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c_chege_cgiar_org/Documents/Tobackup/11. Grants_proposals/2019/CGIAR 2019 Inspire challenge/Data-Twiga/For Map Slide2/"/>
    </mc:Choice>
  </mc:AlternateContent>
  <bookViews>
    <workbookView xWindow="0" yWindow="0" windowWidth="20490" windowHeight="7620" firstSheet="8" activeTab="8"/>
  </bookViews>
  <sheets>
    <sheet name="Today's Prices" sheetId="2" state="hidden" r:id="rId1"/>
    <sheet name="Twiga _Todays Dispatch" sheetId="4" state="hidden" r:id="rId2"/>
    <sheet name="Market Change Summary" sheetId="5" state="hidden" r:id="rId3"/>
    <sheet name="Variance Analysis" sheetId="6" state="hidden" r:id="rId4"/>
    <sheet name="Computations" sheetId="7" state="hidden" r:id="rId5"/>
    <sheet name="Potatoes" sheetId="8" state="hidden" r:id="rId6"/>
    <sheet name="Imported Apples &amp; Oranges" sheetId="9" state="hidden" r:id="rId7"/>
    <sheet name="DASHBOARD DATA" sheetId="10" state="hidden" r:id="rId8"/>
    <sheet name="Market Locations" sheetId="34" r:id="rId9"/>
    <sheet name="Banana Historicals" sheetId="12" state="hidden" r:id="rId10"/>
    <sheet name="Banana Samples" sheetId="13" state="hidden" r:id="rId11"/>
    <sheet name="Sweet Potatoes" sheetId="15" state="hidden" r:id="rId12"/>
    <sheet name="priceperkghistoricals" sheetId="16" state="hidden" r:id="rId13"/>
    <sheet name="Arrow roots" sheetId="17" state="hidden" r:id="rId14"/>
    <sheet name="Bananas" sheetId="18" state="hidden" r:id="rId15"/>
    <sheet name="Mangoes" sheetId="19" state="hidden" r:id="rId16"/>
    <sheet name="Imported Oranges" sheetId="20" state="hidden" r:id="rId17"/>
    <sheet name="Matoke" sheetId="21" state="hidden" r:id="rId18"/>
    <sheet name="WaterMelon" sheetId="22" state="hidden" r:id="rId19"/>
    <sheet name="Market Informants" sheetId="23" state="hidden" r:id="rId20"/>
    <sheet name="FMCGs New Products" sheetId="24" state="hidden" r:id="rId21"/>
    <sheet name="Avocado" sheetId="25" state="hidden" r:id="rId22"/>
    <sheet name="Capsicum" sheetId="26" state="hidden" r:id="rId23"/>
    <sheet name="Pineapple" sheetId="27" state="hidden" r:id="rId24"/>
    <sheet name="Purple passion" sheetId="30" state="hidden" r:id="rId25"/>
    <sheet name="Pumpkin" sheetId="32" state="hidden" r:id="rId26"/>
    <sheet name="Carrots" sheetId="33" state="hidden" r:id="rId27"/>
  </sheets>
  <externalReferences>
    <externalReference r:id="rId28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9" i="33" l="1"/>
  <c r="A30" i="33" s="1"/>
  <c r="A31" i="33" s="1"/>
  <c r="A32" i="33" s="1"/>
  <c r="A33" i="33" s="1"/>
  <c r="A34" i="33" s="1"/>
  <c r="A35" i="33" s="1"/>
  <c r="A19" i="33"/>
  <c r="A20" i="33" s="1"/>
  <c r="A21" i="33" s="1"/>
  <c r="A22" i="33" s="1"/>
  <c r="A23" i="33" s="1"/>
  <c r="A24" i="33" s="1"/>
  <c r="A25" i="33" s="1"/>
  <c r="A26" i="33" s="1"/>
  <c r="A27" i="33" s="1"/>
  <c r="A3" i="33"/>
  <c r="A32" i="32"/>
  <c r="A33" i="32" s="1"/>
  <c r="A34" i="32" s="1"/>
  <c r="A35" i="32" s="1"/>
  <c r="A36" i="32" s="1"/>
  <c r="A30" i="32"/>
  <c r="A31" i="32" s="1"/>
  <c r="A20" i="32"/>
  <c r="A21" i="32" s="1"/>
  <c r="A22" i="32" s="1"/>
  <c r="A23" i="32" s="1"/>
  <c r="A24" i="32" s="1"/>
  <c r="A25" i="32" s="1"/>
  <c r="A26" i="32" s="1"/>
  <c r="A27" i="32" s="1"/>
  <c r="A28" i="32" s="1"/>
  <c r="H3" i="32"/>
  <c r="A3" i="32"/>
  <c r="A3" i="30"/>
  <c r="A86" i="27"/>
  <c r="A45" i="27"/>
  <c r="A46" i="27" s="1"/>
  <c r="A47" i="27" s="1"/>
  <c r="A48" i="27" s="1"/>
  <c r="A24" i="27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22" i="27"/>
  <c r="A23" i="27" s="1"/>
  <c r="A3" i="27"/>
  <c r="M326" i="25"/>
  <c r="L326" i="25"/>
  <c r="K326" i="25"/>
  <c r="M325" i="25"/>
  <c r="L325" i="25"/>
  <c r="K325" i="25"/>
  <c r="M324" i="25"/>
  <c r="L324" i="25"/>
  <c r="K324" i="25"/>
  <c r="M323" i="25"/>
  <c r="L323" i="25"/>
  <c r="K323" i="25"/>
  <c r="M322" i="25"/>
  <c r="L322" i="25"/>
  <c r="K322" i="25"/>
  <c r="M321" i="25"/>
  <c r="L321" i="25"/>
  <c r="K321" i="25"/>
  <c r="M320" i="25"/>
  <c r="L320" i="25"/>
  <c r="K320" i="25"/>
  <c r="M319" i="25"/>
  <c r="L319" i="25"/>
  <c r="K319" i="25"/>
  <c r="M318" i="25"/>
  <c r="L318" i="25"/>
  <c r="K318" i="25"/>
  <c r="M317" i="25"/>
  <c r="L317" i="25"/>
  <c r="K317" i="25"/>
  <c r="M316" i="25"/>
  <c r="L316" i="25"/>
  <c r="K316" i="25"/>
  <c r="M315" i="25"/>
  <c r="L315" i="25"/>
  <c r="K315" i="25"/>
  <c r="M314" i="25"/>
  <c r="L314" i="25"/>
  <c r="K314" i="25"/>
  <c r="M313" i="25"/>
  <c r="L313" i="25"/>
  <c r="K313" i="25"/>
  <c r="M312" i="25"/>
  <c r="L312" i="25"/>
  <c r="K312" i="25"/>
  <c r="M311" i="25"/>
  <c r="L311" i="25"/>
  <c r="K311" i="25"/>
  <c r="M310" i="25"/>
  <c r="L310" i="25"/>
  <c r="K310" i="25"/>
  <c r="M309" i="25"/>
  <c r="L309" i="25"/>
  <c r="K309" i="25"/>
  <c r="A306" i="25"/>
  <c r="A3" i="25"/>
  <c r="H61" i="24"/>
  <c r="H60" i="24"/>
  <c r="I60" i="24" s="1"/>
  <c r="I59" i="24"/>
  <c r="J59" i="24" s="1"/>
  <c r="H59" i="24"/>
  <c r="J58" i="24"/>
  <c r="H58" i="24"/>
  <c r="I58" i="24" s="1"/>
  <c r="H57" i="24"/>
  <c r="H56" i="24"/>
  <c r="I56" i="24" s="1"/>
  <c r="I55" i="24"/>
  <c r="J55" i="24" s="1"/>
  <c r="H55" i="24"/>
  <c r="H54" i="24"/>
  <c r="H52" i="24"/>
  <c r="J52" i="24" s="1"/>
  <c r="H51" i="24"/>
  <c r="I51" i="24" s="1"/>
  <c r="J50" i="24"/>
  <c r="I50" i="24"/>
  <c r="H50" i="24"/>
  <c r="H49" i="24"/>
  <c r="I49" i="24" s="1"/>
  <c r="J49" i="24" s="1"/>
  <c r="H48" i="24"/>
  <c r="J48" i="24" s="1"/>
  <c r="H47" i="24"/>
  <c r="I47" i="24" s="1"/>
  <c r="J46" i="24"/>
  <c r="I46" i="24"/>
  <c r="H46" i="24"/>
  <c r="H45" i="24"/>
  <c r="H44" i="24"/>
  <c r="H43" i="24"/>
  <c r="I43" i="24" s="1"/>
  <c r="I42" i="24"/>
  <c r="J42" i="24" s="1"/>
  <c r="H42" i="24"/>
  <c r="H41" i="24"/>
  <c r="I41" i="24" s="1"/>
  <c r="J41" i="24" s="1"/>
  <c r="H40" i="24"/>
  <c r="H39" i="24"/>
  <c r="I39" i="24" s="1"/>
  <c r="I38" i="24"/>
  <c r="J38" i="24" s="1"/>
  <c r="H38" i="24"/>
  <c r="H37" i="24"/>
  <c r="H36" i="24"/>
  <c r="H35" i="24"/>
  <c r="I35" i="24" s="1"/>
  <c r="I34" i="24"/>
  <c r="J34" i="24" s="1"/>
  <c r="H34" i="24"/>
  <c r="H33" i="24"/>
  <c r="I33" i="24" s="1"/>
  <c r="J33" i="24" s="1"/>
  <c r="H32" i="24"/>
  <c r="H31" i="24"/>
  <c r="I31" i="24" s="1"/>
  <c r="I30" i="24"/>
  <c r="J30" i="24" s="1"/>
  <c r="H30" i="24"/>
  <c r="H29" i="24"/>
  <c r="H28" i="24"/>
  <c r="H27" i="24"/>
  <c r="I27" i="24" s="1"/>
  <c r="I26" i="24"/>
  <c r="J26" i="24" s="1"/>
  <c r="H26" i="24"/>
  <c r="H25" i="24"/>
  <c r="I25" i="24" s="1"/>
  <c r="J25" i="24" s="1"/>
  <c r="H24" i="24"/>
  <c r="H23" i="24"/>
  <c r="I23" i="24" s="1"/>
  <c r="J22" i="24"/>
  <c r="I22" i="24"/>
  <c r="H22" i="24"/>
  <c r="H21" i="24"/>
  <c r="H20" i="24"/>
  <c r="H19" i="24"/>
  <c r="I19" i="24" s="1"/>
  <c r="I18" i="24"/>
  <c r="J18" i="24" s="1"/>
  <c r="H18" i="24"/>
  <c r="H17" i="24"/>
  <c r="I17" i="24" s="1"/>
  <c r="J17" i="24" s="1"/>
  <c r="H16" i="24"/>
  <c r="H15" i="24"/>
  <c r="I15" i="24" s="1"/>
  <c r="I14" i="24"/>
  <c r="J14" i="24" s="1"/>
  <c r="H14" i="24"/>
  <c r="H13" i="24"/>
  <c r="H11" i="24"/>
  <c r="H9" i="24"/>
  <c r="I9" i="24" s="1"/>
  <c r="I8" i="24"/>
  <c r="J8" i="24" s="1"/>
  <c r="H8" i="24"/>
  <c r="H7" i="24"/>
  <c r="I7" i="24" s="1"/>
  <c r="J7" i="24" s="1"/>
  <c r="H6" i="24"/>
  <c r="H5" i="24"/>
  <c r="I5" i="24" s="1"/>
  <c r="I4" i="24"/>
  <c r="J4" i="24" s="1"/>
  <c r="H4" i="24"/>
  <c r="H3" i="24"/>
  <c r="A36" i="21"/>
  <c r="A32" i="21"/>
  <c r="A33" i="21" s="1"/>
  <c r="A34" i="21" s="1"/>
  <c r="A35" i="21" s="1"/>
  <c r="A31" i="21"/>
  <c r="A30" i="21"/>
  <c r="A27" i="21"/>
  <c r="A28" i="21" s="1"/>
  <c r="A23" i="21"/>
  <c r="A24" i="21" s="1"/>
  <c r="A25" i="21" s="1"/>
  <c r="A26" i="21" s="1"/>
  <c r="A22" i="21"/>
  <c r="A21" i="21"/>
  <c r="A20" i="21"/>
  <c r="A3" i="21"/>
  <c r="L3" i="20"/>
  <c r="K3" i="20"/>
  <c r="J3" i="20"/>
  <c r="A3" i="20"/>
  <c r="A31" i="19"/>
  <c r="A32" i="19" s="1"/>
  <c r="A33" i="19" s="1"/>
  <c r="A34" i="19" s="1"/>
  <c r="A35" i="19" s="1"/>
  <c r="A36" i="19" s="1"/>
  <c r="A37" i="19" s="1"/>
  <c r="A26" i="19"/>
  <c r="A27" i="19" s="1"/>
  <c r="A28" i="19" s="1"/>
  <c r="A29" i="19" s="1"/>
  <c r="A22" i="19"/>
  <c r="A23" i="19" s="1"/>
  <c r="A24" i="19" s="1"/>
  <c r="A25" i="19" s="1"/>
  <c r="A21" i="19"/>
  <c r="H3" i="19"/>
  <c r="G3" i="19"/>
  <c r="F3" i="19"/>
  <c r="E3" i="19"/>
  <c r="D3" i="19"/>
  <c r="C3" i="19"/>
  <c r="A3" i="19"/>
  <c r="H577" i="18"/>
  <c r="F577" i="18"/>
  <c r="E577" i="18"/>
  <c r="D577" i="18"/>
  <c r="M576" i="18"/>
  <c r="M575" i="18"/>
  <c r="M574" i="18"/>
  <c r="M573" i="18"/>
  <c r="L573" i="18"/>
  <c r="K573" i="18"/>
  <c r="H567" i="18"/>
  <c r="M566" i="18"/>
  <c r="F566" i="18"/>
  <c r="D566" i="18"/>
  <c r="L566" i="18" s="1"/>
  <c r="F565" i="18"/>
  <c r="E565" i="18"/>
  <c r="D565" i="18"/>
  <c r="M565" i="18" s="1"/>
  <c r="L564" i="18"/>
  <c r="F564" i="18"/>
  <c r="E564" i="18"/>
  <c r="D564" i="18"/>
  <c r="M564" i="18" s="1"/>
  <c r="L563" i="18"/>
  <c r="F563" i="18"/>
  <c r="F567" i="18" s="1"/>
  <c r="E563" i="18"/>
  <c r="E567" i="18" s="1"/>
  <c r="D563" i="18"/>
  <c r="I557" i="18"/>
  <c r="H557" i="18"/>
  <c r="G557" i="18"/>
  <c r="E557" i="18"/>
  <c r="M556" i="18"/>
  <c r="L556" i="18"/>
  <c r="I556" i="18"/>
  <c r="F556" i="18"/>
  <c r="E556" i="18"/>
  <c r="D556" i="18"/>
  <c r="K556" i="18" s="1"/>
  <c r="L555" i="18"/>
  <c r="I555" i="18"/>
  <c r="F555" i="18"/>
  <c r="E555" i="18"/>
  <c r="D555" i="18"/>
  <c r="M555" i="18" s="1"/>
  <c r="M554" i="18"/>
  <c r="I554" i="18"/>
  <c r="F554" i="18"/>
  <c r="E554" i="18"/>
  <c r="D554" i="18"/>
  <c r="L554" i="18" s="1"/>
  <c r="I553" i="18"/>
  <c r="F553" i="18"/>
  <c r="F557" i="18" s="1"/>
  <c r="E553" i="18"/>
  <c r="D553" i="18"/>
  <c r="D557" i="18" s="1"/>
  <c r="M557" i="18" s="1"/>
  <c r="I552" i="18"/>
  <c r="H552" i="18"/>
  <c r="G552" i="18"/>
  <c r="I551" i="18"/>
  <c r="F551" i="18"/>
  <c r="D551" i="18"/>
  <c r="L550" i="18"/>
  <c r="I550" i="18"/>
  <c r="F550" i="18"/>
  <c r="E550" i="18"/>
  <c r="D550" i="18"/>
  <c r="M550" i="18" s="1"/>
  <c r="M549" i="18"/>
  <c r="I549" i="18"/>
  <c r="F549" i="18"/>
  <c r="E549" i="18"/>
  <c r="D549" i="18"/>
  <c r="L549" i="18" s="1"/>
  <c r="M548" i="18"/>
  <c r="L548" i="18"/>
  <c r="I548" i="18"/>
  <c r="F548" i="18"/>
  <c r="F552" i="18" s="1"/>
  <c r="E548" i="18"/>
  <c r="E552" i="18" s="1"/>
  <c r="D548" i="18"/>
  <c r="D552" i="18" s="1"/>
  <c r="H547" i="18"/>
  <c r="I547" i="18" s="1"/>
  <c r="M546" i="18"/>
  <c r="L546" i="18"/>
  <c r="I546" i="18"/>
  <c r="F546" i="18"/>
  <c r="E546" i="18"/>
  <c r="D546" i="18"/>
  <c r="K546" i="18" s="1"/>
  <c r="I545" i="18"/>
  <c r="F545" i="18"/>
  <c r="E545" i="18"/>
  <c r="D545" i="18"/>
  <c r="K545" i="18" s="1"/>
  <c r="L544" i="18"/>
  <c r="I544" i="18"/>
  <c r="F544" i="18"/>
  <c r="E544" i="18"/>
  <c r="D544" i="18"/>
  <c r="M544" i="18" s="1"/>
  <c r="M543" i="18"/>
  <c r="I543" i="18"/>
  <c r="F543" i="18"/>
  <c r="F547" i="18" s="1"/>
  <c r="E543" i="18"/>
  <c r="E547" i="18" s="1"/>
  <c r="D543" i="18"/>
  <c r="L543" i="18" s="1"/>
  <c r="L413" i="18"/>
  <c r="L412" i="18"/>
  <c r="L411" i="18"/>
  <c r="L410" i="18"/>
  <c r="L409" i="18"/>
  <c r="L408" i="18"/>
  <c r="L407" i="18"/>
  <c r="L406" i="18"/>
  <c r="L405" i="18"/>
  <c r="L404" i="18"/>
  <c r="L403" i="18"/>
  <c r="L402" i="18"/>
  <c r="L401" i="18"/>
  <c r="L400" i="18"/>
  <c r="L399" i="18"/>
  <c r="L398" i="18"/>
  <c r="L397" i="18"/>
  <c r="L396" i="18"/>
  <c r="L395" i="18"/>
  <c r="L394" i="18"/>
  <c r="L393" i="18"/>
  <c r="L392" i="18"/>
  <c r="L391" i="18"/>
  <c r="L390" i="18"/>
  <c r="L389" i="18"/>
  <c r="L388" i="18"/>
  <c r="L387" i="18"/>
  <c r="L386" i="18"/>
  <c r="L385" i="18"/>
  <c r="L384" i="18"/>
  <c r="L383" i="18"/>
  <c r="L382" i="18"/>
  <c r="L381" i="18"/>
  <c r="L380" i="18"/>
  <c r="L379" i="18"/>
  <c r="L378" i="18"/>
  <c r="L377" i="18"/>
  <c r="L376" i="18"/>
  <c r="L375" i="18"/>
  <c r="L374" i="18"/>
  <c r="L373" i="18"/>
  <c r="L372" i="18"/>
  <c r="L371" i="18"/>
  <c r="L370" i="18"/>
  <c r="L369" i="18"/>
  <c r="L368" i="18"/>
  <c r="L367" i="18"/>
  <c r="L366" i="18"/>
  <c r="L365" i="18"/>
  <c r="L364" i="18"/>
  <c r="L363" i="18"/>
  <c r="L362" i="18"/>
  <c r="L361" i="18"/>
  <c r="L360" i="18"/>
  <c r="L359" i="18"/>
  <c r="L358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M335" i="18"/>
  <c r="L335" i="18"/>
  <c r="M334" i="18"/>
  <c r="L334" i="18"/>
  <c r="M333" i="18"/>
  <c r="L333" i="18"/>
  <c r="M332" i="18"/>
  <c r="L332" i="18"/>
  <c r="M331" i="18"/>
  <c r="L331" i="18"/>
  <c r="M330" i="18"/>
  <c r="L330" i="18"/>
  <c r="M329" i="18"/>
  <c r="L329" i="18"/>
  <c r="M328" i="18"/>
  <c r="L328" i="18"/>
  <c r="M327" i="18"/>
  <c r="L327" i="18"/>
  <c r="M326" i="18"/>
  <c r="L326" i="18"/>
  <c r="M325" i="18"/>
  <c r="L325" i="18"/>
  <c r="M324" i="18"/>
  <c r="L324" i="18"/>
  <c r="M323" i="18"/>
  <c r="L323" i="18"/>
  <c r="M322" i="18"/>
  <c r="L322" i="18"/>
  <c r="M321" i="18"/>
  <c r="L321" i="18"/>
  <c r="M320" i="18"/>
  <c r="L320" i="18"/>
  <c r="M319" i="18"/>
  <c r="L319" i="18"/>
  <c r="M318" i="18"/>
  <c r="L318" i="18"/>
  <c r="M317" i="18"/>
  <c r="L317" i="18"/>
  <c r="M316" i="18"/>
  <c r="L316" i="18"/>
  <c r="M315" i="18"/>
  <c r="L315" i="18"/>
  <c r="M314" i="18"/>
  <c r="L314" i="18"/>
  <c r="M313" i="18"/>
  <c r="L313" i="18"/>
  <c r="M312" i="18"/>
  <c r="L312" i="18"/>
  <c r="M311" i="18"/>
  <c r="L311" i="18"/>
  <c r="M310" i="18"/>
  <c r="L310" i="18"/>
  <c r="M309" i="18"/>
  <c r="L309" i="18"/>
  <c r="M308" i="18"/>
  <c r="L308" i="18"/>
  <c r="M307" i="18"/>
  <c r="L307" i="18"/>
  <c r="M306" i="18"/>
  <c r="L306" i="18"/>
  <c r="M305" i="18"/>
  <c r="L305" i="18"/>
  <c r="M304" i="18"/>
  <c r="L304" i="18"/>
  <c r="M303" i="18"/>
  <c r="L303" i="18"/>
  <c r="M302" i="18"/>
  <c r="L302" i="18"/>
  <c r="M301" i="18"/>
  <c r="L301" i="18"/>
  <c r="M300" i="18"/>
  <c r="L300" i="18"/>
  <c r="M299" i="18"/>
  <c r="L299" i="18"/>
  <c r="M298" i="18"/>
  <c r="L298" i="18"/>
  <c r="M297" i="18"/>
  <c r="L297" i="18"/>
  <c r="M296" i="18"/>
  <c r="L296" i="18"/>
  <c r="M295" i="18"/>
  <c r="L295" i="18"/>
  <c r="M294" i="18"/>
  <c r="L294" i="18"/>
  <c r="M293" i="18"/>
  <c r="L293" i="18"/>
  <c r="M292" i="18"/>
  <c r="L292" i="18"/>
  <c r="M291" i="18"/>
  <c r="L291" i="18"/>
  <c r="M290" i="18"/>
  <c r="L290" i="18"/>
  <c r="M289" i="18"/>
  <c r="L289" i="18"/>
  <c r="M288" i="18"/>
  <c r="L288" i="18"/>
  <c r="M287" i="18"/>
  <c r="L287" i="18"/>
  <c r="M286" i="18"/>
  <c r="L286" i="18"/>
  <c r="M285" i="18"/>
  <c r="L285" i="18"/>
  <c r="M284" i="18"/>
  <c r="L284" i="18"/>
  <c r="M283" i="18"/>
  <c r="L283" i="18"/>
  <c r="M282" i="18"/>
  <c r="L282" i="18"/>
  <c r="M281" i="18"/>
  <c r="L281" i="18"/>
  <c r="M280" i="18"/>
  <c r="L280" i="18"/>
  <c r="M279" i="18"/>
  <c r="L279" i="18"/>
  <c r="M278" i="18"/>
  <c r="L278" i="18"/>
  <c r="M277" i="18"/>
  <c r="L277" i="18"/>
  <c r="M276" i="18"/>
  <c r="L276" i="18"/>
  <c r="M275" i="18"/>
  <c r="L275" i="18"/>
  <c r="M274" i="18"/>
  <c r="L274" i="18"/>
  <c r="M273" i="18"/>
  <c r="L273" i="18"/>
  <c r="M272" i="18"/>
  <c r="L272" i="18"/>
  <c r="M271" i="18"/>
  <c r="L271" i="18"/>
  <c r="M270" i="18"/>
  <c r="L270" i="18"/>
  <c r="M269" i="18"/>
  <c r="L269" i="18"/>
  <c r="M268" i="18"/>
  <c r="L268" i="18"/>
  <c r="M267" i="18"/>
  <c r="L267" i="18"/>
  <c r="K267" i="18"/>
  <c r="M266" i="18"/>
  <c r="L266" i="18"/>
  <c r="K266" i="18"/>
  <c r="M265" i="18"/>
  <c r="L265" i="18"/>
  <c r="K265" i="18"/>
  <c r="M264" i="18"/>
  <c r="L264" i="18"/>
  <c r="K264" i="18"/>
  <c r="M263" i="18"/>
  <c r="L263" i="18"/>
  <c r="K263" i="18"/>
  <c r="M262" i="18"/>
  <c r="L262" i="18"/>
  <c r="K262" i="18"/>
  <c r="M261" i="18"/>
  <c r="L261" i="18"/>
  <c r="K261" i="18"/>
  <c r="M260" i="18"/>
  <c r="L260" i="18"/>
  <c r="K260" i="18"/>
  <c r="M259" i="18"/>
  <c r="L259" i="18"/>
  <c r="K259" i="18"/>
  <c r="M258" i="18"/>
  <c r="L258" i="18"/>
  <c r="K258" i="18"/>
  <c r="M257" i="18"/>
  <c r="L257" i="18"/>
  <c r="K257" i="18"/>
  <c r="M256" i="18"/>
  <c r="L256" i="18"/>
  <c r="K256" i="18"/>
  <c r="M255" i="18"/>
  <c r="L255" i="18"/>
  <c r="K255" i="18"/>
  <c r="M254" i="18"/>
  <c r="L254" i="18"/>
  <c r="K254" i="18"/>
  <c r="M253" i="18"/>
  <c r="L253" i="18"/>
  <c r="K253" i="18"/>
  <c r="M252" i="18"/>
  <c r="L252" i="18"/>
  <c r="K252" i="18"/>
  <c r="M251" i="18"/>
  <c r="L251" i="18"/>
  <c r="K251" i="18"/>
  <c r="M250" i="18"/>
  <c r="L250" i="18"/>
  <c r="K250" i="18"/>
  <c r="M249" i="18"/>
  <c r="L249" i="18"/>
  <c r="K249" i="18"/>
  <c r="M248" i="18"/>
  <c r="L248" i="18"/>
  <c r="K248" i="18"/>
  <c r="M247" i="18"/>
  <c r="L247" i="18"/>
  <c r="K247" i="18"/>
  <c r="M246" i="18"/>
  <c r="L246" i="18"/>
  <c r="K246" i="18"/>
  <c r="M245" i="18"/>
  <c r="L245" i="18"/>
  <c r="K245" i="18"/>
  <c r="M244" i="18"/>
  <c r="L244" i="18"/>
  <c r="K244" i="18"/>
  <c r="M243" i="18"/>
  <c r="L243" i="18"/>
  <c r="K243" i="18"/>
  <c r="M242" i="18"/>
  <c r="L242" i="18"/>
  <c r="K242" i="18"/>
  <c r="M241" i="18"/>
  <c r="L241" i="18"/>
  <c r="K241" i="18"/>
  <c r="M240" i="18"/>
  <c r="L240" i="18"/>
  <c r="K240" i="18"/>
  <c r="M239" i="18"/>
  <c r="L239" i="18"/>
  <c r="K239" i="18"/>
  <c r="M238" i="18"/>
  <c r="L238" i="18"/>
  <c r="K238" i="18"/>
  <c r="M237" i="18"/>
  <c r="L237" i="18"/>
  <c r="K237" i="18"/>
  <c r="M236" i="18"/>
  <c r="L236" i="18"/>
  <c r="K236" i="18"/>
  <c r="M235" i="18"/>
  <c r="L235" i="18"/>
  <c r="K235" i="18"/>
  <c r="M234" i="18"/>
  <c r="L234" i="18"/>
  <c r="K234" i="18"/>
  <c r="M233" i="18"/>
  <c r="L233" i="18"/>
  <c r="K233" i="18"/>
  <c r="M232" i="18"/>
  <c r="L232" i="18"/>
  <c r="K232" i="18"/>
  <c r="M231" i="18"/>
  <c r="L231" i="18"/>
  <c r="K231" i="18"/>
  <c r="M230" i="18"/>
  <c r="L230" i="18"/>
  <c r="K230" i="18"/>
  <c r="M229" i="18"/>
  <c r="L229" i="18"/>
  <c r="K229" i="18"/>
  <c r="M228" i="18"/>
  <c r="L228" i="18"/>
  <c r="K228" i="18"/>
  <c r="M227" i="18"/>
  <c r="L227" i="18"/>
  <c r="K227" i="18"/>
  <c r="M226" i="18"/>
  <c r="L226" i="18"/>
  <c r="K226" i="18"/>
  <c r="M225" i="18"/>
  <c r="L225" i="18"/>
  <c r="K225" i="18"/>
  <c r="M224" i="18"/>
  <c r="L224" i="18"/>
  <c r="K224" i="18"/>
  <c r="M223" i="18"/>
  <c r="L223" i="18"/>
  <c r="K223" i="18"/>
  <c r="M222" i="18"/>
  <c r="L222" i="18"/>
  <c r="K222" i="18"/>
  <c r="M221" i="18"/>
  <c r="L221" i="18"/>
  <c r="K221" i="18"/>
  <c r="M220" i="18"/>
  <c r="L220" i="18"/>
  <c r="K220" i="18"/>
  <c r="M219" i="18"/>
  <c r="L219" i="18"/>
  <c r="K219" i="18"/>
  <c r="M218" i="18"/>
  <c r="L218" i="18"/>
  <c r="K218" i="18"/>
  <c r="M217" i="18"/>
  <c r="L217" i="18"/>
  <c r="K217" i="18"/>
  <c r="M216" i="18"/>
  <c r="L216" i="18"/>
  <c r="K216" i="18"/>
  <c r="M215" i="18"/>
  <c r="L215" i="18"/>
  <c r="K215" i="18"/>
  <c r="M214" i="18"/>
  <c r="L214" i="18"/>
  <c r="K214" i="18"/>
  <c r="M213" i="18"/>
  <c r="L213" i="18"/>
  <c r="K213" i="18"/>
  <c r="M212" i="18"/>
  <c r="L212" i="18"/>
  <c r="K212" i="18"/>
  <c r="M211" i="18"/>
  <c r="L211" i="18"/>
  <c r="K211" i="18"/>
  <c r="M210" i="18"/>
  <c r="L210" i="18"/>
  <c r="K210" i="18"/>
  <c r="M209" i="18"/>
  <c r="L209" i="18"/>
  <c r="K209" i="18"/>
  <c r="M208" i="18"/>
  <c r="L208" i="18"/>
  <c r="K208" i="18"/>
  <c r="M207" i="18"/>
  <c r="L207" i="18"/>
  <c r="K207" i="18"/>
  <c r="M206" i="18"/>
  <c r="L206" i="18"/>
  <c r="K206" i="18"/>
  <c r="M205" i="18"/>
  <c r="L205" i="18"/>
  <c r="K205" i="18"/>
  <c r="M204" i="18"/>
  <c r="L204" i="18"/>
  <c r="K204" i="18"/>
  <c r="M203" i="18"/>
  <c r="L203" i="18"/>
  <c r="K203" i="18"/>
  <c r="M202" i="18"/>
  <c r="L202" i="18"/>
  <c r="K202" i="18"/>
  <c r="M201" i="18"/>
  <c r="L201" i="18"/>
  <c r="K201" i="18"/>
  <c r="M200" i="18"/>
  <c r="L200" i="18"/>
  <c r="K200" i="18"/>
  <c r="M199" i="18"/>
  <c r="L199" i="18"/>
  <c r="K199" i="18"/>
  <c r="M198" i="18"/>
  <c r="L198" i="18"/>
  <c r="K198" i="18"/>
  <c r="M197" i="18"/>
  <c r="L197" i="18"/>
  <c r="K197" i="18"/>
  <c r="M196" i="18"/>
  <c r="L196" i="18"/>
  <c r="K196" i="18"/>
  <c r="M195" i="18"/>
  <c r="L195" i="18"/>
  <c r="K195" i="18"/>
  <c r="M194" i="18"/>
  <c r="L194" i="18"/>
  <c r="K194" i="18"/>
  <c r="M193" i="18"/>
  <c r="L193" i="18"/>
  <c r="K193" i="18"/>
  <c r="M192" i="18"/>
  <c r="L192" i="18"/>
  <c r="K192" i="18"/>
  <c r="M191" i="18"/>
  <c r="L191" i="18"/>
  <c r="K191" i="18"/>
  <c r="M190" i="18"/>
  <c r="L190" i="18"/>
  <c r="K190" i="18"/>
  <c r="M189" i="18"/>
  <c r="L189" i="18"/>
  <c r="K189" i="18"/>
  <c r="M188" i="18"/>
  <c r="L188" i="18"/>
  <c r="K188" i="18"/>
  <c r="M187" i="18"/>
  <c r="L187" i="18"/>
  <c r="K187" i="18"/>
  <c r="M186" i="18"/>
  <c r="L186" i="18"/>
  <c r="K186" i="18"/>
  <c r="M185" i="18"/>
  <c r="L185" i="18"/>
  <c r="K185" i="18"/>
  <c r="M184" i="18"/>
  <c r="L184" i="18"/>
  <c r="K184" i="18"/>
  <c r="M183" i="18"/>
  <c r="L183" i="18"/>
  <c r="K183" i="18"/>
  <c r="M182" i="18"/>
  <c r="L182" i="18"/>
  <c r="K182" i="18"/>
  <c r="M181" i="18"/>
  <c r="L181" i="18"/>
  <c r="K181" i="18"/>
  <c r="M180" i="18"/>
  <c r="L180" i="18"/>
  <c r="K180" i="18"/>
  <c r="M179" i="18"/>
  <c r="L179" i="18"/>
  <c r="K179" i="18"/>
  <c r="M178" i="18"/>
  <c r="L178" i="18"/>
  <c r="K178" i="18"/>
  <c r="M177" i="18"/>
  <c r="L177" i="18"/>
  <c r="K177" i="18"/>
  <c r="M176" i="18"/>
  <c r="L176" i="18"/>
  <c r="K176" i="18"/>
  <c r="M175" i="18"/>
  <c r="L175" i="18"/>
  <c r="K175" i="18"/>
  <c r="M174" i="18"/>
  <c r="L174" i="18"/>
  <c r="K174" i="18"/>
  <c r="M173" i="18"/>
  <c r="L173" i="18"/>
  <c r="K173" i="18"/>
  <c r="M172" i="18"/>
  <c r="L172" i="18"/>
  <c r="K172" i="18"/>
  <c r="M171" i="18"/>
  <c r="L171" i="18"/>
  <c r="K171" i="18"/>
  <c r="M170" i="18"/>
  <c r="L170" i="18"/>
  <c r="K170" i="18"/>
  <c r="M169" i="18"/>
  <c r="L169" i="18"/>
  <c r="K169" i="18"/>
  <c r="M168" i="18"/>
  <c r="L168" i="18"/>
  <c r="K168" i="18"/>
  <c r="M167" i="18"/>
  <c r="L167" i="18"/>
  <c r="K167" i="18"/>
  <c r="M166" i="18"/>
  <c r="L166" i="18"/>
  <c r="K166" i="18"/>
  <c r="M165" i="18"/>
  <c r="L165" i="18"/>
  <c r="K165" i="18"/>
  <c r="M164" i="18"/>
  <c r="L164" i="18"/>
  <c r="K164" i="18"/>
  <c r="M163" i="18"/>
  <c r="L163" i="18"/>
  <c r="K163" i="18"/>
  <c r="M162" i="18"/>
  <c r="L162" i="18"/>
  <c r="K162" i="18"/>
  <c r="M161" i="18"/>
  <c r="L161" i="18"/>
  <c r="K161" i="18"/>
  <c r="M160" i="18"/>
  <c r="L160" i="18"/>
  <c r="K160" i="18"/>
  <c r="M159" i="18"/>
  <c r="L159" i="18"/>
  <c r="K159" i="18"/>
  <c r="M158" i="18"/>
  <c r="L158" i="18"/>
  <c r="K158" i="18"/>
  <c r="M157" i="18"/>
  <c r="L157" i="18"/>
  <c r="K157" i="18"/>
  <c r="M156" i="18"/>
  <c r="L156" i="18"/>
  <c r="K156" i="18"/>
  <c r="M155" i="18"/>
  <c r="L155" i="18"/>
  <c r="K155" i="18"/>
  <c r="M154" i="18"/>
  <c r="L154" i="18"/>
  <c r="K154" i="18"/>
  <c r="M153" i="18"/>
  <c r="L153" i="18"/>
  <c r="K153" i="18"/>
  <c r="M152" i="18"/>
  <c r="L152" i="18"/>
  <c r="K152" i="18"/>
  <c r="M151" i="18"/>
  <c r="L151" i="18"/>
  <c r="K151" i="18"/>
  <c r="M150" i="18"/>
  <c r="L150" i="18"/>
  <c r="K150" i="18"/>
  <c r="M149" i="18"/>
  <c r="L149" i="18"/>
  <c r="K149" i="18"/>
  <c r="M148" i="18"/>
  <c r="L148" i="18"/>
  <c r="K148" i="18"/>
  <c r="M147" i="18"/>
  <c r="L147" i="18"/>
  <c r="K147" i="18"/>
  <c r="M146" i="18"/>
  <c r="L146" i="18"/>
  <c r="K146" i="18"/>
  <c r="M145" i="18"/>
  <c r="L145" i="18"/>
  <c r="K145" i="18"/>
  <c r="M144" i="18"/>
  <c r="L144" i="18"/>
  <c r="K144" i="18"/>
  <c r="M143" i="18"/>
  <c r="L143" i="18"/>
  <c r="K143" i="18"/>
  <c r="M142" i="18"/>
  <c r="L142" i="18"/>
  <c r="K142" i="18"/>
  <c r="M141" i="18"/>
  <c r="L141" i="18"/>
  <c r="K141" i="18"/>
  <c r="M140" i="18"/>
  <c r="L140" i="18"/>
  <c r="K140" i="18"/>
  <c r="M139" i="18"/>
  <c r="L139" i="18"/>
  <c r="K139" i="18"/>
  <c r="M138" i="18"/>
  <c r="L138" i="18"/>
  <c r="K138" i="18"/>
  <c r="M137" i="18"/>
  <c r="L137" i="18"/>
  <c r="K137" i="18"/>
  <c r="M136" i="18"/>
  <c r="L136" i="18"/>
  <c r="K136" i="18"/>
  <c r="M135" i="18"/>
  <c r="L135" i="18"/>
  <c r="K135" i="18"/>
  <c r="M134" i="18"/>
  <c r="L134" i="18"/>
  <c r="K134" i="18"/>
  <c r="M133" i="18"/>
  <c r="L133" i="18"/>
  <c r="K133" i="18"/>
  <c r="M132" i="18"/>
  <c r="L132" i="18"/>
  <c r="K132" i="18"/>
  <c r="M131" i="18"/>
  <c r="L131" i="18"/>
  <c r="K131" i="18"/>
  <c r="M130" i="18"/>
  <c r="L130" i="18"/>
  <c r="K130" i="18"/>
  <c r="M129" i="18"/>
  <c r="L129" i="18"/>
  <c r="K129" i="18"/>
  <c r="M128" i="18"/>
  <c r="L128" i="18"/>
  <c r="K128" i="18"/>
  <c r="M127" i="18"/>
  <c r="L127" i="18"/>
  <c r="K127" i="18"/>
  <c r="M126" i="18"/>
  <c r="L126" i="18"/>
  <c r="K126" i="18"/>
  <c r="M125" i="18"/>
  <c r="L125" i="18"/>
  <c r="K125" i="18"/>
  <c r="M124" i="18"/>
  <c r="L124" i="18"/>
  <c r="K124" i="18"/>
  <c r="M123" i="18"/>
  <c r="L123" i="18"/>
  <c r="K123" i="18"/>
  <c r="M122" i="18"/>
  <c r="L122" i="18"/>
  <c r="K122" i="18"/>
  <c r="M121" i="18"/>
  <c r="L121" i="18"/>
  <c r="K121" i="18"/>
  <c r="M120" i="18"/>
  <c r="L120" i="18"/>
  <c r="K120" i="18"/>
  <c r="M119" i="18"/>
  <c r="L119" i="18"/>
  <c r="K119" i="18"/>
  <c r="M118" i="18"/>
  <c r="L118" i="18"/>
  <c r="K118" i="18"/>
  <c r="M117" i="18"/>
  <c r="L117" i="18"/>
  <c r="K117" i="18"/>
  <c r="M116" i="18"/>
  <c r="L116" i="18"/>
  <c r="K116" i="18"/>
  <c r="M115" i="18"/>
  <c r="L115" i="18"/>
  <c r="K115" i="18"/>
  <c r="M114" i="18"/>
  <c r="L114" i="18"/>
  <c r="K114" i="18"/>
  <c r="M113" i="18"/>
  <c r="L113" i="18"/>
  <c r="K113" i="18"/>
  <c r="M112" i="18"/>
  <c r="L112" i="18"/>
  <c r="K112" i="18"/>
  <c r="M111" i="18"/>
  <c r="L111" i="18"/>
  <c r="K111" i="18"/>
  <c r="M110" i="18"/>
  <c r="L110" i="18"/>
  <c r="K110" i="18"/>
  <c r="M109" i="18"/>
  <c r="L109" i="18"/>
  <c r="K109" i="18"/>
  <c r="M108" i="18"/>
  <c r="L108" i="18"/>
  <c r="K108" i="18"/>
  <c r="M107" i="18"/>
  <c r="L107" i="18"/>
  <c r="K107" i="18"/>
  <c r="M106" i="18"/>
  <c r="L106" i="18"/>
  <c r="K106" i="18"/>
  <c r="M105" i="18"/>
  <c r="L105" i="18"/>
  <c r="K105" i="18"/>
  <c r="M104" i="18"/>
  <c r="L104" i="18"/>
  <c r="K104" i="18"/>
  <c r="M103" i="18"/>
  <c r="L103" i="18"/>
  <c r="K103" i="18"/>
  <c r="M102" i="18"/>
  <c r="L102" i="18"/>
  <c r="K102" i="18"/>
  <c r="M101" i="18"/>
  <c r="L101" i="18"/>
  <c r="K101" i="18"/>
  <c r="M100" i="18"/>
  <c r="L100" i="18"/>
  <c r="K100" i="18"/>
  <c r="M99" i="18"/>
  <c r="L99" i="18"/>
  <c r="K99" i="18"/>
  <c r="M98" i="18"/>
  <c r="L98" i="18"/>
  <c r="K98" i="18"/>
  <c r="M97" i="18"/>
  <c r="L97" i="18"/>
  <c r="K97" i="18"/>
  <c r="M96" i="18"/>
  <c r="L96" i="18"/>
  <c r="K96" i="18"/>
  <c r="M95" i="18"/>
  <c r="L95" i="18"/>
  <c r="K95" i="18"/>
  <c r="M94" i="18"/>
  <c r="L94" i="18"/>
  <c r="K94" i="18"/>
  <c r="M93" i="18"/>
  <c r="L93" i="18"/>
  <c r="K93" i="18"/>
  <c r="M92" i="18"/>
  <c r="L92" i="18"/>
  <c r="K92" i="18"/>
  <c r="M91" i="18"/>
  <c r="L91" i="18"/>
  <c r="K91" i="18"/>
  <c r="M90" i="18"/>
  <c r="L90" i="18"/>
  <c r="K90" i="18"/>
  <c r="M89" i="18"/>
  <c r="L89" i="18"/>
  <c r="K89" i="18"/>
  <c r="M88" i="18"/>
  <c r="L88" i="18"/>
  <c r="K88" i="18"/>
  <c r="M87" i="18"/>
  <c r="L87" i="18"/>
  <c r="K87" i="18"/>
  <c r="M86" i="18"/>
  <c r="L86" i="18"/>
  <c r="K86" i="18"/>
  <c r="M85" i="18"/>
  <c r="L85" i="18"/>
  <c r="K85" i="18"/>
  <c r="M84" i="18"/>
  <c r="L84" i="18"/>
  <c r="K84" i="18"/>
  <c r="M83" i="18"/>
  <c r="L83" i="18"/>
  <c r="K83" i="18"/>
  <c r="M82" i="18"/>
  <c r="L82" i="18"/>
  <c r="K82" i="18"/>
  <c r="M81" i="18"/>
  <c r="L81" i="18"/>
  <c r="K81" i="18"/>
  <c r="M80" i="18"/>
  <c r="L80" i="18"/>
  <c r="K80" i="18"/>
  <c r="M79" i="18"/>
  <c r="L79" i="18"/>
  <c r="K79" i="18"/>
  <c r="M78" i="18"/>
  <c r="L78" i="18"/>
  <c r="K78" i="18"/>
  <c r="M77" i="18"/>
  <c r="L77" i="18"/>
  <c r="K77" i="18"/>
  <c r="M76" i="18"/>
  <c r="L76" i="18"/>
  <c r="K76" i="18"/>
  <c r="M75" i="18"/>
  <c r="L75" i="18"/>
  <c r="K75" i="18"/>
  <c r="M74" i="18"/>
  <c r="L74" i="18"/>
  <c r="K74" i="18"/>
  <c r="M73" i="18"/>
  <c r="L73" i="18"/>
  <c r="K73" i="18"/>
  <c r="M72" i="18"/>
  <c r="L72" i="18"/>
  <c r="K72" i="18"/>
  <c r="M71" i="18"/>
  <c r="L71" i="18"/>
  <c r="K71" i="18"/>
  <c r="M70" i="18"/>
  <c r="L70" i="18"/>
  <c r="K70" i="18"/>
  <c r="M69" i="18"/>
  <c r="L69" i="18"/>
  <c r="K69" i="18"/>
  <c r="M68" i="18"/>
  <c r="L68" i="18"/>
  <c r="K68" i="18"/>
  <c r="M67" i="18"/>
  <c r="L67" i="18"/>
  <c r="K67" i="18"/>
  <c r="M66" i="18"/>
  <c r="L66" i="18"/>
  <c r="K66" i="18"/>
  <c r="M65" i="18"/>
  <c r="L65" i="18"/>
  <c r="K65" i="18"/>
  <c r="M64" i="18"/>
  <c r="L64" i="18"/>
  <c r="K64" i="18"/>
  <c r="M63" i="18"/>
  <c r="L63" i="18"/>
  <c r="K63" i="18"/>
  <c r="M62" i="18"/>
  <c r="L62" i="18"/>
  <c r="K62" i="18"/>
  <c r="M61" i="18"/>
  <c r="L61" i="18"/>
  <c r="K61" i="18"/>
  <c r="M60" i="18"/>
  <c r="L60" i="18"/>
  <c r="K60" i="18"/>
  <c r="M59" i="18"/>
  <c r="L59" i="18"/>
  <c r="K59" i="18"/>
  <c r="M58" i="18"/>
  <c r="L58" i="18"/>
  <c r="K58" i="18"/>
  <c r="M57" i="18"/>
  <c r="L57" i="18"/>
  <c r="K57" i="18"/>
  <c r="M56" i="18"/>
  <c r="L56" i="18"/>
  <c r="K56" i="18"/>
  <c r="M55" i="18"/>
  <c r="L55" i="18"/>
  <c r="K55" i="18"/>
  <c r="M54" i="18"/>
  <c r="L54" i="18"/>
  <c r="K54" i="18"/>
  <c r="M53" i="18"/>
  <c r="L53" i="18"/>
  <c r="K53" i="18"/>
  <c r="M52" i="18"/>
  <c r="L52" i="18"/>
  <c r="K52" i="18"/>
  <c r="M51" i="18"/>
  <c r="L51" i="18"/>
  <c r="K51" i="18"/>
  <c r="M50" i="18"/>
  <c r="L50" i="18"/>
  <c r="K50" i="18"/>
  <c r="M49" i="18"/>
  <c r="L49" i="18"/>
  <c r="K49" i="18"/>
  <c r="M48" i="18"/>
  <c r="L48" i="18"/>
  <c r="K48" i="18"/>
  <c r="M47" i="18"/>
  <c r="L47" i="18"/>
  <c r="K47" i="18"/>
  <c r="M46" i="18"/>
  <c r="L46" i="18"/>
  <c r="K46" i="18"/>
  <c r="M45" i="18"/>
  <c r="L45" i="18"/>
  <c r="K45" i="18"/>
  <c r="M44" i="18"/>
  <c r="L44" i="18"/>
  <c r="K44" i="18"/>
  <c r="M43" i="18"/>
  <c r="L43" i="18"/>
  <c r="K43" i="18"/>
  <c r="M42" i="18"/>
  <c r="L42" i="18"/>
  <c r="K42" i="18"/>
  <c r="M41" i="18"/>
  <c r="L41" i="18"/>
  <c r="K41" i="18"/>
  <c r="M40" i="18"/>
  <c r="L40" i="18"/>
  <c r="K40" i="18"/>
  <c r="M39" i="18"/>
  <c r="L39" i="18"/>
  <c r="K39" i="18"/>
  <c r="M38" i="18"/>
  <c r="L38" i="18"/>
  <c r="K38" i="18"/>
  <c r="M37" i="18"/>
  <c r="L37" i="18"/>
  <c r="K37" i="18"/>
  <c r="M36" i="18"/>
  <c r="L36" i="18"/>
  <c r="K36" i="18"/>
  <c r="M35" i="18"/>
  <c r="L35" i="18"/>
  <c r="K35" i="18"/>
  <c r="M34" i="18"/>
  <c r="L34" i="18"/>
  <c r="K34" i="18"/>
  <c r="M33" i="18"/>
  <c r="L33" i="18"/>
  <c r="K33" i="18"/>
  <c r="M32" i="18"/>
  <c r="L32" i="18"/>
  <c r="K32" i="18"/>
  <c r="M31" i="18"/>
  <c r="L31" i="18"/>
  <c r="K31" i="18"/>
  <c r="M30" i="18"/>
  <c r="L30" i="18"/>
  <c r="K30" i="18"/>
  <c r="M29" i="18"/>
  <c r="L29" i="18"/>
  <c r="K29" i="18"/>
  <c r="M28" i="18"/>
  <c r="L28" i="18"/>
  <c r="K28" i="18"/>
  <c r="M27" i="18"/>
  <c r="L27" i="18"/>
  <c r="K27" i="18"/>
  <c r="M26" i="18"/>
  <c r="L26" i="18"/>
  <c r="K26" i="18"/>
  <c r="M25" i="18"/>
  <c r="L25" i="18"/>
  <c r="K25" i="18"/>
  <c r="M24" i="18"/>
  <c r="L24" i="18"/>
  <c r="K24" i="18"/>
  <c r="M23" i="18"/>
  <c r="L23" i="18"/>
  <c r="K23" i="18"/>
  <c r="M22" i="18"/>
  <c r="L22" i="18"/>
  <c r="K22" i="18"/>
  <c r="M21" i="18"/>
  <c r="L21" i="18"/>
  <c r="K21" i="18"/>
  <c r="M20" i="18"/>
  <c r="L20" i="18"/>
  <c r="K20" i="18"/>
  <c r="M19" i="18"/>
  <c r="L19" i="18"/>
  <c r="K19" i="18"/>
  <c r="M18" i="18"/>
  <c r="L18" i="18"/>
  <c r="K18" i="18"/>
  <c r="M17" i="18"/>
  <c r="L17" i="18"/>
  <c r="K17" i="18"/>
  <c r="M16" i="18"/>
  <c r="L16" i="18"/>
  <c r="K16" i="18"/>
  <c r="M15" i="18"/>
  <c r="L15" i="18"/>
  <c r="K15" i="18"/>
  <c r="M14" i="18"/>
  <c r="L14" i="18"/>
  <c r="K14" i="18"/>
  <c r="M13" i="18"/>
  <c r="L13" i="18"/>
  <c r="K13" i="18"/>
  <c r="M12" i="18"/>
  <c r="L12" i="18"/>
  <c r="K12" i="18"/>
  <c r="M11" i="18"/>
  <c r="L11" i="18"/>
  <c r="K11" i="18"/>
  <c r="M10" i="18"/>
  <c r="L10" i="18"/>
  <c r="K10" i="18"/>
  <c r="M9" i="18"/>
  <c r="L9" i="18"/>
  <c r="K9" i="18"/>
  <c r="M8" i="18"/>
  <c r="L8" i="18"/>
  <c r="K8" i="18"/>
  <c r="K6" i="18"/>
  <c r="H6" i="18"/>
  <c r="I6" i="18" s="1"/>
  <c r="I566" i="18" s="1"/>
  <c r="I577" i="18" s="1"/>
  <c r="F6" i="18"/>
  <c r="E6" i="18"/>
  <c r="D6" i="18"/>
  <c r="M6" i="18" s="1"/>
  <c r="L5" i="18"/>
  <c r="G5" i="18"/>
  <c r="G565" i="18" s="1"/>
  <c r="G576" i="18" s="1"/>
  <c r="F5" i="18"/>
  <c r="E5" i="18"/>
  <c r="H5" i="18" s="1"/>
  <c r="I5" i="18" s="1"/>
  <c r="I565" i="18" s="1"/>
  <c r="I576" i="18" s="1"/>
  <c r="D5" i="18"/>
  <c r="K5" i="18" s="1"/>
  <c r="H4" i="18"/>
  <c r="I4" i="18" s="1"/>
  <c r="I564" i="18" s="1"/>
  <c r="I575" i="18" s="1"/>
  <c r="F4" i="18"/>
  <c r="E4" i="18"/>
  <c r="D4" i="18"/>
  <c r="M4" i="18" s="1"/>
  <c r="L3" i="18"/>
  <c r="G3" i="18"/>
  <c r="G563" i="18" s="1"/>
  <c r="G574" i="18" s="1"/>
  <c r="K574" i="18" s="1"/>
  <c r="F3" i="18"/>
  <c r="F7" i="18" s="1"/>
  <c r="E3" i="18"/>
  <c r="E7" i="18" s="1"/>
  <c r="D3" i="18"/>
  <c r="D7" i="18" s="1"/>
  <c r="A3" i="18"/>
  <c r="A20" i="17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19" i="17"/>
  <c r="A3" i="17"/>
  <c r="Z34" i="16"/>
  <c r="Y34" i="16"/>
  <c r="Z33" i="16"/>
  <c r="Z32" i="16"/>
  <c r="Y32" i="16"/>
  <c r="Z31" i="16"/>
  <c r="Y31" i="16"/>
  <c r="Z30" i="16"/>
  <c r="Y30" i="16"/>
  <c r="Z29" i="16"/>
  <c r="Z28" i="16"/>
  <c r="Z27" i="16"/>
  <c r="W27" i="16"/>
  <c r="V27" i="16"/>
  <c r="U27" i="16"/>
  <c r="Z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Z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Z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Z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Z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Z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EG18" i="16"/>
  <c r="CN18" i="16"/>
  <c r="CM18" i="16"/>
  <c r="BU18" i="16"/>
  <c r="BQ18" i="16"/>
  <c r="BI18" i="16"/>
  <c r="BE18" i="16"/>
  <c r="Y18" i="16"/>
  <c r="CN16" i="16"/>
  <c r="CM16" i="16"/>
  <c r="BU16" i="16"/>
  <c r="BQ16" i="16"/>
  <c r="BI16" i="16"/>
  <c r="BE16" i="16"/>
  <c r="Y16" i="16"/>
  <c r="CN15" i="16"/>
  <c r="CM15" i="16"/>
  <c r="BU15" i="16"/>
  <c r="BQ15" i="16"/>
  <c r="BI15" i="16"/>
  <c r="BE15" i="16"/>
  <c r="Y15" i="16"/>
  <c r="EG14" i="16"/>
  <c r="CN14" i="16"/>
  <c r="CM14" i="16"/>
  <c r="BU14" i="16"/>
  <c r="BQ14" i="16"/>
  <c r="BI14" i="16"/>
  <c r="BE14" i="16"/>
  <c r="Y14" i="16"/>
  <c r="EG11" i="16"/>
  <c r="CN11" i="16"/>
  <c r="CM11" i="16"/>
  <c r="BU11" i="16"/>
  <c r="BQ11" i="16"/>
  <c r="BI11" i="16"/>
  <c r="BE11" i="16"/>
  <c r="Y11" i="16"/>
  <c r="Y27" i="16" s="1"/>
  <c r="CN10" i="16"/>
  <c r="CM10" i="16"/>
  <c r="BU10" i="16"/>
  <c r="BQ10" i="16"/>
  <c r="BI10" i="16"/>
  <c r="BE10" i="16"/>
  <c r="Y10" i="16"/>
  <c r="Y26" i="16" s="1"/>
  <c r="CN9" i="16"/>
  <c r="CM9" i="16"/>
  <c r="BU9" i="16"/>
  <c r="BQ9" i="16"/>
  <c r="BI9" i="16"/>
  <c r="BE9" i="16"/>
  <c r="Y9" i="16"/>
  <c r="Y25" i="16" s="1"/>
  <c r="CH1" i="16"/>
  <c r="CI1" i="16" s="1"/>
  <c r="CG1" i="16"/>
  <c r="CE1" i="16"/>
  <c r="CD1" i="16"/>
  <c r="BZ1" i="16"/>
  <c r="CA1" i="16" s="1"/>
  <c r="CB1" i="16" s="1"/>
  <c r="BG1" i="16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F1" i="16"/>
  <c r="W1" i="16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V1" i="16"/>
  <c r="H3" i="15"/>
  <c r="I31" i="2" s="1"/>
  <c r="A3" i="15"/>
  <c r="G78" i="12"/>
  <c r="G77" i="12"/>
  <c r="G76" i="12"/>
  <c r="G74" i="12"/>
  <c r="G73" i="12"/>
  <c r="G72" i="12"/>
  <c r="G70" i="12"/>
  <c r="G69" i="12"/>
  <c r="G68" i="12"/>
  <c r="G66" i="12"/>
  <c r="G65" i="12"/>
  <c r="G64" i="12"/>
  <c r="G62" i="12"/>
  <c r="Y235" i="12"/>
  <c r="V235" i="12"/>
  <c r="U235" i="12"/>
  <c r="W235" i="12" s="1"/>
  <c r="M235" i="12"/>
  <c r="L235" i="12"/>
  <c r="N235" i="12" s="1"/>
  <c r="P235" i="12" s="1"/>
  <c r="D235" i="12"/>
  <c r="C235" i="12"/>
  <c r="E235" i="12" s="1"/>
  <c r="G235" i="12" s="1"/>
  <c r="Y234" i="12"/>
  <c r="W234" i="12"/>
  <c r="P234" i="12"/>
  <c r="N234" i="12"/>
  <c r="G234" i="12"/>
  <c r="E234" i="12"/>
  <c r="Y233" i="12"/>
  <c r="W233" i="12"/>
  <c r="P233" i="12"/>
  <c r="N233" i="12"/>
  <c r="G233" i="12"/>
  <c r="E233" i="12"/>
  <c r="Y232" i="12"/>
  <c r="W232" i="12"/>
  <c r="P232" i="12"/>
  <c r="N232" i="12"/>
  <c r="G232" i="12"/>
  <c r="E232" i="12"/>
  <c r="P231" i="12"/>
  <c r="N231" i="12"/>
  <c r="G231" i="12"/>
  <c r="E231" i="12"/>
  <c r="V230" i="12"/>
  <c r="W230" i="12" s="1"/>
  <c r="Y230" i="12" s="1"/>
  <c r="U230" i="12"/>
  <c r="M230" i="12"/>
  <c r="N230" i="12" s="1"/>
  <c r="P230" i="12" s="1"/>
  <c r="L230" i="12"/>
  <c r="D230" i="12"/>
  <c r="E230" i="12" s="1"/>
  <c r="G230" i="12" s="1"/>
  <c r="C230" i="12"/>
  <c r="Y229" i="12"/>
  <c r="W229" i="12"/>
  <c r="P229" i="12"/>
  <c r="N229" i="12"/>
  <c r="G229" i="12"/>
  <c r="E229" i="12"/>
  <c r="Y228" i="12"/>
  <c r="W228" i="12"/>
  <c r="P228" i="12"/>
  <c r="N228" i="12"/>
  <c r="G228" i="12"/>
  <c r="E228" i="12"/>
  <c r="Y227" i="12"/>
  <c r="W227" i="12"/>
  <c r="P227" i="12"/>
  <c r="N227" i="12"/>
  <c r="G227" i="12"/>
  <c r="E227" i="12"/>
  <c r="P226" i="12"/>
  <c r="N226" i="12"/>
  <c r="G226" i="12"/>
  <c r="E226" i="12"/>
  <c r="V225" i="12"/>
  <c r="U225" i="12"/>
  <c r="W225" i="12" s="1"/>
  <c r="Y225" i="12" s="1"/>
  <c r="M225" i="12"/>
  <c r="L225" i="12"/>
  <c r="N225" i="12" s="1"/>
  <c r="P225" i="12" s="1"/>
  <c r="G225" i="12"/>
  <c r="D225" i="12"/>
  <c r="C225" i="12"/>
  <c r="E225" i="12" s="1"/>
  <c r="Y224" i="12"/>
  <c r="W224" i="12"/>
  <c r="P224" i="12"/>
  <c r="N224" i="12"/>
  <c r="G224" i="12"/>
  <c r="E224" i="12"/>
  <c r="Y223" i="12"/>
  <c r="W223" i="12"/>
  <c r="P223" i="12"/>
  <c r="N223" i="12"/>
  <c r="G223" i="12"/>
  <c r="E223" i="12"/>
  <c r="Y222" i="12"/>
  <c r="W222" i="12"/>
  <c r="P222" i="12"/>
  <c r="N222" i="12"/>
  <c r="G222" i="12"/>
  <c r="E222" i="12"/>
  <c r="P221" i="12"/>
  <c r="N221" i="12"/>
  <c r="G221" i="12"/>
  <c r="E221" i="12"/>
  <c r="V220" i="12"/>
  <c r="W220" i="12" s="1"/>
  <c r="Y220" i="12" s="1"/>
  <c r="U220" i="12"/>
  <c r="M220" i="12"/>
  <c r="L220" i="12"/>
  <c r="N220" i="12" s="1"/>
  <c r="P220" i="12" s="1"/>
  <c r="D220" i="12"/>
  <c r="C220" i="12"/>
  <c r="E220" i="12" s="1"/>
  <c r="G220" i="12" s="1"/>
  <c r="Y219" i="12"/>
  <c r="W219" i="12"/>
  <c r="P219" i="12"/>
  <c r="N219" i="12"/>
  <c r="G219" i="12"/>
  <c r="E219" i="12"/>
  <c r="Y218" i="12"/>
  <c r="W218" i="12"/>
  <c r="P218" i="12"/>
  <c r="N218" i="12"/>
  <c r="G218" i="12"/>
  <c r="E218" i="12"/>
  <c r="Y217" i="12"/>
  <c r="W217" i="12"/>
  <c r="P217" i="12"/>
  <c r="N217" i="12"/>
  <c r="G217" i="12"/>
  <c r="E217" i="12"/>
  <c r="P216" i="12"/>
  <c r="N216" i="12"/>
  <c r="G216" i="12"/>
  <c r="E216" i="12"/>
  <c r="V215" i="12"/>
  <c r="U215" i="12"/>
  <c r="W215" i="12" s="1"/>
  <c r="Y215" i="12" s="1"/>
  <c r="P215" i="12"/>
  <c r="M215" i="12"/>
  <c r="L215" i="12"/>
  <c r="N215" i="12" s="1"/>
  <c r="G215" i="12"/>
  <c r="D215" i="12"/>
  <c r="C215" i="12"/>
  <c r="E215" i="12" s="1"/>
  <c r="Y214" i="12"/>
  <c r="W214" i="12"/>
  <c r="P214" i="12"/>
  <c r="N214" i="12"/>
  <c r="G214" i="12"/>
  <c r="E214" i="12"/>
  <c r="Y213" i="12"/>
  <c r="W213" i="12"/>
  <c r="P213" i="12"/>
  <c r="N213" i="12"/>
  <c r="G213" i="12"/>
  <c r="E213" i="12"/>
  <c r="Y212" i="12"/>
  <c r="W212" i="12"/>
  <c r="P212" i="12"/>
  <c r="N212" i="12"/>
  <c r="G212" i="12"/>
  <c r="E212" i="12"/>
  <c r="W211" i="12"/>
  <c r="N211" i="12"/>
  <c r="P211" i="12" s="1"/>
  <c r="E211" i="12"/>
  <c r="G211" i="12" s="1"/>
  <c r="W210" i="12"/>
  <c r="Y210" i="12" s="1"/>
  <c r="V210" i="12"/>
  <c r="U210" i="12"/>
  <c r="N210" i="12"/>
  <c r="P210" i="12" s="1"/>
  <c r="M210" i="12"/>
  <c r="L210" i="12"/>
  <c r="E210" i="12"/>
  <c r="G210" i="12" s="1"/>
  <c r="D210" i="12"/>
  <c r="C210" i="12"/>
  <c r="W209" i="12"/>
  <c r="Y209" i="12" s="1"/>
  <c r="N209" i="12"/>
  <c r="P209" i="12" s="1"/>
  <c r="E209" i="12"/>
  <c r="G209" i="12" s="1"/>
  <c r="W208" i="12"/>
  <c r="Y208" i="12" s="1"/>
  <c r="N208" i="12"/>
  <c r="P208" i="12" s="1"/>
  <c r="E208" i="12"/>
  <c r="G208" i="12" s="1"/>
  <c r="W207" i="12"/>
  <c r="Y207" i="12" s="1"/>
  <c r="N207" i="12"/>
  <c r="P207" i="12" s="1"/>
  <c r="E207" i="12"/>
  <c r="G207" i="12" s="1"/>
  <c r="V202" i="12"/>
  <c r="U202" i="12"/>
  <c r="W202" i="12" s="1"/>
  <c r="Y202" i="12" s="1"/>
  <c r="N202" i="12"/>
  <c r="P202" i="12" s="1"/>
  <c r="M202" i="12"/>
  <c r="L202" i="12"/>
  <c r="E202" i="12"/>
  <c r="G202" i="12" s="1"/>
  <c r="D202" i="12"/>
  <c r="C202" i="12"/>
  <c r="W201" i="12"/>
  <c r="Y201" i="12" s="1"/>
  <c r="N201" i="12"/>
  <c r="P201" i="12" s="1"/>
  <c r="E201" i="12"/>
  <c r="G201" i="12" s="1"/>
  <c r="W200" i="12"/>
  <c r="Y200" i="12" s="1"/>
  <c r="N200" i="12"/>
  <c r="P200" i="12" s="1"/>
  <c r="E200" i="12"/>
  <c r="G200" i="12" s="1"/>
  <c r="W199" i="12"/>
  <c r="Y199" i="12" s="1"/>
  <c r="N199" i="12"/>
  <c r="P199" i="12" s="1"/>
  <c r="E199" i="12"/>
  <c r="G199" i="12" s="1"/>
  <c r="N198" i="12"/>
  <c r="P198" i="12" s="1"/>
  <c r="E198" i="12"/>
  <c r="G198" i="12" s="1"/>
  <c r="V197" i="12"/>
  <c r="U197" i="12"/>
  <c r="W197" i="12" s="1"/>
  <c r="Y197" i="12" s="1"/>
  <c r="N197" i="12"/>
  <c r="P197" i="12" s="1"/>
  <c r="M197" i="12"/>
  <c r="L197" i="12"/>
  <c r="E197" i="12"/>
  <c r="G197" i="12" s="1"/>
  <c r="D197" i="12"/>
  <c r="C197" i="12"/>
  <c r="W196" i="12"/>
  <c r="Y196" i="12" s="1"/>
  <c r="N196" i="12"/>
  <c r="P196" i="12" s="1"/>
  <c r="E196" i="12"/>
  <c r="G196" i="12" s="1"/>
  <c r="W195" i="12"/>
  <c r="Y195" i="12" s="1"/>
  <c r="N195" i="12"/>
  <c r="P195" i="12" s="1"/>
  <c r="E195" i="12"/>
  <c r="G195" i="12" s="1"/>
  <c r="W194" i="12"/>
  <c r="Y194" i="12" s="1"/>
  <c r="N194" i="12"/>
  <c r="P194" i="12" s="1"/>
  <c r="E194" i="12"/>
  <c r="G194" i="12" s="1"/>
  <c r="N193" i="12"/>
  <c r="P193" i="12" s="1"/>
  <c r="E193" i="12"/>
  <c r="G193" i="12" s="1"/>
  <c r="V192" i="12"/>
  <c r="U192" i="12"/>
  <c r="W192" i="12" s="1"/>
  <c r="Y192" i="12" s="1"/>
  <c r="N192" i="12"/>
  <c r="P192" i="12" s="1"/>
  <c r="M192" i="12"/>
  <c r="L192" i="12"/>
  <c r="E192" i="12"/>
  <c r="G192" i="12" s="1"/>
  <c r="D192" i="12"/>
  <c r="C192" i="12"/>
  <c r="W191" i="12"/>
  <c r="Y191" i="12" s="1"/>
  <c r="N191" i="12"/>
  <c r="P191" i="12" s="1"/>
  <c r="E191" i="12"/>
  <c r="G191" i="12" s="1"/>
  <c r="W190" i="12"/>
  <c r="Y190" i="12" s="1"/>
  <c r="N190" i="12"/>
  <c r="P190" i="12" s="1"/>
  <c r="E190" i="12"/>
  <c r="G190" i="12" s="1"/>
  <c r="W189" i="12"/>
  <c r="Y189" i="12" s="1"/>
  <c r="N189" i="12"/>
  <c r="P189" i="12" s="1"/>
  <c r="E189" i="12"/>
  <c r="G189" i="12" s="1"/>
  <c r="N188" i="12"/>
  <c r="P188" i="12" s="1"/>
  <c r="E188" i="12"/>
  <c r="G188" i="12" s="1"/>
  <c r="W187" i="12"/>
  <c r="Y187" i="12" s="1"/>
  <c r="V187" i="12"/>
  <c r="U187" i="12"/>
  <c r="N187" i="12"/>
  <c r="P187" i="12" s="1"/>
  <c r="M187" i="12"/>
  <c r="L187" i="12"/>
  <c r="E187" i="12"/>
  <c r="G187" i="12" s="1"/>
  <c r="D187" i="12"/>
  <c r="C187" i="12"/>
  <c r="W186" i="12"/>
  <c r="Y186" i="12" s="1"/>
  <c r="N186" i="12"/>
  <c r="P186" i="12" s="1"/>
  <c r="E186" i="12"/>
  <c r="G186" i="12" s="1"/>
  <c r="W185" i="12"/>
  <c r="Y185" i="12" s="1"/>
  <c r="N185" i="12"/>
  <c r="P185" i="12" s="1"/>
  <c r="E185" i="12"/>
  <c r="G185" i="12" s="1"/>
  <c r="W184" i="12"/>
  <c r="Y184" i="12" s="1"/>
  <c r="N184" i="12"/>
  <c r="P184" i="12" s="1"/>
  <c r="E184" i="12"/>
  <c r="G184" i="12" s="1"/>
  <c r="N183" i="12"/>
  <c r="P183" i="12" s="1"/>
  <c r="W182" i="12"/>
  <c r="Y182" i="12" s="1"/>
  <c r="V182" i="12"/>
  <c r="U182" i="12"/>
  <c r="N182" i="12"/>
  <c r="P182" i="12" s="1"/>
  <c r="M182" i="12"/>
  <c r="L182" i="12"/>
  <c r="E182" i="12"/>
  <c r="G182" i="12" s="1"/>
  <c r="D182" i="12"/>
  <c r="C182" i="12"/>
  <c r="W181" i="12"/>
  <c r="Y181" i="12" s="1"/>
  <c r="N181" i="12"/>
  <c r="P181" i="12" s="1"/>
  <c r="E181" i="12"/>
  <c r="G181" i="12" s="1"/>
  <c r="W180" i="12"/>
  <c r="Y180" i="12" s="1"/>
  <c r="N180" i="12"/>
  <c r="P180" i="12" s="1"/>
  <c r="E180" i="12"/>
  <c r="G180" i="12" s="1"/>
  <c r="W179" i="12"/>
  <c r="Y179" i="12" s="1"/>
  <c r="N179" i="12"/>
  <c r="P179" i="12" s="1"/>
  <c r="E179" i="12"/>
  <c r="G179" i="12" s="1"/>
  <c r="W178" i="12"/>
  <c r="P178" i="12"/>
  <c r="N178" i="12"/>
  <c r="G178" i="12"/>
  <c r="E178" i="12"/>
  <c r="V177" i="12"/>
  <c r="W177" i="12" s="1"/>
  <c r="Y177" i="12" s="1"/>
  <c r="U177" i="12"/>
  <c r="M177" i="12"/>
  <c r="N177" i="12" s="1"/>
  <c r="P177" i="12" s="1"/>
  <c r="L177" i="12"/>
  <c r="D177" i="12"/>
  <c r="E177" i="12" s="1"/>
  <c r="G177" i="12" s="1"/>
  <c r="C177" i="12"/>
  <c r="Y176" i="12"/>
  <c r="W176" i="12"/>
  <c r="P176" i="12"/>
  <c r="N176" i="12"/>
  <c r="G176" i="12"/>
  <c r="E176" i="12"/>
  <c r="Y175" i="12"/>
  <c r="W175" i="12"/>
  <c r="P175" i="12"/>
  <c r="N175" i="12"/>
  <c r="G175" i="12"/>
  <c r="E175" i="12"/>
  <c r="Y174" i="12"/>
  <c r="W174" i="12"/>
  <c r="P174" i="12"/>
  <c r="N174" i="12"/>
  <c r="G174" i="12"/>
  <c r="E174" i="12"/>
  <c r="Z78" i="12"/>
  <c r="Y78" i="12"/>
  <c r="X78" i="12"/>
  <c r="W78" i="12"/>
  <c r="V78" i="12"/>
  <c r="U78" i="12"/>
  <c r="T78" i="12"/>
  <c r="S78" i="12"/>
  <c r="Q78" i="12"/>
  <c r="P78" i="12"/>
  <c r="O78" i="12"/>
  <c r="N78" i="12"/>
  <c r="M78" i="12"/>
  <c r="L78" i="12"/>
  <c r="K78" i="12"/>
  <c r="J78" i="12"/>
  <c r="H78" i="12"/>
  <c r="F78" i="12"/>
  <c r="E78" i="12"/>
  <c r="D78" i="12"/>
  <c r="C78" i="12"/>
  <c r="Z77" i="12"/>
  <c r="Y77" i="12"/>
  <c r="X77" i="12"/>
  <c r="W77" i="12"/>
  <c r="V77" i="12"/>
  <c r="U77" i="12"/>
  <c r="T77" i="12"/>
  <c r="S77" i="12"/>
  <c r="Q77" i="12"/>
  <c r="P77" i="12"/>
  <c r="O77" i="12"/>
  <c r="N77" i="12"/>
  <c r="M77" i="12"/>
  <c r="L77" i="12"/>
  <c r="K77" i="12"/>
  <c r="J77" i="12"/>
  <c r="H77" i="12"/>
  <c r="F77" i="12"/>
  <c r="E77" i="12"/>
  <c r="D77" i="12"/>
  <c r="C77" i="12"/>
  <c r="Z76" i="12"/>
  <c r="Y76" i="12"/>
  <c r="X76" i="12"/>
  <c r="W76" i="12"/>
  <c r="V76" i="12"/>
  <c r="U76" i="12"/>
  <c r="T76" i="12"/>
  <c r="S76" i="12"/>
  <c r="Q76" i="12"/>
  <c r="P76" i="12"/>
  <c r="O76" i="12"/>
  <c r="N76" i="12"/>
  <c r="M76" i="12"/>
  <c r="L76" i="12"/>
  <c r="K76" i="12"/>
  <c r="J76" i="12"/>
  <c r="H76" i="12"/>
  <c r="F76" i="12"/>
  <c r="E76" i="12"/>
  <c r="D76" i="12"/>
  <c r="C76" i="12"/>
  <c r="Z75" i="12"/>
  <c r="Y75" i="12"/>
  <c r="X75" i="12"/>
  <c r="W75" i="12"/>
  <c r="V75" i="12"/>
  <c r="U75" i="12"/>
  <c r="T75" i="12"/>
  <c r="S75" i="12"/>
  <c r="Q75" i="12"/>
  <c r="P75" i="12"/>
  <c r="O75" i="12"/>
  <c r="N75" i="12"/>
  <c r="M75" i="12"/>
  <c r="L75" i="12"/>
  <c r="K75" i="12"/>
  <c r="J75" i="12"/>
  <c r="H75" i="12"/>
  <c r="G75" i="12"/>
  <c r="F75" i="12"/>
  <c r="E75" i="12"/>
  <c r="D75" i="12"/>
  <c r="C75" i="12"/>
  <c r="Z74" i="12"/>
  <c r="Y74" i="12"/>
  <c r="X74" i="12"/>
  <c r="W74" i="12"/>
  <c r="V74" i="12"/>
  <c r="U74" i="12"/>
  <c r="T74" i="12"/>
  <c r="S74" i="12"/>
  <c r="Q74" i="12"/>
  <c r="P74" i="12"/>
  <c r="O74" i="12"/>
  <c r="N74" i="12"/>
  <c r="M74" i="12"/>
  <c r="L74" i="12"/>
  <c r="K74" i="12"/>
  <c r="J74" i="12"/>
  <c r="H74" i="12"/>
  <c r="F74" i="12"/>
  <c r="E74" i="12"/>
  <c r="D74" i="12"/>
  <c r="C74" i="12"/>
  <c r="Z73" i="12"/>
  <c r="Y73" i="12"/>
  <c r="X73" i="12"/>
  <c r="W73" i="12"/>
  <c r="V73" i="12"/>
  <c r="U73" i="12"/>
  <c r="T73" i="12"/>
  <c r="S73" i="12"/>
  <c r="Q73" i="12"/>
  <c r="P73" i="12"/>
  <c r="O73" i="12"/>
  <c r="N73" i="12"/>
  <c r="M73" i="12"/>
  <c r="L73" i="12"/>
  <c r="K73" i="12"/>
  <c r="J73" i="12"/>
  <c r="H73" i="12"/>
  <c r="F73" i="12"/>
  <c r="E73" i="12"/>
  <c r="D73" i="12"/>
  <c r="C73" i="12"/>
  <c r="Z72" i="12"/>
  <c r="Y72" i="12"/>
  <c r="X72" i="12"/>
  <c r="W72" i="12"/>
  <c r="V72" i="12"/>
  <c r="U72" i="12"/>
  <c r="T72" i="12"/>
  <c r="S72" i="12"/>
  <c r="Q72" i="12"/>
  <c r="P72" i="12"/>
  <c r="O72" i="12"/>
  <c r="N72" i="12"/>
  <c r="M72" i="12"/>
  <c r="L72" i="12"/>
  <c r="K72" i="12"/>
  <c r="J72" i="12"/>
  <c r="H72" i="12"/>
  <c r="F72" i="12"/>
  <c r="E72" i="12"/>
  <c r="D72" i="12"/>
  <c r="C72" i="12"/>
  <c r="Z71" i="12"/>
  <c r="Y71" i="12"/>
  <c r="X71" i="12"/>
  <c r="W71" i="12"/>
  <c r="V71" i="12"/>
  <c r="U71" i="12"/>
  <c r="T71" i="12"/>
  <c r="S71" i="12"/>
  <c r="Q71" i="12"/>
  <c r="P71" i="12"/>
  <c r="O71" i="12"/>
  <c r="N71" i="12"/>
  <c r="M71" i="12"/>
  <c r="L71" i="12"/>
  <c r="K71" i="12"/>
  <c r="J71" i="12"/>
  <c r="H71" i="12"/>
  <c r="G71" i="12"/>
  <c r="F71" i="12"/>
  <c r="E71" i="12"/>
  <c r="D71" i="12"/>
  <c r="C71" i="12"/>
  <c r="Z70" i="12"/>
  <c r="Y70" i="12"/>
  <c r="X70" i="12"/>
  <c r="W70" i="12"/>
  <c r="V70" i="12"/>
  <c r="U70" i="12"/>
  <c r="T70" i="12"/>
  <c r="S70" i="12"/>
  <c r="Q70" i="12"/>
  <c r="P70" i="12"/>
  <c r="O70" i="12"/>
  <c r="N70" i="12"/>
  <c r="M70" i="12"/>
  <c r="L70" i="12"/>
  <c r="K70" i="12"/>
  <c r="J70" i="12"/>
  <c r="H70" i="12"/>
  <c r="F70" i="12"/>
  <c r="E70" i="12"/>
  <c r="D70" i="12"/>
  <c r="C70" i="12"/>
  <c r="Z69" i="12"/>
  <c r="Y69" i="12"/>
  <c r="X69" i="12"/>
  <c r="W69" i="12"/>
  <c r="V69" i="12"/>
  <c r="U69" i="12"/>
  <c r="T69" i="12"/>
  <c r="S69" i="12"/>
  <c r="Q69" i="12"/>
  <c r="P69" i="12"/>
  <c r="O69" i="12"/>
  <c r="N69" i="12"/>
  <c r="M69" i="12"/>
  <c r="L69" i="12"/>
  <c r="K69" i="12"/>
  <c r="J69" i="12"/>
  <c r="H69" i="12"/>
  <c r="F69" i="12"/>
  <c r="E69" i="12"/>
  <c r="D69" i="12"/>
  <c r="C69" i="12"/>
  <c r="Z68" i="12"/>
  <c r="Y68" i="12"/>
  <c r="X68" i="12"/>
  <c r="W68" i="12"/>
  <c r="V68" i="12"/>
  <c r="U68" i="12"/>
  <c r="T68" i="12"/>
  <c r="S68" i="12"/>
  <c r="Q68" i="12"/>
  <c r="P68" i="12"/>
  <c r="O68" i="12"/>
  <c r="N68" i="12"/>
  <c r="M68" i="12"/>
  <c r="L68" i="12"/>
  <c r="K68" i="12"/>
  <c r="J68" i="12"/>
  <c r="H68" i="12"/>
  <c r="F68" i="12"/>
  <c r="E68" i="12"/>
  <c r="D68" i="12"/>
  <c r="C68" i="12"/>
  <c r="Z67" i="12"/>
  <c r="Y67" i="12"/>
  <c r="X67" i="12"/>
  <c r="W67" i="12"/>
  <c r="V67" i="12"/>
  <c r="U67" i="12"/>
  <c r="T67" i="12"/>
  <c r="S67" i="12"/>
  <c r="Q67" i="12"/>
  <c r="P67" i="12"/>
  <c r="O67" i="12"/>
  <c r="N67" i="12"/>
  <c r="M67" i="12"/>
  <c r="L67" i="12"/>
  <c r="K67" i="12"/>
  <c r="J67" i="12"/>
  <c r="H67" i="12"/>
  <c r="G67" i="12"/>
  <c r="F67" i="12"/>
  <c r="E67" i="12"/>
  <c r="D67" i="12"/>
  <c r="C67" i="12"/>
  <c r="Z66" i="12"/>
  <c r="Y66" i="12"/>
  <c r="X66" i="12"/>
  <c r="W66" i="12"/>
  <c r="V66" i="12"/>
  <c r="U66" i="12"/>
  <c r="T66" i="12"/>
  <c r="S66" i="12"/>
  <c r="Q66" i="12"/>
  <c r="P66" i="12"/>
  <c r="O66" i="12"/>
  <c r="N66" i="12"/>
  <c r="M66" i="12"/>
  <c r="L66" i="12"/>
  <c r="K66" i="12"/>
  <c r="J66" i="12"/>
  <c r="H66" i="12"/>
  <c r="F66" i="12"/>
  <c r="E66" i="12"/>
  <c r="D66" i="12"/>
  <c r="C66" i="12"/>
  <c r="Z65" i="12"/>
  <c r="Y65" i="12"/>
  <c r="X65" i="12"/>
  <c r="W65" i="12"/>
  <c r="V65" i="12"/>
  <c r="U65" i="12"/>
  <c r="T65" i="12"/>
  <c r="S65" i="12"/>
  <c r="Q65" i="12"/>
  <c r="P65" i="12"/>
  <c r="O65" i="12"/>
  <c r="N65" i="12"/>
  <c r="M65" i="12"/>
  <c r="L65" i="12"/>
  <c r="K65" i="12"/>
  <c r="J65" i="12"/>
  <c r="H65" i="12"/>
  <c r="F65" i="12"/>
  <c r="E65" i="12"/>
  <c r="D65" i="12"/>
  <c r="C65" i="12"/>
  <c r="Z64" i="12"/>
  <c r="Y64" i="12"/>
  <c r="X64" i="12"/>
  <c r="W64" i="12"/>
  <c r="V64" i="12"/>
  <c r="U64" i="12"/>
  <c r="T64" i="12"/>
  <c r="S64" i="12"/>
  <c r="Q64" i="12"/>
  <c r="P64" i="12"/>
  <c r="O64" i="12"/>
  <c r="N64" i="12"/>
  <c r="M64" i="12"/>
  <c r="L64" i="12"/>
  <c r="K64" i="12"/>
  <c r="J64" i="12"/>
  <c r="H64" i="12"/>
  <c r="F64" i="12"/>
  <c r="E64" i="12"/>
  <c r="D64" i="12"/>
  <c r="C64" i="12"/>
  <c r="Z63" i="12"/>
  <c r="Y63" i="12"/>
  <c r="X63" i="12"/>
  <c r="W63" i="12"/>
  <c r="V63" i="12"/>
  <c r="U63" i="12"/>
  <c r="T63" i="12"/>
  <c r="S63" i="12"/>
  <c r="Q63" i="12"/>
  <c r="P63" i="12"/>
  <c r="O63" i="12"/>
  <c r="N63" i="12"/>
  <c r="M63" i="12"/>
  <c r="L63" i="12"/>
  <c r="K63" i="12"/>
  <c r="J63" i="12"/>
  <c r="H63" i="12"/>
  <c r="G63" i="12"/>
  <c r="F63" i="12"/>
  <c r="E63" i="12"/>
  <c r="D63" i="12"/>
  <c r="C63" i="12"/>
  <c r="Z62" i="12"/>
  <c r="Y62" i="12"/>
  <c r="X62" i="12"/>
  <c r="W62" i="12"/>
  <c r="V62" i="12"/>
  <c r="U62" i="12"/>
  <c r="T62" i="12"/>
  <c r="S62" i="12"/>
  <c r="Q62" i="12"/>
  <c r="P62" i="12"/>
  <c r="O62" i="12"/>
  <c r="N62" i="12"/>
  <c r="M62" i="12"/>
  <c r="L62" i="12"/>
  <c r="K62" i="12"/>
  <c r="J62" i="12"/>
  <c r="H62" i="12"/>
  <c r="F62" i="12"/>
  <c r="D62" i="12"/>
  <c r="C62" i="12"/>
  <c r="Z61" i="12"/>
  <c r="Y61" i="12"/>
  <c r="X61" i="12"/>
  <c r="W61" i="12"/>
  <c r="V61" i="12"/>
  <c r="U61" i="12"/>
  <c r="T61" i="12"/>
  <c r="S61" i="12"/>
  <c r="Q61" i="12"/>
  <c r="O61" i="12"/>
  <c r="N61" i="12"/>
  <c r="M61" i="12"/>
  <c r="L61" i="12"/>
  <c r="K61" i="12"/>
  <c r="J61" i="12"/>
  <c r="H61" i="12"/>
  <c r="G61" i="12"/>
  <c r="F61" i="12"/>
  <c r="E61" i="12"/>
  <c r="D61" i="12"/>
  <c r="C61" i="12"/>
  <c r="B1" i="12"/>
  <c r="K1" i="12" s="1"/>
  <c r="T1" i="12" s="1"/>
  <c r="J856" i="8"/>
  <c r="I856" i="8"/>
  <c r="H856" i="8"/>
  <c r="M856" i="8" s="1"/>
  <c r="G856" i="8"/>
  <c r="F856" i="8"/>
  <c r="E856" i="8"/>
  <c r="N856" i="8" s="1"/>
  <c r="N854" i="8"/>
  <c r="M854" i="8"/>
  <c r="L854" i="8"/>
  <c r="N853" i="8"/>
  <c r="M853" i="8"/>
  <c r="L853" i="8"/>
  <c r="N852" i="8"/>
  <c r="M852" i="8"/>
  <c r="L852" i="8"/>
  <c r="N851" i="8"/>
  <c r="M851" i="8"/>
  <c r="L851" i="8"/>
  <c r="N850" i="8"/>
  <c r="M850" i="8"/>
  <c r="L850" i="8"/>
  <c r="J849" i="8"/>
  <c r="I849" i="8"/>
  <c r="H849" i="8"/>
  <c r="M849" i="8" s="1"/>
  <c r="G849" i="8"/>
  <c r="F849" i="8"/>
  <c r="E849" i="8"/>
  <c r="N849" i="8" s="1"/>
  <c r="N847" i="8"/>
  <c r="M847" i="8"/>
  <c r="L847" i="8"/>
  <c r="N846" i="8"/>
  <c r="M846" i="8"/>
  <c r="L846" i="8"/>
  <c r="N845" i="8"/>
  <c r="M845" i="8"/>
  <c r="L845" i="8"/>
  <c r="N844" i="8"/>
  <c r="M844" i="8"/>
  <c r="L844" i="8"/>
  <c r="N843" i="8"/>
  <c r="M843" i="8"/>
  <c r="L843" i="8"/>
  <c r="J842" i="8"/>
  <c r="I842" i="8"/>
  <c r="H842" i="8"/>
  <c r="M842" i="8" s="1"/>
  <c r="G842" i="8"/>
  <c r="F842" i="8"/>
  <c r="E842" i="8"/>
  <c r="N842" i="8" s="1"/>
  <c r="N840" i="8"/>
  <c r="M840" i="8"/>
  <c r="L840" i="8"/>
  <c r="N839" i="8"/>
  <c r="M839" i="8"/>
  <c r="L839" i="8"/>
  <c r="N838" i="8"/>
  <c r="M838" i="8"/>
  <c r="L838" i="8"/>
  <c r="N837" i="8"/>
  <c r="M837" i="8"/>
  <c r="L837" i="8"/>
  <c r="N836" i="8"/>
  <c r="M836" i="8"/>
  <c r="L836" i="8"/>
  <c r="N184" i="8"/>
  <c r="L184" i="8"/>
  <c r="I8" i="2"/>
  <c r="I5" i="25"/>
  <c r="I4" i="25"/>
  <c r="I5" i="2"/>
  <c r="H3" i="27"/>
  <c r="I30" i="2" s="1"/>
  <c r="H3" i="33"/>
  <c r="H3" i="21"/>
  <c r="H3" i="30"/>
  <c r="I28" i="2"/>
  <c r="I3" i="25"/>
  <c r="H7" i="2"/>
  <c r="H5" i="25"/>
  <c r="H6" i="2"/>
  <c r="H4" i="25"/>
  <c r="G3" i="27"/>
  <c r="H30" i="2" s="1"/>
  <c r="G3" i="33"/>
  <c r="G3" i="15"/>
  <c r="G3" i="30"/>
  <c r="H28" i="2"/>
  <c r="G3" i="32"/>
  <c r="H3" i="25"/>
  <c r="F3" i="21"/>
  <c r="G8" i="2"/>
  <c r="G5" i="25"/>
  <c r="G6" i="2"/>
  <c r="G4" i="25"/>
  <c r="F3" i="27"/>
  <c r="G30" i="2" s="1"/>
  <c r="F3" i="33"/>
  <c r="F3" i="15"/>
  <c r="F3" i="30"/>
  <c r="F3" i="32"/>
  <c r="G3" i="25"/>
  <c r="E3" i="21"/>
  <c r="F8" i="2"/>
  <c r="F7" i="2"/>
  <c r="F5" i="25"/>
  <c r="F6" i="2"/>
  <c r="F4" i="25"/>
  <c r="F5" i="2"/>
  <c r="E3" i="27"/>
  <c r="F30" i="2" s="1"/>
  <c r="E3" i="33"/>
  <c r="E3" i="15"/>
  <c r="F31" i="2" s="1"/>
  <c r="E3" i="30"/>
  <c r="F28" i="2"/>
  <c r="E3" i="32"/>
  <c r="F3" i="25"/>
  <c r="D3" i="27"/>
  <c r="E5" i="25"/>
  <c r="E4" i="25"/>
  <c r="D3" i="33"/>
  <c r="D3" i="15"/>
  <c r="D3" i="30"/>
  <c r="D3" i="32"/>
  <c r="E3" i="25"/>
  <c r="D5" i="25"/>
  <c r="D4" i="25"/>
  <c r="C3" i="27"/>
  <c r="C3" i="33"/>
  <c r="C3" i="15"/>
  <c r="C3" i="30"/>
  <c r="C3" i="32"/>
  <c r="D3" i="25"/>
  <c r="M34" i="2"/>
  <c r="I34" i="2"/>
  <c r="H34" i="2"/>
  <c r="G34" i="2"/>
  <c r="F34" i="2"/>
  <c r="E34" i="2"/>
  <c r="D34" i="2"/>
  <c r="M33" i="2"/>
  <c r="I33" i="2"/>
  <c r="H33" i="2"/>
  <c r="G33" i="2"/>
  <c r="F33" i="2"/>
  <c r="E33" i="2"/>
  <c r="D33" i="2"/>
  <c r="M32" i="2"/>
  <c r="G32" i="2"/>
  <c r="F32" i="2"/>
  <c r="M31" i="2"/>
  <c r="H31" i="2"/>
  <c r="G31" i="2"/>
  <c r="E31" i="2"/>
  <c r="D31" i="2"/>
  <c r="E30" i="2"/>
  <c r="H29" i="2"/>
  <c r="G29" i="2"/>
  <c r="F29" i="2"/>
  <c r="E29" i="2"/>
  <c r="D29" i="2"/>
  <c r="G28" i="2"/>
  <c r="E28" i="2"/>
  <c r="D28" i="2"/>
  <c r="I26" i="2"/>
  <c r="H26" i="2"/>
  <c r="G26" i="2"/>
  <c r="F26" i="2"/>
  <c r="E26" i="2"/>
  <c r="D26" i="2"/>
  <c r="I25" i="2"/>
  <c r="H25" i="2"/>
  <c r="G25" i="2"/>
  <c r="F25" i="2"/>
  <c r="E25" i="2"/>
  <c r="D25" i="2"/>
  <c r="I24" i="2"/>
  <c r="I27" i="2" s="1"/>
  <c r="H24" i="2"/>
  <c r="G24" i="2"/>
  <c r="F24" i="2"/>
  <c r="E24" i="2"/>
  <c r="E27" i="2" s="1"/>
  <c r="D24" i="2"/>
  <c r="I23" i="2"/>
  <c r="H23" i="2"/>
  <c r="G23" i="2"/>
  <c r="F23" i="2"/>
  <c r="E23" i="2"/>
  <c r="D23" i="2"/>
  <c r="I21" i="2"/>
  <c r="H21" i="2"/>
  <c r="G21" i="2"/>
  <c r="F21" i="2"/>
  <c r="E21" i="2"/>
  <c r="D21" i="2"/>
  <c r="I20" i="2"/>
  <c r="H20" i="2"/>
  <c r="H22" i="2" s="1"/>
  <c r="G20" i="2"/>
  <c r="G22" i="2" s="1"/>
  <c r="F20" i="2"/>
  <c r="E20" i="2"/>
  <c r="E22" i="2" s="1"/>
  <c r="D20" i="2"/>
  <c r="D22" i="2" s="1"/>
  <c r="I18" i="2"/>
  <c r="H18" i="2"/>
  <c r="G18" i="2"/>
  <c r="F18" i="2"/>
  <c r="E18" i="2"/>
  <c r="D18" i="2"/>
  <c r="I17" i="2"/>
  <c r="H17" i="2"/>
  <c r="G17" i="2"/>
  <c r="F17" i="2"/>
  <c r="E17" i="2"/>
  <c r="D17" i="2"/>
  <c r="I16" i="2"/>
  <c r="H16" i="2"/>
  <c r="G16" i="2"/>
  <c r="F16" i="2"/>
  <c r="E16" i="2"/>
  <c r="D16" i="2"/>
  <c r="I15" i="2"/>
  <c r="I19" i="2" s="1"/>
  <c r="H15" i="2"/>
  <c r="G15" i="2"/>
  <c r="F15" i="2"/>
  <c r="E15" i="2"/>
  <c r="E19" i="2" s="1"/>
  <c r="D15" i="2"/>
  <c r="I13" i="2"/>
  <c r="H13" i="2"/>
  <c r="G13" i="2"/>
  <c r="F13" i="2"/>
  <c r="E13" i="2"/>
  <c r="D13" i="2"/>
  <c r="I12" i="2"/>
  <c r="H12" i="2"/>
  <c r="G12" i="2"/>
  <c r="F12" i="2"/>
  <c r="E12" i="2"/>
  <c r="D12" i="2"/>
  <c r="I11" i="2"/>
  <c r="H11" i="2"/>
  <c r="G11" i="2"/>
  <c r="F11" i="2"/>
  <c r="E11" i="2"/>
  <c r="D11" i="2"/>
  <c r="I10" i="2"/>
  <c r="H10" i="2"/>
  <c r="G10" i="2"/>
  <c r="F10" i="2"/>
  <c r="F14" i="2" s="1"/>
  <c r="E10" i="2"/>
  <c r="D10" i="2"/>
  <c r="H8" i="2"/>
  <c r="E8" i="2"/>
  <c r="D8" i="2"/>
  <c r="K8" i="2" s="1" a="1"/>
  <c r="K8" i="2" s="1"/>
  <c r="G7" i="2"/>
  <c r="I6" i="2"/>
  <c r="E6" i="2"/>
  <c r="D6" i="2"/>
  <c r="H5" i="2"/>
  <c r="G5" i="2"/>
  <c r="E5" i="2"/>
  <c r="D5" i="2"/>
  <c r="K5" i="2" s="1" a="1"/>
  <c r="K5" i="2" s="1"/>
  <c r="H4" i="2"/>
  <c r="G4" i="2"/>
  <c r="F4" i="2"/>
  <c r="F9" i="2" s="1"/>
  <c r="E4" i="2"/>
  <c r="D4" i="2"/>
  <c r="F3" i="2"/>
  <c r="G14" i="2" l="1"/>
  <c r="F19" i="2"/>
  <c r="G19" i="2"/>
  <c r="L18" i="2" a="1"/>
  <c r="L18" i="2" s="1"/>
  <c r="K16" i="2" a="1"/>
  <c r="K16" i="2" s="1"/>
  <c r="K18" i="2" a="1"/>
  <c r="K18" i="2" s="1"/>
  <c r="L15" i="2" a="1"/>
  <c r="L15" i="2" s="1"/>
  <c r="H19" i="2"/>
  <c r="K17" i="2" a="1"/>
  <c r="K17" i="2" s="1"/>
  <c r="J18" i="2"/>
  <c r="K11" i="2" a="1"/>
  <c r="K11" i="2" s="1"/>
  <c r="K13" i="2" a="1"/>
  <c r="K13" i="2" s="1"/>
  <c r="K12" i="2" a="1"/>
  <c r="K12" i="2" s="1"/>
  <c r="K14" i="2" s="1" a="1"/>
  <c r="K14" i="2" s="1"/>
  <c r="J13" i="2"/>
  <c r="L13" i="2" a="1"/>
  <c r="L13" i="2" s="1"/>
  <c r="L10" i="2" a="1"/>
  <c r="L10" i="2" s="1"/>
  <c r="H14" i="2"/>
  <c r="I14" i="2"/>
  <c r="I22" i="2"/>
  <c r="J20" i="2"/>
  <c r="K21" i="2" a="1"/>
  <c r="K21" i="2" s="1"/>
  <c r="E9" i="2"/>
  <c r="K24" i="2"/>
  <c r="L25" i="2"/>
  <c r="K33" i="2"/>
  <c r="G9" i="2"/>
  <c r="G27" i="2"/>
  <c r="J25" i="2"/>
  <c r="J31" i="2"/>
  <c r="L24" i="2"/>
  <c r="D27" i="2"/>
  <c r="H27" i="2"/>
  <c r="K28" i="2"/>
  <c r="J29" i="2"/>
  <c r="L33" i="2"/>
  <c r="J3" i="19"/>
  <c r="H9" i="2"/>
  <c r="L5" i="2" a="1"/>
  <c r="L5" i="2" s="1"/>
  <c r="J5" i="2"/>
  <c r="L8" i="2" a="1"/>
  <c r="L8" i="2" s="1"/>
  <c r="J8" i="2"/>
  <c r="J10" i="2"/>
  <c r="E14" i="2"/>
  <c r="I7" i="2"/>
  <c r="CM8" i="16"/>
  <c r="BE8" i="16"/>
  <c r="EG8" i="16"/>
  <c r="BU8" i="16"/>
  <c r="Y8" i="16"/>
  <c r="Y24" i="16" s="1"/>
  <c r="DG8" i="16"/>
  <c r="BQ8" i="16"/>
  <c r="CN8" i="16"/>
  <c r="BI8" i="16"/>
  <c r="C3" i="21"/>
  <c r="D32" i="2"/>
  <c r="D7" i="2"/>
  <c r="I4" i="2"/>
  <c r="I9" i="2" s="1"/>
  <c r="J4" i="2"/>
  <c r="L6" i="2" a="1"/>
  <c r="L6" i="2" s="1"/>
  <c r="J6" i="2"/>
  <c r="K6" i="2" a="1"/>
  <c r="K6" i="2" s="1"/>
  <c r="L4" i="2" a="1"/>
  <c r="L4" i="2" s="1"/>
  <c r="J3" i="27"/>
  <c r="L3" i="27"/>
  <c r="K3" i="27"/>
  <c r="D30" i="2"/>
  <c r="D3" i="21"/>
  <c r="E32" i="2"/>
  <c r="G3" i="21"/>
  <c r="H32" i="2"/>
  <c r="K10" i="2" a="1"/>
  <c r="K10" i="2" s="1"/>
  <c r="J12" i="2"/>
  <c r="L12" i="2" a="1"/>
  <c r="L12" i="2" s="1"/>
  <c r="D14" i="2"/>
  <c r="K15" i="2" a="1"/>
  <c r="K15" i="2" s="1"/>
  <c r="J17" i="2"/>
  <c r="L17" i="2" a="1"/>
  <c r="L17" i="2" s="1"/>
  <c r="D19" i="2"/>
  <c r="K20" i="2" a="1"/>
  <c r="K20" i="2" s="1"/>
  <c r="K22" i="2" s="1" a="1"/>
  <c r="K22" i="2" s="1"/>
  <c r="F22" i="2"/>
  <c r="J23" i="2"/>
  <c r="K25" i="2"/>
  <c r="J26" i="2"/>
  <c r="L28" i="2"/>
  <c r="K29" i="2"/>
  <c r="K31" i="2"/>
  <c r="J34" i="2"/>
  <c r="K3" i="30"/>
  <c r="L3" i="30"/>
  <c r="J3" i="30"/>
  <c r="L842" i="8"/>
  <c r="L849" i="8"/>
  <c r="L856" i="8"/>
  <c r="J11" i="2"/>
  <c r="L11" i="2" a="1"/>
  <c r="L11" i="2" s="1"/>
  <c r="J16" i="2"/>
  <c r="L16" i="2" a="1"/>
  <c r="L16" i="2" s="1"/>
  <c r="J21" i="2"/>
  <c r="J22" i="2" s="1"/>
  <c r="L21" i="2" a="1"/>
  <c r="L21" i="2" s="1"/>
  <c r="K23" i="2"/>
  <c r="K26" i="2"/>
  <c r="F27" i="2"/>
  <c r="L29" i="2"/>
  <c r="L31" i="2"/>
  <c r="K34" i="2"/>
  <c r="EG10" i="16"/>
  <c r="J3" i="15"/>
  <c r="K3" i="15"/>
  <c r="M4" i="25"/>
  <c r="L4" i="25"/>
  <c r="K4" i="25"/>
  <c r="P61" i="12"/>
  <c r="E62" i="12"/>
  <c r="J15" i="2"/>
  <c r="L20" i="2" a="1"/>
  <c r="L20" i="2" s="1"/>
  <c r="L23" i="2"/>
  <c r="J24" i="2"/>
  <c r="L26" i="2"/>
  <c r="L27" i="2" s="1"/>
  <c r="J28" i="2"/>
  <c r="J33" i="2"/>
  <c r="L34" i="2"/>
  <c r="K3" i="32"/>
  <c r="L3" i="32"/>
  <c r="J3" i="32"/>
  <c r="K3" i="25"/>
  <c r="M3" i="25"/>
  <c r="L3" i="25"/>
  <c r="L3" i="33"/>
  <c r="K3" i="33"/>
  <c r="J3" i="33"/>
  <c r="EG16" i="16" s="1"/>
  <c r="M5" i="25"/>
  <c r="K5" i="25"/>
  <c r="L5" i="25"/>
  <c r="L3" i="15"/>
  <c r="E3" i="2"/>
  <c r="M7" i="18"/>
  <c r="L7" i="18"/>
  <c r="K7" i="18"/>
  <c r="M552" i="18"/>
  <c r="L552" i="18"/>
  <c r="K552" i="18"/>
  <c r="K3" i="18"/>
  <c r="M5" i="18"/>
  <c r="G6" i="18"/>
  <c r="G566" i="18" s="1"/>
  <c r="G577" i="18" s="1"/>
  <c r="L6" i="18"/>
  <c r="K544" i="18"/>
  <c r="L545" i="18"/>
  <c r="G547" i="18"/>
  <c r="K550" i="18"/>
  <c r="L553" i="18"/>
  <c r="K555" i="18"/>
  <c r="D567" i="18"/>
  <c r="M563" i="18"/>
  <c r="K563" i="18"/>
  <c r="K565" i="18"/>
  <c r="K577" i="18"/>
  <c r="L577" i="18"/>
  <c r="M577" i="18"/>
  <c r="K4" i="18"/>
  <c r="K543" i="18"/>
  <c r="M545" i="18"/>
  <c r="D547" i="18"/>
  <c r="K549" i="18"/>
  <c r="M553" i="18"/>
  <c r="L565" i="18"/>
  <c r="K566" i="18"/>
  <c r="H3" i="18"/>
  <c r="M3" i="18"/>
  <c r="G4" i="18"/>
  <c r="G564" i="18" s="1"/>
  <c r="G575" i="18" s="1"/>
  <c r="L4" i="18"/>
  <c r="K548" i="18"/>
  <c r="K554" i="18"/>
  <c r="K557" i="18"/>
  <c r="K564" i="18"/>
  <c r="L574" i="18"/>
  <c r="L3" i="19"/>
  <c r="L576" i="18"/>
  <c r="K576" i="18"/>
  <c r="K553" i="18"/>
  <c r="L557" i="18"/>
  <c r="I3" i="24"/>
  <c r="J3" i="24" s="1"/>
  <c r="I6" i="24"/>
  <c r="J6" i="24" s="1"/>
  <c r="J9" i="24"/>
  <c r="I13" i="24"/>
  <c r="J13" i="24" s="1"/>
  <c r="I16" i="24"/>
  <c r="J16" i="24" s="1"/>
  <c r="J19" i="24"/>
  <c r="I21" i="24"/>
  <c r="J21" i="24" s="1"/>
  <c r="I24" i="24"/>
  <c r="J24" i="24" s="1"/>
  <c r="J27" i="24"/>
  <c r="I29" i="24"/>
  <c r="J29" i="24" s="1"/>
  <c r="I32" i="24"/>
  <c r="J32" i="24" s="1"/>
  <c r="J35" i="24"/>
  <c r="I37" i="24"/>
  <c r="J37" i="24" s="1"/>
  <c r="I40" i="24"/>
  <c r="J40" i="24" s="1"/>
  <c r="J43" i="24"/>
  <c r="I45" i="24"/>
  <c r="J45" i="24" s="1"/>
  <c r="I48" i="24"/>
  <c r="J51" i="24"/>
  <c r="I54" i="24"/>
  <c r="J54" i="24" s="1"/>
  <c r="I57" i="24"/>
  <c r="J57" i="24" s="1"/>
  <c r="J60" i="24"/>
  <c r="K3" i="19"/>
  <c r="J36" i="24"/>
  <c r="J5" i="24"/>
  <c r="I11" i="24"/>
  <c r="J11" i="24" s="1"/>
  <c r="J15" i="24"/>
  <c r="I20" i="24"/>
  <c r="J20" i="24" s="1"/>
  <c r="J23" i="24"/>
  <c r="I28" i="24"/>
  <c r="J28" i="24" s="1"/>
  <c r="J31" i="24"/>
  <c r="I36" i="24"/>
  <c r="J39" i="24"/>
  <c r="I44" i="24"/>
  <c r="J44" i="24" s="1"/>
  <c r="J47" i="24"/>
  <c r="I52" i="24"/>
  <c r="J56" i="24"/>
  <c r="I61" i="24"/>
  <c r="J61" i="24" s="1"/>
  <c r="L19" i="2" l="1" a="1"/>
  <c r="L19" i="2" s="1"/>
  <c r="K19" i="2" a="1"/>
  <c r="K19" i="2" s="1"/>
  <c r="L14" i="2" a="1"/>
  <c r="L14" i="2" s="1"/>
  <c r="J27" i="2"/>
  <c r="CM6" i="16"/>
  <c r="BE6" i="16"/>
  <c r="BU6" i="16"/>
  <c r="Y6" i="16"/>
  <c r="EG6" i="16"/>
  <c r="BQ6" i="16"/>
  <c r="CN6" i="16"/>
  <c r="BI6" i="16"/>
  <c r="M22" i="2"/>
  <c r="L575" i="18"/>
  <c r="K575" i="18"/>
  <c r="DZ2" i="16"/>
  <c r="EA2" i="16" s="1"/>
  <c r="EB2" i="16" s="1"/>
  <c r="EC2" i="16" s="1"/>
  <c r="ED2" i="16" s="1"/>
  <c r="EE2" i="16" s="1"/>
  <c r="EF2" i="16" s="1"/>
  <c r="EG2" i="16"/>
  <c r="J19" i="2"/>
  <c r="K7" i="2" a="1"/>
  <c r="K7" i="2" s="1"/>
  <c r="L7" i="2" a="1"/>
  <c r="L7" i="2" s="1"/>
  <c r="L9" i="2" s="1" a="1"/>
  <c r="L9" i="2" s="1"/>
  <c r="J7" i="2"/>
  <c r="L32" i="2"/>
  <c r="K32" i="2"/>
  <c r="J32" i="2"/>
  <c r="M567" i="18"/>
  <c r="L567" i="18"/>
  <c r="K567" i="18"/>
  <c r="J3" i="21"/>
  <c r="EG15" i="16" s="1"/>
  <c r="K3" i="21"/>
  <c r="L3" i="21"/>
  <c r="I3" i="18"/>
  <c r="I563" i="18" s="1"/>
  <c r="I574" i="18" s="1"/>
  <c r="H7" i="18"/>
  <c r="EG13" i="16"/>
  <c r="BQ13" i="16"/>
  <c r="CN13" i="16"/>
  <c r="BI13" i="16"/>
  <c r="CM13" i="16"/>
  <c r="BE13" i="16"/>
  <c r="BU13" i="16"/>
  <c r="Y13" i="16"/>
  <c r="Y29" i="16" s="1"/>
  <c r="M29" i="2"/>
  <c r="K27" i="2"/>
  <c r="D9" i="2"/>
  <c r="K547" i="18"/>
  <c r="M547" i="18"/>
  <c r="L547" i="18"/>
  <c r="D3" i="2"/>
  <c r="L22" i="2" a="1"/>
  <c r="L22" i="2" s="1"/>
  <c r="J14" i="2"/>
  <c r="L30" i="2"/>
  <c r="K30" i="2"/>
  <c r="J30" i="2"/>
  <c r="K4" i="2" a="1"/>
  <c r="K4" i="2" s="1"/>
  <c r="K9" i="2" s="1" a="1"/>
  <c r="K9" i="2" s="1"/>
  <c r="J3" i="2" l="1"/>
  <c r="L3" i="2"/>
  <c r="K3" i="2"/>
  <c r="J9" i="2"/>
  <c r="BU12" i="16"/>
  <c r="Y12" i="16"/>
  <c r="Y28" i="16" s="1"/>
  <c r="BQ12" i="16"/>
  <c r="EG9" i="16"/>
  <c r="CN12" i="16"/>
  <c r="BI12" i="16"/>
  <c r="CM12" i="16"/>
  <c r="BE12" i="16"/>
  <c r="M28" i="2"/>
  <c r="CN5" i="16"/>
  <c r="BI5" i="16"/>
  <c r="CM5" i="16"/>
  <c r="BE5" i="16"/>
  <c r="EG5" i="16"/>
  <c r="BU5" i="16"/>
  <c r="Y5" i="16"/>
  <c r="DG5" i="16"/>
  <c r="BQ5" i="16"/>
  <c r="M19" i="2"/>
  <c r="CN4" i="16"/>
  <c r="BI4" i="16"/>
  <c r="CM4" i="16"/>
  <c r="BE4" i="16"/>
  <c r="BU4" i="16"/>
  <c r="Y4" i="16"/>
  <c r="Y20" i="16" s="1"/>
  <c r="EG4" i="16"/>
  <c r="BQ4" i="16"/>
  <c r="M14" i="2"/>
  <c r="BU2" i="16"/>
  <c r="BE2" i="16"/>
  <c r="DB2" i="16"/>
  <c r="BQ2" i="16"/>
  <c r="Y2" i="16"/>
  <c r="CN2" i="16"/>
  <c r="BJ2" i="16"/>
  <c r="R2" i="16"/>
  <c r="CM2" i="16"/>
  <c r="BI2" i="16"/>
  <c r="I7" i="18"/>
  <c r="I567" i="18" s="1"/>
  <c r="G7" i="18"/>
  <c r="G567" i="18" s="1"/>
  <c r="CM7" i="16"/>
  <c r="BE7" i="16"/>
  <c r="BU7" i="16"/>
  <c r="Y7" i="16"/>
  <c r="Y23" i="16" s="1"/>
  <c r="EG7" i="16"/>
  <c r="BQ7" i="16"/>
  <c r="CN7" i="16"/>
  <c r="BI7" i="16"/>
  <c r="M23" i="2"/>
  <c r="EG17" i="16" l="1"/>
  <c r="BQ17" i="16"/>
  <c r="EG12" i="16"/>
  <c r="CN17" i="16"/>
  <c r="BI17" i="16"/>
  <c r="DG12" i="16"/>
  <c r="CM17" i="16"/>
  <c r="BE17" i="16"/>
  <c r="BU17" i="16"/>
  <c r="Y17" i="16"/>
  <c r="Y33" i="16" s="1"/>
  <c r="M30" i="2"/>
  <c r="DG3" i="16"/>
  <c r="BU3" i="16"/>
  <c r="Y3" i="16"/>
  <c r="Y19" i="16" s="1"/>
  <c r="DB3" i="16"/>
  <c r="BQ3" i="16"/>
  <c r="CN3" i="16"/>
  <c r="BI3" i="16"/>
  <c r="EG3" i="16"/>
  <c r="CM3" i="16"/>
  <c r="BE3" i="16"/>
  <c r="M9" i="2"/>
</calcChain>
</file>

<file path=xl/sharedStrings.xml><?xml version="1.0" encoding="utf-8"?>
<sst xmlns="http://schemas.openxmlformats.org/spreadsheetml/2006/main" count="4882" uniqueCount="267">
  <si>
    <t>Early Morning Wholesale Commodity Prices/Kg</t>
  </si>
  <si>
    <t>Commodity</t>
  </si>
  <si>
    <t>Latest</t>
  </si>
  <si>
    <t>Product</t>
  </si>
  <si>
    <t>Unit</t>
  </si>
  <si>
    <t>Price</t>
  </si>
  <si>
    <t xml:space="preserve">Bananas </t>
  </si>
  <si>
    <t>Marikiti</t>
  </si>
  <si>
    <t>Grade A</t>
  </si>
  <si>
    <t>Githurai</t>
  </si>
  <si>
    <t>Korogocho</t>
  </si>
  <si>
    <t>Kawangware</t>
  </si>
  <si>
    <t>Rongai</t>
  </si>
  <si>
    <t>Kitengela</t>
  </si>
  <si>
    <t>Average</t>
  </si>
  <si>
    <t>Maximum</t>
  </si>
  <si>
    <t>Minimum</t>
  </si>
  <si>
    <t>Daily Change</t>
  </si>
  <si>
    <t>Bananas</t>
  </si>
  <si>
    <t>weights</t>
  </si>
  <si>
    <t xml:space="preserve">Kg </t>
  </si>
  <si>
    <t>Grade B</t>
  </si>
  <si>
    <t>Grade C</t>
  </si>
  <si>
    <t>Grade D</t>
  </si>
  <si>
    <t>Potatoes</t>
  </si>
  <si>
    <t>Medium</t>
  </si>
  <si>
    <t>Tomatoes</t>
  </si>
  <si>
    <t>Watermelon</t>
  </si>
  <si>
    <t>Mixed</t>
  </si>
  <si>
    <t>Onions</t>
  </si>
  <si>
    <t>Mangoes</t>
  </si>
  <si>
    <t>Pembe Maize Flour</t>
  </si>
  <si>
    <t>1 Kg</t>
  </si>
  <si>
    <t>2 Kg</t>
  </si>
  <si>
    <t>Mr.Price Biryani</t>
  </si>
  <si>
    <t>25Kgs</t>
  </si>
  <si>
    <t>Pure Pishori Rice 1kg</t>
  </si>
  <si>
    <t>Soko Home Baking Flour</t>
  </si>
  <si>
    <t>1Kg</t>
  </si>
  <si>
    <t>Soko Maize Flour</t>
  </si>
  <si>
    <t>2Kg</t>
  </si>
  <si>
    <t>Fry Mate Cooking Oil</t>
  </si>
  <si>
    <t>10 Kg cartons</t>
  </si>
  <si>
    <t>17 Kgs Bucket</t>
  </si>
  <si>
    <t>50 Grams refill</t>
  </si>
  <si>
    <t>100 Grams refil</t>
  </si>
  <si>
    <t>Chai Bora tea leaves</t>
  </si>
  <si>
    <t>50g Packet</t>
  </si>
  <si>
    <t>100g Packet</t>
  </si>
  <si>
    <t>500g Packet</t>
  </si>
  <si>
    <t>Pembe Home baking  Flour</t>
  </si>
  <si>
    <t>Pembe Home baking Flour</t>
  </si>
  <si>
    <t>Mishi Poa Cooking Fat</t>
  </si>
  <si>
    <t>100g</t>
  </si>
  <si>
    <t>Narok /Marakwet (Kata Oga)</t>
  </si>
  <si>
    <t>10Kg Carton</t>
  </si>
  <si>
    <t>17Kg bucket</t>
  </si>
  <si>
    <t>Kabras Sugar</t>
  </si>
  <si>
    <t>2kg</t>
  </si>
  <si>
    <t>50Kgs</t>
  </si>
  <si>
    <t xml:space="preserve">Fresh Fry Cooking Oil </t>
  </si>
  <si>
    <t>250ml</t>
  </si>
  <si>
    <t>500ml</t>
  </si>
  <si>
    <t>20Liters</t>
  </si>
  <si>
    <t>10 Liters</t>
  </si>
  <si>
    <t>1 Liters</t>
  </si>
  <si>
    <t xml:space="preserve">Ajab Home baking </t>
  </si>
  <si>
    <t>1Kg Packet</t>
  </si>
  <si>
    <t>2Kg Packet</t>
  </si>
  <si>
    <t>Salit Cooking Oil</t>
  </si>
  <si>
    <t>500ml Packet</t>
  </si>
  <si>
    <t xml:space="preserve">1 liter </t>
  </si>
  <si>
    <t>10liter</t>
  </si>
  <si>
    <t>20 liter</t>
  </si>
  <si>
    <t>Avocado</t>
  </si>
  <si>
    <t>Molo</t>
  </si>
  <si>
    <t>Change</t>
  </si>
  <si>
    <t>Timboroa(kata 3)</t>
  </si>
  <si>
    <t xml:space="preserve"> </t>
  </si>
  <si>
    <t>Olkalau/Kinangop</t>
  </si>
  <si>
    <t>Olkalau/Kinangop(kata  4)</t>
  </si>
  <si>
    <t>Capsicum</t>
  </si>
  <si>
    <t>1 pc</t>
  </si>
  <si>
    <t>Pawpaw</t>
  </si>
  <si>
    <t>Purple Passion</t>
  </si>
  <si>
    <t>Pineapple</t>
  </si>
  <si>
    <t>1 kg</t>
  </si>
  <si>
    <t>Uganda</t>
  </si>
  <si>
    <t>Mashuru</t>
  </si>
  <si>
    <t>Loitoktok</t>
  </si>
  <si>
    <t>Mogotio</t>
  </si>
  <si>
    <t>Isiolo</t>
  </si>
  <si>
    <t>Moyale</t>
  </si>
  <si>
    <t>Tanzania</t>
  </si>
  <si>
    <t>WaterMelon</t>
  </si>
  <si>
    <t>Twiga</t>
  </si>
  <si>
    <t>Variance</t>
  </si>
  <si>
    <t>Kg</t>
  </si>
  <si>
    <t>Large</t>
  </si>
  <si>
    <t>1pc</t>
  </si>
  <si>
    <t>Small</t>
  </si>
  <si>
    <t>Pishori</t>
  </si>
  <si>
    <t>Sweet Potatoes</t>
  </si>
  <si>
    <t>Sugar</t>
  </si>
  <si>
    <t>Matoke</t>
  </si>
  <si>
    <t>Carrots</t>
  </si>
  <si>
    <t>Chapa Mandashi</t>
  </si>
  <si>
    <t>Arrow Root</t>
  </si>
  <si>
    <t>kg</t>
  </si>
  <si>
    <t>FMCGs Summary</t>
  </si>
  <si>
    <t>This day's summary</t>
  </si>
  <si>
    <t>Previous summary</t>
  </si>
  <si>
    <t>Pembe Bf 1kg</t>
  </si>
  <si>
    <t>Pembe Bf 2kg</t>
  </si>
  <si>
    <t>Dola Bf 1kg</t>
  </si>
  <si>
    <t>Dola Bf 2kg</t>
  </si>
  <si>
    <t>Ajab Bf 1kg</t>
  </si>
  <si>
    <t>Ajab Bf 2kg</t>
  </si>
  <si>
    <t>Soko Bf 1kg</t>
  </si>
  <si>
    <t>Soko Bf 2kg</t>
  </si>
  <si>
    <t>Pembe Mf 1kg</t>
  </si>
  <si>
    <t>Pembe Mf 2kg</t>
  </si>
  <si>
    <t>Soko Mf 1kg</t>
  </si>
  <si>
    <t>Soko Mf 2kg</t>
  </si>
  <si>
    <t>Fresh fri C_Oil 10 ltrs</t>
  </si>
  <si>
    <t>Fresh fri C_Oil 20 ltrs</t>
  </si>
  <si>
    <t>Salit C_Oil 10 ltrs</t>
  </si>
  <si>
    <t>Salit C_Oil 20 ltrs</t>
  </si>
  <si>
    <t>Mpishi Poa C_fat 10 Kgs</t>
  </si>
  <si>
    <t>Fry Mate C_fat  10 Kgs</t>
  </si>
  <si>
    <t>Rina 10 ltrs</t>
  </si>
  <si>
    <t>Rina 20 ltrs</t>
  </si>
  <si>
    <t>Alpha 10 Kgs</t>
  </si>
  <si>
    <t>Alpha 5 Kgs</t>
  </si>
  <si>
    <t>Seagull 10 Kg ctn</t>
  </si>
  <si>
    <t>Seagull 10 Kg bkt</t>
  </si>
  <si>
    <t>Tilly 10kg Ctn</t>
  </si>
  <si>
    <t>Tilly 5kg Ctn</t>
  </si>
  <si>
    <t>Tilly 10 kg Bkt</t>
  </si>
  <si>
    <t>Retail</t>
  </si>
  <si>
    <t>Wholesale</t>
  </si>
  <si>
    <t xml:space="preserve">Price </t>
  </si>
  <si>
    <t>Bag</t>
  </si>
  <si>
    <t>Date</t>
  </si>
  <si>
    <t>Spinach</t>
  </si>
  <si>
    <t>Kales</t>
  </si>
  <si>
    <t>Pumpkin</t>
  </si>
  <si>
    <t>Arrow roots</t>
  </si>
  <si>
    <t>Weighted Average(perkg)</t>
  </si>
  <si>
    <t>100-110kg  Narok/Masai</t>
  </si>
  <si>
    <t>150-160kg  Molo</t>
  </si>
  <si>
    <t>90-100kg Timboroa</t>
  </si>
  <si>
    <t>140-150kg Olkalau/Kinangop</t>
  </si>
  <si>
    <t>100-110 Olkalau/Kinangop</t>
  </si>
  <si>
    <t xml:space="preserve">3rd Oct 2018
</t>
  </si>
  <si>
    <t xml:space="preserve">2nd Oct 2018
</t>
  </si>
  <si>
    <t xml:space="preserve">1 st Oct 2018
</t>
  </si>
  <si>
    <t xml:space="preserve">29th Sep 2018
</t>
  </si>
  <si>
    <t xml:space="preserve">28th Sep 2018
</t>
  </si>
  <si>
    <t>DATE</t>
  </si>
  <si>
    <t>MARKET</t>
  </si>
  <si>
    <t>PRICE DESCRIPTION</t>
  </si>
  <si>
    <t>GRAMS</t>
  </si>
  <si>
    <t>PCs</t>
  </si>
  <si>
    <t>PIECE WEIGHT</t>
  </si>
  <si>
    <t>PRICE/PIECE</t>
  </si>
  <si>
    <t>PRICE/KG</t>
  </si>
  <si>
    <t>SOURCE</t>
  </si>
  <si>
    <t>Gikomba</t>
  </si>
  <si>
    <t>3 for 25</t>
  </si>
  <si>
    <t>Maragua</t>
  </si>
  <si>
    <t>Meru</t>
  </si>
  <si>
    <t>korogocho</t>
  </si>
  <si>
    <t>Totals</t>
  </si>
  <si>
    <t>3 for 20</t>
  </si>
  <si>
    <t>4 for 20</t>
  </si>
  <si>
    <t>5 for 20</t>
  </si>
  <si>
    <t>3 for 10</t>
  </si>
  <si>
    <t>4 for 10</t>
  </si>
  <si>
    <t>28th  Sep 2018</t>
  </si>
  <si>
    <t>Kirinyaga</t>
  </si>
  <si>
    <t>1st  Oct 2018</t>
  </si>
  <si>
    <t>29th  Sep 2018</t>
  </si>
  <si>
    <t>Comments</t>
  </si>
  <si>
    <t>Price per kg</t>
  </si>
  <si>
    <t>Grade</t>
  </si>
  <si>
    <t>Price  per kg</t>
  </si>
  <si>
    <t>Meru/Nyoro</t>
  </si>
  <si>
    <t>Highridge</t>
  </si>
  <si>
    <t>ctn</t>
  </si>
  <si>
    <t>3rd  Oct 2018</t>
  </si>
  <si>
    <t>2nd  Oct 2018</t>
  </si>
  <si>
    <t>1 st  Oct 2018</t>
  </si>
  <si>
    <t>Twiga Prices (Ksh)</t>
  </si>
  <si>
    <t>Market Prices (Ksh)</t>
  </si>
  <si>
    <t>Ctn</t>
  </si>
  <si>
    <t>Pkt/Pcs</t>
  </si>
  <si>
    <t>Control</t>
  </si>
  <si>
    <t>NUVITA</t>
  </si>
  <si>
    <t>Sunbix</t>
  </si>
  <si>
    <t>60x5pcs Carton</t>
  </si>
  <si>
    <t>Vitamilk</t>
  </si>
  <si>
    <t>Bravo G</t>
  </si>
  <si>
    <t>Crunchy Ginger</t>
  </si>
  <si>
    <t>60x3pcs Carton</t>
  </si>
  <si>
    <t>Crunchy Orange</t>
  </si>
  <si>
    <t>Crunchy Pineapple</t>
  </si>
  <si>
    <t>Crunchy Lemon</t>
  </si>
  <si>
    <t>CORN PUFFS</t>
  </si>
  <si>
    <t>Tingls Tomato Flavour</t>
  </si>
  <si>
    <t>1x50x20gms</t>
  </si>
  <si>
    <t>GUM</t>
  </si>
  <si>
    <t>Mr Berry</t>
  </si>
  <si>
    <t>1 Packet x 50 Pieces</t>
  </si>
  <si>
    <t>20 Packets x 50 Pieces</t>
  </si>
  <si>
    <t>1 Box x 100 Pieces</t>
  </si>
  <si>
    <t>20 Boxes x 100 Pieces</t>
  </si>
  <si>
    <t>Fun Orange</t>
  </si>
  <si>
    <t>Bubbla Cola</t>
  </si>
  <si>
    <t>Special Gomba Gum</t>
  </si>
  <si>
    <t>LOLLIPOP</t>
  </si>
  <si>
    <t>Mr Berry Lollipop with Gum centre</t>
  </si>
  <si>
    <t>1 Jars (100 Pieces)</t>
  </si>
  <si>
    <t>6 Jar Carton</t>
  </si>
  <si>
    <t>1 Packets x 50 Pieces</t>
  </si>
  <si>
    <t>16 Packet Carton</t>
  </si>
  <si>
    <t>Bigg Daddy - Strawberry Bubble Gum Centre Lollipop XXL</t>
  </si>
  <si>
    <t>1 Jar x 50 Pieces</t>
  </si>
  <si>
    <t>6 Jars x 50 Pieces</t>
  </si>
  <si>
    <t>16 Pkts x 50 Pieces</t>
  </si>
  <si>
    <t>Bigg Daddy - American Party Mix Lollipop XXL</t>
  </si>
  <si>
    <t>TOFFEE</t>
  </si>
  <si>
    <t>Toffee &amp; Co. Assorted Toffee</t>
  </si>
  <si>
    <t>1 Packet x 140 Pieces</t>
  </si>
  <si>
    <t>12 Pkts x 140 Pieces</t>
  </si>
  <si>
    <t>1 Jar x 200 Pieces</t>
  </si>
  <si>
    <t>6 Jars x 200 Pieces</t>
  </si>
  <si>
    <t>1 Jar x 100 Pieces</t>
  </si>
  <si>
    <t>12 Jars x 100 Pieces</t>
  </si>
  <si>
    <t>1 Packet x 70 Pieces</t>
  </si>
  <si>
    <t>12 Pkts x 70 Pieces</t>
  </si>
  <si>
    <t>Bitez</t>
  </si>
  <si>
    <t>10x5pktsx15gms</t>
  </si>
  <si>
    <t>10x3pktsx33gms</t>
  </si>
  <si>
    <t>Tamu Tamu</t>
  </si>
  <si>
    <t>10x5 pktsx15gms</t>
  </si>
  <si>
    <t>CRISPS</t>
  </si>
  <si>
    <t>Cribaz</t>
  </si>
  <si>
    <t>10x5pktsx12gms</t>
  </si>
  <si>
    <t>FLOUR</t>
  </si>
  <si>
    <t>Unga wa Dola Home Baking Flour</t>
  </si>
  <si>
    <t>1kg x 24pcs</t>
  </si>
  <si>
    <t>2kg x 12pcs</t>
  </si>
  <si>
    <t>Unga wa Dola Maize flour</t>
  </si>
  <si>
    <t>DAIRY</t>
  </si>
  <si>
    <t>Dairy Top Milk ( Fino)</t>
  </si>
  <si>
    <t>12pcs x 500ml</t>
  </si>
  <si>
    <t>Dairy Top Milk (ESL)</t>
  </si>
  <si>
    <t>Dairy Top Milk</t>
  </si>
  <si>
    <t>21pcs x 200ml</t>
  </si>
  <si>
    <t>Pc</t>
  </si>
  <si>
    <t>large</t>
  </si>
  <si>
    <t>Price per Kg</t>
  </si>
  <si>
    <t>Category</t>
  </si>
  <si>
    <t>Market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</si>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</sst>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dd/mm/yyyy"/>
    <numFmt numFmtId="165" formatCode="_(* #,##0_);_(* \(#,##0\);_(* &quot;-&quot;??_);_(@_)"/>
    <numFmt numFmtId="166" formatCode="0.0"/>
    <numFmt numFmtId="167" formatCode="#,##0.0"/>
    <numFmt numFmtId="168" formatCode="_(* #,##0.0_);_(* \(#,##0.0\);_(* &quot;-&quot;??.0_);_(@_)"/>
    <numFmt numFmtId="172" formatCode="d&quot; &quot;mmmm&quot; &quot;yyyy"/>
    <numFmt numFmtId="173" formatCode="d/m/yyyy"/>
    <numFmt numFmtId="174" formatCode="d/m"/>
    <numFmt numFmtId="176" formatCode="d\ mmmm\ yyyy"/>
  </numFmts>
  <fonts count="30">
    <font>
      <sz val="11"/>
      <color rgb="FF000000"/>
      <name val="Calibri"/>
    </font>
    <font>
      <sz val="11"/>
      <name val="Corbel"/>
    </font>
    <font>
      <b/>
      <sz val="11"/>
      <color rgb="FF000000"/>
      <name val="Corbel"/>
    </font>
    <font>
      <sz val="11"/>
      <name val="Calibri"/>
    </font>
    <font>
      <sz val="11"/>
      <color rgb="FF000000"/>
      <name val="Corbel"/>
    </font>
    <font>
      <sz val="11"/>
      <color rgb="FFFFFFFF"/>
      <name val="Corbel"/>
    </font>
    <font>
      <b/>
      <sz val="11"/>
      <name val="Calibri"/>
    </font>
    <font>
      <sz val="11"/>
      <name val="Calibri"/>
    </font>
    <font>
      <b/>
      <sz val="11"/>
      <color rgb="FF000000"/>
      <name val="Calibri"/>
    </font>
    <font>
      <sz val="11"/>
      <name val="Arial"/>
    </font>
    <font>
      <b/>
      <sz val="12"/>
      <color rgb="FF000000"/>
      <name val="Corbel"/>
    </font>
    <font>
      <sz val="11"/>
      <name val="Corbel"/>
    </font>
    <font>
      <b/>
      <sz val="11"/>
      <color rgb="FF000000"/>
      <name val="Corbel"/>
    </font>
    <font>
      <sz val="11"/>
      <color rgb="FF222222"/>
      <name val="Corbel"/>
    </font>
    <font>
      <b/>
      <sz val="14"/>
      <name val="Corbel"/>
    </font>
    <font>
      <b/>
      <sz val="11"/>
      <name val="Corbel"/>
    </font>
    <font>
      <sz val="11"/>
      <color rgb="FFB6D7A8"/>
      <name val="Corbel"/>
    </font>
    <font>
      <b/>
      <sz val="11"/>
      <name val="Calibri"/>
    </font>
    <font>
      <sz val="12"/>
      <color rgb="FF000000"/>
      <name val="Corbel"/>
    </font>
    <font>
      <sz val="12"/>
      <color rgb="FF000000"/>
      <name val="Calibri"/>
    </font>
    <font>
      <b/>
      <sz val="12"/>
      <color rgb="FF000000"/>
      <name val="Calibri"/>
    </font>
    <font>
      <sz val="12"/>
      <name val="Calibri"/>
    </font>
    <font>
      <i/>
      <sz val="11"/>
      <name val="Calibri"/>
    </font>
    <font>
      <sz val="11"/>
      <color rgb="FF000000"/>
      <name val="Inconsolata"/>
    </font>
    <font>
      <b/>
      <sz val="11"/>
      <name val="Calibri"/>
    </font>
    <font>
      <sz val="11"/>
      <name val="Calibri"/>
    </font>
    <font>
      <b/>
      <sz val="11"/>
      <color rgb="FFFFFFFF"/>
      <name val="Corbel"/>
    </font>
    <font>
      <b/>
      <sz val="11"/>
      <color rgb="FFFFFFFF"/>
      <name val="Calibri"/>
    </font>
    <font>
      <i/>
      <sz val="11"/>
      <color rgb="FF000000"/>
      <name val="Corbel"/>
    </font>
    <font>
      <b/>
      <sz val="11"/>
      <color rgb="FF000000"/>
      <name val="Inconsolata"/>
    </font>
  </fonts>
  <fills count="14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93C47D"/>
        <bgColor rgb="FF93C47D"/>
      </patternFill>
    </fill>
    <fill>
      <patternFill patternType="solid">
        <fgColor rgb="FFA5A5A5"/>
        <bgColor rgb="FFA5A5A5"/>
      </patternFill>
    </fill>
    <fill>
      <patternFill patternType="solid">
        <fgColor rgb="FF757171"/>
        <bgColor rgb="FF757171"/>
      </patternFill>
    </fill>
    <fill>
      <patternFill patternType="solid">
        <fgColor rgb="FF70AD47"/>
        <bgColor rgb="FF70AD47"/>
      </patternFill>
    </fill>
    <fill>
      <patternFill patternType="solid">
        <fgColor rgb="FFB6D7A8"/>
        <bgColor rgb="FFB6D7A8"/>
      </patternFill>
    </fill>
  </fills>
  <borders count="111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dotted">
        <color rgb="FF000000"/>
      </right>
      <top style="hair">
        <color rgb="FF000000"/>
      </top>
      <bottom/>
      <diagonal/>
    </border>
    <border>
      <left style="dotted">
        <color rgb="FF000000"/>
      </left>
      <right style="dotted">
        <color rgb="FF000000"/>
      </right>
      <top style="hair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hair">
        <color rgb="FF000000"/>
      </left>
      <right style="dotted">
        <color rgb="FF000000"/>
      </right>
      <top/>
      <bottom/>
      <diagonal/>
    </border>
    <border>
      <left style="hair">
        <color rgb="FF000000"/>
      </left>
      <right style="dotted">
        <color rgb="FF000000"/>
      </right>
      <top/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hair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 style="dotted">
        <color rgb="FF000000"/>
      </left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/>
      <right style="dotted">
        <color rgb="FF000000"/>
      </right>
      <top style="hair">
        <color rgb="FF000000"/>
      </top>
      <bottom/>
      <diagonal/>
    </border>
    <border>
      <left/>
      <right style="dotted">
        <color rgb="FF000000"/>
      </right>
      <top/>
      <bottom style="hair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dotted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/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</borders>
  <cellStyleXfs count="1">
    <xf numFmtId="0" fontId="0" fillId="0" borderId="0"/>
  </cellStyleXfs>
  <cellXfs count="1065">
    <xf numFmtId="0" fontId="0" fillId="0" borderId="0" xfId="0" applyFont="1" applyAlignment="1"/>
    <xf numFmtId="0" fontId="1" fillId="0" borderId="1" xfId="0" applyFont="1" applyBorder="1" applyAlignment="1"/>
    <xf numFmtId="1" fontId="1" fillId="0" borderId="2" xfId="0" applyNumberFormat="1" applyFont="1" applyBorder="1" applyAlignment="1"/>
    <xf numFmtId="0" fontId="2" fillId="0" borderId="3" xfId="0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4" fillId="0" borderId="6" xfId="0" applyFont="1" applyBorder="1" applyAlignment="1">
      <alignment horizontal="left"/>
    </xf>
    <xf numFmtId="165" fontId="5" fillId="2" borderId="2" xfId="0" applyNumberFormat="1" applyFont="1" applyFill="1" applyBorder="1" applyAlignment="1"/>
    <xf numFmtId="1" fontId="5" fillId="2" borderId="2" xfId="0" applyNumberFormat="1" applyFont="1" applyFill="1" applyBorder="1" applyAlignment="1"/>
    <xf numFmtId="0" fontId="6" fillId="0" borderId="7" xfId="0" applyFont="1" applyBorder="1" applyAlignment="1"/>
    <xf numFmtId="165" fontId="5" fillId="2" borderId="8" xfId="0" applyNumberFormat="1" applyFont="1" applyFill="1" applyBorder="1" applyAlignment="1"/>
    <xf numFmtId="0" fontId="7" fillId="3" borderId="9" xfId="0" applyFont="1" applyFill="1" applyBorder="1" applyAlignment="1"/>
    <xf numFmtId="165" fontId="5" fillId="2" borderId="10" xfId="0" applyNumberFormat="1" applyFont="1" applyFill="1" applyBorder="1" applyAlignment="1"/>
    <xf numFmtId="166" fontId="0" fillId="3" borderId="9" xfId="0" applyNumberFormat="1" applyFont="1" applyFill="1" applyBorder="1" applyAlignment="1">
      <alignment horizontal="right"/>
    </xf>
    <xf numFmtId="0" fontId="2" fillId="0" borderId="11" xfId="0" applyFont="1" applyBorder="1" applyAlignment="1">
      <alignment horizontal="left"/>
    </xf>
    <xf numFmtId="1" fontId="2" fillId="0" borderId="12" xfId="0" applyNumberFormat="1" applyFont="1" applyBorder="1" applyAlignment="1">
      <alignment horizontal="left"/>
    </xf>
    <xf numFmtId="167" fontId="0" fillId="3" borderId="9" xfId="0" applyNumberFormat="1" applyFont="1" applyFill="1" applyBorder="1" applyAlignment="1">
      <alignment horizontal="right"/>
    </xf>
    <xf numFmtId="0" fontId="7" fillId="3" borderId="0" xfId="0" applyFont="1" applyFill="1" applyAlignment="1"/>
    <xf numFmtId="166" fontId="0" fillId="3" borderId="0" xfId="0" applyNumberFormat="1" applyFont="1" applyFill="1" applyAlignment="1">
      <alignment horizontal="right"/>
    </xf>
    <xf numFmtId="0" fontId="4" fillId="0" borderId="13" xfId="0" applyFont="1" applyBorder="1" applyAlignment="1">
      <alignment horizontal="left"/>
    </xf>
    <xf numFmtId="0" fontId="0" fillId="3" borderId="0" xfId="0" applyFont="1" applyFill="1" applyAlignment="1">
      <alignment horizontal="right"/>
    </xf>
    <xf numFmtId="166" fontId="8" fillId="3" borderId="0" xfId="0" applyNumberFormat="1" applyFont="1" applyFill="1" applyAlignment="1">
      <alignment horizontal="right"/>
    </xf>
    <xf numFmtId="166" fontId="2" fillId="0" borderId="14" xfId="0" applyNumberFormat="1" applyFont="1" applyBorder="1" applyAlignment="1">
      <alignment horizontal="right"/>
    </xf>
    <xf numFmtId="0" fontId="7" fillId="0" borderId="0" xfId="0" applyFont="1" applyAlignme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166" fontId="2" fillId="0" borderId="14" xfId="0" applyNumberFormat="1" applyFont="1" applyBorder="1" applyAlignment="1">
      <alignment horizontal="right"/>
    </xf>
    <xf numFmtId="0" fontId="9" fillId="0" borderId="0" xfId="0" applyFont="1" applyAlignment="1"/>
    <xf numFmtId="0" fontId="9" fillId="0" borderId="0" xfId="0" applyFont="1" applyAlignment="1">
      <alignment horizontal="right"/>
    </xf>
    <xf numFmtId="166" fontId="2" fillId="4" borderId="15" xfId="0" applyNumberFormat="1" applyFont="1" applyFill="1" applyBorder="1" applyAlignment="1">
      <alignment horizontal="right"/>
    </xf>
    <xf numFmtId="0" fontId="9" fillId="0" borderId="0" xfId="0" applyFont="1" applyAlignment="1">
      <alignment horizontal="right"/>
    </xf>
    <xf numFmtId="2" fontId="2" fillId="0" borderId="16" xfId="0" applyNumberFormat="1" applyFont="1" applyBorder="1" applyAlignment="1">
      <alignment horizontal="left"/>
    </xf>
    <xf numFmtId="1" fontId="2" fillId="0" borderId="16" xfId="0" applyNumberFormat="1" applyFont="1" applyBorder="1" applyAlignment="1">
      <alignment horizontal="left"/>
    </xf>
    <xf numFmtId="0" fontId="9" fillId="0" borderId="0" xfId="0" applyFont="1" applyAlignment="1"/>
    <xf numFmtId="2" fontId="4" fillId="0" borderId="6" xfId="0" applyNumberFormat="1" applyFont="1" applyBorder="1" applyAlignment="1"/>
    <xf numFmtId="0" fontId="9" fillId="0" borderId="0" xfId="0" applyFont="1" applyAlignment="1">
      <alignment horizontal="right"/>
    </xf>
    <xf numFmtId="166" fontId="4" fillId="0" borderId="17" xfId="0" applyNumberFormat="1" applyFont="1" applyBorder="1" applyAlignment="1">
      <alignment horizontal="right"/>
    </xf>
    <xf numFmtId="166" fontId="4" fillId="4" borderId="15" xfId="0" applyNumberFormat="1" applyFont="1" applyFill="1" applyBorder="1" applyAlignment="1">
      <alignment horizontal="right"/>
    </xf>
    <xf numFmtId="0" fontId="10" fillId="3" borderId="0" xfId="0" applyFont="1" applyFill="1" applyAlignment="1"/>
    <xf numFmtId="0" fontId="4" fillId="3" borderId="0" xfId="0" applyFont="1" applyFill="1"/>
    <xf numFmtId="2" fontId="2" fillId="3" borderId="0" xfId="0" applyNumberFormat="1" applyFont="1" applyFill="1" applyAlignment="1"/>
    <xf numFmtId="0" fontId="11" fillId="0" borderId="0" xfId="0" applyFont="1"/>
    <xf numFmtId="0" fontId="11" fillId="0" borderId="2" xfId="0" applyFont="1" applyBorder="1"/>
    <xf numFmtId="0" fontId="10" fillId="3" borderId="2" xfId="0" applyFont="1" applyFill="1" applyBorder="1" applyAlignment="1"/>
    <xf numFmtId="0" fontId="10" fillId="3" borderId="18" xfId="0" applyFont="1" applyFill="1" applyBorder="1" applyAlignment="1"/>
    <xf numFmtId="0" fontId="4" fillId="3" borderId="9" xfId="0" applyFont="1" applyFill="1" applyBorder="1"/>
    <xf numFmtId="166" fontId="4" fillId="0" borderId="17" xfId="0" applyNumberFormat="1" applyFont="1" applyBorder="1" applyAlignment="1">
      <alignment horizontal="right"/>
    </xf>
    <xf numFmtId="2" fontId="10" fillId="3" borderId="2" xfId="0" applyNumberFormat="1" applyFont="1" applyFill="1" applyBorder="1" applyAlignment="1"/>
    <xf numFmtId="166" fontId="4" fillId="3" borderId="17" xfId="0" applyNumberFormat="1" applyFont="1" applyFill="1" applyBorder="1" applyAlignment="1"/>
    <xf numFmtId="0" fontId="4" fillId="3" borderId="19" xfId="0" applyFont="1" applyFill="1" applyBorder="1"/>
    <xf numFmtId="0" fontId="10" fillId="3" borderId="0" xfId="0" applyFont="1" applyFill="1"/>
    <xf numFmtId="0" fontId="10" fillId="3" borderId="16" xfId="0" applyFont="1" applyFill="1" applyBorder="1" applyAlignment="1"/>
    <xf numFmtId="0" fontId="2" fillId="3" borderId="1" xfId="0" applyFont="1" applyFill="1" applyBorder="1"/>
    <xf numFmtId="164" fontId="2" fillId="3" borderId="0" xfId="0" applyNumberFormat="1" applyFont="1" applyFill="1"/>
    <xf numFmtId="0" fontId="4" fillId="3" borderId="1" xfId="0" applyFont="1" applyFill="1" applyBorder="1"/>
    <xf numFmtId="2" fontId="12" fillId="3" borderId="16" xfId="0" applyNumberFormat="1" applyFont="1" applyFill="1" applyBorder="1" applyAlignment="1"/>
    <xf numFmtId="0" fontId="10" fillId="3" borderId="20" xfId="0" applyFont="1" applyFill="1" applyBorder="1"/>
    <xf numFmtId="0" fontId="10" fillId="3" borderId="21" xfId="0" applyFont="1" applyFill="1" applyBorder="1" applyAlignment="1"/>
    <xf numFmtId="2" fontId="10" fillId="3" borderId="20" xfId="0" applyNumberFormat="1" applyFont="1" applyFill="1" applyBorder="1"/>
    <xf numFmtId="0" fontId="2" fillId="3" borderId="21" xfId="0" applyFont="1" applyFill="1" applyBorder="1"/>
    <xf numFmtId="0" fontId="4" fillId="0" borderId="0" xfId="0" applyFont="1"/>
    <xf numFmtId="0" fontId="4" fillId="0" borderId="22" xfId="0" applyFont="1" applyBorder="1"/>
    <xf numFmtId="166" fontId="4" fillId="0" borderId="22" xfId="0" applyNumberFormat="1" applyFont="1" applyBorder="1" applyAlignment="1"/>
    <xf numFmtId="166" fontId="4" fillId="0" borderId="18" xfId="0" applyNumberFormat="1" applyFont="1" applyBorder="1"/>
    <xf numFmtId="166" fontId="4" fillId="0" borderId="22" xfId="0" applyNumberFormat="1" applyFont="1" applyBorder="1"/>
    <xf numFmtId="0" fontId="4" fillId="0" borderId="2" xfId="0" applyFont="1" applyBorder="1" applyAlignment="1"/>
    <xf numFmtId="0" fontId="11" fillId="0" borderId="0" xfId="0" applyFont="1" applyAlignment="1"/>
    <xf numFmtId="0" fontId="4" fillId="0" borderId="16" xfId="0" applyFont="1" applyBorder="1" applyAlignment="1"/>
    <xf numFmtId="0" fontId="4" fillId="0" borderId="16" xfId="0" applyFont="1" applyBorder="1"/>
    <xf numFmtId="166" fontId="4" fillId="0" borderId="16" xfId="0" applyNumberFormat="1" applyFont="1" applyBorder="1"/>
    <xf numFmtId="0" fontId="11" fillId="0" borderId="1" xfId="0" applyFont="1" applyBorder="1" applyAlignment="1"/>
    <xf numFmtId="1" fontId="4" fillId="0" borderId="22" xfId="0" applyNumberFormat="1" applyFont="1" applyBorder="1" applyAlignment="1">
      <alignment horizontal="left"/>
    </xf>
    <xf numFmtId="0" fontId="11" fillId="0" borderId="16" xfId="0" applyFont="1" applyBorder="1"/>
    <xf numFmtId="166" fontId="11" fillId="0" borderId="22" xfId="0" applyNumberFormat="1" applyFont="1" applyBorder="1"/>
    <xf numFmtId="1" fontId="2" fillId="0" borderId="16" xfId="0" applyNumberFormat="1" applyFont="1" applyBorder="1" applyAlignment="1">
      <alignment horizontal="left"/>
    </xf>
    <xf numFmtId="166" fontId="11" fillId="0" borderId="16" xfId="0" applyNumberFormat="1" applyFont="1" applyBorder="1"/>
    <xf numFmtId="2" fontId="2" fillId="0" borderId="6" xfId="0" applyNumberFormat="1" applyFont="1" applyBorder="1" applyAlignment="1">
      <alignment horizontal="left"/>
    </xf>
    <xf numFmtId="0" fontId="11" fillId="0" borderId="16" xfId="0" applyFont="1" applyBorder="1" applyAlignment="1"/>
    <xf numFmtId="166" fontId="2" fillId="0" borderId="17" xfId="0" applyNumberFormat="1" applyFont="1" applyBorder="1" applyAlignment="1">
      <alignment horizontal="right"/>
    </xf>
    <xf numFmtId="0" fontId="11" fillId="0" borderId="20" xfId="0" applyFont="1" applyBorder="1" applyAlignment="1"/>
    <xf numFmtId="1" fontId="4" fillId="0" borderId="3" xfId="0" applyNumberFormat="1" applyFont="1" applyBorder="1" applyAlignment="1">
      <alignment horizontal="left"/>
    </xf>
    <xf numFmtId="166" fontId="11" fillId="0" borderId="23" xfId="0" applyNumberFormat="1" applyFont="1" applyBorder="1"/>
    <xf numFmtId="166" fontId="11" fillId="0" borderId="20" xfId="0" applyNumberFormat="1" applyFont="1" applyBorder="1"/>
    <xf numFmtId="166" fontId="4" fillId="0" borderId="23" xfId="0" applyNumberFormat="1" applyFont="1" applyBorder="1"/>
    <xf numFmtId="1" fontId="4" fillId="0" borderId="0" xfId="0" applyNumberFormat="1" applyFont="1" applyAlignment="1">
      <alignment horizontal="left"/>
    </xf>
    <xf numFmtId="166" fontId="11" fillId="0" borderId="0" xfId="0" applyNumberFormat="1" applyFont="1"/>
    <xf numFmtId="166" fontId="4" fillId="0" borderId="0" xfId="0" applyNumberFormat="1" applyFont="1"/>
    <xf numFmtId="0" fontId="2" fillId="0" borderId="24" xfId="0" applyFont="1" applyBorder="1" applyAlignment="1">
      <alignment horizontal="left"/>
    </xf>
    <xf numFmtId="2" fontId="11" fillId="0" borderId="0" xfId="0" applyNumberFormat="1" applyFont="1"/>
    <xf numFmtId="1" fontId="2" fillId="0" borderId="25" xfId="0" applyNumberFormat="1" applyFont="1" applyBorder="1" applyAlignment="1">
      <alignment horizontal="left"/>
    </xf>
    <xf numFmtId="165" fontId="13" fillId="3" borderId="26" xfId="0" applyNumberFormat="1" applyFont="1" applyFill="1" applyBorder="1" applyAlignment="1"/>
    <xf numFmtId="166" fontId="4" fillId="0" borderId="10" xfId="0" applyNumberFormat="1" applyFont="1" applyBorder="1" applyAlignment="1">
      <alignment horizontal="right"/>
    </xf>
    <xf numFmtId="166" fontId="4" fillId="4" borderId="27" xfId="0" applyNumberFormat="1" applyFont="1" applyFill="1" applyBorder="1" applyAlignment="1">
      <alignment horizontal="right"/>
    </xf>
    <xf numFmtId="166" fontId="4" fillId="4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5" fontId="4" fillId="3" borderId="6" xfId="0" applyNumberFormat="1" applyFont="1" applyFill="1" applyBorder="1" applyAlignment="1"/>
    <xf numFmtId="0" fontId="2" fillId="0" borderId="6" xfId="0" applyFont="1" applyBorder="1" applyAlignment="1"/>
    <xf numFmtId="166" fontId="2" fillId="3" borderId="0" xfId="0" applyNumberFormat="1" applyFont="1" applyFill="1"/>
    <xf numFmtId="0" fontId="2" fillId="3" borderId="24" xfId="0" applyFont="1" applyFill="1" applyBorder="1" applyAlignment="1">
      <alignment horizontal="left"/>
    </xf>
    <xf numFmtId="1" fontId="2" fillId="3" borderId="25" xfId="0" applyNumberFormat="1" applyFont="1" applyFill="1" applyBorder="1" applyAlignment="1">
      <alignment horizontal="left"/>
    </xf>
    <xf numFmtId="165" fontId="4" fillId="3" borderId="26" xfId="0" applyNumberFormat="1" applyFont="1" applyFill="1" applyBorder="1" applyAlignment="1">
      <alignment horizontal="left"/>
    </xf>
    <xf numFmtId="166" fontId="4" fillId="3" borderId="10" xfId="0" applyNumberFormat="1" applyFont="1" applyFill="1" applyBorder="1" applyAlignment="1">
      <alignment horizontal="right"/>
    </xf>
    <xf numFmtId="166" fontId="4" fillId="3" borderId="26" xfId="0" applyNumberFormat="1" applyFont="1" applyFill="1" applyBorder="1" applyAlignment="1">
      <alignment horizontal="right"/>
    </xf>
    <xf numFmtId="0" fontId="4" fillId="3" borderId="28" xfId="0" applyFont="1" applyFill="1" applyBorder="1" applyAlignment="1">
      <alignment horizontal="left"/>
    </xf>
    <xf numFmtId="1" fontId="2" fillId="3" borderId="16" xfId="0" applyNumberFormat="1" applyFont="1" applyFill="1" applyBorder="1" applyAlignment="1">
      <alignment horizontal="left"/>
    </xf>
    <xf numFmtId="165" fontId="4" fillId="3" borderId="29" xfId="0" applyNumberFormat="1" applyFont="1" applyFill="1" applyBorder="1" applyAlignment="1">
      <alignment horizontal="left"/>
    </xf>
    <xf numFmtId="166" fontId="4" fillId="3" borderId="17" xfId="0" applyNumberFormat="1" applyFont="1" applyFill="1" applyBorder="1" applyAlignment="1">
      <alignment horizontal="right"/>
    </xf>
    <xf numFmtId="166" fontId="4" fillId="3" borderId="6" xfId="0" applyNumberFormat="1" applyFont="1" applyFill="1" applyBorder="1" applyAlignment="1">
      <alignment horizontal="right"/>
    </xf>
    <xf numFmtId="0" fontId="2" fillId="3" borderId="28" xfId="0" applyFont="1" applyFill="1" applyBorder="1" applyAlignment="1">
      <alignment horizontal="left"/>
    </xf>
    <xf numFmtId="166" fontId="2" fillId="3" borderId="6" xfId="0" applyNumberFormat="1" applyFont="1" applyFill="1" applyBorder="1" applyAlignment="1">
      <alignment horizontal="right"/>
    </xf>
    <xf numFmtId="0" fontId="2" fillId="3" borderId="30" xfId="0" applyFont="1" applyFill="1" applyBorder="1" applyAlignment="1">
      <alignment horizontal="left"/>
    </xf>
    <xf numFmtId="1" fontId="2" fillId="3" borderId="31" xfId="0" applyNumberFormat="1" applyFont="1" applyFill="1" applyBorder="1" applyAlignment="1">
      <alignment horizontal="left"/>
    </xf>
    <xf numFmtId="165" fontId="2" fillId="3" borderId="32" xfId="0" applyNumberFormat="1" applyFont="1" applyFill="1" applyBorder="1" applyAlignment="1">
      <alignment horizontal="left"/>
    </xf>
    <xf numFmtId="166" fontId="2" fillId="3" borderId="15" xfId="0" applyNumberFormat="1" applyFont="1" applyFill="1" applyBorder="1" applyAlignment="1">
      <alignment horizontal="right"/>
    </xf>
    <xf numFmtId="166" fontId="2" fillId="4" borderId="14" xfId="0" applyNumberFormat="1" applyFont="1" applyFill="1" applyBorder="1" applyAlignment="1">
      <alignment horizontal="right"/>
    </xf>
    <xf numFmtId="166" fontId="2" fillId="3" borderId="32" xfId="0" applyNumberFormat="1" applyFont="1" applyFill="1" applyBorder="1" applyAlignment="1">
      <alignment horizontal="right"/>
    </xf>
    <xf numFmtId="0" fontId="2" fillId="0" borderId="33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166" fontId="4" fillId="4" borderId="32" xfId="0" applyNumberFormat="1" applyFont="1" applyFill="1" applyBorder="1" applyAlignment="1">
      <alignment horizontal="right"/>
    </xf>
    <xf numFmtId="166" fontId="2" fillId="0" borderId="6" xfId="0" applyNumberFormat="1" applyFont="1" applyBorder="1" applyAlignment="1">
      <alignment horizontal="right"/>
    </xf>
    <xf numFmtId="0" fontId="3" fillId="5" borderId="0" xfId="0" applyFont="1" applyFill="1" applyAlignment="1"/>
    <xf numFmtId="0" fontId="3" fillId="6" borderId="0" xfId="0" applyFont="1" applyFill="1"/>
    <xf numFmtId="0" fontId="2" fillId="0" borderId="6" xfId="0" applyFont="1" applyBorder="1" applyAlignment="1">
      <alignment horizontal="left"/>
    </xf>
    <xf numFmtId="166" fontId="6" fillId="6" borderId="0" xfId="0" applyNumberFormat="1" applyFont="1" applyFill="1" applyAlignment="1"/>
    <xf numFmtId="166" fontId="3" fillId="6" borderId="0" xfId="0" applyNumberFormat="1" applyFont="1" applyFill="1"/>
    <xf numFmtId="166" fontId="3" fillId="6" borderId="1" xfId="0" applyNumberFormat="1" applyFont="1" applyFill="1" applyBorder="1"/>
    <xf numFmtId="0" fontId="3" fillId="5" borderId="0" xfId="0" applyFont="1" applyFill="1"/>
    <xf numFmtId="0" fontId="14" fillId="5" borderId="0" xfId="0" applyFont="1" applyFill="1" applyAlignment="1"/>
    <xf numFmtId="166" fontId="2" fillId="4" borderId="32" xfId="0" applyNumberFormat="1" applyFont="1" applyFill="1" applyBorder="1" applyAlignment="1">
      <alignment horizontal="right"/>
    </xf>
    <xf numFmtId="166" fontId="15" fillId="5" borderId="0" xfId="0" applyNumberFormat="1" applyFont="1" applyFill="1" applyAlignment="1"/>
    <xf numFmtId="166" fontId="11" fillId="5" borderId="0" xfId="0" applyNumberFormat="1" applyFont="1" applyFill="1"/>
    <xf numFmtId="166" fontId="11" fillId="5" borderId="1" xfId="0" applyNumberFormat="1" applyFont="1" applyFill="1" applyBorder="1"/>
    <xf numFmtId="0" fontId="11" fillId="5" borderId="0" xfId="0" applyFont="1" applyFill="1"/>
    <xf numFmtId="166" fontId="15" fillId="0" borderId="0" xfId="0" applyNumberFormat="1" applyFont="1" applyAlignment="1"/>
    <xf numFmtId="166" fontId="15" fillId="0" borderId="34" xfId="0" applyNumberFormat="1" applyFont="1" applyBorder="1" applyAlignment="1"/>
    <xf numFmtId="166" fontId="11" fillId="0" borderId="35" xfId="0" applyNumberFormat="1" applyFont="1" applyBorder="1"/>
    <xf numFmtId="166" fontId="11" fillId="0" borderId="36" xfId="0" applyNumberFormat="1" applyFont="1" applyBorder="1"/>
    <xf numFmtId="0" fontId="15" fillId="0" borderId="0" xfId="0" applyFont="1" applyAlignment="1">
      <alignment wrapText="1"/>
    </xf>
    <xf numFmtId="166" fontId="15" fillId="0" borderId="7" xfId="0" applyNumberFormat="1" applyFont="1" applyBorder="1" applyAlignment="1"/>
    <xf numFmtId="166" fontId="15" fillId="0" borderId="35" xfId="0" applyNumberFormat="1" applyFont="1" applyBorder="1" applyAlignment="1"/>
    <xf numFmtId="166" fontId="15" fillId="0" borderId="19" xfId="0" applyNumberFormat="1" applyFont="1" applyBorder="1" applyAlignment="1"/>
    <xf numFmtId="0" fontId="2" fillId="0" borderId="27" xfId="0" applyFont="1" applyBorder="1" applyAlignment="1">
      <alignment horizontal="left"/>
    </xf>
    <xf numFmtId="0" fontId="3" fillId="0" borderId="0" xfId="0" applyFont="1" applyAlignment="1"/>
    <xf numFmtId="1" fontId="11" fillId="0" borderId="22" xfId="0" applyNumberFormat="1" applyFont="1" applyBorder="1" applyAlignment="1">
      <alignment horizontal="left"/>
    </xf>
    <xf numFmtId="166" fontId="11" fillId="0" borderId="16" xfId="0" applyNumberFormat="1" applyFont="1" applyBorder="1" applyAlignment="1">
      <alignment horizontal="right"/>
    </xf>
    <xf numFmtId="166" fontId="11" fillId="0" borderId="9" xfId="0" applyNumberFormat="1" applyFont="1" applyBorder="1" applyAlignment="1">
      <alignment horizontal="right"/>
    </xf>
    <xf numFmtId="166" fontId="11" fillId="0" borderId="2" xfId="0" applyNumberFormat="1" applyFont="1" applyBorder="1" applyAlignment="1">
      <alignment horizontal="right"/>
    </xf>
    <xf numFmtId="0" fontId="4" fillId="0" borderId="37" xfId="0" applyFont="1" applyBorder="1" applyAlignment="1">
      <alignment horizontal="left"/>
    </xf>
    <xf numFmtId="166" fontId="16" fillId="0" borderId="0" xfId="0" applyNumberFormat="1" applyFont="1" applyAlignment="1"/>
    <xf numFmtId="166" fontId="11" fillId="0" borderId="0" xfId="0" applyNumberFormat="1" applyFont="1" applyAlignment="1">
      <alignment horizontal="right"/>
    </xf>
    <xf numFmtId="0" fontId="2" fillId="0" borderId="28" xfId="0" applyFont="1" applyBorder="1" applyAlignment="1">
      <alignment horizontal="left"/>
    </xf>
    <xf numFmtId="0" fontId="4" fillId="0" borderId="29" xfId="0" applyFont="1" applyBorder="1" applyAlignment="1">
      <alignment horizontal="left"/>
    </xf>
    <xf numFmtId="166" fontId="11" fillId="0" borderId="22" xfId="0" applyNumberFormat="1" applyFont="1" applyBorder="1" applyAlignment="1">
      <alignment horizontal="right"/>
    </xf>
    <xf numFmtId="0" fontId="11" fillId="0" borderId="0" xfId="0" applyFont="1" applyAlignment="1">
      <alignment horizontal="right"/>
    </xf>
    <xf numFmtId="0" fontId="2" fillId="0" borderId="30" xfId="0" applyFont="1" applyBorder="1" applyAlignment="1">
      <alignment horizontal="left"/>
    </xf>
    <xf numFmtId="1" fontId="2" fillId="0" borderId="31" xfId="0" applyNumberFormat="1" applyFont="1" applyBorder="1" applyAlignment="1">
      <alignment horizontal="left"/>
    </xf>
    <xf numFmtId="0" fontId="3" fillId="6" borderId="0" xfId="0" applyFont="1" applyFill="1" applyAlignment="1"/>
    <xf numFmtId="0" fontId="2" fillId="0" borderId="32" xfId="0" applyFont="1" applyBorder="1" applyAlignment="1">
      <alignment horizontal="left"/>
    </xf>
    <xf numFmtId="166" fontId="2" fillId="0" borderId="15" xfId="0" applyNumberFormat="1" applyFont="1" applyBorder="1" applyAlignment="1">
      <alignment horizontal="right"/>
    </xf>
    <xf numFmtId="1" fontId="11" fillId="0" borderId="16" xfId="0" applyNumberFormat="1" applyFont="1" applyBorder="1" applyAlignment="1">
      <alignment horizontal="left"/>
    </xf>
    <xf numFmtId="1" fontId="2" fillId="0" borderId="12" xfId="0" applyNumberFormat="1" applyFont="1" applyBorder="1" applyAlignment="1">
      <alignment horizontal="left"/>
    </xf>
    <xf numFmtId="0" fontId="3" fillId="0" borderId="1" xfId="0" applyFont="1" applyBorder="1" applyAlignment="1"/>
    <xf numFmtId="0" fontId="3" fillId="0" borderId="1" xfId="0" applyFont="1" applyBorder="1"/>
    <xf numFmtId="0" fontId="11" fillId="3" borderId="16" xfId="0" applyFont="1" applyFill="1" applyBorder="1"/>
    <xf numFmtId="1" fontId="11" fillId="3" borderId="16" xfId="0" applyNumberFormat="1" applyFont="1" applyFill="1" applyBorder="1" applyAlignment="1">
      <alignment horizontal="left"/>
    </xf>
    <xf numFmtId="166" fontId="11" fillId="3" borderId="16" xfId="0" applyNumberFormat="1" applyFont="1" applyFill="1" applyBorder="1" applyAlignment="1">
      <alignment horizontal="right"/>
    </xf>
    <xf numFmtId="0" fontId="2" fillId="0" borderId="11" xfId="0" applyFont="1" applyBorder="1" applyAlignment="1">
      <alignment horizontal="left"/>
    </xf>
    <xf numFmtId="1" fontId="4" fillId="0" borderId="12" xfId="0" applyNumberFormat="1" applyFont="1" applyBorder="1" applyAlignment="1">
      <alignment horizontal="left"/>
    </xf>
    <xf numFmtId="0" fontId="11" fillId="3" borderId="16" xfId="0" applyFont="1" applyFill="1" applyBorder="1" applyAlignment="1"/>
    <xf numFmtId="0" fontId="2" fillId="0" borderId="27" xfId="0" applyFont="1" applyBorder="1" applyAlignment="1">
      <alignment horizontal="left"/>
    </xf>
    <xf numFmtId="166" fontId="11" fillId="3" borderId="16" xfId="0" applyNumberFormat="1" applyFont="1" applyFill="1" applyBorder="1"/>
    <xf numFmtId="166" fontId="11" fillId="3" borderId="16" xfId="0" applyNumberFormat="1" applyFont="1" applyFill="1" applyBorder="1" applyAlignment="1"/>
    <xf numFmtId="0" fontId="2" fillId="0" borderId="24" xfId="0" applyFont="1" applyBorder="1" applyAlignment="1">
      <alignment horizontal="left"/>
    </xf>
    <xf numFmtId="0" fontId="2" fillId="0" borderId="26" xfId="0" applyFont="1" applyBorder="1" applyAlignment="1">
      <alignment horizontal="left"/>
    </xf>
    <xf numFmtId="166" fontId="2" fillId="0" borderId="10" xfId="0" applyNumberFormat="1" applyFont="1" applyBorder="1" applyAlignment="1">
      <alignment horizontal="right"/>
    </xf>
    <xf numFmtId="0" fontId="11" fillId="3" borderId="20" xfId="0" applyFont="1" applyFill="1" applyBorder="1" applyAlignment="1"/>
    <xf numFmtId="166" fontId="11" fillId="3" borderId="20" xfId="0" applyNumberFormat="1" applyFont="1" applyFill="1" applyBorder="1" applyAlignment="1"/>
    <xf numFmtId="166" fontId="2" fillId="4" borderId="17" xfId="0" applyNumberFormat="1" applyFont="1" applyFill="1" applyBorder="1" applyAlignment="1">
      <alignment horizontal="right"/>
    </xf>
    <xf numFmtId="166" fontId="11" fillId="3" borderId="20" xfId="0" applyNumberFormat="1" applyFont="1" applyFill="1" applyBorder="1"/>
    <xf numFmtId="166" fontId="11" fillId="3" borderId="20" xfId="0" applyNumberFormat="1" applyFont="1" applyFill="1" applyBorder="1" applyAlignment="1">
      <alignment horizontal="right"/>
    </xf>
    <xf numFmtId="0" fontId="3" fillId="5" borderId="0" xfId="0" applyFont="1" applyFill="1" applyAlignment="1"/>
    <xf numFmtId="166" fontId="3" fillId="5" borderId="0" xfId="0" applyNumberFormat="1" applyFont="1" applyFill="1"/>
    <xf numFmtId="0" fontId="10" fillId="5" borderId="7" xfId="0" applyFont="1" applyFill="1" applyBorder="1" applyAlignment="1"/>
    <xf numFmtId="0" fontId="7" fillId="5" borderId="7" xfId="0" applyFont="1" applyFill="1" applyBorder="1" applyAlignment="1">
      <alignment vertical="top"/>
    </xf>
    <xf numFmtId="0" fontId="7" fillId="5" borderId="7" xfId="0" applyFont="1" applyFill="1" applyBorder="1" applyAlignment="1"/>
    <xf numFmtId="0" fontId="4" fillId="0" borderId="1" xfId="0" applyFont="1" applyBorder="1" applyAlignment="1">
      <alignment horizontal="left"/>
    </xf>
    <xf numFmtId="166" fontId="7" fillId="5" borderId="7" xfId="0" applyNumberFormat="1" applyFont="1" applyFill="1" applyBorder="1" applyAlignment="1"/>
    <xf numFmtId="1" fontId="4" fillId="0" borderId="16" xfId="0" applyNumberFormat="1" applyFont="1" applyBorder="1" applyAlignment="1">
      <alignment horizontal="left"/>
    </xf>
    <xf numFmtId="2" fontId="10" fillId="5" borderId="7" xfId="0" applyNumberFormat="1" applyFont="1" applyFill="1" applyBorder="1" applyAlignment="1"/>
    <xf numFmtId="0" fontId="4" fillId="0" borderId="17" xfId="0" applyFont="1" applyBorder="1" applyAlignment="1">
      <alignment horizontal="right"/>
    </xf>
    <xf numFmtId="0" fontId="3" fillId="5" borderId="7" xfId="0" applyFont="1" applyFill="1" applyBorder="1"/>
    <xf numFmtId="0" fontId="4" fillId="0" borderId="17" xfId="0" applyFont="1" applyBorder="1" applyAlignment="1">
      <alignment horizontal="left"/>
    </xf>
    <xf numFmtId="164" fontId="17" fillId="5" borderId="7" xfId="0" applyNumberFormat="1" applyFont="1" applyFill="1" applyBorder="1" applyAlignment="1">
      <alignment horizontal="right" wrapText="1"/>
    </xf>
    <xf numFmtId="0" fontId="4" fillId="0" borderId="17" xfId="0" applyFont="1" applyBorder="1" applyAlignment="1">
      <alignment horizontal="left"/>
    </xf>
    <xf numFmtId="164" fontId="10" fillId="5" borderId="7" xfId="0" applyNumberFormat="1" applyFont="1" applyFill="1" applyBorder="1" applyAlignment="1">
      <alignment horizontal="right" wrapText="1"/>
    </xf>
    <xf numFmtId="0" fontId="4" fillId="0" borderId="0" xfId="0" applyFont="1" applyAlignment="1">
      <alignment horizontal="right"/>
    </xf>
    <xf numFmtId="166" fontId="10" fillId="5" borderId="7" xfId="0" applyNumberFormat="1" applyFont="1" applyFill="1" applyBorder="1" applyAlignment="1"/>
    <xf numFmtId="0" fontId="4" fillId="0" borderId="6" xfId="0" applyFont="1" applyBorder="1" applyAlignment="1">
      <alignment horizontal="right"/>
    </xf>
    <xf numFmtId="2" fontId="10" fillId="5" borderId="7" xfId="0" applyNumberFormat="1" applyFont="1" applyFill="1" applyBorder="1" applyAlignment="1"/>
    <xf numFmtId="0" fontId="4" fillId="0" borderId="0" xfId="0" applyFont="1" applyAlignment="1">
      <alignment horizontal="right"/>
    </xf>
    <xf numFmtId="0" fontId="18" fillId="5" borderId="16" xfId="0" applyFont="1" applyFill="1" applyBorder="1" applyAlignment="1"/>
    <xf numFmtId="166" fontId="18" fillId="3" borderId="22" xfId="0" applyNumberFormat="1" applyFont="1" applyFill="1" applyBorder="1" applyAlignment="1">
      <alignment horizontal="right"/>
    </xf>
    <xf numFmtId="166" fontId="18" fillId="3" borderId="0" xfId="0" applyNumberFormat="1" applyFont="1" applyFill="1" applyAlignment="1">
      <alignment horizontal="right"/>
    </xf>
    <xf numFmtId="166" fontId="18" fillId="3" borderId="1" xfId="0" applyNumberFormat="1" applyFont="1" applyFill="1" applyBorder="1" applyAlignment="1">
      <alignment horizontal="right"/>
    </xf>
    <xf numFmtId="2" fontId="18" fillId="5" borderId="16" xfId="0" applyNumberFormat="1" applyFont="1" applyFill="1" applyBorder="1" applyAlignment="1"/>
    <xf numFmtId="0" fontId="19" fillId="5" borderId="22" xfId="0" applyFont="1" applyFill="1" applyBorder="1" applyAlignment="1"/>
    <xf numFmtId="168" fontId="18" fillId="3" borderId="1" xfId="0" applyNumberFormat="1" applyFont="1" applyFill="1" applyBorder="1" applyAlignment="1"/>
    <xf numFmtId="0" fontId="3" fillId="5" borderId="22" xfId="0" applyFont="1" applyFill="1" applyBorder="1" applyAlignment="1"/>
    <xf numFmtId="168" fontId="18" fillId="3" borderId="22" xfId="0" applyNumberFormat="1" applyFont="1" applyFill="1" applyBorder="1" applyAlignment="1"/>
    <xf numFmtId="168" fontId="18" fillId="3" borderId="0" xfId="0" applyNumberFormat="1" applyFont="1" applyFill="1" applyAlignment="1"/>
    <xf numFmtId="0" fontId="3" fillId="5" borderId="23" xfId="0" applyFont="1" applyFill="1" applyBorder="1" applyAlignment="1"/>
    <xf numFmtId="168" fontId="18" fillId="3" borderId="23" xfId="0" applyNumberFormat="1" applyFont="1" applyFill="1" applyBorder="1" applyAlignment="1"/>
    <xf numFmtId="168" fontId="18" fillId="3" borderId="3" xfId="0" applyNumberFormat="1" applyFont="1" applyFill="1" applyBorder="1" applyAlignment="1"/>
    <xf numFmtId="168" fontId="18" fillId="3" borderId="21" xfId="0" applyNumberFormat="1" applyFont="1" applyFill="1" applyBorder="1" applyAlignment="1"/>
    <xf numFmtId="166" fontId="18" fillId="3" borderId="3" xfId="0" applyNumberFormat="1" applyFont="1" applyFill="1" applyBorder="1" applyAlignment="1">
      <alignment horizontal="right"/>
    </xf>
    <xf numFmtId="166" fontId="18" fillId="3" borderId="21" xfId="0" applyNumberFormat="1" applyFont="1" applyFill="1" applyBorder="1" applyAlignment="1">
      <alignment horizontal="right"/>
    </xf>
    <xf numFmtId="0" fontId="1" fillId="0" borderId="1" xfId="0" applyFont="1" applyBorder="1"/>
    <xf numFmtId="1" fontId="1" fillId="0" borderId="16" xfId="0" applyNumberFormat="1" applyFont="1" applyBorder="1"/>
    <xf numFmtId="0" fontId="1" fillId="0" borderId="6" xfId="0" applyFont="1" applyBorder="1"/>
    <xf numFmtId="0" fontId="1" fillId="0" borderId="17" xfId="0" applyFont="1" applyBorder="1"/>
    <xf numFmtId="0" fontId="1" fillId="0" borderId="0" xfId="0" applyFont="1"/>
    <xf numFmtId="166" fontId="3" fillId="0" borderId="0" xfId="0" applyNumberFormat="1" applyFont="1"/>
    <xf numFmtId="0" fontId="11" fillId="7" borderId="0" xfId="0" applyFont="1" applyFill="1" applyAlignment="1"/>
    <xf numFmtId="0" fontId="11" fillId="7" borderId="0" xfId="0" applyFont="1" applyFill="1"/>
    <xf numFmtId="1" fontId="1" fillId="0" borderId="20" xfId="0" applyNumberFormat="1" applyFont="1" applyBorder="1"/>
    <xf numFmtId="165" fontId="5" fillId="2" borderId="6" xfId="0" applyNumberFormat="1" applyFont="1" applyFill="1" applyBorder="1" applyAlignment="1"/>
    <xf numFmtId="0" fontId="20" fillId="8" borderId="2" xfId="0" applyFont="1" applyFill="1" applyBorder="1" applyAlignment="1">
      <alignment horizontal="center"/>
    </xf>
    <xf numFmtId="0" fontId="20" fillId="8" borderId="9" xfId="0" applyFont="1" applyFill="1" applyBorder="1" applyAlignment="1">
      <alignment horizontal="center"/>
    </xf>
    <xf numFmtId="165" fontId="5" fillId="2" borderId="17" xfId="0" applyNumberFormat="1" applyFont="1" applyFill="1" applyBorder="1" applyAlignment="1"/>
    <xf numFmtId="165" fontId="20" fillId="8" borderId="9" xfId="0" applyNumberFormat="1" applyFont="1" applyFill="1" applyBorder="1" applyAlignment="1">
      <alignment horizontal="center"/>
    </xf>
    <xf numFmtId="165" fontId="4" fillId="2" borderId="17" xfId="0" applyNumberFormat="1" applyFont="1" applyFill="1" applyBorder="1"/>
    <xf numFmtId="2" fontId="20" fillId="8" borderId="9" xfId="0" applyNumberFormat="1" applyFont="1" applyFill="1" applyBorder="1" applyAlignment="1">
      <alignment horizontal="center"/>
    </xf>
    <xf numFmtId="0" fontId="20" fillId="8" borderId="34" xfId="0" applyFont="1" applyFill="1" applyBorder="1" applyAlignment="1">
      <alignment horizontal="center"/>
    </xf>
    <xf numFmtId="172" fontId="2" fillId="0" borderId="10" xfId="0" applyNumberFormat="1" applyFont="1" applyBorder="1" applyAlignment="1">
      <alignment vertical="top" wrapText="1"/>
    </xf>
    <xf numFmtId="0" fontId="20" fillId="8" borderId="35" xfId="0" applyFont="1" applyFill="1" applyBorder="1" applyAlignment="1">
      <alignment horizontal="center"/>
    </xf>
    <xf numFmtId="165" fontId="2" fillId="0" borderId="10" xfId="0" applyNumberFormat="1" applyFont="1" applyBorder="1" applyAlignment="1">
      <alignment vertical="top"/>
    </xf>
    <xf numFmtId="2" fontId="20" fillId="8" borderId="36" xfId="0" applyNumberFormat="1" applyFont="1" applyFill="1" applyBorder="1" applyAlignment="1">
      <alignment horizontal="center"/>
    </xf>
    <xf numFmtId="165" fontId="4" fillId="0" borderId="10" xfId="0" applyNumberFormat="1" applyFont="1" applyBorder="1" applyAlignment="1"/>
    <xf numFmtId="0" fontId="20" fillId="8" borderId="36" xfId="0" applyFont="1" applyFill="1" applyBorder="1" applyAlignment="1">
      <alignment horizontal="center"/>
    </xf>
    <xf numFmtId="0" fontId="20" fillId="8" borderId="19" xfId="0" applyFont="1" applyFill="1" applyBorder="1" applyAlignment="1">
      <alignment horizontal="center"/>
    </xf>
    <xf numFmtId="165" fontId="2" fillId="0" borderId="10" xfId="0" applyNumberFormat="1" applyFont="1" applyBorder="1" applyAlignment="1">
      <alignment horizontal="right"/>
    </xf>
    <xf numFmtId="0" fontId="20" fillId="8" borderId="35" xfId="0" applyFont="1" applyFill="1" applyBorder="1" applyAlignment="1">
      <alignment horizontal="left"/>
    </xf>
    <xf numFmtId="0" fontId="20" fillId="8" borderId="7" xfId="0" applyFont="1" applyFill="1" applyBorder="1" applyAlignment="1">
      <alignment horizontal="center"/>
    </xf>
    <xf numFmtId="165" fontId="4" fillId="0" borderId="10" xfId="0" applyNumberFormat="1" applyFont="1" applyBorder="1" applyAlignment="1">
      <alignment horizontal="right"/>
    </xf>
    <xf numFmtId="0" fontId="20" fillId="8" borderId="3" xfId="0" applyFont="1" applyFill="1" applyBorder="1" applyAlignment="1">
      <alignment horizontal="right"/>
    </xf>
    <xf numFmtId="165" fontId="4" fillId="0" borderId="10" xfId="0" applyNumberFormat="1" applyFont="1" applyBorder="1" applyAlignment="1">
      <alignment horizontal="left"/>
    </xf>
    <xf numFmtId="0" fontId="20" fillId="8" borderId="38" xfId="0" applyFont="1" applyFill="1" applyBorder="1" applyAlignment="1">
      <alignment horizontal="right"/>
    </xf>
    <xf numFmtId="165" fontId="4" fillId="0" borderId="10" xfId="0" applyNumberFormat="1" applyFont="1" applyBorder="1" applyAlignment="1">
      <alignment horizontal="right"/>
    </xf>
    <xf numFmtId="0" fontId="20" fillId="8" borderId="39" xfId="0" applyFont="1" applyFill="1" applyBorder="1" applyAlignment="1">
      <alignment horizontal="right"/>
    </xf>
    <xf numFmtId="0" fontId="20" fillId="8" borderId="40" xfId="0" applyFont="1" applyFill="1" applyBorder="1" applyAlignment="1">
      <alignment horizontal="right"/>
    </xf>
    <xf numFmtId="165" fontId="4" fillId="0" borderId="10" xfId="0" applyNumberFormat="1" applyFont="1" applyBorder="1" applyAlignment="1">
      <alignment horizontal="left"/>
    </xf>
    <xf numFmtId="165" fontId="20" fillId="8" borderId="41" xfId="0" applyNumberFormat="1" applyFont="1" applyFill="1" applyBorder="1" applyAlignment="1">
      <alignment horizontal="right"/>
    </xf>
    <xf numFmtId="165" fontId="20" fillId="8" borderId="39" xfId="0" applyNumberFormat="1" applyFont="1" applyFill="1" applyBorder="1" applyAlignment="1">
      <alignment horizontal="right"/>
    </xf>
    <xf numFmtId="2" fontId="20" fillId="8" borderId="40" xfId="0" applyNumberFormat="1" applyFont="1" applyFill="1" applyBorder="1" applyAlignment="1">
      <alignment horizontal="right"/>
    </xf>
    <xf numFmtId="165" fontId="2" fillId="0" borderId="17" xfId="0" applyNumberFormat="1" applyFont="1" applyBorder="1" applyAlignment="1">
      <alignment vertical="top" wrapText="1"/>
    </xf>
    <xf numFmtId="2" fontId="20" fillId="8" borderId="42" xfId="0" applyNumberFormat="1" applyFont="1" applyFill="1" applyBorder="1" applyAlignment="1">
      <alignment horizontal="right"/>
    </xf>
    <xf numFmtId="165" fontId="2" fillId="0" borderId="17" xfId="0" applyNumberFormat="1" applyFont="1" applyBorder="1" applyAlignment="1">
      <alignment vertical="top"/>
    </xf>
    <xf numFmtId="0" fontId="20" fillId="8" borderId="42" xfId="0" applyFont="1" applyFill="1" applyBorder="1" applyAlignment="1">
      <alignment horizontal="right"/>
    </xf>
    <xf numFmtId="165" fontId="4" fillId="0" borderId="17" xfId="0" applyNumberFormat="1" applyFont="1" applyBorder="1" applyAlignment="1"/>
    <xf numFmtId="0" fontId="3" fillId="8" borderId="42" xfId="0" applyFont="1" applyFill="1" applyBorder="1"/>
    <xf numFmtId="165" fontId="2" fillId="0" borderId="17" xfId="0" applyNumberFormat="1" applyFont="1" applyBorder="1" applyAlignment="1">
      <alignment horizontal="right"/>
    </xf>
    <xf numFmtId="0" fontId="20" fillId="8" borderId="43" xfId="0" applyFont="1" applyFill="1" applyBorder="1" applyAlignment="1">
      <alignment horizontal="right"/>
    </xf>
    <xf numFmtId="165" fontId="4" fillId="0" borderId="17" xfId="0" applyNumberFormat="1" applyFont="1" applyBorder="1" applyAlignment="1">
      <alignment horizontal="right"/>
    </xf>
    <xf numFmtId="0" fontId="20" fillId="8" borderId="43" xfId="0" applyFont="1" applyFill="1" applyBorder="1" applyAlignment="1">
      <alignment horizontal="left"/>
    </xf>
    <xf numFmtId="165" fontId="4" fillId="0" borderId="17" xfId="0" applyNumberFormat="1" applyFont="1" applyBorder="1" applyAlignment="1">
      <alignment horizontal="left"/>
    </xf>
    <xf numFmtId="0" fontId="20" fillId="8" borderId="2" xfId="0" applyFont="1" applyFill="1" applyBorder="1" applyAlignment="1"/>
    <xf numFmtId="165" fontId="4" fillId="0" borderId="17" xfId="0" applyNumberFormat="1" applyFont="1" applyBorder="1" applyAlignment="1">
      <alignment horizontal="right"/>
    </xf>
    <xf numFmtId="0" fontId="20" fillId="8" borderId="9" xfId="0" applyFont="1" applyFill="1" applyBorder="1" applyAlignment="1">
      <alignment horizontal="right"/>
    </xf>
    <xf numFmtId="0" fontId="20" fillId="8" borderId="44" xfId="0" applyFont="1" applyFill="1" applyBorder="1" applyAlignment="1">
      <alignment horizontal="right"/>
    </xf>
    <xf numFmtId="165" fontId="4" fillId="0" borderId="17" xfId="0" applyNumberFormat="1" applyFont="1" applyBorder="1" applyAlignment="1">
      <alignment horizontal="left"/>
    </xf>
    <xf numFmtId="0" fontId="20" fillId="8" borderId="2" xfId="0" applyFont="1" applyFill="1" applyBorder="1" applyAlignment="1">
      <alignment horizontal="right"/>
    </xf>
    <xf numFmtId="0" fontId="20" fillId="8" borderId="45" xfId="0" applyFont="1" applyFill="1" applyBorder="1" applyAlignment="1">
      <alignment horizontal="center"/>
    </xf>
    <xf numFmtId="0" fontId="20" fillId="8" borderId="45" xfId="0" applyFont="1" applyFill="1" applyBorder="1" applyAlignment="1">
      <alignment horizontal="right"/>
    </xf>
    <xf numFmtId="165" fontId="20" fillId="8" borderId="46" xfId="0" applyNumberFormat="1" applyFont="1" applyFill="1" applyBorder="1" applyAlignment="1">
      <alignment horizontal="right"/>
    </xf>
    <xf numFmtId="165" fontId="20" fillId="8" borderId="2" xfId="0" applyNumberFormat="1" applyFont="1" applyFill="1" applyBorder="1" applyAlignment="1">
      <alignment horizontal="right"/>
    </xf>
    <xf numFmtId="0" fontId="20" fillId="8" borderId="7" xfId="0" applyFont="1" applyFill="1" applyBorder="1" applyAlignment="1">
      <alignment horizontal="right"/>
    </xf>
    <xf numFmtId="0" fontId="20" fillId="8" borderId="19" xfId="0" applyFont="1" applyFill="1" applyBorder="1" applyAlignment="1">
      <alignment horizontal="right"/>
    </xf>
    <xf numFmtId="2" fontId="20" fillId="8" borderId="45" xfId="0" applyNumberFormat="1" applyFont="1" applyFill="1" applyBorder="1" applyAlignment="1">
      <alignment horizontal="right"/>
    </xf>
    <xf numFmtId="0" fontId="20" fillId="8" borderId="18" xfId="0" applyFont="1" applyFill="1" applyBorder="1" applyAlignment="1">
      <alignment horizontal="right"/>
    </xf>
    <xf numFmtId="2" fontId="20" fillId="8" borderId="7" xfId="0" applyNumberFormat="1" applyFont="1" applyFill="1" applyBorder="1" applyAlignment="1">
      <alignment horizontal="right"/>
    </xf>
    <xf numFmtId="0" fontId="20" fillId="8" borderId="19" xfId="0" applyFont="1" applyFill="1" applyBorder="1" applyAlignment="1">
      <alignment horizontal="left"/>
    </xf>
    <xf numFmtId="0" fontId="20" fillId="0" borderId="2" xfId="0" applyFont="1" applyBorder="1" applyAlignment="1">
      <alignment vertical="top"/>
    </xf>
    <xf numFmtId="165" fontId="19" fillId="0" borderId="9" xfId="0" applyNumberFormat="1" applyFont="1" applyBorder="1" applyAlignment="1">
      <alignment horizontal="right"/>
    </xf>
    <xf numFmtId="165" fontId="19" fillId="0" borderId="47" xfId="0" applyNumberFormat="1" applyFont="1" applyBorder="1" applyAlignment="1">
      <alignment horizontal="right"/>
    </xf>
    <xf numFmtId="165" fontId="19" fillId="0" borderId="16" xfId="0" applyNumberFormat="1" applyFont="1" applyBorder="1" applyAlignment="1">
      <alignment horizontal="right"/>
    </xf>
    <xf numFmtId="0" fontId="2" fillId="0" borderId="17" xfId="0" applyFont="1" applyBorder="1" applyAlignment="1">
      <alignment horizontal="center" vertical="top" wrapText="1"/>
    </xf>
    <xf numFmtId="3" fontId="20" fillId="0" borderId="48" xfId="0" applyNumberFormat="1" applyFont="1" applyBorder="1" applyAlignment="1">
      <alignment horizontal="center"/>
    </xf>
    <xf numFmtId="0" fontId="2" fillId="0" borderId="17" xfId="0" applyFont="1" applyBorder="1" applyAlignment="1">
      <alignment horizontal="left" vertical="top"/>
    </xf>
    <xf numFmtId="165" fontId="19" fillId="0" borderId="49" xfId="0" applyNumberFormat="1" applyFont="1" applyBorder="1" applyAlignment="1">
      <alignment horizontal="right"/>
    </xf>
    <xf numFmtId="0" fontId="2" fillId="0" borderId="17" xfId="0" applyFont="1" applyBorder="1"/>
    <xf numFmtId="165" fontId="19" fillId="0" borderId="2" xfId="0" applyNumberFormat="1" applyFont="1" applyBorder="1" applyAlignment="1">
      <alignment horizontal="right"/>
    </xf>
    <xf numFmtId="0" fontId="2" fillId="0" borderId="17" xfId="0" applyFont="1" applyBorder="1" applyAlignment="1">
      <alignment horizontal="right"/>
    </xf>
    <xf numFmtId="165" fontId="19" fillId="0" borderId="19" xfId="0" applyNumberFormat="1" applyFont="1" applyBorder="1" applyAlignment="1">
      <alignment horizontal="right"/>
    </xf>
    <xf numFmtId="165" fontId="20" fillId="0" borderId="48" xfId="0" applyNumberFormat="1" applyFont="1" applyBorder="1" applyAlignment="1">
      <alignment horizontal="right"/>
    </xf>
    <xf numFmtId="2" fontId="2" fillId="0" borderId="17" xfId="0" applyNumberFormat="1" applyFont="1" applyBorder="1" applyAlignment="1">
      <alignment horizontal="right"/>
    </xf>
    <xf numFmtId="165" fontId="20" fillId="0" borderId="22" xfId="0" applyNumberFormat="1" applyFont="1" applyBorder="1" applyAlignment="1">
      <alignment horizontal="right"/>
    </xf>
    <xf numFmtId="0" fontId="19" fillId="0" borderId="44" xfId="0" applyFont="1" applyBorder="1" applyAlignment="1">
      <alignment horizontal="right"/>
    </xf>
    <xf numFmtId="0" fontId="19" fillId="0" borderId="9" xfId="0" applyFont="1" applyBorder="1" applyAlignment="1">
      <alignment horizontal="right"/>
    </xf>
    <xf numFmtId="0" fontId="19" fillId="0" borderId="2" xfId="0" applyFont="1" applyBorder="1" applyAlignment="1">
      <alignment horizontal="right"/>
    </xf>
    <xf numFmtId="2" fontId="2" fillId="0" borderId="17" xfId="0" applyNumberFormat="1" applyFont="1" applyBorder="1" applyAlignment="1">
      <alignment horizontal="right"/>
    </xf>
    <xf numFmtId="2" fontId="20" fillId="0" borderId="48" xfId="0" applyNumberFormat="1" applyFont="1" applyBorder="1" applyAlignment="1">
      <alignment horizontal="right"/>
    </xf>
    <xf numFmtId="2" fontId="2" fillId="0" borderId="17" xfId="0" applyNumberFormat="1" applyFont="1" applyBorder="1" applyAlignment="1">
      <alignment horizontal="left"/>
    </xf>
    <xf numFmtId="0" fontId="19" fillId="0" borderId="19" xfId="0" applyFont="1" applyBorder="1" applyAlignment="1">
      <alignment horizontal="right"/>
    </xf>
    <xf numFmtId="172" fontId="2" fillId="0" borderId="50" xfId="0" applyNumberFormat="1" applyFont="1" applyBorder="1" applyAlignment="1">
      <alignment vertical="top" wrapText="1"/>
    </xf>
    <xf numFmtId="165" fontId="2" fillId="0" borderId="51" xfId="0" applyNumberFormat="1" applyFont="1" applyBorder="1" applyAlignment="1">
      <alignment vertical="top"/>
    </xf>
    <xf numFmtId="2" fontId="20" fillId="0" borderId="0" xfId="0" applyNumberFormat="1" applyFont="1" applyAlignment="1">
      <alignment horizontal="right"/>
    </xf>
    <xf numFmtId="165" fontId="4" fillId="0" borderId="51" xfId="0" applyNumberFormat="1" applyFont="1" applyBorder="1"/>
    <xf numFmtId="0" fontId="19" fillId="0" borderId="2" xfId="0" applyFont="1" applyBorder="1" applyAlignment="1">
      <alignment horizontal="left"/>
    </xf>
    <xf numFmtId="165" fontId="2" fillId="0" borderId="51" xfId="0" applyNumberFormat="1" applyFont="1" applyBorder="1" applyAlignment="1">
      <alignment horizontal="right"/>
    </xf>
    <xf numFmtId="165" fontId="4" fillId="0" borderId="51" xfId="0" applyNumberFormat="1" applyFont="1" applyBorder="1" applyAlignment="1">
      <alignment horizontal="right"/>
    </xf>
    <xf numFmtId="0" fontId="20" fillId="0" borderId="16" xfId="0" applyFont="1" applyBorder="1" applyAlignment="1">
      <alignment vertical="top"/>
    </xf>
    <xf numFmtId="165" fontId="4" fillId="0" borderId="51" xfId="0" applyNumberFormat="1" applyFont="1" applyBorder="1" applyAlignment="1">
      <alignment horizontal="left"/>
    </xf>
    <xf numFmtId="165" fontId="19" fillId="0" borderId="0" xfId="0" applyNumberFormat="1" applyFont="1" applyAlignment="1">
      <alignment horizontal="right"/>
    </xf>
    <xf numFmtId="165" fontId="4" fillId="0" borderId="51" xfId="0" applyNumberFormat="1" applyFont="1" applyBorder="1" applyAlignment="1">
      <alignment horizontal="right"/>
    </xf>
    <xf numFmtId="165" fontId="19" fillId="0" borderId="52" xfId="0" applyNumberFormat="1" applyFont="1" applyBorder="1" applyAlignment="1">
      <alignment horizontal="right"/>
    </xf>
    <xf numFmtId="165" fontId="4" fillId="0" borderId="51" xfId="0" applyNumberFormat="1" applyFont="1" applyBorder="1" applyAlignment="1">
      <alignment horizontal="left"/>
    </xf>
    <xf numFmtId="165" fontId="19" fillId="0" borderId="1" xfId="0" applyNumberFormat="1" applyFont="1" applyBorder="1" applyAlignment="1">
      <alignment horizontal="right"/>
    </xf>
    <xf numFmtId="3" fontId="19" fillId="0" borderId="47" xfId="0" applyNumberFormat="1" applyFont="1" applyBorder="1" applyAlignment="1">
      <alignment horizontal="right"/>
    </xf>
    <xf numFmtId="0" fontId="19" fillId="0" borderId="0" xfId="0" applyFont="1" applyAlignment="1">
      <alignment horizontal="right"/>
    </xf>
    <xf numFmtId="172" fontId="2" fillId="0" borderId="53" xfId="0" applyNumberFormat="1" applyFont="1" applyBorder="1" applyAlignment="1">
      <alignment vertical="top" wrapText="1"/>
    </xf>
    <xf numFmtId="0" fontId="19" fillId="0" borderId="16" xfId="0" applyFont="1" applyBorder="1" applyAlignment="1">
      <alignment horizontal="right"/>
    </xf>
    <xf numFmtId="165" fontId="4" fillId="0" borderId="17" xfId="0" applyNumberFormat="1" applyFont="1" applyBorder="1"/>
    <xf numFmtId="0" fontId="20" fillId="0" borderId="48" xfId="0" applyFont="1" applyBorder="1" applyAlignment="1">
      <alignment horizontal="right"/>
    </xf>
    <xf numFmtId="3" fontId="19" fillId="0" borderId="1" xfId="0" applyNumberFormat="1" applyFont="1" applyBorder="1" applyAlignment="1">
      <alignment horizontal="right"/>
    </xf>
    <xf numFmtId="165" fontId="2" fillId="0" borderId="17" xfId="0" applyNumberFormat="1" applyFont="1" applyBorder="1" applyAlignment="1">
      <alignment horizontal="right"/>
    </xf>
    <xf numFmtId="0" fontId="19" fillId="0" borderId="0" xfId="0" applyFont="1" applyAlignment="1">
      <alignment horizontal="right"/>
    </xf>
    <xf numFmtId="0" fontId="19" fillId="0" borderId="16" xfId="0" applyFont="1" applyBorder="1" applyAlignment="1">
      <alignment horizontal="right"/>
    </xf>
    <xf numFmtId="3" fontId="20" fillId="0" borderId="48" xfId="0" applyNumberFormat="1" applyFont="1" applyBorder="1" applyAlignment="1">
      <alignment horizontal="right"/>
    </xf>
    <xf numFmtId="3" fontId="20" fillId="0" borderId="0" xfId="0" applyNumberFormat="1" applyFont="1" applyAlignment="1">
      <alignment horizontal="right"/>
    </xf>
    <xf numFmtId="172" fontId="2" fillId="0" borderId="54" xfId="0" applyNumberFormat="1" applyFont="1" applyBorder="1" applyAlignment="1">
      <alignment vertical="top" wrapText="1"/>
    </xf>
    <xf numFmtId="3" fontId="19" fillId="0" borderId="16" xfId="0" applyNumberFormat="1" applyFont="1" applyBorder="1" applyAlignment="1">
      <alignment horizontal="left"/>
    </xf>
    <xf numFmtId="165" fontId="2" fillId="0" borderId="55" xfId="0" applyNumberFormat="1" applyFont="1" applyBorder="1" applyAlignment="1">
      <alignment vertical="top"/>
    </xf>
    <xf numFmtId="165" fontId="4" fillId="0" borderId="55" xfId="0" applyNumberFormat="1" applyFont="1" applyBorder="1"/>
    <xf numFmtId="165" fontId="2" fillId="0" borderId="55" xfId="0" applyNumberFormat="1" applyFont="1" applyBorder="1" applyAlignment="1">
      <alignment horizontal="right"/>
    </xf>
    <xf numFmtId="0" fontId="19" fillId="0" borderId="47" xfId="0" applyFont="1" applyBorder="1" applyAlignment="1">
      <alignment horizontal="right"/>
    </xf>
    <xf numFmtId="165" fontId="4" fillId="0" borderId="55" xfId="0" applyNumberFormat="1" applyFont="1" applyBorder="1" applyAlignment="1">
      <alignment horizontal="right"/>
    </xf>
    <xf numFmtId="0" fontId="19" fillId="0" borderId="1" xfId="0" applyFont="1" applyBorder="1" applyAlignment="1">
      <alignment horizontal="right"/>
    </xf>
    <xf numFmtId="165" fontId="4" fillId="0" borderId="55" xfId="0" applyNumberFormat="1" applyFont="1" applyBorder="1" applyAlignment="1">
      <alignment horizontal="left"/>
    </xf>
    <xf numFmtId="0" fontId="19" fillId="0" borderId="1" xfId="0" applyFont="1" applyBorder="1" applyAlignment="1">
      <alignment horizontal="right"/>
    </xf>
    <xf numFmtId="172" fontId="2" fillId="0" borderId="17" xfId="0" applyNumberFormat="1" applyFont="1" applyBorder="1" applyAlignment="1">
      <alignment vertical="top" wrapText="1"/>
    </xf>
    <xf numFmtId="0" fontId="20" fillId="0" borderId="0" xfId="0" applyFont="1" applyAlignment="1">
      <alignment horizontal="right"/>
    </xf>
    <xf numFmtId="0" fontId="19" fillId="0" borderId="16" xfId="0" applyFont="1" applyBorder="1" applyAlignment="1">
      <alignment horizontal="left"/>
    </xf>
    <xf numFmtId="172" fontId="2" fillId="0" borderId="17" xfId="0" applyNumberFormat="1" applyFont="1" applyBorder="1" applyAlignment="1">
      <alignment vertical="top" wrapText="1"/>
    </xf>
    <xf numFmtId="0" fontId="19" fillId="0" borderId="52" xfId="0" applyFont="1" applyBorder="1" applyAlignment="1">
      <alignment horizontal="right"/>
    </xf>
    <xf numFmtId="165" fontId="19" fillId="0" borderId="47" xfId="0" applyNumberFormat="1" applyFont="1" applyBorder="1" applyAlignment="1">
      <alignment horizontal="right"/>
    </xf>
    <xf numFmtId="165" fontId="19" fillId="0" borderId="16" xfId="0" applyNumberFormat="1" applyFont="1" applyBorder="1" applyAlignment="1">
      <alignment horizontal="right"/>
    </xf>
    <xf numFmtId="0" fontId="20" fillId="0" borderId="22" xfId="0" applyFont="1" applyBorder="1" applyAlignment="1">
      <alignment horizontal="right"/>
    </xf>
    <xf numFmtId="165" fontId="4" fillId="0" borderId="10" xfId="0" applyNumberFormat="1" applyFont="1" applyBorder="1"/>
    <xf numFmtId="165" fontId="2" fillId="0" borderId="10" xfId="0" applyNumberFormat="1" applyFont="1" applyBorder="1" applyAlignment="1">
      <alignment horizontal="right"/>
    </xf>
    <xf numFmtId="0" fontId="19" fillId="0" borderId="16" xfId="0" applyFont="1" applyBorder="1" applyAlignment="1">
      <alignment horizontal="left"/>
    </xf>
    <xf numFmtId="0" fontId="20" fillId="0" borderId="20" xfId="0" applyFont="1" applyBorder="1" applyAlignment="1">
      <alignment vertical="top"/>
    </xf>
    <xf numFmtId="165" fontId="19" fillId="0" borderId="3" xfId="0" applyNumberFormat="1" applyFont="1" applyBorder="1" applyAlignment="1">
      <alignment horizontal="right"/>
    </xf>
    <xf numFmtId="165" fontId="19" fillId="0" borderId="56" xfId="0" applyNumberFormat="1" applyFont="1" applyBorder="1" applyAlignment="1">
      <alignment horizontal="right"/>
    </xf>
    <xf numFmtId="165" fontId="19" fillId="0" borderId="20" xfId="0" applyNumberFormat="1" applyFont="1" applyBorder="1" applyAlignment="1">
      <alignment horizontal="right"/>
    </xf>
    <xf numFmtId="3" fontId="20" fillId="0" borderId="57" xfId="0" applyNumberFormat="1" applyFont="1" applyBorder="1" applyAlignment="1">
      <alignment horizontal="center"/>
    </xf>
    <xf numFmtId="0" fontId="19" fillId="0" borderId="58" xfId="0" applyFont="1" applyBorder="1" applyAlignment="1">
      <alignment horizontal="right"/>
    </xf>
    <xf numFmtId="172" fontId="2" fillId="0" borderId="15" xfId="0" applyNumberFormat="1" applyFont="1" applyBorder="1" applyAlignment="1">
      <alignment vertical="top" wrapText="1"/>
    </xf>
    <xf numFmtId="0" fontId="3" fillId="0" borderId="20" xfId="0" applyFont="1" applyBorder="1"/>
    <xf numFmtId="165" fontId="2" fillId="0" borderId="15" xfId="0" applyNumberFormat="1" applyFont="1" applyBorder="1" applyAlignment="1">
      <alignment vertical="top"/>
    </xf>
    <xf numFmtId="165" fontId="4" fillId="0" borderId="15" xfId="0" applyNumberFormat="1" applyFont="1" applyBorder="1"/>
    <xf numFmtId="0" fontId="19" fillId="0" borderId="21" xfId="0" applyFont="1" applyBorder="1" applyAlignment="1">
      <alignment horizontal="right"/>
    </xf>
    <xf numFmtId="165" fontId="2" fillId="0" borderId="15" xfId="0" applyNumberFormat="1" applyFont="1" applyBorder="1" applyAlignment="1">
      <alignment horizontal="right"/>
    </xf>
    <xf numFmtId="0" fontId="20" fillId="0" borderId="57" xfId="0" applyFont="1" applyBorder="1" applyAlignment="1">
      <alignment horizontal="right"/>
    </xf>
    <xf numFmtId="165" fontId="4" fillId="0" borderId="15" xfId="0" applyNumberFormat="1" applyFont="1" applyBorder="1" applyAlignment="1">
      <alignment horizontal="right"/>
    </xf>
    <xf numFmtId="165" fontId="19" fillId="0" borderId="56" xfId="0" applyNumberFormat="1" applyFont="1" applyBorder="1" applyAlignment="1">
      <alignment horizontal="right"/>
    </xf>
    <xf numFmtId="165" fontId="4" fillId="0" borderId="15" xfId="0" applyNumberFormat="1" applyFont="1" applyBorder="1" applyAlignment="1">
      <alignment horizontal="left"/>
    </xf>
    <xf numFmtId="165" fontId="19" fillId="0" borderId="20" xfId="0" applyNumberFormat="1" applyFont="1" applyBorder="1" applyAlignment="1">
      <alignment horizontal="right"/>
    </xf>
    <xf numFmtId="165" fontId="4" fillId="0" borderId="15" xfId="0" applyNumberFormat="1" applyFont="1" applyBorder="1" applyAlignment="1">
      <alignment horizontal="left"/>
    </xf>
    <xf numFmtId="0" fontId="19" fillId="0" borderId="20" xfId="0" applyFont="1" applyBorder="1" applyAlignment="1">
      <alignment horizontal="right"/>
    </xf>
    <xf numFmtId="0" fontId="20" fillId="0" borderId="23" xfId="0" applyFont="1" applyBorder="1" applyAlignment="1">
      <alignment horizontal="right"/>
    </xf>
    <xf numFmtId="0" fontId="19" fillId="0" borderId="59" xfId="0" applyFont="1" applyBorder="1" applyAlignment="1">
      <alignment horizontal="right"/>
    </xf>
    <xf numFmtId="0" fontId="19" fillId="0" borderId="60" xfId="0" applyFont="1" applyBorder="1" applyAlignment="1">
      <alignment horizontal="right"/>
    </xf>
    <xf numFmtId="0" fontId="19" fillId="0" borderId="61" xfId="0" applyFont="1" applyBorder="1" applyAlignment="1">
      <alignment horizontal="right"/>
    </xf>
    <xf numFmtId="0" fontId="20" fillId="0" borderId="62" xfId="0" applyFont="1" applyBorder="1" applyAlignment="1">
      <alignment horizontal="right"/>
    </xf>
    <xf numFmtId="0" fontId="19" fillId="0" borderId="63" xfId="0" applyFont="1" applyBorder="1" applyAlignment="1">
      <alignment horizontal="right"/>
    </xf>
    <xf numFmtId="2" fontId="20" fillId="0" borderId="62" xfId="0" applyNumberFormat="1" applyFont="1" applyBorder="1" applyAlignment="1">
      <alignment horizontal="right"/>
    </xf>
    <xf numFmtId="0" fontId="20" fillId="0" borderId="60" xfId="0" applyFont="1" applyBorder="1" applyAlignment="1">
      <alignment horizontal="right"/>
    </xf>
    <xf numFmtId="0" fontId="19" fillId="0" borderId="20" xfId="0" applyFont="1" applyBorder="1" applyAlignment="1">
      <alignment horizontal="right"/>
    </xf>
    <xf numFmtId="0" fontId="19" fillId="0" borderId="61" xfId="0" applyFont="1" applyBorder="1" applyAlignment="1">
      <alignment horizontal="right"/>
    </xf>
    <xf numFmtId="0" fontId="19" fillId="0" borderId="61" xfId="0" applyFont="1" applyBorder="1" applyAlignment="1">
      <alignment horizontal="left"/>
    </xf>
    <xf numFmtId="0" fontId="20" fillId="0" borderId="61" xfId="0" applyFont="1" applyBorder="1" applyAlignment="1">
      <alignment horizontal="right"/>
    </xf>
    <xf numFmtId="0" fontId="3" fillId="0" borderId="52" xfId="0" applyFont="1" applyBorder="1"/>
    <xf numFmtId="0" fontId="6" fillId="0" borderId="48" xfId="0" applyFont="1" applyBorder="1" applyAlignment="1">
      <alignment horizontal="center"/>
    </xf>
    <xf numFmtId="0" fontId="6" fillId="0" borderId="48" xfId="0" applyFont="1" applyBorder="1"/>
    <xf numFmtId="165" fontId="3" fillId="0" borderId="52" xfId="0" applyNumberFormat="1" applyFont="1" applyBorder="1"/>
    <xf numFmtId="165" fontId="3" fillId="0" borderId="0" xfId="0" applyNumberFormat="1" applyFont="1"/>
    <xf numFmtId="2" fontId="6" fillId="0" borderId="0" xfId="0" applyNumberFormat="1" applyFont="1"/>
    <xf numFmtId="2" fontId="6" fillId="0" borderId="48" xfId="0" applyNumberFormat="1" applyFont="1" applyBorder="1"/>
    <xf numFmtId="165" fontId="4" fillId="0" borderId="15" xfId="0" applyNumberFormat="1" applyFont="1" applyBorder="1" applyAlignment="1">
      <alignment horizontal="right"/>
    </xf>
    <xf numFmtId="2" fontId="3" fillId="0" borderId="0" xfId="0" applyNumberFormat="1" applyFont="1"/>
    <xf numFmtId="0" fontId="3" fillId="0" borderId="0" xfId="0" applyFont="1" applyAlignment="1">
      <alignment horizontal="left"/>
    </xf>
    <xf numFmtId="165" fontId="19" fillId="0" borderId="44" xfId="0" applyNumberFormat="1" applyFont="1" applyBorder="1" applyAlignment="1">
      <alignment horizontal="left"/>
    </xf>
    <xf numFmtId="165" fontId="19" fillId="0" borderId="2" xfId="0" applyNumberFormat="1" applyFont="1" applyBorder="1" applyAlignment="1">
      <alignment horizontal="left"/>
    </xf>
    <xf numFmtId="165" fontId="19" fillId="0" borderId="44" xfId="0" applyNumberFormat="1" applyFont="1" applyBorder="1" applyAlignment="1">
      <alignment horizontal="right"/>
    </xf>
    <xf numFmtId="165" fontId="19" fillId="0" borderId="18" xfId="0" applyNumberFormat="1" applyFont="1" applyBorder="1" applyAlignment="1">
      <alignment horizontal="right"/>
    </xf>
    <xf numFmtId="166" fontId="20" fillId="0" borderId="48" xfId="0" applyNumberFormat="1" applyFont="1" applyBorder="1" applyAlignment="1">
      <alignment horizontal="right"/>
    </xf>
    <xf numFmtId="2" fontId="20" fillId="0" borderId="18" xfId="0" applyNumberFormat="1" applyFont="1" applyBorder="1" applyAlignment="1">
      <alignment horizontal="right"/>
    </xf>
    <xf numFmtId="2" fontId="20" fillId="0" borderId="2" xfId="0" applyNumberFormat="1" applyFont="1" applyBorder="1" applyAlignment="1">
      <alignment horizontal="right"/>
    </xf>
    <xf numFmtId="0" fontId="2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left" vertical="top"/>
    </xf>
    <xf numFmtId="0" fontId="2" fillId="0" borderId="15" xfId="0" applyFont="1" applyBorder="1"/>
    <xf numFmtId="165" fontId="19" fillId="0" borderId="47" xfId="0" applyNumberFormat="1" applyFont="1" applyBorder="1" applyAlignment="1">
      <alignment horizontal="left"/>
    </xf>
    <xf numFmtId="0" fontId="2" fillId="0" borderId="15" xfId="0" applyFont="1" applyBorder="1" applyAlignment="1">
      <alignment horizontal="right"/>
    </xf>
    <xf numFmtId="165" fontId="19" fillId="0" borderId="16" xfId="0" applyNumberFormat="1" applyFont="1" applyBorder="1" applyAlignment="1">
      <alignment horizontal="left"/>
    </xf>
    <xf numFmtId="2" fontId="2" fillId="0" borderId="15" xfId="0" applyNumberFormat="1" applyFont="1" applyBorder="1" applyAlignment="1">
      <alignment horizontal="right"/>
    </xf>
    <xf numFmtId="165" fontId="19" fillId="0" borderId="22" xfId="0" applyNumberFormat="1" applyFont="1" applyBorder="1" applyAlignment="1">
      <alignment horizontal="right"/>
    </xf>
    <xf numFmtId="2" fontId="2" fillId="0" borderId="15" xfId="0" applyNumberFormat="1" applyFont="1" applyBorder="1" applyAlignment="1">
      <alignment horizontal="right"/>
    </xf>
    <xf numFmtId="3" fontId="19" fillId="0" borderId="16" xfId="0" applyNumberFormat="1" applyFont="1" applyBorder="1" applyAlignment="1">
      <alignment horizontal="right"/>
    </xf>
    <xf numFmtId="2" fontId="2" fillId="0" borderId="15" xfId="0" applyNumberFormat="1" applyFont="1" applyBorder="1" applyAlignment="1">
      <alignment horizontal="left"/>
    </xf>
    <xf numFmtId="2" fontId="20" fillId="0" borderId="22" xfId="0" applyNumberFormat="1" applyFont="1" applyBorder="1" applyAlignment="1">
      <alignment horizontal="right"/>
    </xf>
    <xf numFmtId="2" fontId="20" fillId="0" borderId="16" xfId="0" applyNumberFormat="1" applyFont="1" applyBorder="1" applyAlignment="1">
      <alignment horizontal="right"/>
    </xf>
    <xf numFmtId="0" fontId="19" fillId="0" borderId="47" xfId="0" applyFont="1" applyBorder="1" applyAlignment="1">
      <alignment horizontal="right"/>
    </xf>
    <xf numFmtId="165" fontId="19" fillId="0" borderId="56" xfId="0" applyNumberFormat="1" applyFont="1" applyBorder="1" applyAlignment="1">
      <alignment horizontal="left"/>
    </xf>
    <xf numFmtId="165" fontId="19" fillId="0" borderId="20" xfId="0" applyNumberFormat="1" applyFont="1" applyBorder="1" applyAlignment="1">
      <alignment horizontal="left"/>
    </xf>
    <xf numFmtId="0" fontId="19" fillId="0" borderId="56" xfId="0" applyFont="1" applyBorder="1" applyAlignment="1">
      <alignment horizontal="right"/>
    </xf>
    <xf numFmtId="0" fontId="19" fillId="0" borderId="3" xfId="0" applyFont="1" applyBorder="1" applyAlignment="1">
      <alignment horizontal="right"/>
    </xf>
    <xf numFmtId="2" fontId="20" fillId="0" borderId="3" xfId="0" applyNumberFormat="1" applyFont="1" applyBorder="1" applyAlignment="1">
      <alignment horizontal="right"/>
    </xf>
    <xf numFmtId="2" fontId="20" fillId="0" borderId="57" xfId="0" applyNumberFormat="1" applyFont="1" applyBorder="1" applyAlignment="1">
      <alignment horizontal="right"/>
    </xf>
    <xf numFmtId="0" fontId="19" fillId="0" borderId="3" xfId="0" applyFont="1" applyBorder="1" applyAlignment="1">
      <alignment horizontal="right"/>
    </xf>
    <xf numFmtId="2" fontId="20" fillId="0" borderId="23" xfId="0" applyNumberFormat="1" applyFont="1" applyBorder="1" applyAlignment="1">
      <alignment horizontal="right"/>
    </xf>
    <xf numFmtId="2" fontId="20" fillId="0" borderId="20" xfId="0" applyNumberFormat="1" applyFont="1" applyBorder="1" applyAlignment="1">
      <alignment horizontal="right"/>
    </xf>
    <xf numFmtId="2" fontId="20" fillId="0" borderId="64" xfId="0" applyNumberFormat="1" applyFont="1" applyBorder="1" applyAlignment="1">
      <alignment horizontal="right"/>
    </xf>
    <xf numFmtId="0" fontId="19" fillId="0" borderId="1" xfId="0" applyFont="1" applyBorder="1" applyAlignment="1">
      <alignment horizontal="left"/>
    </xf>
    <xf numFmtId="2" fontId="20" fillId="0" borderId="65" xfId="0" applyNumberFormat="1" applyFont="1" applyBorder="1" applyAlignment="1">
      <alignment horizontal="right"/>
    </xf>
    <xf numFmtId="4" fontId="20" fillId="0" borderId="48" xfId="0" applyNumberFormat="1" applyFont="1" applyBorder="1" applyAlignment="1">
      <alignment horizontal="right"/>
    </xf>
    <xf numFmtId="3" fontId="19" fillId="0" borderId="1" xfId="0" applyNumberFormat="1" applyFont="1" applyBorder="1" applyAlignment="1">
      <alignment horizontal="left"/>
    </xf>
    <xf numFmtId="165" fontId="19" fillId="0" borderId="0" xfId="0" applyNumberFormat="1" applyFont="1" applyAlignment="1">
      <alignment horizontal="right"/>
    </xf>
    <xf numFmtId="0" fontId="19" fillId="0" borderId="1" xfId="0" applyFont="1" applyBorder="1" applyAlignment="1">
      <alignment horizontal="left"/>
    </xf>
    <xf numFmtId="165" fontId="19" fillId="0" borderId="58" xfId="0" applyNumberFormat="1" applyFont="1" applyBorder="1" applyAlignment="1">
      <alignment horizontal="right"/>
    </xf>
    <xf numFmtId="165" fontId="19" fillId="0" borderId="23" xfId="0" applyNumberFormat="1" applyFont="1" applyBorder="1" applyAlignment="1">
      <alignment horizontal="right"/>
    </xf>
    <xf numFmtId="165" fontId="19" fillId="0" borderId="3" xfId="0" applyNumberFormat="1" applyFont="1" applyBorder="1" applyAlignment="1">
      <alignment horizontal="right"/>
    </xf>
    <xf numFmtId="2" fontId="20" fillId="0" borderId="66" xfId="0" applyNumberFormat="1" applyFont="1" applyBorder="1" applyAlignment="1">
      <alignment horizontal="right"/>
    </xf>
    <xf numFmtId="0" fontId="19" fillId="0" borderId="63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20" fillId="8" borderId="7" xfId="0" applyFont="1" applyFill="1" applyBorder="1" applyAlignment="1">
      <alignment horizontal="center"/>
    </xf>
    <xf numFmtId="0" fontId="2" fillId="0" borderId="18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4" fillId="0" borderId="19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0" fontId="19" fillId="0" borderId="49" xfId="0" applyFont="1" applyBorder="1" applyAlignment="1">
      <alignment horizontal="right"/>
    </xf>
    <xf numFmtId="0" fontId="4" fillId="0" borderId="2" xfId="0" applyFont="1" applyBorder="1" applyAlignment="1">
      <alignment horizontal="left"/>
    </xf>
    <xf numFmtId="0" fontId="19" fillId="0" borderId="18" xfId="0" applyFont="1" applyBorder="1" applyAlignment="1">
      <alignment horizontal="right"/>
    </xf>
    <xf numFmtId="0" fontId="4" fillId="0" borderId="9" xfId="0" applyFont="1" applyBorder="1" applyAlignment="1">
      <alignment horizontal="left"/>
    </xf>
    <xf numFmtId="0" fontId="19" fillId="0" borderId="2" xfId="0" applyFont="1" applyBorder="1" applyAlignment="1">
      <alignment horizontal="right"/>
    </xf>
    <xf numFmtId="0" fontId="4" fillId="0" borderId="22" xfId="0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22" xfId="0" applyFont="1" applyBorder="1" applyAlignment="1">
      <alignment horizontal="left"/>
    </xf>
    <xf numFmtId="0" fontId="2" fillId="0" borderId="23" xfId="0" applyFont="1" applyBorder="1" applyAlignment="1">
      <alignment horizontal="left"/>
    </xf>
    <xf numFmtId="0" fontId="2" fillId="0" borderId="20" xfId="0" applyFont="1" applyBorder="1" applyAlignment="1">
      <alignment horizontal="left"/>
    </xf>
    <xf numFmtId="0" fontId="4" fillId="0" borderId="23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19" fillId="0" borderId="52" xfId="0" applyFont="1" applyBorder="1" applyAlignment="1">
      <alignment horizontal="right"/>
    </xf>
    <xf numFmtId="0" fontId="4" fillId="0" borderId="20" xfId="0" applyFont="1" applyBorder="1" applyAlignment="1">
      <alignment horizontal="left"/>
    </xf>
    <xf numFmtId="0" fontId="19" fillId="0" borderId="22" xfId="0" applyFont="1" applyBorder="1" applyAlignment="1">
      <alignment horizontal="right"/>
    </xf>
    <xf numFmtId="0" fontId="4" fillId="0" borderId="3" xfId="0" applyFont="1" applyBorder="1" applyAlignment="1">
      <alignment horizontal="left"/>
    </xf>
    <xf numFmtId="0" fontId="19" fillId="0" borderId="16" xfId="0" applyFont="1" applyBorder="1" applyAlignment="1">
      <alignment horizontal="right"/>
    </xf>
    <xf numFmtId="0" fontId="4" fillId="0" borderId="23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1" fillId="0" borderId="0" xfId="0" applyFont="1" applyAlignment="1"/>
    <xf numFmtId="0" fontId="2" fillId="0" borderId="7" xfId="0" applyFont="1" applyBorder="1" applyAlignment="1">
      <alignment horizontal="right"/>
    </xf>
    <xf numFmtId="0" fontId="4" fillId="0" borderId="7" xfId="0" applyFont="1" applyBorder="1" applyAlignment="1"/>
    <xf numFmtId="0" fontId="19" fillId="0" borderId="1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19" fillId="0" borderId="16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7" xfId="0" applyFont="1" applyBorder="1"/>
    <xf numFmtId="165" fontId="19" fillId="0" borderId="67" xfId="0" applyNumberFormat="1" applyFont="1" applyBorder="1" applyAlignment="1">
      <alignment horizontal="right"/>
    </xf>
    <xf numFmtId="165" fontId="4" fillId="0" borderId="26" xfId="0" applyNumberFormat="1" applyFont="1" applyBorder="1" applyAlignment="1">
      <alignment horizontal="right"/>
    </xf>
    <xf numFmtId="165" fontId="4" fillId="0" borderId="6" xfId="0" applyNumberFormat="1" applyFont="1" applyBorder="1" applyAlignment="1">
      <alignment horizontal="right"/>
    </xf>
    <xf numFmtId="0" fontId="19" fillId="0" borderId="68" xfId="0" applyFont="1" applyBorder="1" applyAlignment="1">
      <alignment horizontal="left"/>
    </xf>
    <xf numFmtId="165" fontId="4" fillId="0" borderId="32" xfId="0" applyNumberFormat="1" applyFont="1" applyBorder="1" applyAlignment="1">
      <alignment horizontal="right"/>
    </xf>
    <xf numFmtId="165" fontId="19" fillId="0" borderId="69" xfId="0" applyNumberFormat="1" applyFont="1" applyBorder="1" applyAlignment="1">
      <alignment horizontal="right"/>
    </xf>
    <xf numFmtId="3" fontId="19" fillId="0" borderId="68" xfId="0" applyNumberFormat="1" applyFont="1" applyBorder="1" applyAlignment="1">
      <alignment horizontal="left"/>
    </xf>
    <xf numFmtId="0" fontId="19" fillId="0" borderId="69" xfId="0" applyFont="1" applyBorder="1" applyAlignment="1">
      <alignment horizontal="right"/>
    </xf>
    <xf numFmtId="165" fontId="4" fillId="0" borderId="6" xfId="0" applyNumberFormat="1" applyFont="1" applyBorder="1" applyAlignment="1"/>
    <xf numFmtId="0" fontId="19" fillId="0" borderId="68" xfId="0" applyFont="1" applyBorder="1" applyAlignment="1">
      <alignment horizontal="left"/>
    </xf>
    <xf numFmtId="165" fontId="2" fillId="0" borderId="6" xfId="0" applyNumberFormat="1" applyFont="1" applyBorder="1" applyAlignment="1">
      <alignment horizontal="right"/>
    </xf>
    <xf numFmtId="165" fontId="4" fillId="0" borderId="6" xfId="0" applyNumberFormat="1" applyFont="1" applyBorder="1" applyAlignment="1">
      <alignment horizontal="right"/>
    </xf>
    <xf numFmtId="0" fontId="19" fillId="0" borderId="70" xfId="0" applyFont="1" applyBorder="1" applyAlignment="1">
      <alignment horizontal="left"/>
    </xf>
    <xf numFmtId="165" fontId="4" fillId="0" borderId="6" xfId="0" applyNumberFormat="1" applyFont="1" applyBorder="1" applyAlignment="1"/>
    <xf numFmtId="0" fontId="20" fillId="0" borderId="61" xfId="0" applyFont="1" applyBorder="1" applyAlignment="1">
      <alignment horizontal="right"/>
    </xf>
    <xf numFmtId="165" fontId="7" fillId="0" borderId="6" xfId="0" applyNumberFormat="1" applyFont="1" applyBorder="1" applyAlignment="1"/>
    <xf numFmtId="0" fontId="6" fillId="0" borderId="0" xfId="0" applyFont="1"/>
    <xf numFmtId="165" fontId="4" fillId="0" borderId="26" xfId="0" applyNumberFormat="1" applyFont="1" applyBorder="1" applyAlignment="1"/>
    <xf numFmtId="165" fontId="2" fillId="0" borderId="26" xfId="0" applyNumberFormat="1" applyFont="1" applyBorder="1" applyAlignment="1">
      <alignment horizontal="right"/>
    </xf>
    <xf numFmtId="165" fontId="4" fillId="0" borderId="26" xfId="0" applyNumberFormat="1" applyFont="1" applyBorder="1" applyAlignment="1">
      <alignment horizontal="right"/>
    </xf>
    <xf numFmtId="165" fontId="4" fillId="0" borderId="26" xfId="0" applyNumberFormat="1" applyFont="1" applyBorder="1" applyAlignment="1"/>
    <xf numFmtId="165" fontId="20" fillId="0" borderId="0" xfId="0" applyNumberFormat="1" applyFont="1" applyAlignment="1">
      <alignment horizontal="right"/>
    </xf>
    <xf numFmtId="165" fontId="7" fillId="0" borderId="26" xfId="0" applyNumberFormat="1" applyFont="1" applyBorder="1" applyAlignment="1"/>
    <xf numFmtId="165" fontId="7" fillId="0" borderId="17" xfId="0" applyNumberFormat="1" applyFont="1" applyBorder="1" applyAlignment="1">
      <alignment vertical="top"/>
    </xf>
    <xf numFmtId="165" fontId="7" fillId="0" borderId="15" xfId="0" applyNumberFormat="1" applyFont="1" applyBorder="1" applyAlignment="1">
      <alignment vertical="top"/>
    </xf>
    <xf numFmtId="3" fontId="20" fillId="0" borderId="65" xfId="0" applyNumberFormat="1" applyFont="1" applyBorder="1" applyAlignment="1">
      <alignment horizontal="right"/>
    </xf>
    <xf numFmtId="165" fontId="2" fillId="0" borderId="32" xfId="0" applyNumberFormat="1" applyFont="1" applyBorder="1" applyAlignment="1"/>
    <xf numFmtId="165" fontId="7" fillId="0" borderId="32" xfId="0" applyNumberFormat="1" applyFont="1" applyBorder="1" applyAlignment="1"/>
    <xf numFmtId="2" fontId="2" fillId="0" borderId="32" xfId="0" applyNumberFormat="1" applyFont="1" applyBorder="1" applyAlignment="1">
      <alignment horizontal="right"/>
    </xf>
    <xf numFmtId="2" fontId="7" fillId="0" borderId="32" xfId="0" applyNumberFormat="1" applyFont="1" applyBorder="1" applyAlignment="1"/>
    <xf numFmtId="165" fontId="19" fillId="0" borderId="1" xfId="0" applyNumberFormat="1" applyFont="1" applyBorder="1" applyAlignment="1">
      <alignment horizontal="right"/>
    </xf>
    <xf numFmtId="165" fontId="19" fillId="0" borderId="71" xfId="0" applyNumberFormat="1" applyFont="1" applyBorder="1" applyAlignment="1">
      <alignment horizontal="right"/>
    </xf>
    <xf numFmtId="165" fontId="19" fillId="0" borderId="72" xfId="0" applyNumberFormat="1" applyFont="1" applyBorder="1" applyAlignment="1">
      <alignment horizontal="right"/>
    </xf>
    <xf numFmtId="165" fontId="4" fillId="0" borderId="32" xfId="0" applyNumberFormat="1" applyFont="1" applyBorder="1" applyAlignment="1"/>
    <xf numFmtId="165" fontId="19" fillId="0" borderId="61" xfId="0" applyNumberFormat="1" applyFont="1" applyBorder="1" applyAlignment="1">
      <alignment horizontal="right"/>
    </xf>
    <xf numFmtId="3" fontId="20" fillId="0" borderId="62" xfId="0" applyNumberFormat="1" applyFont="1" applyBorder="1" applyAlignment="1">
      <alignment horizontal="center"/>
    </xf>
    <xf numFmtId="165" fontId="19" fillId="0" borderId="21" xfId="0" applyNumberFormat="1" applyFont="1" applyBorder="1" applyAlignment="1">
      <alignment horizontal="right"/>
    </xf>
    <xf numFmtId="165" fontId="2" fillId="0" borderId="32" xfId="0" applyNumberFormat="1" applyFont="1" applyBorder="1" applyAlignment="1">
      <alignment horizontal="right"/>
    </xf>
    <xf numFmtId="0" fontId="20" fillId="0" borderId="3" xfId="0" applyFont="1" applyBorder="1" applyAlignment="1">
      <alignment horizontal="right"/>
    </xf>
    <xf numFmtId="2" fontId="20" fillId="0" borderId="73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165" fontId="4" fillId="0" borderId="6" xfId="0" applyNumberFormat="1" applyFont="1" applyBorder="1" applyAlignment="1">
      <alignment horizontal="right"/>
    </xf>
    <xf numFmtId="165" fontId="4" fillId="0" borderId="26" xfId="0" applyNumberFormat="1" applyFont="1" applyBorder="1" applyAlignment="1">
      <alignment horizontal="right"/>
    </xf>
    <xf numFmtId="165" fontId="4" fillId="0" borderId="32" xfId="0" applyNumberFormat="1" applyFont="1" applyBorder="1" applyAlignment="1">
      <alignment horizontal="right"/>
    </xf>
    <xf numFmtId="173" fontId="0" fillId="0" borderId="0" xfId="0" applyNumberFormat="1" applyFont="1" applyAlignment="1">
      <alignment horizontal="right"/>
    </xf>
    <xf numFmtId="0" fontId="0" fillId="0" borderId="0" xfId="0" applyFont="1" applyAlignment="1"/>
    <xf numFmtId="2" fontId="4" fillId="0" borderId="0" xfId="0" applyNumberFormat="1" applyFont="1" applyAlignment="1">
      <alignment horizontal="right"/>
    </xf>
    <xf numFmtId="0" fontId="22" fillId="0" borderId="0" xfId="0" applyFont="1" applyAlignment="1"/>
    <xf numFmtId="2" fontId="3" fillId="0" borderId="0" xfId="0" applyNumberFormat="1" applyFont="1" applyAlignment="1"/>
    <xf numFmtId="0" fontId="22" fillId="0" borderId="0" xfId="0" applyFont="1" applyAlignment="1"/>
    <xf numFmtId="172" fontId="2" fillId="0" borderId="10" xfId="0" applyNumberFormat="1" applyFont="1" applyBorder="1" applyAlignment="1">
      <alignment vertical="top" wrapText="1"/>
    </xf>
    <xf numFmtId="0" fontId="3" fillId="0" borderId="0" xfId="0" applyFont="1" applyAlignment="1"/>
    <xf numFmtId="165" fontId="2" fillId="0" borderId="15" xfId="0" applyNumberFormat="1" applyFont="1" applyBorder="1"/>
    <xf numFmtId="0" fontId="7" fillId="0" borderId="0" xfId="0" applyFont="1" applyAlignment="1"/>
    <xf numFmtId="165" fontId="2" fillId="0" borderId="15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left"/>
    </xf>
    <xf numFmtId="0" fontId="0" fillId="0" borderId="0" xfId="0" applyFont="1" applyAlignment="1">
      <alignment horizontal="right"/>
    </xf>
    <xf numFmtId="172" fontId="4" fillId="0" borderId="15" xfId="0" applyNumberFormat="1" applyFont="1" applyBorder="1" applyAlignment="1">
      <alignment vertical="top" wrapText="1"/>
    </xf>
    <xf numFmtId="165" fontId="4" fillId="0" borderId="15" xfId="0" applyNumberFormat="1" applyFont="1" applyBorder="1" applyAlignment="1">
      <alignment vertical="top"/>
    </xf>
    <xf numFmtId="165" fontId="5" fillId="2" borderId="26" xfId="0" applyNumberFormat="1" applyFont="1" applyFill="1" applyBorder="1" applyAlignment="1"/>
    <xf numFmtId="172" fontId="2" fillId="3" borderId="17" xfId="0" applyNumberFormat="1" applyFont="1" applyFill="1" applyBorder="1" applyAlignment="1">
      <alignment horizontal="left" vertical="top"/>
    </xf>
    <xf numFmtId="0" fontId="2" fillId="0" borderId="6" xfId="0" applyFont="1" applyBorder="1" applyAlignment="1">
      <alignment vertical="top" wrapText="1"/>
    </xf>
    <xf numFmtId="0" fontId="2" fillId="0" borderId="17" xfId="0" applyFont="1" applyBorder="1" applyAlignment="1">
      <alignment vertical="top"/>
    </xf>
    <xf numFmtId="2" fontId="4" fillId="0" borderId="17" xfId="0" applyNumberFormat="1" applyFont="1" applyBorder="1"/>
    <xf numFmtId="1" fontId="4" fillId="0" borderId="17" xfId="0" applyNumberFormat="1" applyFont="1" applyBorder="1" applyAlignment="1">
      <alignment horizontal="right"/>
    </xf>
    <xf numFmtId="0" fontId="2" fillId="0" borderId="6" xfId="0" applyFont="1" applyBorder="1" applyAlignment="1">
      <alignment horizontal="center" vertical="top" wrapText="1"/>
    </xf>
    <xf numFmtId="0" fontId="2" fillId="0" borderId="17" xfId="0" applyFont="1" applyBorder="1" applyAlignment="1">
      <alignment horizontal="left"/>
    </xf>
    <xf numFmtId="0" fontId="4" fillId="0" borderId="6" xfId="0" applyFont="1" applyBorder="1"/>
    <xf numFmtId="0" fontId="4" fillId="0" borderId="17" xfId="0" applyFont="1" applyBorder="1"/>
    <xf numFmtId="0" fontId="8" fillId="9" borderId="2" xfId="0" applyFont="1" applyFill="1" applyBorder="1" applyAlignment="1">
      <alignment horizontal="center"/>
    </xf>
    <xf numFmtId="173" fontId="0" fillId="9" borderId="75" xfId="0" applyNumberFormat="1" applyFont="1" applyFill="1" applyBorder="1" applyAlignment="1"/>
    <xf numFmtId="173" fontId="0" fillId="9" borderId="0" xfId="0" applyNumberFormat="1" applyFont="1" applyFill="1" applyAlignment="1"/>
    <xf numFmtId="0" fontId="17" fillId="9" borderId="0" xfId="0" applyFont="1" applyFill="1" applyAlignment="1">
      <alignment horizontal="left"/>
    </xf>
    <xf numFmtId="0" fontId="8" fillId="9" borderId="7" xfId="0" applyFont="1" applyFill="1" applyBorder="1" applyAlignment="1">
      <alignment horizontal="center"/>
    </xf>
    <xf numFmtId="0" fontId="8" fillId="9" borderId="36" xfId="0" applyFont="1" applyFill="1" applyBorder="1" applyAlignment="1">
      <alignment horizontal="center"/>
    </xf>
    <xf numFmtId="0" fontId="0" fillId="9" borderId="0" xfId="0" applyFont="1" applyFill="1" applyAlignment="1"/>
    <xf numFmtId="0" fontId="8" fillId="3" borderId="20" xfId="0" applyFont="1" applyFill="1" applyBorder="1" applyAlignment="1"/>
    <xf numFmtId="165" fontId="8" fillId="3" borderId="36" xfId="0" applyNumberFormat="1" applyFont="1" applyFill="1" applyBorder="1" applyAlignment="1"/>
    <xf numFmtId="165" fontId="8" fillId="3" borderId="36" xfId="0" applyNumberFormat="1" applyFont="1" applyFill="1" applyBorder="1" applyAlignment="1">
      <alignment horizontal="right"/>
    </xf>
    <xf numFmtId="165" fontId="8" fillId="3" borderId="0" xfId="0" applyNumberFormat="1" applyFont="1" applyFill="1" applyAlignment="1">
      <alignment horizontal="right"/>
    </xf>
    <xf numFmtId="165" fontId="8" fillId="3" borderId="7" xfId="0" applyNumberFormat="1" applyFont="1" applyFill="1" applyBorder="1" applyAlignment="1">
      <alignment horizontal="right"/>
    </xf>
    <xf numFmtId="0" fontId="17" fillId="0" borderId="0" xfId="0" applyFont="1" applyAlignment="1">
      <alignment horizontal="left"/>
    </xf>
    <xf numFmtId="0" fontId="8" fillId="3" borderId="20" xfId="0" applyFont="1" applyFill="1" applyBorder="1" applyAlignment="1"/>
    <xf numFmtId="165" fontId="8" fillId="3" borderId="7" xfId="0" applyNumberFormat="1" applyFont="1" applyFill="1" applyBorder="1" applyAlignment="1">
      <alignment horizontal="right"/>
    </xf>
    <xf numFmtId="165" fontId="8" fillId="3" borderId="36" xfId="0" applyNumberFormat="1" applyFont="1" applyFill="1" applyBorder="1" applyAlignment="1"/>
    <xf numFmtId="165" fontId="8" fillId="3" borderId="36" xfId="0" applyNumberFormat="1" applyFont="1" applyFill="1" applyBorder="1" applyAlignment="1">
      <alignment horizontal="right"/>
    </xf>
    <xf numFmtId="165" fontId="8" fillId="3" borderId="7" xfId="0" applyNumberFormat="1" applyFont="1" applyFill="1" applyBorder="1" applyAlignment="1"/>
    <xf numFmtId="165" fontId="8" fillId="3" borderId="7" xfId="0" applyNumberFormat="1" applyFont="1" applyFill="1" applyBorder="1" applyAlignment="1"/>
    <xf numFmtId="166" fontId="0" fillId="3" borderId="0" xfId="0" applyNumberFormat="1" applyFont="1" applyFill="1" applyAlignment="1"/>
    <xf numFmtId="172" fontId="2" fillId="3" borderId="17" xfId="0" applyNumberFormat="1" applyFont="1" applyFill="1" applyBorder="1" applyAlignment="1">
      <alignment horizontal="left" vertical="top"/>
    </xf>
    <xf numFmtId="172" fontId="2" fillId="3" borderId="15" xfId="0" applyNumberFormat="1" applyFont="1" applyFill="1" applyBorder="1" applyAlignment="1">
      <alignment horizontal="left" vertical="top"/>
    </xf>
    <xf numFmtId="172" fontId="2" fillId="3" borderId="10" xfId="0" applyNumberFormat="1" applyFont="1" applyFill="1" applyBorder="1" applyAlignment="1">
      <alignment horizontal="left" vertical="top"/>
    </xf>
    <xf numFmtId="0" fontId="8" fillId="3" borderId="7" xfId="0" applyFont="1" applyFill="1" applyBorder="1" applyAlignment="1"/>
    <xf numFmtId="0" fontId="8" fillId="3" borderId="7" xfId="0" applyFont="1" applyFill="1" applyBorder="1" applyAlignment="1"/>
    <xf numFmtId="0" fontId="1" fillId="0" borderId="15" xfId="0" applyFont="1" applyBorder="1"/>
    <xf numFmtId="0" fontId="8" fillId="4" borderId="2" xfId="0" applyFont="1" applyFill="1" applyBorder="1" applyAlignment="1">
      <alignment horizontal="center"/>
    </xf>
    <xf numFmtId="173" fontId="0" fillId="4" borderId="75" xfId="0" applyNumberFormat="1" applyFont="1" applyFill="1" applyBorder="1" applyAlignment="1"/>
    <xf numFmtId="173" fontId="0" fillId="0" borderId="0" xfId="0" applyNumberFormat="1" applyFont="1" applyAlignment="1"/>
    <xf numFmtId="0" fontId="8" fillId="10" borderId="2" xfId="0" applyFont="1" applyFill="1" applyBorder="1" applyAlignment="1">
      <alignment horizontal="center"/>
    </xf>
    <xf numFmtId="173" fontId="0" fillId="10" borderId="75" xfId="0" applyNumberFormat="1" applyFont="1" applyFill="1" applyBorder="1" applyAlignment="1"/>
    <xf numFmtId="0" fontId="8" fillId="11" borderId="2" xfId="0" applyFont="1" applyFill="1" applyBorder="1" applyAlignment="1">
      <alignment horizontal="center"/>
    </xf>
    <xf numFmtId="173" fontId="0" fillId="11" borderId="75" xfId="0" applyNumberFormat="1" applyFont="1" applyFill="1" applyBorder="1" applyAlignment="1"/>
    <xf numFmtId="173" fontId="8" fillId="12" borderId="18" xfId="0" applyNumberFormat="1" applyFont="1" applyFill="1" applyBorder="1" applyAlignment="1"/>
    <xf numFmtId="0" fontId="8" fillId="4" borderId="7" xfId="0" applyFont="1" applyFill="1" applyBorder="1" applyAlignment="1">
      <alignment horizontal="center"/>
    </xf>
    <xf numFmtId="0" fontId="8" fillId="4" borderId="36" xfId="0" applyFont="1" applyFill="1" applyBorder="1" applyAlignment="1">
      <alignment horizontal="center"/>
    </xf>
    <xf numFmtId="0" fontId="0" fillId="0" borderId="0" xfId="0" applyFont="1" applyAlignment="1"/>
    <xf numFmtId="0" fontId="8" fillId="10" borderId="7" xfId="0" applyFont="1" applyFill="1" applyBorder="1" applyAlignment="1">
      <alignment horizontal="center"/>
    </xf>
    <xf numFmtId="0" fontId="8" fillId="10" borderId="36" xfId="0" applyFont="1" applyFill="1" applyBorder="1" applyAlignment="1">
      <alignment horizontal="center"/>
    </xf>
    <xf numFmtId="0" fontId="8" fillId="11" borderId="7" xfId="0" applyFont="1" applyFill="1" applyBorder="1" applyAlignment="1">
      <alignment horizontal="center"/>
    </xf>
    <xf numFmtId="0" fontId="8" fillId="11" borderId="36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8" fillId="12" borderId="7" xfId="0" applyFont="1" applyFill="1" applyBorder="1" applyAlignment="1">
      <alignment horizontal="center"/>
    </xf>
    <xf numFmtId="0" fontId="8" fillId="12" borderId="21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1" fontId="8" fillId="3" borderId="7" xfId="0" applyNumberFormat="1" applyFont="1" applyFill="1" applyBorder="1" applyAlignment="1">
      <alignment horizontal="center"/>
    </xf>
    <xf numFmtId="0" fontId="0" fillId="0" borderId="20" xfId="0" applyFont="1" applyBorder="1" applyAlignment="1"/>
    <xf numFmtId="166" fontId="8" fillId="3" borderId="7" xfId="0" applyNumberFormat="1" applyFont="1" applyFill="1" applyBorder="1" applyAlignment="1">
      <alignment horizontal="center"/>
    </xf>
    <xf numFmtId="0" fontId="0" fillId="0" borderId="7" xfId="0" applyFont="1" applyBorder="1" applyAlignment="1"/>
    <xf numFmtId="166" fontId="8" fillId="3" borderId="7" xfId="0" applyNumberFormat="1" applyFont="1" applyFill="1" applyBorder="1" applyAlignment="1">
      <alignment horizontal="right"/>
    </xf>
    <xf numFmtId="166" fontId="8" fillId="3" borderId="21" xfId="0" applyNumberFormat="1" applyFont="1" applyFill="1" applyBorder="1" applyAlignment="1"/>
    <xf numFmtId="3" fontId="8" fillId="3" borderId="7" xfId="0" applyNumberFormat="1" applyFont="1" applyFill="1" applyBorder="1" applyAlignment="1">
      <alignment horizontal="right"/>
    </xf>
    <xf numFmtId="166" fontId="0" fillId="0" borderId="0" xfId="0" applyNumberFormat="1" applyFont="1" applyAlignment="1"/>
    <xf numFmtId="0" fontId="8" fillId="3" borderId="21" xfId="0" applyFont="1" applyFill="1" applyBorder="1" applyAlignment="1"/>
    <xf numFmtId="0" fontId="8" fillId="3" borderId="7" xfId="0" applyFont="1" applyFill="1" applyBorder="1" applyAlignment="1">
      <alignment horizontal="right"/>
    </xf>
    <xf numFmtId="166" fontId="0" fillId="0" borderId="7" xfId="0" applyNumberFormat="1" applyFont="1" applyBorder="1" applyAlignment="1">
      <alignment horizontal="center"/>
    </xf>
    <xf numFmtId="2" fontId="8" fillId="3" borderId="7" xfId="0" applyNumberFormat="1" applyFont="1" applyFill="1" applyBorder="1" applyAlignment="1">
      <alignment horizontal="center"/>
    </xf>
    <xf numFmtId="2" fontId="8" fillId="3" borderId="7" xfId="0" applyNumberFormat="1" applyFont="1" applyFill="1" applyBorder="1" applyAlignment="1">
      <alignment horizontal="right"/>
    </xf>
    <xf numFmtId="10" fontId="8" fillId="3" borderId="7" xfId="0" applyNumberFormat="1" applyFont="1" applyFill="1" applyBorder="1" applyAlignment="1">
      <alignment horizontal="right"/>
    </xf>
    <xf numFmtId="0" fontId="0" fillId="3" borderId="20" xfId="0" applyFont="1" applyFill="1" applyBorder="1" applyAlignment="1"/>
    <xf numFmtId="166" fontId="8" fillId="3" borderId="20" xfId="0" applyNumberFormat="1" applyFont="1" applyFill="1" applyBorder="1" applyAlignment="1"/>
    <xf numFmtId="3" fontId="8" fillId="3" borderId="7" xfId="0" applyNumberFormat="1" applyFont="1" applyFill="1" applyBorder="1" applyAlignment="1">
      <alignment horizontal="center"/>
    </xf>
    <xf numFmtId="0" fontId="17" fillId="13" borderId="0" xfId="0" applyFont="1" applyFill="1" applyAlignment="1">
      <alignment horizontal="left"/>
    </xf>
    <xf numFmtId="164" fontId="17" fillId="13" borderId="0" xfId="0" applyNumberFormat="1" applyFont="1" applyFill="1" applyAlignment="1">
      <alignment horizontal="left"/>
    </xf>
    <xf numFmtId="165" fontId="17" fillId="13" borderId="0" xfId="0" applyNumberFormat="1" applyFont="1" applyFill="1" applyAlignment="1">
      <alignment horizontal="left"/>
    </xf>
    <xf numFmtId="0" fontId="17" fillId="13" borderId="0" xfId="0" applyFont="1" applyFill="1" applyAlignment="1">
      <alignment horizontal="left"/>
    </xf>
    <xf numFmtId="166" fontId="17" fillId="13" borderId="0" xfId="0" applyNumberFormat="1" applyFont="1" applyFill="1" applyAlignment="1">
      <alignment horizontal="left"/>
    </xf>
    <xf numFmtId="2" fontId="17" fillId="13" borderId="0" xfId="0" applyNumberFormat="1" applyFont="1" applyFill="1" applyAlignment="1">
      <alignment horizontal="left"/>
    </xf>
    <xf numFmtId="4" fontId="17" fillId="13" borderId="0" xfId="0" applyNumberFormat="1" applyFont="1" applyFill="1" applyAlignment="1">
      <alignment horizontal="left"/>
    </xf>
    <xf numFmtId="0" fontId="8" fillId="3" borderId="7" xfId="0" applyFont="1" applyFill="1" applyBorder="1" applyAlignment="1">
      <alignment horizontal="center"/>
    </xf>
    <xf numFmtId="0" fontId="17" fillId="0" borderId="0" xfId="0" applyFont="1" applyAlignment="1">
      <alignment horizontal="left"/>
    </xf>
    <xf numFmtId="166" fontId="8" fillId="3" borderId="7" xfId="0" applyNumberFormat="1" applyFont="1" applyFill="1" applyBorder="1" applyAlignment="1">
      <alignment horizontal="center"/>
    </xf>
    <xf numFmtId="164" fontId="17" fillId="0" borderId="0" xfId="0" applyNumberFormat="1" applyFont="1" applyAlignment="1">
      <alignment horizontal="left"/>
    </xf>
    <xf numFmtId="166" fontId="8" fillId="3" borderId="21" xfId="0" applyNumberFormat="1" applyFont="1" applyFill="1" applyBorder="1" applyAlignment="1"/>
    <xf numFmtId="165" fontId="17" fillId="0" borderId="0" xfId="0" applyNumberFormat="1" applyFont="1" applyAlignment="1">
      <alignment horizontal="left"/>
    </xf>
    <xf numFmtId="166" fontId="8" fillId="3" borderId="7" xfId="0" applyNumberFormat="1" applyFont="1" applyFill="1" applyBorder="1" applyAlignment="1"/>
    <xf numFmtId="166" fontId="17" fillId="0" borderId="0" xfId="0" applyNumberFormat="1" applyFont="1" applyAlignment="1">
      <alignment horizontal="left"/>
    </xf>
    <xf numFmtId="166" fontId="8" fillId="3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left"/>
    </xf>
    <xf numFmtId="4" fontId="17" fillId="0" borderId="0" xfId="0" applyNumberFormat="1" applyFont="1" applyAlignment="1">
      <alignment horizontal="left"/>
    </xf>
    <xf numFmtId="166" fontId="8" fillId="0" borderId="7" xfId="0" applyNumberFormat="1" applyFont="1" applyBorder="1" applyAlignment="1">
      <alignment horizontal="center"/>
    </xf>
    <xf numFmtId="165" fontId="17" fillId="0" borderId="0" xfId="0" applyNumberFormat="1" applyFont="1" applyAlignment="1">
      <alignment horizontal="left"/>
    </xf>
    <xf numFmtId="166" fontId="17" fillId="0" borderId="0" xfId="0" applyNumberFormat="1" applyFont="1" applyAlignment="1">
      <alignment horizontal="left"/>
    </xf>
    <xf numFmtId="2" fontId="17" fillId="0" borderId="0" xfId="0" applyNumberFormat="1" applyFont="1" applyAlignment="1">
      <alignment horizontal="left"/>
    </xf>
    <xf numFmtId="4" fontId="17" fillId="0" borderId="0" xfId="0" applyNumberFormat="1" applyFont="1" applyAlignment="1">
      <alignment horizontal="left"/>
    </xf>
    <xf numFmtId="164" fontId="17" fillId="0" borderId="0" xfId="0" applyNumberFormat="1" applyFont="1" applyAlignment="1">
      <alignment horizontal="left"/>
    </xf>
    <xf numFmtId="1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center"/>
    </xf>
    <xf numFmtId="166" fontId="8" fillId="3" borderId="7" xfId="0" applyNumberFormat="1" applyFont="1" applyFill="1" applyBorder="1" applyAlignment="1"/>
    <xf numFmtId="3" fontId="8" fillId="0" borderId="7" xfId="0" applyNumberFormat="1" applyFont="1" applyBorder="1" applyAlignment="1"/>
    <xf numFmtId="1" fontId="8" fillId="0" borderId="7" xfId="0" applyNumberFormat="1" applyFont="1" applyBorder="1" applyAlignment="1"/>
    <xf numFmtId="0" fontId="8" fillId="0" borderId="7" xfId="0" applyFont="1" applyBorder="1" applyAlignment="1"/>
    <xf numFmtId="166" fontId="8" fillId="0" borderId="0" xfId="0" applyNumberFormat="1" applyFont="1" applyAlignment="1"/>
    <xf numFmtId="166" fontId="0" fillId="0" borderId="0" xfId="0" applyNumberFormat="1" applyFont="1" applyAlignment="1"/>
    <xf numFmtId="164" fontId="17" fillId="0" borderId="0" xfId="0" applyNumberFormat="1" applyFont="1" applyAlignment="1">
      <alignment horizontal="left"/>
    </xf>
    <xf numFmtId="0" fontId="8" fillId="3" borderId="0" xfId="0" applyFont="1" applyFill="1" applyAlignment="1">
      <alignment horizontal="left"/>
    </xf>
    <xf numFmtId="165" fontId="8" fillId="3" borderId="0" xfId="0" applyNumberFormat="1" applyFont="1" applyFill="1" applyAlignment="1">
      <alignment horizontal="left"/>
    </xf>
    <xf numFmtId="166" fontId="8" fillId="3" borderId="0" xfId="0" applyNumberFormat="1" applyFont="1" applyFill="1" applyAlignment="1">
      <alignment horizontal="left"/>
    </xf>
    <xf numFmtId="2" fontId="8" fillId="3" borderId="0" xfId="0" applyNumberFormat="1" applyFont="1" applyFill="1" applyAlignment="1">
      <alignment horizontal="left"/>
    </xf>
    <xf numFmtId="166" fontId="8" fillId="3" borderId="0" xfId="0" applyNumberFormat="1" applyFont="1" applyFill="1" applyAlignment="1">
      <alignment horizontal="left"/>
    </xf>
    <xf numFmtId="4" fontId="8" fillId="3" borderId="0" xfId="0" applyNumberFormat="1" applyFont="1" applyFill="1" applyAlignment="1">
      <alignment horizontal="left"/>
    </xf>
    <xf numFmtId="165" fontId="0" fillId="0" borderId="7" xfId="0" applyNumberFormat="1" applyFont="1" applyBorder="1" applyAlignment="1">
      <alignment horizontal="right"/>
    </xf>
    <xf numFmtId="166" fontId="0" fillId="0" borderId="7" xfId="0" applyNumberFormat="1" applyFont="1" applyBorder="1" applyAlignment="1">
      <alignment horizontal="right"/>
    </xf>
    <xf numFmtId="1" fontId="8" fillId="3" borderId="0" xfId="0" applyNumberFormat="1" applyFont="1" applyFill="1" applyAlignment="1">
      <alignment horizontal="left"/>
    </xf>
    <xf numFmtId="166" fontId="0" fillId="0" borderId="20" xfId="0" applyNumberFormat="1" applyFont="1" applyBorder="1" applyAlignment="1"/>
    <xf numFmtId="166" fontId="8" fillId="0" borderId="0" xfId="0" applyNumberFormat="1" applyFont="1" applyAlignment="1">
      <alignment horizontal="left"/>
    </xf>
    <xf numFmtId="3" fontId="0" fillId="0" borderId="7" xfId="0" applyNumberFormat="1" applyFont="1" applyBorder="1" applyAlignment="1">
      <alignment horizontal="right"/>
    </xf>
    <xf numFmtId="3" fontId="0" fillId="0" borderId="7" xfId="0" applyNumberFormat="1" applyFont="1" applyBorder="1" applyAlignment="1">
      <alignment horizontal="center"/>
    </xf>
    <xf numFmtId="0" fontId="8" fillId="3" borderId="0" xfId="0" applyFont="1" applyFill="1" applyAlignment="1">
      <alignment horizontal="left"/>
    </xf>
    <xf numFmtId="0" fontId="0" fillId="0" borderId="7" xfId="0" applyFont="1" applyBorder="1" applyAlignment="1">
      <alignment horizontal="right"/>
    </xf>
    <xf numFmtId="166" fontId="8" fillId="3" borderId="0" xfId="0" applyNumberFormat="1" applyFont="1" applyFill="1" applyAlignment="1">
      <alignment horizontal="left"/>
    </xf>
    <xf numFmtId="3" fontId="8" fillId="3" borderId="0" xfId="0" applyNumberFormat="1" applyFont="1" applyFill="1" applyAlignment="1">
      <alignment horizontal="left"/>
    </xf>
    <xf numFmtId="165" fontId="0" fillId="0" borderId="7" xfId="0" applyNumberFormat="1" applyFont="1" applyBorder="1" applyAlignment="1"/>
    <xf numFmtId="166" fontId="0" fillId="0" borderId="7" xfId="0" applyNumberFormat="1" applyFont="1" applyBorder="1" applyAlignment="1"/>
    <xf numFmtId="165" fontId="8" fillId="3" borderId="0" xfId="0" applyNumberFormat="1" applyFont="1" applyFill="1" applyAlignment="1">
      <alignment horizontal="left"/>
    </xf>
    <xf numFmtId="4" fontId="8" fillId="3" borderId="0" xfId="0" applyNumberFormat="1" applyFont="1" applyFill="1" applyAlignment="1">
      <alignment horizontal="left"/>
    </xf>
    <xf numFmtId="165" fontId="0" fillId="0" borderId="21" xfId="0" applyNumberFormat="1" applyFont="1" applyBorder="1" applyAlignment="1">
      <alignment horizontal="right"/>
    </xf>
    <xf numFmtId="166" fontId="8" fillId="3" borderId="21" xfId="0" applyNumberFormat="1" applyFont="1" applyFill="1" applyBorder="1" applyAlignment="1">
      <alignment horizontal="center"/>
    </xf>
    <xf numFmtId="166" fontId="0" fillId="0" borderId="21" xfId="0" applyNumberFormat="1" applyFont="1" applyBorder="1" applyAlignment="1">
      <alignment horizontal="right"/>
    </xf>
    <xf numFmtId="166" fontId="0" fillId="0" borderId="21" xfId="0" applyNumberFormat="1" applyFont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17" fillId="3" borderId="0" xfId="0" applyFont="1" applyFill="1" applyAlignment="1"/>
    <xf numFmtId="174" fontId="24" fillId="3" borderId="0" xfId="0" applyNumberFormat="1" applyFont="1" applyFill="1" applyAlignment="1">
      <alignment horizontal="left"/>
    </xf>
    <xf numFmtId="165" fontId="8" fillId="3" borderId="0" xfId="0" applyNumberFormat="1" applyFont="1" applyFill="1" applyAlignment="1"/>
    <xf numFmtId="0" fontId="8" fillId="3" borderId="0" xfId="0" applyFont="1" applyFill="1" applyAlignment="1">
      <alignment horizontal="center"/>
    </xf>
    <xf numFmtId="1" fontId="8" fillId="3" borderId="0" xfId="0" applyNumberFormat="1" applyFont="1" applyFill="1" applyAlignment="1">
      <alignment horizontal="center"/>
    </xf>
    <xf numFmtId="166" fontId="8" fillId="3" borderId="0" xfId="0" applyNumberFormat="1" applyFont="1" applyFill="1" applyAlignment="1">
      <alignment horizontal="center"/>
    </xf>
    <xf numFmtId="166" fontId="8" fillId="3" borderId="0" xfId="0" applyNumberFormat="1" applyFont="1" applyFill="1"/>
    <xf numFmtId="166" fontId="8" fillId="3" borderId="0" xfId="0" applyNumberFormat="1" applyFont="1" applyFill="1" applyAlignment="1"/>
    <xf numFmtId="166" fontId="8" fillId="3" borderId="0" xfId="0" applyNumberFormat="1" applyFont="1" applyFill="1" applyAlignment="1">
      <alignment horizontal="center"/>
    </xf>
    <xf numFmtId="1" fontId="8" fillId="3" borderId="0" xfId="0" applyNumberFormat="1" applyFont="1" applyFill="1" applyAlignment="1">
      <alignment horizontal="center"/>
    </xf>
    <xf numFmtId="0" fontId="24" fillId="3" borderId="0" xfId="0" applyFont="1" applyFill="1"/>
    <xf numFmtId="0" fontId="25" fillId="3" borderId="0" xfId="0" applyFont="1" applyFill="1"/>
    <xf numFmtId="0" fontId="25" fillId="3" borderId="0" xfId="0" applyFont="1" applyFill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66" fontId="8" fillId="0" borderId="0" xfId="0" applyNumberFormat="1" applyFont="1" applyAlignment="1">
      <alignment horizontal="left"/>
    </xf>
    <xf numFmtId="4" fontId="8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4" fontId="8" fillId="0" borderId="0" xfId="0" applyNumberFormat="1" applyFont="1" applyAlignment="1">
      <alignment horizontal="left"/>
    </xf>
    <xf numFmtId="0" fontId="17" fillId="3" borderId="0" xfId="0" applyFont="1" applyFill="1" applyAlignment="1">
      <alignment horizontal="left"/>
    </xf>
    <xf numFmtId="174" fontId="17" fillId="3" borderId="0" xfId="0" applyNumberFormat="1" applyFont="1" applyFill="1" applyAlignment="1">
      <alignment horizontal="left"/>
    </xf>
    <xf numFmtId="165" fontId="8" fillId="3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left"/>
    </xf>
    <xf numFmtId="166" fontId="8" fillId="3" borderId="0" xfId="0" applyNumberFormat="1" applyFont="1" applyFill="1" applyAlignment="1">
      <alignment horizontal="left"/>
    </xf>
    <xf numFmtId="2" fontId="8" fillId="3" borderId="0" xfId="0" applyNumberFormat="1" applyFont="1" applyFill="1" applyAlignment="1">
      <alignment horizontal="left"/>
    </xf>
    <xf numFmtId="166" fontId="8" fillId="3" borderId="0" xfId="0" applyNumberFormat="1" applyFont="1" applyFill="1" applyAlignment="1">
      <alignment horizontal="left"/>
    </xf>
    <xf numFmtId="4" fontId="8" fillId="3" borderId="0" xfId="0" applyNumberFormat="1" applyFont="1" applyFill="1" applyAlignment="1">
      <alignment horizontal="left"/>
    </xf>
    <xf numFmtId="2" fontId="8" fillId="3" borderId="0" xfId="0" applyNumberFormat="1" applyFont="1" applyFill="1" applyAlignment="1">
      <alignment horizontal="left"/>
    </xf>
    <xf numFmtId="173" fontId="8" fillId="3" borderId="0" xfId="0" applyNumberFormat="1" applyFont="1" applyFill="1" applyAlignment="1">
      <alignment horizontal="left"/>
    </xf>
    <xf numFmtId="173" fontId="8" fillId="3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left"/>
    </xf>
    <xf numFmtId="165" fontId="26" fillId="2" borderId="78" xfId="0" applyNumberFormat="1" applyFont="1" applyFill="1" applyBorder="1" applyAlignment="1">
      <alignment horizontal="left"/>
    </xf>
    <xf numFmtId="165" fontId="26" fillId="2" borderId="79" xfId="0" applyNumberFormat="1" applyFont="1" applyFill="1" applyBorder="1" applyAlignment="1">
      <alignment horizontal="left"/>
    </xf>
    <xf numFmtId="0" fontId="17" fillId="0" borderId="0" xfId="0" applyFont="1" applyAlignment="1">
      <alignment horizontal="left"/>
    </xf>
    <xf numFmtId="172" fontId="2" fillId="3" borderId="15" xfId="0" applyNumberFormat="1" applyFont="1" applyFill="1" applyBorder="1" applyAlignment="1">
      <alignment horizontal="left" vertical="top"/>
    </xf>
    <xf numFmtId="172" fontId="2" fillId="3" borderId="10" xfId="0" applyNumberFormat="1" applyFont="1" applyFill="1" applyBorder="1" applyAlignment="1">
      <alignment horizontal="left" vertical="top"/>
    </xf>
    <xf numFmtId="165" fontId="26" fillId="2" borderId="14" xfId="0" applyNumberFormat="1" applyFont="1" applyFill="1" applyBorder="1" applyAlignment="1">
      <alignment horizontal="left"/>
    </xf>
    <xf numFmtId="165" fontId="26" fillId="2" borderId="14" xfId="0" applyNumberFormat="1" applyFont="1" applyFill="1" applyBorder="1" applyAlignment="1">
      <alignment horizontal="center"/>
    </xf>
    <xf numFmtId="165" fontId="26" fillId="2" borderId="14" xfId="0" applyNumberFormat="1" applyFont="1" applyFill="1" applyBorder="1" applyAlignment="1">
      <alignment horizontal="center"/>
    </xf>
    <xf numFmtId="172" fontId="2" fillId="3" borderId="14" xfId="0" applyNumberFormat="1" applyFont="1" applyFill="1" applyBorder="1" applyAlignment="1">
      <alignment horizontal="left" vertical="top"/>
    </xf>
    <xf numFmtId="0" fontId="2" fillId="0" borderId="14" xfId="0" applyFont="1" applyBorder="1" applyAlignment="1"/>
    <xf numFmtId="2" fontId="4" fillId="0" borderId="14" xfId="0" applyNumberFormat="1" applyFont="1" applyBorder="1" applyAlignment="1">
      <alignment horizontal="right"/>
    </xf>
    <xf numFmtId="2" fontId="4" fillId="0" borderId="14" xfId="0" applyNumberFormat="1" applyFont="1" applyBorder="1" applyAlignment="1">
      <alignment horizontal="left"/>
    </xf>
    <xf numFmtId="2" fontId="4" fillId="0" borderId="14" xfId="0" applyNumberFormat="1" applyFont="1" applyBorder="1" applyAlignment="1">
      <alignment horizontal="right"/>
    </xf>
    <xf numFmtId="0" fontId="15" fillId="7" borderId="85" xfId="0" applyFont="1" applyFill="1" applyBorder="1" applyAlignment="1">
      <alignment horizontal="left"/>
    </xf>
    <xf numFmtId="174" fontId="15" fillId="7" borderId="85" xfId="0" applyNumberFormat="1" applyFont="1" applyFill="1" applyBorder="1" applyAlignment="1">
      <alignment horizontal="right"/>
    </xf>
    <xf numFmtId="174" fontId="15" fillId="7" borderId="85" xfId="0" applyNumberFormat="1" applyFont="1" applyFill="1" applyBorder="1" applyAlignment="1">
      <alignment horizontal="right"/>
    </xf>
    <xf numFmtId="174" fontId="15" fillId="7" borderId="86" xfId="0" applyNumberFormat="1" applyFont="1" applyFill="1" applyBorder="1" applyAlignment="1">
      <alignment horizontal="right"/>
    </xf>
    <xf numFmtId="174" fontId="15" fillId="7" borderId="3" xfId="0" applyNumberFormat="1" applyFont="1" applyFill="1" applyBorder="1" applyAlignment="1">
      <alignment horizontal="right"/>
    </xf>
    <xf numFmtId="174" fontId="15" fillId="7" borderId="3" xfId="0" applyNumberFormat="1" applyFont="1" applyFill="1" applyBorder="1" applyAlignment="1">
      <alignment horizontal="right"/>
    </xf>
    <xf numFmtId="174" fontId="11" fillId="7" borderId="3" xfId="0" applyNumberFormat="1" applyFont="1" applyFill="1" applyBorder="1" applyAlignment="1">
      <alignment horizontal="right"/>
    </xf>
    <xf numFmtId="2" fontId="11" fillId="7" borderId="87" xfId="0" applyNumberFormat="1" applyFont="1" applyFill="1" applyBorder="1" applyAlignment="1">
      <alignment horizontal="left"/>
    </xf>
    <xf numFmtId="2" fontId="11" fillId="7" borderId="15" xfId="0" applyNumberFormat="1" applyFont="1" applyFill="1" applyBorder="1" applyAlignment="1">
      <alignment horizontal="left"/>
    </xf>
    <xf numFmtId="2" fontId="11" fillId="7" borderId="15" xfId="0" applyNumberFormat="1" applyFont="1" applyFill="1" applyBorder="1" applyAlignment="1">
      <alignment horizontal="right"/>
    </xf>
    <xf numFmtId="2" fontId="11" fillId="7" borderId="15" xfId="0" applyNumberFormat="1" applyFont="1" applyFill="1" applyBorder="1" applyAlignment="1">
      <alignment horizontal="right"/>
    </xf>
    <xf numFmtId="0" fontId="2" fillId="0" borderId="14" xfId="0" applyFont="1" applyBorder="1"/>
    <xf numFmtId="2" fontId="11" fillId="7" borderId="15" xfId="0" applyNumberFormat="1" applyFont="1" applyFill="1" applyBorder="1"/>
    <xf numFmtId="166" fontId="11" fillId="7" borderId="15" xfId="0" applyNumberFormat="1" applyFont="1" applyFill="1" applyBorder="1"/>
    <xf numFmtId="2" fontId="11" fillId="7" borderId="84" xfId="0" applyNumberFormat="1" applyFont="1" applyFill="1" applyBorder="1"/>
    <xf numFmtId="0" fontId="11" fillId="7" borderId="15" xfId="0" applyFont="1" applyFill="1" applyBorder="1" applyAlignment="1"/>
    <xf numFmtId="2" fontId="1" fillId="7" borderId="15" xfId="0" applyNumberFormat="1" applyFont="1" applyFill="1" applyBorder="1" applyAlignment="1">
      <alignment horizontal="right"/>
    </xf>
    <xf numFmtId="2" fontId="1" fillId="7" borderId="32" xfId="0" applyNumberFormat="1" applyFont="1" applyFill="1" applyBorder="1" applyAlignment="1">
      <alignment horizontal="right"/>
    </xf>
    <xf numFmtId="2" fontId="1" fillId="7" borderId="88" xfId="0" applyNumberFormat="1" applyFont="1" applyFill="1" applyBorder="1" applyAlignment="1">
      <alignment horizontal="right"/>
    </xf>
    <xf numFmtId="2" fontId="11" fillId="7" borderId="0" xfId="0" applyNumberFormat="1" applyFont="1" applyFill="1"/>
    <xf numFmtId="166" fontId="11" fillId="7" borderId="0" xfId="0" applyNumberFormat="1" applyFont="1" applyFill="1"/>
    <xf numFmtId="2" fontId="11" fillId="7" borderId="15" xfId="0" applyNumberFormat="1" applyFont="1" applyFill="1" applyBorder="1" applyAlignment="1"/>
    <xf numFmtId="172" fontId="2" fillId="3" borderId="14" xfId="0" applyNumberFormat="1" applyFont="1" applyFill="1" applyBorder="1" applyAlignment="1">
      <alignment horizontal="left" vertical="top"/>
    </xf>
    <xf numFmtId="2" fontId="11" fillId="7" borderId="6" xfId="0" applyNumberFormat="1" applyFont="1" applyFill="1" applyBorder="1"/>
    <xf numFmtId="2" fontId="4" fillId="7" borderId="74" xfId="0" applyNumberFormat="1" applyFont="1" applyFill="1" applyBorder="1"/>
    <xf numFmtId="2" fontId="11" fillId="7" borderId="0" xfId="0" applyNumberFormat="1" applyFont="1" applyFill="1" applyAlignment="1"/>
    <xf numFmtId="2" fontId="11" fillId="7" borderId="89" xfId="0" applyNumberFormat="1" applyFont="1" applyFill="1" applyBorder="1" applyAlignment="1">
      <alignment horizontal="left"/>
    </xf>
    <xf numFmtId="2" fontId="11" fillId="7" borderId="14" xfId="0" applyNumberFormat="1" applyFont="1" applyFill="1" applyBorder="1" applyAlignment="1">
      <alignment horizontal="left"/>
    </xf>
    <xf numFmtId="2" fontId="11" fillId="7" borderId="14" xfId="0" applyNumberFormat="1" applyFont="1" applyFill="1" applyBorder="1" applyAlignment="1">
      <alignment horizontal="right"/>
    </xf>
    <xf numFmtId="0" fontId="2" fillId="0" borderId="14" xfId="0" applyFont="1" applyBorder="1" applyAlignment="1"/>
    <xf numFmtId="2" fontId="11" fillId="7" borderId="14" xfId="0" applyNumberFormat="1" applyFont="1" applyFill="1" applyBorder="1" applyAlignment="1">
      <alignment horizontal="right"/>
    </xf>
    <xf numFmtId="2" fontId="11" fillId="7" borderId="14" xfId="0" applyNumberFormat="1" applyFont="1" applyFill="1" applyBorder="1"/>
    <xf numFmtId="0" fontId="2" fillId="0" borderId="14" xfId="0" applyFont="1" applyBorder="1" applyAlignment="1"/>
    <xf numFmtId="166" fontId="11" fillId="7" borderId="14" xfId="0" applyNumberFormat="1" applyFont="1" applyFill="1" applyBorder="1"/>
    <xf numFmtId="2" fontId="4" fillId="0" borderId="14" xfId="0" applyNumberFormat="1" applyFont="1" applyBorder="1" applyAlignment="1">
      <alignment horizontal="right"/>
    </xf>
    <xf numFmtId="2" fontId="4" fillId="0" borderId="14" xfId="0" applyNumberFormat="1" applyFont="1" applyBorder="1" applyAlignment="1">
      <alignment horizontal="right"/>
    </xf>
    <xf numFmtId="2" fontId="11" fillId="7" borderId="90" xfId="0" applyNumberFormat="1" applyFont="1" applyFill="1" applyBorder="1"/>
    <xf numFmtId="2" fontId="1" fillId="0" borderId="14" xfId="0" applyNumberFormat="1" applyFont="1" applyBorder="1" applyAlignment="1"/>
    <xf numFmtId="0" fontId="11" fillId="7" borderId="14" xfId="0" applyFont="1" applyFill="1" applyBorder="1" applyAlignment="1"/>
    <xf numFmtId="0" fontId="2" fillId="0" borderId="14" xfId="0" applyFont="1" applyBorder="1" applyAlignment="1">
      <alignment horizontal="left" vertical="top"/>
    </xf>
    <xf numFmtId="0" fontId="2" fillId="0" borderId="14" xfId="0" applyFont="1" applyBorder="1"/>
    <xf numFmtId="2" fontId="4" fillId="7" borderId="14" xfId="0" applyNumberFormat="1" applyFont="1" applyFill="1" applyBorder="1"/>
    <xf numFmtId="0" fontId="4" fillId="0" borderId="14" xfId="0" applyFont="1" applyBorder="1"/>
    <xf numFmtId="0" fontId="4" fillId="0" borderId="14" xfId="0" applyFont="1" applyBorder="1" applyAlignment="1">
      <alignment horizontal="right"/>
    </xf>
    <xf numFmtId="0" fontId="4" fillId="0" borderId="14" xfId="0" applyFont="1" applyBorder="1" applyAlignment="1">
      <alignment horizontal="left"/>
    </xf>
    <xf numFmtId="0" fontId="11" fillId="7" borderId="14" xfId="0" applyFont="1" applyFill="1" applyBorder="1"/>
    <xf numFmtId="0" fontId="1" fillId="0" borderId="14" xfId="0" applyFont="1" applyBorder="1"/>
    <xf numFmtId="2" fontId="11" fillId="7" borderId="14" xfId="0" applyNumberFormat="1" applyFont="1" applyFill="1" applyBorder="1" applyAlignment="1">
      <alignment horizontal="left"/>
    </xf>
    <xf numFmtId="2" fontId="11" fillId="7" borderId="91" xfId="0" applyNumberFormat="1" applyFont="1" applyFill="1" applyBorder="1" applyAlignment="1">
      <alignment horizontal="left"/>
    </xf>
    <xf numFmtId="2" fontId="11" fillId="7" borderId="92" xfId="0" applyNumberFormat="1" applyFont="1" applyFill="1" applyBorder="1" applyAlignment="1">
      <alignment horizontal="left"/>
    </xf>
    <xf numFmtId="2" fontId="11" fillId="7" borderId="92" xfId="0" applyNumberFormat="1" applyFont="1" applyFill="1" applyBorder="1" applyAlignment="1">
      <alignment horizontal="right"/>
    </xf>
    <xf numFmtId="165" fontId="5" fillId="2" borderId="14" xfId="0" applyNumberFormat="1" applyFont="1" applyFill="1" applyBorder="1" applyAlignment="1"/>
    <xf numFmtId="2" fontId="11" fillId="7" borderId="92" xfId="0" applyNumberFormat="1" applyFont="1" applyFill="1" applyBorder="1" applyAlignment="1">
      <alignment horizontal="right"/>
    </xf>
    <xf numFmtId="0" fontId="4" fillId="6" borderId="93" xfId="0" applyFont="1" applyFill="1" applyBorder="1" applyAlignment="1">
      <alignment horizontal="center"/>
    </xf>
    <xf numFmtId="2" fontId="11" fillId="7" borderId="92" xfId="0" applyNumberFormat="1" applyFont="1" applyFill="1" applyBorder="1"/>
    <xf numFmtId="0" fontId="4" fillId="6" borderId="27" xfId="0" applyFont="1" applyFill="1" applyBorder="1" applyAlignment="1">
      <alignment horizontal="center"/>
    </xf>
    <xf numFmtId="0" fontId="11" fillId="7" borderId="92" xfId="0" applyFont="1" applyFill="1" applyBorder="1"/>
    <xf numFmtId="165" fontId="5" fillId="2" borderId="81" xfId="0" applyNumberFormat="1" applyFont="1" applyFill="1" applyBorder="1" applyAlignment="1"/>
    <xf numFmtId="2" fontId="11" fillId="7" borderId="94" xfId="0" applyNumberFormat="1" applyFont="1" applyFill="1" applyBorder="1"/>
    <xf numFmtId="165" fontId="5" fillId="2" borderId="95" xfId="0" applyNumberFormat="1" applyFont="1" applyFill="1" applyBorder="1" applyAlignment="1"/>
    <xf numFmtId="0" fontId="11" fillId="7" borderId="92" xfId="0" applyFont="1" applyFill="1" applyBorder="1" applyAlignment="1"/>
    <xf numFmtId="165" fontId="5" fillId="2" borderId="25" xfId="0" applyNumberFormat="1" applyFont="1" applyFill="1" applyBorder="1" applyAlignment="1"/>
    <xf numFmtId="2" fontId="1" fillId="7" borderId="96" xfId="0" applyNumberFormat="1" applyFont="1" applyFill="1" applyBorder="1" applyAlignment="1">
      <alignment horizontal="right"/>
    </xf>
    <xf numFmtId="165" fontId="5" fillId="2" borderId="33" xfId="0" applyNumberFormat="1" applyFont="1" applyFill="1" applyBorder="1" applyAlignment="1"/>
    <xf numFmtId="2" fontId="1" fillId="7" borderId="97" xfId="0" applyNumberFormat="1" applyFont="1" applyFill="1" applyBorder="1" applyAlignment="1">
      <alignment horizontal="right"/>
    </xf>
    <xf numFmtId="0" fontId="4" fillId="6" borderId="0" xfId="0" applyFont="1" applyFill="1"/>
    <xf numFmtId="2" fontId="11" fillId="7" borderId="96" xfId="0" applyNumberFormat="1" applyFont="1" applyFill="1" applyBorder="1"/>
    <xf numFmtId="0" fontId="11" fillId="7" borderId="96" xfId="0" applyFont="1" applyFill="1" applyBorder="1"/>
    <xf numFmtId="0" fontId="4" fillId="0" borderId="10" xfId="0" applyFont="1" applyBorder="1"/>
    <xf numFmtId="0" fontId="2" fillId="0" borderId="10" xfId="0" applyFont="1" applyBorder="1"/>
    <xf numFmtId="2" fontId="11" fillId="7" borderId="98" xfId="0" applyNumberFormat="1" applyFont="1" applyFill="1" applyBorder="1"/>
    <xf numFmtId="2" fontId="4" fillId="0" borderId="10" xfId="0" applyNumberFormat="1" applyFont="1" applyBorder="1" applyAlignment="1">
      <alignment horizontal="right"/>
    </xf>
    <xf numFmtId="2" fontId="11" fillId="7" borderId="97" xfId="0" applyNumberFormat="1" applyFont="1" applyFill="1" applyBorder="1"/>
    <xf numFmtId="2" fontId="4" fillId="0" borderId="95" xfId="0" applyNumberFormat="1" applyFont="1" applyBorder="1" applyAlignment="1">
      <alignment horizontal="right"/>
    </xf>
    <xf numFmtId="2" fontId="11" fillId="7" borderId="99" xfId="0" applyNumberFormat="1" applyFont="1" applyFill="1" applyBorder="1"/>
    <xf numFmtId="2" fontId="11" fillId="7" borderId="96" xfId="0" applyNumberFormat="1" applyFont="1" applyFill="1" applyBorder="1" applyAlignment="1"/>
    <xf numFmtId="0" fontId="4" fillId="0" borderId="10" xfId="0" applyFont="1" applyBorder="1" applyAlignment="1">
      <alignment horizontal="left"/>
    </xf>
    <xf numFmtId="2" fontId="4" fillId="0" borderId="26" xfId="0" applyNumberFormat="1" applyFont="1" applyBorder="1" applyAlignment="1">
      <alignment horizontal="right"/>
    </xf>
    <xf numFmtId="2" fontId="4" fillId="0" borderId="17" xfId="0" applyNumberFormat="1" applyFont="1" applyBorder="1" applyAlignment="1">
      <alignment horizontal="right"/>
    </xf>
    <xf numFmtId="0" fontId="11" fillId="7" borderId="84" xfId="0" applyFont="1" applyFill="1" applyBorder="1" applyAlignment="1"/>
    <xf numFmtId="2" fontId="4" fillId="0" borderId="0" xfId="0" applyNumberFormat="1" applyFont="1" applyAlignment="1">
      <alignment horizontal="right"/>
    </xf>
    <xf numFmtId="0" fontId="11" fillId="7" borderId="0" xfId="0" applyFont="1" applyFill="1" applyAlignment="1"/>
    <xf numFmtId="0" fontId="11" fillId="7" borderId="90" xfId="0" applyFont="1" applyFill="1" applyBorder="1" applyAlignment="1"/>
    <xf numFmtId="2" fontId="11" fillId="7" borderId="14" xfId="0" applyNumberFormat="1" applyFont="1" applyFill="1" applyBorder="1" applyAlignment="1"/>
    <xf numFmtId="2" fontId="2" fillId="0" borderId="0" xfId="0" applyNumberFormat="1" applyFont="1" applyAlignment="1">
      <alignment horizontal="right"/>
    </xf>
    <xf numFmtId="176" fontId="2" fillId="0" borderId="100" xfId="0" applyNumberFormat="1" applyFont="1" applyBorder="1" applyAlignment="1">
      <alignment horizontal="center" vertical="top"/>
    </xf>
    <xf numFmtId="0" fontId="2" fillId="0" borderId="76" xfId="0" applyFont="1" applyBorder="1"/>
    <xf numFmtId="0" fontId="2" fillId="0" borderId="51" xfId="0" applyFont="1" applyBorder="1"/>
    <xf numFmtId="2" fontId="2" fillId="0" borderId="51" xfId="0" applyNumberFormat="1" applyFont="1" applyBorder="1" applyAlignment="1">
      <alignment horizontal="right"/>
    </xf>
    <xf numFmtId="2" fontId="2" fillId="0" borderId="82" xfId="0" applyNumberFormat="1" applyFont="1" applyBorder="1" applyAlignment="1">
      <alignment horizontal="right"/>
    </xf>
    <xf numFmtId="0" fontId="4" fillId="0" borderId="51" xfId="0" applyFont="1" applyBorder="1" applyAlignment="1">
      <alignment horizontal="left"/>
    </xf>
    <xf numFmtId="176" fontId="2" fillId="0" borderId="101" xfId="0" applyNumberFormat="1" applyFont="1" applyBorder="1" applyAlignment="1">
      <alignment horizontal="center" vertical="top"/>
    </xf>
    <xf numFmtId="0" fontId="2" fillId="0" borderId="6" xfId="0" applyFont="1" applyBorder="1"/>
    <xf numFmtId="176" fontId="2" fillId="0" borderId="102" xfId="0" applyNumberFormat="1" applyFont="1" applyBorder="1" applyAlignment="1">
      <alignment horizontal="center" vertical="top"/>
    </xf>
    <xf numFmtId="0" fontId="2" fillId="0" borderId="77" xfId="0" applyFont="1" applyBorder="1"/>
    <xf numFmtId="0" fontId="2" fillId="0" borderId="55" xfId="0" applyFont="1" applyBorder="1"/>
    <xf numFmtId="2" fontId="2" fillId="0" borderId="55" xfId="0" applyNumberFormat="1" applyFont="1" applyBorder="1" applyAlignment="1">
      <alignment horizontal="right"/>
    </xf>
    <xf numFmtId="2" fontId="2" fillId="0" borderId="83" xfId="0" applyNumberFormat="1" applyFont="1" applyBorder="1" applyAlignment="1">
      <alignment horizontal="right"/>
    </xf>
    <xf numFmtId="0" fontId="4" fillId="0" borderId="55" xfId="0" applyFont="1" applyBorder="1" applyAlignment="1">
      <alignment horizontal="left"/>
    </xf>
    <xf numFmtId="176" fontId="2" fillId="0" borderId="103" xfId="0" applyNumberFormat="1" applyFont="1" applyBorder="1" applyAlignment="1">
      <alignment horizontal="center" vertical="top"/>
    </xf>
    <xf numFmtId="176" fontId="2" fillId="0" borderId="103" xfId="0" applyNumberFormat="1" applyFont="1" applyBorder="1" applyAlignment="1">
      <alignment horizontal="center" vertical="top"/>
    </xf>
    <xf numFmtId="176" fontId="2" fillId="0" borderId="17" xfId="0" applyNumberFormat="1" applyFont="1" applyBorder="1" applyAlignment="1">
      <alignment horizontal="center" vertical="top"/>
    </xf>
    <xf numFmtId="0" fontId="2" fillId="0" borderId="26" xfId="0" applyFont="1" applyBorder="1"/>
    <xf numFmtId="2" fontId="2" fillId="0" borderId="10" xfId="0" applyNumberFormat="1" applyFont="1" applyBorder="1" applyAlignment="1">
      <alignment horizontal="right"/>
    </xf>
    <xf numFmtId="2" fontId="2" fillId="0" borderId="95" xfId="0" applyNumberFormat="1" applyFont="1" applyBorder="1" applyAlignment="1">
      <alignment horizontal="right"/>
    </xf>
    <xf numFmtId="176" fontId="2" fillId="0" borderId="17" xfId="0" applyNumberFormat="1" applyFont="1" applyBorder="1" applyAlignment="1">
      <alignment horizontal="center" vertical="top"/>
    </xf>
    <xf numFmtId="176" fontId="2" fillId="0" borderId="15" xfId="0" applyNumberFormat="1" applyFont="1" applyBorder="1" applyAlignment="1">
      <alignment horizontal="center" vertical="top"/>
    </xf>
    <xf numFmtId="0" fontId="2" fillId="0" borderId="32" xfId="0" applyFont="1" applyBorder="1"/>
    <xf numFmtId="2" fontId="2" fillId="0" borderId="88" xfId="0" applyNumberFormat="1" applyFont="1" applyBorder="1" applyAlignment="1">
      <alignment horizontal="right"/>
    </xf>
    <xf numFmtId="0" fontId="4" fillId="0" borderId="15" xfId="0" applyFont="1" applyBorder="1" applyAlignment="1">
      <alignment horizontal="left"/>
    </xf>
    <xf numFmtId="165" fontId="27" fillId="2" borderId="14" xfId="0" applyNumberFormat="1" applyFont="1" applyFill="1" applyBorder="1" applyAlignment="1">
      <alignment horizontal="left"/>
    </xf>
    <xf numFmtId="165" fontId="27" fillId="2" borderId="14" xfId="0" applyNumberFormat="1" applyFont="1" applyFill="1" applyBorder="1" applyAlignment="1">
      <alignment horizontal="center"/>
    </xf>
    <xf numFmtId="0" fontId="0" fillId="6" borderId="0" xfId="0" applyFont="1" applyFill="1" applyAlignment="1">
      <alignment horizontal="center"/>
    </xf>
    <xf numFmtId="2" fontId="11" fillId="7" borderId="94" xfId="0" applyNumberFormat="1" applyFont="1" applyFill="1" applyBorder="1" applyAlignment="1"/>
    <xf numFmtId="165" fontId="27" fillId="2" borderId="14" xfId="0" applyNumberFormat="1" applyFont="1" applyFill="1" applyBorder="1" applyAlignment="1">
      <alignment horizontal="center"/>
    </xf>
    <xf numFmtId="2" fontId="11" fillId="7" borderId="92" xfId="0" applyNumberFormat="1" applyFont="1" applyFill="1" applyBorder="1" applyAlignment="1"/>
    <xf numFmtId="0" fontId="0" fillId="6" borderId="0" xfId="0" applyFont="1" applyFill="1"/>
    <xf numFmtId="0" fontId="11" fillId="7" borderId="98" xfId="0" applyFont="1" applyFill="1" applyBorder="1" applyAlignment="1"/>
    <xf numFmtId="172" fontId="8" fillId="3" borderId="14" xfId="0" applyNumberFormat="1" applyFont="1" applyFill="1" applyBorder="1" applyAlignment="1">
      <alignment horizontal="left" vertical="top"/>
    </xf>
    <xf numFmtId="0" fontId="11" fillId="7" borderId="94" xfId="0" applyFont="1" applyFill="1" applyBorder="1" applyAlignment="1"/>
    <xf numFmtId="0" fontId="0" fillId="0" borderId="14" xfId="0" applyFont="1" applyBorder="1" applyAlignment="1"/>
    <xf numFmtId="0" fontId="11" fillId="7" borderId="96" xfId="0" applyFont="1" applyFill="1" applyBorder="1" applyAlignment="1"/>
    <xf numFmtId="2" fontId="0" fillId="0" borderId="14" xfId="0" applyNumberFormat="1" applyFont="1" applyBorder="1" applyAlignment="1">
      <alignment horizontal="right"/>
    </xf>
    <xf numFmtId="2" fontId="11" fillId="7" borderId="30" xfId="0" applyNumberFormat="1" applyFont="1" applyFill="1" applyBorder="1" applyAlignment="1"/>
    <xf numFmtId="2" fontId="0" fillId="0" borderId="14" xfId="0" applyNumberFormat="1" applyFont="1" applyBorder="1" applyAlignment="1">
      <alignment horizontal="left"/>
    </xf>
    <xf numFmtId="2" fontId="11" fillId="7" borderId="84" xfId="0" applyNumberFormat="1" applyFont="1" applyFill="1" applyBorder="1" applyAlignment="1"/>
    <xf numFmtId="2" fontId="0" fillId="0" borderId="14" xfId="0" applyNumberFormat="1" applyFont="1" applyBorder="1" applyAlignment="1">
      <alignment horizontal="right"/>
    </xf>
    <xf numFmtId="2" fontId="11" fillId="7" borderId="11" xfId="0" applyNumberFormat="1" applyFont="1" applyFill="1" applyBorder="1" applyAlignment="1"/>
    <xf numFmtId="2" fontId="11" fillId="7" borderId="90" xfId="0" applyNumberFormat="1" applyFont="1" applyFill="1" applyBorder="1" applyAlignment="1"/>
    <xf numFmtId="0" fontId="11" fillId="7" borderId="11" xfId="0" applyFont="1" applyFill="1" applyBorder="1" applyAlignment="1"/>
    <xf numFmtId="0" fontId="0" fillId="0" borderId="14" xfId="0" applyFont="1" applyBorder="1"/>
    <xf numFmtId="0" fontId="11" fillId="7" borderId="11" xfId="0" applyFont="1" applyFill="1" applyBorder="1"/>
    <xf numFmtId="0" fontId="11" fillId="7" borderId="90" xfId="0" applyFont="1" applyFill="1" applyBorder="1"/>
    <xf numFmtId="0" fontId="2" fillId="0" borderId="17" xfId="0" applyFont="1" applyBorder="1" applyAlignment="1">
      <alignment horizontal="center" vertical="top"/>
    </xf>
    <xf numFmtId="172" fontId="8" fillId="3" borderId="14" xfId="0" applyNumberFormat="1" applyFont="1" applyFill="1" applyBorder="1" applyAlignment="1">
      <alignment horizontal="left" vertical="top"/>
    </xf>
    <xf numFmtId="0" fontId="11" fillId="7" borderId="90" xfId="0" applyFont="1" applyFill="1" applyBorder="1" applyAlignment="1"/>
    <xf numFmtId="0" fontId="2" fillId="0" borderId="15" xfId="0" applyFont="1" applyBorder="1" applyAlignment="1">
      <alignment horizontal="center" vertical="top"/>
    </xf>
    <xf numFmtId="0" fontId="4" fillId="0" borderId="26" xfId="0" applyFont="1" applyBorder="1"/>
    <xf numFmtId="0" fontId="4" fillId="0" borderId="32" xfId="0" applyFont="1" applyBorder="1"/>
    <xf numFmtId="2" fontId="11" fillId="7" borderId="92" xfId="0" applyNumberFormat="1" applyFont="1" applyFill="1" applyBorder="1" applyAlignment="1">
      <alignment horizontal="left"/>
    </xf>
    <xf numFmtId="0" fontId="7" fillId="6" borderId="0" xfId="0" applyFont="1" applyFill="1" applyAlignment="1"/>
    <xf numFmtId="0" fontId="11" fillId="7" borderId="104" xfId="0" applyFont="1" applyFill="1" applyBorder="1"/>
    <xf numFmtId="172" fontId="8" fillId="3" borderId="20" xfId="0" applyNumberFormat="1" applyFont="1" applyFill="1" applyBorder="1" applyAlignment="1">
      <alignment horizontal="left" vertical="top"/>
    </xf>
    <xf numFmtId="0" fontId="11" fillId="7" borderId="94" xfId="0" applyFont="1" applyFill="1" applyBorder="1"/>
    <xf numFmtId="2" fontId="4" fillId="0" borderId="15" xfId="0" applyNumberFormat="1" applyFont="1" applyBorder="1" applyAlignment="1">
      <alignment horizontal="right"/>
    </xf>
    <xf numFmtId="0" fontId="0" fillId="0" borderId="20" xfId="0" applyFont="1" applyBorder="1" applyAlignment="1"/>
    <xf numFmtId="2" fontId="4" fillId="0" borderId="88" xfId="0" applyNumberFormat="1" applyFont="1" applyBorder="1" applyAlignment="1">
      <alignment horizontal="right"/>
    </xf>
    <xf numFmtId="2" fontId="0" fillId="0" borderId="20" xfId="0" applyNumberFormat="1" applyFont="1" applyBorder="1" applyAlignment="1">
      <alignment horizontal="right"/>
    </xf>
    <xf numFmtId="176" fontId="2" fillId="0" borderId="10" xfId="0" applyNumberFormat="1" applyFont="1" applyBorder="1" applyAlignment="1">
      <alignment horizontal="center" vertical="top"/>
    </xf>
    <xf numFmtId="2" fontId="0" fillId="0" borderId="20" xfId="0" applyNumberFormat="1" applyFont="1" applyBorder="1" applyAlignment="1">
      <alignment horizontal="left"/>
    </xf>
    <xf numFmtId="2" fontId="0" fillId="0" borderId="20" xfId="0" applyNumberFormat="1" applyFont="1" applyBorder="1" applyAlignment="1">
      <alignment horizontal="right"/>
    </xf>
    <xf numFmtId="172" fontId="8" fillId="3" borderId="7" xfId="0" applyNumberFormat="1" applyFont="1" applyFill="1" applyBorder="1" applyAlignment="1">
      <alignment horizontal="left" vertical="top"/>
    </xf>
    <xf numFmtId="0" fontId="8" fillId="0" borderId="7" xfId="0" applyFont="1" applyBorder="1" applyAlignment="1"/>
    <xf numFmtId="2" fontId="8" fillId="0" borderId="7" xfId="0" applyNumberFormat="1" applyFont="1" applyBorder="1" applyAlignment="1">
      <alignment horizontal="right"/>
    </xf>
    <xf numFmtId="2" fontId="8" fillId="0" borderId="7" xfId="0" applyNumberFormat="1" applyFont="1" applyBorder="1" applyAlignment="1">
      <alignment horizontal="left"/>
    </xf>
    <xf numFmtId="2" fontId="8" fillId="0" borderId="7" xfId="0" applyNumberFormat="1" applyFont="1" applyBorder="1" applyAlignment="1">
      <alignment horizontal="right"/>
    </xf>
    <xf numFmtId="0" fontId="17" fillId="6" borderId="0" xfId="0" applyFont="1" applyFill="1" applyAlignment="1"/>
    <xf numFmtId="172" fontId="8" fillId="3" borderId="16" xfId="0" applyNumberFormat="1" applyFont="1" applyFill="1" applyBorder="1" applyAlignment="1">
      <alignment horizontal="left" vertical="top"/>
    </xf>
    <xf numFmtId="0" fontId="8" fillId="0" borderId="16" xfId="0" applyFont="1" applyBorder="1" applyAlignment="1"/>
    <xf numFmtId="2" fontId="0" fillId="0" borderId="0" xfId="0" applyNumberFormat="1" applyFont="1" applyAlignment="1">
      <alignment horizontal="right"/>
    </xf>
    <xf numFmtId="2" fontId="0" fillId="0" borderId="16" xfId="0" applyNumberFormat="1" applyFont="1" applyBorder="1" applyAlignment="1">
      <alignment horizontal="right"/>
    </xf>
    <xf numFmtId="2" fontId="0" fillId="0" borderId="22" xfId="0" applyNumberFormat="1" applyFont="1" applyBorder="1" applyAlignment="1">
      <alignment horizontal="right"/>
    </xf>
    <xf numFmtId="2" fontId="0" fillId="0" borderId="16" xfId="0" applyNumberFormat="1" applyFont="1" applyBorder="1" applyAlignment="1">
      <alignment horizontal="left"/>
    </xf>
    <xf numFmtId="2" fontId="0" fillId="0" borderId="16" xfId="0" applyNumberFormat="1" applyFont="1" applyBorder="1" applyAlignment="1">
      <alignment horizontal="right"/>
    </xf>
    <xf numFmtId="2" fontId="0" fillId="0" borderId="22" xfId="0" applyNumberFormat="1" applyFont="1" applyBorder="1" applyAlignment="1">
      <alignment horizontal="right"/>
    </xf>
    <xf numFmtId="172" fontId="8" fillId="3" borderId="2" xfId="0" applyNumberFormat="1" applyFont="1" applyFill="1" applyBorder="1" applyAlignment="1">
      <alignment horizontal="left" vertical="top"/>
    </xf>
    <xf numFmtId="0" fontId="8" fillId="0" borderId="2" xfId="0" applyFont="1" applyBorder="1" applyAlignment="1"/>
    <xf numFmtId="2" fontId="0" fillId="0" borderId="9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horizontal="right"/>
    </xf>
    <xf numFmtId="0" fontId="4" fillId="0" borderId="81" xfId="0" applyFont="1" applyBorder="1" applyAlignment="1">
      <alignment horizontal="left"/>
    </xf>
    <xf numFmtId="2" fontId="0" fillId="0" borderId="18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horizontal="left"/>
    </xf>
    <xf numFmtId="2" fontId="0" fillId="0" borderId="2" xfId="0" applyNumberFormat="1" applyFont="1" applyBorder="1" applyAlignment="1">
      <alignment horizontal="right"/>
    </xf>
    <xf numFmtId="0" fontId="4" fillId="0" borderId="74" xfId="0" applyFont="1" applyBorder="1" applyAlignment="1">
      <alignment horizontal="left"/>
    </xf>
    <xf numFmtId="2" fontId="0" fillId="0" borderId="18" xfId="0" applyNumberFormat="1" applyFont="1" applyBorder="1" applyAlignment="1">
      <alignment horizontal="right"/>
    </xf>
    <xf numFmtId="2" fontId="2" fillId="0" borderId="0" xfId="0" applyNumberFormat="1" applyFont="1" applyAlignment="1">
      <alignment horizontal="right"/>
    </xf>
    <xf numFmtId="0" fontId="8" fillId="0" borderId="36" xfId="0" applyFont="1" applyBorder="1" applyAlignment="1"/>
    <xf numFmtId="2" fontId="0" fillId="0" borderId="35" xfId="0" applyNumberFormat="1" applyFont="1" applyBorder="1" applyAlignment="1">
      <alignment horizontal="right"/>
    </xf>
    <xf numFmtId="2" fontId="0" fillId="0" borderId="7" xfId="0" applyNumberFormat="1" applyFont="1" applyBorder="1" applyAlignment="1">
      <alignment horizontal="right"/>
    </xf>
    <xf numFmtId="0" fontId="4" fillId="0" borderId="84" xfId="0" applyFont="1" applyBorder="1" applyAlignment="1">
      <alignment horizontal="left"/>
    </xf>
    <xf numFmtId="2" fontId="0" fillId="0" borderId="7" xfId="0" applyNumberFormat="1" applyFont="1" applyBorder="1" applyAlignment="1">
      <alignment horizontal="right"/>
    </xf>
    <xf numFmtId="2" fontId="7" fillId="0" borderId="7" xfId="0" applyNumberFormat="1" applyFont="1" applyBorder="1" applyAlignment="1"/>
    <xf numFmtId="2" fontId="0" fillId="0" borderId="35" xfId="0" applyNumberFormat="1" applyFont="1" applyBorder="1" applyAlignment="1">
      <alignment horizontal="right"/>
    </xf>
    <xf numFmtId="0" fontId="8" fillId="0" borderId="19" xfId="0" applyFont="1" applyBorder="1" applyAlignment="1"/>
    <xf numFmtId="2" fontId="0" fillId="0" borderId="9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horizontal="right"/>
    </xf>
    <xf numFmtId="2" fontId="7" fillId="0" borderId="2" xfId="0" applyNumberFormat="1" applyFont="1" applyBorder="1" applyAlignment="1"/>
    <xf numFmtId="2" fontId="0" fillId="0" borderId="9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 vertical="top"/>
    </xf>
    <xf numFmtId="0" fontId="8" fillId="0" borderId="19" xfId="0" applyFont="1" applyBorder="1"/>
    <xf numFmtId="2" fontId="0" fillId="0" borderId="9" xfId="0" applyNumberFormat="1" applyFont="1" applyBorder="1" applyAlignment="1">
      <alignment horizontal="right"/>
    </xf>
    <xf numFmtId="0" fontId="8" fillId="0" borderId="21" xfId="0" applyFont="1" applyBorder="1"/>
    <xf numFmtId="2" fontId="0" fillId="0" borderId="3" xfId="0" applyNumberFormat="1" applyFont="1" applyBorder="1" applyAlignment="1">
      <alignment horizontal="right"/>
    </xf>
    <xf numFmtId="2" fontId="0" fillId="0" borderId="23" xfId="0" applyNumberFormat="1" applyFont="1" applyBorder="1" applyAlignment="1">
      <alignment horizontal="right"/>
    </xf>
    <xf numFmtId="0" fontId="0" fillId="0" borderId="1" xfId="0" applyFont="1" applyBorder="1"/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25" fillId="0" borderId="0" xfId="0" applyFont="1"/>
    <xf numFmtId="0" fontId="25" fillId="6" borderId="0" xfId="0" applyFont="1" applyFill="1"/>
    <xf numFmtId="2" fontId="2" fillId="0" borderId="95" xfId="0" applyNumberFormat="1" applyFont="1" applyBorder="1" applyAlignment="1">
      <alignment horizontal="right"/>
    </xf>
    <xf numFmtId="2" fontId="2" fillId="0" borderId="10" xfId="0" applyNumberFormat="1" applyFont="1" applyBorder="1" applyAlignment="1">
      <alignment horizontal="right"/>
    </xf>
    <xf numFmtId="172" fontId="2" fillId="0" borderId="10" xfId="0" applyNumberFormat="1" applyFont="1" applyBorder="1" applyAlignment="1">
      <alignment horizontal="center" vertical="top"/>
    </xf>
    <xf numFmtId="172" fontId="2" fillId="0" borderId="17" xfId="0" applyNumberFormat="1" applyFont="1" applyBorder="1" applyAlignment="1">
      <alignment horizontal="center" vertical="top"/>
    </xf>
    <xf numFmtId="172" fontId="2" fillId="0" borderId="15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right"/>
    </xf>
    <xf numFmtId="2" fontId="4" fillId="0" borderId="17" xfId="0" applyNumberFormat="1" applyFont="1" applyBorder="1" applyAlignment="1">
      <alignment horizontal="right"/>
    </xf>
    <xf numFmtId="172" fontId="2" fillId="0" borderId="17" xfId="0" applyNumberFormat="1" applyFont="1" applyBorder="1" applyAlignment="1">
      <alignment horizontal="center" vertical="top"/>
    </xf>
    <xf numFmtId="176" fontId="4" fillId="0" borderId="14" xfId="0" applyNumberFormat="1" applyFont="1" applyBorder="1" applyAlignment="1"/>
    <xf numFmtId="0" fontId="28" fillId="0" borderId="6" xfId="0" applyFont="1" applyBorder="1"/>
    <xf numFmtId="0" fontId="4" fillId="0" borderId="14" xfId="0" applyFont="1" applyBorder="1" applyAlignment="1"/>
    <xf numFmtId="0" fontId="28" fillId="0" borderId="17" xfId="0" applyFont="1" applyBorder="1"/>
    <xf numFmtId="0" fontId="4" fillId="0" borderId="14" xfId="0" applyFont="1" applyBorder="1" applyAlignment="1">
      <alignment horizontal="right"/>
    </xf>
    <xf numFmtId="2" fontId="28" fillId="0" borderId="17" xfId="0" applyNumberFormat="1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2" fontId="28" fillId="0" borderId="0" xfId="0" applyNumberFormat="1" applyFont="1" applyAlignment="1">
      <alignment horizontal="right"/>
    </xf>
    <xf numFmtId="0" fontId="28" fillId="0" borderId="17" xfId="0" applyFont="1" applyBorder="1" applyAlignment="1">
      <alignment horizontal="left"/>
    </xf>
    <xf numFmtId="0" fontId="28" fillId="6" borderId="0" xfId="0" applyFont="1" applyFill="1"/>
    <xf numFmtId="0" fontId="2" fillId="0" borderId="15" xfId="0" applyFont="1" applyBorder="1" applyAlignment="1">
      <alignment horizontal="left"/>
    </xf>
    <xf numFmtId="0" fontId="2" fillId="6" borderId="0" xfId="0" applyFont="1" applyFill="1"/>
    <xf numFmtId="2" fontId="4" fillId="0" borderId="6" xfId="0" applyNumberFormat="1" applyFont="1" applyBorder="1" applyAlignment="1">
      <alignment horizontal="right"/>
    </xf>
    <xf numFmtId="2" fontId="4" fillId="0" borderId="32" xfId="0" applyNumberFormat="1" applyFont="1" applyBorder="1" applyAlignment="1">
      <alignment horizontal="right"/>
    </xf>
    <xf numFmtId="2" fontId="2" fillId="0" borderId="32" xfId="0" applyNumberFormat="1" applyFont="1" applyBorder="1" applyAlignment="1">
      <alignment horizontal="right"/>
    </xf>
    <xf numFmtId="2" fontId="2" fillId="0" borderId="6" xfId="0" applyNumberFormat="1" applyFont="1" applyBorder="1" applyAlignment="1">
      <alignment horizontal="right"/>
    </xf>
    <xf numFmtId="0" fontId="18" fillId="0" borderId="0" xfId="0" applyFont="1" applyAlignment="1">
      <alignment horizontal="right"/>
    </xf>
    <xf numFmtId="172" fontId="2" fillId="3" borderId="89" xfId="0" applyNumberFormat="1" applyFont="1" applyFill="1" applyBorder="1" applyAlignment="1">
      <alignment horizontal="left" vertical="top"/>
    </xf>
    <xf numFmtId="172" fontId="2" fillId="3" borderId="89" xfId="0" applyNumberFormat="1" applyFont="1" applyFill="1" applyBorder="1" applyAlignment="1">
      <alignment horizontal="left" vertical="top"/>
    </xf>
    <xf numFmtId="0" fontId="11" fillId="6" borderId="0" xfId="0" applyFont="1" applyFill="1"/>
    <xf numFmtId="165" fontId="26" fillId="2" borderId="105" xfId="0" applyNumberFormat="1" applyFont="1" applyFill="1" applyBorder="1" applyAlignment="1">
      <alignment horizontal="left"/>
    </xf>
    <xf numFmtId="165" fontId="26" fillId="2" borderId="106" xfId="0" applyNumberFormat="1" applyFont="1" applyFill="1" applyBorder="1" applyAlignment="1">
      <alignment horizontal="left"/>
    </xf>
    <xf numFmtId="165" fontId="26" fillId="2" borderId="107" xfId="0" applyNumberFormat="1" applyFont="1" applyFill="1" applyBorder="1" applyAlignment="1">
      <alignment horizontal="left"/>
    </xf>
    <xf numFmtId="165" fontId="26" fillId="2" borderId="108" xfId="0" applyNumberFormat="1" applyFont="1" applyFill="1" applyBorder="1" applyAlignment="1">
      <alignment horizontal="center"/>
    </xf>
    <xf numFmtId="165" fontId="26" fillId="2" borderId="108" xfId="0" applyNumberFormat="1" applyFont="1" applyFill="1" applyBorder="1" applyAlignment="1">
      <alignment horizontal="center"/>
    </xf>
    <xf numFmtId="165" fontId="26" fillId="2" borderId="25" xfId="0" applyNumberFormat="1" applyFont="1" applyFill="1" applyBorder="1" applyAlignment="1">
      <alignment horizontal="left"/>
    </xf>
    <xf numFmtId="165" fontId="26" fillId="2" borderId="33" xfId="0" applyNumberFormat="1" applyFont="1" applyFill="1" applyBorder="1" applyAlignment="1">
      <alignment horizontal="center"/>
    </xf>
    <xf numFmtId="165" fontId="26" fillId="2" borderId="27" xfId="0" applyNumberFormat="1" applyFont="1" applyFill="1" applyBorder="1" applyAlignment="1">
      <alignment horizontal="center"/>
    </xf>
    <xf numFmtId="172" fontId="2" fillId="3" borderId="1" xfId="0" applyNumberFormat="1" applyFont="1" applyFill="1" applyBorder="1" applyAlignment="1">
      <alignment horizontal="left" vertical="top"/>
    </xf>
    <xf numFmtId="0" fontId="2" fillId="0" borderId="1" xfId="0" applyFont="1" applyBorder="1" applyAlignment="1"/>
    <xf numFmtId="0" fontId="2" fillId="0" borderId="27" xfId="0" applyFont="1" applyBorder="1" applyAlignment="1"/>
    <xf numFmtId="2" fontId="23" fillId="3" borderId="0" xfId="0" applyNumberFormat="1" applyFont="1" applyFill="1"/>
    <xf numFmtId="2" fontId="29" fillId="3" borderId="27" xfId="0" applyNumberFormat="1" applyFont="1" applyFill="1" applyBorder="1"/>
    <xf numFmtId="2" fontId="29" fillId="3" borderId="14" xfId="0" applyNumberFormat="1" applyFont="1" applyFill="1" applyBorder="1"/>
    <xf numFmtId="2" fontId="29" fillId="3" borderId="90" xfId="0" applyNumberFormat="1" applyFont="1" applyFill="1" applyBorder="1"/>
    <xf numFmtId="2" fontId="2" fillId="0" borderId="14" xfId="0" applyNumberFormat="1" applyFont="1" applyBorder="1" applyAlignment="1">
      <alignment horizontal="left"/>
    </xf>
    <xf numFmtId="2" fontId="29" fillId="3" borderId="0" xfId="0" applyNumberFormat="1" applyFont="1" applyFill="1"/>
    <xf numFmtId="172" fontId="2" fillId="3" borderId="31" xfId="0" applyNumberFormat="1" applyFont="1" applyFill="1" applyBorder="1" applyAlignment="1">
      <alignment horizontal="left" vertical="top"/>
    </xf>
    <xf numFmtId="0" fontId="2" fillId="0" borderId="109" xfId="0" applyFont="1" applyBorder="1"/>
    <xf numFmtId="0" fontId="2" fillId="0" borderId="27" xfId="0" applyFont="1" applyBorder="1"/>
    <xf numFmtId="172" fontId="2" fillId="3" borderId="12" xfId="0" applyNumberFormat="1" applyFont="1" applyFill="1" applyBorder="1" applyAlignment="1">
      <alignment horizontal="left" vertical="top"/>
    </xf>
    <xf numFmtId="0" fontId="2" fillId="0" borderId="110" xfId="0" applyFont="1" applyBorder="1"/>
    <xf numFmtId="0" fontId="2" fillId="0" borderId="110" xfId="0" applyFont="1" applyBorder="1" applyAlignment="1"/>
    <xf numFmtId="0" fontId="6" fillId="0" borderId="0" xfId="0" applyFont="1" applyAlignment="1"/>
    <xf numFmtId="164" fontId="3" fillId="0" borderId="0" xfId="0" applyNumberFormat="1" applyFont="1" applyAlignment="1"/>
    <xf numFmtId="0" fontId="9" fillId="0" borderId="0" xfId="0" applyFont="1" applyAlignment="1"/>
    <xf numFmtId="172" fontId="2" fillId="3" borderId="12" xfId="0" applyNumberFormat="1" applyFont="1" applyFill="1" applyBorder="1" applyAlignment="1">
      <alignment horizontal="left" vertical="top"/>
    </xf>
    <xf numFmtId="0" fontId="2" fillId="0" borderId="110" xfId="0" applyFont="1" applyBorder="1" applyAlignment="1">
      <alignment horizontal="right"/>
    </xf>
    <xf numFmtId="0" fontId="2" fillId="0" borderId="27" xfId="0" applyFont="1" applyBorder="1" applyAlignment="1">
      <alignment horizontal="right"/>
    </xf>
    <xf numFmtId="2" fontId="4" fillId="0" borderId="27" xfId="0" applyNumberFormat="1" applyFont="1" applyBorder="1" applyAlignment="1">
      <alignment horizontal="right"/>
    </xf>
    <xf numFmtId="2" fontId="7" fillId="0" borderId="27" xfId="0" applyNumberFormat="1" applyFont="1" applyBorder="1" applyAlignment="1"/>
    <xf numFmtId="2" fontId="7" fillId="0" borderId="27" xfId="0" applyNumberFormat="1" applyFont="1" applyBorder="1" applyAlignment="1">
      <alignment horizontal="left"/>
    </xf>
    <xf numFmtId="0" fontId="2" fillId="0" borderId="109" xfId="0" applyFont="1" applyBorder="1" applyAlignment="1">
      <alignment horizontal="right"/>
    </xf>
    <xf numFmtId="0" fontId="2" fillId="0" borderId="32" xfId="0" applyFont="1" applyBorder="1" applyAlignment="1">
      <alignment horizontal="right"/>
    </xf>
    <xf numFmtId="2" fontId="7" fillId="0" borderId="32" xfId="0" applyNumberFormat="1" applyFont="1" applyBorder="1" applyAlignment="1">
      <alignment horizontal="left"/>
    </xf>
    <xf numFmtId="1" fontId="2" fillId="0" borderId="110" xfId="0" applyNumberFormat="1" applyFont="1" applyBorder="1"/>
    <xf numFmtId="0" fontId="0" fillId="0" borderId="20" xfId="0" applyFont="1" applyBorder="1" applyAlignment="1"/>
    <xf numFmtId="1" fontId="2" fillId="0" borderId="27" xfId="0" applyNumberFormat="1" applyFont="1" applyBorder="1"/>
    <xf numFmtId="0" fontId="0" fillId="0" borderId="7" xfId="0" applyFont="1" applyBorder="1" applyAlignment="1"/>
    <xf numFmtId="0" fontId="8" fillId="0" borderId="35" xfId="0" applyFont="1" applyBorder="1" applyAlignment="1"/>
    <xf numFmtId="1" fontId="2" fillId="0" borderId="110" xfId="0" applyNumberFormat="1" applyFont="1" applyBorder="1" applyAlignment="1"/>
    <xf numFmtId="0" fontId="8" fillId="0" borderId="16" xfId="0" applyFont="1" applyBorder="1" applyAlignment="1"/>
    <xf numFmtId="1" fontId="2" fillId="0" borderId="27" xfId="0" applyNumberFormat="1" applyFont="1" applyBorder="1" applyAlignment="1"/>
    <xf numFmtId="0" fontId="8" fillId="0" borderId="16" xfId="0" applyFont="1" applyBorder="1" applyAlignment="1"/>
    <xf numFmtId="0" fontId="2" fillId="0" borderId="12" xfId="0" applyFont="1" applyBorder="1" applyAlignment="1">
      <alignment horizontal="left" vertical="top"/>
    </xf>
    <xf numFmtId="0" fontId="0" fillId="0" borderId="7" xfId="0" applyFont="1" applyBorder="1" applyAlignment="1"/>
    <xf numFmtId="172" fontId="2" fillId="0" borderId="12" xfId="0" applyNumberFormat="1" applyFont="1" applyBorder="1" applyAlignment="1">
      <alignment horizontal="left" vertical="top"/>
    </xf>
    <xf numFmtId="0" fontId="0" fillId="0" borderId="3" xfId="0" applyFont="1" applyBorder="1" applyAlignment="1"/>
    <xf numFmtId="0" fontId="0" fillId="0" borderId="36" xfId="0" applyFont="1" applyBorder="1" applyAlignment="1"/>
    <xf numFmtId="0" fontId="2" fillId="0" borderId="12" xfId="0" applyFont="1" applyBorder="1" applyAlignment="1">
      <alignment horizontal="left" vertical="top"/>
    </xf>
    <xf numFmtId="0" fontId="0" fillId="0" borderId="20" xfId="0" applyFont="1" applyBorder="1" applyAlignment="1"/>
    <xf numFmtId="0" fontId="2" fillId="0" borderId="110" xfId="0" applyFont="1" applyBorder="1" applyAlignment="1">
      <alignment horizontal="left" vertical="top"/>
    </xf>
    <xf numFmtId="0" fontId="4" fillId="0" borderId="110" xfId="0" applyFont="1" applyBorder="1" applyAlignment="1">
      <alignment horizontal="left"/>
    </xf>
    <xf numFmtId="0" fontId="4" fillId="0" borderId="110" xfId="0" applyFont="1" applyBorder="1"/>
    <xf numFmtId="0" fontId="4" fillId="0" borderId="27" xfId="0" applyFont="1" applyBorder="1"/>
    <xf numFmtId="3" fontId="0" fillId="0" borderId="7" xfId="0" applyNumberFormat="1" applyFont="1" applyBorder="1" applyAlignment="1"/>
    <xf numFmtId="0" fontId="0" fillId="0" borderId="1" xfId="0" applyFont="1" applyBorder="1" applyAlignment="1"/>
    <xf numFmtId="3" fontId="0" fillId="0" borderId="1" xfId="0" applyNumberFormat="1" applyFont="1" applyBorder="1" applyAlignment="1"/>
    <xf numFmtId="0" fontId="0" fillId="0" borderId="0" xfId="0" applyFont="1" applyAlignment="1"/>
    <xf numFmtId="0" fontId="0" fillId="0" borderId="21" xfId="0" applyFont="1" applyBorder="1" applyAlignment="1"/>
    <xf numFmtId="0" fontId="0" fillId="0" borderId="21" xfId="0" applyFont="1" applyBorder="1" applyAlignment="1"/>
    <xf numFmtId="0" fontId="1" fillId="0" borderId="110" xfId="0" applyFont="1" applyBorder="1" applyAlignment="1">
      <alignment horizontal="left"/>
    </xf>
    <xf numFmtId="0" fontId="1" fillId="0" borderId="110" xfId="0" applyFont="1" applyBorder="1"/>
    <xf numFmtId="0" fontId="1" fillId="0" borderId="27" xfId="0" applyFont="1" applyBorder="1"/>
    <xf numFmtId="165" fontId="26" fillId="2" borderId="79" xfId="0" applyNumberFormat="1" applyFont="1" applyFill="1" applyBorder="1" applyAlignment="1">
      <alignment horizontal="center"/>
    </xf>
    <xf numFmtId="165" fontId="26" fillId="2" borderId="8" xfId="0" applyNumberFormat="1" applyFont="1" applyFill="1" applyBorder="1" applyAlignment="1">
      <alignment horizontal="center"/>
    </xf>
    <xf numFmtId="165" fontId="26" fillId="2" borderId="80" xfId="0" applyNumberFormat="1" applyFont="1" applyFill="1" applyBorder="1" applyAlignment="1">
      <alignment horizontal="center"/>
    </xf>
    <xf numFmtId="0" fontId="2" fillId="0" borderId="10" xfId="0" applyFont="1" applyBorder="1" applyAlignment="1">
      <alignment vertical="top"/>
    </xf>
    <xf numFmtId="0" fontId="2" fillId="0" borderId="10" xfId="0" applyFont="1" applyBorder="1" applyAlignment="1">
      <alignment horizontal="left"/>
    </xf>
    <xf numFmtId="2" fontId="4" fillId="0" borderId="10" xfId="0" applyNumberFormat="1" applyFont="1" applyBorder="1" applyAlignment="1">
      <alignment horizontal="left"/>
    </xf>
    <xf numFmtId="0" fontId="2" fillId="0" borderId="17" xfId="0" applyFont="1" applyBorder="1" applyAlignment="1">
      <alignment horizontal="left" vertical="top"/>
    </xf>
    <xf numFmtId="2" fontId="4" fillId="0" borderId="17" xfId="0" applyNumberFormat="1" applyFont="1" applyBorder="1" applyAlignment="1">
      <alignment horizontal="left"/>
    </xf>
    <xf numFmtId="0" fontId="2" fillId="0" borderId="15" xfId="0" applyFont="1" applyBorder="1" applyAlignment="1">
      <alignment horizontal="left" vertical="top"/>
    </xf>
    <xf numFmtId="0" fontId="2" fillId="0" borderId="15" xfId="0" applyFont="1" applyBorder="1" applyAlignment="1">
      <alignment vertical="top"/>
    </xf>
    <xf numFmtId="2" fontId="4" fillId="0" borderId="15" xfId="0" applyNumberFormat="1" applyFont="1" applyBorder="1" applyAlignment="1">
      <alignment horizontal="left"/>
    </xf>
    <xf numFmtId="0" fontId="1" fillId="0" borderId="33" xfId="0" applyFont="1" applyBorder="1" applyAlignment="1">
      <alignment horizontal="left"/>
    </xf>
    <xf numFmtId="0" fontId="1" fillId="0" borderId="33" xfId="0" applyFont="1" applyBorder="1"/>
    <xf numFmtId="0" fontId="1" fillId="0" borderId="26" xfId="0" applyFont="1" applyBorder="1"/>
    <xf numFmtId="0" fontId="1" fillId="0" borderId="10" xfId="0" applyFont="1" applyBorder="1"/>
    <xf numFmtId="165" fontId="26" fillId="2" borderId="13" xfId="0" applyNumberFormat="1" applyFont="1" applyFill="1" applyBorder="1" applyAlignment="1">
      <alignment horizontal="left"/>
    </xf>
    <xf numFmtId="165" fontId="26" fillId="2" borderId="108" xfId="0" applyNumberFormat="1" applyFont="1" applyFill="1" applyBorder="1" applyAlignment="1">
      <alignment horizontal="left"/>
    </xf>
    <xf numFmtId="165" fontId="26" fillId="2" borderId="89" xfId="0" applyNumberFormat="1" applyFont="1" applyFill="1" applyBorder="1" applyAlignment="1">
      <alignment horizontal="center"/>
    </xf>
    <xf numFmtId="1" fontId="1" fillId="0" borderId="17" xfId="0" applyNumberFormat="1" applyFont="1" applyBorder="1"/>
    <xf numFmtId="172" fontId="2" fillId="0" borderId="89" xfId="0" applyNumberFormat="1" applyFont="1" applyBorder="1" applyAlignment="1">
      <alignment horizontal="left" vertical="top"/>
    </xf>
    <xf numFmtId="0" fontId="2" fillId="0" borderId="89" xfId="0" applyFont="1" applyBorder="1" applyAlignment="1">
      <alignment horizontal="left" vertical="top"/>
    </xf>
    <xf numFmtId="0" fontId="2" fillId="0" borderId="89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4" fillId="0" borderId="27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172" fontId="2" fillId="3" borderId="27" xfId="0" applyNumberFormat="1" applyFont="1" applyFill="1" applyBorder="1" applyAlignment="1">
      <alignment horizontal="left" vertical="top"/>
    </xf>
    <xf numFmtId="0" fontId="0" fillId="0" borderId="0" xfId="0"/>
    <xf numFmtId="0" fontId="2" fillId="0" borderId="3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3" fillId="0" borderId="17" xfId="0" applyFont="1" applyBorder="1"/>
    <xf numFmtId="173" fontId="8" fillId="3" borderId="0" xfId="0" applyNumberFormat="1" applyFont="1" applyFill="1" applyAlignment="1">
      <alignment horizontal="left"/>
    </xf>
    <xf numFmtId="0" fontId="0" fillId="0" borderId="0" xfId="0" applyFont="1" applyAlignment="1"/>
    <xf numFmtId="173" fontId="8" fillId="9" borderId="9" xfId="0" applyNumberFormat="1" applyFont="1" applyFill="1" applyBorder="1" applyAlignment="1">
      <alignment horizontal="center"/>
    </xf>
    <xf numFmtId="0" fontId="3" fillId="0" borderId="9" xfId="0" applyFont="1" applyBorder="1"/>
    <xf numFmtId="0" fontId="3" fillId="0" borderId="19" xfId="0" applyFont="1" applyBorder="1"/>
    <xf numFmtId="173" fontId="8" fillId="4" borderId="9" xfId="0" applyNumberFormat="1" applyFont="1" applyFill="1" applyBorder="1" applyAlignment="1">
      <alignment horizontal="center"/>
    </xf>
    <xf numFmtId="173" fontId="8" fillId="10" borderId="9" xfId="0" applyNumberFormat="1" applyFont="1" applyFill="1" applyBorder="1" applyAlignment="1">
      <alignment horizontal="center"/>
    </xf>
    <xf numFmtId="173" fontId="8" fillId="11" borderId="9" xfId="0" applyNumberFormat="1" applyFont="1" applyFill="1" applyBorder="1" applyAlignment="1">
      <alignment horizontal="center"/>
    </xf>
    <xf numFmtId="0" fontId="8" fillId="12" borderId="35" xfId="0" applyFont="1" applyFill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2" fillId="0" borderId="10" xfId="0" applyFont="1" applyBorder="1" applyAlignment="1">
      <alignment horizontal="left" vertical="top"/>
    </xf>
    <xf numFmtId="0" fontId="3" fillId="0" borderId="15" xfId="0" applyFont="1" applyBorder="1"/>
    <xf numFmtId="172" fontId="2" fillId="0" borderId="81" xfId="0" applyNumberFormat="1" applyFont="1" applyBorder="1" applyAlignment="1">
      <alignment horizontal="center" vertical="top"/>
    </xf>
    <xf numFmtId="0" fontId="3" fillId="0" borderId="74" xfId="0" applyFont="1" applyBorder="1"/>
    <xf numFmtId="0" fontId="3" fillId="0" borderId="84" xfId="0" applyFont="1" applyBorder="1"/>
    <xf numFmtId="176" fontId="2" fillId="0" borderId="74" xfId="0" applyNumberFormat="1" applyFont="1" applyBorder="1" applyAlignment="1">
      <alignment horizontal="center" vertical="top"/>
    </xf>
    <xf numFmtId="164" fontId="2" fillId="0" borderId="81" xfId="0" applyNumberFormat="1" applyFont="1" applyBorder="1" applyAlignment="1">
      <alignment horizontal="center" vertical="top"/>
    </xf>
    <xf numFmtId="172" fontId="2" fillId="0" borderId="17" xfId="0" applyNumberFormat="1" applyFont="1" applyBorder="1" applyAlignment="1">
      <alignment horizontal="center" vertical="top"/>
    </xf>
    <xf numFmtId="172" fontId="2" fillId="0" borderId="10" xfId="0" applyNumberFormat="1" applyFont="1" applyBorder="1" applyAlignment="1">
      <alignment horizontal="center" vertical="top"/>
    </xf>
    <xf numFmtId="172" fontId="2" fillId="0" borderId="74" xfId="0" applyNumberFormat="1" applyFont="1" applyBorder="1" applyAlignment="1">
      <alignment horizontal="center" vertical="top"/>
    </xf>
    <xf numFmtId="0" fontId="8" fillId="0" borderId="2" xfId="0" applyFont="1" applyBorder="1" applyAlignment="1">
      <alignment horizontal="left" vertical="top"/>
    </xf>
    <xf numFmtId="0" fontId="3" fillId="0" borderId="20" xfId="0" applyFont="1" applyBorder="1"/>
    <xf numFmtId="0" fontId="0" fillId="0" borderId="16" xfId="0" applyFont="1" applyBorder="1" applyAlignment="1">
      <alignment horizontal="center"/>
    </xf>
    <xf numFmtId="0" fontId="3" fillId="0" borderId="16" xfId="0" applyFont="1" applyBorder="1"/>
    <xf numFmtId="0" fontId="8" fillId="0" borderId="9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3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ANA%20SAMPL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ANA SAMPLIN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M961"/>
  <sheetViews>
    <sheetView showGridLines="0" workbookViewId="0">
      <pane ySplit="3" topLeftCell="A4" activePane="bottomLeft" state="frozen"/>
      <selection pane="bottomLeft" activeCell="A18" sqref="A18"/>
    </sheetView>
  </sheetViews>
  <sheetFormatPr defaultColWidth="14.42578125" defaultRowHeight="15" customHeight="1" outlineLevelRow="1"/>
  <cols>
    <col min="1" max="1" width="16.28515625" customWidth="1"/>
    <col min="2" max="2" width="10.5703125" customWidth="1"/>
    <col min="3" max="3" width="27.5703125" customWidth="1"/>
    <col min="4" max="4" width="8.140625" customWidth="1"/>
    <col min="5" max="5" width="9.5703125" customWidth="1"/>
    <col min="6" max="6" width="11.28515625" customWidth="1"/>
    <col min="7" max="7" width="13.7109375" customWidth="1"/>
    <col min="8" max="8" width="10.7109375" customWidth="1"/>
    <col min="9" max="9" width="11" customWidth="1"/>
    <col min="10" max="10" width="9.42578125" customWidth="1"/>
    <col min="11" max="11" width="11.28515625" customWidth="1"/>
    <col min="12" max="12" width="11" customWidth="1"/>
    <col min="13" max="13" width="15" customWidth="1"/>
  </cols>
  <sheetData>
    <row r="1" spans="1:13">
      <c r="A1" s="1"/>
      <c r="B1" s="2"/>
      <c r="C1" s="1032" t="s">
        <v>0</v>
      </c>
      <c r="D1" s="1033"/>
      <c r="E1" s="1033"/>
      <c r="F1" s="1034"/>
      <c r="G1" s="4">
        <v>43661</v>
      </c>
      <c r="H1" s="5"/>
      <c r="I1" s="5"/>
      <c r="J1" s="3"/>
      <c r="K1" s="3"/>
      <c r="L1" s="6"/>
      <c r="M1" s="7"/>
    </row>
    <row r="2" spans="1:13">
      <c r="A2" s="8" t="s">
        <v>1</v>
      </c>
      <c r="B2" s="9" t="s">
        <v>2</v>
      </c>
      <c r="C2" s="11" t="s">
        <v>4</v>
      </c>
      <c r="D2" s="13" t="s">
        <v>7</v>
      </c>
      <c r="E2" s="13" t="s">
        <v>9</v>
      </c>
      <c r="F2" s="13" t="s">
        <v>10</v>
      </c>
      <c r="G2" s="13" t="s">
        <v>11</v>
      </c>
      <c r="H2" s="13" t="s">
        <v>12</v>
      </c>
      <c r="I2" s="13" t="s">
        <v>13</v>
      </c>
      <c r="J2" s="13" t="s">
        <v>14</v>
      </c>
      <c r="K2" s="13" t="s">
        <v>15</v>
      </c>
      <c r="L2" s="13" t="s">
        <v>16</v>
      </c>
      <c r="M2" s="13" t="s">
        <v>17</v>
      </c>
    </row>
    <row r="3" spans="1:13">
      <c r="A3" s="15" t="s">
        <v>18</v>
      </c>
      <c r="B3" s="16" t="s">
        <v>19</v>
      </c>
      <c r="C3" s="20" t="s">
        <v>20</v>
      </c>
      <c r="D3" s="23">
        <f>'Banana Samples'!F34</f>
        <v>0</v>
      </c>
      <c r="E3" s="23">
        <f>'Banana Samples'!X34</f>
        <v>0</v>
      </c>
      <c r="F3" s="23">
        <f>'Banana Samples'!O34</f>
        <v>0</v>
      </c>
      <c r="G3" s="23"/>
      <c r="H3" s="23"/>
      <c r="I3" s="27"/>
      <c r="J3" s="30">
        <f>AVERAGE(D3,E3,F3)</f>
        <v>0</v>
      </c>
      <c r="K3" s="30">
        <f>MAX(D3,E3,F3,G3,H3)</f>
        <v>0</v>
      </c>
      <c r="L3" s="30">
        <f>MIN(D3,E3,F3)</f>
        <v>0</v>
      </c>
      <c r="M3" s="23"/>
    </row>
    <row r="4" spans="1:13">
      <c r="A4" s="32" t="s">
        <v>24</v>
      </c>
      <c r="B4" s="33">
        <v>120</v>
      </c>
      <c r="C4" s="35" t="s">
        <v>54</v>
      </c>
      <c r="D4" s="37" t="e">
        <f>Potatoes!E3/Potatoes!$D3</f>
        <v>#DIV/0!</v>
      </c>
      <c r="E4" s="37" t="e">
        <f>Potatoes!F3/Potatoes!$D3</f>
        <v>#DIV/0!</v>
      </c>
      <c r="F4" s="37" t="e">
        <f>Potatoes!G3/Potatoes!$D3</f>
        <v>#DIV/0!</v>
      </c>
      <c r="G4" s="37" t="e">
        <f>Potatoes!H3/Potatoes!$D3</f>
        <v>#DIV/0!</v>
      </c>
      <c r="H4" s="37" t="e">
        <f>Potatoes!I3/Potatoes!$D3</f>
        <v>#DIV/0!</v>
      </c>
      <c r="I4" s="37" t="e">
        <f>Potatoes!J3/Potatoes!$D3</f>
        <v>#DIV/0!</v>
      </c>
      <c r="J4" s="38">
        <f t="shared" ref="J4:J8" si="0">IFERROR(AVERAGEIF(D4:I4,"&lt;&gt;0"),0)</f>
        <v>0</v>
      </c>
      <c r="K4" s="38" t="e">
        <f t="array" ref="K4">MAX(IF(D4:I4&lt;&gt;0,D4:I4))</f>
        <v>#DIV/0!</v>
      </c>
      <c r="L4" s="38" t="e">
        <f t="array" ref="L4">MIN(IF(D4:I4&lt;&gt;0,D4:I4))</f>
        <v>#DIV/0!</v>
      </c>
      <c r="M4" s="47"/>
    </row>
    <row r="5" spans="1:13">
      <c r="A5" s="32"/>
      <c r="B5" s="33">
        <v>140</v>
      </c>
      <c r="C5" s="35" t="s">
        <v>75</v>
      </c>
      <c r="D5" s="49" t="e">
        <f>Potatoes!E4/Potatoes!D4</f>
        <v>#DIV/0!</v>
      </c>
      <c r="E5" s="49" t="e">
        <f>Potatoes!F4/Potatoes!D4</f>
        <v>#DIV/0!</v>
      </c>
      <c r="F5" s="49" t="e">
        <f>Potatoes!G4/Potatoes!D4</f>
        <v>#DIV/0!</v>
      </c>
      <c r="G5" s="49" t="e">
        <f>Potatoes!H4/Potatoes!D4</f>
        <v>#DIV/0!</v>
      </c>
      <c r="H5" s="49" t="e">
        <f>Potatoes!I4/Potatoes!D4</f>
        <v>#DIV/0!</v>
      </c>
      <c r="I5" s="49" t="e">
        <f>Potatoes!J4/Potatoes!D4</f>
        <v>#DIV/0!</v>
      </c>
      <c r="J5" s="38">
        <f t="shared" si="0"/>
        <v>0</v>
      </c>
      <c r="K5" s="38" t="e">
        <f t="array" ref="K5">MAX(IF(D5:I5&lt;&gt;0,D5:I5))</f>
        <v>#DIV/0!</v>
      </c>
      <c r="L5" s="38" t="e">
        <f t="array" ref="L5">MIN(IF(D5:I5&lt;&gt;0,D5:I5))</f>
        <v>#DIV/0!</v>
      </c>
      <c r="M5" s="47"/>
    </row>
    <row r="6" spans="1:13">
      <c r="A6" s="32"/>
      <c r="B6" s="33">
        <v>95</v>
      </c>
      <c r="C6" s="35" t="s">
        <v>77</v>
      </c>
      <c r="D6" s="49" t="e">
        <f>Potatoes!E5/Potatoes!D5</f>
        <v>#DIV/0!</v>
      </c>
      <c r="E6" s="49" t="e">
        <f>Potatoes!F5/Potatoes!D5</f>
        <v>#DIV/0!</v>
      </c>
      <c r="F6" s="49" t="e">
        <f>Potatoes!G5/Potatoes!D5</f>
        <v>#DIV/0!</v>
      </c>
      <c r="G6" s="49" t="e">
        <f>Potatoes!H5/Potatoes!D5</f>
        <v>#DIV/0!</v>
      </c>
      <c r="H6" s="49" t="e">
        <f>Potatoes!I5/Potatoes!D5</f>
        <v>#DIV/0!</v>
      </c>
      <c r="I6" s="49" t="e">
        <f>Potatoes!J5/Potatoes!D5</f>
        <v>#DIV/0!</v>
      </c>
      <c r="J6" s="38">
        <f t="shared" si="0"/>
        <v>0</v>
      </c>
      <c r="K6" s="38" t="e">
        <f t="array" ref="K6">MAX(IF(D6:I6&lt;&gt;0,D6:I6))</f>
        <v>#DIV/0!</v>
      </c>
      <c r="L6" s="38" t="e">
        <f t="array" ref="L6">MIN(IF(D6:I6&lt;&gt;0,D6:I6))</f>
        <v>#DIV/0!</v>
      </c>
      <c r="M6" s="47"/>
    </row>
    <row r="7" spans="1:13">
      <c r="A7" s="32"/>
      <c r="B7" s="33">
        <v>140</v>
      </c>
      <c r="C7" s="35" t="s">
        <v>79</v>
      </c>
      <c r="D7" s="49" t="e">
        <f>Potatoes!E6/Potatoes!D6</f>
        <v>#DIV/0!</v>
      </c>
      <c r="E7" s="49">
        <v>0</v>
      </c>
      <c r="F7" s="49" t="e">
        <f>Potatoes!G6/Potatoes!D6</f>
        <v>#DIV/0!</v>
      </c>
      <c r="G7" s="49" t="e">
        <f>Potatoes!H6/Potatoes!D6</f>
        <v>#DIV/0!</v>
      </c>
      <c r="H7" s="49" t="e">
        <f>Potatoes!I6/Potatoes!D6</f>
        <v>#DIV/0!</v>
      </c>
      <c r="I7" s="49" t="e">
        <f>Potatoes!J6/Potatoes!D6</f>
        <v>#DIV/0!</v>
      </c>
      <c r="J7" s="38">
        <f t="shared" si="0"/>
        <v>0</v>
      </c>
      <c r="K7" s="38" t="e">
        <f t="array" ref="K7">MAX(IF(D7:I7&lt;&gt;0,D7:I7))</f>
        <v>#DIV/0!</v>
      </c>
      <c r="L7" s="38" t="e">
        <f t="array" ref="L7">MIN(IF(D7:I7&lt;&gt;0,D7:I7))</f>
        <v>#DIV/0!</v>
      </c>
      <c r="M7" s="47"/>
    </row>
    <row r="8" spans="1:13">
      <c r="A8" s="32"/>
      <c r="B8" s="33">
        <v>95</v>
      </c>
      <c r="C8" s="35" t="s">
        <v>80</v>
      </c>
      <c r="D8" s="49" t="e">
        <f>Potatoes!E7/Potatoes!D7</f>
        <v>#DIV/0!</v>
      </c>
      <c r="E8" s="49" t="e">
        <f>Potatoes!F7/Potatoes!D7</f>
        <v>#DIV/0!</v>
      </c>
      <c r="F8" s="49" t="e">
        <f>Potatoes!G7/Potatoes!D7</f>
        <v>#DIV/0!</v>
      </c>
      <c r="G8" s="49" t="e">
        <f>Potatoes!H7/Potatoes!D7</f>
        <v>#DIV/0!</v>
      </c>
      <c r="H8" s="49" t="e">
        <f>Potatoes!I7/Potatoes!D7</f>
        <v>#DIV/0!</v>
      </c>
      <c r="I8" s="49" t="e">
        <f>Potatoes!J7/Potatoes!D7</f>
        <v>#DIV/0!</v>
      </c>
      <c r="J8" s="38">
        <f t="shared" si="0"/>
        <v>0</v>
      </c>
      <c r="K8" s="38" t="e">
        <f t="array" ref="K8">MAX(IF(D8:I8&lt;&gt;0,D8:I8))</f>
        <v>#DIV/0!</v>
      </c>
      <c r="L8" s="38" t="e">
        <f t="array" ref="L8">MIN(IF(D8:I8&lt;&gt;0,D8:I8))</f>
        <v>#DIV/0!</v>
      </c>
      <c r="M8" s="47"/>
    </row>
    <row r="9" spans="1:13">
      <c r="A9" s="32"/>
      <c r="B9" s="75"/>
      <c r="C9" s="77" t="s">
        <v>14</v>
      </c>
      <c r="D9" s="79" t="e">
        <f t="shared" ref="D9:H9" si="1">AVERAGEIF(D4:D8,"&lt;&gt;0")</f>
        <v>#DIV/0!</v>
      </c>
      <c r="E9" s="79" t="e">
        <f t="shared" si="1"/>
        <v>#DIV/0!</v>
      </c>
      <c r="F9" s="79" t="e">
        <f t="shared" si="1"/>
        <v>#DIV/0!</v>
      </c>
      <c r="G9" s="79" t="e">
        <f t="shared" si="1"/>
        <v>#DIV/0!</v>
      </c>
      <c r="H9" s="79" t="e">
        <f t="shared" si="1"/>
        <v>#DIV/0!</v>
      </c>
      <c r="I9" s="79">
        <f>IFERROR(AVERAGEIF(I4:I8,"&lt;&gt;0"),0)</f>
        <v>0</v>
      </c>
      <c r="J9" s="30" t="e">
        <f>AVERAGEIF(J4:J8,"&lt;&gt;0")</f>
        <v>#DIV/0!</v>
      </c>
      <c r="K9" s="30" t="e">
        <f t="array" ref="K9">MAX(IF(K4:K8&lt;&gt;0,K4:K8))</f>
        <v>#DIV/0!</v>
      </c>
      <c r="L9" s="30" t="e">
        <f t="array" ref="L9">MIN(IF(L4:L8&lt;&gt;0,L4:L8))</f>
        <v>#DIV/0!</v>
      </c>
      <c r="M9" s="79">
        <f>'Market Change Summary'!D9-'Market Change Summary'!G9</f>
        <v>0</v>
      </c>
    </row>
    <row r="10" spans="1:13">
      <c r="A10" s="88" t="s">
        <v>26</v>
      </c>
      <c r="B10" s="90" t="s">
        <v>86</v>
      </c>
      <c r="C10" s="91" t="s">
        <v>87</v>
      </c>
      <c r="D10" s="92">
        <f>IFERROR(#REF!/#REF!,0)</f>
        <v>0</v>
      </c>
      <c r="E10" s="92">
        <f>IFERROR(#REF!/#REF!,0)</f>
        <v>0</v>
      </c>
      <c r="F10" s="92">
        <f>IFERROR(#REF!/#REF!,0)</f>
        <v>0</v>
      </c>
      <c r="G10" s="92">
        <f>IFERROR(#REF!/#REF!,0)</f>
        <v>0</v>
      </c>
      <c r="H10" s="92">
        <f>IFERROR(#REF!/#REF!,0)</f>
        <v>0</v>
      </c>
      <c r="I10" s="92">
        <f>IFERROR(#REF!/#REF!,0)</f>
        <v>0</v>
      </c>
      <c r="J10" s="93">
        <f t="shared" ref="J10:J13" si="2">IFERROR( AVERAGEIF(D10:I10,"&lt;&gt;0"),0)</f>
        <v>0</v>
      </c>
      <c r="K10" s="94">
        <f t="array" ref="K10">MAX(IF(D10:I10&lt;&gt;0,D10:I10))</f>
        <v>0</v>
      </c>
      <c r="L10" s="94">
        <f t="array" ref="L10">MIN(IF(D10:I10&lt;&gt;0,D10:I10))</f>
        <v>0</v>
      </c>
      <c r="M10" s="92"/>
    </row>
    <row r="11" spans="1:13">
      <c r="A11" s="95"/>
      <c r="B11" s="33"/>
      <c r="C11" s="96" t="s">
        <v>88</v>
      </c>
      <c r="D11" s="47" t="e">
        <f>#REF!/#REF!</f>
        <v>#REF!</v>
      </c>
      <c r="E11" s="47" t="e">
        <f>#REF!/#REF!</f>
        <v>#REF!</v>
      </c>
      <c r="F11" s="47" t="e">
        <f>#REF!/#REF!</f>
        <v>#REF!</v>
      </c>
      <c r="G11" s="47" t="e">
        <f>#REF!/#REF!</f>
        <v>#REF!</v>
      </c>
      <c r="H11" s="47" t="e">
        <f>#REF!/#REF!</f>
        <v>#REF!</v>
      </c>
      <c r="I11" s="47" t="e">
        <f>#REF!/#REF!</f>
        <v>#REF!</v>
      </c>
      <c r="J11" s="93">
        <f t="shared" si="2"/>
        <v>0</v>
      </c>
      <c r="K11" s="94" t="e">
        <f t="array" ref="K11">MAX(IF(D11:I11&lt;&gt;0,D11:I11))</f>
        <v>#REF!</v>
      </c>
      <c r="L11" s="94" t="e">
        <f t="array" ref="L11">MIN(IF(D11:I11&lt;&gt;0,D11:I11))</f>
        <v>#REF!</v>
      </c>
      <c r="M11" s="47"/>
    </row>
    <row r="12" spans="1:13">
      <c r="A12" s="95"/>
      <c r="B12" s="33"/>
      <c r="C12" s="96" t="s">
        <v>89</v>
      </c>
      <c r="D12" s="47" t="e">
        <f>#REF!/#REF!</f>
        <v>#REF!</v>
      </c>
      <c r="E12" s="47" t="e">
        <f>#REF!/#REF!</f>
        <v>#REF!</v>
      </c>
      <c r="F12" s="47" t="e">
        <f>#REF!/#REF!</f>
        <v>#REF!</v>
      </c>
      <c r="G12" s="47" t="e">
        <f>#REF!/#REF!</f>
        <v>#REF!</v>
      </c>
      <c r="H12" s="47" t="e">
        <f>#REF!/#REF!</f>
        <v>#REF!</v>
      </c>
      <c r="I12" s="47" t="e">
        <f>#REF!/#REF!</f>
        <v>#REF!</v>
      </c>
      <c r="J12" s="93">
        <f t="shared" si="2"/>
        <v>0</v>
      </c>
      <c r="K12" s="94" t="e">
        <f t="array" ref="K12">MAX(IF(D12:I12&lt;&gt;0,D12:I12))</f>
        <v>#REF!</v>
      </c>
      <c r="L12" s="94" t="e">
        <f t="array" ref="L12">MIN(IF(D12:I12&lt;&gt;0,D12:I12))</f>
        <v>#REF!</v>
      </c>
      <c r="M12" s="47"/>
    </row>
    <row r="13" spans="1:13">
      <c r="A13" s="95"/>
      <c r="B13" s="33"/>
      <c r="C13" s="96" t="s">
        <v>90</v>
      </c>
      <c r="D13" s="47" t="e">
        <f>#REF!/#REF!</f>
        <v>#REF!</v>
      </c>
      <c r="E13" s="47" t="e">
        <f>#REF!/#REF!</f>
        <v>#REF!</v>
      </c>
      <c r="F13" s="47" t="e">
        <f>#REF!/#REF!</f>
        <v>#REF!</v>
      </c>
      <c r="G13" s="47" t="e">
        <f>#REF!/#REF!</f>
        <v>#REF!</v>
      </c>
      <c r="H13" s="47" t="e">
        <f>#REF!/#REF!</f>
        <v>#REF!</v>
      </c>
      <c r="I13" s="47" t="e">
        <f>#REF!/#REF!</f>
        <v>#REF!</v>
      </c>
      <c r="J13" s="93">
        <f t="shared" si="2"/>
        <v>0</v>
      </c>
      <c r="K13" s="94" t="e">
        <f t="array" ref="K13">MAX(IF(D13:I13&lt;&gt;0,D13:I13))</f>
        <v>#REF!</v>
      </c>
      <c r="L13" s="94" t="e">
        <f t="array" ref="L13">MIN(IF(D13:I13&lt;&gt;0,D13:I13))</f>
        <v>#REF!</v>
      </c>
      <c r="M13" s="47"/>
    </row>
    <row r="14" spans="1:13">
      <c r="A14" s="95"/>
      <c r="B14" s="33"/>
      <c r="C14" s="97" t="s">
        <v>14</v>
      </c>
      <c r="D14" s="79" t="e">
        <f t="shared" ref="D14:I14" si="3">AVERAGEIF(D10:D13,"&lt;&gt;0")</f>
        <v>#REF!</v>
      </c>
      <c r="E14" s="79" t="e">
        <f t="shared" si="3"/>
        <v>#REF!</v>
      </c>
      <c r="F14" s="79" t="e">
        <f t="shared" si="3"/>
        <v>#REF!</v>
      </c>
      <c r="G14" s="79" t="e">
        <f t="shared" si="3"/>
        <v>#REF!</v>
      </c>
      <c r="H14" s="79" t="e">
        <f t="shared" si="3"/>
        <v>#REF!</v>
      </c>
      <c r="I14" s="79" t="e">
        <f t="shared" si="3"/>
        <v>#REF!</v>
      </c>
      <c r="J14" s="30">
        <f>IFERROR(AVERAGEIF(J11:J13,"&lt;&gt;0"),0)</f>
        <v>0</v>
      </c>
      <c r="K14" s="30" t="e">
        <f t="array" ref="K14">MAX(IF(K11:K13&lt;&gt;0,K11:K13))</f>
        <v>#REF!</v>
      </c>
      <c r="L14" s="30" t="e">
        <f t="array" ref="L14">MIN(IF(L11:L13&lt;&gt;0,L11:L13))</f>
        <v>#REF!</v>
      </c>
      <c r="M14" s="98">
        <f>'Market Change Summary'!D10-'Market Change Summary'!G10</f>
        <v>0</v>
      </c>
    </row>
    <row r="15" spans="1:13" ht="15.75" customHeight="1">
      <c r="A15" s="99" t="s">
        <v>29</v>
      </c>
      <c r="B15" s="100">
        <v>50</v>
      </c>
      <c r="C15" s="101" t="s">
        <v>89</v>
      </c>
      <c r="D15" s="102" t="e">
        <f>#REF!/#REF!</f>
        <v>#REF!</v>
      </c>
      <c r="E15" s="102" t="e">
        <f>#REF!/#REF!</f>
        <v>#REF!</v>
      </c>
      <c r="F15" s="102" t="e">
        <f>#REF!/#REF!</f>
        <v>#REF!</v>
      </c>
      <c r="G15" s="102" t="e">
        <f>#REF!/#REF!</f>
        <v>#REF!</v>
      </c>
      <c r="H15" s="102" t="e">
        <f>#REF!/#REF!</f>
        <v>#REF!</v>
      </c>
      <c r="I15" s="102" t="e">
        <f>#REF!/#REF!</f>
        <v>#REF!</v>
      </c>
      <c r="J15" s="94">
        <f>IFERROR(AVERAGEIF(D15:I15,"&lt;&gt;0"),0)</f>
        <v>0</v>
      </c>
      <c r="K15" s="94" t="e">
        <f t="array" ref="K15">MAX(IF(D15:I15&lt;&gt;0,D15:I15))</f>
        <v>#REF!</v>
      </c>
      <c r="L15" s="94" t="e">
        <f t="array" ref="L15">MIN(IF(D15:I15&lt;&gt;0,D15:I15))</f>
        <v>#REF!</v>
      </c>
      <c r="M15" s="103"/>
    </row>
    <row r="16" spans="1:13" ht="15.75" customHeight="1">
      <c r="A16" s="104"/>
      <c r="B16" s="105">
        <v>50</v>
      </c>
      <c r="C16" s="106" t="s">
        <v>91</v>
      </c>
      <c r="D16" s="107" t="e">
        <f>#REF!/#REF!</f>
        <v>#REF!</v>
      </c>
      <c r="E16" s="107" t="e">
        <f>#REF!/#REF!</f>
        <v>#REF!</v>
      </c>
      <c r="F16" s="107" t="e">
        <f>#REF!/#REF!</f>
        <v>#REF!</v>
      </c>
      <c r="G16" s="107" t="e">
        <f>#REF!/#REF!</f>
        <v>#REF!</v>
      </c>
      <c r="H16" s="107" t="e">
        <f>#REF!/#REF!</f>
        <v>#REF!</v>
      </c>
      <c r="I16" s="107" t="e">
        <f>#REF!/#REF!</f>
        <v>#REF!</v>
      </c>
      <c r="J16" s="94" t="e">
        <f>AVERAGEIF(D16:I16,"&lt;&gt;0")</f>
        <v>#REF!</v>
      </c>
      <c r="K16" s="94" t="e">
        <f t="array" ref="K16">MAX(IF(D16:I16&lt;&gt;0,D16:I16))</f>
        <v>#REF!</v>
      </c>
      <c r="L16" s="94" t="e">
        <f t="array" ref="L16">MIN(IF(D16:I16&lt;&gt;0,D16:I16))</f>
        <v>#REF!</v>
      </c>
      <c r="M16" s="108"/>
    </row>
    <row r="17" spans="1:13" ht="15.75" customHeight="1">
      <c r="A17" s="104"/>
      <c r="B17" s="105">
        <v>50</v>
      </c>
      <c r="C17" s="106" t="s">
        <v>92</v>
      </c>
      <c r="D17" s="107" t="e">
        <f>#REF!/#REF!</f>
        <v>#REF!</v>
      </c>
      <c r="E17" s="107" t="e">
        <f>#REF!/#REF!</f>
        <v>#REF!</v>
      </c>
      <c r="F17" s="107" t="e">
        <f>#REF!/#REF!</f>
        <v>#REF!</v>
      </c>
      <c r="G17" s="107" t="e">
        <f>#REF!/#REF!</f>
        <v>#REF!</v>
      </c>
      <c r="H17" s="107" t="e">
        <f>#REF!/#REF!</f>
        <v>#REF!</v>
      </c>
      <c r="I17" s="107" t="e">
        <f>#REF!/#REF!</f>
        <v>#REF!</v>
      </c>
      <c r="J17" s="94">
        <f>IFERROR(AVERAGEIF(D17:I17,"&lt;&gt;0"),0)</f>
        <v>0</v>
      </c>
      <c r="K17" s="94" t="e">
        <f t="array" ref="K17">MAX(IF(D17:I17&lt;&gt;0,D17:I17))</f>
        <v>#REF!</v>
      </c>
      <c r="L17" s="94" t="e">
        <f t="array" ref="L17">MIN(IF(D17:I17&lt;&gt;0,D17:I17))</f>
        <v>#REF!</v>
      </c>
      <c r="M17" s="108"/>
    </row>
    <row r="18" spans="1:13" ht="15.75" customHeight="1">
      <c r="A18" s="109"/>
      <c r="B18" s="105">
        <v>50</v>
      </c>
      <c r="C18" s="106" t="s">
        <v>93</v>
      </c>
      <c r="D18" s="107" t="e">
        <f>#REF!/#REF!</f>
        <v>#REF!</v>
      </c>
      <c r="E18" s="107" t="e">
        <f>#REF!/#REF!</f>
        <v>#REF!</v>
      </c>
      <c r="F18" s="107" t="e">
        <f>#REF!/#REF!</f>
        <v>#REF!</v>
      </c>
      <c r="G18" s="107" t="e">
        <f>#REF!/#REF!</f>
        <v>#REF!</v>
      </c>
      <c r="H18" s="107" t="e">
        <f>#REF!/#REF!</f>
        <v>#REF!</v>
      </c>
      <c r="I18" s="107" t="e">
        <f>#REF!/#REF!</f>
        <v>#REF!</v>
      </c>
      <c r="J18" s="94">
        <f>IFERROR(AVERAGEIF(D18:I18,"&lt;&gt;0"),0)</f>
        <v>0</v>
      </c>
      <c r="K18" s="94" t="e">
        <f t="array" ref="K18">MAX(IF(D18:I18&lt;&gt;0,D18:I18))</f>
        <v>#REF!</v>
      </c>
      <c r="L18" s="94" t="e">
        <f t="array" ref="L18">MIN(IF(D18:I18&lt;&gt;0,D18:I18))</f>
        <v>#REF!</v>
      </c>
      <c r="M18" s="110"/>
    </row>
    <row r="19" spans="1:13" ht="15.75" customHeight="1">
      <c r="A19" s="111"/>
      <c r="B19" s="112"/>
      <c r="C19" s="113" t="s">
        <v>14</v>
      </c>
      <c r="D19" s="114" t="e">
        <f t="shared" ref="D19:H19" si="4">AVERAGEIF(D15:D18,"&lt;&gt;0")</f>
        <v>#REF!</v>
      </c>
      <c r="E19" s="114" t="e">
        <f t="shared" si="4"/>
        <v>#REF!</v>
      </c>
      <c r="F19" s="114" t="e">
        <f t="shared" si="4"/>
        <v>#REF!</v>
      </c>
      <c r="G19" s="114" t="e">
        <f t="shared" si="4"/>
        <v>#REF!</v>
      </c>
      <c r="H19" s="114" t="e">
        <f t="shared" si="4"/>
        <v>#REF!</v>
      </c>
      <c r="I19" s="114">
        <f>IFERROR(AVERAGEIF(I15:I18,"&lt;&gt;0"),0)</f>
        <v>0</v>
      </c>
      <c r="J19" s="115" t="e">
        <f>AVERAGEIF(J15:J18,"&lt;&gt;0")</f>
        <v>#REF!</v>
      </c>
      <c r="K19" s="115" t="e">
        <f t="array" ref="K19">MAX(IF(K15:K18&lt;&gt;0,K15:K18))</f>
        <v>#REF!</v>
      </c>
      <c r="L19" s="115" t="e">
        <f t="array" ref="L19">MIN(IF(L15:L18&lt;&gt;0,L15:L18))</f>
        <v>#REF!</v>
      </c>
      <c r="M19" s="116">
        <f>'Market Change Summary'!D11-'Market Change Summary'!G11</f>
        <v>0</v>
      </c>
    </row>
    <row r="20" spans="1:13" ht="15.75" customHeight="1">
      <c r="A20" s="117" t="s">
        <v>94</v>
      </c>
      <c r="B20" s="90" t="s">
        <v>86</v>
      </c>
      <c r="C20" s="118" t="s">
        <v>87</v>
      </c>
      <c r="D20" s="47">
        <f>WaterMelon!D3</f>
        <v>0</v>
      </c>
      <c r="E20" s="47">
        <f>WaterMelon!E3</f>
        <v>0</v>
      </c>
      <c r="F20" s="47">
        <f>WaterMelon!F3</f>
        <v>0</v>
      </c>
      <c r="G20" s="47">
        <f>WaterMelon!G3</f>
        <v>0</v>
      </c>
      <c r="H20" s="47">
        <f>WaterMelon!H3</f>
        <v>0</v>
      </c>
      <c r="I20" s="47">
        <f>WaterMelon!I3</f>
        <v>0</v>
      </c>
      <c r="J20" s="119" t="e">
        <f>AVERAGEIF(C20:H20,"&lt;&gt;0")</f>
        <v>#DIV/0!</v>
      </c>
      <c r="K20" s="38">
        <f t="array" ref="K20">MAX(IF(D20:I20&lt;&gt;0,D20:I20))</f>
        <v>0</v>
      </c>
      <c r="L20" s="38">
        <f t="array" ref="L20">MIN(IF(D20:I20&lt;&gt;0,D20:I20))</f>
        <v>0</v>
      </c>
      <c r="M20" s="120"/>
    </row>
    <row r="21" spans="1:13" ht="15.75" customHeight="1">
      <c r="A21" s="95"/>
      <c r="B21" s="33"/>
      <c r="C21" s="118" t="s">
        <v>93</v>
      </c>
      <c r="D21" s="47">
        <f>WaterMelon!D4</f>
        <v>0</v>
      </c>
      <c r="E21" s="47">
        <f>WaterMelon!E4</f>
        <v>0</v>
      </c>
      <c r="F21" s="47">
        <f>WaterMelon!F4</f>
        <v>0</v>
      </c>
      <c r="G21" s="47">
        <f>WaterMelon!G4</f>
        <v>0</v>
      </c>
      <c r="H21" s="47">
        <f>WaterMelon!H4</f>
        <v>0</v>
      </c>
      <c r="I21" s="47">
        <f>WaterMelon!I4</f>
        <v>0</v>
      </c>
      <c r="J21" s="119">
        <f>IFERROR(AVERAGEIF(D21:I21,"&lt;&gt;0"),0)</f>
        <v>0</v>
      </c>
      <c r="K21" s="38">
        <f t="array" ref="K21">MAX(IF(D21:I21&lt;&gt;0,D21:I21))</f>
        <v>0</v>
      </c>
      <c r="L21" s="38">
        <f t="array" ref="L21">MIN(IF(D21:I21&lt;&gt;0,D21:I21))</f>
        <v>0</v>
      </c>
      <c r="M21" s="120"/>
    </row>
    <row r="22" spans="1:13" ht="15.75" customHeight="1">
      <c r="A22" s="95"/>
      <c r="B22" s="33"/>
      <c r="C22" s="123" t="s">
        <v>14</v>
      </c>
      <c r="D22" s="79" t="e">
        <f t="shared" ref="D22:H22" si="5">AVERAGEIF(D20:D21,"&lt;&gt;0")</f>
        <v>#DIV/0!</v>
      </c>
      <c r="E22" s="79" t="e">
        <f t="shared" si="5"/>
        <v>#DIV/0!</v>
      </c>
      <c r="F22" s="79" t="e">
        <f t="shared" si="5"/>
        <v>#DIV/0!</v>
      </c>
      <c r="G22" s="79" t="e">
        <f t="shared" si="5"/>
        <v>#DIV/0!</v>
      </c>
      <c r="H22" s="79" t="e">
        <f t="shared" si="5"/>
        <v>#DIV/0!</v>
      </c>
      <c r="I22" s="79">
        <f t="shared" ref="I22:J22" si="6">IFERROR( AVERAGEIF(I20:I21,"&lt;&gt;0"),0)</f>
        <v>0</v>
      </c>
      <c r="J22" s="129">
        <f t="shared" si="6"/>
        <v>0</v>
      </c>
      <c r="K22" s="30">
        <f t="array" ref="K22">MAX(IF(K20:K21&lt;&gt;0,K20:K21))</f>
        <v>0</v>
      </c>
      <c r="L22" s="30">
        <f t="array" ref="L22">MIN(IF(L20:L21&lt;&gt;0,L20:L21))</f>
        <v>0</v>
      </c>
      <c r="M22" s="120">
        <f>'Market Change Summary'!D12-'Market Change Summary'!G12</f>
        <v>0</v>
      </c>
    </row>
    <row r="23" spans="1:13" ht="15.75" customHeight="1">
      <c r="A23" s="15" t="s">
        <v>81</v>
      </c>
      <c r="B23" s="16">
        <v>1</v>
      </c>
      <c r="C23" s="142" t="s">
        <v>97</v>
      </c>
      <c r="D23" s="23">
        <f>Capsicum!C3</f>
        <v>0</v>
      </c>
      <c r="E23" s="23">
        <f>Capsicum!D3</f>
        <v>0</v>
      </c>
      <c r="F23" s="23">
        <f>Capsicum!E3</f>
        <v>0</v>
      </c>
      <c r="G23" s="23">
        <f>Capsicum!F3</f>
        <v>0</v>
      </c>
      <c r="H23" s="23">
        <f>Capsicum!G3</f>
        <v>0</v>
      </c>
      <c r="I23" s="23">
        <f>Capsicum!H3</f>
        <v>0</v>
      </c>
      <c r="J23" s="115">
        <f t="shared" ref="J23:J26" si="7">AVERAGE(D23,E23,F23,G23,H23)</f>
        <v>0</v>
      </c>
      <c r="K23" s="115">
        <f t="shared" ref="K23:K26" si="8">MAX(D23,E23,F23,G23,H23)</f>
        <v>0</v>
      </c>
      <c r="L23" s="115">
        <f t="shared" ref="L23:L26" si="9">MIN(D23,E23,F23,G23,H23)</f>
        <v>0</v>
      </c>
      <c r="M23" s="23">
        <f>'Market Change Summary'!D13-'Market Change Summary'!G13</f>
        <v>0</v>
      </c>
    </row>
    <row r="24" spans="1:13" ht="15.75" customHeight="1">
      <c r="A24" s="88" t="s">
        <v>74</v>
      </c>
      <c r="B24" s="90" t="s">
        <v>82</v>
      </c>
      <c r="C24" s="148" t="s">
        <v>98</v>
      </c>
      <c r="D24" s="92">
        <f>Avocado!D3</f>
        <v>0</v>
      </c>
      <c r="E24" s="92">
        <f>Avocado!E3</f>
        <v>0</v>
      </c>
      <c r="F24" s="92">
        <f>Avocado!F3</f>
        <v>0</v>
      </c>
      <c r="G24" s="92">
        <f>Avocado!G3</f>
        <v>0</v>
      </c>
      <c r="H24" s="92">
        <f>Avocado!H3</f>
        <v>0</v>
      </c>
      <c r="I24" s="92">
        <f>Avocado!I3</f>
        <v>0</v>
      </c>
      <c r="J24" s="38">
        <f t="shared" si="7"/>
        <v>0</v>
      </c>
      <c r="K24" s="38">
        <f t="shared" si="8"/>
        <v>0</v>
      </c>
      <c r="L24" s="38">
        <f t="shared" si="9"/>
        <v>0</v>
      </c>
      <c r="M24" s="92"/>
    </row>
    <row r="25" spans="1:13" ht="15.75" customHeight="1">
      <c r="A25" s="151"/>
      <c r="B25" s="33" t="s">
        <v>99</v>
      </c>
      <c r="C25" s="152" t="s">
        <v>25</v>
      </c>
      <c r="D25" s="47">
        <f>Avocado!D4</f>
        <v>0</v>
      </c>
      <c r="E25" s="47">
        <f>Avocado!E4</f>
        <v>0</v>
      </c>
      <c r="F25" s="47">
        <f>Avocado!F4</f>
        <v>0</v>
      </c>
      <c r="G25" s="47">
        <f>Avocado!G4</f>
        <v>0</v>
      </c>
      <c r="H25" s="47">
        <f>Avocado!H4</f>
        <v>0</v>
      </c>
      <c r="I25" s="47">
        <f>Avocado!I4</f>
        <v>0</v>
      </c>
      <c r="J25" s="38">
        <f t="shared" si="7"/>
        <v>0</v>
      </c>
      <c r="K25" s="38">
        <f t="shared" si="8"/>
        <v>0</v>
      </c>
      <c r="L25" s="38">
        <f t="shared" si="9"/>
        <v>0</v>
      </c>
      <c r="M25" s="47"/>
    </row>
    <row r="26" spans="1:13" ht="15.75" customHeight="1">
      <c r="A26" s="95"/>
      <c r="B26" s="33" t="s">
        <v>82</v>
      </c>
      <c r="C26" s="7" t="s">
        <v>100</v>
      </c>
      <c r="D26" s="47">
        <f>Avocado!D5</f>
        <v>0</v>
      </c>
      <c r="E26" s="47">
        <f>Avocado!E5</f>
        <v>0</v>
      </c>
      <c r="F26" s="47">
        <f>Avocado!F5</f>
        <v>0</v>
      </c>
      <c r="G26" s="47">
        <f>Avocado!G5</f>
        <v>0</v>
      </c>
      <c r="H26" s="47">
        <f>Avocado!H5</f>
        <v>0</v>
      </c>
      <c r="I26" s="47">
        <f>Avocado!I5</f>
        <v>0</v>
      </c>
      <c r="J26" s="119">
        <f t="shared" si="7"/>
        <v>0</v>
      </c>
      <c r="K26" s="38">
        <f t="shared" si="8"/>
        <v>0</v>
      </c>
      <c r="L26" s="38">
        <f t="shared" si="9"/>
        <v>0</v>
      </c>
      <c r="M26" s="79"/>
    </row>
    <row r="27" spans="1:13" ht="15.75" customHeight="1">
      <c r="A27" s="155"/>
      <c r="B27" s="156"/>
      <c r="C27" s="158" t="s">
        <v>14</v>
      </c>
      <c r="D27" s="159">
        <f t="shared" ref="D27:I27" si="10">AVERAGE(D24,D25,D26)</f>
        <v>0</v>
      </c>
      <c r="E27" s="159">
        <f t="shared" si="10"/>
        <v>0</v>
      </c>
      <c r="F27" s="159">
        <f t="shared" si="10"/>
        <v>0</v>
      </c>
      <c r="G27" s="159">
        <f t="shared" si="10"/>
        <v>0</v>
      </c>
      <c r="H27" s="159">
        <f t="shared" si="10"/>
        <v>0</v>
      </c>
      <c r="I27" s="159">
        <f t="shared" si="10"/>
        <v>0</v>
      </c>
      <c r="J27" s="30">
        <f>AVERAGE(J24,J26,J25)</f>
        <v>0</v>
      </c>
      <c r="K27" s="30">
        <f>MAX(K24,K25,K26)</f>
        <v>0</v>
      </c>
      <c r="L27" s="30">
        <f>MIN(L24,L25,L26)</f>
        <v>0</v>
      </c>
      <c r="M27" s="79"/>
    </row>
    <row r="28" spans="1:13" ht="15.75" customHeight="1">
      <c r="A28" s="15" t="s">
        <v>83</v>
      </c>
      <c r="B28" s="161"/>
      <c r="C28" s="142" t="s">
        <v>97</v>
      </c>
      <c r="D28" s="23" t="e">
        <f>#REF!</f>
        <v>#REF!</v>
      </c>
      <c r="E28" s="23" t="e">
        <f>#REF!</f>
        <v>#REF!</v>
      </c>
      <c r="F28" s="23" t="e">
        <f>#REF!</f>
        <v>#REF!</v>
      </c>
      <c r="G28" s="23" t="e">
        <f>#REF!</f>
        <v>#REF!</v>
      </c>
      <c r="H28" s="23" t="e">
        <f>#REF!</f>
        <v>#REF!</v>
      </c>
      <c r="I28" s="23" t="e">
        <f>#REF!</f>
        <v>#REF!</v>
      </c>
      <c r="J28" s="30" t="e">
        <f t="shared" ref="J28:J34" si="11">AVERAGE(D28,E28,F28,G28,H28)</f>
        <v>#REF!</v>
      </c>
      <c r="K28" s="30" t="e">
        <f t="shared" ref="K28:K34" si="12">MAX(D28,E28,F28,G28,H28)</f>
        <v>#REF!</v>
      </c>
      <c r="L28" s="30" t="e">
        <f t="shared" ref="L28:L34" si="13">MIN(D28,E28,F28,G28,H28)</f>
        <v>#REF!</v>
      </c>
      <c r="M28" s="23">
        <f>'Market Change Summary'!D15-'Market Change Summary'!G15</f>
        <v>0</v>
      </c>
    </row>
    <row r="29" spans="1:13" ht="15.75" customHeight="1" outlineLevel="1">
      <c r="A29" s="15" t="s">
        <v>84</v>
      </c>
      <c r="B29" s="161"/>
      <c r="C29" s="142" t="s">
        <v>97</v>
      </c>
      <c r="D29" s="23">
        <f>'Purple passion'!C3</f>
        <v>0</v>
      </c>
      <c r="E29" s="23">
        <f>'Purple passion'!D3</f>
        <v>0</v>
      </c>
      <c r="F29" s="23">
        <f>'Purple passion'!E3</f>
        <v>0</v>
      </c>
      <c r="G29" s="23">
        <f>'Purple passion'!F3</f>
        <v>0</v>
      </c>
      <c r="H29" s="23">
        <f>'Purple passion'!G3</f>
        <v>0</v>
      </c>
      <c r="I29" s="27">
        <v>0</v>
      </c>
      <c r="J29" s="30">
        <f t="shared" si="11"/>
        <v>0</v>
      </c>
      <c r="K29" s="30">
        <f t="shared" si="12"/>
        <v>0</v>
      </c>
      <c r="L29" s="30">
        <f t="shared" si="13"/>
        <v>0</v>
      </c>
      <c r="M29" s="23">
        <f>'Market Change Summary'!D16-'Market Change Summary'!G16</f>
        <v>0</v>
      </c>
    </row>
    <row r="30" spans="1:13" ht="15.75" customHeight="1">
      <c r="A30" s="15" t="s">
        <v>85</v>
      </c>
      <c r="B30" s="161"/>
      <c r="C30" s="142" t="s">
        <v>97</v>
      </c>
      <c r="D30" s="23">
        <f>Pineapple!C3</f>
        <v>0</v>
      </c>
      <c r="E30" s="23">
        <f>Pineapple!D3</f>
        <v>0</v>
      </c>
      <c r="F30" s="23">
        <f>Pineapple!E3</f>
        <v>0</v>
      </c>
      <c r="G30" s="23">
        <f>Pineapple!F3</f>
        <v>0</v>
      </c>
      <c r="H30" s="23">
        <f>Pineapple!G3</f>
        <v>0</v>
      </c>
      <c r="I30" s="23">
        <f>Pineapple!H3</f>
        <v>0</v>
      </c>
      <c r="J30" s="30">
        <f t="shared" si="11"/>
        <v>0</v>
      </c>
      <c r="K30" s="30">
        <f t="shared" si="12"/>
        <v>0</v>
      </c>
      <c r="L30" s="30">
        <f t="shared" si="13"/>
        <v>0</v>
      </c>
      <c r="M30" s="23">
        <f>'Market Change Summary'!D17-'Market Change Summary'!G17</f>
        <v>0</v>
      </c>
    </row>
    <row r="31" spans="1:13" ht="15.75" customHeight="1">
      <c r="A31" s="15" t="s">
        <v>102</v>
      </c>
      <c r="B31" s="161"/>
      <c r="C31" s="142" t="s">
        <v>97</v>
      </c>
      <c r="D31" s="23">
        <f>'Sweet Potatoes'!C3</f>
        <v>0</v>
      </c>
      <c r="E31" s="23">
        <f>'Sweet Potatoes'!D3</f>
        <v>0</v>
      </c>
      <c r="F31" s="23">
        <f>'Sweet Potatoes'!E3</f>
        <v>0</v>
      </c>
      <c r="G31" s="23">
        <f>'Sweet Potatoes'!F3</f>
        <v>0</v>
      </c>
      <c r="H31" s="23">
        <f>'Sweet Potatoes'!G3</f>
        <v>0</v>
      </c>
      <c r="I31" s="23">
        <f>'Sweet Potatoes'!H3</f>
        <v>0</v>
      </c>
      <c r="J31" s="30">
        <f t="shared" si="11"/>
        <v>0</v>
      </c>
      <c r="K31" s="30">
        <f t="shared" si="12"/>
        <v>0</v>
      </c>
      <c r="L31" s="30">
        <f t="shared" si="13"/>
        <v>0</v>
      </c>
      <c r="M31" s="23">
        <f>'Market Change Summary'!D21-'Market Change Summary'!G21</f>
        <v>0</v>
      </c>
    </row>
    <row r="32" spans="1:13" ht="15.75" customHeight="1">
      <c r="A32" s="167" t="s">
        <v>104</v>
      </c>
      <c r="B32" s="168"/>
      <c r="C32" s="170" t="s">
        <v>97</v>
      </c>
      <c r="D32" s="23">
        <f>Computations!BC8</f>
        <v>0</v>
      </c>
      <c r="E32" s="23">
        <f>Computations!BC17</f>
        <v>0</v>
      </c>
      <c r="F32" s="23">
        <f>Computations!BC26</f>
        <v>0</v>
      </c>
      <c r="G32" s="23">
        <f>Computations!BC35</f>
        <v>0</v>
      </c>
      <c r="H32" s="23">
        <f>Computations!BC44</f>
        <v>0</v>
      </c>
      <c r="I32" s="27">
        <v>0</v>
      </c>
      <c r="J32" s="30">
        <f t="shared" si="11"/>
        <v>0</v>
      </c>
      <c r="K32" s="30">
        <f t="shared" si="12"/>
        <v>0</v>
      </c>
      <c r="L32" s="30">
        <f t="shared" si="13"/>
        <v>0</v>
      </c>
      <c r="M32" s="23">
        <f>'Market Change Summary'!D22-'Market Change Summary'!G22</f>
        <v>0</v>
      </c>
    </row>
    <row r="33" spans="1:13" ht="15.75" customHeight="1">
      <c r="A33" s="173" t="s">
        <v>105</v>
      </c>
      <c r="B33" s="90">
        <v>100</v>
      </c>
      <c r="C33" s="174" t="s">
        <v>97</v>
      </c>
      <c r="D33" s="175">
        <f>Computations!BG4</f>
        <v>0</v>
      </c>
      <c r="E33" s="175">
        <f>Computations!BG13</f>
        <v>0</v>
      </c>
      <c r="F33" s="175">
        <f>Computations!BG22</f>
        <v>0</v>
      </c>
      <c r="G33" s="175">
        <f>Computations!BG31</f>
        <v>0</v>
      </c>
      <c r="H33" s="175">
        <f>Computations!BG40</f>
        <v>0</v>
      </c>
      <c r="I33" s="175">
        <f>Computations!BG49</f>
        <v>0</v>
      </c>
      <c r="J33" s="178">
        <f t="shared" si="11"/>
        <v>0</v>
      </c>
      <c r="K33" s="178">
        <f t="shared" si="12"/>
        <v>0</v>
      </c>
      <c r="L33" s="178">
        <f t="shared" si="13"/>
        <v>0</v>
      </c>
      <c r="M33" s="175">
        <f>'Market Change Summary'!D23-'Market Change Summary'!G23</f>
        <v>0</v>
      </c>
    </row>
    <row r="34" spans="1:13" ht="15.75" customHeight="1">
      <c r="A34" s="167" t="s">
        <v>107</v>
      </c>
      <c r="B34" s="161"/>
      <c r="C34" s="170" t="s">
        <v>108</v>
      </c>
      <c r="D34" s="23">
        <f>Computations!BP4</f>
        <v>0</v>
      </c>
      <c r="E34" s="23">
        <f>Computations!BP13</f>
        <v>0</v>
      </c>
      <c r="F34" s="23">
        <f>Computations!BP22</f>
        <v>0</v>
      </c>
      <c r="G34" s="23">
        <f>Computations!BP31</f>
        <v>0</v>
      </c>
      <c r="H34" s="23">
        <f>Computations!BP40</f>
        <v>0</v>
      </c>
      <c r="I34" s="23">
        <f>Computations!BP49</f>
        <v>0</v>
      </c>
      <c r="J34" s="115">
        <f t="shared" si="11"/>
        <v>0</v>
      </c>
      <c r="K34" s="115">
        <f t="shared" si="12"/>
        <v>0</v>
      </c>
      <c r="L34" s="115">
        <f t="shared" si="13"/>
        <v>0</v>
      </c>
      <c r="M34" s="23">
        <f>'Market Change Summary'!D24-'Market Change Summary'!G24</f>
        <v>0</v>
      </c>
    </row>
    <row r="35" spans="1:13" ht="15.75" customHeight="1">
      <c r="A35" s="186"/>
      <c r="B35" s="188"/>
      <c r="C35" s="7"/>
      <c r="D35" s="190"/>
      <c r="E35" s="192"/>
      <c r="F35" s="190"/>
      <c r="G35" s="190"/>
      <c r="H35" s="194"/>
      <c r="I35" s="194"/>
      <c r="J35" s="196"/>
      <c r="K35" s="61"/>
      <c r="L35" s="198"/>
      <c r="M35" s="118" t="s">
        <v>78</v>
      </c>
    </row>
    <row r="36" spans="1:13" ht="15.75" customHeight="1">
      <c r="A36" s="186"/>
      <c r="B36" s="188"/>
      <c r="C36" s="7"/>
      <c r="D36" s="190"/>
      <c r="E36" s="194"/>
      <c r="F36" s="190"/>
      <c r="G36" s="190"/>
      <c r="H36" s="194"/>
      <c r="I36" s="194"/>
      <c r="J36" s="200" t="s">
        <v>78</v>
      </c>
      <c r="K36" s="61"/>
      <c r="L36" s="198"/>
      <c r="M36" s="7"/>
    </row>
    <row r="37" spans="1:13" ht="15.75" customHeight="1">
      <c r="A37" s="186"/>
      <c r="B37" s="188"/>
      <c r="C37" s="7"/>
      <c r="D37" s="190"/>
      <c r="E37" s="194"/>
      <c r="F37" s="190"/>
      <c r="G37" s="190"/>
      <c r="H37" s="194"/>
      <c r="I37" s="194"/>
      <c r="J37" s="196"/>
      <c r="K37" s="61"/>
      <c r="L37" s="198"/>
      <c r="M37" s="7"/>
    </row>
    <row r="38" spans="1:13" ht="15.75" customHeight="1">
      <c r="A38" s="186"/>
      <c r="B38" s="188"/>
      <c r="C38" s="7"/>
      <c r="D38" s="190"/>
      <c r="E38" s="194"/>
      <c r="F38" s="190"/>
      <c r="G38" s="190"/>
      <c r="H38" s="194"/>
      <c r="I38" s="194"/>
      <c r="J38" s="196"/>
      <c r="K38" s="61"/>
      <c r="L38" s="198"/>
      <c r="M38" s="7"/>
    </row>
    <row r="39" spans="1:13" ht="15.75" customHeight="1">
      <c r="A39" s="186"/>
      <c r="B39" s="188"/>
      <c r="C39" s="7"/>
      <c r="D39" s="190"/>
      <c r="E39" s="194"/>
      <c r="F39" s="190"/>
      <c r="G39" s="190"/>
      <c r="H39" s="194"/>
      <c r="I39" s="194"/>
      <c r="J39" s="196"/>
      <c r="K39" s="61"/>
      <c r="L39" s="198"/>
      <c r="M39" s="7"/>
    </row>
    <row r="40" spans="1:13" ht="15.75" customHeight="1">
      <c r="A40" s="186"/>
      <c r="B40" s="188"/>
      <c r="C40" s="7"/>
      <c r="D40" s="190"/>
      <c r="E40" s="194"/>
      <c r="F40" s="190"/>
      <c r="G40" s="190"/>
      <c r="H40" s="194"/>
      <c r="I40" s="194"/>
      <c r="J40" s="196"/>
      <c r="K40" s="61"/>
      <c r="L40" s="198"/>
      <c r="M40" s="7"/>
    </row>
    <row r="41" spans="1:13" ht="15.75" customHeight="1">
      <c r="A41" s="186"/>
      <c r="B41" s="188"/>
      <c r="C41" s="7"/>
      <c r="D41" s="190"/>
      <c r="E41" s="194"/>
      <c r="F41" s="190"/>
      <c r="G41" s="190"/>
      <c r="H41" s="194"/>
      <c r="I41" s="194"/>
      <c r="J41" s="196"/>
      <c r="K41" s="61"/>
      <c r="L41" s="198"/>
      <c r="M41" s="7"/>
    </row>
    <row r="42" spans="1:13" ht="15.75" customHeight="1">
      <c r="A42" s="186"/>
      <c r="B42" s="188"/>
      <c r="C42" s="7"/>
      <c r="D42" s="194"/>
      <c r="E42" s="194"/>
      <c r="F42" s="194"/>
      <c r="G42" s="194"/>
      <c r="H42" s="194"/>
      <c r="I42" s="194"/>
      <c r="J42" s="196"/>
      <c r="K42" s="61"/>
      <c r="L42" s="198"/>
      <c r="M42" s="7"/>
    </row>
    <row r="43" spans="1:13" ht="15.75" customHeight="1">
      <c r="A43" s="186"/>
      <c r="B43" s="188"/>
      <c r="C43" s="7"/>
      <c r="D43" s="194"/>
      <c r="E43" s="194"/>
      <c r="F43" s="194"/>
      <c r="G43" s="194"/>
      <c r="H43" s="194"/>
      <c r="I43" s="194"/>
      <c r="J43" s="196"/>
      <c r="K43" s="61"/>
      <c r="L43" s="198"/>
      <c r="M43" s="7"/>
    </row>
    <row r="44" spans="1:13" ht="15.75" customHeight="1">
      <c r="A44" s="186"/>
      <c r="B44" s="188"/>
      <c r="C44" s="7"/>
      <c r="D44" s="194"/>
      <c r="E44" s="194"/>
      <c r="F44" s="194"/>
      <c r="G44" s="194"/>
      <c r="H44" s="194"/>
      <c r="I44" s="194"/>
      <c r="J44" s="196"/>
      <c r="K44" s="61"/>
      <c r="L44" s="198"/>
      <c r="M44" s="7"/>
    </row>
    <row r="45" spans="1:13" ht="15.75" customHeight="1">
      <c r="A45" s="186"/>
      <c r="B45" s="188"/>
      <c r="C45" s="7"/>
      <c r="D45" s="194"/>
      <c r="E45" s="194"/>
      <c r="F45" s="194"/>
      <c r="G45" s="194"/>
      <c r="H45" s="194"/>
      <c r="I45" s="194"/>
      <c r="J45" s="196"/>
      <c r="K45" s="61"/>
      <c r="L45" s="198"/>
      <c r="M45" s="7"/>
    </row>
    <row r="46" spans="1:13" ht="15.75" customHeight="1">
      <c r="A46" s="186"/>
      <c r="B46" s="188"/>
      <c r="C46" s="7"/>
      <c r="D46" s="194"/>
      <c r="E46" s="194"/>
      <c r="F46" s="194"/>
      <c r="G46" s="194"/>
      <c r="H46" s="194"/>
      <c r="I46" s="194"/>
      <c r="J46" s="196"/>
      <c r="K46" s="61"/>
      <c r="L46" s="198"/>
      <c r="M46" s="7"/>
    </row>
    <row r="47" spans="1:13" ht="15.75" customHeight="1">
      <c r="A47" s="186"/>
      <c r="B47" s="188"/>
      <c r="C47" s="7"/>
      <c r="D47" s="194"/>
      <c r="E47" s="194"/>
      <c r="F47" s="194"/>
      <c r="G47" s="194"/>
      <c r="H47" s="194"/>
      <c r="I47" s="194"/>
      <c r="J47" s="196"/>
      <c r="K47" s="61"/>
      <c r="L47" s="198"/>
      <c r="M47" s="7"/>
    </row>
    <row r="48" spans="1:13" ht="15.75" customHeight="1">
      <c r="A48" s="186"/>
      <c r="B48" s="188"/>
      <c r="C48" s="7"/>
      <c r="D48" s="194"/>
      <c r="E48" s="194"/>
      <c r="F48" s="194"/>
      <c r="G48" s="194"/>
      <c r="H48" s="194"/>
      <c r="I48" s="194"/>
      <c r="J48" s="196"/>
      <c r="K48" s="61"/>
      <c r="L48" s="198"/>
      <c r="M48" s="7"/>
    </row>
    <row r="49" spans="1:13" ht="15.75" customHeight="1">
      <c r="A49" s="186"/>
      <c r="B49" s="188"/>
      <c r="C49" s="7"/>
      <c r="D49" s="194"/>
      <c r="E49" s="194"/>
      <c r="F49" s="194"/>
      <c r="G49" s="194"/>
      <c r="H49" s="194"/>
      <c r="I49" s="194"/>
      <c r="J49" s="196"/>
      <c r="K49" s="61"/>
      <c r="L49" s="198"/>
      <c r="M49" s="7"/>
    </row>
    <row r="50" spans="1:13" ht="15.75" customHeight="1">
      <c r="A50" s="186"/>
      <c r="B50" s="188"/>
      <c r="C50" s="7"/>
      <c r="D50" s="194"/>
      <c r="E50" s="194"/>
      <c r="F50" s="194"/>
      <c r="G50" s="194"/>
      <c r="H50" s="194"/>
      <c r="I50" s="194"/>
      <c r="J50" s="196"/>
      <c r="K50" s="61"/>
      <c r="L50" s="198"/>
      <c r="M50" s="7"/>
    </row>
    <row r="51" spans="1:13" ht="15.75" customHeight="1">
      <c r="A51" s="186"/>
      <c r="B51" s="188"/>
      <c r="C51" s="7"/>
      <c r="D51" s="194"/>
      <c r="E51" s="194"/>
      <c r="F51" s="194"/>
      <c r="G51" s="194"/>
      <c r="H51" s="194"/>
      <c r="I51" s="194"/>
      <c r="J51" s="196"/>
      <c r="K51" s="61"/>
      <c r="L51" s="198"/>
      <c r="M51" s="7"/>
    </row>
    <row r="52" spans="1:13" ht="15.75" customHeight="1">
      <c r="A52" s="186"/>
      <c r="B52" s="188"/>
      <c r="C52" s="7"/>
      <c r="D52" s="194"/>
      <c r="E52" s="194"/>
      <c r="F52" s="194"/>
      <c r="G52" s="194"/>
      <c r="H52" s="194"/>
      <c r="I52" s="194"/>
      <c r="J52" s="196"/>
      <c r="K52" s="61"/>
      <c r="L52" s="198"/>
      <c r="M52" s="7"/>
    </row>
    <row r="53" spans="1:13" ht="15.75" customHeight="1">
      <c r="A53" s="186"/>
      <c r="B53" s="188"/>
      <c r="C53" s="7"/>
      <c r="D53" s="194"/>
      <c r="E53" s="194"/>
      <c r="F53" s="194"/>
      <c r="G53" s="194"/>
      <c r="H53" s="194"/>
      <c r="I53" s="194"/>
      <c r="J53" s="196"/>
      <c r="K53" s="61"/>
      <c r="L53" s="198"/>
      <c r="M53" s="7"/>
    </row>
    <row r="54" spans="1:13" ht="15.75" customHeight="1">
      <c r="A54" s="186"/>
      <c r="B54" s="188"/>
      <c r="C54" s="7"/>
      <c r="D54" s="194"/>
      <c r="E54" s="194"/>
      <c r="F54" s="194"/>
      <c r="G54" s="194"/>
      <c r="H54" s="194"/>
      <c r="I54" s="194"/>
      <c r="J54" s="196"/>
      <c r="K54" s="61"/>
      <c r="L54" s="198"/>
      <c r="M54" s="7"/>
    </row>
    <row r="55" spans="1:13" ht="15.75" customHeight="1">
      <c r="A55" s="186"/>
      <c r="B55" s="188"/>
      <c r="C55" s="7"/>
      <c r="D55" s="194"/>
      <c r="E55" s="194"/>
      <c r="F55" s="194"/>
      <c r="G55" s="194"/>
      <c r="H55" s="194"/>
      <c r="I55" s="194"/>
      <c r="J55" s="196"/>
      <c r="K55" s="61"/>
      <c r="L55" s="198"/>
      <c r="M55" s="7"/>
    </row>
    <row r="56" spans="1:13" ht="15.75" customHeight="1">
      <c r="A56" s="186"/>
      <c r="B56" s="188"/>
      <c r="C56" s="7"/>
      <c r="D56" s="194"/>
      <c r="E56" s="194"/>
      <c r="F56" s="194"/>
      <c r="G56" s="194"/>
      <c r="H56" s="194"/>
      <c r="I56" s="194"/>
      <c r="J56" s="196"/>
      <c r="K56" s="61"/>
      <c r="L56" s="198"/>
      <c r="M56" s="7"/>
    </row>
    <row r="57" spans="1:13" ht="15.75" customHeight="1">
      <c r="A57" s="186"/>
      <c r="B57" s="188"/>
      <c r="C57" s="7"/>
      <c r="D57" s="194"/>
      <c r="E57" s="194"/>
      <c r="F57" s="194"/>
      <c r="G57" s="194"/>
      <c r="H57" s="194"/>
      <c r="I57" s="194"/>
      <c r="J57" s="196"/>
      <c r="K57" s="61"/>
      <c r="L57" s="198"/>
      <c r="M57" s="7"/>
    </row>
    <row r="58" spans="1:13" ht="15.75" customHeight="1">
      <c r="A58" s="186"/>
      <c r="B58" s="188"/>
      <c r="C58" s="7"/>
      <c r="D58" s="194"/>
      <c r="E58" s="194"/>
      <c r="F58" s="194"/>
      <c r="G58" s="194"/>
      <c r="H58" s="194"/>
      <c r="I58" s="194"/>
      <c r="J58" s="196"/>
      <c r="K58" s="61"/>
      <c r="L58" s="198"/>
      <c r="M58" s="7"/>
    </row>
    <row r="59" spans="1:13" ht="15.75" customHeight="1">
      <c r="A59" s="186"/>
      <c r="B59" s="188"/>
      <c r="C59" s="7"/>
      <c r="D59" s="194"/>
      <c r="E59" s="194"/>
      <c r="F59" s="194"/>
      <c r="G59" s="194"/>
      <c r="H59" s="194"/>
      <c r="I59" s="194"/>
      <c r="J59" s="196"/>
      <c r="K59" s="61"/>
      <c r="L59" s="198"/>
      <c r="M59" s="7"/>
    </row>
    <row r="60" spans="1:13" ht="15.75" customHeight="1">
      <c r="A60" s="186"/>
      <c r="B60" s="188"/>
      <c r="C60" s="7"/>
      <c r="D60" s="194"/>
      <c r="E60" s="194"/>
      <c r="F60" s="194"/>
      <c r="G60" s="194"/>
      <c r="H60" s="194"/>
      <c r="I60" s="194"/>
      <c r="J60" s="196"/>
      <c r="K60" s="61"/>
      <c r="L60" s="198"/>
      <c r="M60" s="7"/>
    </row>
    <row r="61" spans="1:13" ht="15.75" customHeight="1">
      <c r="A61" s="186"/>
      <c r="B61" s="188"/>
      <c r="C61" s="7"/>
      <c r="D61" s="194"/>
      <c r="E61" s="194"/>
      <c r="F61" s="194"/>
      <c r="G61" s="194"/>
      <c r="H61" s="194"/>
      <c r="I61" s="194"/>
      <c r="J61" s="196"/>
      <c r="K61" s="61"/>
      <c r="L61" s="198"/>
      <c r="M61" s="7"/>
    </row>
    <row r="62" spans="1:13" ht="15.75" customHeight="1">
      <c r="A62" s="186"/>
      <c r="B62" s="188"/>
      <c r="C62" s="7"/>
      <c r="D62" s="194"/>
      <c r="E62" s="194"/>
      <c r="F62" s="194"/>
      <c r="G62" s="194"/>
      <c r="H62" s="194"/>
      <c r="I62" s="194"/>
      <c r="J62" s="196"/>
      <c r="K62" s="61"/>
      <c r="L62" s="198"/>
      <c r="M62" s="7"/>
    </row>
    <row r="63" spans="1:13" ht="15.75" customHeight="1">
      <c r="A63" s="186"/>
      <c r="B63" s="188"/>
      <c r="C63" s="7"/>
      <c r="D63" s="194"/>
      <c r="E63" s="194"/>
      <c r="F63" s="194"/>
      <c r="G63" s="194"/>
      <c r="H63" s="194"/>
      <c r="I63" s="194"/>
      <c r="J63" s="196"/>
      <c r="K63" s="61"/>
      <c r="L63" s="198"/>
      <c r="M63" s="7"/>
    </row>
    <row r="64" spans="1:13" ht="15.75" customHeight="1">
      <c r="A64" s="186"/>
      <c r="B64" s="188"/>
      <c r="C64" s="7"/>
      <c r="D64" s="194"/>
      <c r="E64" s="194"/>
      <c r="F64" s="194"/>
      <c r="G64" s="194"/>
      <c r="H64" s="194"/>
      <c r="I64" s="194"/>
      <c r="J64" s="196"/>
      <c r="K64" s="61"/>
      <c r="L64" s="198"/>
      <c r="M64" s="7"/>
    </row>
    <row r="65" spans="1:13" ht="15.75" customHeight="1">
      <c r="A65" s="186"/>
      <c r="B65" s="188"/>
      <c r="C65" s="7"/>
      <c r="D65" s="194"/>
      <c r="E65" s="194"/>
      <c r="F65" s="194"/>
      <c r="G65" s="194"/>
      <c r="H65" s="194"/>
      <c r="I65" s="194"/>
      <c r="J65" s="196"/>
      <c r="K65" s="61"/>
      <c r="L65" s="198"/>
      <c r="M65" s="7"/>
    </row>
    <row r="66" spans="1:13" ht="15.75" customHeight="1">
      <c r="A66" s="186"/>
      <c r="B66" s="188"/>
      <c r="C66" s="7"/>
      <c r="D66" s="194"/>
      <c r="E66" s="194"/>
      <c r="F66" s="194"/>
      <c r="G66" s="194"/>
      <c r="H66" s="194"/>
      <c r="I66" s="194"/>
      <c r="J66" s="196"/>
      <c r="K66" s="61"/>
      <c r="L66" s="198"/>
      <c r="M66" s="7"/>
    </row>
    <row r="67" spans="1:13" ht="15.75" customHeight="1">
      <c r="A67" s="186"/>
      <c r="B67" s="188"/>
      <c r="C67" s="7"/>
      <c r="D67" s="194"/>
      <c r="E67" s="194"/>
      <c r="F67" s="194"/>
      <c r="G67" s="194"/>
      <c r="H67" s="194"/>
      <c r="I67" s="194"/>
      <c r="J67" s="196"/>
      <c r="K67" s="61"/>
      <c r="L67" s="198"/>
      <c r="M67" s="7"/>
    </row>
    <row r="68" spans="1:13" ht="15.75" customHeight="1">
      <c r="A68" s="186"/>
      <c r="B68" s="188"/>
      <c r="C68" s="7"/>
      <c r="D68" s="194"/>
      <c r="E68" s="194"/>
      <c r="F68" s="194"/>
      <c r="G68" s="194"/>
      <c r="H68" s="194"/>
      <c r="I68" s="194"/>
      <c r="J68" s="196"/>
      <c r="K68" s="61"/>
      <c r="L68" s="198"/>
      <c r="M68" s="7"/>
    </row>
    <row r="69" spans="1:13" ht="15.75" customHeight="1">
      <c r="A69" s="186"/>
      <c r="B69" s="188"/>
      <c r="C69" s="7"/>
      <c r="D69" s="194"/>
      <c r="E69" s="194"/>
      <c r="F69" s="194"/>
      <c r="G69" s="194"/>
      <c r="H69" s="194"/>
      <c r="I69" s="194"/>
      <c r="J69" s="196"/>
      <c r="K69" s="61"/>
      <c r="L69" s="198"/>
      <c r="M69" s="7"/>
    </row>
    <row r="70" spans="1:13" ht="15.75" customHeight="1">
      <c r="A70" s="186"/>
      <c r="B70" s="188"/>
      <c r="C70" s="7"/>
      <c r="D70" s="194"/>
      <c r="E70" s="194"/>
      <c r="F70" s="194"/>
      <c r="G70" s="194"/>
      <c r="H70" s="194"/>
      <c r="I70" s="194"/>
      <c r="J70" s="196"/>
      <c r="K70" s="61"/>
      <c r="L70" s="198"/>
      <c r="M70" s="7"/>
    </row>
    <row r="71" spans="1:13" ht="15.75" customHeight="1">
      <c r="A71" s="186"/>
      <c r="B71" s="188"/>
      <c r="C71" s="7"/>
      <c r="D71" s="194"/>
      <c r="E71" s="194"/>
      <c r="F71" s="194"/>
      <c r="G71" s="194"/>
      <c r="H71" s="194"/>
      <c r="I71" s="194"/>
      <c r="J71" s="196"/>
      <c r="K71" s="61"/>
      <c r="L71" s="198"/>
      <c r="M71" s="7"/>
    </row>
    <row r="72" spans="1:13" ht="15.75" customHeight="1">
      <c r="A72" s="186"/>
      <c r="B72" s="188"/>
      <c r="C72" s="7"/>
      <c r="D72" s="194"/>
      <c r="E72" s="194"/>
      <c r="F72" s="194"/>
      <c r="G72" s="194"/>
      <c r="H72" s="194"/>
      <c r="I72" s="194"/>
      <c r="J72" s="196"/>
      <c r="K72" s="61"/>
      <c r="L72" s="198"/>
      <c r="M72" s="7"/>
    </row>
    <row r="73" spans="1:13" ht="15.75" customHeight="1">
      <c r="A73" s="186"/>
      <c r="B73" s="188"/>
      <c r="C73" s="7"/>
      <c r="D73" s="194"/>
      <c r="E73" s="194"/>
      <c r="F73" s="194"/>
      <c r="G73" s="194"/>
      <c r="H73" s="194"/>
      <c r="I73" s="194"/>
      <c r="J73" s="196"/>
      <c r="K73" s="61"/>
      <c r="L73" s="198"/>
      <c r="M73" s="7"/>
    </row>
    <row r="74" spans="1:13" ht="15.75" customHeight="1">
      <c r="A74" s="186"/>
      <c r="B74" s="188"/>
      <c r="C74" s="7"/>
      <c r="D74" s="194"/>
      <c r="E74" s="194"/>
      <c r="F74" s="194"/>
      <c r="G74" s="194"/>
      <c r="H74" s="194"/>
      <c r="I74" s="194"/>
      <c r="J74" s="196"/>
      <c r="K74" s="61"/>
      <c r="L74" s="198"/>
      <c r="M74" s="7"/>
    </row>
    <row r="75" spans="1:13" ht="15.75" customHeight="1">
      <c r="A75" s="186"/>
      <c r="B75" s="188"/>
      <c r="C75" s="7"/>
      <c r="D75" s="194"/>
      <c r="E75" s="194"/>
      <c r="F75" s="194"/>
      <c r="G75" s="194"/>
      <c r="H75" s="194"/>
      <c r="I75" s="194"/>
      <c r="J75" s="196"/>
      <c r="K75" s="61"/>
      <c r="L75" s="198"/>
      <c r="M75" s="7"/>
    </row>
    <row r="76" spans="1:13" ht="15.75" customHeight="1">
      <c r="A76" s="186"/>
      <c r="B76" s="188"/>
      <c r="C76" s="7"/>
      <c r="D76" s="194"/>
      <c r="E76" s="194"/>
      <c r="F76" s="194"/>
      <c r="G76" s="194"/>
      <c r="H76" s="194"/>
      <c r="I76" s="194"/>
      <c r="J76" s="196"/>
      <c r="K76" s="61"/>
      <c r="L76" s="198"/>
      <c r="M76" s="7"/>
    </row>
    <row r="77" spans="1:13" ht="15.75" customHeight="1">
      <c r="A77" s="186"/>
      <c r="B77" s="188"/>
      <c r="C77" s="7"/>
      <c r="D77" s="194"/>
      <c r="E77" s="194"/>
      <c r="F77" s="194"/>
      <c r="G77" s="194"/>
      <c r="H77" s="194"/>
      <c r="I77" s="194"/>
      <c r="J77" s="196"/>
      <c r="K77" s="61"/>
      <c r="L77" s="198"/>
      <c r="M77" s="7"/>
    </row>
    <row r="78" spans="1:13" ht="15.75" customHeight="1">
      <c r="A78" s="186"/>
      <c r="B78" s="188"/>
      <c r="C78" s="7"/>
      <c r="D78" s="194"/>
      <c r="E78" s="194"/>
      <c r="F78" s="194"/>
      <c r="G78" s="194"/>
      <c r="H78" s="194"/>
      <c r="I78" s="194"/>
      <c r="J78" s="196"/>
      <c r="K78" s="61"/>
      <c r="L78" s="198"/>
      <c r="M78" s="7"/>
    </row>
    <row r="79" spans="1:13" ht="15.75" customHeight="1">
      <c r="A79" s="186"/>
      <c r="B79" s="188"/>
      <c r="C79" s="7"/>
      <c r="D79" s="194"/>
      <c r="E79" s="194"/>
      <c r="F79" s="194"/>
      <c r="G79" s="194"/>
      <c r="H79" s="194"/>
      <c r="I79" s="194"/>
      <c r="J79" s="196"/>
      <c r="K79" s="61"/>
      <c r="L79" s="198"/>
      <c r="M79" s="7"/>
    </row>
    <row r="80" spans="1:13" ht="15.75" customHeight="1">
      <c r="A80" s="186"/>
      <c r="B80" s="188"/>
      <c r="C80" s="7"/>
      <c r="D80" s="194"/>
      <c r="E80" s="194"/>
      <c r="F80" s="194"/>
      <c r="G80" s="194"/>
      <c r="H80" s="194"/>
      <c r="I80" s="194"/>
      <c r="J80" s="196"/>
      <c r="K80" s="61"/>
      <c r="L80" s="198"/>
      <c r="M80" s="7"/>
    </row>
    <row r="81" spans="1:13" ht="15.75" customHeight="1">
      <c r="A81" s="186"/>
      <c r="B81" s="188"/>
      <c r="C81" s="7"/>
      <c r="D81" s="194"/>
      <c r="E81" s="194"/>
      <c r="F81" s="194"/>
      <c r="G81" s="194"/>
      <c r="H81" s="194"/>
      <c r="I81" s="194"/>
      <c r="J81" s="196"/>
      <c r="K81" s="61"/>
      <c r="L81" s="198"/>
      <c r="M81" s="7"/>
    </row>
    <row r="82" spans="1:13" ht="15.75" customHeight="1">
      <c r="A82" s="186"/>
      <c r="B82" s="188"/>
      <c r="C82" s="7"/>
      <c r="D82" s="194"/>
      <c r="E82" s="194"/>
      <c r="F82" s="194"/>
      <c r="G82" s="194"/>
      <c r="H82" s="194"/>
      <c r="I82" s="194"/>
      <c r="J82" s="196"/>
      <c r="K82" s="61"/>
      <c r="L82" s="198"/>
      <c r="M82" s="7"/>
    </row>
    <row r="83" spans="1:13" ht="15.75" customHeight="1">
      <c r="A83" s="186"/>
      <c r="B83" s="188"/>
      <c r="C83" s="7"/>
      <c r="D83" s="194"/>
      <c r="E83" s="194"/>
      <c r="F83" s="194"/>
      <c r="G83" s="194"/>
      <c r="H83" s="194"/>
      <c r="I83" s="194"/>
      <c r="J83" s="196"/>
      <c r="K83" s="61"/>
      <c r="L83" s="198"/>
      <c r="M83" s="7"/>
    </row>
    <row r="84" spans="1:13" ht="15.75" customHeight="1">
      <c r="A84" s="186"/>
      <c r="B84" s="188"/>
      <c r="C84" s="7"/>
      <c r="D84" s="194"/>
      <c r="E84" s="194"/>
      <c r="F84" s="194"/>
      <c r="G84" s="194"/>
      <c r="H84" s="194"/>
      <c r="I84" s="194"/>
      <c r="J84" s="196"/>
      <c r="K84" s="61"/>
      <c r="L84" s="198"/>
      <c r="M84" s="7"/>
    </row>
    <row r="85" spans="1:13" ht="15.75" customHeight="1">
      <c r="A85" s="186"/>
      <c r="B85" s="188"/>
      <c r="C85" s="7"/>
      <c r="D85" s="194"/>
      <c r="E85" s="194"/>
      <c r="F85" s="194"/>
      <c r="G85" s="194"/>
      <c r="H85" s="194"/>
      <c r="I85" s="194"/>
      <c r="J85" s="196"/>
      <c r="K85" s="61"/>
      <c r="L85" s="198"/>
      <c r="M85" s="7"/>
    </row>
    <row r="86" spans="1:13" ht="15.75" customHeight="1">
      <c r="A86" s="186"/>
      <c r="B86" s="188"/>
      <c r="C86" s="7"/>
      <c r="D86" s="194"/>
      <c r="E86" s="194"/>
      <c r="F86" s="194"/>
      <c r="G86" s="194"/>
      <c r="H86" s="194"/>
      <c r="I86" s="194"/>
      <c r="J86" s="196"/>
      <c r="K86" s="61"/>
      <c r="L86" s="198"/>
      <c r="M86" s="7"/>
    </row>
    <row r="87" spans="1:13" ht="15.75" customHeight="1">
      <c r="A87" s="186"/>
      <c r="B87" s="188"/>
      <c r="C87" s="7"/>
      <c r="D87" s="194"/>
      <c r="E87" s="194"/>
      <c r="F87" s="194"/>
      <c r="G87" s="194"/>
      <c r="H87" s="194"/>
      <c r="I87" s="194"/>
      <c r="J87" s="196"/>
      <c r="K87" s="61"/>
      <c r="L87" s="198"/>
      <c r="M87" s="7"/>
    </row>
    <row r="88" spans="1:13" ht="15.75" customHeight="1">
      <c r="A88" s="186"/>
      <c r="B88" s="188"/>
      <c r="C88" s="7"/>
      <c r="D88" s="194"/>
      <c r="E88" s="194"/>
      <c r="F88" s="194"/>
      <c r="G88" s="194"/>
      <c r="H88" s="194"/>
      <c r="I88" s="194"/>
      <c r="J88" s="196"/>
      <c r="K88" s="61"/>
      <c r="L88" s="198"/>
      <c r="M88" s="7"/>
    </row>
    <row r="89" spans="1:13" ht="15.75" customHeight="1">
      <c r="A89" s="186"/>
      <c r="B89" s="188"/>
      <c r="C89" s="7"/>
      <c r="D89" s="194"/>
      <c r="E89" s="194"/>
      <c r="F89" s="194"/>
      <c r="G89" s="194"/>
      <c r="H89" s="194"/>
      <c r="I89" s="194"/>
      <c r="J89" s="196"/>
      <c r="K89" s="61"/>
      <c r="L89" s="198"/>
      <c r="M89" s="7"/>
    </row>
    <row r="90" spans="1:13" ht="15.75" customHeight="1">
      <c r="A90" s="186"/>
      <c r="B90" s="188"/>
      <c r="C90" s="7"/>
      <c r="D90" s="194"/>
      <c r="E90" s="194"/>
      <c r="F90" s="194"/>
      <c r="G90" s="194"/>
      <c r="H90" s="194"/>
      <c r="I90" s="194"/>
      <c r="J90" s="196"/>
      <c r="K90" s="61"/>
      <c r="L90" s="198"/>
      <c r="M90" s="7"/>
    </row>
    <row r="91" spans="1:13" ht="15.75" customHeight="1">
      <c r="A91" s="186"/>
      <c r="B91" s="188"/>
      <c r="C91" s="7"/>
      <c r="D91" s="194"/>
      <c r="E91" s="194"/>
      <c r="F91" s="194"/>
      <c r="G91" s="194"/>
      <c r="H91" s="194"/>
      <c r="I91" s="194"/>
      <c r="J91" s="196"/>
      <c r="K91" s="61"/>
      <c r="L91" s="198"/>
      <c r="M91" s="7"/>
    </row>
    <row r="92" spans="1:13" ht="15.75" customHeight="1">
      <c r="A92" s="186"/>
      <c r="B92" s="188"/>
      <c r="C92" s="7"/>
      <c r="D92" s="194"/>
      <c r="E92" s="194"/>
      <c r="F92" s="194"/>
      <c r="G92" s="194"/>
      <c r="H92" s="194"/>
      <c r="I92" s="194"/>
      <c r="J92" s="196"/>
      <c r="K92" s="61"/>
      <c r="L92" s="198"/>
      <c r="M92" s="7"/>
    </row>
    <row r="93" spans="1:13" ht="15.75" customHeight="1">
      <c r="A93" s="186"/>
      <c r="B93" s="188"/>
      <c r="C93" s="7"/>
      <c r="D93" s="194"/>
      <c r="E93" s="194"/>
      <c r="F93" s="194"/>
      <c r="G93" s="194"/>
      <c r="H93" s="194"/>
      <c r="I93" s="194"/>
      <c r="J93" s="196"/>
      <c r="K93" s="61"/>
      <c r="L93" s="198"/>
      <c r="M93" s="7"/>
    </row>
    <row r="94" spans="1:13" ht="15.75" customHeight="1">
      <c r="A94" s="186"/>
      <c r="B94" s="188"/>
      <c r="C94" s="7"/>
      <c r="D94" s="194"/>
      <c r="E94" s="194"/>
      <c r="F94" s="194"/>
      <c r="G94" s="194"/>
      <c r="H94" s="194"/>
      <c r="I94" s="194"/>
      <c r="J94" s="196"/>
      <c r="K94" s="61"/>
      <c r="L94" s="198"/>
      <c r="M94" s="7"/>
    </row>
    <row r="95" spans="1:13" ht="15.75" customHeight="1">
      <c r="A95" s="186"/>
      <c r="B95" s="188"/>
      <c r="C95" s="7"/>
      <c r="D95" s="194"/>
      <c r="E95" s="194"/>
      <c r="F95" s="194"/>
      <c r="G95" s="194"/>
      <c r="H95" s="194"/>
      <c r="I95" s="194"/>
      <c r="J95" s="196"/>
      <c r="K95" s="61"/>
      <c r="L95" s="198"/>
      <c r="M95" s="7"/>
    </row>
    <row r="96" spans="1:13" ht="15.75" customHeight="1">
      <c r="A96" s="186"/>
      <c r="B96" s="188"/>
      <c r="C96" s="7"/>
      <c r="D96" s="194"/>
      <c r="E96" s="194"/>
      <c r="F96" s="194"/>
      <c r="G96" s="194"/>
      <c r="H96" s="194"/>
      <c r="I96" s="194"/>
      <c r="J96" s="196"/>
      <c r="K96" s="61"/>
      <c r="L96" s="198"/>
      <c r="M96" s="7"/>
    </row>
    <row r="97" spans="1:13" ht="15.75" customHeight="1">
      <c r="A97" s="186"/>
      <c r="B97" s="188"/>
      <c r="C97" s="7"/>
      <c r="D97" s="194"/>
      <c r="E97" s="194"/>
      <c r="F97" s="194"/>
      <c r="G97" s="194"/>
      <c r="H97" s="194"/>
      <c r="I97" s="194"/>
      <c r="J97" s="196"/>
      <c r="K97" s="61"/>
      <c r="L97" s="198"/>
      <c r="M97" s="7"/>
    </row>
    <row r="98" spans="1:13" ht="15.75" customHeight="1">
      <c r="A98" s="186"/>
      <c r="B98" s="188"/>
      <c r="C98" s="7"/>
      <c r="D98" s="194"/>
      <c r="E98" s="194"/>
      <c r="F98" s="194"/>
      <c r="G98" s="194"/>
      <c r="H98" s="194"/>
      <c r="I98" s="194"/>
      <c r="J98" s="196"/>
      <c r="K98" s="61"/>
      <c r="L98" s="198"/>
      <c r="M98" s="7"/>
    </row>
    <row r="99" spans="1:13" ht="15.75" customHeight="1">
      <c r="A99" s="186"/>
      <c r="B99" s="188"/>
      <c r="C99" s="7"/>
      <c r="D99" s="194"/>
      <c r="E99" s="194"/>
      <c r="F99" s="194"/>
      <c r="G99" s="194"/>
      <c r="H99" s="194"/>
      <c r="I99" s="194"/>
      <c r="J99" s="196"/>
      <c r="K99" s="61"/>
      <c r="L99" s="198"/>
      <c r="M99" s="7"/>
    </row>
    <row r="100" spans="1:13" ht="15.75" customHeight="1">
      <c r="A100" s="186"/>
      <c r="B100" s="188"/>
      <c r="C100" s="7"/>
      <c r="D100" s="194"/>
      <c r="E100" s="194"/>
      <c r="F100" s="194"/>
      <c r="G100" s="194"/>
      <c r="H100" s="194"/>
      <c r="I100" s="194"/>
      <c r="J100" s="196"/>
      <c r="K100" s="61"/>
      <c r="L100" s="198"/>
      <c r="M100" s="7"/>
    </row>
    <row r="101" spans="1:13" ht="15.75" customHeight="1">
      <c r="A101" s="186"/>
      <c r="B101" s="188"/>
      <c r="C101" s="7"/>
      <c r="D101" s="194"/>
      <c r="E101" s="194"/>
      <c r="F101" s="194"/>
      <c r="G101" s="194"/>
      <c r="H101" s="194"/>
      <c r="I101" s="194"/>
      <c r="J101" s="196"/>
      <c r="K101" s="61"/>
      <c r="L101" s="198"/>
      <c r="M101" s="7"/>
    </row>
    <row r="102" spans="1:13" ht="15.75" customHeight="1">
      <c r="A102" s="186"/>
      <c r="B102" s="188"/>
      <c r="C102" s="7"/>
      <c r="D102" s="194"/>
      <c r="E102" s="194"/>
      <c r="F102" s="194"/>
      <c r="G102" s="194"/>
      <c r="H102" s="194"/>
      <c r="I102" s="194"/>
      <c r="J102" s="196"/>
      <c r="K102" s="61"/>
      <c r="L102" s="198"/>
      <c r="M102" s="7"/>
    </row>
    <row r="103" spans="1:13" ht="15.75" customHeight="1">
      <c r="A103" s="186"/>
      <c r="B103" s="188"/>
      <c r="C103" s="7"/>
      <c r="D103" s="194"/>
      <c r="E103" s="194"/>
      <c r="F103" s="194"/>
      <c r="G103" s="194"/>
      <c r="H103" s="194"/>
      <c r="I103" s="194"/>
      <c r="J103" s="196"/>
      <c r="K103" s="61"/>
      <c r="L103" s="198"/>
      <c r="M103" s="7"/>
    </row>
    <row r="104" spans="1:13" ht="15.75" customHeight="1">
      <c r="A104" s="186"/>
      <c r="B104" s="188"/>
      <c r="C104" s="7"/>
      <c r="D104" s="194"/>
      <c r="E104" s="194"/>
      <c r="F104" s="194"/>
      <c r="G104" s="194"/>
      <c r="H104" s="194"/>
      <c r="I104" s="194"/>
      <c r="J104" s="196"/>
      <c r="K104" s="61"/>
      <c r="L104" s="198"/>
      <c r="M104" s="7"/>
    </row>
    <row r="105" spans="1:13" ht="15.75" customHeight="1">
      <c r="A105" s="186"/>
      <c r="B105" s="188"/>
      <c r="C105" s="7"/>
      <c r="D105" s="194"/>
      <c r="E105" s="194"/>
      <c r="F105" s="194"/>
      <c r="G105" s="194"/>
      <c r="H105" s="194"/>
      <c r="I105" s="194"/>
      <c r="J105" s="196"/>
      <c r="K105" s="61"/>
      <c r="L105" s="198"/>
      <c r="M105" s="7"/>
    </row>
    <row r="106" spans="1:13" ht="15.75" customHeight="1">
      <c r="A106" s="186"/>
      <c r="B106" s="188"/>
      <c r="C106" s="7"/>
      <c r="D106" s="194"/>
      <c r="E106" s="194"/>
      <c r="F106" s="194"/>
      <c r="G106" s="194"/>
      <c r="H106" s="194"/>
      <c r="I106" s="194"/>
      <c r="J106" s="196"/>
      <c r="K106" s="61"/>
      <c r="L106" s="198"/>
      <c r="M106" s="7"/>
    </row>
    <row r="107" spans="1:13" ht="15.75" customHeight="1">
      <c r="A107" s="186"/>
      <c r="B107" s="188"/>
      <c r="C107" s="7"/>
      <c r="D107" s="194"/>
      <c r="E107" s="194"/>
      <c r="F107" s="194"/>
      <c r="G107" s="194"/>
      <c r="H107" s="194"/>
      <c r="I107" s="194"/>
      <c r="J107" s="196"/>
      <c r="K107" s="61"/>
      <c r="L107" s="198"/>
      <c r="M107" s="7"/>
    </row>
    <row r="108" spans="1:13" ht="15.75" customHeight="1">
      <c r="A108" s="186"/>
      <c r="B108" s="188"/>
      <c r="C108" s="7"/>
      <c r="D108" s="194"/>
      <c r="E108" s="194"/>
      <c r="F108" s="194"/>
      <c r="G108" s="194"/>
      <c r="H108" s="194"/>
      <c r="I108" s="194"/>
      <c r="J108" s="196"/>
      <c r="K108" s="61"/>
      <c r="L108" s="198"/>
      <c r="M108" s="7"/>
    </row>
    <row r="109" spans="1:13" ht="15.75" customHeight="1">
      <c r="A109" s="186"/>
      <c r="B109" s="188"/>
      <c r="C109" s="7"/>
      <c r="D109" s="194"/>
      <c r="E109" s="194"/>
      <c r="F109" s="194"/>
      <c r="G109" s="194"/>
      <c r="H109" s="194"/>
      <c r="I109" s="194"/>
      <c r="J109" s="196"/>
      <c r="K109" s="61"/>
      <c r="L109" s="198"/>
      <c r="M109" s="7"/>
    </row>
    <row r="110" spans="1:13" ht="15.75" customHeight="1">
      <c r="A110" s="186"/>
      <c r="B110" s="188"/>
      <c r="C110" s="7"/>
      <c r="D110" s="194"/>
      <c r="E110" s="194"/>
      <c r="F110" s="194"/>
      <c r="G110" s="194"/>
      <c r="H110" s="194"/>
      <c r="I110" s="194"/>
      <c r="J110" s="196"/>
      <c r="K110" s="61"/>
      <c r="L110" s="198"/>
      <c r="M110" s="7"/>
    </row>
    <row r="111" spans="1:13" ht="15.75" customHeight="1">
      <c r="A111" s="186"/>
      <c r="B111" s="188"/>
      <c r="C111" s="7"/>
      <c r="D111" s="194"/>
      <c r="E111" s="194"/>
      <c r="F111" s="194"/>
      <c r="G111" s="194"/>
      <c r="H111" s="194"/>
      <c r="I111" s="194"/>
      <c r="J111" s="196"/>
      <c r="K111" s="61"/>
      <c r="L111" s="198"/>
      <c r="M111" s="7"/>
    </row>
    <row r="112" spans="1:13" ht="15.75" customHeight="1">
      <c r="A112" s="186"/>
      <c r="B112" s="188"/>
      <c r="C112" s="7"/>
      <c r="D112" s="194"/>
      <c r="E112" s="194"/>
      <c r="F112" s="194"/>
      <c r="G112" s="194"/>
      <c r="H112" s="194"/>
      <c r="I112" s="194"/>
      <c r="J112" s="196"/>
      <c r="K112" s="61"/>
      <c r="L112" s="198"/>
      <c r="M112" s="7"/>
    </row>
    <row r="113" spans="1:13" ht="15.75" customHeight="1">
      <c r="A113" s="186"/>
      <c r="B113" s="188"/>
      <c r="C113" s="7"/>
      <c r="D113" s="194"/>
      <c r="E113" s="194"/>
      <c r="F113" s="194"/>
      <c r="G113" s="194"/>
      <c r="H113" s="194"/>
      <c r="I113" s="194"/>
      <c r="J113" s="196"/>
      <c r="K113" s="61"/>
      <c r="L113" s="198"/>
      <c r="M113" s="7"/>
    </row>
    <row r="114" spans="1:13" ht="15.75" customHeight="1">
      <c r="A114" s="186"/>
      <c r="B114" s="188"/>
      <c r="C114" s="7"/>
      <c r="D114" s="194"/>
      <c r="E114" s="194"/>
      <c r="F114" s="194"/>
      <c r="G114" s="194"/>
      <c r="H114" s="194"/>
      <c r="I114" s="194"/>
      <c r="J114" s="196"/>
      <c r="K114" s="61"/>
      <c r="L114" s="198"/>
      <c r="M114" s="7"/>
    </row>
    <row r="115" spans="1:13" ht="15.75" customHeight="1">
      <c r="A115" s="186"/>
      <c r="B115" s="188"/>
      <c r="C115" s="7"/>
      <c r="D115" s="194"/>
      <c r="E115" s="194"/>
      <c r="F115" s="194"/>
      <c r="G115" s="194"/>
      <c r="H115" s="194"/>
      <c r="I115" s="194"/>
      <c r="J115" s="196"/>
      <c r="K115" s="61"/>
      <c r="L115" s="198"/>
      <c r="M115" s="7"/>
    </row>
    <row r="116" spans="1:13" ht="15.75" customHeight="1">
      <c r="A116" s="186"/>
      <c r="B116" s="188"/>
      <c r="C116" s="7"/>
      <c r="D116" s="194"/>
      <c r="E116" s="194"/>
      <c r="F116" s="194"/>
      <c r="G116" s="194"/>
      <c r="H116" s="194"/>
      <c r="I116" s="194"/>
      <c r="J116" s="196"/>
      <c r="K116" s="61"/>
      <c r="L116" s="198"/>
      <c r="M116" s="7"/>
    </row>
    <row r="117" spans="1:13" ht="15.75" customHeight="1">
      <c r="A117" s="186"/>
      <c r="B117" s="188"/>
      <c r="C117" s="7"/>
      <c r="D117" s="194"/>
      <c r="E117" s="194"/>
      <c r="F117" s="194"/>
      <c r="G117" s="194"/>
      <c r="H117" s="194"/>
      <c r="I117" s="194"/>
      <c r="J117" s="196"/>
      <c r="K117" s="61"/>
      <c r="L117" s="198"/>
      <c r="M117" s="7"/>
    </row>
    <row r="118" spans="1:13" ht="15.75" customHeight="1">
      <c r="A118" s="186"/>
      <c r="B118" s="188"/>
      <c r="C118" s="7"/>
      <c r="D118" s="194"/>
      <c r="E118" s="194"/>
      <c r="F118" s="194"/>
      <c r="G118" s="194"/>
      <c r="H118" s="194"/>
      <c r="I118" s="194"/>
      <c r="J118" s="196"/>
      <c r="K118" s="61"/>
      <c r="L118" s="198"/>
      <c r="M118" s="7"/>
    </row>
    <row r="119" spans="1:13" ht="15.75" customHeight="1">
      <c r="A119" s="186"/>
      <c r="B119" s="188"/>
      <c r="C119" s="7"/>
      <c r="D119" s="194"/>
      <c r="E119" s="194"/>
      <c r="F119" s="194"/>
      <c r="G119" s="194"/>
      <c r="H119" s="194"/>
      <c r="I119" s="194"/>
      <c r="J119" s="196"/>
      <c r="K119" s="61"/>
      <c r="L119" s="198"/>
      <c r="M119" s="7"/>
    </row>
    <row r="120" spans="1:13" ht="15.75" customHeight="1">
      <c r="A120" s="186"/>
      <c r="B120" s="188"/>
      <c r="C120" s="7"/>
      <c r="D120" s="194"/>
      <c r="E120" s="194"/>
      <c r="F120" s="194"/>
      <c r="G120" s="194"/>
      <c r="H120" s="194"/>
      <c r="I120" s="194"/>
      <c r="J120" s="196"/>
      <c r="K120" s="61"/>
      <c r="L120" s="198"/>
      <c r="M120" s="7"/>
    </row>
    <row r="121" spans="1:13" ht="15.75" customHeight="1">
      <c r="A121" s="186"/>
      <c r="B121" s="188"/>
      <c r="C121" s="7"/>
      <c r="D121" s="194"/>
      <c r="E121" s="194"/>
      <c r="F121" s="194"/>
      <c r="G121" s="194"/>
      <c r="H121" s="194"/>
      <c r="I121" s="194"/>
      <c r="J121" s="196"/>
      <c r="K121" s="61"/>
      <c r="L121" s="198"/>
      <c r="M121" s="7"/>
    </row>
    <row r="122" spans="1:13" ht="15.75" customHeight="1">
      <c r="A122" s="186"/>
      <c r="B122" s="188"/>
      <c r="C122" s="7"/>
      <c r="D122" s="194"/>
      <c r="E122" s="194"/>
      <c r="F122" s="194"/>
      <c r="G122" s="194"/>
      <c r="H122" s="194"/>
      <c r="I122" s="194"/>
      <c r="J122" s="196"/>
      <c r="K122" s="61"/>
      <c r="L122" s="198"/>
      <c r="M122" s="7"/>
    </row>
    <row r="123" spans="1:13" ht="15.75" customHeight="1">
      <c r="A123" s="186"/>
      <c r="B123" s="188"/>
      <c r="C123" s="7"/>
      <c r="D123" s="194"/>
      <c r="E123" s="194"/>
      <c r="F123" s="194"/>
      <c r="G123" s="194"/>
      <c r="H123" s="194"/>
      <c r="I123" s="194"/>
      <c r="J123" s="196"/>
      <c r="K123" s="61"/>
      <c r="L123" s="198"/>
      <c r="M123" s="7"/>
    </row>
    <row r="124" spans="1:13" ht="15.75" customHeight="1">
      <c r="A124" s="186"/>
      <c r="B124" s="188"/>
      <c r="C124" s="7"/>
      <c r="D124" s="194"/>
      <c r="E124" s="194"/>
      <c r="F124" s="194"/>
      <c r="G124" s="194"/>
      <c r="H124" s="194"/>
      <c r="I124" s="194"/>
      <c r="J124" s="196"/>
      <c r="K124" s="61"/>
      <c r="L124" s="198"/>
      <c r="M124" s="7"/>
    </row>
    <row r="125" spans="1:13" ht="15.75" customHeight="1">
      <c r="A125" s="186"/>
      <c r="B125" s="188"/>
      <c r="C125" s="7"/>
      <c r="D125" s="194"/>
      <c r="E125" s="194"/>
      <c r="F125" s="194"/>
      <c r="G125" s="194"/>
      <c r="H125" s="194"/>
      <c r="I125" s="194"/>
      <c r="J125" s="196"/>
      <c r="K125" s="61"/>
      <c r="L125" s="198"/>
      <c r="M125" s="7"/>
    </row>
    <row r="126" spans="1:13" ht="15.75" customHeight="1">
      <c r="A126" s="186"/>
      <c r="B126" s="188"/>
      <c r="C126" s="7"/>
      <c r="D126" s="194"/>
      <c r="E126" s="194"/>
      <c r="F126" s="194"/>
      <c r="G126" s="194"/>
      <c r="H126" s="194"/>
      <c r="I126" s="194"/>
      <c r="J126" s="196"/>
      <c r="K126" s="61"/>
      <c r="L126" s="198"/>
      <c r="M126" s="7"/>
    </row>
    <row r="127" spans="1:13" ht="15.75" customHeight="1">
      <c r="A127" s="186"/>
      <c r="B127" s="188"/>
      <c r="C127" s="7"/>
      <c r="D127" s="194"/>
      <c r="E127" s="194"/>
      <c r="F127" s="194"/>
      <c r="G127" s="194"/>
      <c r="H127" s="194"/>
      <c r="I127" s="194"/>
      <c r="J127" s="196"/>
      <c r="K127" s="61"/>
      <c r="L127" s="198"/>
      <c r="M127" s="7"/>
    </row>
    <row r="128" spans="1:13" ht="15.75" customHeight="1">
      <c r="A128" s="186"/>
      <c r="B128" s="188"/>
      <c r="C128" s="7"/>
      <c r="D128" s="194"/>
      <c r="E128" s="194"/>
      <c r="F128" s="194"/>
      <c r="G128" s="194"/>
      <c r="H128" s="194"/>
      <c r="I128" s="194"/>
      <c r="J128" s="196"/>
      <c r="K128" s="61"/>
      <c r="L128" s="198"/>
      <c r="M128" s="7"/>
    </row>
    <row r="129" spans="1:13" ht="15.75" customHeight="1">
      <c r="A129" s="186"/>
      <c r="B129" s="188"/>
      <c r="C129" s="7"/>
      <c r="D129" s="194"/>
      <c r="E129" s="194"/>
      <c r="F129" s="194"/>
      <c r="G129" s="194"/>
      <c r="H129" s="194"/>
      <c r="I129" s="194"/>
      <c r="J129" s="196"/>
      <c r="K129" s="61"/>
      <c r="L129" s="198"/>
      <c r="M129" s="7"/>
    </row>
    <row r="130" spans="1:13" ht="15.75" customHeight="1">
      <c r="A130" s="186"/>
      <c r="B130" s="188"/>
      <c r="C130" s="7"/>
      <c r="D130" s="194"/>
      <c r="E130" s="194"/>
      <c r="F130" s="194"/>
      <c r="G130" s="194"/>
      <c r="H130" s="194"/>
      <c r="I130" s="194"/>
      <c r="J130" s="196"/>
      <c r="K130" s="61"/>
      <c r="L130" s="198"/>
      <c r="M130" s="7"/>
    </row>
    <row r="131" spans="1:13" ht="15.75" customHeight="1">
      <c r="A131" s="186"/>
      <c r="B131" s="188"/>
      <c r="C131" s="7"/>
      <c r="D131" s="194"/>
      <c r="E131" s="194"/>
      <c r="F131" s="194"/>
      <c r="G131" s="194"/>
      <c r="H131" s="194"/>
      <c r="I131" s="194"/>
      <c r="J131" s="196"/>
      <c r="K131" s="61"/>
      <c r="L131" s="198"/>
      <c r="M131" s="7"/>
    </row>
    <row r="132" spans="1:13" ht="15.75" customHeight="1">
      <c r="A132" s="186"/>
      <c r="B132" s="188"/>
      <c r="C132" s="7"/>
      <c r="D132" s="194"/>
      <c r="E132" s="194"/>
      <c r="F132" s="194"/>
      <c r="G132" s="194"/>
      <c r="H132" s="194"/>
      <c r="I132" s="194"/>
      <c r="J132" s="196"/>
      <c r="K132" s="61"/>
      <c r="L132" s="198"/>
      <c r="M132" s="7"/>
    </row>
    <row r="133" spans="1:13" ht="15.75" customHeight="1">
      <c r="A133" s="186"/>
      <c r="B133" s="188"/>
      <c r="C133" s="7"/>
      <c r="D133" s="194"/>
      <c r="E133" s="194"/>
      <c r="F133" s="194"/>
      <c r="G133" s="194"/>
      <c r="H133" s="194"/>
      <c r="I133" s="194"/>
      <c r="J133" s="196"/>
      <c r="K133" s="61"/>
      <c r="L133" s="198"/>
      <c r="M133" s="7"/>
    </row>
    <row r="134" spans="1:13" ht="15.75" customHeight="1">
      <c r="A134" s="186"/>
      <c r="B134" s="188"/>
      <c r="C134" s="7"/>
      <c r="D134" s="194"/>
      <c r="E134" s="194"/>
      <c r="F134" s="194"/>
      <c r="G134" s="194"/>
      <c r="H134" s="194"/>
      <c r="I134" s="194"/>
      <c r="J134" s="196"/>
      <c r="K134" s="61"/>
      <c r="L134" s="198"/>
      <c r="M134" s="7"/>
    </row>
    <row r="135" spans="1:13" ht="15.75" customHeight="1">
      <c r="A135" s="186"/>
      <c r="B135" s="188"/>
      <c r="C135" s="7"/>
      <c r="D135" s="194"/>
      <c r="E135" s="194"/>
      <c r="F135" s="194"/>
      <c r="G135" s="194"/>
      <c r="H135" s="194"/>
      <c r="I135" s="194"/>
      <c r="J135" s="196"/>
      <c r="K135" s="61"/>
      <c r="L135" s="198"/>
      <c r="M135" s="7"/>
    </row>
    <row r="136" spans="1:13" ht="15.75" customHeight="1">
      <c r="A136" s="186"/>
      <c r="B136" s="188"/>
      <c r="C136" s="7"/>
      <c r="D136" s="194"/>
      <c r="E136" s="194"/>
      <c r="F136" s="194"/>
      <c r="G136" s="194"/>
      <c r="H136" s="194"/>
      <c r="I136" s="194"/>
      <c r="J136" s="196"/>
      <c r="K136" s="61"/>
      <c r="L136" s="198"/>
      <c r="M136" s="7"/>
    </row>
    <row r="137" spans="1:13" ht="15.75" customHeight="1">
      <c r="A137" s="186"/>
      <c r="B137" s="188"/>
      <c r="C137" s="7"/>
      <c r="D137" s="194"/>
      <c r="E137" s="194"/>
      <c r="F137" s="194"/>
      <c r="G137" s="194"/>
      <c r="H137" s="194"/>
      <c r="I137" s="194"/>
      <c r="J137" s="196"/>
      <c r="K137" s="61"/>
      <c r="L137" s="198"/>
      <c r="M137" s="7"/>
    </row>
    <row r="138" spans="1:13" ht="15.75" customHeight="1">
      <c r="A138" s="186"/>
      <c r="B138" s="188"/>
      <c r="C138" s="7"/>
      <c r="D138" s="194"/>
      <c r="E138" s="194"/>
      <c r="F138" s="194"/>
      <c r="G138" s="194"/>
      <c r="H138" s="194"/>
      <c r="I138" s="194"/>
      <c r="J138" s="196"/>
      <c r="K138" s="61"/>
      <c r="L138" s="198"/>
      <c r="M138" s="7"/>
    </row>
    <row r="139" spans="1:13" ht="15.75" customHeight="1">
      <c r="A139" s="186"/>
      <c r="B139" s="188"/>
      <c r="C139" s="7"/>
      <c r="D139" s="194"/>
      <c r="E139" s="194"/>
      <c r="F139" s="194"/>
      <c r="G139" s="194"/>
      <c r="H139" s="194"/>
      <c r="I139" s="194"/>
      <c r="J139" s="196"/>
      <c r="K139" s="61"/>
      <c r="L139" s="198"/>
      <c r="M139" s="7"/>
    </row>
    <row r="140" spans="1:13" ht="15.75" customHeight="1">
      <c r="A140" s="186"/>
      <c r="B140" s="188"/>
      <c r="C140" s="7"/>
      <c r="D140" s="194"/>
      <c r="E140" s="194"/>
      <c r="F140" s="194"/>
      <c r="G140" s="194"/>
      <c r="H140" s="194"/>
      <c r="I140" s="194"/>
      <c r="J140" s="196"/>
      <c r="K140" s="61"/>
      <c r="L140" s="198"/>
      <c r="M140" s="7"/>
    </row>
    <row r="141" spans="1:13" ht="15.75" customHeight="1">
      <c r="A141" s="186"/>
      <c r="B141" s="188"/>
      <c r="C141" s="7"/>
      <c r="D141" s="194"/>
      <c r="E141" s="194"/>
      <c r="F141" s="194"/>
      <c r="G141" s="194"/>
      <c r="H141" s="194"/>
      <c r="I141" s="194"/>
      <c r="J141" s="196"/>
      <c r="K141" s="61"/>
      <c r="L141" s="198"/>
      <c r="M141" s="7"/>
    </row>
    <row r="142" spans="1:13" ht="15.75" customHeight="1">
      <c r="A142" s="186"/>
      <c r="B142" s="188"/>
      <c r="C142" s="7"/>
      <c r="D142" s="194"/>
      <c r="E142" s="194"/>
      <c r="F142" s="194"/>
      <c r="G142" s="194"/>
      <c r="H142" s="194"/>
      <c r="I142" s="194"/>
      <c r="J142" s="196"/>
      <c r="K142" s="61"/>
      <c r="L142" s="198"/>
      <c r="M142" s="7"/>
    </row>
    <row r="143" spans="1:13" ht="15.75" customHeight="1">
      <c r="A143" s="186"/>
      <c r="B143" s="188"/>
      <c r="C143" s="7"/>
      <c r="D143" s="194"/>
      <c r="E143" s="194"/>
      <c r="F143" s="194"/>
      <c r="G143" s="194"/>
      <c r="H143" s="194"/>
      <c r="I143" s="194"/>
      <c r="J143" s="196"/>
      <c r="K143" s="61"/>
      <c r="L143" s="198"/>
      <c r="M143" s="7"/>
    </row>
    <row r="144" spans="1:13" ht="15.75" customHeight="1">
      <c r="A144" s="186"/>
      <c r="B144" s="188"/>
      <c r="C144" s="7"/>
      <c r="D144" s="194"/>
      <c r="E144" s="194"/>
      <c r="F144" s="194"/>
      <c r="G144" s="194"/>
      <c r="H144" s="194"/>
      <c r="I144" s="194"/>
      <c r="J144" s="196"/>
      <c r="K144" s="61"/>
      <c r="L144" s="198"/>
      <c r="M144" s="7"/>
    </row>
    <row r="145" spans="1:13" ht="15.75" customHeight="1">
      <c r="A145" s="186"/>
      <c r="B145" s="188"/>
      <c r="C145" s="7"/>
      <c r="D145" s="194"/>
      <c r="E145" s="194"/>
      <c r="F145" s="194"/>
      <c r="G145" s="194"/>
      <c r="H145" s="194"/>
      <c r="I145" s="194"/>
      <c r="J145" s="196"/>
      <c r="K145" s="61"/>
      <c r="L145" s="198"/>
      <c r="M145" s="7"/>
    </row>
    <row r="146" spans="1:13" ht="15.75" customHeight="1">
      <c r="A146" s="186"/>
      <c r="B146" s="188"/>
      <c r="C146" s="7"/>
      <c r="D146" s="194"/>
      <c r="E146" s="194"/>
      <c r="F146" s="194"/>
      <c r="G146" s="194"/>
      <c r="H146" s="194"/>
      <c r="I146" s="194"/>
      <c r="J146" s="196"/>
      <c r="K146" s="61"/>
      <c r="L146" s="198"/>
      <c r="M146" s="7"/>
    </row>
    <row r="147" spans="1:13" ht="15.75" customHeight="1">
      <c r="A147" s="186"/>
      <c r="B147" s="188"/>
      <c r="C147" s="7"/>
      <c r="D147" s="194"/>
      <c r="E147" s="194"/>
      <c r="F147" s="194"/>
      <c r="G147" s="194"/>
      <c r="H147" s="194"/>
      <c r="I147" s="194"/>
      <c r="J147" s="196"/>
      <c r="K147" s="61"/>
      <c r="L147" s="198"/>
      <c r="M147" s="7"/>
    </row>
    <row r="148" spans="1:13" ht="15.75" customHeight="1">
      <c r="A148" s="186"/>
      <c r="B148" s="188"/>
      <c r="C148" s="7"/>
      <c r="D148" s="194"/>
      <c r="E148" s="194"/>
      <c r="F148" s="194"/>
      <c r="G148" s="194"/>
      <c r="H148" s="194"/>
      <c r="I148" s="194"/>
      <c r="J148" s="196"/>
      <c r="K148" s="61"/>
      <c r="L148" s="198"/>
      <c r="M148" s="7"/>
    </row>
    <row r="149" spans="1:13" ht="15.75" customHeight="1">
      <c r="A149" s="186"/>
      <c r="B149" s="188"/>
      <c r="C149" s="7"/>
      <c r="D149" s="194"/>
      <c r="E149" s="194"/>
      <c r="F149" s="194"/>
      <c r="G149" s="194"/>
      <c r="H149" s="194"/>
      <c r="I149" s="194"/>
      <c r="J149" s="196"/>
      <c r="K149" s="61"/>
      <c r="L149" s="198"/>
      <c r="M149" s="7"/>
    </row>
    <row r="150" spans="1:13" ht="15.75" customHeight="1">
      <c r="A150" s="186"/>
      <c r="B150" s="188"/>
      <c r="C150" s="7"/>
      <c r="D150" s="194"/>
      <c r="E150" s="194"/>
      <c r="F150" s="194"/>
      <c r="G150" s="194"/>
      <c r="H150" s="194"/>
      <c r="I150" s="194"/>
      <c r="J150" s="196"/>
      <c r="K150" s="61"/>
      <c r="L150" s="198"/>
      <c r="M150" s="7"/>
    </row>
    <row r="151" spans="1:13" ht="15.75" customHeight="1">
      <c r="A151" s="186"/>
      <c r="B151" s="188"/>
      <c r="C151" s="7"/>
      <c r="D151" s="194"/>
      <c r="E151" s="194"/>
      <c r="F151" s="194"/>
      <c r="G151" s="194"/>
      <c r="H151" s="194"/>
      <c r="I151" s="194"/>
      <c r="J151" s="196"/>
      <c r="K151" s="61"/>
      <c r="L151" s="198"/>
      <c r="M151" s="7"/>
    </row>
    <row r="152" spans="1:13" ht="15.75" customHeight="1">
      <c r="A152" s="186"/>
      <c r="B152" s="188"/>
      <c r="C152" s="7"/>
      <c r="D152" s="194"/>
      <c r="E152" s="194"/>
      <c r="F152" s="194"/>
      <c r="G152" s="194"/>
      <c r="H152" s="194"/>
      <c r="I152" s="194"/>
      <c r="J152" s="196"/>
      <c r="K152" s="61"/>
      <c r="L152" s="198"/>
      <c r="M152" s="7"/>
    </row>
    <row r="153" spans="1:13" ht="15.75" customHeight="1">
      <c r="A153" s="186"/>
      <c r="B153" s="188"/>
      <c r="C153" s="7"/>
      <c r="D153" s="194"/>
      <c r="E153" s="194"/>
      <c r="F153" s="194"/>
      <c r="G153" s="194"/>
      <c r="H153" s="194"/>
      <c r="I153" s="194"/>
      <c r="J153" s="196"/>
      <c r="K153" s="61"/>
      <c r="L153" s="198"/>
      <c r="M153" s="7"/>
    </row>
    <row r="154" spans="1:13" ht="15.75" customHeight="1">
      <c r="A154" s="186"/>
      <c r="B154" s="188"/>
      <c r="C154" s="7"/>
      <c r="D154" s="194"/>
      <c r="E154" s="194"/>
      <c r="F154" s="194"/>
      <c r="G154" s="194"/>
      <c r="H154" s="194"/>
      <c r="I154" s="194"/>
      <c r="J154" s="196"/>
      <c r="K154" s="61"/>
      <c r="L154" s="198"/>
      <c r="M154" s="7"/>
    </row>
    <row r="155" spans="1:13" ht="15.75" customHeight="1">
      <c r="A155" s="186"/>
      <c r="B155" s="188"/>
      <c r="C155" s="7"/>
      <c r="D155" s="194"/>
      <c r="E155" s="194"/>
      <c r="F155" s="194"/>
      <c r="G155" s="194"/>
      <c r="H155" s="194"/>
      <c r="I155" s="194"/>
      <c r="J155" s="196"/>
      <c r="K155" s="61"/>
      <c r="L155" s="198"/>
      <c r="M155" s="7"/>
    </row>
    <row r="156" spans="1:13" ht="15.75" customHeight="1">
      <c r="A156" s="186"/>
      <c r="B156" s="188"/>
      <c r="C156" s="7"/>
      <c r="D156" s="194"/>
      <c r="E156" s="194"/>
      <c r="F156" s="194"/>
      <c r="G156" s="194"/>
      <c r="H156" s="194"/>
      <c r="I156" s="194"/>
      <c r="J156" s="196"/>
      <c r="K156" s="61"/>
      <c r="L156" s="198"/>
      <c r="M156" s="7"/>
    </row>
    <row r="157" spans="1:13" ht="15.75" customHeight="1">
      <c r="A157" s="186"/>
      <c r="B157" s="188"/>
      <c r="C157" s="7"/>
      <c r="D157" s="194"/>
      <c r="E157" s="194"/>
      <c r="F157" s="194"/>
      <c r="G157" s="194"/>
      <c r="H157" s="194"/>
      <c r="I157" s="194"/>
      <c r="J157" s="196"/>
      <c r="K157" s="61"/>
      <c r="L157" s="198"/>
      <c r="M157" s="7"/>
    </row>
    <row r="158" spans="1:13" ht="15.75" customHeight="1">
      <c r="A158" s="186"/>
      <c r="B158" s="188"/>
      <c r="C158" s="7"/>
      <c r="D158" s="194"/>
      <c r="E158" s="194"/>
      <c r="F158" s="194"/>
      <c r="G158" s="194"/>
      <c r="H158" s="194"/>
      <c r="I158" s="194"/>
      <c r="J158" s="196"/>
      <c r="K158" s="61"/>
      <c r="L158" s="198"/>
      <c r="M158" s="7"/>
    </row>
    <row r="159" spans="1:13" ht="15.75" customHeight="1">
      <c r="A159" s="186"/>
      <c r="B159" s="188"/>
      <c r="C159" s="7"/>
      <c r="D159" s="194"/>
      <c r="E159" s="194"/>
      <c r="F159" s="194"/>
      <c r="G159" s="194"/>
      <c r="H159" s="194"/>
      <c r="I159" s="194"/>
      <c r="J159" s="196"/>
      <c r="K159" s="61"/>
      <c r="L159" s="198"/>
      <c r="M159" s="7"/>
    </row>
    <row r="160" spans="1:13" ht="15.75" customHeight="1">
      <c r="A160" s="186"/>
      <c r="B160" s="188"/>
      <c r="C160" s="7"/>
      <c r="D160" s="194"/>
      <c r="E160" s="194"/>
      <c r="F160" s="194"/>
      <c r="G160" s="194"/>
      <c r="H160" s="194"/>
      <c r="I160" s="194"/>
      <c r="J160" s="196"/>
      <c r="K160" s="61"/>
      <c r="L160" s="198"/>
      <c r="M160" s="7"/>
    </row>
    <row r="161" spans="1:13" ht="15.75" customHeight="1">
      <c r="A161" s="186"/>
      <c r="B161" s="188"/>
      <c r="C161" s="7"/>
      <c r="D161" s="194"/>
      <c r="E161" s="194"/>
      <c r="F161" s="194"/>
      <c r="G161" s="194"/>
      <c r="H161" s="194"/>
      <c r="I161" s="194"/>
      <c r="J161" s="196"/>
      <c r="K161" s="61"/>
      <c r="L161" s="198"/>
      <c r="M161" s="7"/>
    </row>
    <row r="162" spans="1:13" ht="15.75" customHeight="1">
      <c r="A162" s="186"/>
      <c r="B162" s="188"/>
      <c r="C162" s="7"/>
      <c r="D162" s="194"/>
      <c r="E162" s="194"/>
      <c r="F162" s="194"/>
      <c r="G162" s="194"/>
      <c r="H162" s="194"/>
      <c r="I162" s="194"/>
      <c r="J162" s="196"/>
      <c r="K162" s="61"/>
      <c r="L162" s="198"/>
      <c r="M162" s="7"/>
    </row>
    <row r="163" spans="1:13" ht="15.75" customHeight="1">
      <c r="A163" s="186"/>
      <c r="B163" s="188"/>
      <c r="C163" s="7"/>
      <c r="D163" s="194"/>
      <c r="E163" s="194"/>
      <c r="F163" s="194"/>
      <c r="G163" s="194"/>
      <c r="H163" s="194"/>
      <c r="I163" s="194"/>
      <c r="J163" s="196"/>
      <c r="K163" s="61"/>
      <c r="L163" s="198"/>
      <c r="M163" s="7"/>
    </row>
    <row r="164" spans="1:13" ht="15.75" customHeight="1">
      <c r="A164" s="186"/>
      <c r="B164" s="188"/>
      <c r="C164" s="7"/>
      <c r="D164" s="194"/>
      <c r="E164" s="194"/>
      <c r="F164" s="194"/>
      <c r="G164" s="194"/>
      <c r="H164" s="194"/>
      <c r="I164" s="194"/>
      <c r="J164" s="196"/>
      <c r="K164" s="61"/>
      <c r="L164" s="198"/>
      <c r="M164" s="7"/>
    </row>
    <row r="165" spans="1:13" ht="15.75" customHeight="1">
      <c r="A165" s="186"/>
      <c r="B165" s="188"/>
      <c r="C165" s="7"/>
      <c r="D165" s="194"/>
      <c r="E165" s="194"/>
      <c r="F165" s="194"/>
      <c r="G165" s="194"/>
      <c r="H165" s="194"/>
      <c r="I165" s="194"/>
      <c r="J165" s="196"/>
      <c r="K165" s="61"/>
      <c r="L165" s="198"/>
      <c r="M165" s="7"/>
    </row>
    <row r="166" spans="1:13" ht="15.75" customHeight="1">
      <c r="A166" s="186"/>
      <c r="B166" s="188"/>
      <c r="C166" s="7"/>
      <c r="D166" s="194"/>
      <c r="E166" s="194"/>
      <c r="F166" s="194"/>
      <c r="G166" s="194"/>
      <c r="H166" s="194"/>
      <c r="I166" s="194"/>
      <c r="J166" s="196"/>
      <c r="K166" s="61"/>
      <c r="L166" s="198"/>
      <c r="M166" s="7"/>
    </row>
    <row r="167" spans="1:13" ht="15.75" customHeight="1">
      <c r="A167" s="186"/>
      <c r="B167" s="188"/>
      <c r="C167" s="7"/>
      <c r="D167" s="194"/>
      <c r="E167" s="194"/>
      <c r="F167" s="194"/>
      <c r="G167" s="194"/>
      <c r="H167" s="194"/>
      <c r="I167" s="194"/>
      <c r="J167" s="196"/>
      <c r="K167" s="61"/>
      <c r="L167" s="198"/>
      <c r="M167" s="7"/>
    </row>
    <row r="168" spans="1:13" ht="15.75" customHeight="1">
      <c r="A168" s="186"/>
      <c r="B168" s="188"/>
      <c r="C168" s="7"/>
      <c r="D168" s="194"/>
      <c r="E168" s="194"/>
      <c r="F168" s="194"/>
      <c r="G168" s="194"/>
      <c r="H168" s="194"/>
      <c r="I168" s="194"/>
      <c r="J168" s="196"/>
      <c r="K168" s="61"/>
      <c r="L168" s="198"/>
      <c r="M168" s="7"/>
    </row>
    <row r="169" spans="1:13" ht="15.75" customHeight="1">
      <c r="A169" s="186"/>
      <c r="B169" s="188"/>
      <c r="C169" s="7"/>
      <c r="D169" s="194"/>
      <c r="E169" s="194"/>
      <c r="F169" s="194"/>
      <c r="G169" s="194"/>
      <c r="H169" s="194"/>
      <c r="I169" s="194"/>
      <c r="J169" s="196"/>
      <c r="K169" s="61"/>
      <c r="L169" s="198"/>
      <c r="M169" s="7"/>
    </row>
    <row r="170" spans="1:13" ht="15.75" customHeight="1">
      <c r="A170" s="186"/>
      <c r="B170" s="188"/>
      <c r="C170" s="7"/>
      <c r="D170" s="194"/>
      <c r="E170" s="194"/>
      <c r="F170" s="194"/>
      <c r="G170" s="194"/>
      <c r="H170" s="194"/>
      <c r="I170" s="194"/>
      <c r="J170" s="196"/>
      <c r="K170" s="61"/>
      <c r="L170" s="198"/>
      <c r="M170" s="7"/>
    </row>
    <row r="171" spans="1:13" ht="15.75" customHeight="1">
      <c r="A171" s="186"/>
      <c r="B171" s="188"/>
      <c r="C171" s="7"/>
      <c r="D171" s="194"/>
      <c r="E171" s="194"/>
      <c r="F171" s="194"/>
      <c r="G171" s="194"/>
      <c r="H171" s="194"/>
      <c r="I171" s="194"/>
      <c r="J171" s="196"/>
      <c r="K171" s="61"/>
      <c r="L171" s="198"/>
      <c r="M171" s="7"/>
    </row>
    <row r="172" spans="1:13" ht="15.75" customHeight="1">
      <c r="A172" s="186"/>
      <c r="B172" s="188"/>
      <c r="C172" s="7"/>
      <c r="D172" s="194"/>
      <c r="E172" s="194"/>
      <c r="F172" s="194"/>
      <c r="G172" s="194"/>
      <c r="H172" s="194"/>
      <c r="I172" s="194"/>
      <c r="J172" s="196"/>
      <c r="K172" s="61"/>
      <c r="L172" s="198"/>
      <c r="M172" s="7"/>
    </row>
    <row r="173" spans="1:13" ht="15.75" customHeight="1">
      <c r="A173" s="186"/>
      <c r="B173" s="188"/>
      <c r="C173" s="7"/>
      <c r="D173" s="194"/>
      <c r="E173" s="194"/>
      <c r="F173" s="194"/>
      <c r="G173" s="194"/>
      <c r="H173" s="194"/>
      <c r="I173" s="194"/>
      <c r="J173" s="196"/>
      <c r="K173" s="61"/>
      <c r="L173" s="198"/>
      <c r="M173" s="7"/>
    </row>
    <row r="174" spans="1:13" ht="15.75" customHeight="1">
      <c r="A174" s="186"/>
      <c r="B174" s="188"/>
      <c r="C174" s="7"/>
      <c r="D174" s="194"/>
      <c r="E174" s="194"/>
      <c r="F174" s="194"/>
      <c r="G174" s="194"/>
      <c r="H174" s="194"/>
      <c r="I174" s="194"/>
      <c r="J174" s="196"/>
      <c r="K174" s="61"/>
      <c r="L174" s="198"/>
      <c r="M174" s="7"/>
    </row>
    <row r="175" spans="1:13" ht="15.75" customHeight="1">
      <c r="A175" s="186"/>
      <c r="B175" s="188"/>
      <c r="C175" s="7"/>
      <c r="D175" s="194"/>
      <c r="E175" s="194"/>
      <c r="F175" s="194"/>
      <c r="G175" s="194"/>
      <c r="H175" s="194"/>
      <c r="I175" s="194"/>
      <c r="J175" s="196"/>
      <c r="K175" s="61"/>
      <c r="L175" s="198"/>
      <c r="M175" s="7"/>
    </row>
    <row r="176" spans="1:13" ht="15.75" customHeight="1">
      <c r="A176" s="186"/>
      <c r="B176" s="188"/>
      <c r="C176" s="7"/>
      <c r="D176" s="194"/>
      <c r="E176" s="194"/>
      <c r="F176" s="194"/>
      <c r="G176" s="194"/>
      <c r="H176" s="194"/>
      <c r="I176" s="194"/>
      <c r="J176" s="196"/>
      <c r="K176" s="61"/>
      <c r="L176" s="198"/>
      <c r="M176" s="7"/>
    </row>
    <row r="177" spans="1:13" ht="15.75" customHeight="1">
      <c r="A177" s="186"/>
      <c r="B177" s="188"/>
      <c r="C177" s="7"/>
      <c r="D177" s="194"/>
      <c r="E177" s="194"/>
      <c r="F177" s="194"/>
      <c r="G177" s="194"/>
      <c r="H177" s="194"/>
      <c r="I177" s="194"/>
      <c r="J177" s="196"/>
      <c r="K177" s="61"/>
      <c r="L177" s="198"/>
      <c r="M177" s="7"/>
    </row>
    <row r="178" spans="1:13" ht="15.75" customHeight="1">
      <c r="A178" s="186"/>
      <c r="B178" s="188"/>
      <c r="C178" s="7"/>
      <c r="D178" s="194"/>
      <c r="E178" s="194"/>
      <c r="F178" s="194"/>
      <c r="G178" s="194"/>
      <c r="H178" s="194"/>
      <c r="I178" s="194"/>
      <c r="J178" s="196"/>
      <c r="K178" s="61"/>
      <c r="L178" s="198"/>
      <c r="M178" s="7"/>
    </row>
    <row r="179" spans="1:13" ht="15.75" customHeight="1">
      <c r="A179" s="186"/>
      <c r="B179" s="188"/>
      <c r="C179" s="7"/>
      <c r="D179" s="194"/>
      <c r="E179" s="194"/>
      <c r="F179" s="194"/>
      <c r="G179" s="194"/>
      <c r="H179" s="194"/>
      <c r="I179" s="194"/>
      <c r="J179" s="196"/>
      <c r="K179" s="61"/>
      <c r="L179" s="198"/>
      <c r="M179" s="7"/>
    </row>
    <row r="180" spans="1:13" ht="15.75" customHeight="1">
      <c r="A180" s="186"/>
      <c r="B180" s="188"/>
      <c r="C180" s="7"/>
      <c r="D180" s="194"/>
      <c r="E180" s="194"/>
      <c r="F180" s="194"/>
      <c r="G180" s="194"/>
      <c r="H180" s="194"/>
      <c r="I180" s="194"/>
      <c r="J180" s="196"/>
      <c r="K180" s="61"/>
      <c r="L180" s="198"/>
      <c r="M180" s="7"/>
    </row>
    <row r="181" spans="1:13" ht="15.75" customHeight="1">
      <c r="A181" s="186"/>
      <c r="B181" s="188"/>
      <c r="C181" s="7"/>
      <c r="D181" s="194"/>
      <c r="E181" s="194"/>
      <c r="F181" s="194"/>
      <c r="G181" s="194"/>
      <c r="H181" s="194"/>
      <c r="I181" s="194"/>
      <c r="J181" s="196"/>
      <c r="K181" s="61"/>
      <c r="L181" s="198"/>
      <c r="M181" s="7"/>
    </row>
    <row r="182" spans="1:13" ht="15.75" customHeight="1">
      <c r="A182" s="186"/>
      <c r="B182" s="188"/>
      <c r="C182" s="7"/>
      <c r="D182" s="194"/>
      <c r="E182" s="194"/>
      <c r="F182" s="194"/>
      <c r="G182" s="194"/>
      <c r="H182" s="194"/>
      <c r="I182" s="194"/>
      <c r="J182" s="196"/>
      <c r="K182" s="61"/>
      <c r="L182" s="198"/>
      <c r="M182" s="7"/>
    </row>
    <row r="183" spans="1:13" ht="15.75" customHeight="1">
      <c r="A183" s="186"/>
      <c r="B183" s="188"/>
      <c r="C183" s="7"/>
      <c r="D183" s="194"/>
      <c r="E183" s="194"/>
      <c r="F183" s="194"/>
      <c r="G183" s="194"/>
      <c r="H183" s="194"/>
      <c r="I183" s="194"/>
      <c r="J183" s="196"/>
      <c r="K183" s="61"/>
      <c r="L183" s="198"/>
      <c r="M183" s="7"/>
    </row>
    <row r="184" spans="1:13" ht="15.75" customHeight="1">
      <c r="A184" s="186"/>
      <c r="B184" s="188"/>
      <c r="C184" s="7"/>
      <c r="D184" s="194"/>
      <c r="E184" s="194"/>
      <c r="F184" s="194"/>
      <c r="G184" s="194"/>
      <c r="H184" s="194"/>
      <c r="I184" s="194"/>
      <c r="J184" s="196"/>
      <c r="K184" s="61"/>
      <c r="L184" s="198"/>
      <c r="M184" s="7"/>
    </row>
    <row r="185" spans="1:13" ht="15.75" customHeight="1">
      <c r="A185" s="186"/>
      <c r="B185" s="188"/>
      <c r="C185" s="7"/>
      <c r="D185" s="194"/>
      <c r="E185" s="194"/>
      <c r="F185" s="194"/>
      <c r="G185" s="194"/>
      <c r="H185" s="194"/>
      <c r="I185" s="194"/>
      <c r="J185" s="196"/>
      <c r="K185" s="61"/>
      <c r="L185" s="198"/>
      <c r="M185" s="7"/>
    </row>
    <row r="186" spans="1:13" ht="15.75" customHeight="1">
      <c r="A186" s="186"/>
      <c r="B186" s="188"/>
      <c r="C186" s="7"/>
      <c r="D186" s="194"/>
      <c r="E186" s="194"/>
      <c r="F186" s="194"/>
      <c r="G186" s="194"/>
      <c r="H186" s="194"/>
      <c r="I186" s="194"/>
      <c r="J186" s="196"/>
      <c r="K186" s="61"/>
      <c r="L186" s="198"/>
      <c r="M186" s="7"/>
    </row>
    <row r="187" spans="1:13" ht="15.75" customHeight="1">
      <c r="A187" s="186"/>
      <c r="B187" s="188"/>
      <c r="C187" s="7"/>
      <c r="D187" s="194"/>
      <c r="E187" s="194"/>
      <c r="F187" s="194"/>
      <c r="G187" s="194"/>
      <c r="H187" s="194"/>
      <c r="I187" s="194"/>
      <c r="J187" s="196"/>
      <c r="K187" s="61"/>
      <c r="L187" s="198"/>
      <c r="M187" s="7"/>
    </row>
    <row r="188" spans="1:13" ht="15.75" customHeight="1">
      <c r="A188" s="186"/>
      <c r="B188" s="188"/>
      <c r="C188" s="7"/>
      <c r="D188" s="194"/>
      <c r="E188" s="194"/>
      <c r="F188" s="194"/>
      <c r="G188" s="194"/>
      <c r="H188" s="194"/>
      <c r="I188" s="194"/>
      <c r="J188" s="196"/>
      <c r="K188" s="61"/>
      <c r="L188" s="198"/>
      <c r="M188" s="7"/>
    </row>
    <row r="189" spans="1:13" ht="15.75" customHeight="1">
      <c r="A189" s="186"/>
      <c r="B189" s="188"/>
      <c r="C189" s="7"/>
      <c r="D189" s="194"/>
      <c r="E189" s="194"/>
      <c r="F189" s="194"/>
      <c r="G189" s="194"/>
      <c r="H189" s="194"/>
      <c r="I189" s="194"/>
      <c r="J189" s="196"/>
      <c r="K189" s="61"/>
      <c r="L189" s="198"/>
      <c r="M189" s="7"/>
    </row>
    <row r="190" spans="1:13" ht="15.75" customHeight="1">
      <c r="A190" s="186"/>
      <c r="B190" s="188"/>
      <c r="C190" s="7"/>
      <c r="D190" s="194"/>
      <c r="E190" s="194"/>
      <c r="F190" s="194"/>
      <c r="G190" s="194"/>
      <c r="H190" s="194"/>
      <c r="I190" s="194"/>
      <c r="J190" s="196"/>
      <c r="K190" s="61"/>
      <c r="L190" s="198"/>
      <c r="M190" s="7"/>
    </row>
    <row r="191" spans="1:13" ht="15.75" customHeight="1">
      <c r="A191" s="186"/>
      <c r="B191" s="188"/>
      <c r="C191" s="7"/>
      <c r="D191" s="194"/>
      <c r="E191" s="194"/>
      <c r="F191" s="194"/>
      <c r="G191" s="194"/>
      <c r="H191" s="194"/>
      <c r="I191" s="194"/>
      <c r="J191" s="196"/>
      <c r="K191" s="61"/>
      <c r="L191" s="198"/>
      <c r="M191" s="7"/>
    </row>
    <row r="192" spans="1:13" ht="15.75" customHeight="1">
      <c r="A192" s="217"/>
      <c r="B192" s="218"/>
      <c r="C192" s="219"/>
      <c r="D192" s="220"/>
      <c r="E192" s="220"/>
      <c r="F192" s="220"/>
      <c r="G192" s="220"/>
      <c r="H192" s="220"/>
      <c r="I192" s="220"/>
      <c r="J192" s="221"/>
      <c r="K192" s="221"/>
      <c r="L192" s="219"/>
      <c r="M192" s="219"/>
    </row>
    <row r="193" spans="1:13" ht="15.75" customHeight="1">
      <c r="A193" s="217"/>
      <c r="B193" s="218"/>
      <c r="C193" s="219"/>
      <c r="D193" s="220"/>
      <c r="E193" s="220"/>
      <c r="F193" s="220"/>
      <c r="G193" s="220"/>
      <c r="H193" s="220"/>
      <c r="I193" s="220"/>
      <c r="J193" s="221"/>
      <c r="K193" s="221"/>
      <c r="L193" s="219"/>
      <c r="M193" s="219"/>
    </row>
    <row r="194" spans="1:13" ht="15.75" customHeight="1">
      <c r="A194" s="217"/>
      <c r="B194" s="218"/>
      <c r="C194" s="219"/>
      <c r="D194" s="220"/>
      <c r="E194" s="220"/>
      <c r="F194" s="220"/>
      <c r="G194" s="220"/>
      <c r="H194" s="220"/>
      <c r="I194" s="220"/>
      <c r="J194" s="221"/>
      <c r="K194" s="221"/>
      <c r="L194" s="219"/>
      <c r="M194" s="219"/>
    </row>
    <row r="195" spans="1:13" ht="15.75" customHeight="1">
      <c r="A195" s="217"/>
      <c r="B195" s="218"/>
      <c r="C195" s="219"/>
      <c r="D195" s="220"/>
      <c r="E195" s="220"/>
      <c r="F195" s="220"/>
      <c r="G195" s="220"/>
      <c r="H195" s="220"/>
      <c r="I195" s="220"/>
      <c r="J195" s="221"/>
      <c r="K195" s="221"/>
      <c r="L195" s="219"/>
      <c r="M195" s="219"/>
    </row>
    <row r="196" spans="1:13" ht="15.75" customHeight="1">
      <c r="A196" s="217"/>
      <c r="B196" s="218"/>
      <c r="C196" s="219"/>
      <c r="D196" s="220"/>
      <c r="E196" s="220"/>
      <c r="F196" s="220"/>
      <c r="G196" s="220"/>
      <c r="H196" s="220"/>
      <c r="I196" s="220"/>
      <c r="J196" s="221"/>
      <c r="K196" s="221"/>
      <c r="L196" s="219"/>
      <c r="M196" s="219"/>
    </row>
    <row r="197" spans="1:13" ht="15.75" customHeight="1">
      <c r="A197" s="217"/>
      <c r="B197" s="218"/>
      <c r="C197" s="219"/>
      <c r="D197" s="220"/>
      <c r="E197" s="220"/>
      <c r="F197" s="220"/>
      <c r="G197" s="220"/>
      <c r="H197" s="220"/>
      <c r="I197" s="220"/>
      <c r="J197" s="221"/>
      <c r="K197" s="221"/>
      <c r="L197" s="219"/>
      <c r="M197" s="219"/>
    </row>
    <row r="198" spans="1:13" ht="15.75" customHeight="1">
      <c r="A198" s="217"/>
      <c r="B198" s="218"/>
      <c r="C198" s="219"/>
      <c r="D198" s="220"/>
      <c r="E198" s="220"/>
      <c r="F198" s="220"/>
      <c r="G198" s="220"/>
      <c r="H198" s="220"/>
      <c r="I198" s="220"/>
      <c r="J198" s="221"/>
      <c r="K198" s="221"/>
      <c r="L198" s="219"/>
      <c r="M198" s="219"/>
    </row>
    <row r="199" spans="1:13" ht="15.75" customHeight="1">
      <c r="A199" s="217"/>
      <c r="B199" s="218"/>
      <c r="C199" s="219"/>
      <c r="D199" s="220"/>
      <c r="E199" s="220"/>
      <c r="F199" s="220"/>
      <c r="G199" s="220"/>
      <c r="H199" s="220"/>
      <c r="I199" s="220"/>
      <c r="J199" s="221"/>
      <c r="K199" s="221"/>
      <c r="L199" s="219"/>
      <c r="M199" s="219"/>
    </row>
    <row r="200" spans="1:13" ht="15.75" customHeight="1">
      <c r="A200" s="217"/>
      <c r="B200" s="218"/>
      <c r="C200" s="219"/>
      <c r="D200" s="220"/>
      <c r="E200" s="220"/>
      <c r="F200" s="220"/>
      <c r="G200" s="220"/>
      <c r="H200" s="220"/>
      <c r="I200" s="220"/>
      <c r="J200" s="221"/>
      <c r="K200" s="221"/>
      <c r="L200" s="219"/>
      <c r="M200" s="219"/>
    </row>
    <row r="201" spans="1:13" ht="15.75" customHeight="1">
      <c r="A201" s="217"/>
      <c r="B201" s="218"/>
      <c r="C201" s="219"/>
      <c r="D201" s="220"/>
      <c r="E201" s="220"/>
      <c r="F201" s="220"/>
      <c r="G201" s="220"/>
      <c r="H201" s="220"/>
      <c r="I201" s="220"/>
      <c r="J201" s="221"/>
      <c r="K201" s="221"/>
      <c r="L201" s="219"/>
      <c r="M201" s="219"/>
    </row>
    <row r="202" spans="1:13" ht="15.75" customHeight="1">
      <c r="A202" s="217"/>
      <c r="B202" s="218"/>
      <c r="C202" s="219"/>
      <c r="D202" s="220"/>
      <c r="E202" s="220"/>
      <c r="F202" s="220"/>
      <c r="G202" s="220"/>
      <c r="H202" s="220"/>
      <c r="I202" s="220"/>
      <c r="J202" s="221"/>
      <c r="K202" s="221"/>
      <c r="L202" s="219"/>
      <c r="M202" s="219"/>
    </row>
    <row r="203" spans="1:13" ht="15.75" customHeight="1">
      <c r="A203" s="217"/>
      <c r="B203" s="218"/>
      <c r="C203" s="219"/>
      <c r="D203" s="220"/>
      <c r="E203" s="220"/>
      <c r="F203" s="220"/>
      <c r="G203" s="220"/>
      <c r="H203" s="220"/>
      <c r="I203" s="220"/>
      <c r="J203" s="221"/>
      <c r="K203" s="221"/>
      <c r="L203" s="219"/>
      <c r="M203" s="219"/>
    </row>
    <row r="204" spans="1:13" ht="15.75" customHeight="1">
      <c r="A204" s="217"/>
      <c r="B204" s="218"/>
      <c r="C204" s="219"/>
      <c r="D204" s="220"/>
      <c r="E204" s="220"/>
      <c r="F204" s="220"/>
      <c r="G204" s="220"/>
      <c r="H204" s="220"/>
      <c r="I204" s="220"/>
      <c r="J204" s="221"/>
      <c r="K204" s="221"/>
      <c r="L204" s="219"/>
      <c r="M204" s="219"/>
    </row>
    <row r="205" spans="1:13" ht="15.75" customHeight="1">
      <c r="A205" s="217"/>
      <c r="B205" s="218"/>
      <c r="C205" s="219"/>
      <c r="D205" s="220"/>
      <c r="E205" s="220"/>
      <c r="F205" s="220"/>
      <c r="G205" s="220"/>
      <c r="H205" s="220"/>
      <c r="I205" s="220"/>
      <c r="J205" s="221"/>
      <c r="K205" s="221"/>
      <c r="L205" s="219"/>
      <c r="M205" s="219"/>
    </row>
    <row r="206" spans="1:13" ht="15.75" customHeight="1">
      <c r="A206" s="217"/>
      <c r="B206" s="218"/>
      <c r="C206" s="219"/>
      <c r="D206" s="220"/>
      <c r="E206" s="220"/>
      <c r="F206" s="220"/>
      <c r="G206" s="220"/>
      <c r="H206" s="220"/>
      <c r="I206" s="220"/>
      <c r="J206" s="221"/>
      <c r="K206" s="221"/>
      <c r="L206" s="219"/>
      <c r="M206" s="219"/>
    </row>
    <row r="207" spans="1:13" ht="15.75" customHeight="1">
      <c r="A207" s="217"/>
      <c r="B207" s="218"/>
      <c r="C207" s="219"/>
      <c r="D207" s="220"/>
      <c r="E207" s="220"/>
      <c r="F207" s="220"/>
      <c r="G207" s="220"/>
      <c r="H207" s="220"/>
      <c r="I207" s="220"/>
      <c r="J207" s="221"/>
      <c r="K207" s="221"/>
      <c r="L207" s="219"/>
      <c r="M207" s="219"/>
    </row>
    <row r="208" spans="1:13" ht="15.75" customHeight="1">
      <c r="A208" s="217"/>
      <c r="B208" s="218"/>
      <c r="C208" s="219"/>
      <c r="D208" s="220"/>
      <c r="E208" s="220"/>
      <c r="F208" s="220"/>
      <c r="G208" s="220"/>
      <c r="H208" s="220"/>
      <c r="I208" s="220"/>
      <c r="J208" s="221"/>
      <c r="K208" s="221"/>
      <c r="L208" s="219"/>
      <c r="M208" s="219"/>
    </row>
    <row r="209" spans="1:13" ht="15.75" customHeight="1">
      <c r="A209" s="217"/>
      <c r="B209" s="218"/>
      <c r="C209" s="219"/>
      <c r="D209" s="220"/>
      <c r="E209" s="220"/>
      <c r="F209" s="220"/>
      <c r="G209" s="220"/>
      <c r="H209" s="220"/>
      <c r="I209" s="220"/>
      <c r="J209" s="221"/>
      <c r="K209" s="221"/>
      <c r="L209" s="219"/>
      <c r="M209" s="219"/>
    </row>
    <row r="210" spans="1:13" ht="15.75" customHeight="1">
      <c r="A210" s="217"/>
      <c r="B210" s="218"/>
      <c r="C210" s="219"/>
      <c r="D210" s="220"/>
      <c r="E210" s="220"/>
      <c r="F210" s="220"/>
      <c r="G210" s="220"/>
      <c r="H210" s="220"/>
      <c r="I210" s="220"/>
      <c r="J210" s="221"/>
      <c r="K210" s="221"/>
      <c r="L210" s="219"/>
      <c r="M210" s="219"/>
    </row>
    <row r="211" spans="1:13" ht="15.75" customHeight="1">
      <c r="A211" s="217"/>
      <c r="B211" s="218"/>
      <c r="C211" s="219"/>
      <c r="D211" s="220"/>
      <c r="E211" s="220"/>
      <c r="F211" s="220"/>
      <c r="G211" s="220"/>
      <c r="H211" s="220"/>
      <c r="I211" s="220"/>
      <c r="J211" s="221"/>
      <c r="K211" s="221"/>
      <c r="L211" s="219"/>
      <c r="M211" s="219"/>
    </row>
    <row r="212" spans="1:13" ht="15.75" customHeight="1">
      <c r="A212" s="217"/>
      <c r="B212" s="218"/>
      <c r="C212" s="219"/>
      <c r="D212" s="220"/>
      <c r="E212" s="220"/>
      <c r="F212" s="220"/>
      <c r="G212" s="220"/>
      <c r="H212" s="220"/>
      <c r="I212" s="220"/>
      <c r="J212" s="221"/>
      <c r="K212" s="221"/>
      <c r="L212" s="219"/>
      <c r="M212" s="219"/>
    </row>
    <row r="213" spans="1:13" ht="15.75" customHeight="1">
      <c r="A213" s="217"/>
      <c r="B213" s="218"/>
      <c r="C213" s="219"/>
      <c r="D213" s="220"/>
      <c r="E213" s="220"/>
      <c r="F213" s="220"/>
      <c r="G213" s="220"/>
      <c r="H213" s="220"/>
      <c r="I213" s="220"/>
      <c r="J213" s="221"/>
      <c r="K213" s="221"/>
      <c r="L213" s="219"/>
      <c r="M213" s="219"/>
    </row>
    <row r="214" spans="1:13" ht="15.75" customHeight="1">
      <c r="A214" s="217"/>
      <c r="B214" s="218"/>
      <c r="C214" s="219"/>
      <c r="D214" s="220"/>
      <c r="E214" s="220"/>
      <c r="F214" s="220"/>
      <c r="G214" s="220"/>
      <c r="H214" s="220"/>
      <c r="I214" s="220"/>
      <c r="J214" s="221"/>
      <c r="K214" s="221"/>
      <c r="L214" s="219"/>
      <c r="M214" s="219"/>
    </row>
    <row r="215" spans="1:13" ht="15.75" customHeight="1">
      <c r="A215" s="217"/>
      <c r="B215" s="218"/>
      <c r="C215" s="219"/>
      <c r="D215" s="220"/>
      <c r="E215" s="220"/>
      <c r="F215" s="220"/>
      <c r="G215" s="220"/>
      <c r="H215" s="220"/>
      <c r="I215" s="220"/>
      <c r="J215" s="221"/>
      <c r="K215" s="221"/>
      <c r="L215" s="219"/>
      <c r="M215" s="219"/>
    </row>
    <row r="216" spans="1:13" ht="15.75" customHeight="1">
      <c r="A216" s="217"/>
      <c r="B216" s="218"/>
      <c r="C216" s="219"/>
      <c r="D216" s="220"/>
      <c r="E216" s="220"/>
      <c r="F216" s="220"/>
      <c r="G216" s="220"/>
      <c r="H216" s="220"/>
      <c r="I216" s="220"/>
      <c r="J216" s="221"/>
      <c r="K216" s="221"/>
      <c r="L216" s="219"/>
      <c r="M216" s="219"/>
    </row>
    <row r="217" spans="1:13" ht="15.75" customHeight="1">
      <c r="A217" s="217"/>
      <c r="B217" s="218"/>
      <c r="C217" s="219"/>
      <c r="D217" s="220"/>
      <c r="E217" s="220"/>
      <c r="F217" s="220"/>
      <c r="G217" s="220"/>
      <c r="H217" s="220"/>
      <c r="I217" s="220"/>
      <c r="J217" s="221"/>
      <c r="K217" s="221"/>
      <c r="L217" s="219"/>
      <c r="M217" s="219"/>
    </row>
    <row r="218" spans="1:13" ht="15.75" customHeight="1">
      <c r="A218" s="217"/>
      <c r="B218" s="218"/>
      <c r="C218" s="219"/>
      <c r="D218" s="220"/>
      <c r="E218" s="220"/>
      <c r="F218" s="220"/>
      <c r="G218" s="220"/>
      <c r="H218" s="220"/>
      <c r="I218" s="220"/>
      <c r="J218" s="221"/>
      <c r="K218" s="221"/>
      <c r="L218" s="219"/>
      <c r="M218" s="219"/>
    </row>
    <row r="219" spans="1:13" ht="15.75" customHeight="1">
      <c r="A219" s="217"/>
      <c r="B219" s="218"/>
      <c r="C219" s="219"/>
      <c r="D219" s="220"/>
      <c r="E219" s="220"/>
      <c r="F219" s="220"/>
      <c r="G219" s="220"/>
      <c r="H219" s="220"/>
      <c r="I219" s="220"/>
      <c r="J219" s="221"/>
      <c r="K219" s="221"/>
      <c r="L219" s="219"/>
      <c r="M219" s="219"/>
    </row>
    <row r="220" spans="1:13" ht="15.75" customHeight="1">
      <c r="A220" s="217"/>
      <c r="B220" s="218"/>
      <c r="C220" s="219"/>
      <c r="D220" s="220"/>
      <c r="E220" s="220"/>
      <c r="F220" s="220"/>
      <c r="G220" s="220"/>
      <c r="H220" s="220"/>
      <c r="I220" s="220"/>
      <c r="J220" s="221"/>
      <c r="K220" s="221"/>
      <c r="L220" s="219"/>
      <c r="M220" s="219"/>
    </row>
    <row r="221" spans="1:13" ht="15.75" customHeight="1">
      <c r="A221" s="217"/>
      <c r="B221" s="218"/>
      <c r="C221" s="219"/>
      <c r="D221" s="220"/>
      <c r="E221" s="220"/>
      <c r="F221" s="220"/>
      <c r="G221" s="220"/>
      <c r="H221" s="220"/>
      <c r="I221" s="220"/>
      <c r="J221" s="221"/>
      <c r="K221" s="221"/>
      <c r="L221" s="219"/>
      <c r="M221" s="219"/>
    </row>
    <row r="222" spans="1:13" ht="15.75" customHeight="1">
      <c r="A222" s="217"/>
      <c r="B222" s="218"/>
      <c r="C222" s="219"/>
      <c r="D222" s="220"/>
      <c r="E222" s="220"/>
      <c r="F222" s="220"/>
      <c r="G222" s="220"/>
      <c r="H222" s="220"/>
      <c r="I222" s="220"/>
      <c r="J222" s="221"/>
      <c r="K222" s="221"/>
      <c r="L222" s="219"/>
      <c r="M222" s="219"/>
    </row>
    <row r="223" spans="1:13" ht="15.75" customHeight="1">
      <c r="A223" s="217"/>
      <c r="B223" s="218"/>
      <c r="C223" s="219"/>
      <c r="D223" s="220"/>
      <c r="E223" s="220"/>
      <c r="F223" s="220"/>
      <c r="G223" s="220"/>
      <c r="H223" s="220"/>
      <c r="I223" s="220"/>
      <c r="J223" s="221"/>
      <c r="K223" s="221"/>
      <c r="L223" s="219"/>
      <c r="M223" s="219"/>
    </row>
    <row r="224" spans="1:13" ht="15.75" customHeight="1">
      <c r="A224" s="217"/>
      <c r="B224" s="218"/>
      <c r="C224" s="219"/>
      <c r="D224" s="220"/>
      <c r="E224" s="220"/>
      <c r="F224" s="220"/>
      <c r="G224" s="220"/>
      <c r="H224" s="220"/>
      <c r="I224" s="220"/>
      <c r="J224" s="221"/>
      <c r="K224" s="221"/>
      <c r="L224" s="219"/>
      <c r="M224" s="219"/>
    </row>
    <row r="225" spans="1:13" ht="15.75" customHeight="1">
      <c r="A225" s="217"/>
      <c r="B225" s="218"/>
      <c r="C225" s="219"/>
      <c r="D225" s="220"/>
      <c r="E225" s="220"/>
      <c r="F225" s="220"/>
      <c r="G225" s="220"/>
      <c r="H225" s="220"/>
      <c r="I225" s="220"/>
      <c r="J225" s="221"/>
      <c r="K225" s="221"/>
      <c r="L225" s="219"/>
      <c r="M225" s="219"/>
    </row>
    <row r="226" spans="1:13" ht="15.75" customHeight="1">
      <c r="A226" s="217"/>
      <c r="B226" s="218"/>
      <c r="C226" s="219"/>
      <c r="D226" s="220"/>
      <c r="E226" s="220"/>
      <c r="F226" s="220"/>
      <c r="G226" s="220"/>
      <c r="H226" s="220"/>
      <c r="I226" s="220"/>
      <c r="J226" s="221"/>
      <c r="K226" s="221"/>
      <c r="L226" s="219"/>
      <c r="M226" s="219"/>
    </row>
    <row r="227" spans="1:13" ht="15.75" customHeight="1">
      <c r="A227" s="217"/>
      <c r="B227" s="218"/>
      <c r="C227" s="219"/>
      <c r="D227" s="220"/>
      <c r="E227" s="220"/>
      <c r="F227" s="220"/>
      <c r="G227" s="220"/>
      <c r="H227" s="220"/>
      <c r="I227" s="220"/>
      <c r="J227" s="221"/>
      <c r="K227" s="221"/>
      <c r="L227" s="219"/>
      <c r="M227" s="219"/>
    </row>
    <row r="228" spans="1:13" ht="15.75" customHeight="1">
      <c r="A228" s="217"/>
      <c r="B228" s="218"/>
      <c r="C228" s="219"/>
      <c r="D228" s="220"/>
      <c r="E228" s="220"/>
      <c r="F228" s="220"/>
      <c r="G228" s="220"/>
      <c r="H228" s="220"/>
      <c r="I228" s="220"/>
      <c r="J228" s="221"/>
      <c r="K228" s="221"/>
      <c r="L228" s="219"/>
      <c r="M228" s="219"/>
    </row>
    <row r="229" spans="1:13" ht="15.75" customHeight="1">
      <c r="A229" s="217"/>
      <c r="B229" s="218"/>
      <c r="C229" s="219"/>
      <c r="D229" s="220"/>
      <c r="E229" s="220"/>
      <c r="F229" s="220"/>
      <c r="G229" s="220"/>
      <c r="H229" s="220"/>
      <c r="I229" s="220"/>
      <c r="J229" s="221"/>
      <c r="K229" s="221"/>
      <c r="L229" s="219"/>
      <c r="M229" s="219"/>
    </row>
    <row r="230" spans="1:13" ht="15.75" customHeight="1">
      <c r="A230" s="217"/>
      <c r="B230" s="218"/>
      <c r="C230" s="219"/>
      <c r="D230" s="220"/>
      <c r="E230" s="220"/>
      <c r="F230" s="220"/>
      <c r="G230" s="220"/>
      <c r="H230" s="220"/>
      <c r="I230" s="220"/>
      <c r="J230" s="221"/>
      <c r="K230" s="221"/>
      <c r="L230" s="219"/>
      <c r="M230" s="219"/>
    </row>
    <row r="231" spans="1:13" ht="15.75" customHeight="1">
      <c r="A231" s="217"/>
      <c r="B231" s="218"/>
      <c r="C231" s="219"/>
      <c r="D231" s="220"/>
      <c r="E231" s="220"/>
      <c r="F231" s="220"/>
      <c r="G231" s="220"/>
      <c r="H231" s="220"/>
      <c r="I231" s="220"/>
      <c r="J231" s="221"/>
      <c r="K231" s="221"/>
      <c r="L231" s="219"/>
      <c r="M231" s="219"/>
    </row>
    <row r="232" spans="1:13" ht="15.75" customHeight="1">
      <c r="A232" s="217"/>
      <c r="B232" s="218"/>
      <c r="C232" s="219"/>
      <c r="D232" s="220"/>
      <c r="E232" s="220"/>
      <c r="F232" s="220"/>
      <c r="G232" s="220"/>
      <c r="H232" s="220"/>
      <c r="I232" s="220"/>
      <c r="J232" s="221"/>
      <c r="K232" s="221"/>
      <c r="L232" s="219"/>
      <c r="M232" s="219"/>
    </row>
    <row r="233" spans="1:13" ht="15.75" customHeight="1">
      <c r="A233" s="217"/>
      <c r="B233" s="218"/>
      <c r="C233" s="219"/>
      <c r="D233" s="220"/>
      <c r="E233" s="220"/>
      <c r="F233" s="220"/>
      <c r="G233" s="220"/>
      <c r="H233" s="220"/>
      <c r="I233" s="220"/>
      <c r="J233" s="221"/>
      <c r="K233" s="221"/>
      <c r="L233" s="219"/>
      <c r="M233" s="219"/>
    </row>
    <row r="234" spans="1:13" ht="15.75" customHeight="1">
      <c r="A234" s="217"/>
      <c r="B234" s="218"/>
      <c r="C234" s="219"/>
      <c r="D234" s="220"/>
      <c r="E234" s="220"/>
      <c r="F234" s="220"/>
      <c r="G234" s="220"/>
      <c r="H234" s="220"/>
      <c r="I234" s="220"/>
      <c r="J234" s="221"/>
      <c r="K234" s="221"/>
      <c r="L234" s="219"/>
      <c r="M234" s="219"/>
    </row>
    <row r="235" spans="1:13" ht="15.75" customHeight="1">
      <c r="A235" s="217"/>
      <c r="B235" s="218"/>
      <c r="C235" s="219"/>
      <c r="D235" s="220"/>
      <c r="E235" s="220"/>
      <c r="F235" s="220"/>
      <c r="G235" s="220"/>
      <c r="H235" s="220"/>
      <c r="I235" s="220"/>
      <c r="J235" s="221"/>
      <c r="K235" s="221"/>
      <c r="L235" s="219"/>
      <c r="M235" s="219"/>
    </row>
    <row r="236" spans="1:13" ht="15.75" customHeight="1">
      <c r="A236" s="217"/>
      <c r="B236" s="218"/>
      <c r="C236" s="219"/>
      <c r="D236" s="220"/>
      <c r="E236" s="220"/>
      <c r="F236" s="220"/>
      <c r="G236" s="220"/>
      <c r="H236" s="220"/>
      <c r="I236" s="220"/>
      <c r="J236" s="221"/>
      <c r="K236" s="221"/>
      <c r="L236" s="219"/>
      <c r="M236" s="219"/>
    </row>
    <row r="237" spans="1:13" ht="15.75" customHeight="1">
      <c r="A237" s="217"/>
      <c r="B237" s="218"/>
      <c r="C237" s="219"/>
      <c r="D237" s="220"/>
      <c r="E237" s="220"/>
      <c r="F237" s="220"/>
      <c r="G237" s="220"/>
      <c r="H237" s="220"/>
      <c r="I237" s="220"/>
      <c r="J237" s="221"/>
      <c r="K237" s="221"/>
      <c r="L237" s="219"/>
      <c r="M237" s="219"/>
    </row>
    <row r="238" spans="1:13" ht="15.75" customHeight="1">
      <c r="A238" s="217"/>
      <c r="B238" s="218"/>
      <c r="C238" s="219"/>
      <c r="D238" s="220"/>
      <c r="E238" s="220"/>
      <c r="F238" s="220"/>
      <c r="G238" s="220"/>
      <c r="H238" s="220"/>
      <c r="I238" s="220"/>
      <c r="J238" s="221"/>
      <c r="K238" s="221"/>
      <c r="L238" s="219"/>
      <c r="M238" s="219"/>
    </row>
    <row r="239" spans="1:13" ht="15.75" customHeight="1">
      <c r="A239" s="217"/>
      <c r="B239" s="218"/>
      <c r="C239" s="219"/>
      <c r="D239" s="220"/>
      <c r="E239" s="220"/>
      <c r="F239" s="220"/>
      <c r="G239" s="220"/>
      <c r="H239" s="220"/>
      <c r="I239" s="220"/>
      <c r="J239" s="221"/>
      <c r="K239" s="221"/>
      <c r="L239" s="219"/>
      <c r="M239" s="219"/>
    </row>
    <row r="240" spans="1:13" ht="15.75" customHeight="1">
      <c r="A240" s="217"/>
      <c r="B240" s="218"/>
      <c r="C240" s="219"/>
      <c r="D240" s="220"/>
      <c r="E240" s="220"/>
      <c r="F240" s="220"/>
      <c r="G240" s="220"/>
      <c r="H240" s="220"/>
      <c r="I240" s="220"/>
      <c r="J240" s="221"/>
      <c r="K240" s="221"/>
      <c r="L240" s="219"/>
      <c r="M240" s="219"/>
    </row>
    <row r="241" spans="1:13" ht="15.75" customHeight="1">
      <c r="A241" s="217"/>
      <c r="B241" s="218"/>
      <c r="C241" s="219"/>
      <c r="D241" s="220"/>
      <c r="E241" s="220"/>
      <c r="F241" s="220"/>
      <c r="G241" s="220"/>
      <c r="H241" s="220"/>
      <c r="I241" s="220"/>
      <c r="J241" s="221"/>
      <c r="K241" s="221"/>
      <c r="L241" s="219"/>
      <c r="M241" s="219"/>
    </row>
    <row r="242" spans="1:13" ht="15.75" customHeight="1">
      <c r="A242" s="217"/>
      <c r="B242" s="218"/>
      <c r="C242" s="219"/>
      <c r="D242" s="220"/>
      <c r="E242" s="220"/>
      <c r="F242" s="220"/>
      <c r="G242" s="220"/>
      <c r="H242" s="220"/>
      <c r="I242" s="220"/>
      <c r="J242" s="221"/>
      <c r="K242" s="221"/>
      <c r="L242" s="219"/>
      <c r="M242" s="219"/>
    </row>
    <row r="243" spans="1:13" ht="15.75" customHeight="1">
      <c r="A243" s="217"/>
      <c r="B243" s="218"/>
      <c r="C243" s="219"/>
      <c r="D243" s="220"/>
      <c r="E243" s="220"/>
      <c r="F243" s="220"/>
      <c r="G243" s="220"/>
      <c r="H243" s="220"/>
      <c r="I243" s="220"/>
      <c r="J243" s="221"/>
      <c r="K243" s="221"/>
      <c r="L243" s="219"/>
      <c r="M243" s="219"/>
    </row>
    <row r="244" spans="1:13" ht="15.75" customHeight="1">
      <c r="A244" s="217"/>
      <c r="B244" s="218"/>
      <c r="C244" s="219"/>
      <c r="D244" s="220"/>
      <c r="E244" s="220"/>
      <c r="F244" s="220"/>
      <c r="G244" s="220"/>
      <c r="H244" s="220"/>
      <c r="I244" s="220"/>
      <c r="J244" s="221"/>
      <c r="K244" s="221"/>
      <c r="L244" s="219"/>
      <c r="M244" s="219"/>
    </row>
    <row r="245" spans="1:13" ht="15.75" customHeight="1">
      <c r="A245" s="217"/>
      <c r="B245" s="218"/>
      <c r="C245" s="219"/>
      <c r="D245" s="220"/>
      <c r="E245" s="220"/>
      <c r="F245" s="220"/>
      <c r="G245" s="220"/>
      <c r="H245" s="220"/>
      <c r="I245" s="220"/>
      <c r="J245" s="221"/>
      <c r="K245" s="221"/>
      <c r="L245" s="219"/>
      <c r="M245" s="219"/>
    </row>
    <row r="246" spans="1:13" ht="15.75" customHeight="1">
      <c r="A246" s="217"/>
      <c r="B246" s="218"/>
      <c r="C246" s="219"/>
      <c r="D246" s="220"/>
      <c r="E246" s="220"/>
      <c r="F246" s="220"/>
      <c r="G246" s="220"/>
      <c r="H246" s="220"/>
      <c r="I246" s="220"/>
      <c r="J246" s="221"/>
      <c r="K246" s="221"/>
      <c r="L246" s="219"/>
      <c r="M246" s="219"/>
    </row>
    <row r="247" spans="1:13" ht="15.75" customHeight="1">
      <c r="A247" s="217"/>
      <c r="B247" s="218"/>
      <c r="C247" s="219"/>
      <c r="D247" s="220"/>
      <c r="E247" s="220"/>
      <c r="F247" s="220"/>
      <c r="G247" s="220"/>
      <c r="H247" s="220"/>
      <c r="I247" s="220"/>
      <c r="J247" s="221"/>
      <c r="K247" s="221"/>
      <c r="L247" s="219"/>
      <c r="M247" s="219"/>
    </row>
    <row r="248" spans="1:13" ht="15.75" customHeight="1">
      <c r="A248" s="217"/>
      <c r="B248" s="218"/>
      <c r="C248" s="219"/>
      <c r="D248" s="220"/>
      <c r="E248" s="220"/>
      <c r="F248" s="220"/>
      <c r="G248" s="220"/>
      <c r="H248" s="220"/>
      <c r="I248" s="220"/>
      <c r="J248" s="221"/>
      <c r="K248" s="221"/>
      <c r="L248" s="219"/>
      <c r="M248" s="219"/>
    </row>
    <row r="249" spans="1:13" ht="15.75" customHeight="1">
      <c r="A249" s="217"/>
      <c r="B249" s="218"/>
      <c r="C249" s="219"/>
      <c r="D249" s="220"/>
      <c r="E249" s="220"/>
      <c r="F249" s="220"/>
      <c r="G249" s="220"/>
      <c r="H249" s="220"/>
      <c r="I249" s="220"/>
      <c r="J249" s="221"/>
      <c r="K249" s="221"/>
      <c r="L249" s="219"/>
      <c r="M249" s="219"/>
    </row>
    <row r="250" spans="1:13" ht="15.75" customHeight="1">
      <c r="A250" s="217"/>
      <c r="B250" s="218"/>
      <c r="C250" s="219"/>
      <c r="D250" s="220"/>
      <c r="E250" s="220"/>
      <c r="F250" s="220"/>
      <c r="G250" s="220"/>
      <c r="H250" s="220"/>
      <c r="I250" s="220"/>
      <c r="J250" s="221"/>
      <c r="K250" s="221"/>
      <c r="L250" s="219"/>
      <c r="M250" s="219"/>
    </row>
    <row r="251" spans="1:13" ht="15.75" customHeight="1">
      <c r="A251" s="217"/>
      <c r="B251" s="218"/>
      <c r="C251" s="219"/>
      <c r="D251" s="220"/>
      <c r="E251" s="220"/>
      <c r="F251" s="220"/>
      <c r="G251" s="220"/>
      <c r="H251" s="220"/>
      <c r="I251" s="220"/>
      <c r="J251" s="221"/>
      <c r="K251" s="221"/>
      <c r="L251" s="219"/>
      <c r="M251" s="219"/>
    </row>
    <row r="252" spans="1:13" ht="15.75" customHeight="1">
      <c r="A252" s="217"/>
      <c r="B252" s="218"/>
      <c r="C252" s="219"/>
      <c r="D252" s="220"/>
      <c r="E252" s="220"/>
      <c r="F252" s="220"/>
      <c r="G252" s="220"/>
      <c r="H252" s="220"/>
      <c r="I252" s="220"/>
      <c r="J252" s="221"/>
      <c r="K252" s="221"/>
      <c r="L252" s="219"/>
      <c r="M252" s="219"/>
    </row>
    <row r="253" spans="1:13" ht="15.75" customHeight="1">
      <c r="A253" s="217"/>
      <c r="B253" s="218"/>
      <c r="C253" s="219"/>
      <c r="D253" s="220"/>
      <c r="E253" s="220"/>
      <c r="F253" s="220"/>
      <c r="G253" s="220"/>
      <c r="H253" s="220"/>
      <c r="I253" s="220"/>
      <c r="J253" s="221"/>
      <c r="K253" s="221"/>
      <c r="L253" s="219"/>
      <c r="M253" s="219"/>
    </row>
    <row r="254" spans="1:13" ht="15.75" customHeight="1">
      <c r="A254" s="217"/>
      <c r="B254" s="218"/>
      <c r="C254" s="219"/>
      <c r="D254" s="220"/>
      <c r="E254" s="220"/>
      <c r="F254" s="220"/>
      <c r="G254" s="220"/>
      <c r="H254" s="220"/>
      <c r="I254" s="220"/>
      <c r="J254" s="221"/>
      <c r="K254" s="221"/>
      <c r="L254" s="219"/>
      <c r="M254" s="219"/>
    </row>
    <row r="255" spans="1:13" ht="15.75" customHeight="1">
      <c r="A255" s="217"/>
      <c r="B255" s="218"/>
      <c r="C255" s="219"/>
      <c r="D255" s="220"/>
      <c r="E255" s="220"/>
      <c r="F255" s="220"/>
      <c r="G255" s="220"/>
      <c r="H255" s="220"/>
      <c r="I255" s="220"/>
      <c r="J255" s="221"/>
      <c r="K255" s="221"/>
      <c r="L255" s="219"/>
      <c r="M255" s="219"/>
    </row>
    <row r="256" spans="1:13" ht="15.75" customHeight="1">
      <c r="A256" s="217"/>
      <c r="B256" s="218"/>
      <c r="C256" s="219"/>
      <c r="D256" s="220"/>
      <c r="E256" s="220"/>
      <c r="F256" s="220"/>
      <c r="G256" s="220"/>
      <c r="H256" s="220"/>
      <c r="I256" s="220"/>
      <c r="J256" s="221"/>
      <c r="K256" s="221"/>
      <c r="L256" s="219"/>
      <c r="M256" s="219"/>
    </row>
    <row r="257" spans="1:13" ht="15.75" customHeight="1">
      <c r="A257" s="217"/>
      <c r="B257" s="218"/>
      <c r="C257" s="219"/>
      <c r="D257" s="220"/>
      <c r="E257" s="220"/>
      <c r="F257" s="220"/>
      <c r="G257" s="220"/>
      <c r="H257" s="220"/>
      <c r="I257" s="220"/>
      <c r="J257" s="221"/>
      <c r="K257" s="221"/>
      <c r="L257" s="219"/>
      <c r="M257" s="219"/>
    </row>
    <row r="258" spans="1:13" ht="15.75" customHeight="1">
      <c r="A258" s="217"/>
      <c r="B258" s="218"/>
      <c r="C258" s="219"/>
      <c r="D258" s="220"/>
      <c r="E258" s="220"/>
      <c r="F258" s="220"/>
      <c r="G258" s="220"/>
      <c r="H258" s="220"/>
      <c r="I258" s="220"/>
      <c r="J258" s="221"/>
      <c r="K258" s="221"/>
      <c r="L258" s="219"/>
      <c r="M258" s="219"/>
    </row>
    <row r="259" spans="1:13" ht="15.75" customHeight="1">
      <c r="A259" s="217"/>
      <c r="B259" s="218"/>
      <c r="C259" s="219"/>
      <c r="D259" s="220"/>
      <c r="E259" s="220"/>
      <c r="F259" s="220"/>
      <c r="G259" s="220"/>
      <c r="H259" s="220"/>
      <c r="I259" s="220"/>
      <c r="J259" s="221"/>
      <c r="K259" s="221"/>
      <c r="L259" s="219"/>
      <c r="M259" s="219"/>
    </row>
    <row r="260" spans="1:13" ht="15.75" customHeight="1">
      <c r="A260" s="217"/>
      <c r="B260" s="218"/>
      <c r="C260" s="219"/>
      <c r="D260" s="220"/>
      <c r="E260" s="220"/>
      <c r="F260" s="220"/>
      <c r="G260" s="220"/>
      <c r="H260" s="220"/>
      <c r="I260" s="220"/>
      <c r="J260" s="221"/>
      <c r="K260" s="221"/>
      <c r="L260" s="219"/>
      <c r="M260" s="219"/>
    </row>
    <row r="261" spans="1:13" ht="15.75" customHeight="1">
      <c r="A261" s="217"/>
      <c r="B261" s="218"/>
      <c r="C261" s="219"/>
      <c r="D261" s="220"/>
      <c r="E261" s="220"/>
      <c r="F261" s="220"/>
      <c r="G261" s="220"/>
      <c r="H261" s="220"/>
      <c r="I261" s="220"/>
      <c r="J261" s="221"/>
      <c r="K261" s="221"/>
      <c r="L261" s="219"/>
      <c r="M261" s="219"/>
    </row>
    <row r="262" spans="1:13" ht="15.75" customHeight="1">
      <c r="A262" s="217"/>
      <c r="B262" s="218"/>
      <c r="C262" s="219"/>
      <c r="D262" s="220"/>
      <c r="E262" s="220"/>
      <c r="F262" s="220"/>
      <c r="G262" s="220"/>
      <c r="H262" s="220"/>
      <c r="I262" s="220"/>
      <c r="J262" s="221"/>
      <c r="K262" s="221"/>
      <c r="L262" s="219"/>
      <c r="M262" s="219"/>
    </row>
    <row r="263" spans="1:13" ht="15.75" customHeight="1">
      <c r="A263" s="217"/>
      <c r="B263" s="218"/>
      <c r="C263" s="219"/>
      <c r="D263" s="220"/>
      <c r="E263" s="220"/>
      <c r="F263" s="220"/>
      <c r="G263" s="220"/>
      <c r="H263" s="220"/>
      <c r="I263" s="220"/>
      <c r="J263" s="221"/>
      <c r="K263" s="221"/>
      <c r="L263" s="219"/>
      <c r="M263" s="219"/>
    </row>
    <row r="264" spans="1:13" ht="15.75" customHeight="1">
      <c r="A264" s="217"/>
      <c r="B264" s="218"/>
      <c r="C264" s="219"/>
      <c r="D264" s="220"/>
      <c r="E264" s="220"/>
      <c r="F264" s="220"/>
      <c r="G264" s="220"/>
      <c r="H264" s="220"/>
      <c r="I264" s="220"/>
      <c r="J264" s="221"/>
      <c r="K264" s="221"/>
      <c r="L264" s="219"/>
      <c r="M264" s="219"/>
    </row>
    <row r="265" spans="1:13" ht="15.75" customHeight="1">
      <c r="A265" s="217"/>
      <c r="B265" s="218"/>
      <c r="C265" s="219"/>
      <c r="D265" s="220"/>
      <c r="E265" s="220"/>
      <c r="F265" s="220"/>
      <c r="G265" s="220"/>
      <c r="H265" s="220"/>
      <c r="I265" s="220"/>
      <c r="J265" s="221"/>
      <c r="K265" s="221"/>
      <c r="L265" s="219"/>
      <c r="M265" s="219"/>
    </row>
    <row r="266" spans="1:13" ht="15.75" customHeight="1">
      <c r="A266" s="217"/>
      <c r="B266" s="218"/>
      <c r="C266" s="219"/>
      <c r="D266" s="220"/>
      <c r="E266" s="220"/>
      <c r="F266" s="220"/>
      <c r="G266" s="220"/>
      <c r="H266" s="220"/>
      <c r="I266" s="220"/>
      <c r="J266" s="221"/>
      <c r="K266" s="221"/>
      <c r="L266" s="219"/>
      <c r="M266" s="219"/>
    </row>
    <row r="267" spans="1:13" ht="15.75" customHeight="1">
      <c r="A267" s="217"/>
      <c r="B267" s="218"/>
      <c r="C267" s="219"/>
      <c r="D267" s="220"/>
      <c r="E267" s="220"/>
      <c r="F267" s="220"/>
      <c r="G267" s="220"/>
      <c r="H267" s="220"/>
      <c r="I267" s="220"/>
      <c r="J267" s="221"/>
      <c r="K267" s="221"/>
      <c r="L267" s="219"/>
      <c r="M267" s="219"/>
    </row>
    <row r="268" spans="1:13" ht="15.75" customHeight="1">
      <c r="A268" s="217"/>
      <c r="B268" s="218"/>
      <c r="C268" s="219"/>
      <c r="D268" s="220"/>
      <c r="E268" s="220"/>
      <c r="F268" s="220"/>
      <c r="G268" s="220"/>
      <c r="H268" s="220"/>
      <c r="I268" s="220"/>
      <c r="J268" s="221"/>
      <c r="K268" s="221"/>
      <c r="L268" s="219"/>
      <c r="M268" s="219"/>
    </row>
    <row r="269" spans="1:13" ht="15.75" customHeight="1">
      <c r="A269" s="217"/>
      <c r="B269" s="218"/>
      <c r="C269" s="219"/>
      <c r="D269" s="220"/>
      <c r="E269" s="220"/>
      <c r="F269" s="220"/>
      <c r="G269" s="220"/>
      <c r="H269" s="220"/>
      <c r="I269" s="220"/>
      <c r="J269" s="221"/>
      <c r="K269" s="221"/>
      <c r="L269" s="219"/>
      <c r="M269" s="219"/>
    </row>
    <row r="270" spans="1:13" ht="15.75" customHeight="1">
      <c r="A270" s="217"/>
      <c r="B270" s="218"/>
      <c r="C270" s="219"/>
      <c r="D270" s="220"/>
      <c r="E270" s="220"/>
      <c r="F270" s="220"/>
      <c r="G270" s="220"/>
      <c r="H270" s="220"/>
      <c r="I270" s="220"/>
      <c r="J270" s="221"/>
      <c r="K270" s="221"/>
      <c r="L270" s="219"/>
      <c r="M270" s="219"/>
    </row>
    <row r="271" spans="1:13" ht="15.75" customHeight="1">
      <c r="A271" s="217"/>
      <c r="B271" s="218"/>
      <c r="C271" s="219"/>
      <c r="D271" s="220"/>
      <c r="E271" s="220"/>
      <c r="F271" s="220"/>
      <c r="G271" s="220"/>
      <c r="H271" s="220"/>
      <c r="I271" s="220"/>
      <c r="J271" s="221"/>
      <c r="K271" s="221"/>
      <c r="L271" s="219"/>
      <c r="M271" s="219"/>
    </row>
    <row r="272" spans="1:13" ht="15.75" customHeight="1">
      <c r="A272" s="217"/>
      <c r="B272" s="218"/>
      <c r="C272" s="219"/>
      <c r="D272" s="220"/>
      <c r="E272" s="220"/>
      <c r="F272" s="220"/>
      <c r="G272" s="220"/>
      <c r="H272" s="220"/>
      <c r="I272" s="220"/>
      <c r="J272" s="221"/>
      <c r="K272" s="221"/>
      <c r="L272" s="219"/>
      <c r="M272" s="219"/>
    </row>
    <row r="273" spans="1:13" ht="15.75" customHeight="1">
      <c r="A273" s="217"/>
      <c r="B273" s="218"/>
      <c r="C273" s="219"/>
      <c r="D273" s="220"/>
      <c r="E273" s="220"/>
      <c r="F273" s="220"/>
      <c r="G273" s="220"/>
      <c r="H273" s="220"/>
      <c r="I273" s="220"/>
      <c r="J273" s="221"/>
      <c r="K273" s="221"/>
      <c r="L273" s="219"/>
      <c r="M273" s="219"/>
    </row>
    <row r="274" spans="1:13" ht="15.75" customHeight="1">
      <c r="A274" s="217"/>
      <c r="B274" s="218"/>
      <c r="C274" s="219"/>
      <c r="D274" s="220"/>
      <c r="E274" s="220"/>
      <c r="F274" s="220"/>
      <c r="G274" s="220"/>
      <c r="H274" s="220"/>
      <c r="I274" s="220"/>
      <c r="J274" s="221"/>
      <c r="K274" s="221"/>
      <c r="L274" s="219"/>
      <c r="M274" s="219"/>
    </row>
    <row r="275" spans="1:13" ht="15.75" customHeight="1">
      <c r="A275" s="217"/>
      <c r="B275" s="218"/>
      <c r="C275" s="219"/>
      <c r="D275" s="220"/>
      <c r="E275" s="220"/>
      <c r="F275" s="220"/>
      <c r="G275" s="220"/>
      <c r="H275" s="220"/>
      <c r="I275" s="220"/>
      <c r="J275" s="221"/>
      <c r="K275" s="221"/>
      <c r="L275" s="219"/>
      <c r="M275" s="219"/>
    </row>
    <row r="276" spans="1:13" ht="15.75" customHeight="1">
      <c r="A276" s="217"/>
      <c r="B276" s="218"/>
      <c r="C276" s="219"/>
      <c r="D276" s="220"/>
      <c r="E276" s="220"/>
      <c r="F276" s="220"/>
      <c r="G276" s="220"/>
      <c r="H276" s="220"/>
      <c r="I276" s="220"/>
      <c r="J276" s="221"/>
      <c r="K276" s="221"/>
      <c r="L276" s="219"/>
      <c r="M276" s="219"/>
    </row>
    <row r="277" spans="1:13" ht="15.75" customHeight="1">
      <c r="A277" s="217"/>
      <c r="B277" s="218"/>
      <c r="C277" s="219"/>
      <c r="D277" s="220"/>
      <c r="E277" s="220"/>
      <c r="F277" s="220"/>
      <c r="G277" s="220"/>
      <c r="H277" s="220"/>
      <c r="I277" s="220"/>
      <c r="J277" s="221"/>
      <c r="K277" s="221"/>
      <c r="L277" s="219"/>
      <c r="M277" s="219"/>
    </row>
    <row r="278" spans="1:13" ht="15.75" customHeight="1">
      <c r="A278" s="217"/>
      <c r="B278" s="218"/>
      <c r="C278" s="219"/>
      <c r="D278" s="220"/>
      <c r="E278" s="220"/>
      <c r="F278" s="220"/>
      <c r="G278" s="220"/>
      <c r="H278" s="220"/>
      <c r="I278" s="220"/>
      <c r="J278" s="221"/>
      <c r="K278" s="221"/>
      <c r="L278" s="219"/>
      <c r="M278" s="219"/>
    </row>
    <row r="279" spans="1:13" ht="15.75" customHeight="1">
      <c r="A279" s="217"/>
      <c r="B279" s="218"/>
      <c r="C279" s="219"/>
      <c r="D279" s="220"/>
      <c r="E279" s="220"/>
      <c r="F279" s="220"/>
      <c r="G279" s="220"/>
      <c r="H279" s="220"/>
      <c r="I279" s="220"/>
      <c r="J279" s="221"/>
      <c r="K279" s="221"/>
      <c r="L279" s="219"/>
      <c r="M279" s="219"/>
    </row>
    <row r="280" spans="1:13" ht="15.75" customHeight="1">
      <c r="A280" s="217"/>
      <c r="B280" s="218"/>
      <c r="C280" s="219"/>
      <c r="D280" s="220"/>
      <c r="E280" s="220"/>
      <c r="F280" s="220"/>
      <c r="G280" s="220"/>
      <c r="H280" s="220"/>
      <c r="I280" s="220"/>
      <c r="J280" s="221"/>
      <c r="K280" s="221"/>
      <c r="L280" s="219"/>
      <c r="M280" s="219"/>
    </row>
    <row r="281" spans="1:13" ht="15.75" customHeight="1">
      <c r="A281" s="217"/>
      <c r="B281" s="218"/>
      <c r="C281" s="219"/>
      <c r="D281" s="220"/>
      <c r="E281" s="220"/>
      <c r="F281" s="220"/>
      <c r="G281" s="220"/>
      <c r="H281" s="220"/>
      <c r="I281" s="220"/>
      <c r="J281" s="221"/>
      <c r="K281" s="221"/>
      <c r="L281" s="219"/>
      <c r="M281" s="219"/>
    </row>
    <row r="282" spans="1:13" ht="15.75" customHeight="1">
      <c r="A282" s="217"/>
      <c r="B282" s="218"/>
      <c r="C282" s="219"/>
      <c r="D282" s="220"/>
      <c r="E282" s="220"/>
      <c r="F282" s="220"/>
      <c r="G282" s="220"/>
      <c r="H282" s="220"/>
      <c r="I282" s="220"/>
      <c r="J282" s="221"/>
      <c r="K282" s="221"/>
      <c r="L282" s="219"/>
      <c r="M282" s="219"/>
    </row>
    <row r="283" spans="1:13" ht="15.75" customHeight="1">
      <c r="A283" s="217"/>
      <c r="B283" s="218"/>
      <c r="C283" s="219"/>
      <c r="D283" s="220"/>
      <c r="E283" s="220"/>
      <c r="F283" s="220"/>
      <c r="G283" s="220"/>
      <c r="H283" s="220"/>
      <c r="I283" s="220"/>
      <c r="J283" s="221"/>
      <c r="K283" s="221"/>
      <c r="L283" s="219"/>
      <c r="M283" s="219"/>
    </row>
    <row r="284" spans="1:13" ht="15.75" customHeight="1">
      <c r="A284" s="217"/>
      <c r="B284" s="218"/>
      <c r="C284" s="219"/>
      <c r="D284" s="220"/>
      <c r="E284" s="220"/>
      <c r="F284" s="220"/>
      <c r="G284" s="220"/>
      <c r="H284" s="220"/>
      <c r="I284" s="220"/>
      <c r="J284" s="221"/>
      <c r="K284" s="221"/>
      <c r="L284" s="219"/>
      <c r="M284" s="219"/>
    </row>
    <row r="285" spans="1:13" ht="15.75" customHeight="1">
      <c r="A285" s="217"/>
      <c r="B285" s="218"/>
      <c r="C285" s="219"/>
      <c r="D285" s="220"/>
      <c r="E285" s="220"/>
      <c r="F285" s="220"/>
      <c r="G285" s="220"/>
      <c r="H285" s="220"/>
      <c r="I285" s="220"/>
      <c r="J285" s="221"/>
      <c r="K285" s="221"/>
      <c r="L285" s="219"/>
      <c r="M285" s="219"/>
    </row>
    <row r="286" spans="1:13" ht="15.75" customHeight="1">
      <c r="A286" s="217"/>
      <c r="B286" s="218"/>
      <c r="C286" s="219"/>
      <c r="D286" s="220"/>
      <c r="E286" s="220"/>
      <c r="F286" s="220"/>
      <c r="G286" s="220"/>
      <c r="H286" s="220"/>
      <c r="I286" s="220"/>
      <c r="J286" s="221"/>
      <c r="K286" s="221"/>
      <c r="L286" s="219"/>
      <c r="M286" s="219"/>
    </row>
    <row r="287" spans="1:13" ht="15.75" customHeight="1">
      <c r="A287" s="217"/>
      <c r="B287" s="218"/>
      <c r="C287" s="219"/>
      <c r="D287" s="220"/>
      <c r="E287" s="220"/>
      <c r="F287" s="220"/>
      <c r="G287" s="220"/>
      <c r="H287" s="220"/>
      <c r="I287" s="220"/>
      <c r="J287" s="221"/>
      <c r="K287" s="221"/>
      <c r="L287" s="219"/>
      <c r="M287" s="219"/>
    </row>
    <row r="288" spans="1:13" ht="15.75" customHeight="1">
      <c r="A288" s="217"/>
      <c r="B288" s="218"/>
      <c r="C288" s="219"/>
      <c r="D288" s="220"/>
      <c r="E288" s="220"/>
      <c r="F288" s="220"/>
      <c r="G288" s="220"/>
      <c r="H288" s="220"/>
      <c r="I288" s="220"/>
      <c r="J288" s="221"/>
      <c r="K288" s="221"/>
      <c r="L288" s="219"/>
      <c r="M288" s="219"/>
    </row>
    <row r="289" spans="1:13" ht="15.75" customHeight="1">
      <c r="A289" s="217"/>
      <c r="B289" s="218"/>
      <c r="C289" s="219"/>
      <c r="D289" s="220"/>
      <c r="E289" s="220"/>
      <c r="F289" s="220"/>
      <c r="G289" s="220"/>
      <c r="H289" s="220"/>
      <c r="I289" s="220"/>
      <c r="J289" s="221"/>
      <c r="K289" s="221"/>
      <c r="L289" s="219"/>
      <c r="M289" s="219"/>
    </row>
    <row r="290" spans="1:13" ht="15.75" customHeight="1">
      <c r="A290" s="217"/>
      <c r="B290" s="218"/>
      <c r="C290" s="219"/>
      <c r="D290" s="220"/>
      <c r="E290" s="220"/>
      <c r="F290" s="220"/>
      <c r="G290" s="220"/>
      <c r="H290" s="220"/>
      <c r="I290" s="220"/>
      <c r="J290" s="221"/>
      <c r="K290" s="221"/>
      <c r="L290" s="219"/>
      <c r="M290" s="219"/>
    </row>
    <row r="291" spans="1:13" ht="15.75" customHeight="1">
      <c r="A291" s="217"/>
      <c r="B291" s="218"/>
      <c r="C291" s="219"/>
      <c r="D291" s="220"/>
      <c r="E291" s="220"/>
      <c r="F291" s="220"/>
      <c r="G291" s="220"/>
      <c r="H291" s="220"/>
      <c r="I291" s="220"/>
      <c r="J291" s="221"/>
      <c r="K291" s="221"/>
      <c r="L291" s="219"/>
      <c r="M291" s="219"/>
    </row>
    <row r="292" spans="1:13" ht="15.75" customHeight="1">
      <c r="A292" s="217"/>
      <c r="B292" s="218"/>
      <c r="C292" s="219"/>
      <c r="D292" s="220"/>
      <c r="E292" s="220"/>
      <c r="F292" s="220"/>
      <c r="G292" s="220"/>
      <c r="H292" s="220"/>
      <c r="I292" s="220"/>
      <c r="J292" s="221"/>
      <c r="K292" s="221"/>
      <c r="L292" s="219"/>
      <c r="M292" s="219"/>
    </row>
    <row r="293" spans="1:13" ht="15.75" customHeight="1">
      <c r="A293" s="217"/>
      <c r="B293" s="218"/>
      <c r="C293" s="219"/>
      <c r="D293" s="220"/>
      <c r="E293" s="220"/>
      <c r="F293" s="220"/>
      <c r="G293" s="220"/>
      <c r="H293" s="220"/>
      <c r="I293" s="220"/>
      <c r="J293" s="221"/>
      <c r="K293" s="221"/>
      <c r="L293" s="219"/>
      <c r="M293" s="219"/>
    </row>
    <row r="294" spans="1:13" ht="15.75" customHeight="1">
      <c r="A294" s="217"/>
      <c r="B294" s="218"/>
      <c r="C294" s="219"/>
      <c r="D294" s="220"/>
      <c r="E294" s="220"/>
      <c r="F294" s="220"/>
      <c r="G294" s="220"/>
      <c r="H294" s="220"/>
      <c r="I294" s="220"/>
      <c r="J294" s="221"/>
      <c r="K294" s="221"/>
      <c r="L294" s="219"/>
      <c r="M294" s="219"/>
    </row>
    <row r="295" spans="1:13" ht="15.75" customHeight="1">
      <c r="A295" s="217"/>
      <c r="B295" s="218"/>
      <c r="C295" s="219"/>
      <c r="D295" s="220"/>
      <c r="E295" s="220"/>
      <c r="F295" s="220"/>
      <c r="G295" s="220"/>
      <c r="H295" s="220"/>
      <c r="I295" s="220"/>
      <c r="J295" s="221"/>
      <c r="K295" s="221"/>
      <c r="L295" s="219"/>
      <c r="M295" s="219"/>
    </row>
    <row r="296" spans="1:13" ht="15.75" customHeight="1">
      <c r="A296" s="217"/>
      <c r="B296" s="218"/>
      <c r="C296" s="219"/>
      <c r="D296" s="220"/>
      <c r="E296" s="220"/>
      <c r="F296" s="220"/>
      <c r="G296" s="220"/>
      <c r="H296" s="220"/>
      <c r="I296" s="220"/>
      <c r="J296" s="221"/>
      <c r="K296" s="221"/>
      <c r="L296" s="219"/>
      <c r="M296" s="219"/>
    </row>
    <row r="297" spans="1:13" ht="15.75" customHeight="1">
      <c r="A297" s="217"/>
      <c r="B297" s="218"/>
      <c r="C297" s="219"/>
      <c r="D297" s="220"/>
      <c r="E297" s="220"/>
      <c r="F297" s="220"/>
      <c r="G297" s="220"/>
      <c r="H297" s="220"/>
      <c r="I297" s="220"/>
      <c r="J297" s="221"/>
      <c r="K297" s="221"/>
      <c r="L297" s="219"/>
      <c r="M297" s="219"/>
    </row>
    <row r="298" spans="1:13" ht="15.75" customHeight="1">
      <c r="A298" s="217"/>
      <c r="B298" s="218"/>
      <c r="C298" s="219"/>
      <c r="D298" s="220"/>
      <c r="E298" s="220"/>
      <c r="F298" s="220"/>
      <c r="G298" s="220"/>
      <c r="H298" s="220"/>
      <c r="I298" s="220"/>
      <c r="J298" s="221"/>
      <c r="K298" s="221"/>
      <c r="L298" s="219"/>
      <c r="M298" s="219"/>
    </row>
    <row r="299" spans="1:13" ht="15.75" customHeight="1">
      <c r="A299" s="217"/>
      <c r="B299" s="218"/>
      <c r="C299" s="219"/>
      <c r="D299" s="220"/>
      <c r="E299" s="220"/>
      <c r="F299" s="220"/>
      <c r="G299" s="220"/>
      <c r="H299" s="220"/>
      <c r="I299" s="220"/>
      <c r="J299" s="221"/>
      <c r="K299" s="221"/>
      <c r="L299" s="219"/>
      <c r="M299" s="219"/>
    </row>
    <row r="300" spans="1:13" ht="15.75" customHeight="1">
      <c r="A300" s="217"/>
      <c r="B300" s="218"/>
      <c r="C300" s="219"/>
      <c r="D300" s="220"/>
      <c r="E300" s="220"/>
      <c r="F300" s="220"/>
      <c r="G300" s="220"/>
      <c r="H300" s="220"/>
      <c r="I300" s="220"/>
      <c r="J300" s="221"/>
      <c r="K300" s="221"/>
      <c r="L300" s="219"/>
      <c r="M300" s="219"/>
    </row>
    <row r="301" spans="1:13" ht="15.75" customHeight="1">
      <c r="A301" s="217"/>
      <c r="B301" s="218"/>
      <c r="C301" s="219"/>
      <c r="D301" s="220"/>
      <c r="E301" s="220"/>
      <c r="F301" s="220"/>
      <c r="G301" s="220"/>
      <c r="H301" s="220"/>
      <c r="I301" s="220"/>
      <c r="J301" s="221"/>
      <c r="K301" s="221"/>
      <c r="L301" s="219"/>
      <c r="M301" s="219"/>
    </row>
    <row r="302" spans="1:13" ht="15.75" customHeight="1">
      <c r="A302" s="217"/>
      <c r="B302" s="218"/>
      <c r="C302" s="219"/>
      <c r="D302" s="220"/>
      <c r="E302" s="220"/>
      <c r="F302" s="220"/>
      <c r="G302" s="220"/>
      <c r="H302" s="220"/>
      <c r="I302" s="220"/>
      <c r="J302" s="221"/>
      <c r="K302" s="221"/>
      <c r="L302" s="219"/>
      <c r="M302" s="219"/>
    </row>
    <row r="303" spans="1:13" ht="15.75" customHeight="1">
      <c r="A303" s="217"/>
      <c r="B303" s="218"/>
      <c r="C303" s="219"/>
      <c r="D303" s="220"/>
      <c r="E303" s="220"/>
      <c r="F303" s="220"/>
      <c r="G303" s="220"/>
      <c r="H303" s="220"/>
      <c r="I303" s="220"/>
      <c r="J303" s="221"/>
      <c r="K303" s="221"/>
      <c r="L303" s="219"/>
      <c r="M303" s="219"/>
    </row>
    <row r="304" spans="1:13" ht="15.75" customHeight="1">
      <c r="A304" s="217"/>
      <c r="B304" s="218"/>
      <c r="C304" s="219"/>
      <c r="D304" s="220"/>
      <c r="E304" s="220"/>
      <c r="F304" s="220"/>
      <c r="G304" s="220"/>
      <c r="H304" s="220"/>
      <c r="I304" s="220"/>
      <c r="J304" s="221"/>
      <c r="K304" s="221"/>
      <c r="L304" s="219"/>
      <c r="M304" s="219"/>
    </row>
    <row r="305" spans="1:13" ht="15.75" customHeight="1">
      <c r="A305" s="217"/>
      <c r="B305" s="218"/>
      <c r="C305" s="219"/>
      <c r="D305" s="220"/>
      <c r="E305" s="220"/>
      <c r="F305" s="220"/>
      <c r="G305" s="220"/>
      <c r="H305" s="220"/>
      <c r="I305" s="220"/>
      <c r="J305" s="221"/>
      <c r="K305" s="221"/>
      <c r="L305" s="219"/>
      <c r="M305" s="219"/>
    </row>
    <row r="306" spans="1:13" ht="15.75" customHeight="1">
      <c r="A306" s="217"/>
      <c r="B306" s="218"/>
      <c r="C306" s="219"/>
      <c r="D306" s="220"/>
      <c r="E306" s="220"/>
      <c r="F306" s="220"/>
      <c r="G306" s="220"/>
      <c r="H306" s="220"/>
      <c r="I306" s="220"/>
      <c r="J306" s="221"/>
      <c r="K306" s="221"/>
      <c r="L306" s="219"/>
      <c r="M306" s="219"/>
    </row>
    <row r="307" spans="1:13" ht="15.75" customHeight="1">
      <c r="A307" s="217"/>
      <c r="B307" s="218"/>
      <c r="C307" s="219"/>
      <c r="D307" s="220"/>
      <c r="E307" s="220"/>
      <c r="F307" s="220"/>
      <c r="G307" s="220"/>
      <c r="H307" s="220"/>
      <c r="I307" s="220"/>
      <c r="J307" s="221"/>
      <c r="K307" s="221"/>
      <c r="L307" s="219"/>
      <c r="M307" s="219"/>
    </row>
    <row r="308" spans="1:13" ht="15.75" customHeight="1">
      <c r="A308" s="217"/>
      <c r="B308" s="218"/>
      <c r="C308" s="219"/>
      <c r="D308" s="220"/>
      <c r="E308" s="220"/>
      <c r="F308" s="220"/>
      <c r="G308" s="220"/>
      <c r="H308" s="220"/>
      <c r="I308" s="220"/>
      <c r="J308" s="221"/>
      <c r="K308" s="221"/>
      <c r="L308" s="219"/>
      <c r="M308" s="219"/>
    </row>
    <row r="309" spans="1:13" ht="15.75" customHeight="1">
      <c r="A309" s="217"/>
      <c r="B309" s="218"/>
      <c r="C309" s="219"/>
      <c r="D309" s="220"/>
      <c r="E309" s="220"/>
      <c r="F309" s="220"/>
      <c r="G309" s="220"/>
      <c r="H309" s="220"/>
      <c r="I309" s="220"/>
      <c r="J309" s="221"/>
      <c r="K309" s="221"/>
      <c r="L309" s="219"/>
      <c r="M309" s="219"/>
    </row>
    <row r="310" spans="1:13" ht="15.75" customHeight="1">
      <c r="A310" s="217"/>
      <c r="B310" s="218"/>
      <c r="C310" s="219"/>
      <c r="D310" s="220"/>
      <c r="E310" s="220"/>
      <c r="F310" s="220"/>
      <c r="G310" s="220"/>
      <c r="H310" s="220"/>
      <c r="I310" s="220"/>
      <c r="J310" s="221"/>
      <c r="K310" s="221"/>
      <c r="L310" s="219"/>
      <c r="M310" s="219"/>
    </row>
    <row r="311" spans="1:13" ht="15.75" customHeight="1">
      <c r="A311" s="217"/>
      <c r="B311" s="218"/>
      <c r="C311" s="219"/>
      <c r="D311" s="220"/>
      <c r="E311" s="220"/>
      <c r="F311" s="220"/>
      <c r="G311" s="220"/>
      <c r="H311" s="220"/>
      <c r="I311" s="220"/>
      <c r="J311" s="221"/>
      <c r="K311" s="221"/>
      <c r="L311" s="219"/>
      <c r="M311" s="219"/>
    </row>
    <row r="312" spans="1:13" ht="15.75" customHeight="1">
      <c r="A312" s="217"/>
      <c r="B312" s="218"/>
      <c r="C312" s="219"/>
      <c r="D312" s="220"/>
      <c r="E312" s="220"/>
      <c r="F312" s="220"/>
      <c r="G312" s="220"/>
      <c r="H312" s="220"/>
      <c r="I312" s="220"/>
      <c r="J312" s="221"/>
      <c r="K312" s="221"/>
      <c r="L312" s="219"/>
      <c r="M312" s="219"/>
    </row>
    <row r="313" spans="1:13" ht="15.75" customHeight="1">
      <c r="A313" s="217"/>
      <c r="B313" s="218"/>
      <c r="C313" s="219"/>
      <c r="D313" s="220"/>
      <c r="E313" s="220"/>
      <c r="F313" s="220"/>
      <c r="G313" s="220"/>
      <c r="H313" s="220"/>
      <c r="I313" s="220"/>
      <c r="J313" s="221"/>
      <c r="K313" s="221"/>
      <c r="L313" s="219"/>
      <c r="M313" s="219"/>
    </row>
    <row r="314" spans="1:13" ht="15.75" customHeight="1">
      <c r="A314" s="217"/>
      <c r="B314" s="218"/>
      <c r="C314" s="219"/>
      <c r="D314" s="220"/>
      <c r="E314" s="220"/>
      <c r="F314" s="220"/>
      <c r="G314" s="220"/>
      <c r="H314" s="220"/>
      <c r="I314" s="220"/>
      <c r="J314" s="221"/>
      <c r="K314" s="221"/>
      <c r="L314" s="219"/>
      <c r="M314" s="219"/>
    </row>
    <row r="315" spans="1:13" ht="15.75" customHeight="1">
      <c r="A315" s="217"/>
      <c r="B315" s="218"/>
      <c r="C315" s="219"/>
      <c r="D315" s="220"/>
      <c r="E315" s="220"/>
      <c r="F315" s="220"/>
      <c r="G315" s="220"/>
      <c r="H315" s="220"/>
      <c r="I315" s="220"/>
      <c r="J315" s="221"/>
      <c r="K315" s="221"/>
      <c r="L315" s="219"/>
      <c r="M315" s="219"/>
    </row>
    <row r="316" spans="1:13" ht="15.75" customHeight="1">
      <c r="A316" s="217"/>
      <c r="B316" s="218"/>
      <c r="C316" s="219"/>
      <c r="D316" s="220"/>
      <c r="E316" s="220"/>
      <c r="F316" s="220"/>
      <c r="G316" s="220"/>
      <c r="H316" s="220"/>
      <c r="I316" s="220"/>
      <c r="J316" s="221"/>
      <c r="K316" s="221"/>
      <c r="L316" s="219"/>
      <c r="M316" s="219"/>
    </row>
    <row r="317" spans="1:13" ht="15.75" customHeight="1">
      <c r="A317" s="217"/>
      <c r="B317" s="218"/>
      <c r="C317" s="219"/>
      <c r="D317" s="220"/>
      <c r="E317" s="220"/>
      <c r="F317" s="220"/>
      <c r="G317" s="220"/>
      <c r="H317" s="220"/>
      <c r="I317" s="220"/>
      <c r="J317" s="221"/>
      <c r="K317" s="221"/>
      <c r="L317" s="219"/>
      <c r="M317" s="219"/>
    </row>
    <row r="318" spans="1:13" ht="15.75" customHeight="1">
      <c r="A318" s="217"/>
      <c r="B318" s="218"/>
      <c r="C318" s="219"/>
      <c r="D318" s="220"/>
      <c r="E318" s="220"/>
      <c r="F318" s="220"/>
      <c r="G318" s="220"/>
      <c r="H318" s="220"/>
      <c r="I318" s="220"/>
      <c r="J318" s="221"/>
      <c r="K318" s="221"/>
      <c r="L318" s="219"/>
      <c r="M318" s="219"/>
    </row>
    <row r="319" spans="1:13" ht="15.75" customHeight="1">
      <c r="A319" s="217"/>
      <c r="B319" s="218"/>
      <c r="C319" s="219"/>
      <c r="D319" s="220"/>
      <c r="E319" s="220"/>
      <c r="F319" s="220"/>
      <c r="G319" s="220"/>
      <c r="H319" s="220"/>
      <c r="I319" s="220"/>
      <c r="J319" s="221"/>
      <c r="K319" s="221"/>
      <c r="L319" s="219"/>
      <c r="M319" s="219"/>
    </row>
    <row r="320" spans="1:13" ht="15.75" customHeight="1">
      <c r="A320" s="217"/>
      <c r="B320" s="218"/>
      <c r="C320" s="219"/>
      <c r="D320" s="220"/>
      <c r="E320" s="220"/>
      <c r="F320" s="220"/>
      <c r="G320" s="220"/>
      <c r="H320" s="220"/>
      <c r="I320" s="220"/>
      <c r="J320" s="221"/>
      <c r="K320" s="221"/>
      <c r="L320" s="219"/>
      <c r="M320" s="219"/>
    </row>
    <row r="321" spans="1:13" ht="15.75" customHeight="1">
      <c r="A321" s="217"/>
      <c r="B321" s="218"/>
      <c r="C321" s="219"/>
      <c r="D321" s="220"/>
      <c r="E321" s="220"/>
      <c r="F321" s="220"/>
      <c r="G321" s="220"/>
      <c r="H321" s="220"/>
      <c r="I321" s="220"/>
      <c r="J321" s="221"/>
      <c r="K321" s="221"/>
      <c r="L321" s="219"/>
      <c r="M321" s="219"/>
    </row>
    <row r="322" spans="1:13" ht="15.75" customHeight="1">
      <c r="A322" s="217"/>
      <c r="B322" s="218"/>
      <c r="C322" s="219"/>
      <c r="D322" s="220"/>
      <c r="E322" s="220"/>
      <c r="F322" s="220"/>
      <c r="G322" s="220"/>
      <c r="H322" s="220"/>
      <c r="I322" s="220"/>
      <c r="J322" s="221"/>
      <c r="K322" s="221"/>
      <c r="L322" s="219"/>
      <c r="M322" s="219"/>
    </row>
    <row r="323" spans="1:13" ht="15.75" customHeight="1">
      <c r="A323" s="217"/>
      <c r="B323" s="218"/>
      <c r="C323" s="219"/>
      <c r="D323" s="220"/>
      <c r="E323" s="220"/>
      <c r="F323" s="220"/>
      <c r="G323" s="220"/>
      <c r="H323" s="220"/>
      <c r="I323" s="220"/>
      <c r="J323" s="221"/>
      <c r="K323" s="221"/>
      <c r="L323" s="219"/>
      <c r="M323" s="219"/>
    </row>
    <row r="324" spans="1:13" ht="15.75" customHeight="1">
      <c r="A324" s="217"/>
      <c r="B324" s="218"/>
      <c r="C324" s="219"/>
      <c r="D324" s="220"/>
      <c r="E324" s="220"/>
      <c r="F324" s="220"/>
      <c r="G324" s="220"/>
      <c r="H324" s="220"/>
      <c r="I324" s="220"/>
      <c r="J324" s="221"/>
      <c r="K324" s="221"/>
      <c r="L324" s="219"/>
      <c r="M324" s="219"/>
    </row>
    <row r="325" spans="1:13" ht="15.75" customHeight="1">
      <c r="A325" s="217"/>
      <c r="B325" s="218"/>
      <c r="C325" s="219"/>
      <c r="D325" s="220"/>
      <c r="E325" s="220"/>
      <c r="F325" s="220"/>
      <c r="G325" s="220"/>
      <c r="H325" s="220"/>
      <c r="I325" s="220"/>
      <c r="J325" s="221"/>
      <c r="K325" s="221"/>
      <c r="L325" s="219"/>
      <c r="M325" s="219"/>
    </row>
    <row r="326" spans="1:13" ht="15.75" customHeight="1">
      <c r="A326" s="217"/>
      <c r="B326" s="218"/>
      <c r="C326" s="219"/>
      <c r="D326" s="220"/>
      <c r="E326" s="220"/>
      <c r="F326" s="220"/>
      <c r="G326" s="220"/>
      <c r="H326" s="220"/>
      <c r="I326" s="220"/>
      <c r="J326" s="221"/>
      <c r="K326" s="221"/>
      <c r="L326" s="219"/>
      <c r="M326" s="219"/>
    </row>
    <row r="327" spans="1:13" ht="15.75" customHeight="1">
      <c r="A327" s="217"/>
      <c r="B327" s="218"/>
      <c r="C327" s="219"/>
      <c r="D327" s="220"/>
      <c r="E327" s="220"/>
      <c r="F327" s="220"/>
      <c r="G327" s="220"/>
      <c r="H327" s="220"/>
      <c r="I327" s="220"/>
      <c r="J327" s="221"/>
      <c r="K327" s="221"/>
      <c r="L327" s="219"/>
      <c r="M327" s="219"/>
    </row>
    <row r="328" spans="1:13" ht="15.75" customHeight="1">
      <c r="A328" s="217"/>
      <c r="B328" s="218"/>
      <c r="C328" s="219"/>
      <c r="D328" s="220"/>
      <c r="E328" s="220"/>
      <c r="F328" s="220"/>
      <c r="G328" s="220"/>
      <c r="H328" s="220"/>
      <c r="I328" s="220"/>
      <c r="J328" s="221"/>
      <c r="K328" s="221"/>
      <c r="L328" s="219"/>
      <c r="M328" s="219"/>
    </row>
    <row r="329" spans="1:13" ht="15.75" customHeight="1">
      <c r="A329" s="217"/>
      <c r="B329" s="218"/>
      <c r="C329" s="219"/>
      <c r="D329" s="220"/>
      <c r="E329" s="220"/>
      <c r="F329" s="220"/>
      <c r="G329" s="220"/>
      <c r="H329" s="220"/>
      <c r="I329" s="220"/>
      <c r="J329" s="221"/>
      <c r="K329" s="221"/>
      <c r="L329" s="219"/>
      <c r="M329" s="219"/>
    </row>
    <row r="330" spans="1:13" ht="15.75" customHeight="1">
      <c r="A330" s="217"/>
      <c r="B330" s="218"/>
      <c r="C330" s="219"/>
      <c r="D330" s="220"/>
      <c r="E330" s="220"/>
      <c r="F330" s="220"/>
      <c r="G330" s="220"/>
      <c r="H330" s="220"/>
      <c r="I330" s="220"/>
      <c r="J330" s="221"/>
      <c r="K330" s="221"/>
      <c r="L330" s="219"/>
      <c r="M330" s="219"/>
    </row>
    <row r="331" spans="1:13" ht="15.75" customHeight="1">
      <c r="A331" s="217"/>
      <c r="B331" s="218"/>
      <c r="C331" s="219"/>
      <c r="D331" s="220"/>
      <c r="E331" s="220"/>
      <c r="F331" s="220"/>
      <c r="G331" s="220"/>
      <c r="H331" s="220"/>
      <c r="I331" s="220"/>
      <c r="J331" s="221"/>
      <c r="K331" s="221"/>
      <c r="L331" s="219"/>
      <c r="M331" s="219"/>
    </row>
    <row r="332" spans="1:13" ht="15.75" customHeight="1">
      <c r="A332" s="217"/>
      <c r="B332" s="218"/>
      <c r="C332" s="219"/>
      <c r="D332" s="220"/>
      <c r="E332" s="220"/>
      <c r="F332" s="220"/>
      <c r="G332" s="220"/>
      <c r="H332" s="220"/>
      <c r="I332" s="220"/>
      <c r="J332" s="221"/>
      <c r="K332" s="221"/>
      <c r="L332" s="219"/>
      <c r="M332" s="219"/>
    </row>
    <row r="333" spans="1:13" ht="15.75" customHeight="1">
      <c r="A333" s="217"/>
      <c r="B333" s="218"/>
      <c r="C333" s="219"/>
      <c r="D333" s="220"/>
      <c r="E333" s="220"/>
      <c r="F333" s="220"/>
      <c r="G333" s="220"/>
      <c r="H333" s="220"/>
      <c r="I333" s="220"/>
      <c r="J333" s="221"/>
      <c r="K333" s="221"/>
      <c r="L333" s="219"/>
      <c r="M333" s="219"/>
    </row>
    <row r="334" spans="1:13" ht="15.75" customHeight="1">
      <c r="A334" s="217"/>
      <c r="B334" s="218"/>
      <c r="C334" s="219"/>
      <c r="D334" s="220"/>
      <c r="E334" s="220"/>
      <c r="F334" s="220"/>
      <c r="G334" s="220"/>
      <c r="H334" s="220"/>
      <c r="I334" s="220"/>
      <c r="J334" s="221"/>
      <c r="K334" s="221"/>
      <c r="L334" s="219"/>
      <c r="M334" s="219"/>
    </row>
    <row r="335" spans="1:13" ht="15.75" customHeight="1">
      <c r="A335" s="217"/>
      <c r="B335" s="218"/>
      <c r="C335" s="219"/>
      <c r="D335" s="220"/>
      <c r="E335" s="220"/>
      <c r="F335" s="220"/>
      <c r="G335" s="220"/>
      <c r="H335" s="220"/>
      <c r="I335" s="220"/>
      <c r="J335" s="221"/>
      <c r="K335" s="221"/>
      <c r="L335" s="219"/>
      <c r="M335" s="219"/>
    </row>
    <row r="336" spans="1:13" ht="15.75" customHeight="1">
      <c r="A336" s="217"/>
      <c r="B336" s="218"/>
      <c r="C336" s="219"/>
      <c r="D336" s="220"/>
      <c r="E336" s="220"/>
      <c r="F336" s="220"/>
      <c r="G336" s="220"/>
      <c r="H336" s="220"/>
      <c r="I336" s="220"/>
      <c r="J336" s="221"/>
      <c r="K336" s="221"/>
      <c r="L336" s="219"/>
      <c r="M336" s="219"/>
    </row>
    <row r="337" spans="1:13" ht="15.75" customHeight="1">
      <c r="A337" s="217"/>
      <c r="B337" s="218"/>
      <c r="C337" s="219"/>
      <c r="D337" s="220"/>
      <c r="E337" s="220"/>
      <c r="F337" s="220"/>
      <c r="G337" s="220"/>
      <c r="H337" s="220"/>
      <c r="I337" s="220"/>
      <c r="J337" s="221"/>
      <c r="K337" s="221"/>
      <c r="L337" s="219"/>
      <c r="M337" s="219"/>
    </row>
    <row r="338" spans="1:13" ht="15.75" customHeight="1">
      <c r="A338" s="217"/>
      <c r="B338" s="218"/>
      <c r="C338" s="219"/>
      <c r="D338" s="220"/>
      <c r="E338" s="220"/>
      <c r="F338" s="220"/>
      <c r="G338" s="220"/>
      <c r="H338" s="220"/>
      <c r="I338" s="220"/>
      <c r="J338" s="221"/>
      <c r="K338" s="221"/>
      <c r="L338" s="219"/>
      <c r="M338" s="219"/>
    </row>
    <row r="339" spans="1:13" ht="15.75" customHeight="1">
      <c r="A339" s="217"/>
      <c r="B339" s="218"/>
      <c r="C339" s="219"/>
      <c r="D339" s="220"/>
      <c r="E339" s="220"/>
      <c r="F339" s="220"/>
      <c r="G339" s="220"/>
      <c r="H339" s="220"/>
      <c r="I339" s="220"/>
      <c r="J339" s="221"/>
      <c r="K339" s="221"/>
      <c r="L339" s="219"/>
      <c r="M339" s="219"/>
    </row>
    <row r="340" spans="1:13" ht="15.75" customHeight="1">
      <c r="A340" s="217"/>
      <c r="B340" s="218"/>
      <c r="C340" s="219"/>
      <c r="D340" s="220"/>
      <c r="E340" s="220"/>
      <c r="F340" s="220"/>
      <c r="G340" s="220"/>
      <c r="H340" s="220"/>
      <c r="I340" s="220"/>
      <c r="J340" s="221"/>
      <c r="K340" s="221"/>
      <c r="L340" s="219"/>
      <c r="M340" s="219"/>
    </row>
    <row r="341" spans="1:13" ht="15.75" customHeight="1">
      <c r="A341" s="217"/>
      <c r="B341" s="218"/>
      <c r="C341" s="219"/>
      <c r="D341" s="220"/>
      <c r="E341" s="220"/>
      <c r="F341" s="220"/>
      <c r="G341" s="220"/>
      <c r="H341" s="220"/>
      <c r="I341" s="220"/>
      <c r="J341" s="221"/>
      <c r="K341" s="221"/>
      <c r="L341" s="219"/>
      <c r="M341" s="219"/>
    </row>
    <row r="342" spans="1:13" ht="15.75" customHeight="1">
      <c r="A342" s="217"/>
      <c r="B342" s="218"/>
      <c r="C342" s="219"/>
      <c r="D342" s="220"/>
      <c r="E342" s="220"/>
      <c r="F342" s="220"/>
      <c r="G342" s="220"/>
      <c r="H342" s="220"/>
      <c r="I342" s="220"/>
      <c r="J342" s="221"/>
      <c r="K342" s="221"/>
      <c r="L342" s="219"/>
      <c r="M342" s="219"/>
    </row>
    <row r="343" spans="1:13" ht="15.75" customHeight="1">
      <c r="A343" s="217"/>
      <c r="B343" s="218"/>
      <c r="C343" s="219"/>
      <c r="D343" s="220"/>
      <c r="E343" s="220"/>
      <c r="F343" s="220"/>
      <c r="G343" s="220"/>
      <c r="H343" s="220"/>
      <c r="I343" s="220"/>
      <c r="J343" s="221"/>
      <c r="K343" s="221"/>
      <c r="L343" s="219"/>
      <c r="M343" s="219"/>
    </row>
    <row r="344" spans="1:13" ht="15.75" customHeight="1">
      <c r="A344" s="217"/>
      <c r="B344" s="218"/>
      <c r="C344" s="219"/>
      <c r="D344" s="220"/>
      <c r="E344" s="220"/>
      <c r="F344" s="220"/>
      <c r="G344" s="220"/>
      <c r="H344" s="220"/>
      <c r="I344" s="220"/>
      <c r="J344" s="221"/>
      <c r="K344" s="221"/>
      <c r="L344" s="219"/>
      <c r="M344" s="219"/>
    </row>
    <row r="345" spans="1:13" ht="15.75" customHeight="1">
      <c r="A345" s="217"/>
      <c r="B345" s="218"/>
      <c r="C345" s="219"/>
      <c r="D345" s="220"/>
      <c r="E345" s="220"/>
      <c r="F345" s="220"/>
      <c r="G345" s="220"/>
      <c r="H345" s="220"/>
      <c r="I345" s="220"/>
      <c r="J345" s="221"/>
      <c r="K345" s="221"/>
      <c r="L345" s="219"/>
      <c r="M345" s="219"/>
    </row>
    <row r="346" spans="1:13" ht="15.75" customHeight="1">
      <c r="A346" s="217"/>
      <c r="B346" s="218"/>
      <c r="C346" s="219"/>
      <c r="D346" s="220"/>
      <c r="E346" s="220"/>
      <c r="F346" s="220"/>
      <c r="G346" s="220"/>
      <c r="H346" s="220"/>
      <c r="I346" s="220"/>
      <c r="J346" s="221"/>
      <c r="K346" s="221"/>
      <c r="L346" s="219"/>
      <c r="M346" s="219"/>
    </row>
    <row r="347" spans="1:13" ht="15.75" customHeight="1">
      <c r="A347" s="217"/>
      <c r="B347" s="218"/>
      <c r="C347" s="219"/>
      <c r="D347" s="220"/>
      <c r="E347" s="220"/>
      <c r="F347" s="220"/>
      <c r="G347" s="220"/>
      <c r="H347" s="220"/>
      <c r="I347" s="220"/>
      <c r="J347" s="221"/>
      <c r="K347" s="221"/>
      <c r="L347" s="219"/>
      <c r="M347" s="219"/>
    </row>
    <row r="348" spans="1:13" ht="15.75" customHeight="1">
      <c r="A348" s="217"/>
      <c r="B348" s="218"/>
      <c r="C348" s="219"/>
      <c r="D348" s="220"/>
      <c r="E348" s="220"/>
      <c r="F348" s="220"/>
      <c r="G348" s="220"/>
      <c r="H348" s="220"/>
      <c r="I348" s="220"/>
      <c r="J348" s="221"/>
      <c r="K348" s="221"/>
      <c r="L348" s="219"/>
      <c r="M348" s="219"/>
    </row>
    <row r="349" spans="1:13" ht="15.75" customHeight="1">
      <c r="A349" s="217"/>
      <c r="B349" s="218"/>
      <c r="C349" s="219"/>
      <c r="D349" s="220"/>
      <c r="E349" s="220"/>
      <c r="F349" s="220"/>
      <c r="G349" s="220"/>
      <c r="H349" s="220"/>
      <c r="I349" s="220"/>
      <c r="J349" s="221"/>
      <c r="K349" s="221"/>
      <c r="L349" s="219"/>
      <c r="M349" s="219"/>
    </row>
    <row r="350" spans="1:13" ht="15.75" customHeight="1">
      <c r="A350" s="217"/>
      <c r="B350" s="218"/>
      <c r="C350" s="219"/>
      <c r="D350" s="220"/>
      <c r="E350" s="220"/>
      <c r="F350" s="220"/>
      <c r="G350" s="220"/>
      <c r="H350" s="220"/>
      <c r="I350" s="220"/>
      <c r="J350" s="221"/>
      <c r="K350" s="221"/>
      <c r="L350" s="219"/>
      <c r="M350" s="219"/>
    </row>
    <row r="351" spans="1:13" ht="15.75" customHeight="1">
      <c r="A351" s="217"/>
      <c r="B351" s="218"/>
      <c r="C351" s="219"/>
      <c r="D351" s="220"/>
      <c r="E351" s="220"/>
      <c r="F351" s="220"/>
      <c r="G351" s="220"/>
      <c r="H351" s="220"/>
      <c r="I351" s="220"/>
      <c r="J351" s="221"/>
      <c r="K351" s="221"/>
      <c r="L351" s="219"/>
      <c r="M351" s="219"/>
    </row>
    <row r="352" spans="1:13" ht="15.75" customHeight="1">
      <c r="A352" s="217"/>
      <c r="B352" s="218"/>
      <c r="C352" s="219"/>
      <c r="D352" s="220"/>
      <c r="E352" s="220"/>
      <c r="F352" s="220"/>
      <c r="G352" s="220"/>
      <c r="H352" s="220"/>
      <c r="I352" s="220"/>
      <c r="J352" s="221"/>
      <c r="K352" s="221"/>
      <c r="L352" s="219"/>
      <c r="M352" s="219"/>
    </row>
    <row r="353" spans="1:13" ht="15.75" customHeight="1">
      <c r="A353" s="217"/>
      <c r="B353" s="218"/>
      <c r="C353" s="219"/>
      <c r="D353" s="220"/>
      <c r="E353" s="220"/>
      <c r="F353" s="220"/>
      <c r="G353" s="220"/>
      <c r="H353" s="220"/>
      <c r="I353" s="220"/>
      <c r="J353" s="221"/>
      <c r="K353" s="221"/>
      <c r="L353" s="219"/>
      <c r="M353" s="219"/>
    </row>
    <row r="354" spans="1:13" ht="15.75" customHeight="1">
      <c r="A354" s="217"/>
      <c r="B354" s="218"/>
      <c r="C354" s="219"/>
      <c r="D354" s="220"/>
      <c r="E354" s="220"/>
      <c r="F354" s="220"/>
      <c r="G354" s="220"/>
      <c r="H354" s="220"/>
      <c r="I354" s="220"/>
      <c r="J354" s="221"/>
      <c r="K354" s="221"/>
      <c r="L354" s="219"/>
      <c r="M354" s="219"/>
    </row>
    <row r="355" spans="1:13" ht="15.75" customHeight="1">
      <c r="A355" s="217"/>
      <c r="B355" s="218"/>
      <c r="C355" s="219"/>
      <c r="D355" s="220"/>
      <c r="E355" s="220"/>
      <c r="F355" s="220"/>
      <c r="G355" s="220"/>
      <c r="H355" s="220"/>
      <c r="I355" s="220"/>
      <c r="J355" s="221"/>
      <c r="K355" s="221"/>
      <c r="L355" s="219"/>
      <c r="M355" s="219"/>
    </row>
    <row r="356" spans="1:13" ht="15.75" customHeight="1">
      <c r="A356" s="217"/>
      <c r="B356" s="218"/>
      <c r="C356" s="219"/>
      <c r="D356" s="220"/>
      <c r="E356" s="220"/>
      <c r="F356" s="220"/>
      <c r="G356" s="220"/>
      <c r="H356" s="220"/>
      <c r="I356" s="220"/>
      <c r="J356" s="221"/>
      <c r="K356" s="221"/>
      <c r="L356" s="219"/>
      <c r="M356" s="219"/>
    </row>
    <row r="357" spans="1:13" ht="15.75" customHeight="1">
      <c r="A357" s="217"/>
      <c r="B357" s="218"/>
      <c r="C357" s="219"/>
      <c r="D357" s="220"/>
      <c r="E357" s="220"/>
      <c r="F357" s="220"/>
      <c r="G357" s="220"/>
      <c r="H357" s="220"/>
      <c r="I357" s="220"/>
      <c r="J357" s="221"/>
      <c r="K357" s="221"/>
      <c r="L357" s="219"/>
      <c r="M357" s="219"/>
    </row>
    <row r="358" spans="1:13" ht="15.75" customHeight="1">
      <c r="A358" s="217"/>
      <c r="B358" s="218"/>
      <c r="C358" s="219"/>
      <c r="D358" s="220"/>
      <c r="E358" s="220"/>
      <c r="F358" s="220"/>
      <c r="G358" s="220"/>
      <c r="H358" s="220"/>
      <c r="I358" s="220"/>
      <c r="J358" s="221"/>
      <c r="K358" s="221"/>
      <c r="L358" s="219"/>
      <c r="M358" s="219"/>
    </row>
    <row r="359" spans="1:13" ht="15.75" customHeight="1">
      <c r="A359" s="217"/>
      <c r="B359" s="218"/>
      <c r="C359" s="219"/>
      <c r="D359" s="220"/>
      <c r="E359" s="220"/>
      <c r="F359" s="220"/>
      <c r="G359" s="220"/>
      <c r="H359" s="220"/>
      <c r="I359" s="220"/>
      <c r="J359" s="221"/>
      <c r="K359" s="221"/>
      <c r="L359" s="219"/>
      <c r="M359" s="219"/>
    </row>
    <row r="360" spans="1:13" ht="15.75" customHeight="1">
      <c r="A360" s="217"/>
      <c r="B360" s="218"/>
      <c r="C360" s="219"/>
      <c r="D360" s="220"/>
      <c r="E360" s="220"/>
      <c r="F360" s="220"/>
      <c r="G360" s="220"/>
      <c r="H360" s="220"/>
      <c r="I360" s="220"/>
      <c r="J360" s="221"/>
      <c r="K360" s="221"/>
      <c r="L360" s="219"/>
      <c r="M360" s="219"/>
    </row>
    <row r="361" spans="1:13" ht="15.75" customHeight="1">
      <c r="A361" s="217"/>
      <c r="B361" s="218"/>
      <c r="C361" s="219"/>
      <c r="D361" s="220"/>
      <c r="E361" s="220"/>
      <c r="F361" s="220"/>
      <c r="G361" s="220"/>
      <c r="H361" s="220"/>
      <c r="I361" s="220"/>
      <c r="J361" s="221"/>
      <c r="K361" s="221"/>
      <c r="L361" s="219"/>
      <c r="M361" s="219"/>
    </row>
    <row r="362" spans="1:13" ht="15.75" customHeight="1">
      <c r="A362" s="217"/>
      <c r="B362" s="218"/>
      <c r="C362" s="219"/>
      <c r="D362" s="220"/>
      <c r="E362" s="220"/>
      <c r="F362" s="220"/>
      <c r="G362" s="220"/>
      <c r="H362" s="220"/>
      <c r="I362" s="220"/>
      <c r="J362" s="221"/>
      <c r="K362" s="221"/>
      <c r="L362" s="219"/>
      <c r="M362" s="219"/>
    </row>
    <row r="363" spans="1:13" ht="15.75" customHeight="1">
      <c r="A363" s="217"/>
      <c r="B363" s="218"/>
      <c r="C363" s="219"/>
      <c r="D363" s="220"/>
      <c r="E363" s="220"/>
      <c r="F363" s="220"/>
      <c r="G363" s="220"/>
      <c r="H363" s="220"/>
      <c r="I363" s="220"/>
      <c r="J363" s="221"/>
      <c r="K363" s="221"/>
      <c r="L363" s="219"/>
      <c r="M363" s="219"/>
    </row>
    <row r="364" spans="1:13" ht="15.75" customHeight="1">
      <c r="A364" s="217"/>
      <c r="B364" s="218"/>
      <c r="C364" s="219"/>
      <c r="D364" s="220"/>
      <c r="E364" s="220"/>
      <c r="F364" s="220"/>
      <c r="G364" s="220"/>
      <c r="H364" s="220"/>
      <c r="I364" s="220"/>
      <c r="J364" s="221"/>
      <c r="K364" s="221"/>
      <c r="L364" s="219"/>
      <c r="M364" s="219"/>
    </row>
    <row r="365" spans="1:13" ht="15.75" customHeight="1">
      <c r="A365" s="217"/>
      <c r="B365" s="218"/>
      <c r="C365" s="219"/>
      <c r="D365" s="220"/>
      <c r="E365" s="220"/>
      <c r="F365" s="220"/>
      <c r="G365" s="220"/>
      <c r="H365" s="220"/>
      <c r="I365" s="220"/>
      <c r="J365" s="221"/>
      <c r="K365" s="221"/>
      <c r="L365" s="219"/>
      <c r="M365" s="219"/>
    </row>
    <row r="366" spans="1:13" ht="15.75" customHeight="1">
      <c r="A366" s="217"/>
      <c r="B366" s="218"/>
      <c r="C366" s="219"/>
      <c r="D366" s="220"/>
      <c r="E366" s="220"/>
      <c r="F366" s="220"/>
      <c r="G366" s="220"/>
      <c r="H366" s="220"/>
      <c r="I366" s="220"/>
      <c r="J366" s="221"/>
      <c r="K366" s="221"/>
      <c r="L366" s="219"/>
      <c r="M366" s="219"/>
    </row>
    <row r="367" spans="1:13" ht="15.75" customHeight="1">
      <c r="A367" s="217"/>
      <c r="B367" s="218"/>
      <c r="C367" s="219"/>
      <c r="D367" s="220"/>
      <c r="E367" s="220"/>
      <c r="F367" s="220"/>
      <c r="G367" s="220"/>
      <c r="H367" s="220"/>
      <c r="I367" s="220"/>
      <c r="J367" s="221"/>
      <c r="K367" s="221"/>
      <c r="L367" s="219"/>
      <c r="M367" s="219"/>
    </row>
    <row r="368" spans="1:13" ht="15.75" customHeight="1">
      <c r="A368" s="217"/>
      <c r="B368" s="218"/>
      <c r="C368" s="219"/>
      <c r="D368" s="220"/>
      <c r="E368" s="220"/>
      <c r="F368" s="220"/>
      <c r="G368" s="220"/>
      <c r="H368" s="220"/>
      <c r="I368" s="220"/>
      <c r="J368" s="221"/>
      <c r="K368" s="221"/>
      <c r="L368" s="219"/>
      <c r="M368" s="219"/>
    </row>
    <row r="369" spans="1:13" ht="15.75" customHeight="1">
      <c r="A369" s="217"/>
      <c r="B369" s="218"/>
      <c r="C369" s="219"/>
      <c r="D369" s="220"/>
      <c r="E369" s="220"/>
      <c r="F369" s="220"/>
      <c r="G369" s="220"/>
      <c r="H369" s="220"/>
      <c r="I369" s="220"/>
      <c r="J369" s="221"/>
      <c r="K369" s="221"/>
      <c r="L369" s="219"/>
      <c r="M369" s="219"/>
    </row>
    <row r="370" spans="1:13" ht="15.75" customHeight="1">
      <c r="A370" s="217"/>
      <c r="B370" s="218"/>
      <c r="C370" s="219"/>
      <c r="D370" s="220"/>
      <c r="E370" s="220"/>
      <c r="F370" s="220"/>
      <c r="G370" s="220"/>
      <c r="H370" s="220"/>
      <c r="I370" s="220"/>
      <c r="J370" s="221"/>
      <c r="K370" s="221"/>
      <c r="L370" s="219"/>
      <c r="M370" s="219"/>
    </row>
    <row r="371" spans="1:13" ht="15.75" customHeight="1">
      <c r="A371" s="217"/>
      <c r="B371" s="218"/>
      <c r="C371" s="219"/>
      <c r="D371" s="220"/>
      <c r="E371" s="220"/>
      <c r="F371" s="220"/>
      <c r="G371" s="220"/>
      <c r="H371" s="220"/>
      <c r="I371" s="220"/>
      <c r="J371" s="221"/>
      <c r="K371" s="221"/>
      <c r="L371" s="219"/>
      <c r="M371" s="219"/>
    </row>
    <row r="372" spans="1:13" ht="15.75" customHeight="1">
      <c r="A372" s="217"/>
      <c r="B372" s="218"/>
      <c r="C372" s="219"/>
      <c r="D372" s="220"/>
      <c r="E372" s="220"/>
      <c r="F372" s="220"/>
      <c r="G372" s="220"/>
      <c r="H372" s="220"/>
      <c r="I372" s="220"/>
      <c r="J372" s="221"/>
      <c r="K372" s="221"/>
      <c r="L372" s="219"/>
      <c r="M372" s="219"/>
    </row>
    <row r="373" spans="1:13" ht="15.75" customHeight="1">
      <c r="A373" s="217"/>
      <c r="B373" s="218"/>
      <c r="C373" s="219"/>
      <c r="D373" s="220"/>
      <c r="E373" s="220"/>
      <c r="F373" s="220"/>
      <c r="G373" s="220"/>
      <c r="H373" s="220"/>
      <c r="I373" s="220"/>
      <c r="J373" s="221"/>
      <c r="K373" s="221"/>
      <c r="L373" s="219"/>
      <c r="M373" s="219"/>
    </row>
    <row r="374" spans="1:13" ht="15.75" customHeight="1">
      <c r="A374" s="217"/>
      <c r="B374" s="218"/>
      <c r="C374" s="219"/>
      <c r="D374" s="220"/>
      <c r="E374" s="220"/>
      <c r="F374" s="220"/>
      <c r="G374" s="220"/>
      <c r="H374" s="220"/>
      <c r="I374" s="220"/>
      <c r="J374" s="221"/>
      <c r="K374" s="221"/>
      <c r="L374" s="219"/>
      <c r="M374" s="219"/>
    </row>
    <row r="375" spans="1:13" ht="15.75" customHeight="1">
      <c r="A375" s="217"/>
      <c r="B375" s="218"/>
      <c r="C375" s="219"/>
      <c r="D375" s="220"/>
      <c r="E375" s="220"/>
      <c r="F375" s="220"/>
      <c r="G375" s="220"/>
      <c r="H375" s="220"/>
      <c r="I375" s="220"/>
      <c r="J375" s="221"/>
      <c r="K375" s="221"/>
      <c r="L375" s="219"/>
      <c r="M375" s="219"/>
    </row>
    <row r="376" spans="1:13" ht="15.75" customHeight="1">
      <c r="A376" s="217"/>
      <c r="B376" s="218"/>
      <c r="C376" s="219"/>
      <c r="D376" s="220"/>
      <c r="E376" s="220"/>
      <c r="F376" s="220"/>
      <c r="G376" s="220"/>
      <c r="H376" s="220"/>
      <c r="I376" s="220"/>
      <c r="J376" s="221"/>
      <c r="K376" s="221"/>
      <c r="L376" s="219"/>
      <c r="M376" s="219"/>
    </row>
    <row r="377" spans="1:13" ht="15.75" customHeight="1">
      <c r="A377" s="217"/>
      <c r="B377" s="218"/>
      <c r="C377" s="219"/>
      <c r="D377" s="220"/>
      <c r="E377" s="220"/>
      <c r="F377" s="220"/>
      <c r="G377" s="220"/>
      <c r="H377" s="220"/>
      <c r="I377" s="220"/>
      <c r="J377" s="221"/>
      <c r="K377" s="221"/>
      <c r="L377" s="219"/>
      <c r="M377" s="219"/>
    </row>
    <row r="378" spans="1:13" ht="15.75" customHeight="1">
      <c r="A378" s="217"/>
      <c r="B378" s="218"/>
      <c r="C378" s="219"/>
      <c r="D378" s="220"/>
      <c r="E378" s="220"/>
      <c r="F378" s="220"/>
      <c r="G378" s="220"/>
      <c r="H378" s="220"/>
      <c r="I378" s="220"/>
      <c r="J378" s="221"/>
      <c r="K378" s="221"/>
      <c r="L378" s="219"/>
      <c r="M378" s="219"/>
    </row>
    <row r="379" spans="1:13" ht="15.75" customHeight="1">
      <c r="A379" s="217"/>
      <c r="B379" s="218"/>
      <c r="C379" s="219"/>
      <c r="D379" s="220"/>
      <c r="E379" s="220"/>
      <c r="F379" s="220"/>
      <c r="G379" s="220"/>
      <c r="H379" s="220"/>
      <c r="I379" s="220"/>
      <c r="J379" s="221"/>
      <c r="K379" s="221"/>
      <c r="L379" s="219"/>
      <c r="M379" s="219"/>
    </row>
    <row r="380" spans="1:13" ht="15.75" customHeight="1">
      <c r="A380" s="217"/>
      <c r="B380" s="218"/>
      <c r="C380" s="219"/>
      <c r="D380" s="220"/>
      <c r="E380" s="220"/>
      <c r="F380" s="220"/>
      <c r="G380" s="220"/>
      <c r="H380" s="220"/>
      <c r="I380" s="220"/>
      <c r="J380" s="221"/>
      <c r="K380" s="221"/>
      <c r="L380" s="219"/>
      <c r="M380" s="219"/>
    </row>
    <row r="381" spans="1:13" ht="15.75" customHeight="1">
      <c r="A381" s="217"/>
      <c r="B381" s="218"/>
      <c r="C381" s="219"/>
      <c r="D381" s="220"/>
      <c r="E381" s="220"/>
      <c r="F381" s="220"/>
      <c r="G381" s="220"/>
      <c r="H381" s="220"/>
      <c r="I381" s="220"/>
      <c r="J381" s="221"/>
      <c r="K381" s="221"/>
      <c r="L381" s="219"/>
      <c r="M381" s="219"/>
    </row>
    <row r="382" spans="1:13" ht="15.75" customHeight="1">
      <c r="A382" s="217"/>
      <c r="B382" s="218"/>
      <c r="C382" s="219"/>
      <c r="D382" s="220"/>
      <c r="E382" s="220"/>
      <c r="F382" s="220"/>
      <c r="G382" s="220"/>
      <c r="H382" s="220"/>
      <c r="I382" s="220"/>
      <c r="J382" s="221"/>
      <c r="K382" s="221"/>
      <c r="L382" s="219"/>
      <c r="M382" s="219"/>
    </row>
    <row r="383" spans="1:13" ht="15.75" customHeight="1">
      <c r="A383" s="217"/>
      <c r="B383" s="218"/>
      <c r="C383" s="219"/>
      <c r="D383" s="220"/>
      <c r="E383" s="220"/>
      <c r="F383" s="220"/>
      <c r="G383" s="220"/>
      <c r="H383" s="220"/>
      <c r="I383" s="220"/>
      <c r="J383" s="221"/>
      <c r="K383" s="221"/>
      <c r="L383" s="219"/>
      <c r="M383" s="219"/>
    </row>
    <row r="384" spans="1:13" ht="15.75" customHeight="1">
      <c r="A384" s="217"/>
      <c r="B384" s="218"/>
      <c r="C384" s="219"/>
      <c r="D384" s="220"/>
      <c r="E384" s="220"/>
      <c r="F384" s="220"/>
      <c r="G384" s="220"/>
      <c r="H384" s="220"/>
      <c r="I384" s="220"/>
      <c r="J384" s="221"/>
      <c r="K384" s="221"/>
      <c r="L384" s="219"/>
      <c r="M384" s="219"/>
    </row>
    <row r="385" spans="1:13" ht="15.75" customHeight="1">
      <c r="A385" s="217"/>
      <c r="B385" s="218"/>
      <c r="C385" s="219"/>
      <c r="D385" s="220"/>
      <c r="E385" s="220"/>
      <c r="F385" s="220"/>
      <c r="G385" s="220"/>
      <c r="H385" s="220"/>
      <c r="I385" s="220"/>
      <c r="J385" s="221"/>
      <c r="K385" s="221"/>
      <c r="L385" s="219"/>
      <c r="M385" s="219"/>
    </row>
    <row r="386" spans="1:13" ht="15.75" customHeight="1">
      <c r="A386" s="217"/>
      <c r="B386" s="218"/>
      <c r="C386" s="219"/>
      <c r="D386" s="220"/>
      <c r="E386" s="220"/>
      <c r="F386" s="220"/>
      <c r="G386" s="220"/>
      <c r="H386" s="220"/>
      <c r="I386" s="220"/>
      <c r="J386" s="221"/>
      <c r="K386" s="221"/>
      <c r="L386" s="219"/>
      <c r="M386" s="219"/>
    </row>
    <row r="387" spans="1:13" ht="15.75" customHeight="1">
      <c r="A387" s="217"/>
      <c r="B387" s="218"/>
      <c r="C387" s="219"/>
      <c r="D387" s="220"/>
      <c r="E387" s="220"/>
      <c r="F387" s="220"/>
      <c r="G387" s="220"/>
      <c r="H387" s="220"/>
      <c r="I387" s="220"/>
      <c r="J387" s="221"/>
      <c r="K387" s="221"/>
      <c r="L387" s="219"/>
      <c r="M387" s="219"/>
    </row>
    <row r="388" spans="1:13" ht="15.75" customHeight="1">
      <c r="A388" s="217"/>
      <c r="B388" s="218"/>
      <c r="C388" s="219"/>
      <c r="D388" s="220"/>
      <c r="E388" s="220"/>
      <c r="F388" s="220"/>
      <c r="G388" s="220"/>
      <c r="H388" s="220"/>
      <c r="I388" s="220"/>
      <c r="J388" s="221"/>
      <c r="K388" s="221"/>
      <c r="L388" s="219"/>
      <c r="M388" s="219"/>
    </row>
    <row r="389" spans="1:13" ht="15.75" customHeight="1">
      <c r="A389" s="217"/>
      <c r="B389" s="218"/>
      <c r="C389" s="219"/>
      <c r="D389" s="220"/>
      <c r="E389" s="220"/>
      <c r="F389" s="220"/>
      <c r="G389" s="220"/>
      <c r="H389" s="220"/>
      <c r="I389" s="220"/>
      <c r="J389" s="221"/>
      <c r="K389" s="221"/>
      <c r="L389" s="219"/>
      <c r="M389" s="219"/>
    </row>
    <row r="390" spans="1:13" ht="15.75" customHeight="1">
      <c r="A390" s="217"/>
      <c r="B390" s="218"/>
      <c r="C390" s="219"/>
      <c r="D390" s="220"/>
      <c r="E390" s="220"/>
      <c r="F390" s="220"/>
      <c r="G390" s="220"/>
      <c r="H390" s="220"/>
      <c r="I390" s="220"/>
      <c r="J390" s="221"/>
      <c r="K390" s="221"/>
      <c r="L390" s="219"/>
      <c r="M390" s="219"/>
    </row>
    <row r="391" spans="1:13" ht="15.75" customHeight="1">
      <c r="A391" s="217"/>
      <c r="B391" s="218"/>
      <c r="C391" s="219"/>
      <c r="D391" s="220"/>
      <c r="E391" s="220"/>
      <c r="F391" s="220"/>
      <c r="G391" s="220"/>
      <c r="H391" s="220"/>
      <c r="I391" s="220"/>
      <c r="J391" s="221"/>
      <c r="K391" s="221"/>
      <c r="L391" s="219"/>
      <c r="M391" s="219"/>
    </row>
    <row r="392" spans="1:13" ht="15.75" customHeight="1">
      <c r="A392" s="217"/>
      <c r="B392" s="218"/>
      <c r="C392" s="219"/>
      <c r="D392" s="220"/>
      <c r="E392" s="220"/>
      <c r="F392" s="220"/>
      <c r="G392" s="220"/>
      <c r="H392" s="220"/>
      <c r="I392" s="220"/>
      <c r="J392" s="221"/>
      <c r="K392" s="221"/>
      <c r="L392" s="219"/>
      <c r="M392" s="219"/>
    </row>
    <row r="393" spans="1:13" ht="15.75" customHeight="1">
      <c r="A393" s="217"/>
      <c r="B393" s="218"/>
      <c r="C393" s="219"/>
      <c r="D393" s="220"/>
      <c r="E393" s="220"/>
      <c r="F393" s="220"/>
      <c r="G393" s="220"/>
      <c r="H393" s="220"/>
      <c r="I393" s="220"/>
      <c r="J393" s="221"/>
      <c r="K393" s="221"/>
      <c r="L393" s="219"/>
      <c r="M393" s="219"/>
    </row>
    <row r="394" spans="1:13" ht="15.75" customHeight="1">
      <c r="A394" s="217"/>
      <c r="B394" s="218"/>
      <c r="C394" s="219"/>
      <c r="D394" s="220"/>
      <c r="E394" s="220"/>
      <c r="F394" s="220"/>
      <c r="G394" s="220"/>
      <c r="H394" s="220"/>
      <c r="I394" s="220"/>
      <c r="J394" s="221"/>
      <c r="K394" s="221"/>
      <c r="L394" s="219"/>
      <c r="M394" s="219"/>
    </row>
    <row r="395" spans="1:13" ht="15.75" customHeight="1">
      <c r="A395" s="217"/>
      <c r="B395" s="218"/>
      <c r="C395" s="219"/>
      <c r="D395" s="220"/>
      <c r="E395" s="220"/>
      <c r="F395" s="220"/>
      <c r="G395" s="220"/>
      <c r="H395" s="220"/>
      <c r="I395" s="220"/>
      <c r="J395" s="221"/>
      <c r="K395" s="221"/>
      <c r="L395" s="219"/>
      <c r="M395" s="219"/>
    </row>
    <row r="396" spans="1:13" ht="15.75" customHeight="1">
      <c r="A396" s="217"/>
      <c r="B396" s="218"/>
      <c r="C396" s="219"/>
      <c r="D396" s="220"/>
      <c r="E396" s="220"/>
      <c r="F396" s="220"/>
      <c r="G396" s="220"/>
      <c r="H396" s="220"/>
      <c r="I396" s="220"/>
      <c r="J396" s="221"/>
      <c r="K396" s="221"/>
      <c r="L396" s="219"/>
      <c r="M396" s="219"/>
    </row>
    <row r="397" spans="1:13" ht="15.75" customHeight="1">
      <c r="A397" s="217"/>
      <c r="B397" s="218"/>
      <c r="C397" s="219"/>
      <c r="D397" s="220"/>
      <c r="E397" s="220"/>
      <c r="F397" s="220"/>
      <c r="G397" s="220"/>
      <c r="H397" s="220"/>
      <c r="I397" s="220"/>
      <c r="J397" s="221"/>
      <c r="K397" s="221"/>
      <c r="L397" s="219"/>
      <c r="M397" s="219"/>
    </row>
    <row r="398" spans="1:13" ht="15.75" customHeight="1">
      <c r="A398" s="217"/>
      <c r="B398" s="218"/>
      <c r="C398" s="219"/>
      <c r="D398" s="220"/>
      <c r="E398" s="220"/>
      <c r="F398" s="220"/>
      <c r="G398" s="220"/>
      <c r="H398" s="220"/>
      <c r="I398" s="220"/>
      <c r="J398" s="221"/>
      <c r="K398" s="221"/>
      <c r="L398" s="219"/>
      <c r="M398" s="219"/>
    </row>
    <row r="399" spans="1:13" ht="15.75" customHeight="1">
      <c r="A399" s="217"/>
      <c r="B399" s="218"/>
      <c r="C399" s="219"/>
      <c r="D399" s="220"/>
      <c r="E399" s="220"/>
      <c r="F399" s="220"/>
      <c r="G399" s="220"/>
      <c r="H399" s="220"/>
      <c r="I399" s="220"/>
      <c r="J399" s="221"/>
      <c r="K399" s="221"/>
      <c r="L399" s="219"/>
      <c r="M399" s="219"/>
    </row>
    <row r="400" spans="1:13" ht="15.75" customHeight="1">
      <c r="A400" s="217"/>
      <c r="B400" s="218"/>
      <c r="C400" s="219"/>
      <c r="D400" s="220"/>
      <c r="E400" s="220"/>
      <c r="F400" s="220"/>
      <c r="G400" s="220"/>
      <c r="H400" s="220"/>
      <c r="I400" s="220"/>
      <c r="J400" s="221"/>
      <c r="K400" s="221"/>
      <c r="L400" s="219"/>
      <c r="M400" s="219"/>
    </row>
    <row r="401" spans="1:13" ht="15.75" customHeight="1">
      <c r="A401" s="217"/>
      <c r="B401" s="218"/>
      <c r="C401" s="219"/>
      <c r="D401" s="220"/>
      <c r="E401" s="220"/>
      <c r="F401" s="220"/>
      <c r="G401" s="220"/>
      <c r="H401" s="220"/>
      <c r="I401" s="220"/>
      <c r="J401" s="221"/>
      <c r="K401" s="221"/>
      <c r="L401" s="219"/>
      <c r="M401" s="219"/>
    </row>
    <row r="402" spans="1:13" ht="15.75" customHeight="1">
      <c r="A402" s="217"/>
      <c r="B402" s="218"/>
      <c r="C402" s="219"/>
      <c r="D402" s="220"/>
      <c r="E402" s="220"/>
      <c r="F402" s="220"/>
      <c r="G402" s="220"/>
      <c r="H402" s="220"/>
      <c r="I402" s="220"/>
      <c r="J402" s="221"/>
      <c r="K402" s="221"/>
      <c r="L402" s="219"/>
      <c r="M402" s="219"/>
    </row>
    <row r="403" spans="1:13" ht="15.75" customHeight="1">
      <c r="A403" s="217"/>
      <c r="B403" s="218"/>
      <c r="C403" s="219"/>
      <c r="D403" s="220"/>
      <c r="E403" s="220"/>
      <c r="F403" s="220"/>
      <c r="G403" s="220"/>
      <c r="H403" s="220"/>
      <c r="I403" s="220"/>
      <c r="J403" s="221"/>
      <c r="K403" s="221"/>
      <c r="L403" s="219"/>
      <c r="M403" s="219"/>
    </row>
    <row r="404" spans="1:13" ht="15.75" customHeight="1">
      <c r="A404" s="217"/>
      <c r="B404" s="218"/>
      <c r="C404" s="219"/>
      <c r="D404" s="220"/>
      <c r="E404" s="220"/>
      <c r="F404" s="220"/>
      <c r="G404" s="220"/>
      <c r="H404" s="220"/>
      <c r="I404" s="220"/>
      <c r="J404" s="221"/>
      <c r="K404" s="221"/>
      <c r="L404" s="219"/>
      <c r="M404" s="219"/>
    </row>
    <row r="405" spans="1:13" ht="15.75" customHeight="1">
      <c r="A405" s="217"/>
      <c r="B405" s="218"/>
      <c r="C405" s="219"/>
      <c r="D405" s="220"/>
      <c r="E405" s="220"/>
      <c r="F405" s="220"/>
      <c r="G405" s="220"/>
      <c r="H405" s="220"/>
      <c r="I405" s="220"/>
      <c r="J405" s="221"/>
      <c r="K405" s="221"/>
      <c r="L405" s="219"/>
      <c r="M405" s="219"/>
    </row>
    <row r="406" spans="1:13" ht="15.75" customHeight="1">
      <c r="A406" s="217"/>
      <c r="B406" s="218"/>
      <c r="C406" s="219"/>
      <c r="D406" s="220"/>
      <c r="E406" s="220"/>
      <c r="F406" s="220"/>
      <c r="G406" s="220"/>
      <c r="H406" s="220"/>
      <c r="I406" s="220"/>
      <c r="J406" s="221"/>
      <c r="K406" s="221"/>
      <c r="L406" s="219"/>
      <c r="M406" s="219"/>
    </row>
    <row r="407" spans="1:13" ht="15.75" customHeight="1">
      <c r="A407" s="217"/>
      <c r="B407" s="218"/>
      <c r="C407" s="219"/>
      <c r="D407" s="220"/>
      <c r="E407" s="220"/>
      <c r="F407" s="220"/>
      <c r="G407" s="220"/>
      <c r="H407" s="220"/>
      <c r="I407" s="220"/>
      <c r="J407" s="221"/>
      <c r="K407" s="221"/>
      <c r="L407" s="219"/>
      <c r="M407" s="219"/>
    </row>
    <row r="408" spans="1:13" ht="15.75" customHeight="1">
      <c r="A408" s="217"/>
      <c r="B408" s="218"/>
      <c r="C408" s="219"/>
      <c r="D408" s="220"/>
      <c r="E408" s="220"/>
      <c r="F408" s="220"/>
      <c r="G408" s="220"/>
      <c r="H408" s="220"/>
      <c r="I408" s="220"/>
      <c r="J408" s="221"/>
      <c r="K408" s="221"/>
      <c r="L408" s="219"/>
      <c r="M408" s="219"/>
    </row>
    <row r="409" spans="1:13" ht="15.75" customHeight="1">
      <c r="A409" s="217"/>
      <c r="B409" s="218"/>
      <c r="C409" s="219"/>
      <c r="D409" s="220"/>
      <c r="E409" s="220"/>
      <c r="F409" s="220"/>
      <c r="G409" s="220"/>
      <c r="H409" s="220"/>
      <c r="I409" s="220"/>
      <c r="J409" s="221"/>
      <c r="K409" s="221"/>
      <c r="L409" s="219"/>
      <c r="M409" s="219"/>
    </row>
    <row r="410" spans="1:13" ht="15.75" customHeight="1">
      <c r="A410" s="217"/>
      <c r="B410" s="218"/>
      <c r="C410" s="219"/>
      <c r="D410" s="220"/>
      <c r="E410" s="220"/>
      <c r="F410" s="220"/>
      <c r="G410" s="220"/>
      <c r="H410" s="220"/>
      <c r="I410" s="220"/>
      <c r="J410" s="221"/>
      <c r="K410" s="221"/>
      <c r="L410" s="219"/>
      <c r="M410" s="219"/>
    </row>
    <row r="411" spans="1:13" ht="15.75" customHeight="1">
      <c r="A411" s="217"/>
      <c r="B411" s="218"/>
      <c r="C411" s="219"/>
      <c r="D411" s="220"/>
      <c r="E411" s="220"/>
      <c r="F411" s="220"/>
      <c r="G411" s="220"/>
      <c r="H411" s="220"/>
      <c r="I411" s="220"/>
      <c r="J411" s="221"/>
      <c r="K411" s="221"/>
      <c r="L411" s="219"/>
      <c r="M411" s="219"/>
    </row>
    <row r="412" spans="1:13" ht="15.75" customHeight="1">
      <c r="A412" s="217"/>
      <c r="B412" s="218"/>
      <c r="C412" s="219"/>
      <c r="D412" s="220"/>
      <c r="E412" s="220"/>
      <c r="F412" s="220"/>
      <c r="G412" s="220"/>
      <c r="H412" s="220"/>
      <c r="I412" s="220"/>
      <c r="J412" s="221"/>
      <c r="K412" s="221"/>
      <c r="L412" s="219"/>
      <c r="M412" s="219"/>
    </row>
    <row r="413" spans="1:13" ht="15.75" customHeight="1">
      <c r="A413" s="217"/>
      <c r="B413" s="218"/>
      <c r="C413" s="219"/>
      <c r="D413" s="220"/>
      <c r="E413" s="220"/>
      <c r="F413" s="220"/>
      <c r="G413" s="220"/>
      <c r="H413" s="220"/>
      <c r="I413" s="220"/>
      <c r="J413" s="221"/>
      <c r="K413" s="221"/>
      <c r="L413" s="219"/>
      <c r="M413" s="219"/>
    </row>
    <row r="414" spans="1:13" ht="15.75" customHeight="1">
      <c r="A414" s="217"/>
      <c r="B414" s="218"/>
      <c r="C414" s="219"/>
      <c r="D414" s="220"/>
      <c r="E414" s="220"/>
      <c r="F414" s="220"/>
      <c r="G414" s="220"/>
      <c r="H414" s="220"/>
      <c r="I414" s="220"/>
      <c r="J414" s="221"/>
      <c r="K414" s="221"/>
      <c r="L414" s="219"/>
      <c r="M414" s="219"/>
    </row>
    <row r="415" spans="1:13" ht="15.75" customHeight="1">
      <c r="A415" s="217"/>
      <c r="B415" s="218"/>
      <c r="C415" s="219"/>
      <c r="D415" s="220"/>
      <c r="E415" s="220"/>
      <c r="F415" s="220"/>
      <c r="G415" s="220"/>
      <c r="H415" s="220"/>
      <c r="I415" s="220"/>
      <c r="J415" s="221"/>
      <c r="K415" s="221"/>
      <c r="L415" s="219"/>
      <c r="M415" s="219"/>
    </row>
    <row r="416" spans="1:13" ht="15.75" customHeight="1">
      <c r="A416" s="217"/>
      <c r="B416" s="218"/>
      <c r="C416" s="219"/>
      <c r="D416" s="220"/>
      <c r="E416" s="220"/>
      <c r="F416" s="220"/>
      <c r="G416" s="220"/>
      <c r="H416" s="220"/>
      <c r="I416" s="220"/>
      <c r="J416" s="221"/>
      <c r="K416" s="221"/>
      <c r="L416" s="219"/>
      <c r="M416" s="219"/>
    </row>
    <row r="417" spans="1:13" ht="15.75" customHeight="1">
      <c r="A417" s="217"/>
      <c r="B417" s="218"/>
      <c r="C417" s="219"/>
      <c r="D417" s="220"/>
      <c r="E417" s="220"/>
      <c r="F417" s="220"/>
      <c r="G417" s="220"/>
      <c r="H417" s="220"/>
      <c r="I417" s="220"/>
      <c r="J417" s="221"/>
      <c r="K417" s="221"/>
      <c r="L417" s="219"/>
      <c r="M417" s="219"/>
    </row>
    <row r="418" spans="1:13" ht="15.75" customHeight="1">
      <c r="A418" s="217"/>
      <c r="B418" s="218"/>
      <c r="C418" s="219"/>
      <c r="D418" s="220"/>
      <c r="E418" s="220"/>
      <c r="F418" s="220"/>
      <c r="G418" s="220"/>
      <c r="H418" s="220"/>
      <c r="I418" s="220"/>
      <c r="J418" s="221"/>
      <c r="K418" s="221"/>
      <c r="L418" s="219"/>
      <c r="M418" s="219"/>
    </row>
    <row r="419" spans="1:13" ht="15.75" customHeight="1">
      <c r="A419" s="217"/>
      <c r="B419" s="218"/>
      <c r="C419" s="219"/>
      <c r="D419" s="220"/>
      <c r="E419" s="220"/>
      <c r="F419" s="220"/>
      <c r="G419" s="220"/>
      <c r="H419" s="220"/>
      <c r="I419" s="220"/>
      <c r="J419" s="221"/>
      <c r="K419" s="221"/>
      <c r="L419" s="219"/>
      <c r="M419" s="219"/>
    </row>
    <row r="420" spans="1:13" ht="15.75" customHeight="1">
      <c r="A420" s="217"/>
      <c r="B420" s="218"/>
      <c r="C420" s="219"/>
      <c r="D420" s="220"/>
      <c r="E420" s="220"/>
      <c r="F420" s="220"/>
      <c r="G420" s="220"/>
      <c r="H420" s="220"/>
      <c r="I420" s="220"/>
      <c r="J420" s="221"/>
      <c r="K420" s="221"/>
      <c r="L420" s="219"/>
      <c r="M420" s="219"/>
    </row>
    <row r="421" spans="1:13" ht="15.75" customHeight="1">
      <c r="A421" s="217"/>
      <c r="B421" s="218"/>
      <c r="C421" s="219"/>
      <c r="D421" s="220"/>
      <c r="E421" s="220"/>
      <c r="F421" s="220"/>
      <c r="G421" s="220"/>
      <c r="H421" s="220"/>
      <c r="I421" s="220"/>
      <c r="J421" s="221"/>
      <c r="K421" s="221"/>
      <c r="L421" s="219"/>
      <c r="M421" s="219"/>
    </row>
    <row r="422" spans="1:13" ht="15.75" customHeight="1">
      <c r="A422" s="217"/>
      <c r="B422" s="218"/>
      <c r="C422" s="219"/>
      <c r="D422" s="220"/>
      <c r="E422" s="220"/>
      <c r="F422" s="220"/>
      <c r="G422" s="220"/>
      <c r="H422" s="220"/>
      <c r="I422" s="220"/>
      <c r="J422" s="221"/>
      <c r="K422" s="221"/>
      <c r="L422" s="219"/>
      <c r="M422" s="219"/>
    </row>
    <row r="423" spans="1:13" ht="15.75" customHeight="1">
      <c r="A423" s="217"/>
      <c r="B423" s="218"/>
      <c r="C423" s="219"/>
      <c r="D423" s="220"/>
      <c r="E423" s="220"/>
      <c r="F423" s="220"/>
      <c r="G423" s="220"/>
      <c r="H423" s="220"/>
      <c r="I423" s="220"/>
      <c r="J423" s="221"/>
      <c r="K423" s="221"/>
      <c r="L423" s="219"/>
      <c r="M423" s="219"/>
    </row>
    <row r="424" spans="1:13" ht="15.75" customHeight="1">
      <c r="A424" s="217"/>
      <c r="B424" s="218"/>
      <c r="C424" s="219"/>
      <c r="D424" s="220"/>
      <c r="E424" s="220"/>
      <c r="F424" s="220"/>
      <c r="G424" s="220"/>
      <c r="H424" s="220"/>
      <c r="I424" s="220"/>
      <c r="J424" s="221"/>
      <c r="K424" s="221"/>
      <c r="L424" s="219"/>
      <c r="M424" s="219"/>
    </row>
    <row r="425" spans="1:13" ht="15.75" customHeight="1">
      <c r="A425" s="217"/>
      <c r="B425" s="218"/>
      <c r="C425" s="219"/>
      <c r="D425" s="220"/>
      <c r="E425" s="220"/>
      <c r="F425" s="220"/>
      <c r="G425" s="220"/>
      <c r="H425" s="220"/>
      <c r="I425" s="220"/>
      <c r="J425" s="221"/>
      <c r="K425" s="221"/>
      <c r="L425" s="219"/>
      <c r="M425" s="219"/>
    </row>
    <row r="426" spans="1:13" ht="15.75" customHeight="1">
      <c r="A426" s="217"/>
      <c r="B426" s="218"/>
      <c r="C426" s="219"/>
      <c r="D426" s="220"/>
      <c r="E426" s="220"/>
      <c r="F426" s="220"/>
      <c r="G426" s="220"/>
      <c r="H426" s="220"/>
      <c r="I426" s="220"/>
      <c r="J426" s="221"/>
      <c r="K426" s="221"/>
      <c r="L426" s="219"/>
      <c r="M426" s="219"/>
    </row>
    <row r="427" spans="1:13" ht="15.75" customHeight="1">
      <c r="A427" s="217"/>
      <c r="B427" s="218"/>
      <c r="C427" s="219"/>
      <c r="D427" s="220"/>
      <c r="E427" s="220"/>
      <c r="F427" s="220"/>
      <c r="G427" s="220"/>
      <c r="H427" s="220"/>
      <c r="I427" s="220"/>
      <c r="J427" s="221"/>
      <c r="K427" s="221"/>
      <c r="L427" s="219"/>
      <c r="M427" s="219"/>
    </row>
    <row r="428" spans="1:13" ht="15.75" customHeight="1">
      <c r="A428" s="217"/>
      <c r="B428" s="218"/>
      <c r="C428" s="219"/>
      <c r="D428" s="220"/>
      <c r="E428" s="220"/>
      <c r="F428" s="220"/>
      <c r="G428" s="220"/>
      <c r="H428" s="220"/>
      <c r="I428" s="220"/>
      <c r="J428" s="221"/>
      <c r="K428" s="221"/>
      <c r="L428" s="219"/>
      <c r="M428" s="219"/>
    </row>
    <row r="429" spans="1:13" ht="15.75" customHeight="1">
      <c r="A429" s="217"/>
      <c r="B429" s="218"/>
      <c r="C429" s="219"/>
      <c r="D429" s="220"/>
      <c r="E429" s="220"/>
      <c r="F429" s="220"/>
      <c r="G429" s="220"/>
      <c r="H429" s="220"/>
      <c r="I429" s="220"/>
      <c r="J429" s="221"/>
      <c r="K429" s="221"/>
      <c r="L429" s="219"/>
      <c r="M429" s="219"/>
    </row>
    <row r="430" spans="1:13" ht="15.75" customHeight="1">
      <c r="A430" s="217"/>
      <c r="B430" s="218"/>
      <c r="C430" s="219"/>
      <c r="D430" s="220"/>
      <c r="E430" s="220"/>
      <c r="F430" s="220"/>
      <c r="G430" s="220"/>
      <c r="H430" s="220"/>
      <c r="I430" s="220"/>
      <c r="J430" s="221"/>
      <c r="K430" s="221"/>
      <c r="L430" s="219"/>
      <c r="M430" s="219"/>
    </row>
    <row r="431" spans="1:13" ht="15.75" customHeight="1">
      <c r="A431" s="217"/>
      <c r="B431" s="218"/>
      <c r="C431" s="219"/>
      <c r="D431" s="220"/>
      <c r="E431" s="220"/>
      <c r="F431" s="220"/>
      <c r="G431" s="220"/>
      <c r="H431" s="220"/>
      <c r="I431" s="220"/>
      <c r="J431" s="221"/>
      <c r="K431" s="221"/>
      <c r="L431" s="219"/>
      <c r="M431" s="219"/>
    </row>
    <row r="432" spans="1:13" ht="15.75" customHeight="1">
      <c r="A432" s="217"/>
      <c r="B432" s="218"/>
      <c r="C432" s="219"/>
      <c r="D432" s="220"/>
      <c r="E432" s="220"/>
      <c r="F432" s="220"/>
      <c r="G432" s="220"/>
      <c r="H432" s="220"/>
      <c r="I432" s="220"/>
      <c r="J432" s="221"/>
      <c r="K432" s="221"/>
      <c r="L432" s="219"/>
      <c r="M432" s="219"/>
    </row>
    <row r="433" spans="1:13" ht="15.75" customHeight="1">
      <c r="A433" s="217"/>
      <c r="B433" s="218"/>
      <c r="C433" s="219"/>
      <c r="D433" s="220"/>
      <c r="E433" s="220"/>
      <c r="F433" s="220"/>
      <c r="G433" s="220"/>
      <c r="H433" s="220"/>
      <c r="I433" s="220"/>
      <c r="J433" s="221"/>
      <c r="K433" s="221"/>
      <c r="L433" s="219"/>
      <c r="M433" s="219"/>
    </row>
    <row r="434" spans="1:13" ht="15.75" customHeight="1">
      <c r="A434" s="217"/>
      <c r="B434" s="218"/>
      <c r="C434" s="219"/>
      <c r="D434" s="220"/>
      <c r="E434" s="220"/>
      <c r="F434" s="220"/>
      <c r="G434" s="220"/>
      <c r="H434" s="220"/>
      <c r="I434" s="220"/>
      <c r="J434" s="221"/>
      <c r="K434" s="221"/>
      <c r="L434" s="219"/>
      <c r="M434" s="219"/>
    </row>
    <row r="435" spans="1:13" ht="15.75" customHeight="1">
      <c r="A435" s="217"/>
      <c r="B435" s="218"/>
      <c r="C435" s="219"/>
      <c r="D435" s="220"/>
      <c r="E435" s="220"/>
      <c r="F435" s="220"/>
      <c r="G435" s="220"/>
      <c r="H435" s="220"/>
      <c r="I435" s="220"/>
      <c r="J435" s="221"/>
      <c r="K435" s="221"/>
      <c r="L435" s="219"/>
      <c r="M435" s="219"/>
    </row>
    <row r="436" spans="1:13" ht="15.75" customHeight="1">
      <c r="A436" s="217"/>
      <c r="B436" s="218"/>
      <c r="C436" s="219"/>
      <c r="D436" s="220"/>
      <c r="E436" s="220"/>
      <c r="F436" s="220"/>
      <c r="G436" s="220"/>
      <c r="H436" s="220"/>
      <c r="I436" s="220"/>
      <c r="J436" s="221"/>
      <c r="K436" s="221"/>
      <c r="L436" s="219"/>
      <c r="M436" s="219"/>
    </row>
    <row r="437" spans="1:13" ht="15.75" customHeight="1">
      <c r="A437" s="217"/>
      <c r="B437" s="218"/>
      <c r="C437" s="219"/>
      <c r="D437" s="220"/>
      <c r="E437" s="220"/>
      <c r="F437" s="220"/>
      <c r="G437" s="220"/>
      <c r="H437" s="220"/>
      <c r="I437" s="220"/>
      <c r="J437" s="221"/>
      <c r="K437" s="221"/>
      <c r="L437" s="219"/>
      <c r="M437" s="219"/>
    </row>
    <row r="438" spans="1:13" ht="15.75" customHeight="1">
      <c r="A438" s="217"/>
      <c r="B438" s="218"/>
      <c r="C438" s="219"/>
      <c r="D438" s="220"/>
      <c r="E438" s="220"/>
      <c r="F438" s="220"/>
      <c r="G438" s="220"/>
      <c r="H438" s="220"/>
      <c r="I438" s="220"/>
      <c r="J438" s="221"/>
      <c r="K438" s="221"/>
      <c r="L438" s="219"/>
      <c r="M438" s="219"/>
    </row>
    <row r="439" spans="1:13" ht="15.75" customHeight="1">
      <c r="A439" s="217"/>
      <c r="B439" s="218"/>
      <c r="C439" s="219"/>
      <c r="D439" s="220"/>
      <c r="E439" s="220"/>
      <c r="F439" s="220"/>
      <c r="G439" s="220"/>
      <c r="H439" s="220"/>
      <c r="I439" s="220"/>
      <c r="J439" s="221"/>
      <c r="K439" s="221"/>
      <c r="L439" s="219"/>
      <c r="M439" s="219"/>
    </row>
    <row r="440" spans="1:13" ht="15.75" customHeight="1">
      <c r="A440" s="217"/>
      <c r="B440" s="218"/>
      <c r="C440" s="219"/>
      <c r="D440" s="220"/>
      <c r="E440" s="220"/>
      <c r="F440" s="220"/>
      <c r="G440" s="220"/>
      <c r="H440" s="220"/>
      <c r="I440" s="220"/>
      <c r="J440" s="221"/>
      <c r="K440" s="221"/>
      <c r="L440" s="219"/>
      <c r="M440" s="219"/>
    </row>
    <row r="441" spans="1:13" ht="15.75" customHeight="1">
      <c r="A441" s="217"/>
      <c r="B441" s="218"/>
      <c r="C441" s="219"/>
      <c r="D441" s="220"/>
      <c r="E441" s="220"/>
      <c r="F441" s="220"/>
      <c r="G441" s="220"/>
      <c r="H441" s="220"/>
      <c r="I441" s="220"/>
      <c r="J441" s="221"/>
      <c r="K441" s="221"/>
      <c r="L441" s="219"/>
      <c r="M441" s="219"/>
    </row>
    <row r="442" spans="1:13" ht="15.75" customHeight="1">
      <c r="A442" s="217"/>
      <c r="B442" s="218"/>
      <c r="C442" s="219"/>
      <c r="D442" s="220"/>
      <c r="E442" s="220"/>
      <c r="F442" s="220"/>
      <c r="G442" s="220"/>
      <c r="H442" s="220"/>
      <c r="I442" s="220"/>
      <c r="J442" s="221"/>
      <c r="K442" s="221"/>
      <c r="L442" s="219"/>
      <c r="M442" s="219"/>
    </row>
    <row r="443" spans="1:13" ht="15.75" customHeight="1">
      <c r="A443" s="217"/>
      <c r="B443" s="218"/>
      <c r="C443" s="219"/>
      <c r="D443" s="220"/>
      <c r="E443" s="220"/>
      <c r="F443" s="220"/>
      <c r="G443" s="220"/>
      <c r="H443" s="220"/>
      <c r="I443" s="220"/>
      <c r="J443" s="221"/>
      <c r="K443" s="221"/>
      <c r="L443" s="219"/>
      <c r="M443" s="219"/>
    </row>
    <row r="444" spans="1:13" ht="15.75" customHeight="1">
      <c r="A444" s="217"/>
      <c r="B444" s="218"/>
      <c r="C444" s="219"/>
      <c r="D444" s="220"/>
      <c r="E444" s="220"/>
      <c r="F444" s="220"/>
      <c r="G444" s="220"/>
      <c r="H444" s="220"/>
      <c r="I444" s="220"/>
      <c r="J444" s="221"/>
      <c r="K444" s="221"/>
      <c r="L444" s="219"/>
      <c r="M444" s="219"/>
    </row>
    <row r="445" spans="1:13" ht="15.75" customHeight="1">
      <c r="A445" s="217"/>
      <c r="B445" s="218"/>
      <c r="C445" s="219"/>
      <c r="D445" s="220"/>
      <c r="E445" s="220"/>
      <c r="F445" s="220"/>
      <c r="G445" s="220"/>
      <c r="H445" s="220"/>
      <c r="I445" s="220"/>
      <c r="J445" s="221"/>
      <c r="K445" s="221"/>
      <c r="L445" s="219"/>
      <c r="M445" s="219"/>
    </row>
    <row r="446" spans="1:13" ht="15.75" customHeight="1">
      <c r="A446" s="217"/>
      <c r="B446" s="218"/>
      <c r="C446" s="219"/>
      <c r="D446" s="220"/>
      <c r="E446" s="220"/>
      <c r="F446" s="220"/>
      <c r="G446" s="220"/>
      <c r="H446" s="220"/>
      <c r="I446" s="220"/>
      <c r="J446" s="221"/>
      <c r="K446" s="221"/>
      <c r="L446" s="219"/>
      <c r="M446" s="219"/>
    </row>
    <row r="447" spans="1:13" ht="15.75" customHeight="1">
      <c r="A447" s="217"/>
      <c r="B447" s="218"/>
      <c r="C447" s="219"/>
      <c r="D447" s="220"/>
      <c r="E447" s="220"/>
      <c r="F447" s="220"/>
      <c r="G447" s="220"/>
      <c r="H447" s="220"/>
      <c r="I447" s="220"/>
      <c r="J447" s="221"/>
      <c r="K447" s="221"/>
      <c r="L447" s="219"/>
      <c r="M447" s="219"/>
    </row>
    <row r="448" spans="1:13" ht="15.75" customHeight="1">
      <c r="A448" s="217"/>
      <c r="B448" s="218"/>
      <c r="C448" s="219"/>
      <c r="D448" s="220"/>
      <c r="E448" s="220"/>
      <c r="F448" s="220"/>
      <c r="G448" s="220"/>
      <c r="H448" s="220"/>
      <c r="I448" s="220"/>
      <c r="J448" s="221"/>
      <c r="K448" s="221"/>
      <c r="L448" s="219"/>
      <c r="M448" s="219"/>
    </row>
    <row r="449" spans="1:13" ht="15.75" customHeight="1">
      <c r="A449" s="217"/>
      <c r="B449" s="218"/>
      <c r="C449" s="219"/>
      <c r="D449" s="220"/>
      <c r="E449" s="220"/>
      <c r="F449" s="220"/>
      <c r="G449" s="220"/>
      <c r="H449" s="220"/>
      <c r="I449" s="220"/>
      <c r="J449" s="221"/>
      <c r="K449" s="221"/>
      <c r="L449" s="219"/>
      <c r="M449" s="219"/>
    </row>
    <row r="450" spans="1:13" ht="15.75" customHeight="1">
      <c r="A450" s="217"/>
      <c r="B450" s="218"/>
      <c r="C450" s="219"/>
      <c r="D450" s="220"/>
      <c r="E450" s="220"/>
      <c r="F450" s="220"/>
      <c r="G450" s="220"/>
      <c r="H450" s="220"/>
      <c r="I450" s="220"/>
      <c r="J450" s="221"/>
      <c r="K450" s="221"/>
      <c r="L450" s="219"/>
      <c r="M450" s="219"/>
    </row>
    <row r="451" spans="1:13" ht="15.75" customHeight="1">
      <c r="A451" s="217"/>
      <c r="B451" s="218"/>
      <c r="C451" s="219"/>
      <c r="D451" s="220"/>
      <c r="E451" s="220"/>
      <c r="F451" s="220"/>
      <c r="G451" s="220"/>
      <c r="H451" s="220"/>
      <c r="I451" s="220"/>
      <c r="J451" s="221"/>
      <c r="K451" s="221"/>
      <c r="L451" s="219"/>
      <c r="M451" s="219"/>
    </row>
    <row r="452" spans="1:13" ht="15.75" customHeight="1">
      <c r="A452" s="217"/>
      <c r="B452" s="218"/>
      <c r="C452" s="219"/>
      <c r="D452" s="220"/>
      <c r="E452" s="220"/>
      <c r="F452" s="220"/>
      <c r="G452" s="220"/>
      <c r="H452" s="220"/>
      <c r="I452" s="220"/>
      <c r="J452" s="221"/>
      <c r="K452" s="221"/>
      <c r="L452" s="219"/>
      <c r="M452" s="219"/>
    </row>
    <row r="453" spans="1:13" ht="15.75" customHeight="1">
      <c r="A453" s="217"/>
      <c r="B453" s="218"/>
      <c r="C453" s="219"/>
      <c r="D453" s="220"/>
      <c r="E453" s="220"/>
      <c r="F453" s="220"/>
      <c r="G453" s="220"/>
      <c r="H453" s="220"/>
      <c r="I453" s="220"/>
      <c r="J453" s="221"/>
      <c r="K453" s="221"/>
      <c r="L453" s="219"/>
      <c r="M453" s="219"/>
    </row>
    <row r="454" spans="1:13" ht="15.75" customHeight="1">
      <c r="A454" s="217"/>
      <c r="B454" s="218"/>
      <c r="C454" s="219"/>
      <c r="D454" s="220"/>
      <c r="E454" s="220"/>
      <c r="F454" s="220"/>
      <c r="G454" s="220"/>
      <c r="H454" s="220"/>
      <c r="I454" s="220"/>
      <c r="J454" s="221"/>
      <c r="K454" s="221"/>
      <c r="L454" s="219"/>
      <c r="M454" s="219"/>
    </row>
    <row r="455" spans="1:13" ht="15.75" customHeight="1">
      <c r="A455" s="217"/>
      <c r="B455" s="218"/>
      <c r="C455" s="219"/>
      <c r="D455" s="220"/>
      <c r="E455" s="220"/>
      <c r="F455" s="220"/>
      <c r="G455" s="220"/>
      <c r="H455" s="220"/>
      <c r="I455" s="220"/>
      <c r="J455" s="221"/>
      <c r="K455" s="221"/>
      <c r="L455" s="219"/>
      <c r="M455" s="219"/>
    </row>
    <row r="456" spans="1:13" ht="15.75" customHeight="1">
      <c r="A456" s="217"/>
      <c r="B456" s="218"/>
      <c r="C456" s="219"/>
      <c r="D456" s="220"/>
      <c r="E456" s="220"/>
      <c r="F456" s="220"/>
      <c r="G456" s="220"/>
      <c r="H456" s="220"/>
      <c r="I456" s="220"/>
      <c r="J456" s="221"/>
      <c r="K456" s="221"/>
      <c r="L456" s="219"/>
      <c r="M456" s="219"/>
    </row>
    <row r="457" spans="1:13" ht="15.75" customHeight="1">
      <c r="A457" s="217"/>
      <c r="B457" s="218"/>
      <c r="C457" s="219"/>
      <c r="D457" s="220"/>
      <c r="E457" s="220"/>
      <c r="F457" s="220"/>
      <c r="G457" s="220"/>
      <c r="H457" s="220"/>
      <c r="I457" s="220"/>
      <c r="J457" s="221"/>
      <c r="K457" s="221"/>
      <c r="L457" s="219"/>
      <c r="M457" s="219"/>
    </row>
    <row r="458" spans="1:13" ht="15.75" customHeight="1">
      <c r="A458" s="217"/>
      <c r="B458" s="218"/>
      <c r="C458" s="219"/>
      <c r="D458" s="220"/>
      <c r="E458" s="220"/>
      <c r="F458" s="220"/>
      <c r="G458" s="220"/>
      <c r="H458" s="220"/>
      <c r="I458" s="220"/>
      <c r="J458" s="221"/>
      <c r="K458" s="221"/>
      <c r="L458" s="219"/>
      <c r="M458" s="219"/>
    </row>
    <row r="459" spans="1:13" ht="15.75" customHeight="1">
      <c r="A459" s="217"/>
      <c r="B459" s="218"/>
      <c r="C459" s="219"/>
      <c r="D459" s="220"/>
      <c r="E459" s="220"/>
      <c r="F459" s="220"/>
      <c r="G459" s="220"/>
      <c r="H459" s="220"/>
      <c r="I459" s="220"/>
      <c r="J459" s="221"/>
      <c r="K459" s="221"/>
      <c r="L459" s="219"/>
      <c r="M459" s="219"/>
    </row>
    <row r="460" spans="1:13" ht="15.75" customHeight="1">
      <c r="A460" s="217"/>
      <c r="B460" s="218"/>
      <c r="C460" s="219"/>
      <c r="D460" s="220"/>
      <c r="E460" s="220"/>
      <c r="F460" s="220"/>
      <c r="G460" s="220"/>
      <c r="H460" s="220"/>
      <c r="I460" s="220"/>
      <c r="J460" s="221"/>
      <c r="K460" s="221"/>
      <c r="L460" s="219"/>
      <c r="M460" s="219"/>
    </row>
    <row r="461" spans="1:13" ht="15.75" customHeight="1">
      <c r="A461" s="217"/>
      <c r="B461" s="218"/>
      <c r="C461" s="219"/>
      <c r="D461" s="220"/>
      <c r="E461" s="220"/>
      <c r="F461" s="220"/>
      <c r="G461" s="220"/>
      <c r="H461" s="220"/>
      <c r="I461" s="220"/>
      <c r="J461" s="221"/>
      <c r="K461" s="221"/>
      <c r="L461" s="219"/>
      <c r="M461" s="219"/>
    </row>
    <row r="462" spans="1:13" ht="15.75" customHeight="1">
      <c r="A462" s="217"/>
      <c r="B462" s="218"/>
      <c r="C462" s="219"/>
      <c r="D462" s="220"/>
      <c r="E462" s="220"/>
      <c r="F462" s="220"/>
      <c r="G462" s="220"/>
      <c r="H462" s="220"/>
      <c r="I462" s="220"/>
      <c r="J462" s="221"/>
      <c r="K462" s="221"/>
      <c r="L462" s="219"/>
      <c r="M462" s="219"/>
    </row>
    <row r="463" spans="1:13" ht="15.75" customHeight="1">
      <c r="A463" s="217"/>
      <c r="B463" s="218"/>
      <c r="C463" s="219"/>
      <c r="D463" s="220"/>
      <c r="E463" s="220"/>
      <c r="F463" s="220"/>
      <c r="G463" s="220"/>
      <c r="H463" s="220"/>
      <c r="I463" s="220"/>
      <c r="J463" s="221"/>
      <c r="K463" s="221"/>
      <c r="L463" s="219"/>
      <c r="M463" s="219"/>
    </row>
    <row r="464" spans="1:13" ht="15.75" customHeight="1">
      <c r="A464" s="217"/>
      <c r="B464" s="218"/>
      <c r="C464" s="219"/>
      <c r="D464" s="220"/>
      <c r="E464" s="220"/>
      <c r="F464" s="220"/>
      <c r="G464" s="220"/>
      <c r="H464" s="220"/>
      <c r="I464" s="220"/>
      <c r="J464" s="221"/>
      <c r="K464" s="221"/>
      <c r="L464" s="219"/>
      <c r="M464" s="219"/>
    </row>
    <row r="465" spans="1:13" ht="15.75" customHeight="1">
      <c r="A465" s="217"/>
      <c r="B465" s="218"/>
      <c r="C465" s="219"/>
      <c r="D465" s="220"/>
      <c r="E465" s="220"/>
      <c r="F465" s="220"/>
      <c r="G465" s="220"/>
      <c r="H465" s="220"/>
      <c r="I465" s="220"/>
      <c r="J465" s="221"/>
      <c r="K465" s="221"/>
      <c r="L465" s="219"/>
      <c r="M465" s="219"/>
    </row>
    <row r="466" spans="1:13" ht="15.75" customHeight="1">
      <c r="A466" s="217"/>
      <c r="B466" s="218"/>
      <c r="C466" s="219"/>
      <c r="D466" s="220"/>
      <c r="E466" s="220"/>
      <c r="F466" s="220"/>
      <c r="G466" s="220"/>
      <c r="H466" s="220"/>
      <c r="I466" s="220"/>
      <c r="J466" s="221"/>
      <c r="K466" s="221"/>
      <c r="L466" s="219"/>
      <c r="M466" s="219"/>
    </row>
    <row r="467" spans="1:13" ht="15.75" customHeight="1">
      <c r="A467" s="217"/>
      <c r="B467" s="218"/>
      <c r="C467" s="219"/>
      <c r="D467" s="220"/>
      <c r="E467" s="220"/>
      <c r="F467" s="220"/>
      <c r="G467" s="220"/>
      <c r="H467" s="220"/>
      <c r="I467" s="220"/>
      <c r="J467" s="221"/>
      <c r="K467" s="221"/>
      <c r="L467" s="219"/>
      <c r="M467" s="219"/>
    </row>
    <row r="468" spans="1:13" ht="15.75" customHeight="1">
      <c r="A468" s="217"/>
      <c r="B468" s="218"/>
      <c r="C468" s="219"/>
      <c r="D468" s="220"/>
      <c r="E468" s="220"/>
      <c r="F468" s="220"/>
      <c r="G468" s="220"/>
      <c r="H468" s="220"/>
      <c r="I468" s="220"/>
      <c r="J468" s="221"/>
      <c r="K468" s="221"/>
      <c r="L468" s="219"/>
      <c r="M468" s="219"/>
    </row>
    <row r="469" spans="1:13" ht="15.75" customHeight="1">
      <c r="A469" s="217"/>
      <c r="B469" s="218"/>
      <c r="C469" s="219"/>
      <c r="D469" s="220"/>
      <c r="E469" s="220"/>
      <c r="F469" s="220"/>
      <c r="G469" s="220"/>
      <c r="H469" s="220"/>
      <c r="I469" s="220"/>
      <c r="J469" s="221"/>
      <c r="K469" s="221"/>
      <c r="L469" s="219"/>
      <c r="M469" s="219"/>
    </row>
    <row r="470" spans="1:13" ht="15.75" customHeight="1">
      <c r="A470" s="217"/>
      <c r="B470" s="218"/>
      <c r="C470" s="219"/>
      <c r="D470" s="220"/>
      <c r="E470" s="220"/>
      <c r="F470" s="220"/>
      <c r="G470" s="220"/>
      <c r="H470" s="220"/>
      <c r="I470" s="220"/>
      <c r="J470" s="221"/>
      <c r="K470" s="221"/>
      <c r="L470" s="219"/>
      <c r="M470" s="219"/>
    </row>
    <row r="471" spans="1:13" ht="15.75" customHeight="1">
      <c r="A471" s="217"/>
      <c r="B471" s="218"/>
      <c r="C471" s="219"/>
      <c r="D471" s="220"/>
      <c r="E471" s="220"/>
      <c r="F471" s="220"/>
      <c r="G471" s="220"/>
      <c r="H471" s="220"/>
      <c r="I471" s="220"/>
      <c r="J471" s="221"/>
      <c r="K471" s="221"/>
      <c r="L471" s="219"/>
      <c r="M471" s="219"/>
    </row>
    <row r="472" spans="1:13" ht="15.75" customHeight="1">
      <c r="A472" s="217"/>
      <c r="B472" s="218"/>
      <c r="C472" s="219"/>
      <c r="D472" s="220"/>
      <c r="E472" s="220"/>
      <c r="F472" s="220"/>
      <c r="G472" s="220"/>
      <c r="H472" s="220"/>
      <c r="I472" s="220"/>
      <c r="J472" s="221"/>
      <c r="K472" s="221"/>
      <c r="L472" s="219"/>
      <c r="M472" s="219"/>
    </row>
    <row r="473" spans="1:13" ht="15.75" customHeight="1">
      <c r="A473" s="217"/>
      <c r="B473" s="218"/>
      <c r="C473" s="219"/>
      <c r="D473" s="220"/>
      <c r="E473" s="220"/>
      <c r="F473" s="220"/>
      <c r="G473" s="220"/>
      <c r="H473" s="220"/>
      <c r="I473" s="220"/>
      <c r="J473" s="221"/>
      <c r="K473" s="221"/>
      <c r="L473" s="219"/>
      <c r="M473" s="219"/>
    </row>
    <row r="474" spans="1:13" ht="15.75" customHeight="1">
      <c r="A474" s="217"/>
      <c r="B474" s="218"/>
      <c r="C474" s="219"/>
      <c r="D474" s="220"/>
      <c r="E474" s="220"/>
      <c r="F474" s="220"/>
      <c r="G474" s="220"/>
      <c r="H474" s="220"/>
      <c r="I474" s="220"/>
      <c r="J474" s="221"/>
      <c r="K474" s="221"/>
      <c r="L474" s="219"/>
      <c r="M474" s="219"/>
    </row>
    <row r="475" spans="1:13" ht="15.75" customHeight="1">
      <c r="A475" s="217"/>
      <c r="B475" s="218"/>
      <c r="C475" s="219"/>
      <c r="D475" s="220"/>
      <c r="E475" s="220"/>
      <c r="F475" s="220"/>
      <c r="G475" s="220"/>
      <c r="H475" s="220"/>
      <c r="I475" s="220"/>
      <c r="J475" s="221"/>
      <c r="K475" s="221"/>
      <c r="L475" s="219"/>
      <c r="M475" s="219"/>
    </row>
    <row r="476" spans="1:13" ht="15.75" customHeight="1">
      <c r="A476" s="217"/>
      <c r="B476" s="218"/>
      <c r="C476" s="219"/>
      <c r="D476" s="220"/>
      <c r="E476" s="220"/>
      <c r="F476" s="220"/>
      <c r="G476" s="220"/>
      <c r="H476" s="220"/>
      <c r="I476" s="220"/>
      <c r="J476" s="221"/>
      <c r="K476" s="221"/>
      <c r="L476" s="219"/>
      <c r="M476" s="219"/>
    </row>
    <row r="477" spans="1:13" ht="15.75" customHeight="1">
      <c r="A477" s="217"/>
      <c r="B477" s="218"/>
      <c r="C477" s="219"/>
      <c r="D477" s="220"/>
      <c r="E477" s="220"/>
      <c r="F477" s="220"/>
      <c r="G477" s="220"/>
      <c r="H477" s="220"/>
      <c r="I477" s="220"/>
      <c r="J477" s="221"/>
      <c r="K477" s="221"/>
      <c r="L477" s="219"/>
      <c r="M477" s="219"/>
    </row>
    <row r="478" spans="1:13" ht="15.75" customHeight="1">
      <c r="A478" s="217"/>
      <c r="B478" s="218"/>
      <c r="C478" s="219"/>
      <c r="D478" s="220"/>
      <c r="E478" s="220"/>
      <c r="F478" s="220"/>
      <c r="G478" s="220"/>
      <c r="H478" s="220"/>
      <c r="I478" s="220"/>
      <c r="J478" s="221"/>
      <c r="K478" s="221"/>
      <c r="L478" s="219"/>
      <c r="M478" s="219"/>
    </row>
    <row r="479" spans="1:13" ht="15.75" customHeight="1">
      <c r="A479" s="217"/>
      <c r="B479" s="218"/>
      <c r="C479" s="219"/>
      <c r="D479" s="220"/>
      <c r="E479" s="220"/>
      <c r="F479" s="220"/>
      <c r="G479" s="220"/>
      <c r="H479" s="220"/>
      <c r="I479" s="220"/>
      <c r="J479" s="221"/>
      <c r="K479" s="221"/>
      <c r="L479" s="219"/>
      <c r="M479" s="219"/>
    </row>
    <row r="480" spans="1:13" ht="15.75" customHeight="1">
      <c r="A480" s="217"/>
      <c r="B480" s="218"/>
      <c r="C480" s="219"/>
      <c r="D480" s="220"/>
      <c r="E480" s="220"/>
      <c r="F480" s="220"/>
      <c r="G480" s="220"/>
      <c r="H480" s="220"/>
      <c r="I480" s="220"/>
      <c r="J480" s="221"/>
      <c r="K480" s="221"/>
      <c r="L480" s="219"/>
      <c r="M480" s="219"/>
    </row>
    <row r="481" spans="1:13" ht="15.75" customHeight="1">
      <c r="A481" s="217"/>
      <c r="B481" s="218"/>
      <c r="C481" s="219"/>
      <c r="D481" s="220"/>
      <c r="E481" s="220"/>
      <c r="F481" s="220"/>
      <c r="G481" s="220"/>
      <c r="H481" s="220"/>
      <c r="I481" s="220"/>
      <c r="J481" s="221"/>
      <c r="K481" s="221"/>
      <c r="L481" s="219"/>
      <c r="M481" s="219"/>
    </row>
    <row r="482" spans="1:13" ht="15.75" customHeight="1">
      <c r="A482" s="217"/>
      <c r="B482" s="218"/>
      <c r="C482" s="219"/>
      <c r="D482" s="220"/>
      <c r="E482" s="220"/>
      <c r="F482" s="220"/>
      <c r="G482" s="220"/>
      <c r="H482" s="220"/>
      <c r="I482" s="220"/>
      <c r="J482" s="221"/>
      <c r="K482" s="221"/>
      <c r="L482" s="219"/>
      <c r="M482" s="219"/>
    </row>
    <row r="483" spans="1:13" ht="15.75" customHeight="1">
      <c r="A483" s="217"/>
      <c r="B483" s="218"/>
      <c r="C483" s="219"/>
      <c r="D483" s="220"/>
      <c r="E483" s="220"/>
      <c r="F483" s="220"/>
      <c r="G483" s="220"/>
      <c r="H483" s="220"/>
      <c r="I483" s="220"/>
      <c r="J483" s="221"/>
      <c r="K483" s="221"/>
      <c r="L483" s="219"/>
      <c r="M483" s="219"/>
    </row>
    <row r="484" spans="1:13" ht="15.75" customHeight="1">
      <c r="A484" s="217"/>
      <c r="B484" s="218"/>
      <c r="C484" s="219"/>
      <c r="D484" s="220"/>
      <c r="E484" s="220"/>
      <c r="F484" s="220"/>
      <c r="G484" s="220"/>
      <c r="H484" s="220"/>
      <c r="I484" s="220"/>
      <c r="J484" s="221"/>
      <c r="K484" s="221"/>
      <c r="L484" s="219"/>
      <c r="M484" s="219"/>
    </row>
    <row r="485" spans="1:13" ht="15.75" customHeight="1">
      <c r="A485" s="217"/>
      <c r="B485" s="218"/>
      <c r="C485" s="219"/>
      <c r="D485" s="220"/>
      <c r="E485" s="220"/>
      <c r="F485" s="220"/>
      <c r="G485" s="220"/>
      <c r="H485" s="220"/>
      <c r="I485" s="220"/>
      <c r="J485" s="221"/>
      <c r="K485" s="221"/>
      <c r="L485" s="219"/>
      <c r="M485" s="219"/>
    </row>
    <row r="486" spans="1:13" ht="15.75" customHeight="1">
      <c r="A486" s="217"/>
      <c r="B486" s="218"/>
      <c r="C486" s="219"/>
      <c r="D486" s="220"/>
      <c r="E486" s="220"/>
      <c r="F486" s="220"/>
      <c r="G486" s="220"/>
      <c r="H486" s="220"/>
      <c r="I486" s="220"/>
      <c r="J486" s="221"/>
      <c r="K486" s="221"/>
      <c r="L486" s="219"/>
      <c r="M486" s="219"/>
    </row>
    <row r="487" spans="1:13" ht="15.75" customHeight="1">
      <c r="A487" s="217"/>
      <c r="B487" s="218"/>
      <c r="C487" s="219"/>
      <c r="D487" s="220"/>
      <c r="E487" s="220"/>
      <c r="F487" s="220"/>
      <c r="G487" s="220"/>
      <c r="H487" s="220"/>
      <c r="I487" s="220"/>
      <c r="J487" s="221"/>
      <c r="K487" s="221"/>
      <c r="L487" s="219"/>
      <c r="M487" s="219"/>
    </row>
    <row r="488" spans="1:13" ht="15.75" customHeight="1">
      <c r="A488" s="217"/>
      <c r="B488" s="218"/>
      <c r="C488" s="219"/>
      <c r="D488" s="220"/>
      <c r="E488" s="220"/>
      <c r="F488" s="220"/>
      <c r="G488" s="220"/>
      <c r="H488" s="220"/>
      <c r="I488" s="220"/>
      <c r="J488" s="221"/>
      <c r="K488" s="221"/>
      <c r="L488" s="219"/>
      <c r="M488" s="219"/>
    </row>
    <row r="489" spans="1:13" ht="15.75" customHeight="1">
      <c r="A489" s="217"/>
      <c r="B489" s="218"/>
      <c r="C489" s="219"/>
      <c r="D489" s="220"/>
      <c r="E489" s="220"/>
      <c r="F489" s="220"/>
      <c r="G489" s="220"/>
      <c r="H489" s="220"/>
      <c r="I489" s="220"/>
      <c r="J489" s="221"/>
      <c r="K489" s="221"/>
      <c r="L489" s="219"/>
      <c r="M489" s="219"/>
    </row>
    <row r="490" spans="1:13" ht="15.75" customHeight="1">
      <c r="A490" s="217"/>
      <c r="B490" s="218"/>
      <c r="C490" s="219"/>
      <c r="D490" s="220"/>
      <c r="E490" s="220"/>
      <c r="F490" s="220"/>
      <c r="G490" s="220"/>
      <c r="H490" s="220"/>
      <c r="I490" s="220"/>
      <c r="J490" s="221"/>
      <c r="K490" s="221"/>
      <c r="L490" s="219"/>
      <c r="M490" s="219"/>
    </row>
    <row r="491" spans="1:13" ht="15.75" customHeight="1">
      <c r="A491" s="217"/>
      <c r="B491" s="218"/>
      <c r="C491" s="219"/>
      <c r="D491" s="220"/>
      <c r="E491" s="220"/>
      <c r="F491" s="220"/>
      <c r="G491" s="220"/>
      <c r="H491" s="220"/>
      <c r="I491" s="220"/>
      <c r="J491" s="221"/>
      <c r="K491" s="221"/>
      <c r="L491" s="219"/>
      <c r="M491" s="219"/>
    </row>
    <row r="492" spans="1:13" ht="15.75" customHeight="1">
      <c r="A492" s="217"/>
      <c r="B492" s="218"/>
      <c r="C492" s="219"/>
      <c r="D492" s="220"/>
      <c r="E492" s="220"/>
      <c r="F492" s="220"/>
      <c r="G492" s="220"/>
      <c r="H492" s="220"/>
      <c r="I492" s="220"/>
      <c r="J492" s="221"/>
      <c r="K492" s="221"/>
      <c r="L492" s="219"/>
      <c r="M492" s="219"/>
    </row>
    <row r="493" spans="1:13" ht="15.75" customHeight="1">
      <c r="A493" s="217"/>
      <c r="B493" s="218"/>
      <c r="C493" s="219"/>
      <c r="D493" s="220"/>
      <c r="E493" s="220"/>
      <c r="F493" s="220"/>
      <c r="G493" s="220"/>
      <c r="H493" s="220"/>
      <c r="I493" s="220"/>
      <c r="J493" s="221"/>
      <c r="K493" s="221"/>
      <c r="L493" s="219"/>
      <c r="M493" s="219"/>
    </row>
    <row r="494" spans="1:13" ht="15.75" customHeight="1">
      <c r="A494" s="217"/>
      <c r="B494" s="218"/>
      <c r="C494" s="219"/>
      <c r="D494" s="220"/>
      <c r="E494" s="220"/>
      <c r="F494" s="220"/>
      <c r="G494" s="220"/>
      <c r="H494" s="220"/>
      <c r="I494" s="220"/>
      <c r="J494" s="221"/>
      <c r="K494" s="221"/>
      <c r="L494" s="219"/>
      <c r="M494" s="219"/>
    </row>
    <row r="495" spans="1:13" ht="15.75" customHeight="1">
      <c r="A495" s="217"/>
      <c r="B495" s="218"/>
      <c r="C495" s="219"/>
      <c r="D495" s="220"/>
      <c r="E495" s="220"/>
      <c r="F495" s="220"/>
      <c r="G495" s="220"/>
      <c r="H495" s="220"/>
      <c r="I495" s="220"/>
      <c r="J495" s="221"/>
      <c r="K495" s="221"/>
      <c r="L495" s="219"/>
      <c r="M495" s="219"/>
    </row>
    <row r="496" spans="1:13" ht="15.75" customHeight="1">
      <c r="A496" s="217"/>
      <c r="B496" s="218"/>
      <c r="C496" s="219"/>
      <c r="D496" s="220"/>
      <c r="E496" s="220"/>
      <c r="F496" s="220"/>
      <c r="G496" s="220"/>
      <c r="H496" s="220"/>
      <c r="I496" s="220"/>
      <c r="J496" s="221"/>
      <c r="K496" s="221"/>
      <c r="L496" s="219"/>
      <c r="M496" s="219"/>
    </row>
    <row r="497" spans="1:13" ht="15.75" customHeight="1">
      <c r="A497" s="217"/>
      <c r="B497" s="218"/>
      <c r="C497" s="219"/>
      <c r="D497" s="220"/>
      <c r="E497" s="220"/>
      <c r="F497" s="220"/>
      <c r="G497" s="220"/>
      <c r="H497" s="220"/>
      <c r="I497" s="220"/>
      <c r="J497" s="221"/>
      <c r="K497" s="221"/>
      <c r="L497" s="219"/>
      <c r="M497" s="219"/>
    </row>
    <row r="498" spans="1:13" ht="15.75" customHeight="1">
      <c r="A498" s="217"/>
      <c r="B498" s="218"/>
      <c r="C498" s="219"/>
      <c r="D498" s="220"/>
      <c r="E498" s="220"/>
      <c r="F498" s="220"/>
      <c r="G498" s="220"/>
      <c r="H498" s="220"/>
      <c r="I498" s="220"/>
      <c r="J498" s="221"/>
      <c r="K498" s="221"/>
      <c r="L498" s="219"/>
      <c r="M498" s="219"/>
    </row>
    <row r="499" spans="1:13" ht="15.75" customHeight="1">
      <c r="A499" s="217"/>
      <c r="B499" s="218"/>
      <c r="C499" s="219"/>
      <c r="D499" s="220"/>
      <c r="E499" s="220"/>
      <c r="F499" s="220"/>
      <c r="G499" s="220"/>
      <c r="H499" s="220"/>
      <c r="I499" s="220"/>
      <c r="J499" s="221"/>
      <c r="K499" s="221"/>
      <c r="L499" s="219"/>
      <c r="M499" s="219"/>
    </row>
    <row r="500" spans="1:13" ht="15.75" customHeight="1">
      <c r="A500" s="217"/>
      <c r="B500" s="218"/>
      <c r="C500" s="219"/>
      <c r="D500" s="220"/>
      <c r="E500" s="220"/>
      <c r="F500" s="220"/>
      <c r="G500" s="220"/>
      <c r="H500" s="220"/>
      <c r="I500" s="220"/>
      <c r="J500" s="221"/>
      <c r="K500" s="221"/>
      <c r="L500" s="219"/>
      <c r="M500" s="219"/>
    </row>
    <row r="501" spans="1:13" ht="15.75" customHeight="1">
      <c r="A501" s="217"/>
      <c r="B501" s="218"/>
      <c r="C501" s="219"/>
      <c r="D501" s="220"/>
      <c r="E501" s="220"/>
      <c r="F501" s="220"/>
      <c r="G501" s="220"/>
      <c r="H501" s="220"/>
      <c r="I501" s="220"/>
      <c r="J501" s="221"/>
      <c r="K501" s="221"/>
      <c r="L501" s="219"/>
      <c r="M501" s="219"/>
    </row>
    <row r="502" spans="1:13" ht="15.75" customHeight="1">
      <c r="A502" s="217"/>
      <c r="B502" s="218"/>
      <c r="C502" s="219"/>
      <c r="D502" s="220"/>
      <c r="E502" s="220"/>
      <c r="F502" s="220"/>
      <c r="G502" s="220"/>
      <c r="H502" s="220"/>
      <c r="I502" s="220"/>
      <c r="J502" s="221"/>
      <c r="K502" s="221"/>
      <c r="L502" s="219"/>
      <c r="M502" s="219"/>
    </row>
    <row r="503" spans="1:13" ht="15.75" customHeight="1">
      <c r="A503" s="217"/>
      <c r="B503" s="218"/>
      <c r="C503" s="219"/>
      <c r="D503" s="220"/>
      <c r="E503" s="220"/>
      <c r="F503" s="220"/>
      <c r="G503" s="220"/>
      <c r="H503" s="220"/>
      <c r="I503" s="220"/>
      <c r="J503" s="221"/>
      <c r="K503" s="221"/>
      <c r="L503" s="219"/>
      <c r="M503" s="219"/>
    </row>
    <row r="504" spans="1:13" ht="15.75" customHeight="1">
      <c r="A504" s="217"/>
      <c r="B504" s="218"/>
      <c r="C504" s="219"/>
      <c r="D504" s="220"/>
      <c r="E504" s="220"/>
      <c r="F504" s="220"/>
      <c r="G504" s="220"/>
      <c r="H504" s="220"/>
      <c r="I504" s="220"/>
      <c r="J504" s="221"/>
      <c r="K504" s="221"/>
      <c r="L504" s="219"/>
      <c r="M504" s="219"/>
    </row>
    <row r="505" spans="1:13" ht="15.75" customHeight="1">
      <c r="A505" s="217"/>
      <c r="B505" s="218"/>
      <c r="C505" s="219"/>
      <c r="D505" s="220"/>
      <c r="E505" s="220"/>
      <c r="F505" s="220"/>
      <c r="G505" s="220"/>
      <c r="H505" s="220"/>
      <c r="I505" s="220"/>
      <c r="J505" s="221"/>
      <c r="K505" s="221"/>
      <c r="L505" s="219"/>
      <c r="M505" s="219"/>
    </row>
    <row r="506" spans="1:13" ht="15.75" customHeight="1">
      <c r="A506" s="217"/>
      <c r="B506" s="218"/>
      <c r="C506" s="219"/>
      <c r="D506" s="220"/>
      <c r="E506" s="220"/>
      <c r="F506" s="220"/>
      <c r="G506" s="220"/>
      <c r="H506" s="220"/>
      <c r="I506" s="220"/>
      <c r="J506" s="221"/>
      <c r="K506" s="221"/>
      <c r="L506" s="219"/>
      <c r="M506" s="219"/>
    </row>
    <row r="507" spans="1:13" ht="15.75" customHeight="1">
      <c r="A507" s="217"/>
      <c r="B507" s="218"/>
      <c r="C507" s="219"/>
      <c r="D507" s="220"/>
      <c r="E507" s="220"/>
      <c r="F507" s="220"/>
      <c r="G507" s="220"/>
      <c r="H507" s="220"/>
      <c r="I507" s="220"/>
      <c r="J507" s="221"/>
      <c r="K507" s="221"/>
      <c r="L507" s="219"/>
      <c r="M507" s="219"/>
    </row>
    <row r="508" spans="1:13" ht="15.75" customHeight="1">
      <c r="A508" s="217"/>
      <c r="B508" s="218"/>
      <c r="C508" s="219"/>
      <c r="D508" s="220"/>
      <c r="E508" s="220"/>
      <c r="F508" s="220"/>
      <c r="G508" s="220"/>
      <c r="H508" s="220"/>
      <c r="I508" s="220"/>
      <c r="J508" s="221"/>
      <c r="K508" s="221"/>
      <c r="L508" s="219"/>
      <c r="M508" s="219"/>
    </row>
    <row r="509" spans="1:13" ht="15.75" customHeight="1">
      <c r="A509" s="217"/>
      <c r="B509" s="218"/>
      <c r="C509" s="219"/>
      <c r="D509" s="220"/>
      <c r="E509" s="220"/>
      <c r="F509" s="220"/>
      <c r="G509" s="220"/>
      <c r="H509" s="220"/>
      <c r="I509" s="220"/>
      <c r="J509" s="221"/>
      <c r="K509" s="221"/>
      <c r="L509" s="219"/>
      <c r="M509" s="219"/>
    </row>
    <row r="510" spans="1:13" ht="15.75" customHeight="1">
      <c r="A510" s="217"/>
      <c r="B510" s="218"/>
      <c r="C510" s="219"/>
      <c r="D510" s="220"/>
      <c r="E510" s="220"/>
      <c r="F510" s="220"/>
      <c r="G510" s="220"/>
      <c r="H510" s="220"/>
      <c r="I510" s="220"/>
      <c r="J510" s="221"/>
      <c r="K510" s="221"/>
      <c r="L510" s="219"/>
      <c r="M510" s="219"/>
    </row>
    <row r="511" spans="1:13" ht="15.75" customHeight="1">
      <c r="A511" s="217"/>
      <c r="B511" s="218"/>
      <c r="C511" s="219"/>
      <c r="D511" s="220"/>
      <c r="E511" s="220"/>
      <c r="F511" s="220"/>
      <c r="G511" s="220"/>
      <c r="H511" s="220"/>
      <c r="I511" s="220"/>
      <c r="J511" s="221"/>
      <c r="K511" s="221"/>
      <c r="L511" s="219"/>
      <c r="M511" s="219"/>
    </row>
    <row r="512" spans="1:13" ht="15.75" customHeight="1">
      <c r="A512" s="217"/>
      <c r="B512" s="218"/>
      <c r="C512" s="219"/>
      <c r="D512" s="220"/>
      <c r="E512" s="220"/>
      <c r="F512" s="220"/>
      <c r="G512" s="220"/>
      <c r="H512" s="220"/>
      <c r="I512" s="220"/>
      <c r="J512" s="221"/>
      <c r="K512" s="221"/>
      <c r="L512" s="219"/>
      <c r="M512" s="219"/>
    </row>
    <row r="513" spans="1:13" ht="15.75" customHeight="1">
      <c r="A513" s="217"/>
      <c r="B513" s="218"/>
      <c r="C513" s="219"/>
      <c r="D513" s="220"/>
      <c r="E513" s="220"/>
      <c r="F513" s="220"/>
      <c r="G513" s="220"/>
      <c r="H513" s="220"/>
      <c r="I513" s="220"/>
      <c r="J513" s="221"/>
      <c r="K513" s="221"/>
      <c r="L513" s="219"/>
      <c r="M513" s="219"/>
    </row>
    <row r="514" spans="1:13" ht="15.75" customHeight="1">
      <c r="A514" s="217"/>
      <c r="B514" s="218"/>
      <c r="C514" s="219"/>
      <c r="D514" s="220"/>
      <c r="E514" s="220"/>
      <c r="F514" s="220"/>
      <c r="G514" s="220"/>
      <c r="H514" s="220"/>
      <c r="I514" s="220"/>
      <c r="J514" s="221"/>
      <c r="K514" s="221"/>
      <c r="L514" s="219"/>
      <c r="M514" s="219"/>
    </row>
    <row r="515" spans="1:13" ht="15.75" customHeight="1">
      <c r="A515" s="217"/>
      <c r="B515" s="218"/>
      <c r="C515" s="219"/>
      <c r="D515" s="220"/>
      <c r="E515" s="220"/>
      <c r="F515" s="220"/>
      <c r="G515" s="220"/>
      <c r="H515" s="220"/>
      <c r="I515" s="220"/>
      <c r="J515" s="221"/>
      <c r="K515" s="221"/>
      <c r="L515" s="219"/>
      <c r="M515" s="219"/>
    </row>
    <row r="516" spans="1:13" ht="15.75" customHeight="1">
      <c r="A516" s="217"/>
      <c r="B516" s="218"/>
      <c r="C516" s="219"/>
      <c r="D516" s="220"/>
      <c r="E516" s="220"/>
      <c r="F516" s="220"/>
      <c r="G516" s="220"/>
      <c r="H516" s="220"/>
      <c r="I516" s="220"/>
      <c r="J516" s="221"/>
      <c r="K516" s="221"/>
      <c r="L516" s="219"/>
      <c r="M516" s="219"/>
    </row>
    <row r="517" spans="1:13" ht="15.75" customHeight="1">
      <c r="A517" s="217"/>
      <c r="B517" s="218"/>
      <c r="C517" s="219"/>
      <c r="D517" s="220"/>
      <c r="E517" s="220"/>
      <c r="F517" s="220"/>
      <c r="G517" s="220"/>
      <c r="H517" s="220"/>
      <c r="I517" s="220"/>
      <c r="J517" s="221"/>
      <c r="K517" s="221"/>
      <c r="L517" s="219"/>
      <c r="M517" s="219"/>
    </row>
    <row r="518" spans="1:13" ht="15.75" customHeight="1">
      <c r="A518" s="217"/>
      <c r="B518" s="218"/>
      <c r="C518" s="219"/>
      <c r="D518" s="220"/>
      <c r="E518" s="220"/>
      <c r="F518" s="220"/>
      <c r="G518" s="220"/>
      <c r="H518" s="220"/>
      <c r="I518" s="220"/>
      <c r="J518" s="221"/>
      <c r="K518" s="221"/>
      <c r="L518" s="219"/>
      <c r="M518" s="219"/>
    </row>
    <row r="519" spans="1:13" ht="15.75" customHeight="1">
      <c r="A519" s="217"/>
      <c r="B519" s="218"/>
      <c r="C519" s="219"/>
      <c r="D519" s="220"/>
      <c r="E519" s="220"/>
      <c r="F519" s="220"/>
      <c r="G519" s="220"/>
      <c r="H519" s="220"/>
      <c r="I519" s="220"/>
      <c r="J519" s="221"/>
      <c r="K519" s="221"/>
      <c r="L519" s="219"/>
      <c r="M519" s="219"/>
    </row>
    <row r="520" spans="1:13" ht="15.75" customHeight="1">
      <c r="A520" s="217"/>
      <c r="B520" s="218"/>
      <c r="C520" s="219"/>
      <c r="D520" s="220"/>
      <c r="E520" s="220"/>
      <c r="F520" s="220"/>
      <c r="G520" s="220"/>
      <c r="H520" s="220"/>
      <c r="I520" s="220"/>
      <c r="J520" s="221"/>
      <c r="K520" s="221"/>
      <c r="L520" s="219"/>
      <c r="M520" s="219"/>
    </row>
    <row r="521" spans="1:13" ht="15.75" customHeight="1">
      <c r="A521" s="217"/>
      <c r="B521" s="218"/>
      <c r="C521" s="219"/>
      <c r="D521" s="220"/>
      <c r="E521" s="220"/>
      <c r="F521" s="220"/>
      <c r="G521" s="220"/>
      <c r="H521" s="220"/>
      <c r="I521" s="220"/>
      <c r="J521" s="221"/>
      <c r="K521" s="221"/>
      <c r="L521" s="219"/>
      <c r="M521" s="219"/>
    </row>
    <row r="522" spans="1:13" ht="15.75" customHeight="1">
      <c r="A522" s="217"/>
      <c r="B522" s="218"/>
      <c r="C522" s="219"/>
      <c r="D522" s="220"/>
      <c r="E522" s="220"/>
      <c r="F522" s="220"/>
      <c r="G522" s="220"/>
      <c r="H522" s="220"/>
      <c r="I522" s="220"/>
      <c r="J522" s="221"/>
      <c r="K522" s="221"/>
      <c r="L522" s="219"/>
      <c r="M522" s="219"/>
    </row>
    <row r="523" spans="1:13" ht="15.75" customHeight="1">
      <c r="A523" s="217"/>
      <c r="B523" s="218"/>
      <c r="C523" s="219"/>
      <c r="D523" s="220"/>
      <c r="E523" s="220"/>
      <c r="F523" s="220"/>
      <c r="G523" s="220"/>
      <c r="H523" s="220"/>
      <c r="I523" s="220"/>
      <c r="J523" s="221"/>
      <c r="K523" s="221"/>
      <c r="L523" s="219"/>
      <c r="M523" s="219"/>
    </row>
    <row r="524" spans="1:13" ht="15.75" customHeight="1">
      <c r="A524" s="217"/>
      <c r="B524" s="218"/>
      <c r="C524" s="219"/>
      <c r="D524" s="220"/>
      <c r="E524" s="220"/>
      <c r="F524" s="220"/>
      <c r="G524" s="220"/>
      <c r="H524" s="220"/>
      <c r="I524" s="220"/>
      <c r="J524" s="221"/>
      <c r="K524" s="221"/>
      <c r="L524" s="219"/>
      <c r="M524" s="219"/>
    </row>
    <row r="525" spans="1:13" ht="15.75" customHeight="1">
      <c r="A525" s="217"/>
      <c r="B525" s="218"/>
      <c r="C525" s="219"/>
      <c r="D525" s="220"/>
      <c r="E525" s="220"/>
      <c r="F525" s="220"/>
      <c r="G525" s="220"/>
      <c r="H525" s="220"/>
      <c r="I525" s="220"/>
      <c r="J525" s="221"/>
      <c r="K525" s="221"/>
      <c r="L525" s="219"/>
      <c r="M525" s="219"/>
    </row>
    <row r="526" spans="1:13" ht="15.75" customHeight="1">
      <c r="A526" s="217"/>
      <c r="B526" s="218"/>
      <c r="C526" s="219"/>
      <c r="D526" s="220"/>
      <c r="E526" s="220"/>
      <c r="F526" s="220"/>
      <c r="G526" s="220"/>
      <c r="H526" s="220"/>
      <c r="I526" s="220"/>
      <c r="J526" s="221"/>
      <c r="K526" s="221"/>
      <c r="L526" s="219"/>
      <c r="M526" s="219"/>
    </row>
    <row r="527" spans="1:13" ht="15.75" customHeight="1">
      <c r="A527" s="217"/>
      <c r="B527" s="218"/>
      <c r="C527" s="219"/>
      <c r="D527" s="220"/>
      <c r="E527" s="220"/>
      <c r="F527" s="220"/>
      <c r="G527" s="220"/>
      <c r="H527" s="220"/>
      <c r="I527" s="220"/>
      <c r="J527" s="221"/>
      <c r="K527" s="221"/>
      <c r="L527" s="219"/>
      <c r="M527" s="219"/>
    </row>
    <row r="528" spans="1:13" ht="15.75" customHeight="1">
      <c r="A528" s="217"/>
      <c r="B528" s="218"/>
      <c r="C528" s="219"/>
      <c r="D528" s="220"/>
      <c r="E528" s="220"/>
      <c r="F528" s="220"/>
      <c r="G528" s="220"/>
      <c r="H528" s="220"/>
      <c r="I528" s="220"/>
      <c r="J528" s="221"/>
      <c r="K528" s="221"/>
      <c r="L528" s="219"/>
      <c r="M528" s="219"/>
    </row>
    <row r="529" spans="1:13" ht="15.75" customHeight="1">
      <c r="A529" s="217"/>
      <c r="B529" s="218"/>
      <c r="C529" s="219"/>
      <c r="D529" s="220"/>
      <c r="E529" s="220"/>
      <c r="F529" s="220"/>
      <c r="G529" s="220"/>
      <c r="H529" s="220"/>
      <c r="I529" s="220"/>
      <c r="J529" s="221"/>
      <c r="K529" s="221"/>
      <c r="L529" s="219"/>
      <c r="M529" s="219"/>
    </row>
    <row r="530" spans="1:13" ht="15.75" customHeight="1">
      <c r="A530" s="217"/>
      <c r="B530" s="218"/>
      <c r="C530" s="219"/>
      <c r="D530" s="220"/>
      <c r="E530" s="220"/>
      <c r="F530" s="220"/>
      <c r="G530" s="220"/>
      <c r="H530" s="220"/>
      <c r="I530" s="220"/>
      <c r="J530" s="221"/>
      <c r="K530" s="221"/>
      <c r="L530" s="219"/>
      <c r="M530" s="219"/>
    </row>
    <row r="531" spans="1:13" ht="15.75" customHeight="1">
      <c r="A531" s="217"/>
      <c r="B531" s="218"/>
      <c r="C531" s="219"/>
      <c r="D531" s="220"/>
      <c r="E531" s="220"/>
      <c r="F531" s="220"/>
      <c r="G531" s="220"/>
      <c r="H531" s="220"/>
      <c r="I531" s="220"/>
      <c r="J531" s="221"/>
      <c r="K531" s="221"/>
      <c r="L531" s="219"/>
      <c r="M531" s="219"/>
    </row>
    <row r="532" spans="1:13" ht="15.75" customHeight="1">
      <c r="A532" s="217"/>
      <c r="B532" s="218"/>
      <c r="C532" s="219"/>
      <c r="D532" s="220"/>
      <c r="E532" s="220"/>
      <c r="F532" s="220"/>
      <c r="G532" s="220"/>
      <c r="H532" s="220"/>
      <c r="I532" s="220"/>
      <c r="J532" s="221"/>
      <c r="K532" s="221"/>
      <c r="L532" s="219"/>
      <c r="M532" s="219"/>
    </row>
    <row r="533" spans="1:13" ht="15.75" customHeight="1">
      <c r="A533" s="217"/>
      <c r="B533" s="218"/>
      <c r="C533" s="219"/>
      <c r="D533" s="220"/>
      <c r="E533" s="220"/>
      <c r="F533" s="220"/>
      <c r="G533" s="220"/>
      <c r="H533" s="220"/>
      <c r="I533" s="220"/>
      <c r="J533" s="221"/>
      <c r="K533" s="221"/>
      <c r="L533" s="219"/>
      <c r="M533" s="219"/>
    </row>
    <row r="534" spans="1:13" ht="15.75" customHeight="1">
      <c r="A534" s="217"/>
      <c r="B534" s="218"/>
      <c r="C534" s="219"/>
      <c r="D534" s="220"/>
      <c r="E534" s="220"/>
      <c r="F534" s="220"/>
      <c r="G534" s="220"/>
      <c r="H534" s="220"/>
      <c r="I534" s="220"/>
      <c r="J534" s="221"/>
      <c r="K534" s="221"/>
      <c r="L534" s="219"/>
      <c r="M534" s="219"/>
    </row>
    <row r="535" spans="1:13" ht="15.75" customHeight="1">
      <c r="A535" s="217"/>
      <c r="B535" s="218"/>
      <c r="C535" s="219"/>
      <c r="D535" s="220"/>
      <c r="E535" s="220"/>
      <c r="F535" s="220"/>
      <c r="G535" s="220"/>
      <c r="H535" s="220"/>
      <c r="I535" s="220"/>
      <c r="J535" s="221"/>
      <c r="K535" s="221"/>
      <c r="L535" s="219"/>
      <c r="M535" s="219"/>
    </row>
    <row r="536" spans="1:13" ht="15.75" customHeight="1">
      <c r="A536" s="217"/>
      <c r="B536" s="218"/>
      <c r="C536" s="219"/>
      <c r="D536" s="220"/>
      <c r="E536" s="220"/>
      <c r="F536" s="220"/>
      <c r="G536" s="220"/>
      <c r="H536" s="220"/>
      <c r="I536" s="220"/>
      <c r="J536" s="221"/>
      <c r="K536" s="221"/>
      <c r="L536" s="219"/>
      <c r="M536" s="219"/>
    </row>
    <row r="537" spans="1:13" ht="15.75" customHeight="1">
      <c r="A537" s="217"/>
      <c r="B537" s="218"/>
      <c r="C537" s="219"/>
      <c r="D537" s="220"/>
      <c r="E537" s="220"/>
      <c r="F537" s="220"/>
      <c r="G537" s="220"/>
      <c r="H537" s="220"/>
      <c r="I537" s="220"/>
      <c r="J537" s="221"/>
      <c r="K537" s="221"/>
      <c r="L537" s="219"/>
      <c r="M537" s="219"/>
    </row>
    <row r="538" spans="1:13" ht="15.75" customHeight="1">
      <c r="A538" s="217"/>
      <c r="B538" s="218"/>
      <c r="C538" s="219"/>
      <c r="D538" s="220"/>
      <c r="E538" s="220"/>
      <c r="F538" s="220"/>
      <c r="G538" s="220"/>
      <c r="H538" s="220"/>
      <c r="I538" s="220"/>
      <c r="J538" s="221"/>
      <c r="K538" s="221"/>
      <c r="L538" s="219"/>
      <c r="M538" s="219"/>
    </row>
    <row r="539" spans="1:13" ht="15.75" customHeight="1">
      <c r="A539" s="217"/>
      <c r="B539" s="218"/>
      <c r="C539" s="219"/>
      <c r="D539" s="220"/>
      <c r="E539" s="220"/>
      <c r="F539" s="220"/>
      <c r="G539" s="220"/>
      <c r="H539" s="220"/>
      <c r="I539" s="220"/>
      <c r="J539" s="221"/>
      <c r="K539" s="221"/>
      <c r="L539" s="219"/>
      <c r="M539" s="219"/>
    </row>
    <row r="540" spans="1:13" ht="15.75" customHeight="1">
      <c r="A540" s="217"/>
      <c r="B540" s="218"/>
      <c r="C540" s="219"/>
      <c r="D540" s="220"/>
      <c r="E540" s="220"/>
      <c r="F540" s="220"/>
      <c r="G540" s="220"/>
      <c r="H540" s="220"/>
      <c r="I540" s="220"/>
      <c r="J540" s="221"/>
      <c r="K540" s="221"/>
      <c r="L540" s="219"/>
      <c r="M540" s="219"/>
    </row>
    <row r="541" spans="1:13" ht="15.75" customHeight="1">
      <c r="A541" s="217"/>
      <c r="B541" s="218"/>
      <c r="C541" s="219"/>
      <c r="D541" s="220"/>
      <c r="E541" s="220"/>
      <c r="F541" s="220"/>
      <c r="G541" s="220"/>
      <c r="H541" s="220"/>
      <c r="I541" s="220"/>
      <c r="J541" s="221"/>
      <c r="K541" s="221"/>
      <c r="L541" s="219"/>
      <c r="M541" s="219"/>
    </row>
    <row r="542" spans="1:13" ht="15.75" customHeight="1">
      <c r="A542" s="217"/>
      <c r="B542" s="218"/>
      <c r="C542" s="219"/>
      <c r="D542" s="220"/>
      <c r="E542" s="220"/>
      <c r="F542" s="220"/>
      <c r="G542" s="220"/>
      <c r="H542" s="220"/>
      <c r="I542" s="220"/>
      <c r="J542" s="221"/>
      <c r="K542" s="221"/>
      <c r="L542" s="219"/>
      <c r="M542" s="219"/>
    </row>
    <row r="543" spans="1:13" ht="15.75" customHeight="1">
      <c r="A543" s="217"/>
      <c r="B543" s="218"/>
      <c r="C543" s="219"/>
      <c r="D543" s="220"/>
      <c r="E543" s="220"/>
      <c r="F543" s="220"/>
      <c r="G543" s="220"/>
      <c r="H543" s="220"/>
      <c r="I543" s="220"/>
      <c r="J543" s="221"/>
      <c r="K543" s="221"/>
      <c r="L543" s="219"/>
      <c r="M543" s="219"/>
    </row>
    <row r="544" spans="1:13" ht="15.75" customHeight="1">
      <c r="A544" s="217"/>
      <c r="B544" s="218"/>
      <c r="C544" s="219"/>
      <c r="D544" s="220"/>
      <c r="E544" s="220"/>
      <c r="F544" s="220"/>
      <c r="G544" s="220"/>
      <c r="H544" s="220"/>
      <c r="I544" s="220"/>
      <c r="J544" s="221"/>
      <c r="K544" s="221"/>
      <c r="L544" s="219"/>
      <c r="M544" s="219"/>
    </row>
    <row r="545" spans="1:13" ht="15.75" customHeight="1">
      <c r="A545" s="217"/>
      <c r="B545" s="218"/>
      <c r="C545" s="219"/>
      <c r="D545" s="220"/>
      <c r="E545" s="220"/>
      <c r="F545" s="220"/>
      <c r="G545" s="220"/>
      <c r="H545" s="220"/>
      <c r="I545" s="220"/>
      <c r="J545" s="221"/>
      <c r="K545" s="221"/>
      <c r="L545" s="219"/>
      <c r="M545" s="219"/>
    </row>
    <row r="546" spans="1:13" ht="15.75" customHeight="1">
      <c r="A546" s="217"/>
      <c r="B546" s="218"/>
      <c r="C546" s="219"/>
      <c r="D546" s="220"/>
      <c r="E546" s="220"/>
      <c r="F546" s="220"/>
      <c r="G546" s="220"/>
      <c r="H546" s="220"/>
      <c r="I546" s="220"/>
      <c r="J546" s="221"/>
      <c r="K546" s="221"/>
      <c r="L546" s="219"/>
      <c r="M546" s="219"/>
    </row>
    <row r="547" spans="1:13" ht="15.75" customHeight="1">
      <c r="A547" s="217"/>
      <c r="B547" s="218"/>
      <c r="C547" s="219"/>
      <c r="D547" s="220"/>
      <c r="E547" s="220"/>
      <c r="F547" s="220"/>
      <c r="G547" s="220"/>
      <c r="H547" s="220"/>
      <c r="I547" s="220"/>
      <c r="J547" s="221"/>
      <c r="K547" s="221"/>
      <c r="L547" s="219"/>
      <c r="M547" s="219"/>
    </row>
    <row r="548" spans="1:13" ht="15.75" customHeight="1">
      <c r="A548" s="217"/>
      <c r="B548" s="218"/>
      <c r="C548" s="219"/>
      <c r="D548" s="220"/>
      <c r="E548" s="220"/>
      <c r="F548" s="220"/>
      <c r="G548" s="220"/>
      <c r="H548" s="220"/>
      <c r="I548" s="220"/>
      <c r="J548" s="221"/>
      <c r="K548" s="221"/>
      <c r="L548" s="219"/>
      <c r="M548" s="219"/>
    </row>
    <row r="549" spans="1:13" ht="15.75" customHeight="1">
      <c r="A549" s="217"/>
      <c r="B549" s="218"/>
      <c r="C549" s="219"/>
      <c r="D549" s="220"/>
      <c r="E549" s="220"/>
      <c r="F549" s="220"/>
      <c r="G549" s="220"/>
      <c r="H549" s="220"/>
      <c r="I549" s="220"/>
      <c r="J549" s="221"/>
      <c r="K549" s="221"/>
      <c r="L549" s="219"/>
      <c r="M549" s="219"/>
    </row>
    <row r="550" spans="1:13" ht="15.75" customHeight="1">
      <c r="A550" s="217"/>
      <c r="B550" s="218"/>
      <c r="C550" s="219"/>
      <c r="D550" s="220"/>
      <c r="E550" s="220"/>
      <c r="F550" s="220"/>
      <c r="G550" s="220"/>
      <c r="H550" s="220"/>
      <c r="I550" s="220"/>
      <c r="J550" s="221"/>
      <c r="K550" s="221"/>
      <c r="L550" s="219"/>
      <c r="M550" s="219"/>
    </row>
    <row r="551" spans="1:13" ht="15.75" customHeight="1">
      <c r="A551" s="217"/>
      <c r="B551" s="218"/>
      <c r="C551" s="219"/>
      <c r="D551" s="220"/>
      <c r="E551" s="220"/>
      <c r="F551" s="220"/>
      <c r="G551" s="220"/>
      <c r="H551" s="220"/>
      <c r="I551" s="220"/>
      <c r="J551" s="221"/>
      <c r="K551" s="221"/>
      <c r="L551" s="219"/>
      <c r="M551" s="219"/>
    </row>
    <row r="552" spans="1:13" ht="15.75" customHeight="1">
      <c r="A552" s="217"/>
      <c r="B552" s="218"/>
      <c r="C552" s="219"/>
      <c r="D552" s="220"/>
      <c r="E552" s="220"/>
      <c r="F552" s="220"/>
      <c r="G552" s="220"/>
      <c r="H552" s="220"/>
      <c r="I552" s="220"/>
      <c r="J552" s="221"/>
      <c r="K552" s="221"/>
      <c r="L552" s="219"/>
      <c r="M552" s="219"/>
    </row>
    <row r="553" spans="1:13" ht="15.75" customHeight="1">
      <c r="A553" s="217"/>
      <c r="B553" s="218"/>
      <c r="C553" s="219"/>
      <c r="D553" s="220"/>
      <c r="E553" s="220"/>
      <c r="F553" s="220"/>
      <c r="G553" s="220"/>
      <c r="H553" s="220"/>
      <c r="I553" s="220"/>
      <c r="J553" s="221"/>
      <c r="K553" s="221"/>
      <c r="L553" s="219"/>
      <c r="M553" s="219"/>
    </row>
    <row r="554" spans="1:13" ht="15.75" customHeight="1">
      <c r="A554" s="217"/>
      <c r="B554" s="218"/>
      <c r="C554" s="219"/>
      <c r="D554" s="220"/>
      <c r="E554" s="220"/>
      <c r="F554" s="220"/>
      <c r="G554" s="220"/>
      <c r="H554" s="220"/>
      <c r="I554" s="220"/>
      <c r="J554" s="221"/>
      <c r="K554" s="221"/>
      <c r="L554" s="219"/>
      <c r="M554" s="219"/>
    </row>
    <row r="555" spans="1:13" ht="15.75" customHeight="1">
      <c r="A555" s="217"/>
      <c r="B555" s="218"/>
      <c r="C555" s="219"/>
      <c r="D555" s="220"/>
      <c r="E555" s="220"/>
      <c r="F555" s="220"/>
      <c r="G555" s="220"/>
      <c r="H555" s="220"/>
      <c r="I555" s="220"/>
      <c r="J555" s="221"/>
      <c r="K555" s="221"/>
      <c r="L555" s="219"/>
      <c r="M555" s="219"/>
    </row>
    <row r="556" spans="1:13" ht="15.75" customHeight="1">
      <c r="A556" s="217"/>
      <c r="B556" s="218"/>
      <c r="C556" s="219"/>
      <c r="D556" s="220"/>
      <c r="E556" s="220"/>
      <c r="F556" s="220"/>
      <c r="G556" s="220"/>
      <c r="H556" s="220"/>
      <c r="I556" s="220"/>
      <c r="J556" s="221"/>
      <c r="K556" s="221"/>
      <c r="L556" s="219"/>
      <c r="M556" s="219"/>
    </row>
    <row r="557" spans="1:13" ht="15.75" customHeight="1">
      <c r="A557" s="217"/>
      <c r="B557" s="218"/>
      <c r="C557" s="219"/>
      <c r="D557" s="220"/>
      <c r="E557" s="220"/>
      <c r="F557" s="220"/>
      <c r="G557" s="220"/>
      <c r="H557" s="220"/>
      <c r="I557" s="220"/>
      <c r="J557" s="221"/>
      <c r="K557" s="221"/>
      <c r="L557" s="219"/>
      <c r="M557" s="219"/>
    </row>
    <row r="558" spans="1:13" ht="15.75" customHeight="1">
      <c r="A558" s="217"/>
      <c r="B558" s="218"/>
      <c r="C558" s="219"/>
      <c r="D558" s="220"/>
      <c r="E558" s="220"/>
      <c r="F558" s="220"/>
      <c r="G558" s="220"/>
      <c r="H558" s="220"/>
      <c r="I558" s="220"/>
      <c r="J558" s="221"/>
      <c r="K558" s="221"/>
      <c r="L558" s="219"/>
      <c r="M558" s="219"/>
    </row>
    <row r="559" spans="1:13" ht="15.75" customHeight="1">
      <c r="A559" s="217"/>
      <c r="B559" s="218"/>
      <c r="C559" s="219"/>
      <c r="D559" s="220"/>
      <c r="E559" s="220"/>
      <c r="F559" s="220"/>
      <c r="G559" s="220"/>
      <c r="H559" s="220"/>
      <c r="I559" s="220"/>
      <c r="J559" s="221"/>
      <c r="K559" s="221"/>
      <c r="L559" s="219"/>
      <c r="M559" s="219"/>
    </row>
    <row r="560" spans="1:13" ht="15.75" customHeight="1">
      <c r="A560" s="217"/>
      <c r="B560" s="218"/>
      <c r="C560" s="219"/>
      <c r="D560" s="220"/>
      <c r="E560" s="220"/>
      <c r="F560" s="220"/>
      <c r="G560" s="220"/>
      <c r="H560" s="220"/>
      <c r="I560" s="220"/>
      <c r="J560" s="221"/>
      <c r="K560" s="221"/>
      <c r="L560" s="219"/>
      <c r="M560" s="219"/>
    </row>
    <row r="561" spans="1:13" ht="15.75" customHeight="1">
      <c r="A561" s="217"/>
      <c r="B561" s="218"/>
      <c r="C561" s="219"/>
      <c r="D561" s="220"/>
      <c r="E561" s="220"/>
      <c r="F561" s="220"/>
      <c r="G561" s="220"/>
      <c r="H561" s="220"/>
      <c r="I561" s="220"/>
      <c r="J561" s="221"/>
      <c r="K561" s="221"/>
      <c r="L561" s="219"/>
      <c r="M561" s="219"/>
    </row>
    <row r="562" spans="1:13" ht="15.75" customHeight="1">
      <c r="A562" s="217"/>
      <c r="B562" s="218"/>
      <c r="C562" s="219"/>
      <c r="D562" s="220"/>
      <c r="E562" s="220"/>
      <c r="F562" s="220"/>
      <c r="G562" s="220"/>
      <c r="H562" s="220"/>
      <c r="I562" s="220"/>
      <c r="J562" s="221"/>
      <c r="K562" s="221"/>
      <c r="L562" s="219"/>
      <c r="M562" s="219"/>
    </row>
    <row r="563" spans="1:13" ht="15.75" customHeight="1">
      <c r="A563" s="217"/>
      <c r="B563" s="218"/>
      <c r="C563" s="219"/>
      <c r="D563" s="220"/>
      <c r="E563" s="220"/>
      <c r="F563" s="220"/>
      <c r="G563" s="220"/>
      <c r="H563" s="220"/>
      <c r="I563" s="220"/>
      <c r="J563" s="221"/>
      <c r="K563" s="221"/>
      <c r="L563" s="219"/>
      <c r="M563" s="219"/>
    </row>
    <row r="564" spans="1:13" ht="15.75" customHeight="1">
      <c r="A564" s="217"/>
      <c r="B564" s="218"/>
      <c r="C564" s="219"/>
      <c r="D564" s="220"/>
      <c r="E564" s="220"/>
      <c r="F564" s="220"/>
      <c r="G564" s="220"/>
      <c r="H564" s="220"/>
      <c r="I564" s="220"/>
      <c r="J564" s="221"/>
      <c r="K564" s="221"/>
      <c r="L564" s="219"/>
      <c r="M564" s="219"/>
    </row>
    <row r="565" spans="1:13" ht="15.75" customHeight="1">
      <c r="A565" s="217"/>
      <c r="B565" s="218"/>
      <c r="C565" s="219"/>
      <c r="D565" s="220"/>
      <c r="E565" s="220"/>
      <c r="F565" s="220"/>
      <c r="G565" s="220"/>
      <c r="H565" s="220"/>
      <c r="I565" s="220"/>
      <c r="J565" s="221"/>
      <c r="K565" s="221"/>
      <c r="L565" s="219"/>
      <c r="M565" s="219"/>
    </row>
    <row r="566" spans="1:13" ht="15.75" customHeight="1">
      <c r="A566" s="217"/>
      <c r="B566" s="218"/>
      <c r="C566" s="219"/>
      <c r="D566" s="220"/>
      <c r="E566" s="220"/>
      <c r="F566" s="220"/>
      <c r="G566" s="220"/>
      <c r="H566" s="220"/>
      <c r="I566" s="220"/>
      <c r="J566" s="221"/>
      <c r="K566" s="221"/>
      <c r="L566" s="219"/>
      <c r="M566" s="219"/>
    </row>
    <row r="567" spans="1:13" ht="15.75" customHeight="1">
      <c r="A567" s="217"/>
      <c r="B567" s="218"/>
      <c r="C567" s="219"/>
      <c r="D567" s="220"/>
      <c r="E567" s="220"/>
      <c r="F567" s="220"/>
      <c r="G567" s="220"/>
      <c r="H567" s="220"/>
      <c r="I567" s="220"/>
      <c r="J567" s="221"/>
      <c r="K567" s="221"/>
      <c r="L567" s="219"/>
      <c r="M567" s="219"/>
    </row>
    <row r="568" spans="1:13" ht="15.75" customHeight="1">
      <c r="A568" s="217"/>
      <c r="B568" s="218"/>
      <c r="C568" s="219"/>
      <c r="D568" s="220"/>
      <c r="E568" s="220"/>
      <c r="F568" s="220"/>
      <c r="G568" s="220"/>
      <c r="H568" s="220"/>
      <c r="I568" s="220"/>
      <c r="J568" s="221"/>
      <c r="K568" s="221"/>
      <c r="L568" s="219"/>
      <c r="M568" s="219"/>
    </row>
    <row r="569" spans="1:13" ht="15.75" customHeight="1">
      <c r="A569" s="217"/>
      <c r="B569" s="218"/>
      <c r="C569" s="219"/>
      <c r="D569" s="220"/>
      <c r="E569" s="220"/>
      <c r="F569" s="220"/>
      <c r="G569" s="220"/>
      <c r="H569" s="220"/>
      <c r="I569" s="220"/>
      <c r="J569" s="221"/>
      <c r="K569" s="221"/>
      <c r="L569" s="219"/>
      <c r="M569" s="219"/>
    </row>
    <row r="570" spans="1:13" ht="15.75" customHeight="1">
      <c r="A570" s="217"/>
      <c r="B570" s="218"/>
      <c r="C570" s="219"/>
      <c r="D570" s="220"/>
      <c r="E570" s="220"/>
      <c r="F570" s="220"/>
      <c r="G570" s="220"/>
      <c r="H570" s="220"/>
      <c r="I570" s="220"/>
      <c r="J570" s="221"/>
      <c r="K570" s="221"/>
      <c r="L570" s="219"/>
      <c r="M570" s="219"/>
    </row>
    <row r="571" spans="1:13" ht="15.75" customHeight="1">
      <c r="A571" s="217"/>
      <c r="B571" s="218"/>
      <c r="C571" s="219"/>
      <c r="D571" s="220"/>
      <c r="E571" s="220"/>
      <c r="F571" s="220"/>
      <c r="G571" s="220"/>
      <c r="H571" s="220"/>
      <c r="I571" s="220"/>
      <c r="J571" s="221"/>
      <c r="K571" s="221"/>
      <c r="L571" s="219"/>
      <c r="M571" s="219"/>
    </row>
    <row r="572" spans="1:13" ht="15.75" customHeight="1">
      <c r="A572" s="217"/>
      <c r="B572" s="218"/>
      <c r="C572" s="219"/>
      <c r="D572" s="220"/>
      <c r="E572" s="220"/>
      <c r="F572" s="220"/>
      <c r="G572" s="220"/>
      <c r="H572" s="220"/>
      <c r="I572" s="220"/>
      <c r="J572" s="221"/>
      <c r="K572" s="221"/>
      <c r="L572" s="219"/>
      <c r="M572" s="219"/>
    </row>
    <row r="573" spans="1:13" ht="15.75" customHeight="1">
      <c r="A573" s="217"/>
      <c r="B573" s="218"/>
      <c r="C573" s="219"/>
      <c r="D573" s="220"/>
      <c r="E573" s="220"/>
      <c r="F573" s="220"/>
      <c r="G573" s="220"/>
      <c r="H573" s="220"/>
      <c r="I573" s="220"/>
      <c r="J573" s="221"/>
      <c r="K573" s="221"/>
      <c r="L573" s="219"/>
      <c r="M573" s="219"/>
    </row>
    <row r="574" spans="1:13" ht="15.75" customHeight="1">
      <c r="A574" s="217"/>
      <c r="B574" s="218"/>
      <c r="C574" s="219"/>
      <c r="D574" s="220"/>
      <c r="E574" s="220"/>
      <c r="F574" s="220"/>
      <c r="G574" s="220"/>
      <c r="H574" s="220"/>
      <c r="I574" s="220"/>
      <c r="J574" s="221"/>
      <c r="K574" s="221"/>
      <c r="L574" s="219"/>
      <c r="M574" s="219"/>
    </row>
    <row r="575" spans="1:13" ht="15.75" customHeight="1">
      <c r="A575" s="217"/>
      <c r="B575" s="218"/>
      <c r="C575" s="219"/>
      <c r="D575" s="220"/>
      <c r="E575" s="220"/>
      <c r="F575" s="220"/>
      <c r="G575" s="220"/>
      <c r="H575" s="220"/>
      <c r="I575" s="220"/>
      <c r="J575" s="221"/>
      <c r="K575" s="221"/>
      <c r="L575" s="219"/>
      <c r="M575" s="219"/>
    </row>
    <row r="576" spans="1:13" ht="15.75" customHeight="1">
      <c r="A576" s="217"/>
      <c r="B576" s="218"/>
      <c r="C576" s="219"/>
      <c r="D576" s="220"/>
      <c r="E576" s="220"/>
      <c r="F576" s="220"/>
      <c r="G576" s="220"/>
      <c r="H576" s="220"/>
      <c r="I576" s="220"/>
      <c r="J576" s="221"/>
      <c r="K576" s="221"/>
      <c r="L576" s="219"/>
      <c r="M576" s="219"/>
    </row>
    <row r="577" spans="1:13" ht="15.75" customHeight="1">
      <c r="A577" s="217"/>
      <c r="B577" s="218"/>
      <c r="C577" s="219"/>
      <c r="D577" s="220"/>
      <c r="E577" s="220"/>
      <c r="F577" s="220"/>
      <c r="G577" s="220"/>
      <c r="H577" s="220"/>
      <c r="I577" s="220"/>
      <c r="J577" s="221"/>
      <c r="K577" s="221"/>
      <c r="L577" s="219"/>
      <c r="M577" s="219"/>
    </row>
    <row r="578" spans="1:13" ht="15.75" customHeight="1">
      <c r="A578" s="217"/>
      <c r="B578" s="218"/>
      <c r="C578" s="219"/>
      <c r="D578" s="220"/>
      <c r="E578" s="220"/>
      <c r="F578" s="220"/>
      <c r="G578" s="220"/>
      <c r="H578" s="220"/>
      <c r="I578" s="220"/>
      <c r="J578" s="221"/>
      <c r="K578" s="221"/>
      <c r="L578" s="219"/>
      <c r="M578" s="219"/>
    </row>
    <row r="579" spans="1:13" ht="15.75" customHeight="1">
      <c r="A579" s="217"/>
      <c r="B579" s="218"/>
      <c r="C579" s="219"/>
      <c r="D579" s="220"/>
      <c r="E579" s="220"/>
      <c r="F579" s="220"/>
      <c r="G579" s="220"/>
      <c r="H579" s="220"/>
      <c r="I579" s="220"/>
      <c r="J579" s="221"/>
      <c r="K579" s="221"/>
      <c r="L579" s="219"/>
      <c r="M579" s="219"/>
    </row>
    <row r="580" spans="1:13" ht="15.75" customHeight="1">
      <c r="A580" s="217"/>
      <c r="B580" s="218"/>
      <c r="C580" s="219"/>
      <c r="D580" s="220"/>
      <c r="E580" s="220"/>
      <c r="F580" s="220"/>
      <c r="G580" s="220"/>
      <c r="H580" s="220"/>
      <c r="I580" s="220"/>
      <c r="J580" s="221"/>
      <c r="K580" s="221"/>
      <c r="L580" s="219"/>
      <c r="M580" s="219"/>
    </row>
    <row r="581" spans="1:13" ht="15.75" customHeight="1">
      <c r="A581" s="217"/>
      <c r="B581" s="218"/>
      <c r="C581" s="219"/>
      <c r="D581" s="220"/>
      <c r="E581" s="220"/>
      <c r="F581" s="220"/>
      <c r="G581" s="220"/>
      <c r="H581" s="220"/>
      <c r="I581" s="220"/>
      <c r="J581" s="221"/>
      <c r="K581" s="221"/>
      <c r="L581" s="219"/>
      <c r="M581" s="219"/>
    </row>
    <row r="582" spans="1:13" ht="15.75" customHeight="1">
      <c r="A582" s="217"/>
      <c r="B582" s="218"/>
      <c r="C582" s="219"/>
      <c r="D582" s="220"/>
      <c r="E582" s="220"/>
      <c r="F582" s="220"/>
      <c r="G582" s="220"/>
      <c r="H582" s="220"/>
      <c r="I582" s="220"/>
      <c r="J582" s="221"/>
      <c r="K582" s="221"/>
      <c r="L582" s="219"/>
      <c r="M582" s="219"/>
    </row>
    <row r="583" spans="1:13" ht="15.75" customHeight="1">
      <c r="A583" s="217"/>
      <c r="B583" s="218"/>
      <c r="C583" s="219"/>
      <c r="D583" s="220"/>
      <c r="E583" s="220"/>
      <c r="F583" s="220"/>
      <c r="G583" s="220"/>
      <c r="H583" s="220"/>
      <c r="I583" s="220"/>
      <c r="J583" s="221"/>
      <c r="K583" s="221"/>
      <c r="L583" s="219"/>
      <c r="M583" s="219"/>
    </row>
    <row r="584" spans="1:13" ht="15.75" customHeight="1">
      <c r="A584" s="217"/>
      <c r="B584" s="218"/>
      <c r="C584" s="219"/>
      <c r="D584" s="220"/>
      <c r="E584" s="220"/>
      <c r="F584" s="220"/>
      <c r="G584" s="220"/>
      <c r="H584" s="220"/>
      <c r="I584" s="220"/>
      <c r="J584" s="221"/>
      <c r="K584" s="221"/>
      <c r="L584" s="219"/>
      <c r="M584" s="219"/>
    </row>
    <row r="585" spans="1:13" ht="15.75" customHeight="1">
      <c r="A585" s="217"/>
      <c r="B585" s="218"/>
      <c r="C585" s="219"/>
      <c r="D585" s="220"/>
      <c r="E585" s="220"/>
      <c r="F585" s="220"/>
      <c r="G585" s="220"/>
      <c r="H585" s="220"/>
      <c r="I585" s="220"/>
      <c r="J585" s="221"/>
      <c r="K585" s="221"/>
      <c r="L585" s="219"/>
      <c r="M585" s="219"/>
    </row>
    <row r="586" spans="1:13" ht="15.75" customHeight="1">
      <c r="A586" s="217"/>
      <c r="B586" s="218"/>
      <c r="C586" s="219"/>
      <c r="D586" s="220"/>
      <c r="E586" s="220"/>
      <c r="F586" s="220"/>
      <c r="G586" s="220"/>
      <c r="H586" s="220"/>
      <c r="I586" s="220"/>
      <c r="J586" s="221"/>
      <c r="K586" s="221"/>
      <c r="L586" s="219"/>
      <c r="M586" s="219"/>
    </row>
    <row r="587" spans="1:13" ht="15.75" customHeight="1">
      <c r="A587" s="217"/>
      <c r="B587" s="218"/>
      <c r="C587" s="219"/>
      <c r="D587" s="220"/>
      <c r="E587" s="220"/>
      <c r="F587" s="220"/>
      <c r="G587" s="220"/>
      <c r="H587" s="220"/>
      <c r="I587" s="220"/>
      <c r="J587" s="221"/>
      <c r="K587" s="221"/>
      <c r="L587" s="219"/>
      <c r="M587" s="219"/>
    </row>
    <row r="588" spans="1:13" ht="15.75" customHeight="1">
      <c r="A588" s="217"/>
      <c r="B588" s="218"/>
      <c r="C588" s="219"/>
      <c r="D588" s="220"/>
      <c r="E588" s="220"/>
      <c r="F588" s="220"/>
      <c r="G588" s="220"/>
      <c r="H588" s="220"/>
      <c r="I588" s="220"/>
      <c r="J588" s="221"/>
      <c r="K588" s="221"/>
      <c r="L588" s="219"/>
      <c r="M588" s="219"/>
    </row>
    <row r="589" spans="1:13" ht="15.75" customHeight="1">
      <c r="A589" s="217"/>
      <c r="B589" s="218"/>
      <c r="C589" s="219"/>
      <c r="D589" s="220"/>
      <c r="E589" s="220"/>
      <c r="F589" s="220"/>
      <c r="G589" s="220"/>
      <c r="H589" s="220"/>
      <c r="I589" s="220"/>
      <c r="J589" s="221"/>
      <c r="K589" s="221"/>
      <c r="L589" s="219"/>
      <c r="M589" s="219"/>
    </row>
    <row r="590" spans="1:13" ht="15.75" customHeight="1">
      <c r="A590" s="217"/>
      <c r="B590" s="218"/>
      <c r="C590" s="219"/>
      <c r="D590" s="220"/>
      <c r="E590" s="220"/>
      <c r="F590" s="220"/>
      <c r="G590" s="220"/>
      <c r="H590" s="220"/>
      <c r="I590" s="220"/>
      <c r="J590" s="221"/>
      <c r="K590" s="221"/>
      <c r="L590" s="219"/>
      <c r="M590" s="219"/>
    </row>
    <row r="591" spans="1:13" ht="15.75" customHeight="1">
      <c r="A591" s="217"/>
      <c r="B591" s="218"/>
      <c r="C591" s="219"/>
      <c r="D591" s="220"/>
      <c r="E591" s="220"/>
      <c r="F591" s="220"/>
      <c r="G591" s="220"/>
      <c r="H591" s="220"/>
      <c r="I591" s="220"/>
      <c r="J591" s="221"/>
      <c r="K591" s="221"/>
      <c r="L591" s="219"/>
      <c r="M591" s="219"/>
    </row>
    <row r="592" spans="1:13" ht="15.75" customHeight="1">
      <c r="A592" s="217"/>
      <c r="B592" s="218"/>
      <c r="C592" s="219"/>
      <c r="D592" s="220"/>
      <c r="E592" s="220"/>
      <c r="F592" s="220"/>
      <c r="G592" s="220"/>
      <c r="H592" s="220"/>
      <c r="I592" s="220"/>
      <c r="J592" s="221"/>
      <c r="K592" s="221"/>
      <c r="L592" s="219"/>
      <c r="M592" s="219"/>
    </row>
    <row r="593" spans="1:13" ht="15.75" customHeight="1">
      <c r="A593" s="217"/>
      <c r="B593" s="218"/>
      <c r="C593" s="219"/>
      <c r="D593" s="220"/>
      <c r="E593" s="220"/>
      <c r="F593" s="220"/>
      <c r="G593" s="220"/>
      <c r="H593" s="220"/>
      <c r="I593" s="220"/>
      <c r="J593" s="221"/>
      <c r="K593" s="221"/>
      <c r="L593" s="219"/>
      <c r="M593" s="219"/>
    </row>
    <row r="594" spans="1:13" ht="15.75" customHeight="1">
      <c r="A594" s="217"/>
      <c r="B594" s="218"/>
      <c r="C594" s="219"/>
      <c r="D594" s="220"/>
      <c r="E594" s="220"/>
      <c r="F594" s="220"/>
      <c r="G594" s="220"/>
      <c r="H594" s="220"/>
      <c r="I594" s="220"/>
      <c r="J594" s="221"/>
      <c r="K594" s="221"/>
      <c r="L594" s="219"/>
      <c r="M594" s="219"/>
    </row>
    <row r="595" spans="1:13" ht="15.75" customHeight="1">
      <c r="A595" s="217"/>
      <c r="B595" s="218"/>
      <c r="C595" s="219"/>
      <c r="D595" s="220"/>
      <c r="E595" s="220"/>
      <c r="F595" s="220"/>
      <c r="G595" s="220"/>
      <c r="H595" s="220"/>
      <c r="I595" s="220"/>
      <c r="J595" s="221"/>
      <c r="K595" s="221"/>
      <c r="L595" s="219"/>
      <c r="M595" s="219"/>
    </row>
    <row r="596" spans="1:13" ht="15.75" customHeight="1">
      <c r="A596" s="217"/>
      <c r="B596" s="218"/>
      <c r="C596" s="219"/>
      <c r="D596" s="220"/>
      <c r="E596" s="220"/>
      <c r="F596" s="220"/>
      <c r="G596" s="220"/>
      <c r="H596" s="220"/>
      <c r="I596" s="220"/>
      <c r="J596" s="221"/>
      <c r="K596" s="221"/>
      <c r="L596" s="219"/>
      <c r="M596" s="219"/>
    </row>
    <row r="597" spans="1:13" ht="15.75" customHeight="1">
      <c r="A597" s="217"/>
      <c r="B597" s="218"/>
      <c r="C597" s="219"/>
      <c r="D597" s="220"/>
      <c r="E597" s="220"/>
      <c r="F597" s="220"/>
      <c r="G597" s="220"/>
      <c r="H597" s="220"/>
      <c r="I597" s="220"/>
      <c r="J597" s="221"/>
      <c r="K597" s="221"/>
      <c r="L597" s="219"/>
      <c r="M597" s="219"/>
    </row>
    <row r="598" spans="1:13" ht="15.75" customHeight="1">
      <c r="A598" s="217"/>
      <c r="B598" s="218"/>
      <c r="C598" s="219"/>
      <c r="D598" s="220"/>
      <c r="E598" s="220"/>
      <c r="F598" s="220"/>
      <c r="G598" s="220"/>
      <c r="H598" s="220"/>
      <c r="I598" s="220"/>
      <c r="J598" s="221"/>
      <c r="K598" s="221"/>
      <c r="L598" s="219"/>
      <c r="M598" s="219"/>
    </row>
    <row r="599" spans="1:13" ht="15.75" customHeight="1">
      <c r="A599" s="217"/>
      <c r="B599" s="218"/>
      <c r="C599" s="219"/>
      <c r="D599" s="220"/>
      <c r="E599" s="220"/>
      <c r="F599" s="220"/>
      <c r="G599" s="220"/>
      <c r="H599" s="220"/>
      <c r="I599" s="220"/>
      <c r="J599" s="221"/>
      <c r="K599" s="221"/>
      <c r="L599" s="219"/>
      <c r="M599" s="219"/>
    </row>
    <row r="600" spans="1:13" ht="15.75" customHeight="1">
      <c r="A600" s="217"/>
      <c r="B600" s="218"/>
      <c r="C600" s="219"/>
      <c r="D600" s="220"/>
      <c r="E600" s="220"/>
      <c r="F600" s="220"/>
      <c r="G600" s="220"/>
      <c r="H600" s="220"/>
      <c r="I600" s="220"/>
      <c r="J600" s="221"/>
      <c r="K600" s="221"/>
      <c r="L600" s="219"/>
      <c r="M600" s="219"/>
    </row>
    <row r="601" spans="1:13" ht="15.75" customHeight="1">
      <c r="A601" s="217"/>
      <c r="B601" s="218"/>
      <c r="C601" s="219"/>
      <c r="D601" s="220"/>
      <c r="E601" s="220"/>
      <c r="F601" s="220"/>
      <c r="G601" s="220"/>
      <c r="H601" s="220"/>
      <c r="I601" s="220"/>
      <c r="J601" s="221"/>
      <c r="K601" s="221"/>
      <c r="L601" s="219"/>
      <c r="M601" s="219"/>
    </row>
    <row r="602" spans="1:13" ht="15.75" customHeight="1">
      <c r="A602" s="217"/>
      <c r="B602" s="218"/>
      <c r="C602" s="219"/>
      <c r="D602" s="220"/>
      <c r="E602" s="220"/>
      <c r="F602" s="220"/>
      <c r="G602" s="220"/>
      <c r="H602" s="220"/>
      <c r="I602" s="220"/>
      <c r="J602" s="221"/>
      <c r="K602" s="221"/>
      <c r="L602" s="219"/>
      <c r="M602" s="219"/>
    </row>
    <row r="603" spans="1:13" ht="15.75" customHeight="1">
      <c r="A603" s="217"/>
      <c r="B603" s="218"/>
      <c r="C603" s="219"/>
      <c r="D603" s="220"/>
      <c r="E603" s="220"/>
      <c r="F603" s="220"/>
      <c r="G603" s="220"/>
      <c r="H603" s="220"/>
      <c r="I603" s="220"/>
      <c r="J603" s="221"/>
      <c r="K603" s="221"/>
      <c r="L603" s="219"/>
      <c r="M603" s="219"/>
    </row>
    <row r="604" spans="1:13" ht="15.75" customHeight="1">
      <c r="A604" s="217"/>
      <c r="B604" s="218"/>
      <c r="C604" s="219"/>
      <c r="D604" s="220"/>
      <c r="E604" s="220"/>
      <c r="F604" s="220"/>
      <c r="G604" s="220"/>
      <c r="H604" s="220"/>
      <c r="I604" s="220"/>
      <c r="J604" s="221"/>
      <c r="K604" s="221"/>
      <c r="L604" s="219"/>
      <c r="M604" s="219"/>
    </row>
    <row r="605" spans="1:13" ht="15.75" customHeight="1">
      <c r="A605" s="217"/>
      <c r="B605" s="218"/>
      <c r="C605" s="219"/>
      <c r="D605" s="220"/>
      <c r="E605" s="220"/>
      <c r="F605" s="220"/>
      <c r="G605" s="220"/>
      <c r="H605" s="220"/>
      <c r="I605" s="220"/>
      <c r="J605" s="221"/>
      <c r="K605" s="221"/>
      <c r="L605" s="219"/>
      <c r="M605" s="219"/>
    </row>
    <row r="606" spans="1:13" ht="15.75" customHeight="1">
      <c r="A606" s="217"/>
      <c r="B606" s="218"/>
      <c r="C606" s="219"/>
      <c r="D606" s="220"/>
      <c r="E606" s="220"/>
      <c r="F606" s="220"/>
      <c r="G606" s="220"/>
      <c r="H606" s="220"/>
      <c r="I606" s="220"/>
      <c r="J606" s="221"/>
      <c r="K606" s="221"/>
      <c r="L606" s="219"/>
      <c r="M606" s="219"/>
    </row>
    <row r="607" spans="1:13" ht="15.75" customHeight="1">
      <c r="A607" s="217"/>
      <c r="B607" s="218"/>
      <c r="C607" s="219"/>
      <c r="D607" s="220"/>
      <c r="E607" s="220"/>
      <c r="F607" s="220"/>
      <c r="G607" s="220"/>
      <c r="H607" s="220"/>
      <c r="I607" s="220"/>
      <c r="J607" s="221"/>
      <c r="K607" s="221"/>
      <c r="L607" s="219"/>
      <c r="M607" s="219"/>
    </row>
    <row r="608" spans="1:13" ht="15.75" customHeight="1">
      <c r="A608" s="217"/>
      <c r="B608" s="218"/>
      <c r="C608" s="219"/>
      <c r="D608" s="220"/>
      <c r="E608" s="220"/>
      <c r="F608" s="220"/>
      <c r="G608" s="220"/>
      <c r="H608" s="220"/>
      <c r="I608" s="220"/>
      <c r="J608" s="221"/>
      <c r="K608" s="221"/>
      <c r="L608" s="219"/>
      <c r="M608" s="219"/>
    </row>
    <row r="609" spans="1:13" ht="15.75" customHeight="1">
      <c r="A609" s="217"/>
      <c r="B609" s="218"/>
      <c r="C609" s="219"/>
      <c r="D609" s="220"/>
      <c r="E609" s="220"/>
      <c r="F609" s="220"/>
      <c r="G609" s="220"/>
      <c r="H609" s="220"/>
      <c r="I609" s="220"/>
      <c r="J609" s="221"/>
      <c r="K609" s="221"/>
      <c r="L609" s="219"/>
      <c r="M609" s="219"/>
    </row>
    <row r="610" spans="1:13" ht="15.75" customHeight="1">
      <c r="A610" s="217"/>
      <c r="B610" s="218"/>
      <c r="C610" s="219"/>
      <c r="D610" s="220"/>
      <c r="E610" s="220"/>
      <c r="F610" s="220"/>
      <c r="G610" s="220"/>
      <c r="H610" s="220"/>
      <c r="I610" s="220"/>
      <c r="J610" s="221"/>
      <c r="K610" s="221"/>
      <c r="L610" s="219"/>
      <c r="M610" s="219"/>
    </row>
    <row r="611" spans="1:13" ht="15.75" customHeight="1">
      <c r="A611" s="217"/>
      <c r="B611" s="218"/>
      <c r="C611" s="219"/>
      <c r="D611" s="220"/>
      <c r="E611" s="220"/>
      <c r="F611" s="220"/>
      <c r="G611" s="220"/>
      <c r="H611" s="220"/>
      <c r="I611" s="220"/>
      <c r="J611" s="221"/>
      <c r="K611" s="221"/>
      <c r="L611" s="219"/>
      <c r="M611" s="219"/>
    </row>
    <row r="612" spans="1:13" ht="15.75" customHeight="1">
      <c r="A612" s="217"/>
      <c r="B612" s="218"/>
      <c r="C612" s="219"/>
      <c r="D612" s="220"/>
      <c r="E612" s="220"/>
      <c r="F612" s="220"/>
      <c r="G612" s="220"/>
      <c r="H612" s="220"/>
      <c r="I612" s="220"/>
      <c r="J612" s="221"/>
      <c r="K612" s="221"/>
      <c r="L612" s="219"/>
      <c r="M612" s="219"/>
    </row>
    <row r="613" spans="1:13" ht="15.75" customHeight="1">
      <c r="A613" s="217"/>
      <c r="B613" s="218"/>
      <c r="C613" s="219"/>
      <c r="D613" s="220"/>
      <c r="E613" s="220"/>
      <c r="F613" s="220"/>
      <c r="G613" s="220"/>
      <c r="H613" s="220"/>
      <c r="I613" s="220"/>
      <c r="J613" s="221"/>
      <c r="K613" s="221"/>
      <c r="L613" s="219"/>
      <c r="M613" s="219"/>
    </row>
    <row r="614" spans="1:13" ht="15.75" customHeight="1">
      <c r="A614" s="217"/>
      <c r="B614" s="218"/>
      <c r="C614" s="219"/>
      <c r="D614" s="220"/>
      <c r="E614" s="220"/>
      <c r="F614" s="220"/>
      <c r="G614" s="220"/>
      <c r="H614" s="220"/>
      <c r="I614" s="220"/>
      <c r="J614" s="221"/>
      <c r="K614" s="221"/>
      <c r="L614" s="219"/>
      <c r="M614" s="219"/>
    </row>
    <row r="615" spans="1:13" ht="15.75" customHeight="1">
      <c r="A615" s="217"/>
      <c r="B615" s="218"/>
      <c r="C615" s="219"/>
      <c r="D615" s="220"/>
      <c r="E615" s="220"/>
      <c r="F615" s="220"/>
      <c r="G615" s="220"/>
      <c r="H615" s="220"/>
      <c r="I615" s="220"/>
      <c r="J615" s="221"/>
      <c r="K615" s="221"/>
      <c r="L615" s="219"/>
      <c r="M615" s="219"/>
    </row>
    <row r="616" spans="1:13" ht="15.75" customHeight="1">
      <c r="A616" s="217"/>
      <c r="B616" s="218"/>
      <c r="C616" s="219"/>
      <c r="D616" s="220"/>
      <c r="E616" s="220"/>
      <c r="F616" s="220"/>
      <c r="G616" s="220"/>
      <c r="H616" s="220"/>
      <c r="I616" s="220"/>
      <c r="J616" s="221"/>
      <c r="K616" s="221"/>
      <c r="L616" s="219"/>
      <c r="M616" s="219"/>
    </row>
    <row r="617" spans="1:13" ht="15.75" customHeight="1">
      <c r="A617" s="217"/>
      <c r="B617" s="218"/>
      <c r="C617" s="219"/>
      <c r="D617" s="220"/>
      <c r="E617" s="220"/>
      <c r="F617" s="220"/>
      <c r="G617" s="220"/>
      <c r="H617" s="220"/>
      <c r="I617" s="220"/>
      <c r="J617" s="221"/>
      <c r="K617" s="221"/>
      <c r="L617" s="219"/>
      <c r="M617" s="219"/>
    </row>
    <row r="618" spans="1:13" ht="15.75" customHeight="1">
      <c r="A618" s="217"/>
      <c r="B618" s="218"/>
      <c r="C618" s="219"/>
      <c r="D618" s="220"/>
      <c r="E618" s="220"/>
      <c r="F618" s="220"/>
      <c r="G618" s="220"/>
      <c r="H618" s="220"/>
      <c r="I618" s="220"/>
      <c r="J618" s="221"/>
      <c r="K618" s="221"/>
      <c r="L618" s="219"/>
      <c r="M618" s="219"/>
    </row>
    <row r="619" spans="1:13" ht="15.75" customHeight="1">
      <c r="A619" s="217"/>
      <c r="B619" s="218"/>
      <c r="C619" s="219"/>
      <c r="D619" s="220"/>
      <c r="E619" s="220"/>
      <c r="F619" s="220"/>
      <c r="G619" s="220"/>
      <c r="H619" s="220"/>
      <c r="I619" s="220"/>
      <c r="J619" s="221"/>
      <c r="K619" s="221"/>
      <c r="L619" s="219"/>
      <c r="M619" s="219"/>
    </row>
    <row r="620" spans="1:13" ht="15.75" customHeight="1">
      <c r="A620" s="217"/>
      <c r="B620" s="218"/>
      <c r="C620" s="219"/>
      <c r="D620" s="220"/>
      <c r="E620" s="220"/>
      <c r="F620" s="220"/>
      <c r="G620" s="220"/>
      <c r="H620" s="220"/>
      <c r="I620" s="220"/>
      <c r="J620" s="221"/>
      <c r="K620" s="221"/>
      <c r="L620" s="219"/>
      <c r="M620" s="219"/>
    </row>
    <row r="621" spans="1:13" ht="15.75" customHeight="1">
      <c r="A621" s="217"/>
      <c r="B621" s="218"/>
      <c r="C621" s="219"/>
      <c r="D621" s="220"/>
      <c r="E621" s="220"/>
      <c r="F621" s="220"/>
      <c r="G621" s="220"/>
      <c r="H621" s="220"/>
      <c r="I621" s="220"/>
      <c r="J621" s="221"/>
      <c r="K621" s="221"/>
      <c r="L621" s="219"/>
      <c r="M621" s="219"/>
    </row>
    <row r="622" spans="1:13" ht="15.75" customHeight="1">
      <c r="A622" s="217"/>
      <c r="B622" s="218"/>
      <c r="C622" s="219"/>
      <c r="D622" s="220"/>
      <c r="E622" s="220"/>
      <c r="F622" s="220"/>
      <c r="G622" s="220"/>
      <c r="H622" s="220"/>
      <c r="I622" s="220"/>
      <c r="J622" s="221"/>
      <c r="K622" s="221"/>
      <c r="L622" s="219"/>
      <c r="M622" s="219"/>
    </row>
    <row r="623" spans="1:13" ht="15.75" customHeight="1">
      <c r="A623" s="217"/>
      <c r="B623" s="218"/>
      <c r="C623" s="219"/>
      <c r="D623" s="220"/>
      <c r="E623" s="220"/>
      <c r="F623" s="220"/>
      <c r="G623" s="220"/>
      <c r="H623" s="220"/>
      <c r="I623" s="220"/>
      <c r="J623" s="221"/>
      <c r="K623" s="221"/>
      <c r="L623" s="219"/>
      <c r="M623" s="219"/>
    </row>
    <row r="624" spans="1:13" ht="15.75" customHeight="1">
      <c r="A624" s="217"/>
      <c r="B624" s="218"/>
      <c r="C624" s="219"/>
      <c r="D624" s="220"/>
      <c r="E624" s="220"/>
      <c r="F624" s="220"/>
      <c r="G624" s="220"/>
      <c r="H624" s="220"/>
      <c r="I624" s="220"/>
      <c r="J624" s="221"/>
      <c r="K624" s="221"/>
      <c r="L624" s="219"/>
      <c r="M624" s="219"/>
    </row>
    <row r="625" spans="1:13" ht="15.75" customHeight="1">
      <c r="A625" s="217"/>
      <c r="B625" s="218"/>
      <c r="C625" s="219"/>
      <c r="D625" s="220"/>
      <c r="E625" s="220"/>
      <c r="F625" s="220"/>
      <c r="G625" s="220"/>
      <c r="H625" s="220"/>
      <c r="I625" s="220"/>
      <c r="J625" s="221"/>
      <c r="K625" s="221"/>
      <c r="L625" s="219"/>
      <c r="M625" s="219"/>
    </row>
    <row r="626" spans="1:13" ht="15.75" customHeight="1">
      <c r="A626" s="217"/>
      <c r="B626" s="218"/>
      <c r="C626" s="219"/>
      <c r="D626" s="220"/>
      <c r="E626" s="220"/>
      <c r="F626" s="220"/>
      <c r="G626" s="220"/>
      <c r="H626" s="220"/>
      <c r="I626" s="220"/>
      <c r="J626" s="221"/>
      <c r="K626" s="221"/>
      <c r="L626" s="219"/>
      <c r="M626" s="219"/>
    </row>
    <row r="627" spans="1:13" ht="15.75" customHeight="1">
      <c r="A627" s="217"/>
      <c r="B627" s="218"/>
      <c r="C627" s="219"/>
      <c r="D627" s="220"/>
      <c r="E627" s="220"/>
      <c r="F627" s="220"/>
      <c r="G627" s="220"/>
      <c r="H627" s="220"/>
      <c r="I627" s="220"/>
      <c r="J627" s="221"/>
      <c r="K627" s="221"/>
      <c r="L627" s="219"/>
      <c r="M627" s="219"/>
    </row>
    <row r="628" spans="1:13" ht="15.75" customHeight="1">
      <c r="A628" s="217"/>
      <c r="B628" s="218"/>
      <c r="C628" s="219"/>
      <c r="D628" s="220"/>
      <c r="E628" s="220"/>
      <c r="F628" s="220"/>
      <c r="G628" s="220"/>
      <c r="H628" s="220"/>
      <c r="I628" s="220"/>
      <c r="J628" s="221"/>
      <c r="K628" s="221"/>
      <c r="L628" s="219"/>
      <c r="M628" s="219"/>
    </row>
    <row r="629" spans="1:13" ht="15.75" customHeight="1">
      <c r="A629" s="217"/>
      <c r="B629" s="218"/>
      <c r="C629" s="219"/>
      <c r="D629" s="220"/>
      <c r="E629" s="220"/>
      <c r="F629" s="220"/>
      <c r="G629" s="220"/>
      <c r="H629" s="220"/>
      <c r="I629" s="220"/>
      <c r="J629" s="221"/>
      <c r="K629" s="221"/>
      <c r="L629" s="219"/>
      <c r="M629" s="219"/>
    </row>
    <row r="630" spans="1:13" ht="15.75" customHeight="1">
      <c r="A630" s="217"/>
      <c r="B630" s="218"/>
      <c r="C630" s="219"/>
      <c r="D630" s="220"/>
      <c r="E630" s="220"/>
      <c r="F630" s="220"/>
      <c r="G630" s="220"/>
      <c r="H630" s="220"/>
      <c r="I630" s="220"/>
      <c r="J630" s="221"/>
      <c r="K630" s="221"/>
      <c r="L630" s="219"/>
      <c r="M630" s="219"/>
    </row>
    <row r="631" spans="1:13" ht="15.75" customHeight="1">
      <c r="A631" s="217"/>
      <c r="B631" s="218"/>
      <c r="C631" s="219"/>
      <c r="D631" s="220"/>
      <c r="E631" s="220"/>
      <c r="F631" s="220"/>
      <c r="G631" s="220"/>
      <c r="H631" s="220"/>
      <c r="I631" s="220"/>
      <c r="J631" s="221"/>
      <c r="K631" s="221"/>
      <c r="L631" s="219"/>
      <c r="M631" s="219"/>
    </row>
    <row r="632" spans="1:13" ht="15.75" customHeight="1">
      <c r="A632" s="217"/>
      <c r="B632" s="218"/>
      <c r="C632" s="219"/>
      <c r="D632" s="220"/>
      <c r="E632" s="220"/>
      <c r="F632" s="220"/>
      <c r="G632" s="220"/>
      <c r="H632" s="220"/>
      <c r="I632" s="220"/>
      <c r="J632" s="221"/>
      <c r="K632" s="221"/>
      <c r="L632" s="219"/>
      <c r="M632" s="219"/>
    </row>
    <row r="633" spans="1:13" ht="15.75" customHeight="1">
      <c r="A633" s="217"/>
      <c r="B633" s="218"/>
      <c r="C633" s="219"/>
      <c r="D633" s="220"/>
      <c r="E633" s="220"/>
      <c r="F633" s="220"/>
      <c r="G633" s="220"/>
      <c r="H633" s="220"/>
      <c r="I633" s="220"/>
      <c r="J633" s="221"/>
      <c r="K633" s="221"/>
      <c r="L633" s="219"/>
      <c r="M633" s="219"/>
    </row>
    <row r="634" spans="1:13" ht="15.75" customHeight="1">
      <c r="A634" s="217"/>
      <c r="B634" s="218"/>
      <c r="C634" s="219"/>
      <c r="D634" s="220"/>
      <c r="E634" s="220"/>
      <c r="F634" s="220"/>
      <c r="G634" s="220"/>
      <c r="H634" s="220"/>
      <c r="I634" s="220"/>
      <c r="J634" s="221"/>
      <c r="K634" s="221"/>
      <c r="L634" s="219"/>
      <c r="M634" s="219"/>
    </row>
    <row r="635" spans="1:13" ht="15.75" customHeight="1">
      <c r="A635" s="217"/>
      <c r="B635" s="218"/>
      <c r="C635" s="219"/>
      <c r="D635" s="220"/>
      <c r="E635" s="220"/>
      <c r="F635" s="220"/>
      <c r="G635" s="220"/>
      <c r="H635" s="220"/>
      <c r="I635" s="220"/>
      <c r="J635" s="221"/>
      <c r="K635" s="221"/>
      <c r="L635" s="219"/>
      <c r="M635" s="219"/>
    </row>
    <row r="636" spans="1:13" ht="15.75" customHeight="1">
      <c r="A636" s="217"/>
      <c r="B636" s="218"/>
      <c r="C636" s="219"/>
      <c r="D636" s="220"/>
      <c r="E636" s="220"/>
      <c r="F636" s="220"/>
      <c r="G636" s="220"/>
      <c r="H636" s="220"/>
      <c r="I636" s="220"/>
      <c r="J636" s="221"/>
      <c r="K636" s="221"/>
      <c r="L636" s="219"/>
      <c r="M636" s="219"/>
    </row>
    <row r="637" spans="1:13" ht="15.75" customHeight="1">
      <c r="A637" s="217"/>
      <c r="B637" s="218"/>
      <c r="C637" s="219"/>
      <c r="D637" s="220"/>
      <c r="E637" s="220"/>
      <c r="F637" s="220"/>
      <c r="G637" s="220"/>
      <c r="H637" s="220"/>
      <c r="I637" s="220"/>
      <c r="J637" s="221"/>
      <c r="K637" s="221"/>
      <c r="L637" s="219"/>
      <c r="M637" s="219"/>
    </row>
    <row r="638" spans="1:13" ht="15.75" customHeight="1">
      <c r="A638" s="217"/>
      <c r="B638" s="218"/>
      <c r="C638" s="219"/>
      <c r="D638" s="220"/>
      <c r="E638" s="220"/>
      <c r="F638" s="220"/>
      <c r="G638" s="220"/>
      <c r="H638" s="220"/>
      <c r="I638" s="220"/>
      <c r="J638" s="221"/>
      <c r="K638" s="221"/>
      <c r="L638" s="219"/>
      <c r="M638" s="219"/>
    </row>
    <row r="639" spans="1:13" ht="15.75" customHeight="1">
      <c r="A639" s="217"/>
      <c r="B639" s="218"/>
      <c r="C639" s="219"/>
      <c r="D639" s="220"/>
      <c r="E639" s="220"/>
      <c r="F639" s="220"/>
      <c r="G639" s="220"/>
      <c r="H639" s="220"/>
      <c r="I639" s="220"/>
      <c r="J639" s="221"/>
      <c r="K639" s="221"/>
      <c r="L639" s="219"/>
      <c r="M639" s="219"/>
    </row>
    <row r="640" spans="1:13" ht="15.75" customHeight="1">
      <c r="A640" s="217"/>
      <c r="B640" s="218"/>
      <c r="C640" s="219"/>
      <c r="D640" s="220"/>
      <c r="E640" s="220"/>
      <c r="F640" s="220"/>
      <c r="G640" s="220"/>
      <c r="H640" s="220"/>
      <c r="I640" s="220"/>
      <c r="J640" s="221"/>
      <c r="K640" s="221"/>
      <c r="L640" s="219"/>
      <c r="M640" s="219"/>
    </row>
    <row r="641" spans="1:13" ht="15.75" customHeight="1">
      <c r="A641" s="217"/>
      <c r="B641" s="218"/>
      <c r="C641" s="219"/>
      <c r="D641" s="220"/>
      <c r="E641" s="220"/>
      <c r="F641" s="220"/>
      <c r="G641" s="220"/>
      <c r="H641" s="220"/>
      <c r="I641" s="220"/>
      <c r="J641" s="221"/>
      <c r="K641" s="221"/>
      <c r="L641" s="219"/>
      <c r="M641" s="219"/>
    </row>
    <row r="642" spans="1:13" ht="15.75" customHeight="1">
      <c r="A642" s="217"/>
      <c r="B642" s="218"/>
      <c r="C642" s="219"/>
      <c r="D642" s="220"/>
      <c r="E642" s="220"/>
      <c r="F642" s="220"/>
      <c r="G642" s="220"/>
      <c r="H642" s="220"/>
      <c r="I642" s="220"/>
      <c r="J642" s="221"/>
      <c r="K642" s="221"/>
      <c r="L642" s="219"/>
      <c r="M642" s="219"/>
    </row>
    <row r="643" spans="1:13" ht="15.75" customHeight="1">
      <c r="A643" s="217"/>
      <c r="B643" s="218"/>
      <c r="C643" s="219"/>
      <c r="D643" s="220"/>
      <c r="E643" s="220"/>
      <c r="F643" s="220"/>
      <c r="G643" s="220"/>
      <c r="H643" s="220"/>
      <c r="I643" s="220"/>
      <c r="J643" s="221"/>
      <c r="K643" s="221"/>
      <c r="L643" s="219"/>
      <c r="M643" s="219"/>
    </row>
    <row r="644" spans="1:13" ht="15.75" customHeight="1">
      <c r="A644" s="217"/>
      <c r="B644" s="218"/>
      <c r="C644" s="219"/>
      <c r="D644" s="220"/>
      <c r="E644" s="220"/>
      <c r="F644" s="220"/>
      <c r="G644" s="220"/>
      <c r="H644" s="220"/>
      <c r="I644" s="220"/>
      <c r="J644" s="221"/>
      <c r="K644" s="221"/>
      <c r="L644" s="219"/>
      <c r="M644" s="219"/>
    </row>
    <row r="645" spans="1:13" ht="15.75" customHeight="1">
      <c r="A645" s="217"/>
      <c r="B645" s="218"/>
      <c r="C645" s="219"/>
      <c r="D645" s="220"/>
      <c r="E645" s="220"/>
      <c r="F645" s="220"/>
      <c r="G645" s="220"/>
      <c r="H645" s="220"/>
      <c r="I645" s="220"/>
      <c r="J645" s="221"/>
      <c r="K645" s="221"/>
      <c r="L645" s="219"/>
      <c r="M645" s="219"/>
    </row>
    <row r="646" spans="1:13" ht="15.75" customHeight="1">
      <c r="A646" s="217"/>
      <c r="B646" s="218"/>
      <c r="C646" s="219"/>
      <c r="D646" s="220"/>
      <c r="E646" s="220"/>
      <c r="F646" s="220"/>
      <c r="G646" s="220"/>
      <c r="H646" s="220"/>
      <c r="I646" s="220"/>
      <c r="J646" s="221"/>
      <c r="K646" s="221"/>
      <c r="L646" s="219"/>
      <c r="M646" s="219"/>
    </row>
    <row r="647" spans="1:13" ht="15.75" customHeight="1">
      <c r="A647" s="217"/>
      <c r="B647" s="218"/>
      <c r="C647" s="219"/>
      <c r="D647" s="220"/>
      <c r="E647" s="220"/>
      <c r="F647" s="220"/>
      <c r="G647" s="220"/>
      <c r="H647" s="220"/>
      <c r="I647" s="220"/>
      <c r="J647" s="221"/>
      <c r="K647" s="221"/>
      <c r="L647" s="219"/>
      <c r="M647" s="219"/>
    </row>
    <row r="648" spans="1:13" ht="15.75" customHeight="1">
      <c r="A648" s="217"/>
      <c r="B648" s="218"/>
      <c r="C648" s="219"/>
      <c r="D648" s="220"/>
      <c r="E648" s="220"/>
      <c r="F648" s="220"/>
      <c r="G648" s="220"/>
      <c r="H648" s="220"/>
      <c r="I648" s="220"/>
      <c r="J648" s="221"/>
      <c r="K648" s="221"/>
      <c r="L648" s="219"/>
      <c r="M648" s="219"/>
    </row>
    <row r="649" spans="1:13" ht="15.75" customHeight="1">
      <c r="A649" s="217"/>
      <c r="B649" s="218"/>
      <c r="C649" s="219"/>
      <c r="D649" s="220"/>
      <c r="E649" s="220"/>
      <c r="F649" s="220"/>
      <c r="G649" s="220"/>
      <c r="H649" s="220"/>
      <c r="I649" s="220"/>
      <c r="J649" s="221"/>
      <c r="K649" s="221"/>
      <c r="L649" s="219"/>
      <c r="M649" s="219"/>
    </row>
    <row r="650" spans="1:13" ht="15.75" customHeight="1">
      <c r="A650" s="217"/>
      <c r="B650" s="218"/>
      <c r="C650" s="219"/>
      <c r="D650" s="220"/>
      <c r="E650" s="220"/>
      <c r="F650" s="220"/>
      <c r="G650" s="220"/>
      <c r="H650" s="220"/>
      <c r="I650" s="220"/>
      <c r="J650" s="221"/>
      <c r="K650" s="221"/>
      <c r="L650" s="219"/>
      <c r="M650" s="219"/>
    </row>
    <row r="651" spans="1:13" ht="15.75" customHeight="1">
      <c r="A651" s="217"/>
      <c r="B651" s="218"/>
      <c r="C651" s="219"/>
      <c r="D651" s="220"/>
      <c r="E651" s="220"/>
      <c r="F651" s="220"/>
      <c r="G651" s="220"/>
      <c r="H651" s="220"/>
      <c r="I651" s="220"/>
      <c r="J651" s="221"/>
      <c r="K651" s="221"/>
      <c r="L651" s="219"/>
      <c r="M651" s="219"/>
    </row>
    <row r="652" spans="1:13" ht="15.75" customHeight="1">
      <c r="A652" s="217"/>
      <c r="B652" s="218"/>
      <c r="C652" s="219"/>
      <c r="D652" s="220"/>
      <c r="E652" s="220"/>
      <c r="F652" s="220"/>
      <c r="G652" s="220"/>
      <c r="H652" s="220"/>
      <c r="I652" s="220"/>
      <c r="J652" s="221"/>
      <c r="K652" s="221"/>
      <c r="L652" s="219"/>
      <c r="M652" s="219"/>
    </row>
    <row r="653" spans="1:13" ht="15.75" customHeight="1">
      <c r="A653" s="217"/>
      <c r="B653" s="218"/>
      <c r="C653" s="219"/>
      <c r="D653" s="220"/>
      <c r="E653" s="220"/>
      <c r="F653" s="220"/>
      <c r="G653" s="220"/>
      <c r="H653" s="220"/>
      <c r="I653" s="220"/>
      <c r="J653" s="221"/>
      <c r="K653" s="221"/>
      <c r="L653" s="219"/>
      <c r="M653" s="219"/>
    </row>
    <row r="654" spans="1:13" ht="15.75" customHeight="1">
      <c r="A654" s="217"/>
      <c r="B654" s="218"/>
      <c r="C654" s="219"/>
      <c r="D654" s="220"/>
      <c r="E654" s="220"/>
      <c r="F654" s="220"/>
      <c r="G654" s="220"/>
      <c r="H654" s="220"/>
      <c r="I654" s="220"/>
      <c r="J654" s="221"/>
      <c r="K654" s="221"/>
      <c r="L654" s="219"/>
      <c r="M654" s="219"/>
    </row>
    <row r="655" spans="1:13" ht="15.75" customHeight="1">
      <c r="A655" s="217"/>
      <c r="B655" s="218"/>
      <c r="C655" s="219"/>
      <c r="D655" s="220"/>
      <c r="E655" s="220"/>
      <c r="F655" s="220"/>
      <c r="G655" s="220"/>
      <c r="H655" s="220"/>
      <c r="I655" s="220"/>
      <c r="J655" s="221"/>
      <c r="K655" s="221"/>
      <c r="L655" s="219"/>
      <c r="M655" s="219"/>
    </row>
    <row r="656" spans="1:13" ht="15.75" customHeight="1">
      <c r="A656" s="217"/>
      <c r="B656" s="218"/>
      <c r="C656" s="219"/>
      <c r="D656" s="220"/>
      <c r="E656" s="220"/>
      <c r="F656" s="220"/>
      <c r="G656" s="220"/>
      <c r="H656" s="220"/>
      <c r="I656" s="220"/>
      <c r="J656" s="221"/>
      <c r="K656" s="221"/>
      <c r="L656" s="219"/>
      <c r="M656" s="219"/>
    </row>
    <row r="657" spans="1:13" ht="15.75" customHeight="1">
      <c r="A657" s="217"/>
      <c r="B657" s="218"/>
      <c r="C657" s="219"/>
      <c r="D657" s="220"/>
      <c r="E657" s="220"/>
      <c r="F657" s="220"/>
      <c r="G657" s="220"/>
      <c r="H657" s="220"/>
      <c r="I657" s="220"/>
      <c r="J657" s="221"/>
      <c r="K657" s="221"/>
      <c r="L657" s="219"/>
      <c r="M657" s="219"/>
    </row>
    <row r="658" spans="1:13" ht="15.75" customHeight="1">
      <c r="A658" s="217"/>
      <c r="B658" s="218"/>
      <c r="C658" s="219"/>
      <c r="D658" s="220"/>
      <c r="E658" s="220"/>
      <c r="F658" s="220"/>
      <c r="G658" s="220"/>
      <c r="H658" s="220"/>
      <c r="I658" s="220"/>
      <c r="J658" s="221"/>
      <c r="K658" s="221"/>
      <c r="L658" s="219"/>
      <c r="M658" s="219"/>
    </row>
    <row r="659" spans="1:13" ht="15.75" customHeight="1">
      <c r="A659" s="217"/>
      <c r="B659" s="218"/>
      <c r="C659" s="219"/>
      <c r="D659" s="220"/>
      <c r="E659" s="220"/>
      <c r="F659" s="220"/>
      <c r="G659" s="220"/>
      <c r="H659" s="220"/>
      <c r="I659" s="220"/>
      <c r="J659" s="221"/>
      <c r="K659" s="221"/>
      <c r="L659" s="219"/>
      <c r="M659" s="219"/>
    </row>
    <row r="660" spans="1:13" ht="15.75" customHeight="1">
      <c r="A660" s="217"/>
      <c r="B660" s="218"/>
      <c r="C660" s="219"/>
      <c r="D660" s="220"/>
      <c r="E660" s="220"/>
      <c r="F660" s="220"/>
      <c r="G660" s="220"/>
      <c r="H660" s="220"/>
      <c r="I660" s="220"/>
      <c r="J660" s="221"/>
      <c r="K660" s="221"/>
      <c r="L660" s="219"/>
      <c r="M660" s="219"/>
    </row>
    <row r="661" spans="1:13" ht="15.75" customHeight="1">
      <c r="A661" s="217"/>
      <c r="B661" s="218"/>
      <c r="C661" s="219"/>
      <c r="D661" s="220"/>
      <c r="E661" s="220"/>
      <c r="F661" s="220"/>
      <c r="G661" s="220"/>
      <c r="H661" s="220"/>
      <c r="I661" s="220"/>
      <c r="J661" s="221"/>
      <c r="K661" s="221"/>
      <c r="L661" s="219"/>
      <c r="M661" s="219"/>
    </row>
    <row r="662" spans="1:13" ht="15.75" customHeight="1">
      <c r="A662" s="217"/>
      <c r="B662" s="218"/>
      <c r="C662" s="219"/>
      <c r="D662" s="220"/>
      <c r="E662" s="220"/>
      <c r="F662" s="220"/>
      <c r="G662" s="220"/>
      <c r="H662" s="220"/>
      <c r="I662" s="220"/>
      <c r="J662" s="221"/>
      <c r="K662" s="221"/>
      <c r="L662" s="219"/>
      <c r="M662" s="219"/>
    </row>
    <row r="663" spans="1:13" ht="15.75" customHeight="1">
      <c r="A663" s="217"/>
      <c r="B663" s="218"/>
      <c r="C663" s="219"/>
      <c r="D663" s="220"/>
      <c r="E663" s="220"/>
      <c r="F663" s="220"/>
      <c r="G663" s="220"/>
      <c r="H663" s="220"/>
      <c r="I663" s="220"/>
      <c r="J663" s="221"/>
      <c r="K663" s="221"/>
      <c r="L663" s="219"/>
      <c r="M663" s="219"/>
    </row>
    <row r="664" spans="1:13" ht="15.75" customHeight="1">
      <c r="A664" s="217"/>
      <c r="B664" s="218"/>
      <c r="C664" s="219"/>
      <c r="D664" s="220"/>
      <c r="E664" s="220"/>
      <c r="F664" s="220"/>
      <c r="G664" s="220"/>
      <c r="H664" s="220"/>
      <c r="I664" s="220"/>
      <c r="J664" s="221"/>
      <c r="K664" s="221"/>
      <c r="L664" s="219"/>
      <c r="M664" s="219"/>
    </row>
    <row r="665" spans="1:13" ht="15.75" customHeight="1">
      <c r="A665" s="217"/>
      <c r="B665" s="218"/>
      <c r="C665" s="219"/>
      <c r="D665" s="220"/>
      <c r="E665" s="220"/>
      <c r="F665" s="220"/>
      <c r="G665" s="220"/>
      <c r="H665" s="220"/>
      <c r="I665" s="220"/>
      <c r="J665" s="221"/>
      <c r="K665" s="221"/>
      <c r="L665" s="219"/>
      <c r="M665" s="219"/>
    </row>
    <row r="666" spans="1:13" ht="15.75" customHeight="1">
      <c r="A666" s="217"/>
      <c r="B666" s="218"/>
      <c r="C666" s="219"/>
      <c r="D666" s="220"/>
      <c r="E666" s="220"/>
      <c r="F666" s="220"/>
      <c r="G666" s="220"/>
      <c r="H666" s="220"/>
      <c r="I666" s="220"/>
      <c r="J666" s="221"/>
      <c r="K666" s="221"/>
      <c r="L666" s="219"/>
      <c r="M666" s="219"/>
    </row>
    <row r="667" spans="1:13" ht="15.75" customHeight="1">
      <c r="A667" s="217"/>
      <c r="B667" s="218"/>
      <c r="C667" s="219"/>
      <c r="D667" s="220"/>
      <c r="E667" s="220"/>
      <c r="F667" s="220"/>
      <c r="G667" s="220"/>
      <c r="H667" s="220"/>
      <c r="I667" s="220"/>
      <c r="J667" s="221"/>
      <c r="K667" s="221"/>
      <c r="L667" s="219"/>
      <c r="M667" s="219"/>
    </row>
    <row r="668" spans="1:13" ht="15.75" customHeight="1">
      <c r="A668" s="217"/>
      <c r="B668" s="218"/>
      <c r="C668" s="219"/>
      <c r="D668" s="220"/>
      <c r="E668" s="220"/>
      <c r="F668" s="220"/>
      <c r="G668" s="220"/>
      <c r="H668" s="220"/>
      <c r="I668" s="220"/>
      <c r="J668" s="221"/>
      <c r="K668" s="221"/>
      <c r="L668" s="219"/>
      <c r="M668" s="219"/>
    </row>
    <row r="669" spans="1:13" ht="15.75" customHeight="1">
      <c r="A669" s="217"/>
      <c r="B669" s="218"/>
      <c r="C669" s="219"/>
      <c r="D669" s="220"/>
      <c r="E669" s="220"/>
      <c r="F669" s="220"/>
      <c r="G669" s="220"/>
      <c r="H669" s="220"/>
      <c r="I669" s="220"/>
      <c r="J669" s="221"/>
      <c r="K669" s="221"/>
      <c r="L669" s="219"/>
      <c r="M669" s="219"/>
    </row>
    <row r="670" spans="1:13" ht="15.75" customHeight="1">
      <c r="A670" s="217"/>
      <c r="B670" s="218"/>
      <c r="C670" s="219"/>
      <c r="D670" s="220"/>
      <c r="E670" s="220"/>
      <c r="F670" s="220"/>
      <c r="G670" s="220"/>
      <c r="H670" s="220"/>
      <c r="I670" s="220"/>
      <c r="J670" s="221"/>
      <c r="K670" s="221"/>
      <c r="L670" s="219"/>
      <c r="M670" s="219"/>
    </row>
    <row r="671" spans="1:13" ht="15.75" customHeight="1">
      <c r="A671" s="217"/>
      <c r="B671" s="218"/>
      <c r="C671" s="219"/>
      <c r="D671" s="220"/>
      <c r="E671" s="220"/>
      <c r="F671" s="220"/>
      <c r="G671" s="220"/>
      <c r="H671" s="220"/>
      <c r="I671" s="220"/>
      <c r="J671" s="221"/>
      <c r="K671" s="221"/>
      <c r="L671" s="219"/>
      <c r="M671" s="219"/>
    </row>
    <row r="672" spans="1:13" ht="15.75" customHeight="1">
      <c r="A672" s="217"/>
      <c r="B672" s="218"/>
      <c r="C672" s="219"/>
      <c r="D672" s="220"/>
      <c r="E672" s="220"/>
      <c r="F672" s="220"/>
      <c r="G672" s="220"/>
      <c r="H672" s="220"/>
      <c r="I672" s="220"/>
      <c r="J672" s="221"/>
      <c r="K672" s="221"/>
      <c r="L672" s="219"/>
      <c r="M672" s="219"/>
    </row>
    <row r="673" spans="1:13" ht="15.75" customHeight="1">
      <c r="A673" s="217"/>
      <c r="B673" s="218"/>
      <c r="C673" s="219"/>
      <c r="D673" s="220"/>
      <c r="E673" s="220"/>
      <c r="F673" s="220"/>
      <c r="G673" s="220"/>
      <c r="H673" s="220"/>
      <c r="I673" s="220"/>
      <c r="J673" s="221"/>
      <c r="K673" s="221"/>
      <c r="L673" s="219"/>
      <c r="M673" s="219"/>
    </row>
    <row r="674" spans="1:13" ht="15.75" customHeight="1">
      <c r="A674" s="217"/>
      <c r="B674" s="218"/>
      <c r="C674" s="219"/>
      <c r="D674" s="220"/>
      <c r="E674" s="220"/>
      <c r="F674" s="220"/>
      <c r="G674" s="220"/>
      <c r="H674" s="220"/>
      <c r="I674" s="220"/>
      <c r="J674" s="221"/>
      <c r="K674" s="221"/>
      <c r="L674" s="219"/>
      <c r="M674" s="219"/>
    </row>
    <row r="675" spans="1:13" ht="15.75" customHeight="1">
      <c r="A675" s="217"/>
      <c r="B675" s="218"/>
      <c r="C675" s="219"/>
      <c r="D675" s="220"/>
      <c r="E675" s="220"/>
      <c r="F675" s="220"/>
      <c r="G675" s="220"/>
      <c r="H675" s="220"/>
      <c r="I675" s="220"/>
      <c r="J675" s="221"/>
      <c r="K675" s="221"/>
      <c r="L675" s="219"/>
      <c r="M675" s="219"/>
    </row>
    <row r="676" spans="1:13" ht="15.75" customHeight="1">
      <c r="A676" s="217"/>
      <c r="B676" s="218"/>
      <c r="C676" s="219"/>
      <c r="D676" s="220"/>
      <c r="E676" s="220"/>
      <c r="F676" s="220"/>
      <c r="G676" s="220"/>
      <c r="H676" s="220"/>
      <c r="I676" s="220"/>
      <c r="J676" s="221"/>
      <c r="K676" s="221"/>
      <c r="L676" s="219"/>
      <c r="M676" s="219"/>
    </row>
    <row r="677" spans="1:13" ht="15.75" customHeight="1">
      <c r="A677" s="217"/>
      <c r="B677" s="218"/>
      <c r="C677" s="219"/>
      <c r="D677" s="220"/>
      <c r="E677" s="220"/>
      <c r="F677" s="220"/>
      <c r="G677" s="220"/>
      <c r="H677" s="220"/>
      <c r="I677" s="220"/>
      <c r="J677" s="221"/>
      <c r="K677" s="221"/>
      <c r="L677" s="219"/>
      <c r="M677" s="219"/>
    </row>
    <row r="678" spans="1:13" ht="15.75" customHeight="1">
      <c r="A678" s="217"/>
      <c r="B678" s="218"/>
      <c r="C678" s="219"/>
      <c r="D678" s="220"/>
      <c r="E678" s="220"/>
      <c r="F678" s="220"/>
      <c r="G678" s="220"/>
      <c r="H678" s="220"/>
      <c r="I678" s="220"/>
      <c r="J678" s="221"/>
      <c r="K678" s="221"/>
      <c r="L678" s="219"/>
      <c r="M678" s="219"/>
    </row>
    <row r="679" spans="1:13" ht="15.75" customHeight="1">
      <c r="A679" s="217"/>
      <c r="B679" s="218"/>
      <c r="C679" s="219"/>
      <c r="D679" s="220"/>
      <c r="E679" s="220"/>
      <c r="F679" s="220"/>
      <c r="G679" s="220"/>
      <c r="H679" s="220"/>
      <c r="I679" s="220"/>
      <c r="J679" s="221"/>
      <c r="K679" s="221"/>
      <c r="L679" s="219"/>
      <c r="M679" s="219"/>
    </row>
    <row r="680" spans="1:13" ht="15.75" customHeight="1">
      <c r="A680" s="217"/>
      <c r="B680" s="218"/>
      <c r="C680" s="219"/>
      <c r="D680" s="220"/>
      <c r="E680" s="220"/>
      <c r="F680" s="220"/>
      <c r="G680" s="220"/>
      <c r="H680" s="220"/>
      <c r="I680" s="220"/>
      <c r="J680" s="221"/>
      <c r="K680" s="221"/>
      <c r="L680" s="219"/>
      <c r="M680" s="219"/>
    </row>
    <row r="681" spans="1:13" ht="15.75" customHeight="1">
      <c r="A681" s="217"/>
      <c r="B681" s="218"/>
      <c r="C681" s="219"/>
      <c r="D681" s="220"/>
      <c r="E681" s="220"/>
      <c r="F681" s="220"/>
      <c r="G681" s="220"/>
      <c r="H681" s="220"/>
      <c r="I681" s="220"/>
      <c r="J681" s="221"/>
      <c r="K681" s="221"/>
      <c r="L681" s="219"/>
      <c r="M681" s="219"/>
    </row>
    <row r="682" spans="1:13" ht="15.75" customHeight="1">
      <c r="A682" s="217"/>
      <c r="B682" s="218"/>
      <c r="C682" s="219"/>
      <c r="D682" s="220"/>
      <c r="E682" s="220"/>
      <c r="F682" s="220"/>
      <c r="G682" s="220"/>
      <c r="H682" s="220"/>
      <c r="I682" s="220"/>
      <c r="J682" s="221"/>
      <c r="K682" s="221"/>
      <c r="L682" s="219"/>
      <c r="M682" s="219"/>
    </row>
    <row r="683" spans="1:13" ht="15.75" customHeight="1">
      <c r="A683" s="217"/>
      <c r="B683" s="218"/>
      <c r="C683" s="219"/>
      <c r="D683" s="220"/>
      <c r="E683" s="220"/>
      <c r="F683" s="220"/>
      <c r="G683" s="220"/>
      <c r="H683" s="220"/>
      <c r="I683" s="220"/>
      <c r="J683" s="221"/>
      <c r="K683" s="221"/>
      <c r="L683" s="219"/>
      <c r="M683" s="219"/>
    </row>
    <row r="684" spans="1:13" ht="15.75" customHeight="1">
      <c r="A684" s="217"/>
      <c r="B684" s="218"/>
      <c r="C684" s="219"/>
      <c r="D684" s="220"/>
      <c r="E684" s="220"/>
      <c r="F684" s="220"/>
      <c r="G684" s="220"/>
      <c r="H684" s="220"/>
      <c r="I684" s="220"/>
      <c r="J684" s="221"/>
      <c r="K684" s="221"/>
      <c r="L684" s="219"/>
      <c r="M684" s="219"/>
    </row>
    <row r="685" spans="1:13" ht="15.75" customHeight="1">
      <c r="A685" s="217"/>
      <c r="B685" s="218"/>
      <c r="C685" s="219"/>
      <c r="D685" s="220"/>
      <c r="E685" s="220"/>
      <c r="F685" s="220"/>
      <c r="G685" s="220"/>
      <c r="H685" s="220"/>
      <c r="I685" s="220"/>
      <c r="J685" s="221"/>
      <c r="K685" s="221"/>
      <c r="L685" s="219"/>
      <c r="M685" s="219"/>
    </row>
    <row r="686" spans="1:13" ht="15.75" customHeight="1">
      <c r="A686" s="217"/>
      <c r="B686" s="218"/>
      <c r="C686" s="219"/>
      <c r="D686" s="220"/>
      <c r="E686" s="220"/>
      <c r="F686" s="220"/>
      <c r="G686" s="220"/>
      <c r="H686" s="220"/>
      <c r="I686" s="220"/>
      <c r="J686" s="221"/>
      <c r="K686" s="221"/>
      <c r="L686" s="219"/>
      <c r="M686" s="219"/>
    </row>
    <row r="687" spans="1:13" ht="15.75" customHeight="1">
      <c r="A687" s="217"/>
      <c r="B687" s="218"/>
      <c r="C687" s="219"/>
      <c r="D687" s="220"/>
      <c r="E687" s="220"/>
      <c r="F687" s="220"/>
      <c r="G687" s="220"/>
      <c r="H687" s="220"/>
      <c r="I687" s="220"/>
      <c r="J687" s="221"/>
      <c r="K687" s="221"/>
      <c r="L687" s="219"/>
      <c r="M687" s="219"/>
    </row>
    <row r="688" spans="1:13" ht="15.75" customHeight="1">
      <c r="A688" s="217"/>
      <c r="B688" s="218"/>
      <c r="C688" s="219"/>
      <c r="D688" s="220"/>
      <c r="E688" s="220"/>
      <c r="F688" s="220"/>
      <c r="G688" s="220"/>
      <c r="H688" s="220"/>
      <c r="I688" s="220"/>
      <c r="J688" s="221"/>
      <c r="K688" s="221"/>
      <c r="L688" s="219"/>
      <c r="M688" s="219"/>
    </row>
    <row r="689" spans="1:13" ht="15.75" customHeight="1">
      <c r="A689" s="217"/>
      <c r="B689" s="218"/>
      <c r="C689" s="219"/>
      <c r="D689" s="220"/>
      <c r="E689" s="220"/>
      <c r="F689" s="220"/>
      <c r="G689" s="220"/>
      <c r="H689" s="220"/>
      <c r="I689" s="220"/>
      <c r="J689" s="221"/>
      <c r="K689" s="221"/>
      <c r="L689" s="219"/>
      <c r="M689" s="219"/>
    </row>
    <row r="690" spans="1:13" ht="15.75" customHeight="1">
      <c r="A690" s="217"/>
      <c r="B690" s="218"/>
      <c r="C690" s="219"/>
      <c r="D690" s="220"/>
      <c r="E690" s="220"/>
      <c r="F690" s="220"/>
      <c r="G690" s="220"/>
      <c r="H690" s="220"/>
      <c r="I690" s="220"/>
      <c r="J690" s="221"/>
      <c r="K690" s="221"/>
      <c r="L690" s="219"/>
      <c r="M690" s="219"/>
    </row>
    <row r="691" spans="1:13" ht="15.75" customHeight="1">
      <c r="A691" s="217"/>
      <c r="B691" s="218"/>
      <c r="C691" s="219"/>
      <c r="D691" s="220"/>
      <c r="E691" s="220"/>
      <c r="F691" s="220"/>
      <c r="G691" s="220"/>
      <c r="H691" s="220"/>
      <c r="I691" s="220"/>
      <c r="J691" s="221"/>
      <c r="K691" s="221"/>
      <c r="L691" s="219"/>
      <c r="M691" s="219"/>
    </row>
    <row r="692" spans="1:13" ht="15.75" customHeight="1">
      <c r="A692" s="217"/>
      <c r="B692" s="218"/>
      <c r="C692" s="219"/>
      <c r="D692" s="220"/>
      <c r="E692" s="220"/>
      <c r="F692" s="220"/>
      <c r="G692" s="220"/>
      <c r="H692" s="220"/>
      <c r="I692" s="220"/>
      <c r="J692" s="221"/>
      <c r="K692" s="221"/>
      <c r="L692" s="219"/>
      <c r="M692" s="219"/>
    </row>
    <row r="693" spans="1:13" ht="15.75" customHeight="1">
      <c r="A693" s="217"/>
      <c r="B693" s="218"/>
      <c r="C693" s="219"/>
      <c r="D693" s="220"/>
      <c r="E693" s="220"/>
      <c r="F693" s="220"/>
      <c r="G693" s="220"/>
      <c r="H693" s="220"/>
      <c r="I693" s="220"/>
      <c r="J693" s="221"/>
      <c r="K693" s="221"/>
      <c r="L693" s="219"/>
      <c r="M693" s="219"/>
    </row>
    <row r="694" spans="1:13" ht="15.75" customHeight="1">
      <c r="A694" s="217"/>
      <c r="B694" s="218"/>
      <c r="C694" s="219"/>
      <c r="D694" s="220"/>
      <c r="E694" s="220"/>
      <c r="F694" s="220"/>
      <c r="G694" s="220"/>
      <c r="H694" s="220"/>
      <c r="I694" s="220"/>
      <c r="J694" s="221"/>
      <c r="K694" s="221"/>
      <c r="L694" s="219"/>
      <c r="M694" s="219"/>
    </row>
    <row r="695" spans="1:13" ht="15.75" customHeight="1">
      <c r="A695" s="217"/>
      <c r="B695" s="218"/>
      <c r="C695" s="219"/>
      <c r="D695" s="220"/>
      <c r="E695" s="220"/>
      <c r="F695" s="220"/>
      <c r="G695" s="220"/>
      <c r="H695" s="220"/>
      <c r="I695" s="220"/>
      <c r="J695" s="221"/>
      <c r="K695" s="221"/>
      <c r="L695" s="219"/>
      <c r="M695" s="219"/>
    </row>
    <row r="696" spans="1:13" ht="15.75" customHeight="1">
      <c r="A696" s="217"/>
      <c r="B696" s="218"/>
      <c r="C696" s="219"/>
      <c r="D696" s="220"/>
      <c r="E696" s="220"/>
      <c r="F696" s="220"/>
      <c r="G696" s="220"/>
      <c r="H696" s="220"/>
      <c r="I696" s="220"/>
      <c r="J696" s="221"/>
      <c r="K696" s="221"/>
      <c r="L696" s="219"/>
      <c r="M696" s="219"/>
    </row>
    <row r="697" spans="1:13" ht="15.75" customHeight="1">
      <c r="A697" s="217"/>
      <c r="B697" s="218"/>
      <c r="C697" s="219"/>
      <c r="D697" s="220"/>
      <c r="E697" s="220"/>
      <c r="F697" s="220"/>
      <c r="G697" s="220"/>
      <c r="H697" s="220"/>
      <c r="I697" s="220"/>
      <c r="J697" s="221"/>
      <c r="K697" s="221"/>
      <c r="L697" s="219"/>
      <c r="M697" s="219"/>
    </row>
    <row r="698" spans="1:13" ht="15.75" customHeight="1">
      <c r="A698" s="217"/>
      <c r="B698" s="218"/>
      <c r="C698" s="219"/>
      <c r="D698" s="220"/>
      <c r="E698" s="220"/>
      <c r="F698" s="220"/>
      <c r="G698" s="220"/>
      <c r="H698" s="220"/>
      <c r="I698" s="220"/>
      <c r="J698" s="221"/>
      <c r="K698" s="221"/>
      <c r="L698" s="219"/>
      <c r="M698" s="219"/>
    </row>
    <row r="699" spans="1:13" ht="15.75" customHeight="1">
      <c r="A699" s="217"/>
      <c r="B699" s="218"/>
      <c r="C699" s="219"/>
      <c r="D699" s="220"/>
      <c r="E699" s="220"/>
      <c r="F699" s="220"/>
      <c r="G699" s="220"/>
      <c r="H699" s="220"/>
      <c r="I699" s="220"/>
      <c r="J699" s="221"/>
      <c r="K699" s="221"/>
      <c r="L699" s="219"/>
      <c r="M699" s="219"/>
    </row>
    <row r="700" spans="1:13" ht="15.75" customHeight="1">
      <c r="A700" s="217"/>
      <c r="B700" s="218"/>
      <c r="C700" s="219"/>
      <c r="D700" s="220"/>
      <c r="E700" s="220"/>
      <c r="F700" s="220"/>
      <c r="G700" s="220"/>
      <c r="H700" s="220"/>
      <c r="I700" s="220"/>
      <c r="J700" s="221"/>
      <c r="K700" s="221"/>
      <c r="L700" s="219"/>
      <c r="M700" s="219"/>
    </row>
    <row r="701" spans="1:13" ht="15.75" customHeight="1">
      <c r="A701" s="217"/>
      <c r="B701" s="218"/>
      <c r="C701" s="219"/>
      <c r="D701" s="220"/>
      <c r="E701" s="220"/>
      <c r="F701" s="220"/>
      <c r="G701" s="220"/>
      <c r="H701" s="220"/>
      <c r="I701" s="220"/>
      <c r="J701" s="221"/>
      <c r="K701" s="221"/>
      <c r="L701" s="219"/>
      <c r="M701" s="219"/>
    </row>
    <row r="702" spans="1:13" ht="15.75" customHeight="1">
      <c r="A702" s="217"/>
      <c r="B702" s="218"/>
      <c r="C702" s="219"/>
      <c r="D702" s="220"/>
      <c r="E702" s="220"/>
      <c r="F702" s="220"/>
      <c r="G702" s="220"/>
      <c r="H702" s="220"/>
      <c r="I702" s="220"/>
      <c r="J702" s="221"/>
      <c r="K702" s="221"/>
      <c r="L702" s="219"/>
      <c r="M702" s="219"/>
    </row>
    <row r="703" spans="1:13" ht="15.75" customHeight="1">
      <c r="A703" s="217"/>
      <c r="B703" s="218"/>
      <c r="C703" s="219"/>
      <c r="D703" s="220"/>
      <c r="E703" s="220"/>
      <c r="F703" s="220"/>
      <c r="G703" s="220"/>
      <c r="H703" s="220"/>
      <c r="I703" s="220"/>
      <c r="J703" s="221"/>
      <c r="K703" s="221"/>
      <c r="L703" s="219"/>
      <c r="M703" s="219"/>
    </row>
    <row r="704" spans="1:13" ht="15.75" customHeight="1">
      <c r="A704" s="217"/>
      <c r="B704" s="218"/>
      <c r="C704" s="219"/>
      <c r="D704" s="220"/>
      <c r="E704" s="220"/>
      <c r="F704" s="220"/>
      <c r="G704" s="220"/>
      <c r="H704" s="220"/>
      <c r="I704" s="220"/>
      <c r="J704" s="221"/>
      <c r="K704" s="221"/>
      <c r="L704" s="219"/>
      <c r="M704" s="219"/>
    </row>
    <row r="705" spans="1:13" ht="15.75" customHeight="1">
      <c r="A705" s="217"/>
      <c r="B705" s="218"/>
      <c r="C705" s="219"/>
      <c r="D705" s="220"/>
      <c r="E705" s="220"/>
      <c r="F705" s="220"/>
      <c r="G705" s="220"/>
      <c r="H705" s="220"/>
      <c r="I705" s="220"/>
      <c r="J705" s="221"/>
      <c r="K705" s="221"/>
      <c r="L705" s="219"/>
      <c r="M705" s="219"/>
    </row>
    <row r="706" spans="1:13" ht="15.75" customHeight="1">
      <c r="A706" s="217"/>
      <c r="B706" s="218"/>
      <c r="C706" s="219"/>
      <c r="D706" s="220"/>
      <c r="E706" s="220"/>
      <c r="F706" s="220"/>
      <c r="G706" s="220"/>
      <c r="H706" s="220"/>
      <c r="I706" s="220"/>
      <c r="J706" s="221"/>
      <c r="K706" s="221"/>
      <c r="L706" s="219"/>
      <c r="M706" s="219"/>
    </row>
    <row r="707" spans="1:13" ht="15.75" customHeight="1">
      <c r="A707" s="217"/>
      <c r="B707" s="218"/>
      <c r="C707" s="219"/>
      <c r="D707" s="220"/>
      <c r="E707" s="220"/>
      <c r="F707" s="220"/>
      <c r="G707" s="220"/>
      <c r="H707" s="220"/>
      <c r="I707" s="220"/>
      <c r="J707" s="221"/>
      <c r="K707" s="221"/>
      <c r="L707" s="219"/>
      <c r="M707" s="219"/>
    </row>
    <row r="708" spans="1:13" ht="15.75" customHeight="1">
      <c r="A708" s="217"/>
      <c r="B708" s="218"/>
      <c r="C708" s="219"/>
      <c r="D708" s="220"/>
      <c r="E708" s="220"/>
      <c r="F708" s="220"/>
      <c r="G708" s="220"/>
      <c r="H708" s="220"/>
      <c r="I708" s="220"/>
      <c r="J708" s="221"/>
      <c r="K708" s="221"/>
      <c r="L708" s="219"/>
      <c r="M708" s="219"/>
    </row>
    <row r="709" spans="1:13" ht="15.75" customHeight="1">
      <c r="A709" s="217"/>
      <c r="B709" s="218"/>
      <c r="C709" s="219"/>
      <c r="D709" s="220"/>
      <c r="E709" s="220"/>
      <c r="F709" s="220"/>
      <c r="G709" s="220"/>
      <c r="H709" s="220"/>
      <c r="I709" s="220"/>
      <c r="J709" s="221"/>
      <c r="K709" s="221"/>
      <c r="L709" s="219"/>
      <c r="M709" s="219"/>
    </row>
    <row r="710" spans="1:13" ht="15.75" customHeight="1">
      <c r="A710" s="217"/>
      <c r="B710" s="218"/>
      <c r="C710" s="219"/>
      <c r="D710" s="220"/>
      <c r="E710" s="220"/>
      <c r="F710" s="220"/>
      <c r="G710" s="220"/>
      <c r="H710" s="220"/>
      <c r="I710" s="220"/>
      <c r="J710" s="221"/>
      <c r="K710" s="221"/>
      <c r="L710" s="219"/>
      <c r="M710" s="219"/>
    </row>
    <row r="711" spans="1:13" ht="15.75" customHeight="1">
      <c r="A711" s="217"/>
      <c r="B711" s="218"/>
      <c r="C711" s="219"/>
      <c r="D711" s="220"/>
      <c r="E711" s="220"/>
      <c r="F711" s="220"/>
      <c r="G711" s="220"/>
      <c r="H711" s="220"/>
      <c r="I711" s="220"/>
      <c r="J711" s="221"/>
      <c r="K711" s="221"/>
      <c r="L711" s="219"/>
      <c r="M711" s="219"/>
    </row>
    <row r="712" spans="1:13" ht="15.75" customHeight="1">
      <c r="A712" s="217"/>
      <c r="B712" s="218"/>
      <c r="C712" s="219"/>
      <c r="D712" s="220"/>
      <c r="E712" s="220"/>
      <c r="F712" s="220"/>
      <c r="G712" s="220"/>
      <c r="H712" s="220"/>
      <c r="I712" s="220"/>
      <c r="J712" s="221"/>
      <c r="K712" s="221"/>
      <c r="L712" s="219"/>
      <c r="M712" s="219"/>
    </row>
    <row r="713" spans="1:13" ht="15.75" customHeight="1">
      <c r="A713" s="217"/>
      <c r="B713" s="218"/>
      <c r="C713" s="219"/>
      <c r="D713" s="220"/>
      <c r="E713" s="220"/>
      <c r="F713" s="220"/>
      <c r="G713" s="220"/>
      <c r="H713" s="220"/>
      <c r="I713" s="220"/>
      <c r="J713" s="221"/>
      <c r="K713" s="221"/>
      <c r="L713" s="219"/>
      <c r="M713" s="219"/>
    </row>
    <row r="714" spans="1:13" ht="15.75" customHeight="1">
      <c r="A714" s="217"/>
      <c r="B714" s="218"/>
      <c r="C714" s="219"/>
      <c r="D714" s="220"/>
      <c r="E714" s="220"/>
      <c r="F714" s="220"/>
      <c r="G714" s="220"/>
      <c r="H714" s="220"/>
      <c r="I714" s="220"/>
      <c r="J714" s="221"/>
      <c r="K714" s="221"/>
      <c r="L714" s="219"/>
      <c r="M714" s="219"/>
    </row>
    <row r="715" spans="1:13" ht="15.75" customHeight="1">
      <c r="A715" s="217"/>
      <c r="B715" s="218"/>
      <c r="C715" s="219"/>
      <c r="D715" s="220"/>
      <c r="E715" s="220"/>
      <c r="F715" s="220"/>
      <c r="G715" s="220"/>
      <c r="H715" s="220"/>
      <c r="I715" s="220"/>
      <c r="J715" s="221"/>
      <c r="K715" s="221"/>
      <c r="L715" s="219"/>
      <c r="M715" s="219"/>
    </row>
    <row r="716" spans="1:13" ht="15.75" customHeight="1">
      <c r="A716" s="217"/>
      <c r="B716" s="218"/>
      <c r="C716" s="219"/>
      <c r="D716" s="220"/>
      <c r="E716" s="220"/>
      <c r="F716" s="220"/>
      <c r="G716" s="220"/>
      <c r="H716" s="220"/>
      <c r="I716" s="220"/>
      <c r="J716" s="221"/>
      <c r="K716" s="221"/>
      <c r="L716" s="219"/>
      <c r="M716" s="219"/>
    </row>
    <row r="717" spans="1:13" ht="15.75" customHeight="1">
      <c r="A717" s="217"/>
      <c r="B717" s="218"/>
      <c r="C717" s="219"/>
      <c r="D717" s="220"/>
      <c r="E717" s="220"/>
      <c r="F717" s="220"/>
      <c r="G717" s="220"/>
      <c r="H717" s="220"/>
      <c r="I717" s="220"/>
      <c r="J717" s="221"/>
      <c r="K717" s="221"/>
      <c r="L717" s="219"/>
      <c r="M717" s="219"/>
    </row>
    <row r="718" spans="1:13" ht="15.75" customHeight="1">
      <c r="A718" s="217"/>
      <c r="B718" s="218"/>
      <c r="C718" s="219"/>
      <c r="D718" s="220"/>
      <c r="E718" s="220"/>
      <c r="F718" s="220"/>
      <c r="G718" s="220"/>
      <c r="H718" s="220"/>
      <c r="I718" s="220"/>
      <c r="J718" s="221"/>
      <c r="K718" s="221"/>
      <c r="L718" s="219"/>
      <c r="M718" s="219"/>
    </row>
    <row r="719" spans="1:13" ht="15.75" customHeight="1">
      <c r="A719" s="217"/>
      <c r="B719" s="218"/>
      <c r="C719" s="219"/>
      <c r="D719" s="220"/>
      <c r="E719" s="220"/>
      <c r="F719" s="220"/>
      <c r="G719" s="220"/>
      <c r="H719" s="220"/>
      <c r="I719" s="220"/>
      <c r="J719" s="221"/>
      <c r="K719" s="221"/>
      <c r="L719" s="219"/>
      <c r="M719" s="219"/>
    </row>
    <row r="720" spans="1:13" ht="15.75" customHeight="1">
      <c r="A720" s="217"/>
      <c r="B720" s="218"/>
      <c r="C720" s="219"/>
      <c r="D720" s="220"/>
      <c r="E720" s="220"/>
      <c r="F720" s="220"/>
      <c r="G720" s="220"/>
      <c r="H720" s="220"/>
      <c r="I720" s="220"/>
      <c r="J720" s="221"/>
      <c r="K720" s="221"/>
      <c r="L720" s="219"/>
      <c r="M720" s="219"/>
    </row>
    <row r="721" spans="1:13" ht="15.75" customHeight="1">
      <c r="A721" s="217"/>
      <c r="B721" s="218"/>
      <c r="C721" s="219"/>
      <c r="D721" s="220"/>
      <c r="E721" s="220"/>
      <c r="F721" s="220"/>
      <c r="G721" s="220"/>
      <c r="H721" s="220"/>
      <c r="I721" s="220"/>
      <c r="J721" s="221"/>
      <c r="K721" s="221"/>
      <c r="L721" s="219"/>
      <c r="M721" s="219"/>
    </row>
    <row r="722" spans="1:13" ht="15.75" customHeight="1">
      <c r="A722" s="217"/>
      <c r="B722" s="218"/>
      <c r="C722" s="219"/>
      <c r="D722" s="220"/>
      <c r="E722" s="220"/>
      <c r="F722" s="220"/>
      <c r="G722" s="220"/>
      <c r="H722" s="220"/>
      <c r="I722" s="220"/>
      <c r="J722" s="221"/>
      <c r="K722" s="221"/>
      <c r="L722" s="219"/>
      <c r="M722" s="219"/>
    </row>
    <row r="723" spans="1:13" ht="15.75" customHeight="1">
      <c r="A723" s="217"/>
      <c r="B723" s="218"/>
      <c r="C723" s="219"/>
      <c r="D723" s="220"/>
      <c r="E723" s="220"/>
      <c r="F723" s="220"/>
      <c r="G723" s="220"/>
      <c r="H723" s="220"/>
      <c r="I723" s="220"/>
      <c r="J723" s="221"/>
      <c r="K723" s="221"/>
      <c r="L723" s="219"/>
      <c r="M723" s="219"/>
    </row>
    <row r="724" spans="1:13" ht="15.75" customHeight="1">
      <c r="A724" s="217"/>
      <c r="B724" s="218"/>
      <c r="C724" s="219"/>
      <c r="D724" s="220"/>
      <c r="E724" s="220"/>
      <c r="F724" s="220"/>
      <c r="G724" s="220"/>
      <c r="H724" s="220"/>
      <c r="I724" s="220"/>
      <c r="J724" s="221"/>
      <c r="K724" s="221"/>
      <c r="L724" s="219"/>
      <c r="M724" s="219"/>
    </row>
    <row r="725" spans="1:13" ht="15.75" customHeight="1">
      <c r="A725" s="217"/>
      <c r="B725" s="218"/>
      <c r="C725" s="219"/>
      <c r="D725" s="220"/>
      <c r="E725" s="220"/>
      <c r="F725" s="220"/>
      <c r="G725" s="220"/>
      <c r="H725" s="220"/>
      <c r="I725" s="220"/>
      <c r="J725" s="221"/>
      <c r="K725" s="221"/>
      <c r="L725" s="219"/>
      <c r="M725" s="219"/>
    </row>
    <row r="726" spans="1:13" ht="15.75" customHeight="1">
      <c r="A726" s="217"/>
      <c r="B726" s="218"/>
      <c r="C726" s="219"/>
      <c r="D726" s="220"/>
      <c r="E726" s="220"/>
      <c r="F726" s="220"/>
      <c r="G726" s="220"/>
      <c r="H726" s="220"/>
      <c r="I726" s="220"/>
      <c r="J726" s="221"/>
      <c r="K726" s="221"/>
      <c r="L726" s="219"/>
      <c r="M726" s="219"/>
    </row>
    <row r="727" spans="1:13" ht="15.75" customHeight="1">
      <c r="A727" s="217"/>
      <c r="B727" s="218"/>
      <c r="C727" s="219"/>
      <c r="D727" s="220"/>
      <c r="E727" s="220"/>
      <c r="F727" s="220"/>
      <c r="G727" s="220"/>
      <c r="H727" s="220"/>
      <c r="I727" s="220"/>
      <c r="J727" s="221"/>
      <c r="K727" s="221"/>
      <c r="L727" s="219"/>
      <c r="M727" s="219"/>
    </row>
    <row r="728" spans="1:13" ht="15.75" customHeight="1">
      <c r="A728" s="217"/>
      <c r="B728" s="218"/>
      <c r="C728" s="219"/>
      <c r="D728" s="220"/>
      <c r="E728" s="220"/>
      <c r="F728" s="220"/>
      <c r="G728" s="220"/>
      <c r="H728" s="220"/>
      <c r="I728" s="220"/>
      <c r="J728" s="221"/>
      <c r="K728" s="221"/>
      <c r="L728" s="219"/>
      <c r="M728" s="219"/>
    </row>
    <row r="729" spans="1:13" ht="15.75" customHeight="1">
      <c r="A729" s="217"/>
      <c r="B729" s="218"/>
      <c r="C729" s="219"/>
      <c r="D729" s="220"/>
      <c r="E729" s="220"/>
      <c r="F729" s="220"/>
      <c r="G729" s="220"/>
      <c r="H729" s="220"/>
      <c r="I729" s="220"/>
      <c r="J729" s="221"/>
      <c r="K729" s="221"/>
      <c r="L729" s="219"/>
      <c r="M729" s="219"/>
    </row>
    <row r="730" spans="1:13" ht="15.75" customHeight="1">
      <c r="A730" s="217"/>
      <c r="B730" s="218"/>
      <c r="C730" s="219"/>
      <c r="D730" s="220"/>
      <c r="E730" s="220"/>
      <c r="F730" s="220"/>
      <c r="G730" s="220"/>
      <c r="H730" s="220"/>
      <c r="I730" s="220"/>
      <c r="J730" s="221"/>
      <c r="K730" s="221"/>
      <c r="L730" s="219"/>
      <c r="M730" s="219"/>
    </row>
    <row r="731" spans="1:13" ht="15.75" customHeight="1">
      <c r="A731" s="217"/>
      <c r="B731" s="218"/>
      <c r="C731" s="219"/>
      <c r="D731" s="220"/>
      <c r="E731" s="220"/>
      <c r="F731" s="220"/>
      <c r="G731" s="220"/>
      <c r="H731" s="220"/>
      <c r="I731" s="220"/>
      <c r="J731" s="221"/>
      <c r="K731" s="221"/>
      <c r="L731" s="219"/>
      <c r="M731" s="219"/>
    </row>
    <row r="732" spans="1:13" ht="15.75" customHeight="1">
      <c r="A732" s="217"/>
      <c r="B732" s="218"/>
      <c r="C732" s="219"/>
      <c r="D732" s="220"/>
      <c r="E732" s="220"/>
      <c r="F732" s="220"/>
      <c r="G732" s="220"/>
      <c r="H732" s="220"/>
      <c r="I732" s="220"/>
      <c r="J732" s="221"/>
      <c r="K732" s="221"/>
      <c r="L732" s="219"/>
      <c r="M732" s="219"/>
    </row>
    <row r="733" spans="1:13" ht="15.75" customHeight="1">
      <c r="A733" s="217"/>
      <c r="B733" s="218"/>
      <c r="C733" s="219"/>
      <c r="D733" s="220"/>
      <c r="E733" s="220"/>
      <c r="F733" s="220"/>
      <c r="G733" s="220"/>
      <c r="H733" s="220"/>
      <c r="I733" s="220"/>
      <c r="J733" s="221"/>
      <c r="K733" s="221"/>
      <c r="L733" s="219"/>
      <c r="M733" s="219"/>
    </row>
    <row r="734" spans="1:13" ht="15.75" customHeight="1">
      <c r="A734" s="217"/>
      <c r="B734" s="218"/>
      <c r="C734" s="219"/>
      <c r="D734" s="220"/>
      <c r="E734" s="220"/>
      <c r="F734" s="220"/>
      <c r="G734" s="220"/>
      <c r="H734" s="220"/>
      <c r="I734" s="220"/>
      <c r="J734" s="221"/>
      <c r="K734" s="221"/>
      <c r="L734" s="219"/>
      <c r="M734" s="219"/>
    </row>
    <row r="735" spans="1:13" ht="15.75" customHeight="1">
      <c r="A735" s="217"/>
      <c r="B735" s="218"/>
      <c r="C735" s="219"/>
      <c r="D735" s="220"/>
      <c r="E735" s="220"/>
      <c r="F735" s="220"/>
      <c r="G735" s="220"/>
      <c r="H735" s="220"/>
      <c r="I735" s="220"/>
      <c r="J735" s="221"/>
      <c r="K735" s="221"/>
      <c r="L735" s="219"/>
      <c r="M735" s="219"/>
    </row>
    <row r="736" spans="1:13" ht="15.75" customHeight="1">
      <c r="A736" s="217"/>
      <c r="B736" s="218"/>
      <c r="C736" s="219"/>
      <c r="D736" s="220"/>
      <c r="E736" s="220"/>
      <c r="F736" s="220"/>
      <c r="G736" s="220"/>
      <c r="H736" s="220"/>
      <c r="I736" s="220"/>
      <c r="J736" s="221"/>
      <c r="K736" s="221"/>
      <c r="L736" s="219"/>
      <c r="M736" s="219"/>
    </row>
    <row r="737" spans="1:13" ht="15.75" customHeight="1">
      <c r="A737" s="217"/>
      <c r="B737" s="218"/>
      <c r="C737" s="219"/>
      <c r="D737" s="220"/>
      <c r="E737" s="220"/>
      <c r="F737" s="220"/>
      <c r="G737" s="220"/>
      <c r="H737" s="220"/>
      <c r="I737" s="220"/>
      <c r="J737" s="221"/>
      <c r="K737" s="221"/>
      <c r="L737" s="219"/>
      <c r="M737" s="219"/>
    </row>
    <row r="738" spans="1:13" ht="15.75" customHeight="1">
      <c r="A738" s="217"/>
      <c r="B738" s="218"/>
      <c r="C738" s="219"/>
      <c r="D738" s="220"/>
      <c r="E738" s="220"/>
      <c r="F738" s="220"/>
      <c r="G738" s="220"/>
      <c r="H738" s="220"/>
      <c r="I738" s="220"/>
      <c r="J738" s="221"/>
      <c r="K738" s="221"/>
      <c r="L738" s="219"/>
      <c r="M738" s="219"/>
    </row>
    <row r="739" spans="1:13" ht="15.75" customHeight="1">
      <c r="A739" s="217"/>
      <c r="B739" s="218"/>
      <c r="C739" s="219"/>
      <c r="D739" s="220"/>
      <c r="E739" s="220"/>
      <c r="F739" s="220"/>
      <c r="G739" s="220"/>
      <c r="H739" s="220"/>
      <c r="I739" s="220"/>
      <c r="J739" s="221"/>
      <c r="K739" s="221"/>
      <c r="L739" s="219"/>
      <c r="M739" s="219"/>
    </row>
    <row r="740" spans="1:13" ht="15.75" customHeight="1">
      <c r="A740" s="217"/>
      <c r="B740" s="218"/>
      <c r="C740" s="219"/>
      <c r="D740" s="220"/>
      <c r="E740" s="220"/>
      <c r="F740" s="220"/>
      <c r="G740" s="220"/>
      <c r="H740" s="220"/>
      <c r="I740" s="220"/>
      <c r="J740" s="221"/>
      <c r="K740" s="221"/>
      <c r="L740" s="219"/>
      <c r="M740" s="219"/>
    </row>
    <row r="741" spans="1:13" ht="15.75" customHeight="1">
      <c r="A741" s="217"/>
      <c r="B741" s="218"/>
      <c r="C741" s="219"/>
      <c r="D741" s="220"/>
      <c r="E741" s="220"/>
      <c r="F741" s="220"/>
      <c r="G741" s="220"/>
      <c r="H741" s="220"/>
      <c r="I741" s="220"/>
      <c r="J741" s="221"/>
      <c r="K741" s="221"/>
      <c r="L741" s="219"/>
      <c r="M741" s="219"/>
    </row>
    <row r="742" spans="1:13" ht="15.75" customHeight="1">
      <c r="A742" s="217"/>
      <c r="B742" s="218"/>
      <c r="C742" s="219"/>
      <c r="D742" s="220"/>
      <c r="E742" s="220"/>
      <c r="F742" s="220"/>
      <c r="G742" s="220"/>
      <c r="H742" s="220"/>
      <c r="I742" s="220"/>
      <c r="J742" s="221"/>
      <c r="K742" s="221"/>
      <c r="L742" s="219"/>
      <c r="M742" s="219"/>
    </row>
    <row r="743" spans="1:13" ht="15.75" customHeight="1">
      <c r="A743" s="217"/>
      <c r="B743" s="218"/>
      <c r="C743" s="219"/>
      <c r="D743" s="220"/>
      <c r="E743" s="220"/>
      <c r="F743" s="220"/>
      <c r="G743" s="220"/>
      <c r="H743" s="220"/>
      <c r="I743" s="220"/>
      <c r="J743" s="221"/>
      <c r="K743" s="221"/>
      <c r="L743" s="219"/>
      <c r="M743" s="219"/>
    </row>
    <row r="744" spans="1:13" ht="15.75" customHeight="1">
      <c r="A744" s="217"/>
      <c r="B744" s="218"/>
      <c r="C744" s="219"/>
      <c r="D744" s="220"/>
      <c r="E744" s="220"/>
      <c r="F744" s="220"/>
      <c r="G744" s="220"/>
      <c r="H744" s="220"/>
      <c r="I744" s="220"/>
      <c r="J744" s="221"/>
      <c r="K744" s="221"/>
      <c r="L744" s="219"/>
      <c r="M744" s="219"/>
    </row>
    <row r="745" spans="1:13" ht="15.75" customHeight="1">
      <c r="A745" s="217"/>
      <c r="B745" s="218"/>
      <c r="C745" s="219"/>
      <c r="D745" s="220"/>
      <c r="E745" s="220"/>
      <c r="F745" s="220"/>
      <c r="G745" s="220"/>
      <c r="H745" s="220"/>
      <c r="I745" s="220"/>
      <c r="J745" s="221"/>
      <c r="K745" s="221"/>
      <c r="L745" s="219"/>
      <c r="M745" s="219"/>
    </row>
    <row r="746" spans="1:13" ht="15.75" customHeight="1">
      <c r="A746" s="217"/>
      <c r="B746" s="218"/>
      <c r="C746" s="219"/>
      <c r="D746" s="220"/>
      <c r="E746" s="220"/>
      <c r="F746" s="220"/>
      <c r="G746" s="220"/>
      <c r="H746" s="220"/>
      <c r="I746" s="220"/>
      <c r="J746" s="221"/>
      <c r="K746" s="221"/>
      <c r="L746" s="219"/>
      <c r="M746" s="219"/>
    </row>
    <row r="747" spans="1:13" ht="15.75" customHeight="1">
      <c r="A747" s="217"/>
      <c r="B747" s="218"/>
      <c r="C747" s="219"/>
      <c r="D747" s="220"/>
      <c r="E747" s="220"/>
      <c r="F747" s="220"/>
      <c r="G747" s="220"/>
      <c r="H747" s="220"/>
      <c r="I747" s="220"/>
      <c r="J747" s="221"/>
      <c r="K747" s="221"/>
      <c r="L747" s="219"/>
      <c r="M747" s="219"/>
    </row>
    <row r="748" spans="1:13" ht="15.75" customHeight="1">
      <c r="A748" s="217"/>
      <c r="B748" s="218"/>
      <c r="C748" s="219"/>
      <c r="D748" s="220"/>
      <c r="E748" s="220"/>
      <c r="F748" s="220"/>
      <c r="G748" s="220"/>
      <c r="H748" s="220"/>
      <c r="I748" s="220"/>
      <c r="J748" s="221"/>
      <c r="K748" s="221"/>
      <c r="L748" s="219"/>
      <c r="M748" s="219"/>
    </row>
    <row r="749" spans="1:13" ht="15.75" customHeight="1">
      <c r="A749" s="217"/>
      <c r="B749" s="218"/>
      <c r="C749" s="219"/>
      <c r="D749" s="220"/>
      <c r="E749" s="220"/>
      <c r="F749" s="220"/>
      <c r="G749" s="220"/>
      <c r="H749" s="220"/>
      <c r="I749" s="220"/>
      <c r="J749" s="221"/>
      <c r="K749" s="221"/>
      <c r="L749" s="219"/>
      <c r="M749" s="219"/>
    </row>
    <row r="750" spans="1:13" ht="15.75" customHeight="1">
      <c r="A750" s="217"/>
      <c r="B750" s="218"/>
      <c r="C750" s="219"/>
      <c r="D750" s="220"/>
      <c r="E750" s="220"/>
      <c r="F750" s="220"/>
      <c r="G750" s="220"/>
      <c r="H750" s="220"/>
      <c r="I750" s="220"/>
      <c r="J750" s="221"/>
      <c r="K750" s="221"/>
      <c r="L750" s="219"/>
      <c r="M750" s="219"/>
    </row>
    <row r="751" spans="1:13" ht="15.75" customHeight="1">
      <c r="A751" s="217"/>
      <c r="B751" s="218"/>
      <c r="C751" s="219"/>
      <c r="D751" s="220"/>
      <c r="E751" s="220"/>
      <c r="F751" s="220"/>
      <c r="G751" s="220"/>
      <c r="H751" s="220"/>
      <c r="I751" s="220"/>
      <c r="J751" s="221"/>
      <c r="K751" s="221"/>
      <c r="L751" s="219"/>
      <c r="M751" s="219"/>
    </row>
    <row r="752" spans="1:13" ht="15.75" customHeight="1">
      <c r="A752" s="217"/>
      <c r="B752" s="218"/>
      <c r="C752" s="219"/>
      <c r="D752" s="220"/>
      <c r="E752" s="220"/>
      <c r="F752" s="220"/>
      <c r="G752" s="220"/>
      <c r="H752" s="220"/>
      <c r="I752" s="220"/>
      <c r="J752" s="221"/>
      <c r="K752" s="221"/>
      <c r="L752" s="219"/>
      <c r="M752" s="219"/>
    </row>
    <row r="753" spans="1:13" ht="15.75" customHeight="1">
      <c r="A753" s="217"/>
      <c r="B753" s="218"/>
      <c r="C753" s="219"/>
      <c r="D753" s="220"/>
      <c r="E753" s="220"/>
      <c r="F753" s="220"/>
      <c r="G753" s="220"/>
      <c r="H753" s="220"/>
      <c r="I753" s="220"/>
      <c r="J753" s="221"/>
      <c r="K753" s="221"/>
      <c r="L753" s="219"/>
      <c r="M753" s="219"/>
    </row>
    <row r="754" spans="1:13" ht="15.75" customHeight="1">
      <c r="A754" s="217"/>
      <c r="B754" s="218"/>
      <c r="C754" s="219"/>
      <c r="D754" s="220"/>
      <c r="E754" s="220"/>
      <c r="F754" s="220"/>
      <c r="G754" s="220"/>
      <c r="H754" s="220"/>
      <c r="I754" s="220"/>
      <c r="J754" s="221"/>
      <c r="K754" s="221"/>
      <c r="L754" s="219"/>
      <c r="M754" s="219"/>
    </row>
    <row r="755" spans="1:13" ht="15.75" customHeight="1">
      <c r="A755" s="217"/>
      <c r="B755" s="218"/>
      <c r="C755" s="219"/>
      <c r="D755" s="220"/>
      <c r="E755" s="220"/>
      <c r="F755" s="220"/>
      <c r="G755" s="220"/>
      <c r="H755" s="220"/>
      <c r="I755" s="220"/>
      <c r="J755" s="221"/>
      <c r="K755" s="221"/>
      <c r="L755" s="219"/>
      <c r="M755" s="219"/>
    </row>
    <row r="756" spans="1:13" ht="15.75" customHeight="1">
      <c r="A756" s="217"/>
      <c r="B756" s="218"/>
      <c r="C756" s="219"/>
      <c r="D756" s="220"/>
      <c r="E756" s="220"/>
      <c r="F756" s="220"/>
      <c r="G756" s="220"/>
      <c r="H756" s="220"/>
      <c r="I756" s="220"/>
      <c r="J756" s="221"/>
      <c r="K756" s="221"/>
      <c r="L756" s="219"/>
      <c r="M756" s="219"/>
    </row>
    <row r="757" spans="1:13" ht="15.75" customHeight="1">
      <c r="A757" s="217"/>
      <c r="B757" s="218"/>
      <c r="C757" s="219"/>
      <c r="D757" s="220"/>
      <c r="E757" s="220"/>
      <c r="F757" s="220"/>
      <c r="G757" s="220"/>
      <c r="H757" s="220"/>
      <c r="I757" s="220"/>
      <c r="J757" s="221"/>
      <c r="K757" s="221"/>
      <c r="L757" s="219"/>
      <c r="M757" s="219"/>
    </row>
    <row r="758" spans="1:13" ht="15.75" customHeight="1">
      <c r="A758" s="217"/>
      <c r="B758" s="218"/>
      <c r="C758" s="219"/>
      <c r="D758" s="220"/>
      <c r="E758" s="220"/>
      <c r="F758" s="220"/>
      <c r="G758" s="220"/>
      <c r="H758" s="220"/>
      <c r="I758" s="220"/>
      <c r="J758" s="221"/>
      <c r="K758" s="221"/>
      <c r="L758" s="219"/>
      <c r="M758" s="219"/>
    </row>
    <row r="759" spans="1:13" ht="15.75" customHeight="1">
      <c r="A759" s="217"/>
      <c r="B759" s="218"/>
      <c r="C759" s="219"/>
      <c r="D759" s="220"/>
      <c r="E759" s="220"/>
      <c r="F759" s="220"/>
      <c r="G759" s="220"/>
      <c r="H759" s="220"/>
      <c r="I759" s="220"/>
      <c r="J759" s="221"/>
      <c r="K759" s="221"/>
      <c r="L759" s="219"/>
      <c r="M759" s="219"/>
    </row>
    <row r="760" spans="1:13" ht="15.75" customHeight="1">
      <c r="A760" s="217"/>
      <c r="B760" s="218"/>
      <c r="C760" s="219"/>
      <c r="D760" s="220"/>
      <c r="E760" s="220"/>
      <c r="F760" s="220"/>
      <c r="G760" s="220"/>
      <c r="H760" s="220"/>
      <c r="I760" s="220"/>
      <c r="J760" s="221"/>
      <c r="K760" s="221"/>
      <c r="L760" s="219"/>
      <c r="M760" s="219"/>
    </row>
    <row r="761" spans="1:13" ht="15.75" customHeight="1">
      <c r="A761" s="217"/>
      <c r="B761" s="218"/>
      <c r="C761" s="219"/>
      <c r="D761" s="220"/>
      <c r="E761" s="220"/>
      <c r="F761" s="220"/>
      <c r="G761" s="220"/>
      <c r="H761" s="220"/>
      <c r="I761" s="220"/>
      <c r="J761" s="221"/>
      <c r="K761" s="221"/>
      <c r="L761" s="219"/>
      <c r="M761" s="219"/>
    </row>
    <row r="762" spans="1:13" ht="15.75" customHeight="1">
      <c r="A762" s="217"/>
      <c r="B762" s="218"/>
      <c r="C762" s="219"/>
      <c r="D762" s="220"/>
      <c r="E762" s="220"/>
      <c r="F762" s="220"/>
      <c r="G762" s="220"/>
      <c r="H762" s="220"/>
      <c r="I762" s="220"/>
      <c r="J762" s="221"/>
      <c r="K762" s="221"/>
      <c r="L762" s="219"/>
      <c r="M762" s="219"/>
    </row>
    <row r="763" spans="1:13" ht="15.75" customHeight="1">
      <c r="A763" s="217"/>
      <c r="B763" s="218"/>
      <c r="C763" s="219"/>
      <c r="D763" s="220"/>
      <c r="E763" s="220"/>
      <c r="F763" s="220"/>
      <c r="G763" s="220"/>
      <c r="H763" s="220"/>
      <c r="I763" s="220"/>
      <c r="J763" s="221"/>
      <c r="K763" s="221"/>
      <c r="L763" s="219"/>
      <c r="M763" s="219"/>
    </row>
    <row r="764" spans="1:13" ht="15.75" customHeight="1">
      <c r="A764" s="217"/>
      <c r="B764" s="218"/>
      <c r="C764" s="219"/>
      <c r="D764" s="220"/>
      <c r="E764" s="220"/>
      <c r="F764" s="220"/>
      <c r="G764" s="220"/>
      <c r="H764" s="220"/>
      <c r="I764" s="220"/>
      <c r="J764" s="221"/>
      <c r="K764" s="221"/>
      <c r="L764" s="219"/>
      <c r="M764" s="219"/>
    </row>
    <row r="765" spans="1:13" ht="15.75" customHeight="1">
      <c r="A765" s="217"/>
      <c r="B765" s="218"/>
      <c r="C765" s="219"/>
      <c r="D765" s="220"/>
      <c r="E765" s="220"/>
      <c r="F765" s="220"/>
      <c r="G765" s="220"/>
      <c r="H765" s="220"/>
      <c r="I765" s="220"/>
      <c r="J765" s="221"/>
      <c r="K765" s="221"/>
      <c r="L765" s="219"/>
      <c r="M765" s="219"/>
    </row>
    <row r="766" spans="1:13" ht="15.75" customHeight="1">
      <c r="A766" s="217"/>
      <c r="B766" s="218"/>
      <c r="C766" s="219"/>
      <c r="D766" s="220"/>
      <c r="E766" s="220"/>
      <c r="F766" s="220"/>
      <c r="G766" s="220"/>
      <c r="H766" s="220"/>
      <c r="I766" s="220"/>
      <c r="J766" s="221"/>
      <c r="K766" s="221"/>
      <c r="L766" s="219"/>
      <c r="M766" s="219"/>
    </row>
    <row r="767" spans="1:13" ht="15.75" customHeight="1">
      <c r="A767" s="217"/>
      <c r="B767" s="218"/>
      <c r="C767" s="219"/>
      <c r="D767" s="220"/>
      <c r="E767" s="220"/>
      <c r="F767" s="220"/>
      <c r="G767" s="220"/>
      <c r="H767" s="220"/>
      <c r="I767" s="220"/>
      <c r="J767" s="221"/>
      <c r="K767" s="221"/>
      <c r="L767" s="219"/>
      <c r="M767" s="219"/>
    </row>
    <row r="768" spans="1:13" ht="15.75" customHeight="1">
      <c r="A768" s="217"/>
      <c r="B768" s="218"/>
      <c r="C768" s="219"/>
      <c r="D768" s="220"/>
      <c r="E768" s="220"/>
      <c r="F768" s="220"/>
      <c r="G768" s="220"/>
      <c r="H768" s="220"/>
      <c r="I768" s="220"/>
      <c r="J768" s="221"/>
      <c r="K768" s="221"/>
      <c r="L768" s="219"/>
      <c r="M768" s="219"/>
    </row>
    <row r="769" spans="1:13" ht="15.75" customHeight="1">
      <c r="A769" s="217"/>
      <c r="B769" s="218"/>
      <c r="C769" s="219"/>
      <c r="D769" s="220"/>
      <c r="E769" s="220"/>
      <c r="F769" s="220"/>
      <c r="G769" s="220"/>
      <c r="H769" s="220"/>
      <c r="I769" s="220"/>
      <c r="J769" s="221"/>
      <c r="K769" s="221"/>
      <c r="L769" s="219"/>
      <c r="M769" s="219"/>
    </row>
    <row r="770" spans="1:13" ht="15.75" customHeight="1">
      <c r="A770" s="217"/>
      <c r="B770" s="218"/>
      <c r="C770" s="219"/>
      <c r="D770" s="220"/>
      <c r="E770" s="220"/>
      <c r="F770" s="220"/>
      <c r="G770" s="220"/>
      <c r="H770" s="220"/>
      <c r="I770" s="220"/>
      <c r="J770" s="221"/>
      <c r="K770" s="221"/>
      <c r="L770" s="219"/>
      <c r="M770" s="219"/>
    </row>
    <row r="771" spans="1:13" ht="15.75" customHeight="1">
      <c r="A771" s="217"/>
      <c r="B771" s="218"/>
      <c r="C771" s="219"/>
      <c r="D771" s="220"/>
      <c r="E771" s="220"/>
      <c r="F771" s="220"/>
      <c r="G771" s="220"/>
      <c r="H771" s="220"/>
      <c r="I771" s="220"/>
      <c r="J771" s="221"/>
      <c r="K771" s="221"/>
      <c r="L771" s="219"/>
      <c r="M771" s="219"/>
    </row>
    <row r="772" spans="1:13" ht="15.75" customHeight="1">
      <c r="A772" s="217"/>
      <c r="B772" s="218"/>
      <c r="C772" s="219"/>
      <c r="D772" s="220"/>
      <c r="E772" s="220"/>
      <c r="F772" s="220"/>
      <c r="G772" s="220"/>
      <c r="H772" s="220"/>
      <c r="I772" s="220"/>
      <c r="J772" s="221"/>
      <c r="K772" s="221"/>
      <c r="L772" s="219"/>
      <c r="M772" s="219"/>
    </row>
    <row r="773" spans="1:13" ht="15.75" customHeight="1">
      <c r="A773" s="217"/>
      <c r="B773" s="218"/>
      <c r="C773" s="219"/>
      <c r="D773" s="220"/>
      <c r="E773" s="220"/>
      <c r="F773" s="220"/>
      <c r="G773" s="220"/>
      <c r="H773" s="220"/>
      <c r="I773" s="220"/>
      <c r="J773" s="221"/>
      <c r="K773" s="221"/>
      <c r="L773" s="219"/>
      <c r="M773" s="219"/>
    </row>
    <row r="774" spans="1:13" ht="15.75" customHeight="1">
      <c r="A774" s="217"/>
      <c r="B774" s="218"/>
      <c r="C774" s="219"/>
      <c r="D774" s="220"/>
      <c r="E774" s="220"/>
      <c r="F774" s="220"/>
      <c r="G774" s="220"/>
      <c r="H774" s="220"/>
      <c r="I774" s="220"/>
      <c r="J774" s="221"/>
      <c r="K774" s="221"/>
      <c r="L774" s="219"/>
      <c r="M774" s="219"/>
    </row>
    <row r="775" spans="1:13" ht="15.75" customHeight="1">
      <c r="A775" s="217"/>
      <c r="B775" s="218"/>
      <c r="C775" s="219"/>
      <c r="D775" s="220"/>
      <c r="E775" s="220"/>
      <c r="F775" s="220"/>
      <c r="G775" s="220"/>
      <c r="H775" s="220"/>
      <c r="I775" s="220"/>
      <c r="J775" s="221"/>
      <c r="K775" s="221"/>
      <c r="L775" s="219"/>
      <c r="M775" s="219"/>
    </row>
    <row r="776" spans="1:13" ht="15.75" customHeight="1">
      <c r="A776" s="217"/>
      <c r="B776" s="218"/>
      <c r="C776" s="219"/>
      <c r="D776" s="220"/>
      <c r="E776" s="220"/>
      <c r="F776" s="220"/>
      <c r="G776" s="220"/>
      <c r="H776" s="220"/>
      <c r="I776" s="220"/>
      <c r="J776" s="221"/>
      <c r="K776" s="221"/>
      <c r="L776" s="219"/>
      <c r="M776" s="219"/>
    </row>
    <row r="777" spans="1:13" ht="15.75" customHeight="1">
      <c r="A777" s="217"/>
      <c r="B777" s="218"/>
      <c r="C777" s="219"/>
      <c r="D777" s="220"/>
      <c r="E777" s="220"/>
      <c r="F777" s="220"/>
      <c r="G777" s="220"/>
      <c r="H777" s="220"/>
      <c r="I777" s="220"/>
      <c r="J777" s="221"/>
      <c r="K777" s="221"/>
      <c r="L777" s="219"/>
      <c r="M777" s="219"/>
    </row>
    <row r="778" spans="1:13" ht="15.75" customHeight="1">
      <c r="A778" s="217"/>
      <c r="B778" s="218"/>
      <c r="C778" s="219"/>
      <c r="D778" s="220"/>
      <c r="E778" s="220"/>
      <c r="F778" s="220"/>
      <c r="G778" s="220"/>
      <c r="H778" s="220"/>
      <c r="I778" s="220"/>
      <c r="J778" s="221"/>
      <c r="K778" s="221"/>
      <c r="L778" s="219"/>
      <c r="M778" s="219"/>
    </row>
    <row r="779" spans="1:13" ht="15.75" customHeight="1">
      <c r="A779" s="217"/>
      <c r="B779" s="218"/>
      <c r="C779" s="219"/>
      <c r="D779" s="220"/>
      <c r="E779" s="220"/>
      <c r="F779" s="220"/>
      <c r="G779" s="220"/>
      <c r="H779" s="220"/>
      <c r="I779" s="220"/>
      <c r="J779" s="221"/>
      <c r="K779" s="221"/>
      <c r="L779" s="219"/>
      <c r="M779" s="219"/>
    </row>
    <row r="780" spans="1:13" ht="15.75" customHeight="1">
      <c r="A780" s="217"/>
      <c r="B780" s="218"/>
      <c r="C780" s="219"/>
      <c r="D780" s="220"/>
      <c r="E780" s="220"/>
      <c r="F780" s="220"/>
      <c r="G780" s="220"/>
      <c r="H780" s="220"/>
      <c r="I780" s="220"/>
      <c r="J780" s="221"/>
      <c r="K780" s="221"/>
      <c r="L780" s="219"/>
      <c r="M780" s="219"/>
    </row>
    <row r="781" spans="1:13" ht="15.75" customHeight="1">
      <c r="A781" s="217"/>
      <c r="B781" s="218"/>
      <c r="C781" s="219"/>
      <c r="D781" s="220"/>
      <c r="E781" s="220"/>
      <c r="F781" s="220"/>
      <c r="G781" s="220"/>
      <c r="H781" s="220"/>
      <c r="I781" s="220"/>
      <c r="J781" s="221"/>
      <c r="K781" s="221"/>
      <c r="L781" s="219"/>
      <c r="M781" s="219"/>
    </row>
    <row r="782" spans="1:13" ht="15.75" customHeight="1">
      <c r="A782" s="217"/>
      <c r="B782" s="218"/>
      <c r="C782" s="219"/>
      <c r="D782" s="220"/>
      <c r="E782" s="220"/>
      <c r="F782" s="220"/>
      <c r="G782" s="220"/>
      <c r="H782" s="220"/>
      <c r="I782" s="220"/>
      <c r="J782" s="221"/>
      <c r="K782" s="221"/>
      <c r="L782" s="219"/>
      <c r="M782" s="219"/>
    </row>
    <row r="783" spans="1:13" ht="15.75" customHeight="1">
      <c r="A783" s="217"/>
      <c r="B783" s="218"/>
      <c r="C783" s="219"/>
      <c r="D783" s="220"/>
      <c r="E783" s="220"/>
      <c r="F783" s="220"/>
      <c r="G783" s="220"/>
      <c r="H783" s="220"/>
      <c r="I783" s="220"/>
      <c r="J783" s="221"/>
      <c r="K783" s="221"/>
      <c r="L783" s="219"/>
      <c r="M783" s="219"/>
    </row>
    <row r="784" spans="1:13" ht="15.75" customHeight="1">
      <c r="A784" s="217"/>
      <c r="B784" s="218"/>
      <c r="C784" s="219"/>
      <c r="D784" s="220"/>
      <c r="E784" s="220"/>
      <c r="F784" s="220"/>
      <c r="G784" s="220"/>
      <c r="H784" s="220"/>
      <c r="I784" s="220"/>
      <c r="J784" s="221"/>
      <c r="K784" s="221"/>
      <c r="L784" s="219"/>
      <c r="M784" s="219"/>
    </row>
    <row r="785" spans="1:13" ht="15.75" customHeight="1">
      <c r="A785" s="217"/>
      <c r="B785" s="218"/>
      <c r="C785" s="219"/>
      <c r="D785" s="220"/>
      <c r="E785" s="220"/>
      <c r="F785" s="220"/>
      <c r="G785" s="220"/>
      <c r="H785" s="220"/>
      <c r="I785" s="220"/>
      <c r="J785" s="221"/>
      <c r="K785" s="221"/>
      <c r="L785" s="219"/>
      <c r="M785" s="219"/>
    </row>
    <row r="786" spans="1:13" ht="15.75" customHeight="1">
      <c r="A786" s="217"/>
      <c r="B786" s="218"/>
      <c r="C786" s="219"/>
      <c r="D786" s="220"/>
      <c r="E786" s="220"/>
      <c r="F786" s="220"/>
      <c r="G786" s="220"/>
      <c r="H786" s="220"/>
      <c r="I786" s="220"/>
      <c r="J786" s="221"/>
      <c r="K786" s="221"/>
      <c r="L786" s="219"/>
      <c r="M786" s="219"/>
    </row>
    <row r="787" spans="1:13" ht="15.75" customHeight="1">
      <c r="A787" s="217"/>
      <c r="B787" s="218"/>
      <c r="C787" s="219"/>
      <c r="D787" s="220"/>
      <c r="E787" s="220"/>
      <c r="F787" s="220"/>
      <c r="G787" s="220"/>
      <c r="H787" s="220"/>
      <c r="I787" s="220"/>
      <c r="J787" s="221"/>
      <c r="K787" s="221"/>
      <c r="L787" s="219"/>
      <c r="M787" s="219"/>
    </row>
    <row r="788" spans="1:13" ht="15.75" customHeight="1">
      <c r="A788" s="217"/>
      <c r="B788" s="218"/>
      <c r="C788" s="219"/>
      <c r="D788" s="220"/>
      <c r="E788" s="220"/>
      <c r="F788" s="220"/>
      <c r="G788" s="220"/>
      <c r="H788" s="220"/>
      <c r="I788" s="220"/>
      <c r="J788" s="221"/>
      <c r="K788" s="221"/>
      <c r="L788" s="219"/>
      <c r="M788" s="219"/>
    </row>
    <row r="789" spans="1:13" ht="15.75" customHeight="1">
      <c r="A789" s="217"/>
      <c r="B789" s="218"/>
      <c r="C789" s="219"/>
      <c r="D789" s="220"/>
      <c r="E789" s="220"/>
      <c r="F789" s="220"/>
      <c r="G789" s="220"/>
      <c r="H789" s="220"/>
      <c r="I789" s="220"/>
      <c r="J789" s="221"/>
      <c r="K789" s="221"/>
      <c r="L789" s="219"/>
      <c r="M789" s="219"/>
    </row>
    <row r="790" spans="1:13" ht="15.75" customHeight="1">
      <c r="A790" s="217"/>
      <c r="B790" s="218"/>
      <c r="C790" s="219"/>
      <c r="D790" s="220"/>
      <c r="E790" s="220"/>
      <c r="F790" s="220"/>
      <c r="G790" s="220"/>
      <c r="H790" s="220"/>
      <c r="I790" s="220"/>
      <c r="J790" s="221"/>
      <c r="K790" s="221"/>
      <c r="L790" s="219"/>
      <c r="M790" s="219"/>
    </row>
    <row r="791" spans="1:13" ht="15.75" customHeight="1">
      <c r="A791" s="217"/>
      <c r="B791" s="218"/>
      <c r="C791" s="219"/>
      <c r="D791" s="220"/>
      <c r="E791" s="220"/>
      <c r="F791" s="220"/>
      <c r="G791" s="220"/>
      <c r="H791" s="220"/>
      <c r="I791" s="220"/>
      <c r="J791" s="221"/>
      <c r="K791" s="221"/>
      <c r="L791" s="219"/>
      <c r="M791" s="219"/>
    </row>
    <row r="792" spans="1:13" ht="15.75" customHeight="1">
      <c r="A792" s="217"/>
      <c r="B792" s="218"/>
      <c r="C792" s="219"/>
      <c r="D792" s="220"/>
      <c r="E792" s="220"/>
      <c r="F792" s="220"/>
      <c r="G792" s="220"/>
      <c r="H792" s="220"/>
      <c r="I792" s="220"/>
      <c r="J792" s="221"/>
      <c r="K792" s="221"/>
      <c r="L792" s="219"/>
      <c r="M792" s="219"/>
    </row>
    <row r="793" spans="1:13" ht="15.75" customHeight="1">
      <c r="A793" s="217"/>
      <c r="B793" s="218"/>
      <c r="C793" s="219"/>
      <c r="D793" s="220"/>
      <c r="E793" s="220"/>
      <c r="F793" s="220"/>
      <c r="G793" s="220"/>
      <c r="H793" s="220"/>
      <c r="I793" s="220"/>
      <c r="J793" s="221"/>
      <c r="K793" s="221"/>
      <c r="L793" s="219"/>
      <c r="M793" s="219"/>
    </row>
    <row r="794" spans="1:13" ht="15.75" customHeight="1">
      <c r="A794" s="217"/>
      <c r="B794" s="218"/>
      <c r="C794" s="219"/>
      <c r="D794" s="220"/>
      <c r="E794" s="220"/>
      <c r="F794" s="220"/>
      <c r="G794" s="220"/>
      <c r="H794" s="220"/>
      <c r="I794" s="220"/>
      <c r="J794" s="221"/>
      <c r="K794" s="221"/>
      <c r="L794" s="219"/>
      <c r="M794" s="219"/>
    </row>
    <row r="795" spans="1:13" ht="15.75" customHeight="1">
      <c r="A795" s="217"/>
      <c r="B795" s="218"/>
      <c r="C795" s="219"/>
      <c r="D795" s="220"/>
      <c r="E795" s="220"/>
      <c r="F795" s="220"/>
      <c r="G795" s="220"/>
      <c r="H795" s="220"/>
      <c r="I795" s="220"/>
      <c r="J795" s="221"/>
      <c r="K795" s="221"/>
      <c r="L795" s="219"/>
      <c r="M795" s="219"/>
    </row>
    <row r="796" spans="1:13" ht="15.75" customHeight="1">
      <c r="A796" s="217"/>
      <c r="B796" s="218"/>
      <c r="C796" s="219"/>
      <c r="D796" s="220"/>
      <c r="E796" s="220"/>
      <c r="F796" s="220"/>
      <c r="G796" s="220"/>
      <c r="H796" s="220"/>
      <c r="I796" s="220"/>
      <c r="J796" s="221"/>
      <c r="K796" s="221"/>
      <c r="L796" s="219"/>
      <c r="M796" s="219"/>
    </row>
    <row r="797" spans="1:13" ht="15.75" customHeight="1">
      <c r="A797" s="217"/>
      <c r="B797" s="218"/>
      <c r="C797" s="219"/>
      <c r="D797" s="220"/>
      <c r="E797" s="220"/>
      <c r="F797" s="220"/>
      <c r="G797" s="220"/>
      <c r="H797" s="220"/>
      <c r="I797" s="220"/>
      <c r="J797" s="221"/>
      <c r="K797" s="221"/>
      <c r="L797" s="219"/>
      <c r="M797" s="219"/>
    </row>
    <row r="798" spans="1:13" ht="15.75" customHeight="1">
      <c r="A798" s="217"/>
      <c r="B798" s="218"/>
      <c r="C798" s="219"/>
      <c r="D798" s="220"/>
      <c r="E798" s="220"/>
      <c r="F798" s="220"/>
      <c r="G798" s="220"/>
      <c r="H798" s="220"/>
      <c r="I798" s="220"/>
      <c r="J798" s="221"/>
      <c r="K798" s="221"/>
      <c r="L798" s="219"/>
      <c r="M798" s="219"/>
    </row>
    <row r="799" spans="1:13" ht="15.75" customHeight="1">
      <c r="A799" s="217"/>
      <c r="B799" s="218"/>
      <c r="C799" s="219"/>
      <c r="D799" s="220"/>
      <c r="E799" s="220"/>
      <c r="F799" s="220"/>
      <c r="G799" s="220"/>
      <c r="H799" s="220"/>
      <c r="I799" s="220"/>
      <c r="J799" s="221"/>
      <c r="K799" s="221"/>
      <c r="L799" s="219"/>
      <c r="M799" s="219"/>
    </row>
    <row r="800" spans="1:13" ht="15.75" customHeight="1">
      <c r="A800" s="217"/>
      <c r="B800" s="218"/>
      <c r="C800" s="219"/>
      <c r="D800" s="220"/>
      <c r="E800" s="220"/>
      <c r="F800" s="220"/>
      <c r="G800" s="220"/>
      <c r="H800" s="220"/>
      <c r="I800" s="220"/>
      <c r="J800" s="221"/>
      <c r="K800" s="221"/>
      <c r="L800" s="219"/>
      <c r="M800" s="219"/>
    </row>
    <row r="801" spans="1:13" ht="15.75" customHeight="1">
      <c r="A801" s="217"/>
      <c r="B801" s="218"/>
      <c r="C801" s="219"/>
      <c r="D801" s="220"/>
      <c r="E801" s="220"/>
      <c r="F801" s="220"/>
      <c r="G801" s="220"/>
      <c r="H801" s="220"/>
      <c r="I801" s="220"/>
      <c r="J801" s="221"/>
      <c r="K801" s="221"/>
      <c r="L801" s="219"/>
      <c r="M801" s="219"/>
    </row>
    <row r="802" spans="1:13" ht="15.75" customHeight="1">
      <c r="A802" s="217"/>
      <c r="B802" s="218"/>
      <c r="C802" s="219"/>
      <c r="D802" s="220"/>
      <c r="E802" s="220"/>
      <c r="F802" s="220"/>
      <c r="G802" s="220"/>
      <c r="H802" s="220"/>
      <c r="I802" s="220"/>
      <c r="J802" s="221"/>
      <c r="K802" s="221"/>
      <c r="L802" s="219"/>
      <c r="M802" s="219"/>
    </row>
    <row r="803" spans="1:13" ht="15.75" customHeight="1">
      <c r="A803" s="217"/>
      <c r="B803" s="218"/>
      <c r="C803" s="219"/>
      <c r="D803" s="220"/>
      <c r="E803" s="220"/>
      <c r="F803" s="220"/>
      <c r="G803" s="220"/>
      <c r="H803" s="220"/>
      <c r="I803" s="220"/>
      <c r="J803" s="221"/>
      <c r="K803" s="221"/>
      <c r="L803" s="219"/>
      <c r="M803" s="219"/>
    </row>
    <row r="804" spans="1:13" ht="15.75" customHeight="1">
      <c r="A804" s="217"/>
      <c r="B804" s="218"/>
      <c r="C804" s="219"/>
      <c r="D804" s="220"/>
      <c r="E804" s="220"/>
      <c r="F804" s="220"/>
      <c r="G804" s="220"/>
      <c r="H804" s="220"/>
      <c r="I804" s="220"/>
      <c r="J804" s="221"/>
      <c r="K804" s="221"/>
      <c r="L804" s="219"/>
      <c r="M804" s="219"/>
    </row>
    <row r="805" spans="1:13" ht="15.75" customHeight="1">
      <c r="A805" s="217"/>
      <c r="B805" s="218"/>
      <c r="C805" s="219"/>
      <c r="D805" s="220"/>
      <c r="E805" s="220"/>
      <c r="F805" s="220"/>
      <c r="G805" s="220"/>
      <c r="H805" s="220"/>
      <c r="I805" s="220"/>
      <c r="J805" s="221"/>
      <c r="K805" s="221"/>
      <c r="L805" s="219"/>
      <c r="M805" s="219"/>
    </row>
    <row r="806" spans="1:13" ht="15.75" customHeight="1">
      <c r="A806" s="217"/>
      <c r="B806" s="218"/>
      <c r="C806" s="219"/>
      <c r="D806" s="220"/>
      <c r="E806" s="220"/>
      <c r="F806" s="220"/>
      <c r="G806" s="220"/>
      <c r="H806" s="220"/>
      <c r="I806" s="220"/>
      <c r="J806" s="221"/>
      <c r="K806" s="221"/>
      <c r="L806" s="219"/>
      <c r="M806" s="219"/>
    </row>
    <row r="807" spans="1:13" ht="15.75" customHeight="1">
      <c r="A807" s="217"/>
      <c r="B807" s="218"/>
      <c r="C807" s="219"/>
      <c r="D807" s="220"/>
      <c r="E807" s="220"/>
      <c r="F807" s="220"/>
      <c r="G807" s="220"/>
      <c r="H807" s="220"/>
      <c r="I807" s="220"/>
      <c r="J807" s="221"/>
      <c r="K807" s="221"/>
      <c r="L807" s="219"/>
      <c r="M807" s="219"/>
    </row>
    <row r="808" spans="1:13" ht="15.75" customHeight="1">
      <c r="A808" s="217"/>
      <c r="B808" s="218"/>
      <c r="C808" s="219"/>
      <c r="D808" s="220"/>
      <c r="E808" s="220"/>
      <c r="F808" s="220"/>
      <c r="G808" s="220"/>
      <c r="H808" s="220"/>
      <c r="I808" s="220"/>
      <c r="J808" s="221"/>
      <c r="K808" s="221"/>
      <c r="L808" s="219"/>
      <c r="M808" s="219"/>
    </row>
    <row r="809" spans="1:13" ht="15.75" customHeight="1">
      <c r="A809" s="217"/>
      <c r="B809" s="218"/>
      <c r="C809" s="219"/>
      <c r="D809" s="220"/>
      <c r="E809" s="220"/>
      <c r="F809" s="220"/>
      <c r="G809" s="220"/>
      <c r="H809" s="220"/>
      <c r="I809" s="220"/>
      <c r="J809" s="221"/>
      <c r="K809" s="221"/>
      <c r="L809" s="219"/>
      <c r="M809" s="219"/>
    </row>
    <row r="810" spans="1:13" ht="15.75" customHeight="1">
      <c r="A810" s="217"/>
      <c r="B810" s="218"/>
      <c r="C810" s="219"/>
      <c r="D810" s="220"/>
      <c r="E810" s="220"/>
      <c r="F810" s="220"/>
      <c r="G810" s="220"/>
      <c r="H810" s="220"/>
      <c r="I810" s="220"/>
      <c r="J810" s="221"/>
      <c r="K810" s="221"/>
      <c r="L810" s="219"/>
      <c r="M810" s="219"/>
    </row>
    <row r="811" spans="1:13" ht="15.75" customHeight="1">
      <c r="A811" s="217"/>
      <c r="B811" s="218"/>
      <c r="C811" s="219"/>
      <c r="D811" s="220"/>
      <c r="E811" s="220"/>
      <c r="F811" s="220"/>
      <c r="G811" s="220"/>
      <c r="H811" s="220"/>
      <c r="I811" s="220"/>
      <c r="J811" s="221"/>
      <c r="K811" s="221"/>
      <c r="L811" s="219"/>
      <c r="M811" s="219"/>
    </row>
    <row r="812" spans="1:13" ht="15.75" customHeight="1">
      <c r="A812" s="217"/>
      <c r="B812" s="218"/>
      <c r="C812" s="219"/>
      <c r="D812" s="220"/>
      <c r="E812" s="220"/>
      <c r="F812" s="220"/>
      <c r="G812" s="220"/>
      <c r="H812" s="220"/>
      <c r="I812" s="220"/>
      <c r="J812" s="221"/>
      <c r="K812" s="221"/>
      <c r="L812" s="219"/>
      <c r="M812" s="219"/>
    </row>
    <row r="813" spans="1:13" ht="15.75" customHeight="1">
      <c r="A813" s="217"/>
      <c r="B813" s="218"/>
      <c r="C813" s="219"/>
      <c r="D813" s="220"/>
      <c r="E813" s="220"/>
      <c r="F813" s="220"/>
      <c r="G813" s="220"/>
      <c r="H813" s="220"/>
      <c r="I813" s="220"/>
      <c r="J813" s="221"/>
      <c r="K813" s="221"/>
      <c r="L813" s="219"/>
      <c r="M813" s="219"/>
    </row>
    <row r="814" spans="1:13" ht="15.75" customHeight="1">
      <c r="A814" s="217"/>
      <c r="B814" s="218"/>
      <c r="C814" s="219"/>
      <c r="D814" s="220"/>
      <c r="E814" s="220"/>
      <c r="F814" s="220"/>
      <c r="G814" s="220"/>
      <c r="H814" s="220"/>
      <c r="I814" s="220"/>
      <c r="J814" s="221"/>
      <c r="K814" s="221"/>
      <c r="L814" s="219"/>
      <c r="M814" s="219"/>
    </row>
    <row r="815" spans="1:13" ht="15.75" customHeight="1">
      <c r="A815" s="217"/>
      <c r="B815" s="218"/>
      <c r="C815" s="219"/>
      <c r="D815" s="220"/>
      <c r="E815" s="220"/>
      <c r="F815" s="220"/>
      <c r="G815" s="220"/>
      <c r="H815" s="220"/>
      <c r="I815" s="220"/>
      <c r="J815" s="221"/>
      <c r="K815" s="221"/>
      <c r="L815" s="219"/>
      <c r="M815" s="219"/>
    </row>
    <row r="816" spans="1:13" ht="15.75" customHeight="1">
      <c r="A816" s="217"/>
      <c r="B816" s="218"/>
      <c r="C816" s="219"/>
      <c r="D816" s="220"/>
      <c r="E816" s="220"/>
      <c r="F816" s="220"/>
      <c r="G816" s="220"/>
      <c r="H816" s="220"/>
      <c r="I816" s="220"/>
      <c r="J816" s="221"/>
      <c r="K816" s="221"/>
      <c r="L816" s="219"/>
      <c r="M816" s="219"/>
    </row>
    <row r="817" spans="1:13" ht="15.75" customHeight="1">
      <c r="A817" s="217"/>
      <c r="B817" s="218"/>
      <c r="C817" s="219"/>
      <c r="D817" s="220"/>
      <c r="E817" s="220"/>
      <c r="F817" s="220"/>
      <c r="G817" s="220"/>
      <c r="H817" s="220"/>
      <c r="I817" s="220"/>
      <c r="J817" s="221"/>
      <c r="K817" s="221"/>
      <c r="L817" s="219"/>
      <c r="M817" s="219"/>
    </row>
    <row r="818" spans="1:13" ht="15.75" customHeight="1">
      <c r="A818" s="217"/>
      <c r="B818" s="218"/>
      <c r="C818" s="219"/>
      <c r="D818" s="220"/>
      <c r="E818" s="220"/>
      <c r="F818" s="220"/>
      <c r="G818" s="220"/>
      <c r="H818" s="220"/>
      <c r="I818" s="220"/>
      <c r="J818" s="221"/>
      <c r="K818" s="221"/>
      <c r="L818" s="219"/>
      <c r="M818" s="219"/>
    </row>
    <row r="819" spans="1:13" ht="15.75" customHeight="1">
      <c r="A819" s="217"/>
      <c r="B819" s="218"/>
      <c r="C819" s="219"/>
      <c r="D819" s="220"/>
      <c r="E819" s="220"/>
      <c r="F819" s="220"/>
      <c r="G819" s="220"/>
      <c r="H819" s="220"/>
      <c r="I819" s="220"/>
      <c r="J819" s="221"/>
      <c r="K819" s="221"/>
      <c r="L819" s="219"/>
      <c r="M819" s="219"/>
    </row>
    <row r="820" spans="1:13" ht="15.75" customHeight="1">
      <c r="A820" s="217"/>
      <c r="B820" s="218"/>
      <c r="C820" s="219"/>
      <c r="D820" s="220"/>
      <c r="E820" s="220"/>
      <c r="F820" s="220"/>
      <c r="G820" s="220"/>
      <c r="H820" s="220"/>
      <c r="I820" s="220"/>
      <c r="J820" s="221"/>
      <c r="K820" s="221"/>
      <c r="L820" s="219"/>
      <c r="M820" s="219"/>
    </row>
    <row r="821" spans="1:13" ht="15.75" customHeight="1">
      <c r="A821" s="217"/>
      <c r="B821" s="218"/>
      <c r="C821" s="219"/>
      <c r="D821" s="220"/>
      <c r="E821" s="220"/>
      <c r="F821" s="220"/>
      <c r="G821" s="220"/>
      <c r="H821" s="220"/>
      <c r="I821" s="220"/>
      <c r="J821" s="221"/>
      <c r="K821" s="221"/>
      <c r="L821" s="219"/>
      <c r="M821" s="219"/>
    </row>
    <row r="822" spans="1:13" ht="15.75" customHeight="1">
      <c r="A822" s="217"/>
      <c r="B822" s="218"/>
      <c r="C822" s="219"/>
      <c r="D822" s="220"/>
      <c r="E822" s="220"/>
      <c r="F822" s="220"/>
      <c r="G822" s="220"/>
      <c r="H822" s="220"/>
      <c r="I822" s="220"/>
      <c r="J822" s="221"/>
      <c r="K822" s="221"/>
      <c r="L822" s="219"/>
      <c r="M822" s="219"/>
    </row>
    <row r="823" spans="1:13" ht="15.75" customHeight="1">
      <c r="A823" s="217"/>
      <c r="B823" s="218"/>
      <c r="C823" s="219"/>
      <c r="D823" s="220"/>
      <c r="E823" s="220"/>
      <c r="F823" s="220"/>
      <c r="G823" s="220"/>
      <c r="H823" s="220"/>
      <c r="I823" s="220"/>
      <c r="J823" s="221"/>
      <c r="K823" s="221"/>
      <c r="L823" s="219"/>
      <c r="M823" s="219"/>
    </row>
    <row r="824" spans="1:13" ht="15.75" customHeight="1">
      <c r="A824" s="217"/>
      <c r="B824" s="218"/>
      <c r="C824" s="219"/>
      <c r="D824" s="220"/>
      <c r="E824" s="220"/>
      <c r="F824" s="220"/>
      <c r="G824" s="220"/>
      <c r="H824" s="220"/>
      <c r="I824" s="220"/>
      <c r="J824" s="221"/>
      <c r="K824" s="221"/>
      <c r="L824" s="219"/>
      <c r="M824" s="219"/>
    </row>
    <row r="825" spans="1:13" ht="15.75" customHeight="1">
      <c r="A825" s="217"/>
      <c r="B825" s="218"/>
      <c r="C825" s="219"/>
      <c r="D825" s="220"/>
      <c r="E825" s="220"/>
      <c r="F825" s="220"/>
      <c r="G825" s="220"/>
      <c r="H825" s="220"/>
      <c r="I825" s="220"/>
      <c r="J825" s="221"/>
      <c r="K825" s="221"/>
      <c r="L825" s="219"/>
      <c r="M825" s="219"/>
    </row>
    <row r="826" spans="1:13" ht="15.75" customHeight="1">
      <c r="A826" s="217"/>
      <c r="B826" s="218"/>
      <c r="C826" s="219"/>
      <c r="D826" s="220"/>
      <c r="E826" s="220"/>
      <c r="F826" s="220"/>
      <c r="G826" s="220"/>
      <c r="H826" s="220"/>
      <c r="I826" s="220"/>
      <c r="J826" s="221"/>
      <c r="K826" s="221"/>
      <c r="L826" s="219"/>
      <c r="M826" s="219"/>
    </row>
    <row r="827" spans="1:13" ht="15.75" customHeight="1">
      <c r="A827" s="217"/>
      <c r="B827" s="218"/>
      <c r="C827" s="219"/>
      <c r="D827" s="220"/>
      <c r="E827" s="220"/>
      <c r="F827" s="220"/>
      <c r="G827" s="220"/>
      <c r="H827" s="220"/>
      <c r="I827" s="220"/>
      <c r="J827" s="221"/>
      <c r="K827" s="221"/>
      <c r="L827" s="219"/>
      <c r="M827" s="219"/>
    </row>
    <row r="828" spans="1:13" ht="15.75" customHeight="1">
      <c r="A828" s="217"/>
      <c r="B828" s="218"/>
      <c r="C828" s="219"/>
      <c r="D828" s="220"/>
      <c r="E828" s="220"/>
      <c r="F828" s="220"/>
      <c r="G828" s="220"/>
      <c r="H828" s="220"/>
      <c r="I828" s="220"/>
      <c r="J828" s="221"/>
      <c r="K828" s="221"/>
      <c r="L828" s="219"/>
      <c r="M828" s="219"/>
    </row>
    <row r="829" spans="1:13" ht="15.75" customHeight="1">
      <c r="A829" s="217"/>
      <c r="B829" s="218"/>
      <c r="C829" s="219"/>
      <c r="D829" s="220"/>
      <c r="E829" s="220"/>
      <c r="F829" s="220"/>
      <c r="G829" s="220"/>
      <c r="H829" s="220"/>
      <c r="I829" s="220"/>
      <c r="J829" s="221"/>
      <c r="K829" s="221"/>
      <c r="L829" s="219"/>
      <c r="M829" s="219"/>
    </row>
    <row r="830" spans="1:13" ht="15.75" customHeight="1">
      <c r="A830" s="217"/>
      <c r="B830" s="218"/>
      <c r="C830" s="219"/>
      <c r="D830" s="220"/>
      <c r="E830" s="220"/>
      <c r="F830" s="220"/>
      <c r="G830" s="220"/>
      <c r="H830" s="220"/>
      <c r="I830" s="220"/>
      <c r="J830" s="221"/>
      <c r="K830" s="221"/>
      <c r="L830" s="219"/>
      <c r="M830" s="219"/>
    </row>
    <row r="831" spans="1:13" ht="15.75" customHeight="1">
      <c r="A831" s="217"/>
      <c r="B831" s="218"/>
      <c r="C831" s="219"/>
      <c r="D831" s="220"/>
      <c r="E831" s="220"/>
      <c r="F831" s="220"/>
      <c r="G831" s="220"/>
      <c r="H831" s="220"/>
      <c r="I831" s="220"/>
      <c r="J831" s="221"/>
      <c r="K831" s="221"/>
      <c r="L831" s="219"/>
      <c r="M831" s="219"/>
    </row>
    <row r="832" spans="1:13" ht="15.75" customHeight="1">
      <c r="A832" s="217"/>
      <c r="B832" s="218"/>
      <c r="C832" s="219"/>
      <c r="D832" s="220"/>
      <c r="E832" s="220"/>
      <c r="F832" s="220"/>
      <c r="G832" s="220"/>
      <c r="H832" s="220"/>
      <c r="I832" s="220"/>
      <c r="J832" s="221"/>
      <c r="K832" s="221"/>
      <c r="L832" s="219"/>
      <c r="M832" s="219"/>
    </row>
    <row r="833" spans="1:13" ht="15.75" customHeight="1">
      <c r="A833" s="217"/>
      <c r="B833" s="218"/>
      <c r="C833" s="219"/>
      <c r="D833" s="220"/>
      <c r="E833" s="220"/>
      <c r="F833" s="220"/>
      <c r="G833" s="220"/>
      <c r="H833" s="220"/>
      <c r="I833" s="220"/>
      <c r="J833" s="221"/>
      <c r="K833" s="221"/>
      <c r="L833" s="219"/>
      <c r="M833" s="219"/>
    </row>
    <row r="834" spans="1:13" ht="15.75" customHeight="1">
      <c r="A834" s="217"/>
      <c r="B834" s="218"/>
      <c r="C834" s="219"/>
      <c r="D834" s="220"/>
      <c r="E834" s="220"/>
      <c r="F834" s="220"/>
      <c r="G834" s="220"/>
      <c r="H834" s="220"/>
      <c r="I834" s="220"/>
      <c r="J834" s="221"/>
      <c r="K834" s="221"/>
      <c r="L834" s="219"/>
      <c r="M834" s="219"/>
    </row>
    <row r="835" spans="1:13" ht="15.75" customHeight="1">
      <c r="A835" s="217"/>
      <c r="B835" s="218"/>
      <c r="C835" s="219"/>
      <c r="D835" s="220"/>
      <c r="E835" s="220"/>
      <c r="F835" s="220"/>
      <c r="G835" s="220"/>
      <c r="H835" s="220"/>
      <c r="I835" s="220"/>
      <c r="J835" s="221"/>
      <c r="K835" s="221"/>
      <c r="L835" s="219"/>
      <c r="M835" s="219"/>
    </row>
    <row r="836" spans="1:13" ht="15.75" customHeight="1">
      <c r="A836" s="217"/>
      <c r="B836" s="218"/>
      <c r="C836" s="219"/>
      <c r="D836" s="220"/>
      <c r="E836" s="220"/>
      <c r="F836" s="220"/>
      <c r="G836" s="220"/>
      <c r="H836" s="220"/>
      <c r="I836" s="220"/>
      <c r="J836" s="221"/>
      <c r="K836" s="221"/>
      <c r="L836" s="219"/>
      <c r="M836" s="219"/>
    </row>
    <row r="837" spans="1:13" ht="15.75" customHeight="1">
      <c r="A837" s="217"/>
      <c r="B837" s="218"/>
      <c r="C837" s="219"/>
      <c r="D837" s="220"/>
      <c r="E837" s="220"/>
      <c r="F837" s="220"/>
      <c r="G837" s="220"/>
      <c r="H837" s="220"/>
      <c r="I837" s="220"/>
      <c r="J837" s="221"/>
      <c r="K837" s="221"/>
      <c r="L837" s="219"/>
      <c r="M837" s="219"/>
    </row>
    <row r="838" spans="1:13" ht="15.75" customHeight="1">
      <c r="A838" s="217"/>
      <c r="B838" s="218"/>
      <c r="C838" s="219"/>
      <c r="D838" s="220"/>
      <c r="E838" s="220"/>
      <c r="F838" s="220"/>
      <c r="G838" s="220"/>
      <c r="H838" s="220"/>
      <c r="I838" s="220"/>
      <c r="J838" s="221"/>
      <c r="K838" s="221"/>
      <c r="L838" s="219"/>
      <c r="M838" s="219"/>
    </row>
    <row r="839" spans="1:13" ht="15.75" customHeight="1">
      <c r="A839" s="217"/>
      <c r="B839" s="218"/>
      <c r="C839" s="219"/>
      <c r="D839" s="220"/>
      <c r="E839" s="220"/>
      <c r="F839" s="220"/>
      <c r="G839" s="220"/>
      <c r="H839" s="220"/>
      <c r="I839" s="220"/>
      <c r="J839" s="221"/>
      <c r="K839" s="221"/>
      <c r="L839" s="219"/>
      <c r="M839" s="219"/>
    </row>
    <row r="840" spans="1:13" ht="15.75" customHeight="1">
      <c r="A840" s="217"/>
      <c r="B840" s="218"/>
      <c r="C840" s="219"/>
      <c r="D840" s="220"/>
      <c r="E840" s="220"/>
      <c r="F840" s="220"/>
      <c r="G840" s="220"/>
      <c r="H840" s="220"/>
      <c r="I840" s="220"/>
      <c r="J840" s="221"/>
      <c r="K840" s="221"/>
      <c r="L840" s="219"/>
      <c r="M840" s="219"/>
    </row>
    <row r="841" spans="1:13" ht="15.75" customHeight="1">
      <c r="A841" s="217"/>
      <c r="B841" s="218"/>
      <c r="C841" s="219"/>
      <c r="D841" s="220"/>
      <c r="E841" s="220"/>
      <c r="F841" s="220"/>
      <c r="G841" s="220"/>
      <c r="H841" s="220"/>
      <c r="I841" s="220"/>
      <c r="J841" s="221"/>
      <c r="K841" s="221"/>
      <c r="L841" s="219"/>
      <c r="M841" s="219"/>
    </row>
    <row r="842" spans="1:13" ht="15.75" customHeight="1">
      <c r="A842" s="217"/>
      <c r="B842" s="218"/>
      <c r="C842" s="219"/>
      <c r="D842" s="220"/>
      <c r="E842" s="220"/>
      <c r="F842" s="220"/>
      <c r="G842" s="220"/>
      <c r="H842" s="220"/>
      <c r="I842" s="220"/>
      <c r="J842" s="221"/>
      <c r="K842" s="221"/>
      <c r="L842" s="219"/>
      <c r="M842" s="219"/>
    </row>
    <row r="843" spans="1:13" ht="15.75" customHeight="1">
      <c r="A843" s="217"/>
      <c r="B843" s="218"/>
      <c r="C843" s="219"/>
      <c r="D843" s="220"/>
      <c r="E843" s="220"/>
      <c r="F843" s="220"/>
      <c r="G843" s="220"/>
      <c r="H843" s="220"/>
      <c r="I843" s="220"/>
      <c r="J843" s="221"/>
      <c r="K843" s="221"/>
      <c r="L843" s="219"/>
      <c r="M843" s="219"/>
    </row>
    <row r="844" spans="1:13" ht="15.75" customHeight="1">
      <c r="A844" s="217"/>
      <c r="B844" s="218"/>
      <c r="C844" s="219"/>
      <c r="D844" s="220"/>
      <c r="E844" s="220"/>
      <c r="F844" s="220"/>
      <c r="G844" s="220"/>
      <c r="H844" s="220"/>
      <c r="I844" s="220"/>
      <c r="J844" s="221"/>
      <c r="K844" s="221"/>
      <c r="L844" s="219"/>
      <c r="M844" s="219"/>
    </row>
    <row r="845" spans="1:13" ht="15.75" customHeight="1">
      <c r="A845" s="217"/>
      <c r="B845" s="218"/>
      <c r="C845" s="219"/>
      <c r="D845" s="220"/>
      <c r="E845" s="220"/>
      <c r="F845" s="220"/>
      <c r="G845" s="220"/>
      <c r="H845" s="220"/>
      <c r="I845" s="220"/>
      <c r="J845" s="221"/>
      <c r="K845" s="221"/>
      <c r="L845" s="219"/>
      <c r="M845" s="219"/>
    </row>
    <row r="846" spans="1:13" ht="15.75" customHeight="1">
      <c r="A846" s="217"/>
      <c r="B846" s="218"/>
      <c r="C846" s="219"/>
      <c r="D846" s="220"/>
      <c r="E846" s="220"/>
      <c r="F846" s="220"/>
      <c r="G846" s="220"/>
      <c r="H846" s="220"/>
      <c r="I846" s="220"/>
      <c r="J846" s="221"/>
      <c r="K846" s="221"/>
      <c r="L846" s="219"/>
      <c r="M846" s="219"/>
    </row>
    <row r="847" spans="1:13" ht="15.75" customHeight="1">
      <c r="A847" s="217"/>
      <c r="B847" s="218"/>
      <c r="C847" s="219"/>
      <c r="D847" s="220"/>
      <c r="E847" s="220"/>
      <c r="F847" s="220"/>
      <c r="G847" s="220"/>
      <c r="H847" s="220"/>
      <c r="I847" s="220"/>
      <c r="J847" s="221"/>
      <c r="K847" s="221"/>
      <c r="L847" s="219"/>
      <c r="M847" s="219"/>
    </row>
    <row r="848" spans="1:13" ht="15.75" customHeight="1">
      <c r="A848" s="217"/>
      <c r="B848" s="218"/>
      <c r="C848" s="219"/>
      <c r="D848" s="220"/>
      <c r="E848" s="220"/>
      <c r="F848" s="220"/>
      <c r="G848" s="220"/>
      <c r="H848" s="220"/>
      <c r="I848" s="220"/>
      <c r="J848" s="221"/>
      <c r="K848" s="221"/>
      <c r="L848" s="219"/>
      <c r="M848" s="219"/>
    </row>
    <row r="849" spans="1:13" ht="15.75" customHeight="1">
      <c r="A849" s="217"/>
      <c r="B849" s="218"/>
      <c r="C849" s="219"/>
      <c r="D849" s="220"/>
      <c r="E849" s="220"/>
      <c r="F849" s="220"/>
      <c r="G849" s="220"/>
      <c r="H849" s="220"/>
      <c r="I849" s="220"/>
      <c r="J849" s="221"/>
      <c r="K849" s="221"/>
      <c r="L849" s="219"/>
      <c r="M849" s="219"/>
    </row>
    <row r="850" spans="1:13" ht="15.75" customHeight="1">
      <c r="A850" s="217"/>
      <c r="B850" s="218"/>
      <c r="C850" s="219"/>
      <c r="D850" s="220"/>
      <c r="E850" s="220"/>
      <c r="F850" s="220"/>
      <c r="G850" s="220"/>
      <c r="H850" s="220"/>
      <c r="I850" s="220"/>
      <c r="J850" s="221"/>
      <c r="K850" s="221"/>
      <c r="L850" s="219"/>
      <c r="M850" s="219"/>
    </row>
    <row r="851" spans="1:13" ht="15.75" customHeight="1">
      <c r="A851" s="217"/>
      <c r="B851" s="218"/>
      <c r="C851" s="219"/>
      <c r="D851" s="220"/>
      <c r="E851" s="220"/>
      <c r="F851" s="220"/>
      <c r="G851" s="220"/>
      <c r="H851" s="220"/>
      <c r="I851" s="220"/>
      <c r="J851" s="221"/>
      <c r="K851" s="221"/>
      <c r="L851" s="219"/>
      <c r="M851" s="219"/>
    </row>
    <row r="852" spans="1:13" ht="15.75" customHeight="1">
      <c r="A852" s="217"/>
      <c r="B852" s="218"/>
      <c r="C852" s="219"/>
      <c r="D852" s="220"/>
      <c r="E852" s="220"/>
      <c r="F852" s="220"/>
      <c r="G852" s="220"/>
      <c r="H852" s="220"/>
      <c r="I852" s="220"/>
      <c r="J852" s="221"/>
      <c r="K852" s="221"/>
      <c r="L852" s="219"/>
      <c r="M852" s="219"/>
    </row>
    <row r="853" spans="1:13" ht="15.75" customHeight="1">
      <c r="A853" s="217"/>
      <c r="B853" s="218"/>
      <c r="C853" s="219"/>
      <c r="D853" s="220"/>
      <c r="E853" s="220"/>
      <c r="F853" s="220"/>
      <c r="G853" s="220"/>
      <c r="H853" s="220"/>
      <c r="I853" s="220"/>
      <c r="J853" s="221"/>
      <c r="K853" s="221"/>
      <c r="L853" s="219"/>
      <c r="M853" s="219"/>
    </row>
    <row r="854" spans="1:13" ht="15.75" customHeight="1">
      <c r="A854" s="217"/>
      <c r="B854" s="218"/>
      <c r="C854" s="219"/>
      <c r="D854" s="220"/>
      <c r="E854" s="220"/>
      <c r="F854" s="220"/>
      <c r="G854" s="220"/>
      <c r="H854" s="220"/>
      <c r="I854" s="220"/>
      <c r="J854" s="221"/>
      <c r="K854" s="221"/>
      <c r="L854" s="219"/>
      <c r="M854" s="219"/>
    </row>
    <row r="855" spans="1:13" ht="15.75" customHeight="1">
      <c r="A855" s="217"/>
      <c r="B855" s="218"/>
      <c r="C855" s="219"/>
      <c r="D855" s="220"/>
      <c r="E855" s="220"/>
      <c r="F855" s="220"/>
      <c r="G855" s="220"/>
      <c r="H855" s="220"/>
      <c r="I855" s="220"/>
      <c r="J855" s="221"/>
      <c r="K855" s="221"/>
      <c r="L855" s="219"/>
      <c r="M855" s="219"/>
    </row>
    <row r="856" spans="1:13" ht="15.75" customHeight="1">
      <c r="A856" s="217"/>
      <c r="B856" s="218"/>
      <c r="C856" s="219"/>
      <c r="D856" s="220"/>
      <c r="E856" s="220"/>
      <c r="F856" s="220"/>
      <c r="G856" s="220"/>
      <c r="H856" s="220"/>
      <c r="I856" s="220"/>
      <c r="J856" s="221"/>
      <c r="K856" s="221"/>
      <c r="L856" s="219"/>
      <c r="M856" s="219"/>
    </row>
    <row r="857" spans="1:13" ht="15.75" customHeight="1">
      <c r="A857" s="217"/>
      <c r="B857" s="218"/>
      <c r="C857" s="219"/>
      <c r="D857" s="220"/>
      <c r="E857" s="220"/>
      <c r="F857" s="220"/>
      <c r="G857" s="220"/>
      <c r="H857" s="220"/>
      <c r="I857" s="220"/>
      <c r="J857" s="221"/>
      <c r="K857" s="221"/>
      <c r="L857" s="219"/>
      <c r="M857" s="219"/>
    </row>
    <row r="858" spans="1:13" ht="15.75" customHeight="1">
      <c r="A858" s="217"/>
      <c r="B858" s="218"/>
      <c r="C858" s="219"/>
      <c r="D858" s="220"/>
      <c r="E858" s="220"/>
      <c r="F858" s="220"/>
      <c r="G858" s="220"/>
      <c r="H858" s="220"/>
      <c r="I858" s="220"/>
      <c r="J858" s="221"/>
      <c r="K858" s="221"/>
      <c r="L858" s="219"/>
      <c r="M858" s="219"/>
    </row>
    <row r="859" spans="1:13" ht="15.75" customHeight="1">
      <c r="A859" s="217"/>
      <c r="B859" s="218"/>
      <c r="C859" s="219"/>
      <c r="D859" s="220"/>
      <c r="E859" s="220"/>
      <c r="F859" s="220"/>
      <c r="G859" s="220"/>
      <c r="H859" s="220"/>
      <c r="I859" s="220"/>
      <c r="J859" s="221"/>
      <c r="K859" s="221"/>
      <c r="L859" s="219"/>
      <c r="M859" s="219"/>
    </row>
    <row r="860" spans="1:13" ht="15.75" customHeight="1">
      <c r="A860" s="217"/>
      <c r="B860" s="218"/>
      <c r="C860" s="219"/>
      <c r="D860" s="220"/>
      <c r="E860" s="220"/>
      <c r="F860" s="220"/>
      <c r="G860" s="220"/>
      <c r="H860" s="220"/>
      <c r="I860" s="220"/>
      <c r="J860" s="221"/>
      <c r="K860" s="221"/>
      <c r="L860" s="219"/>
      <c r="M860" s="219"/>
    </row>
    <row r="861" spans="1:13" ht="15.75" customHeight="1">
      <c r="A861" s="217"/>
      <c r="B861" s="218"/>
      <c r="C861" s="219"/>
      <c r="D861" s="220"/>
      <c r="E861" s="220"/>
      <c r="F861" s="220"/>
      <c r="G861" s="220"/>
      <c r="H861" s="220"/>
      <c r="I861" s="220"/>
      <c r="J861" s="221"/>
      <c r="K861" s="221"/>
      <c r="L861" s="219"/>
      <c r="M861" s="219"/>
    </row>
    <row r="862" spans="1:13" ht="15.75" customHeight="1">
      <c r="A862" s="217"/>
      <c r="B862" s="218"/>
      <c r="C862" s="219"/>
      <c r="D862" s="220"/>
      <c r="E862" s="220"/>
      <c r="F862" s="220"/>
      <c r="G862" s="220"/>
      <c r="H862" s="220"/>
      <c r="I862" s="220"/>
      <c r="J862" s="221"/>
      <c r="K862" s="221"/>
      <c r="L862" s="219"/>
      <c r="M862" s="219"/>
    </row>
    <row r="863" spans="1:13" ht="15.75" customHeight="1">
      <c r="A863" s="217"/>
      <c r="B863" s="218"/>
      <c r="C863" s="219"/>
      <c r="D863" s="220"/>
      <c r="E863" s="220"/>
      <c r="F863" s="220"/>
      <c r="G863" s="220"/>
      <c r="H863" s="220"/>
      <c r="I863" s="220"/>
      <c r="J863" s="221"/>
      <c r="K863" s="221"/>
      <c r="L863" s="219"/>
      <c r="M863" s="219"/>
    </row>
    <row r="864" spans="1:13" ht="15.75" customHeight="1">
      <c r="A864" s="217"/>
      <c r="B864" s="218"/>
      <c r="C864" s="219"/>
      <c r="D864" s="220"/>
      <c r="E864" s="220"/>
      <c r="F864" s="220"/>
      <c r="G864" s="220"/>
      <c r="H864" s="220"/>
      <c r="I864" s="220"/>
      <c r="J864" s="221"/>
      <c r="K864" s="221"/>
      <c r="L864" s="219"/>
      <c r="M864" s="219"/>
    </row>
    <row r="865" spans="1:13" ht="15.75" customHeight="1">
      <c r="A865" s="217"/>
      <c r="B865" s="218"/>
      <c r="C865" s="219"/>
      <c r="D865" s="220"/>
      <c r="E865" s="220"/>
      <c r="F865" s="220"/>
      <c r="G865" s="220"/>
      <c r="H865" s="220"/>
      <c r="I865" s="220"/>
      <c r="J865" s="221"/>
      <c r="K865" s="221"/>
      <c r="L865" s="219"/>
      <c r="M865" s="219"/>
    </row>
    <row r="866" spans="1:13" ht="15.75" customHeight="1">
      <c r="A866" s="217"/>
      <c r="B866" s="218"/>
      <c r="C866" s="219"/>
      <c r="D866" s="220"/>
      <c r="E866" s="220"/>
      <c r="F866" s="220"/>
      <c r="G866" s="220"/>
      <c r="H866" s="220"/>
      <c r="I866" s="220"/>
      <c r="J866" s="221"/>
      <c r="K866" s="221"/>
      <c r="L866" s="219"/>
      <c r="M866" s="219"/>
    </row>
    <row r="867" spans="1:13" ht="15.75" customHeight="1">
      <c r="A867" s="217"/>
      <c r="B867" s="218"/>
      <c r="C867" s="219"/>
      <c r="D867" s="220"/>
      <c r="E867" s="220"/>
      <c r="F867" s="220"/>
      <c r="G867" s="220"/>
      <c r="H867" s="220"/>
      <c r="I867" s="220"/>
      <c r="J867" s="221"/>
      <c r="K867" s="221"/>
      <c r="L867" s="219"/>
      <c r="M867" s="219"/>
    </row>
    <row r="868" spans="1:13" ht="15.75" customHeight="1">
      <c r="A868" s="217"/>
      <c r="B868" s="218"/>
      <c r="C868" s="219"/>
      <c r="D868" s="220"/>
      <c r="E868" s="220"/>
      <c r="F868" s="220"/>
      <c r="G868" s="220"/>
      <c r="H868" s="220"/>
      <c r="I868" s="220"/>
      <c r="J868" s="221"/>
      <c r="K868" s="221"/>
      <c r="L868" s="219"/>
      <c r="M868" s="219"/>
    </row>
    <row r="869" spans="1:13" ht="15.75" customHeight="1">
      <c r="A869" s="217"/>
      <c r="B869" s="218"/>
      <c r="C869" s="219"/>
      <c r="D869" s="220"/>
      <c r="E869" s="220"/>
      <c r="F869" s="220"/>
      <c r="G869" s="220"/>
      <c r="H869" s="220"/>
      <c r="I869" s="220"/>
      <c r="J869" s="221"/>
      <c r="K869" s="221"/>
      <c r="L869" s="219"/>
      <c r="M869" s="219"/>
    </row>
    <row r="870" spans="1:13" ht="15.75" customHeight="1">
      <c r="A870" s="217"/>
      <c r="B870" s="218"/>
      <c r="C870" s="219"/>
      <c r="D870" s="220"/>
      <c r="E870" s="220"/>
      <c r="F870" s="220"/>
      <c r="G870" s="220"/>
      <c r="H870" s="220"/>
      <c r="I870" s="220"/>
      <c r="J870" s="221"/>
      <c r="K870" s="221"/>
      <c r="L870" s="219"/>
      <c r="M870" s="219"/>
    </row>
    <row r="871" spans="1:13" ht="15.75" customHeight="1">
      <c r="A871" s="217"/>
      <c r="B871" s="218"/>
      <c r="C871" s="219"/>
      <c r="D871" s="220"/>
      <c r="E871" s="220"/>
      <c r="F871" s="220"/>
      <c r="G871" s="220"/>
      <c r="H871" s="220"/>
      <c r="I871" s="220"/>
      <c r="J871" s="221"/>
      <c r="K871" s="221"/>
      <c r="L871" s="219"/>
      <c r="M871" s="219"/>
    </row>
    <row r="872" spans="1:13" ht="15.75" customHeight="1">
      <c r="A872" s="217"/>
      <c r="B872" s="218"/>
      <c r="C872" s="219"/>
      <c r="D872" s="220"/>
      <c r="E872" s="220"/>
      <c r="F872" s="220"/>
      <c r="G872" s="220"/>
      <c r="H872" s="220"/>
      <c r="I872" s="220"/>
      <c r="J872" s="221"/>
      <c r="K872" s="221"/>
      <c r="L872" s="219"/>
      <c r="M872" s="219"/>
    </row>
    <row r="873" spans="1:13" ht="15.75" customHeight="1">
      <c r="A873" s="217"/>
      <c r="B873" s="218"/>
      <c r="C873" s="219"/>
      <c r="D873" s="220"/>
      <c r="E873" s="220"/>
      <c r="F873" s="220"/>
      <c r="G873" s="220"/>
      <c r="H873" s="220"/>
      <c r="I873" s="220"/>
      <c r="J873" s="221"/>
      <c r="K873" s="221"/>
      <c r="L873" s="219"/>
      <c r="M873" s="219"/>
    </row>
    <row r="874" spans="1:13" ht="15.75" customHeight="1">
      <c r="A874" s="217"/>
      <c r="B874" s="218"/>
      <c r="C874" s="219"/>
      <c r="D874" s="220"/>
      <c r="E874" s="220"/>
      <c r="F874" s="220"/>
      <c r="G874" s="220"/>
      <c r="H874" s="220"/>
      <c r="I874" s="220"/>
      <c r="J874" s="221"/>
      <c r="K874" s="221"/>
      <c r="L874" s="219"/>
      <c r="M874" s="219"/>
    </row>
    <row r="875" spans="1:13" ht="15.75" customHeight="1">
      <c r="A875" s="217"/>
      <c r="B875" s="218"/>
      <c r="C875" s="219"/>
      <c r="D875" s="220"/>
      <c r="E875" s="220"/>
      <c r="F875" s="220"/>
      <c r="G875" s="220"/>
      <c r="H875" s="220"/>
      <c r="I875" s="220"/>
      <c r="J875" s="221"/>
      <c r="K875" s="221"/>
      <c r="L875" s="219"/>
      <c r="M875" s="219"/>
    </row>
    <row r="876" spans="1:13" ht="15.75" customHeight="1">
      <c r="A876" s="217"/>
      <c r="B876" s="218"/>
      <c r="C876" s="219"/>
      <c r="D876" s="220"/>
      <c r="E876" s="220"/>
      <c r="F876" s="220"/>
      <c r="G876" s="220"/>
      <c r="H876" s="220"/>
      <c r="I876" s="220"/>
      <c r="J876" s="221"/>
      <c r="K876" s="221"/>
      <c r="L876" s="219"/>
      <c r="M876" s="219"/>
    </row>
    <row r="877" spans="1:13" ht="15.75" customHeight="1">
      <c r="A877" s="217"/>
      <c r="B877" s="218"/>
      <c r="C877" s="219"/>
      <c r="D877" s="220"/>
      <c r="E877" s="220"/>
      <c r="F877" s="220"/>
      <c r="G877" s="220"/>
      <c r="H877" s="220"/>
      <c r="I877" s="220"/>
      <c r="J877" s="221"/>
      <c r="K877" s="221"/>
      <c r="L877" s="219"/>
      <c r="M877" s="219"/>
    </row>
    <row r="878" spans="1:13" ht="15.75" customHeight="1">
      <c r="A878" s="217"/>
      <c r="B878" s="218"/>
      <c r="C878" s="219"/>
      <c r="D878" s="220"/>
      <c r="E878" s="220"/>
      <c r="F878" s="220"/>
      <c r="G878" s="220"/>
      <c r="H878" s="220"/>
      <c r="I878" s="220"/>
      <c r="J878" s="221"/>
      <c r="K878" s="221"/>
      <c r="L878" s="219"/>
      <c r="M878" s="219"/>
    </row>
    <row r="879" spans="1:13" ht="15.75" customHeight="1">
      <c r="A879" s="217"/>
      <c r="B879" s="218"/>
      <c r="C879" s="219"/>
      <c r="D879" s="220"/>
      <c r="E879" s="220"/>
      <c r="F879" s="220"/>
      <c r="G879" s="220"/>
      <c r="H879" s="220"/>
      <c r="I879" s="220"/>
      <c r="J879" s="221"/>
      <c r="K879" s="221"/>
      <c r="L879" s="219"/>
      <c r="M879" s="219"/>
    </row>
    <row r="880" spans="1:13" ht="15.75" customHeight="1">
      <c r="A880" s="217"/>
      <c r="B880" s="218"/>
      <c r="C880" s="219"/>
      <c r="D880" s="220"/>
      <c r="E880" s="220"/>
      <c r="F880" s="220"/>
      <c r="G880" s="220"/>
      <c r="H880" s="220"/>
      <c r="I880" s="220"/>
      <c r="J880" s="221"/>
      <c r="K880" s="221"/>
      <c r="L880" s="219"/>
      <c r="M880" s="219"/>
    </row>
    <row r="881" spans="1:13" ht="15.75" customHeight="1">
      <c r="A881" s="217"/>
      <c r="B881" s="218"/>
      <c r="C881" s="219"/>
      <c r="D881" s="220"/>
      <c r="E881" s="220"/>
      <c r="F881" s="220"/>
      <c r="G881" s="220"/>
      <c r="H881" s="220"/>
      <c r="I881" s="220"/>
      <c r="J881" s="221"/>
      <c r="K881" s="221"/>
      <c r="L881" s="219"/>
      <c r="M881" s="219"/>
    </row>
    <row r="882" spans="1:13" ht="15.75" customHeight="1">
      <c r="A882" s="217"/>
      <c r="B882" s="218"/>
      <c r="C882" s="219"/>
      <c r="D882" s="220"/>
      <c r="E882" s="220"/>
      <c r="F882" s="220"/>
      <c r="G882" s="220"/>
      <c r="H882" s="220"/>
      <c r="I882" s="220"/>
      <c r="J882" s="221"/>
      <c r="K882" s="221"/>
      <c r="L882" s="219"/>
      <c r="M882" s="219"/>
    </row>
    <row r="883" spans="1:13" ht="15.75" customHeight="1">
      <c r="A883" s="217"/>
      <c r="B883" s="218"/>
      <c r="C883" s="219"/>
      <c r="D883" s="220"/>
      <c r="E883" s="220"/>
      <c r="F883" s="220"/>
      <c r="G883" s="220"/>
      <c r="H883" s="220"/>
      <c r="I883" s="220"/>
      <c r="J883" s="221"/>
      <c r="K883" s="221"/>
      <c r="L883" s="219"/>
      <c r="M883" s="219"/>
    </row>
    <row r="884" spans="1:13" ht="15.75" customHeight="1">
      <c r="A884" s="217"/>
      <c r="B884" s="218"/>
      <c r="C884" s="219"/>
      <c r="D884" s="220"/>
      <c r="E884" s="220"/>
      <c r="F884" s="220"/>
      <c r="G884" s="220"/>
      <c r="H884" s="220"/>
      <c r="I884" s="220"/>
      <c r="J884" s="221"/>
      <c r="K884" s="221"/>
      <c r="L884" s="219"/>
      <c r="M884" s="219"/>
    </row>
    <row r="885" spans="1:13" ht="15.75" customHeight="1">
      <c r="A885" s="217"/>
      <c r="B885" s="218"/>
      <c r="C885" s="219"/>
      <c r="D885" s="220"/>
      <c r="E885" s="220"/>
      <c r="F885" s="220"/>
      <c r="G885" s="220"/>
      <c r="H885" s="220"/>
      <c r="I885" s="220"/>
      <c r="J885" s="221"/>
      <c r="K885" s="221"/>
      <c r="L885" s="219"/>
      <c r="M885" s="219"/>
    </row>
    <row r="886" spans="1:13" ht="15.75" customHeight="1">
      <c r="A886" s="217"/>
      <c r="B886" s="218"/>
      <c r="C886" s="219"/>
      <c r="D886" s="220"/>
      <c r="E886" s="220"/>
      <c r="F886" s="220"/>
      <c r="G886" s="220"/>
      <c r="H886" s="220"/>
      <c r="I886" s="220"/>
      <c r="J886" s="221"/>
      <c r="K886" s="221"/>
      <c r="L886" s="219"/>
      <c r="M886" s="219"/>
    </row>
    <row r="887" spans="1:13" ht="15.75" customHeight="1">
      <c r="A887" s="217"/>
      <c r="B887" s="218"/>
      <c r="C887" s="219"/>
      <c r="D887" s="220"/>
      <c r="E887" s="220"/>
      <c r="F887" s="220"/>
      <c r="G887" s="220"/>
      <c r="H887" s="220"/>
      <c r="I887" s="220"/>
      <c r="J887" s="221"/>
      <c r="K887" s="221"/>
      <c r="L887" s="219"/>
      <c r="M887" s="219"/>
    </row>
    <row r="888" spans="1:13" ht="15.75" customHeight="1">
      <c r="A888" s="217"/>
      <c r="B888" s="218"/>
      <c r="C888" s="219"/>
      <c r="D888" s="220"/>
      <c r="E888" s="220"/>
      <c r="F888" s="220"/>
      <c r="G888" s="220"/>
      <c r="H888" s="220"/>
      <c r="I888" s="220"/>
      <c r="J888" s="221"/>
      <c r="K888" s="221"/>
      <c r="L888" s="219"/>
      <c r="M888" s="219"/>
    </row>
    <row r="889" spans="1:13" ht="15.75" customHeight="1">
      <c r="A889" s="217"/>
      <c r="B889" s="218"/>
      <c r="C889" s="219"/>
      <c r="D889" s="220"/>
      <c r="E889" s="220"/>
      <c r="F889" s="220"/>
      <c r="G889" s="220"/>
      <c r="H889" s="220"/>
      <c r="I889" s="220"/>
      <c r="J889" s="221"/>
      <c r="K889" s="221"/>
      <c r="L889" s="219"/>
      <c r="M889" s="219"/>
    </row>
    <row r="890" spans="1:13" ht="15.75" customHeight="1">
      <c r="A890" s="217"/>
      <c r="B890" s="218"/>
      <c r="C890" s="219"/>
      <c r="D890" s="220"/>
      <c r="E890" s="220"/>
      <c r="F890" s="220"/>
      <c r="G890" s="220"/>
      <c r="H890" s="220"/>
      <c r="I890" s="220"/>
      <c r="J890" s="221"/>
      <c r="K890" s="221"/>
      <c r="L890" s="219"/>
      <c r="M890" s="219"/>
    </row>
    <row r="891" spans="1:13" ht="15.75" customHeight="1">
      <c r="A891" s="217"/>
      <c r="B891" s="218"/>
      <c r="C891" s="219"/>
      <c r="D891" s="220"/>
      <c r="E891" s="220"/>
      <c r="F891" s="220"/>
      <c r="G891" s="220"/>
      <c r="H891" s="220"/>
      <c r="I891" s="220"/>
      <c r="J891" s="221"/>
      <c r="K891" s="221"/>
      <c r="L891" s="219"/>
      <c r="M891" s="219"/>
    </row>
    <row r="892" spans="1:13" ht="15.75" customHeight="1">
      <c r="A892" s="217"/>
      <c r="B892" s="218"/>
      <c r="C892" s="219"/>
      <c r="D892" s="220"/>
      <c r="E892" s="220"/>
      <c r="F892" s="220"/>
      <c r="G892" s="220"/>
      <c r="H892" s="220"/>
      <c r="I892" s="220"/>
      <c r="J892" s="221"/>
      <c r="K892" s="221"/>
      <c r="L892" s="219"/>
      <c r="M892" s="219"/>
    </row>
    <row r="893" spans="1:13" ht="15.75" customHeight="1">
      <c r="A893" s="217"/>
      <c r="B893" s="218"/>
      <c r="C893" s="219"/>
      <c r="D893" s="220"/>
      <c r="E893" s="220"/>
      <c r="F893" s="220"/>
      <c r="G893" s="220"/>
      <c r="H893" s="220"/>
      <c r="I893" s="220"/>
      <c r="J893" s="221"/>
      <c r="K893" s="221"/>
      <c r="L893" s="219"/>
      <c r="M893" s="219"/>
    </row>
    <row r="894" spans="1:13" ht="15.75" customHeight="1">
      <c r="A894" s="217"/>
      <c r="B894" s="218"/>
      <c r="C894" s="219"/>
      <c r="D894" s="220"/>
      <c r="E894" s="220"/>
      <c r="F894" s="220"/>
      <c r="G894" s="220"/>
      <c r="H894" s="220"/>
      <c r="I894" s="220"/>
      <c r="J894" s="221"/>
      <c r="K894" s="221"/>
      <c r="L894" s="219"/>
      <c r="M894" s="219"/>
    </row>
    <row r="895" spans="1:13" ht="15.75" customHeight="1">
      <c r="A895" s="217"/>
      <c r="B895" s="218"/>
      <c r="C895" s="219"/>
      <c r="D895" s="220"/>
      <c r="E895" s="220"/>
      <c r="F895" s="220"/>
      <c r="G895" s="220"/>
      <c r="H895" s="220"/>
      <c r="I895" s="220"/>
      <c r="J895" s="221"/>
      <c r="K895" s="221"/>
      <c r="L895" s="219"/>
      <c r="M895" s="219"/>
    </row>
    <row r="896" spans="1:13" ht="15.75" customHeight="1">
      <c r="A896" s="217"/>
      <c r="B896" s="218"/>
      <c r="C896" s="219"/>
      <c r="D896" s="220"/>
      <c r="E896" s="220"/>
      <c r="F896" s="220"/>
      <c r="G896" s="220"/>
      <c r="H896" s="220"/>
      <c r="I896" s="220"/>
      <c r="J896" s="221"/>
      <c r="K896" s="221"/>
      <c r="L896" s="219"/>
      <c r="M896" s="219"/>
    </row>
    <row r="897" spans="1:13" ht="15.75" customHeight="1">
      <c r="A897" s="217"/>
      <c r="B897" s="218"/>
      <c r="C897" s="219"/>
      <c r="D897" s="220"/>
      <c r="E897" s="220"/>
      <c r="F897" s="220"/>
      <c r="G897" s="220"/>
      <c r="H897" s="220"/>
      <c r="I897" s="220"/>
      <c r="J897" s="221"/>
      <c r="K897" s="221"/>
      <c r="L897" s="219"/>
      <c r="M897" s="219"/>
    </row>
    <row r="898" spans="1:13" ht="15.75" customHeight="1">
      <c r="A898" s="217"/>
      <c r="B898" s="218"/>
      <c r="C898" s="219"/>
      <c r="D898" s="220"/>
      <c r="E898" s="220"/>
      <c r="F898" s="220"/>
      <c r="G898" s="220"/>
      <c r="H898" s="220"/>
      <c r="I898" s="220"/>
      <c r="J898" s="221"/>
      <c r="K898" s="221"/>
      <c r="L898" s="219"/>
      <c r="M898" s="219"/>
    </row>
    <row r="899" spans="1:13" ht="15.75" customHeight="1">
      <c r="A899" s="217"/>
      <c r="B899" s="218"/>
      <c r="C899" s="219"/>
      <c r="D899" s="220"/>
      <c r="E899" s="220"/>
      <c r="F899" s="220"/>
      <c r="G899" s="220"/>
      <c r="H899" s="220"/>
      <c r="I899" s="220"/>
      <c r="J899" s="221"/>
      <c r="K899" s="221"/>
      <c r="L899" s="219"/>
      <c r="M899" s="219"/>
    </row>
    <row r="900" spans="1:13" ht="15.75" customHeight="1">
      <c r="A900" s="217"/>
      <c r="B900" s="218"/>
      <c r="C900" s="219"/>
      <c r="D900" s="220"/>
      <c r="E900" s="220"/>
      <c r="F900" s="220"/>
      <c r="G900" s="220"/>
      <c r="H900" s="220"/>
      <c r="I900" s="220"/>
      <c r="J900" s="221"/>
      <c r="K900" s="221"/>
      <c r="L900" s="219"/>
      <c r="M900" s="219"/>
    </row>
    <row r="901" spans="1:13" ht="15.75" customHeight="1">
      <c r="A901" s="217"/>
      <c r="B901" s="218"/>
      <c r="C901" s="219"/>
      <c r="D901" s="220"/>
      <c r="E901" s="220"/>
      <c r="F901" s="220"/>
      <c r="G901" s="220"/>
      <c r="H901" s="220"/>
      <c r="I901" s="220"/>
      <c r="J901" s="221"/>
      <c r="K901" s="221"/>
      <c r="L901" s="219"/>
      <c r="M901" s="219"/>
    </row>
    <row r="902" spans="1:13" ht="15.75" customHeight="1">
      <c r="A902" s="217"/>
      <c r="B902" s="218"/>
      <c r="C902" s="219"/>
      <c r="D902" s="220"/>
      <c r="E902" s="220"/>
      <c r="F902" s="220"/>
      <c r="G902" s="220"/>
      <c r="H902" s="220"/>
      <c r="I902" s="220"/>
      <c r="J902" s="221"/>
      <c r="K902" s="221"/>
      <c r="L902" s="219"/>
      <c r="M902" s="219"/>
    </row>
    <row r="903" spans="1:13" ht="15.75" customHeight="1">
      <c r="A903" s="217"/>
      <c r="B903" s="218"/>
      <c r="C903" s="219"/>
      <c r="D903" s="220"/>
      <c r="E903" s="220"/>
      <c r="F903" s="220"/>
      <c r="G903" s="220"/>
      <c r="H903" s="220"/>
      <c r="I903" s="220"/>
      <c r="J903" s="221"/>
      <c r="K903" s="221"/>
      <c r="L903" s="219"/>
      <c r="M903" s="219"/>
    </row>
    <row r="904" spans="1:13" ht="15.75" customHeight="1">
      <c r="A904" s="217"/>
      <c r="B904" s="218"/>
      <c r="C904" s="219"/>
      <c r="D904" s="220"/>
      <c r="E904" s="220"/>
      <c r="F904" s="220"/>
      <c r="G904" s="220"/>
      <c r="H904" s="220"/>
      <c r="I904" s="220"/>
      <c r="J904" s="221"/>
      <c r="K904" s="221"/>
      <c r="L904" s="219"/>
      <c r="M904" s="219"/>
    </row>
    <row r="905" spans="1:13" ht="15.75" customHeight="1">
      <c r="A905" s="217"/>
      <c r="B905" s="218"/>
      <c r="C905" s="219"/>
      <c r="D905" s="220"/>
      <c r="E905" s="220"/>
      <c r="F905" s="220"/>
      <c r="G905" s="220"/>
      <c r="H905" s="220"/>
      <c r="I905" s="220"/>
      <c r="J905" s="221"/>
      <c r="K905" s="221"/>
      <c r="L905" s="219"/>
      <c r="M905" s="219"/>
    </row>
    <row r="906" spans="1:13" ht="15.75" customHeight="1">
      <c r="A906" s="217"/>
      <c r="B906" s="218"/>
      <c r="C906" s="219"/>
      <c r="D906" s="220"/>
      <c r="E906" s="220"/>
      <c r="F906" s="220"/>
      <c r="G906" s="220"/>
      <c r="H906" s="220"/>
      <c r="I906" s="220"/>
      <c r="J906" s="221"/>
      <c r="K906" s="221"/>
      <c r="L906" s="219"/>
      <c r="M906" s="219"/>
    </row>
    <row r="907" spans="1:13" ht="15.75" customHeight="1">
      <c r="A907" s="217"/>
      <c r="B907" s="218"/>
      <c r="C907" s="219"/>
      <c r="D907" s="220"/>
      <c r="E907" s="220"/>
      <c r="F907" s="220"/>
      <c r="G907" s="220"/>
      <c r="H907" s="220"/>
      <c r="I907" s="220"/>
      <c r="J907" s="221"/>
      <c r="K907" s="221"/>
      <c r="L907" s="219"/>
      <c r="M907" s="219"/>
    </row>
    <row r="908" spans="1:13" ht="15.75" customHeight="1">
      <c r="A908" s="217"/>
      <c r="B908" s="218"/>
      <c r="C908" s="219"/>
      <c r="D908" s="220"/>
      <c r="E908" s="220"/>
      <c r="F908" s="220"/>
      <c r="G908" s="220"/>
      <c r="H908" s="220"/>
      <c r="I908" s="220"/>
      <c r="J908" s="221"/>
      <c r="K908" s="221"/>
      <c r="L908" s="219"/>
      <c r="M908" s="219"/>
    </row>
    <row r="909" spans="1:13" ht="15.75" customHeight="1">
      <c r="A909" s="217"/>
      <c r="B909" s="218"/>
      <c r="C909" s="219"/>
      <c r="D909" s="220"/>
      <c r="E909" s="220"/>
      <c r="F909" s="220"/>
      <c r="G909" s="220"/>
      <c r="H909" s="220"/>
      <c r="I909" s="220"/>
      <c r="J909" s="221"/>
      <c r="K909" s="221"/>
      <c r="L909" s="219"/>
      <c r="M909" s="219"/>
    </row>
    <row r="910" spans="1:13" ht="15.75" customHeight="1">
      <c r="A910" s="217"/>
      <c r="B910" s="218"/>
      <c r="C910" s="219"/>
      <c r="D910" s="220"/>
      <c r="E910" s="220"/>
      <c r="F910" s="220"/>
      <c r="G910" s="220"/>
      <c r="H910" s="220"/>
      <c r="I910" s="220"/>
      <c r="J910" s="221"/>
      <c r="K910" s="221"/>
      <c r="L910" s="219"/>
      <c r="M910" s="219"/>
    </row>
    <row r="911" spans="1:13" ht="15.75" customHeight="1">
      <c r="A911" s="217"/>
      <c r="B911" s="218"/>
      <c r="C911" s="219"/>
      <c r="D911" s="220"/>
      <c r="E911" s="220"/>
      <c r="F911" s="220"/>
      <c r="G911" s="220"/>
      <c r="H911" s="220"/>
      <c r="I911" s="220"/>
      <c r="J911" s="221"/>
      <c r="K911" s="221"/>
      <c r="L911" s="219"/>
      <c r="M911" s="219"/>
    </row>
    <row r="912" spans="1:13" ht="15.75" customHeight="1">
      <c r="A912" s="217"/>
      <c r="B912" s="218"/>
      <c r="C912" s="219"/>
      <c r="D912" s="220"/>
      <c r="E912" s="220"/>
      <c r="F912" s="220"/>
      <c r="G912" s="220"/>
      <c r="H912" s="220"/>
      <c r="I912" s="220"/>
      <c r="J912" s="221"/>
      <c r="K912" s="221"/>
      <c r="L912" s="219"/>
      <c r="M912" s="219"/>
    </row>
    <row r="913" spans="1:13" ht="15.75" customHeight="1">
      <c r="A913" s="217"/>
      <c r="B913" s="218"/>
      <c r="C913" s="219"/>
      <c r="D913" s="220"/>
      <c r="E913" s="220"/>
      <c r="F913" s="220"/>
      <c r="G913" s="220"/>
      <c r="H913" s="220"/>
      <c r="I913" s="220"/>
      <c r="J913" s="221"/>
      <c r="K913" s="221"/>
      <c r="L913" s="219"/>
      <c r="M913" s="219"/>
    </row>
    <row r="914" spans="1:13" ht="15.75" customHeight="1">
      <c r="A914" s="217"/>
      <c r="B914" s="218"/>
      <c r="C914" s="219"/>
      <c r="D914" s="220"/>
      <c r="E914" s="220"/>
      <c r="F914" s="220"/>
      <c r="G914" s="220"/>
      <c r="H914" s="220"/>
      <c r="I914" s="220"/>
      <c r="J914" s="221"/>
      <c r="K914" s="221"/>
      <c r="L914" s="219"/>
      <c r="M914" s="219"/>
    </row>
    <row r="915" spans="1:13" ht="15.75" customHeight="1">
      <c r="A915" s="217"/>
      <c r="B915" s="218"/>
      <c r="C915" s="219"/>
      <c r="D915" s="220"/>
      <c r="E915" s="220"/>
      <c r="F915" s="220"/>
      <c r="G915" s="220"/>
      <c r="H915" s="220"/>
      <c r="I915" s="220"/>
      <c r="J915" s="221"/>
      <c r="K915" s="221"/>
      <c r="L915" s="219"/>
      <c r="M915" s="219"/>
    </row>
    <row r="916" spans="1:13" ht="15.75" customHeight="1">
      <c r="A916" s="217"/>
      <c r="B916" s="218"/>
      <c r="C916" s="219"/>
      <c r="D916" s="220"/>
      <c r="E916" s="220"/>
      <c r="F916" s="220"/>
      <c r="G916" s="220"/>
      <c r="H916" s="220"/>
      <c r="I916" s="220"/>
      <c r="J916" s="221"/>
      <c r="K916" s="221"/>
      <c r="L916" s="219"/>
      <c r="M916" s="219"/>
    </row>
    <row r="917" spans="1:13" ht="15.75" customHeight="1">
      <c r="A917" s="217"/>
      <c r="B917" s="218"/>
      <c r="C917" s="219"/>
      <c r="D917" s="220"/>
      <c r="E917" s="220"/>
      <c r="F917" s="220"/>
      <c r="G917" s="220"/>
      <c r="H917" s="220"/>
      <c r="I917" s="220"/>
      <c r="J917" s="221"/>
      <c r="K917" s="221"/>
      <c r="L917" s="219"/>
      <c r="M917" s="219"/>
    </row>
    <row r="918" spans="1:13" ht="15.75" customHeight="1">
      <c r="A918" s="217"/>
      <c r="B918" s="218"/>
      <c r="C918" s="219"/>
      <c r="D918" s="220"/>
      <c r="E918" s="220"/>
      <c r="F918" s="220"/>
      <c r="G918" s="220"/>
      <c r="H918" s="220"/>
      <c r="I918" s="220"/>
      <c r="J918" s="221"/>
      <c r="K918" s="221"/>
      <c r="L918" s="219"/>
      <c r="M918" s="219"/>
    </row>
    <row r="919" spans="1:13" ht="15.75" customHeight="1">
      <c r="A919" s="217"/>
      <c r="B919" s="218"/>
      <c r="C919" s="219"/>
      <c r="D919" s="220"/>
      <c r="E919" s="220"/>
      <c r="F919" s="220"/>
      <c r="G919" s="220"/>
      <c r="H919" s="220"/>
      <c r="I919" s="220"/>
      <c r="J919" s="221"/>
      <c r="K919" s="221"/>
      <c r="L919" s="219"/>
      <c r="M919" s="219"/>
    </row>
    <row r="920" spans="1:13" ht="15.75" customHeight="1">
      <c r="A920" s="217"/>
      <c r="B920" s="218"/>
      <c r="C920" s="219"/>
      <c r="D920" s="220"/>
      <c r="E920" s="220"/>
      <c r="F920" s="220"/>
      <c r="G920" s="220"/>
      <c r="H920" s="220"/>
      <c r="I920" s="220"/>
      <c r="J920" s="221"/>
      <c r="K920" s="221"/>
      <c r="L920" s="219"/>
      <c r="M920" s="219"/>
    </row>
    <row r="921" spans="1:13" ht="15.75" customHeight="1">
      <c r="A921" s="217"/>
      <c r="B921" s="218"/>
      <c r="C921" s="219"/>
      <c r="D921" s="220"/>
      <c r="E921" s="220"/>
      <c r="F921" s="220"/>
      <c r="G921" s="220"/>
      <c r="H921" s="220"/>
      <c r="I921" s="220"/>
      <c r="J921" s="221"/>
      <c r="K921" s="221"/>
      <c r="L921" s="219"/>
      <c r="M921" s="219"/>
    </row>
    <row r="922" spans="1:13" ht="15.75" customHeight="1">
      <c r="A922" s="217"/>
      <c r="B922" s="218"/>
      <c r="C922" s="219"/>
      <c r="D922" s="220"/>
      <c r="E922" s="220"/>
      <c r="F922" s="220"/>
      <c r="G922" s="220"/>
      <c r="H922" s="220"/>
      <c r="I922" s="220"/>
      <c r="J922" s="221"/>
      <c r="K922" s="221"/>
      <c r="L922" s="219"/>
      <c r="M922" s="219"/>
    </row>
    <row r="923" spans="1:13" ht="15.75" customHeight="1">
      <c r="A923" s="217"/>
      <c r="B923" s="218"/>
      <c r="C923" s="219"/>
      <c r="D923" s="220"/>
      <c r="E923" s="220"/>
      <c r="F923" s="220"/>
      <c r="G923" s="220"/>
      <c r="H923" s="220"/>
      <c r="I923" s="220"/>
      <c r="J923" s="221"/>
      <c r="K923" s="221"/>
      <c r="L923" s="219"/>
      <c r="M923" s="219"/>
    </row>
    <row r="924" spans="1:13" ht="15.75" customHeight="1">
      <c r="A924" s="217"/>
      <c r="B924" s="218"/>
      <c r="C924" s="219"/>
      <c r="D924" s="220"/>
      <c r="E924" s="220"/>
      <c r="F924" s="220"/>
      <c r="G924" s="220"/>
      <c r="H924" s="220"/>
      <c r="I924" s="220"/>
      <c r="J924" s="221"/>
      <c r="K924" s="221"/>
      <c r="L924" s="219"/>
      <c r="M924" s="219"/>
    </row>
    <row r="925" spans="1:13" ht="15.75" customHeight="1">
      <c r="A925" s="217"/>
      <c r="B925" s="218"/>
      <c r="C925" s="219"/>
      <c r="D925" s="220"/>
      <c r="E925" s="220"/>
      <c r="F925" s="220"/>
      <c r="G925" s="220"/>
      <c r="H925" s="220"/>
      <c r="I925" s="220"/>
      <c r="J925" s="221"/>
      <c r="K925" s="221"/>
      <c r="L925" s="219"/>
      <c r="M925" s="219"/>
    </row>
    <row r="926" spans="1:13" ht="15.75" customHeight="1">
      <c r="A926" s="217"/>
      <c r="B926" s="218"/>
      <c r="C926" s="219"/>
      <c r="D926" s="220"/>
      <c r="E926" s="220"/>
      <c r="F926" s="220"/>
      <c r="G926" s="220"/>
      <c r="H926" s="220"/>
      <c r="I926" s="220"/>
      <c r="J926" s="221"/>
      <c r="K926" s="221"/>
      <c r="L926" s="219"/>
      <c r="M926" s="219"/>
    </row>
    <row r="927" spans="1:13" ht="15.75" customHeight="1">
      <c r="A927" s="217"/>
      <c r="B927" s="218"/>
      <c r="C927" s="219"/>
      <c r="D927" s="220"/>
      <c r="E927" s="220"/>
      <c r="F927" s="220"/>
      <c r="G927" s="220"/>
      <c r="H927" s="220"/>
      <c r="I927" s="220"/>
      <c r="J927" s="221"/>
      <c r="K927" s="221"/>
      <c r="L927" s="219"/>
      <c r="M927" s="219"/>
    </row>
    <row r="928" spans="1:13" ht="15.75" customHeight="1">
      <c r="A928" s="217"/>
      <c r="B928" s="218"/>
      <c r="C928" s="219"/>
      <c r="D928" s="220"/>
      <c r="E928" s="220"/>
      <c r="F928" s="220"/>
      <c r="G928" s="220"/>
      <c r="H928" s="220"/>
      <c r="I928" s="220"/>
      <c r="J928" s="221"/>
      <c r="K928" s="221"/>
      <c r="L928" s="219"/>
      <c r="M928" s="219"/>
    </row>
    <row r="929" spans="1:13" ht="15.75" customHeight="1">
      <c r="A929" s="217"/>
      <c r="B929" s="218"/>
      <c r="C929" s="219"/>
      <c r="D929" s="220"/>
      <c r="E929" s="220"/>
      <c r="F929" s="220"/>
      <c r="G929" s="220"/>
      <c r="H929" s="220"/>
      <c r="I929" s="220"/>
      <c r="J929" s="221"/>
      <c r="K929" s="221"/>
      <c r="L929" s="219"/>
      <c r="M929" s="219"/>
    </row>
    <row r="930" spans="1:13" ht="15.75" customHeight="1">
      <c r="A930" s="217"/>
      <c r="B930" s="218"/>
      <c r="C930" s="219"/>
      <c r="D930" s="220"/>
      <c r="E930" s="220"/>
      <c r="F930" s="220"/>
      <c r="G930" s="220"/>
      <c r="H930" s="220"/>
      <c r="I930" s="220"/>
      <c r="J930" s="221"/>
      <c r="K930" s="221"/>
      <c r="L930" s="219"/>
      <c r="M930" s="219"/>
    </row>
    <row r="931" spans="1:13" ht="15.75" customHeight="1">
      <c r="A931" s="217"/>
      <c r="B931" s="218"/>
      <c r="C931" s="219"/>
      <c r="D931" s="220"/>
      <c r="E931" s="220"/>
      <c r="F931" s="220"/>
      <c r="G931" s="220"/>
      <c r="H931" s="220"/>
      <c r="I931" s="220"/>
      <c r="J931" s="221"/>
      <c r="K931" s="221"/>
      <c r="L931" s="219"/>
      <c r="M931" s="219"/>
    </row>
    <row r="932" spans="1:13" ht="15.75" customHeight="1">
      <c r="A932" s="217"/>
      <c r="B932" s="218"/>
      <c r="C932" s="219"/>
      <c r="D932" s="220"/>
      <c r="E932" s="220"/>
      <c r="F932" s="220"/>
      <c r="G932" s="220"/>
      <c r="H932" s="220"/>
      <c r="I932" s="220"/>
      <c r="J932" s="221"/>
      <c r="K932" s="221"/>
      <c r="L932" s="219"/>
      <c r="M932" s="219"/>
    </row>
    <row r="933" spans="1:13" ht="15.75" customHeight="1">
      <c r="A933" s="217"/>
      <c r="B933" s="218"/>
      <c r="C933" s="219"/>
      <c r="D933" s="220"/>
      <c r="E933" s="220"/>
      <c r="F933" s="220"/>
      <c r="G933" s="220"/>
      <c r="H933" s="220"/>
      <c r="I933" s="220"/>
      <c r="J933" s="221"/>
      <c r="K933" s="221"/>
      <c r="L933" s="219"/>
      <c r="M933" s="219"/>
    </row>
    <row r="934" spans="1:13" ht="15.75" customHeight="1">
      <c r="A934" s="217"/>
      <c r="B934" s="218"/>
      <c r="C934" s="219"/>
      <c r="D934" s="220"/>
      <c r="E934" s="220"/>
      <c r="F934" s="220"/>
      <c r="G934" s="220"/>
      <c r="H934" s="220"/>
      <c r="I934" s="220"/>
      <c r="J934" s="221"/>
      <c r="K934" s="221"/>
      <c r="L934" s="219"/>
      <c r="M934" s="219"/>
    </row>
    <row r="935" spans="1:13" ht="15.75" customHeight="1">
      <c r="A935" s="217"/>
      <c r="B935" s="218"/>
      <c r="C935" s="219"/>
      <c r="D935" s="220"/>
      <c r="E935" s="220"/>
      <c r="F935" s="220"/>
      <c r="G935" s="220"/>
      <c r="H935" s="220"/>
      <c r="I935" s="220"/>
      <c r="J935" s="221"/>
      <c r="K935" s="221"/>
      <c r="L935" s="219"/>
      <c r="M935" s="219"/>
    </row>
    <row r="936" spans="1:13" ht="15.75" customHeight="1">
      <c r="A936" s="217"/>
      <c r="B936" s="218"/>
      <c r="C936" s="219"/>
      <c r="D936" s="220"/>
      <c r="E936" s="220"/>
      <c r="F936" s="220"/>
      <c r="G936" s="220"/>
      <c r="H936" s="220"/>
      <c r="I936" s="220"/>
      <c r="J936" s="221"/>
      <c r="K936" s="221"/>
      <c r="L936" s="219"/>
      <c r="M936" s="219"/>
    </row>
    <row r="937" spans="1:13" ht="15.75" customHeight="1">
      <c r="A937" s="217"/>
      <c r="B937" s="218"/>
      <c r="C937" s="219"/>
      <c r="D937" s="220"/>
      <c r="E937" s="220"/>
      <c r="F937" s="220"/>
      <c r="G937" s="220"/>
      <c r="H937" s="220"/>
      <c r="I937" s="220"/>
      <c r="J937" s="221"/>
      <c r="K937" s="221"/>
      <c r="L937" s="219"/>
      <c r="M937" s="219"/>
    </row>
    <row r="938" spans="1:13" ht="15.75" customHeight="1">
      <c r="A938" s="217"/>
      <c r="B938" s="218"/>
      <c r="C938" s="219"/>
      <c r="D938" s="220"/>
      <c r="E938" s="220"/>
      <c r="F938" s="220"/>
      <c r="G938" s="220"/>
      <c r="H938" s="220"/>
      <c r="I938" s="220"/>
      <c r="J938" s="221"/>
      <c r="K938" s="221"/>
      <c r="L938" s="219"/>
      <c r="M938" s="219"/>
    </row>
    <row r="939" spans="1:13" ht="15.75" customHeight="1">
      <c r="A939" s="217"/>
      <c r="B939" s="218"/>
      <c r="C939" s="219"/>
      <c r="D939" s="220"/>
      <c r="E939" s="220"/>
      <c r="F939" s="220"/>
      <c r="G939" s="220"/>
      <c r="H939" s="220"/>
      <c r="I939" s="220"/>
      <c r="J939" s="221"/>
      <c r="K939" s="221"/>
      <c r="L939" s="219"/>
      <c r="M939" s="219"/>
    </row>
    <row r="940" spans="1:13" ht="15.75" customHeight="1">
      <c r="A940" s="217"/>
      <c r="B940" s="218"/>
      <c r="C940" s="219"/>
      <c r="D940" s="220"/>
      <c r="E940" s="220"/>
      <c r="F940" s="220"/>
      <c r="G940" s="220"/>
      <c r="H940" s="220"/>
      <c r="I940" s="220"/>
      <c r="J940" s="221"/>
      <c r="K940" s="221"/>
      <c r="L940" s="219"/>
      <c r="M940" s="219"/>
    </row>
    <row r="941" spans="1:13" ht="15.75" customHeight="1">
      <c r="A941" s="217"/>
      <c r="B941" s="218"/>
      <c r="C941" s="219"/>
      <c r="D941" s="220"/>
      <c r="E941" s="220"/>
      <c r="F941" s="220"/>
      <c r="G941" s="220"/>
      <c r="H941" s="220"/>
      <c r="I941" s="220"/>
      <c r="J941" s="221"/>
      <c r="K941" s="221"/>
      <c r="L941" s="219"/>
      <c r="M941" s="219"/>
    </row>
    <row r="942" spans="1:13" ht="15.75" customHeight="1">
      <c r="A942" s="217"/>
      <c r="B942" s="218"/>
      <c r="C942" s="219"/>
      <c r="D942" s="220"/>
      <c r="E942" s="220"/>
      <c r="F942" s="220"/>
      <c r="G942" s="220"/>
      <c r="H942" s="220"/>
      <c r="I942" s="220"/>
      <c r="J942" s="221"/>
      <c r="K942" s="221"/>
      <c r="L942" s="219"/>
      <c r="M942" s="219"/>
    </row>
    <row r="943" spans="1:13" ht="15.75" customHeight="1">
      <c r="A943" s="217"/>
      <c r="B943" s="218"/>
      <c r="C943" s="219"/>
      <c r="D943" s="220"/>
      <c r="E943" s="220"/>
      <c r="F943" s="220"/>
      <c r="G943" s="220"/>
      <c r="H943" s="220"/>
      <c r="I943" s="220"/>
      <c r="J943" s="221"/>
      <c r="K943" s="221"/>
      <c r="L943" s="219"/>
      <c r="M943" s="219"/>
    </row>
    <row r="944" spans="1:13" ht="15.75" customHeight="1">
      <c r="A944" s="217"/>
      <c r="B944" s="218"/>
      <c r="C944" s="219"/>
      <c r="D944" s="220"/>
      <c r="E944" s="220"/>
      <c r="F944" s="220"/>
      <c r="G944" s="220"/>
      <c r="H944" s="220"/>
      <c r="I944" s="220"/>
      <c r="J944" s="221"/>
      <c r="K944" s="221"/>
      <c r="L944" s="219"/>
      <c r="M944" s="219"/>
    </row>
    <row r="945" spans="1:13" ht="15.75" customHeight="1">
      <c r="A945" s="217"/>
      <c r="B945" s="218"/>
      <c r="C945" s="219"/>
      <c r="D945" s="220"/>
      <c r="E945" s="220"/>
      <c r="F945" s="220"/>
      <c r="G945" s="220"/>
      <c r="H945" s="220"/>
      <c r="I945" s="220"/>
      <c r="J945" s="221"/>
      <c r="K945" s="221"/>
      <c r="L945" s="219"/>
      <c r="M945" s="219"/>
    </row>
    <row r="946" spans="1:13" ht="15.75" customHeight="1">
      <c r="A946" s="217"/>
      <c r="B946" s="218"/>
      <c r="C946" s="219"/>
      <c r="D946" s="220"/>
      <c r="E946" s="220"/>
      <c r="F946" s="220"/>
      <c r="G946" s="220"/>
      <c r="H946" s="220"/>
      <c r="I946" s="220"/>
      <c r="J946" s="221"/>
      <c r="K946" s="221"/>
      <c r="L946" s="219"/>
      <c r="M946" s="219"/>
    </row>
    <row r="947" spans="1:13" ht="15.75" customHeight="1">
      <c r="A947" s="217"/>
      <c r="B947" s="218"/>
      <c r="C947" s="219"/>
      <c r="D947" s="220"/>
      <c r="E947" s="220"/>
      <c r="F947" s="220"/>
      <c r="G947" s="220"/>
      <c r="H947" s="220"/>
      <c r="I947" s="220"/>
      <c r="J947" s="221"/>
      <c r="K947" s="221"/>
      <c r="L947" s="219"/>
      <c r="M947" s="219"/>
    </row>
    <row r="948" spans="1:13" ht="15.75" customHeight="1">
      <c r="A948" s="217"/>
      <c r="B948" s="218"/>
      <c r="C948" s="219"/>
      <c r="D948" s="220"/>
      <c r="E948" s="220"/>
      <c r="F948" s="220"/>
      <c r="G948" s="220"/>
      <c r="H948" s="220"/>
      <c r="I948" s="220"/>
      <c r="J948" s="221"/>
      <c r="K948" s="221"/>
      <c r="L948" s="219"/>
      <c r="M948" s="219"/>
    </row>
    <row r="949" spans="1:13" ht="15.75" customHeight="1">
      <c r="A949" s="217"/>
      <c r="B949" s="218"/>
      <c r="C949" s="219"/>
      <c r="D949" s="220"/>
      <c r="E949" s="220"/>
      <c r="F949" s="220"/>
      <c r="G949" s="220"/>
      <c r="H949" s="220"/>
      <c r="I949" s="220"/>
      <c r="J949" s="221"/>
      <c r="K949" s="221"/>
      <c r="L949" s="219"/>
      <c r="M949" s="219"/>
    </row>
    <row r="950" spans="1:13" ht="15.75" customHeight="1">
      <c r="A950" s="217"/>
      <c r="B950" s="218"/>
      <c r="C950" s="219"/>
      <c r="D950" s="220"/>
      <c r="E950" s="220"/>
      <c r="F950" s="220"/>
      <c r="G950" s="220"/>
      <c r="H950" s="220"/>
      <c r="I950" s="220"/>
      <c r="J950" s="221"/>
      <c r="K950" s="221"/>
      <c r="L950" s="219"/>
      <c r="M950" s="219"/>
    </row>
    <row r="951" spans="1:13" ht="15.75" customHeight="1">
      <c r="A951" s="217"/>
      <c r="B951" s="218"/>
      <c r="C951" s="219"/>
      <c r="D951" s="220"/>
      <c r="E951" s="220"/>
      <c r="F951" s="220"/>
      <c r="G951" s="220"/>
      <c r="H951" s="220"/>
      <c r="I951" s="220"/>
      <c r="J951" s="221"/>
      <c r="K951" s="221"/>
      <c r="L951" s="219"/>
      <c r="M951" s="219"/>
    </row>
    <row r="952" spans="1:13" ht="15.75" customHeight="1">
      <c r="A952" s="217"/>
      <c r="B952" s="218"/>
      <c r="C952" s="219"/>
      <c r="D952" s="220"/>
      <c r="E952" s="220"/>
      <c r="F952" s="220"/>
      <c r="G952" s="220"/>
      <c r="H952" s="220"/>
      <c r="I952" s="220"/>
      <c r="J952" s="221"/>
      <c r="K952" s="221"/>
      <c r="L952" s="219"/>
      <c r="M952" s="219"/>
    </row>
    <row r="953" spans="1:13" ht="15.75" customHeight="1">
      <c r="A953" s="217"/>
      <c r="B953" s="218"/>
      <c r="C953" s="219"/>
      <c r="D953" s="220"/>
      <c r="E953" s="220"/>
      <c r="F953" s="220"/>
      <c r="G953" s="220"/>
      <c r="H953" s="220"/>
      <c r="I953" s="220"/>
      <c r="J953" s="221"/>
      <c r="K953" s="221"/>
      <c r="L953" s="219"/>
      <c r="M953" s="219"/>
    </row>
    <row r="954" spans="1:13" ht="15.75" customHeight="1">
      <c r="A954" s="217"/>
      <c r="B954" s="218"/>
      <c r="C954" s="219"/>
      <c r="D954" s="220"/>
      <c r="E954" s="220"/>
      <c r="F954" s="220"/>
      <c r="G954" s="220"/>
      <c r="H954" s="220"/>
      <c r="I954" s="220"/>
      <c r="J954" s="221"/>
      <c r="K954" s="221"/>
      <c r="L954" s="219"/>
      <c r="M954" s="219"/>
    </row>
    <row r="955" spans="1:13" ht="15.75" customHeight="1">
      <c r="A955" s="217"/>
      <c r="B955" s="218"/>
      <c r="C955" s="219"/>
      <c r="D955" s="220"/>
      <c r="E955" s="220"/>
      <c r="F955" s="220"/>
      <c r="G955" s="220"/>
      <c r="H955" s="220"/>
      <c r="I955" s="220"/>
      <c r="J955" s="221"/>
      <c r="K955" s="221"/>
      <c r="L955" s="219"/>
      <c r="M955" s="219"/>
    </row>
    <row r="956" spans="1:13" ht="15.75" customHeight="1">
      <c r="A956" s="217"/>
      <c r="B956" s="218"/>
      <c r="C956" s="219"/>
      <c r="D956" s="220"/>
      <c r="E956" s="220"/>
      <c r="F956" s="220"/>
      <c r="G956" s="220"/>
      <c r="H956" s="220"/>
      <c r="I956" s="220"/>
      <c r="J956" s="221"/>
      <c r="K956" s="221"/>
      <c r="L956" s="219"/>
      <c r="M956" s="219"/>
    </row>
    <row r="957" spans="1:13" ht="15.75" customHeight="1">
      <c r="A957" s="217"/>
      <c r="B957" s="218"/>
      <c r="C957" s="219"/>
      <c r="D957" s="220"/>
      <c r="E957" s="220"/>
      <c r="F957" s="220"/>
      <c r="G957" s="220"/>
      <c r="H957" s="220"/>
      <c r="I957" s="220"/>
      <c r="J957" s="221"/>
      <c r="K957" s="221"/>
      <c r="L957" s="219"/>
      <c r="M957" s="219"/>
    </row>
    <row r="958" spans="1:13" ht="15.75" customHeight="1">
      <c r="A958" s="217"/>
      <c r="B958" s="218"/>
      <c r="C958" s="219"/>
      <c r="D958" s="220"/>
      <c r="E958" s="220"/>
      <c r="F958" s="220"/>
      <c r="G958" s="220"/>
      <c r="H958" s="220"/>
      <c r="I958" s="220"/>
      <c r="J958" s="221"/>
      <c r="K958" s="221"/>
      <c r="L958" s="219"/>
      <c r="M958" s="219"/>
    </row>
    <row r="959" spans="1:13" ht="15.75" customHeight="1">
      <c r="A959" s="217"/>
      <c r="B959" s="218"/>
      <c r="C959" s="219"/>
      <c r="D959" s="220"/>
      <c r="E959" s="220"/>
      <c r="F959" s="220"/>
      <c r="G959" s="220"/>
      <c r="H959" s="220"/>
      <c r="I959" s="220"/>
      <c r="J959" s="221"/>
      <c r="K959" s="221"/>
      <c r="L959" s="219"/>
      <c r="M959" s="219"/>
    </row>
    <row r="960" spans="1:13" ht="15.75" customHeight="1">
      <c r="A960" s="217"/>
      <c r="B960" s="218"/>
      <c r="C960" s="219"/>
      <c r="D960" s="220"/>
      <c r="E960" s="220"/>
      <c r="F960" s="220"/>
      <c r="G960" s="220"/>
      <c r="H960" s="220"/>
      <c r="I960" s="220"/>
      <c r="J960" s="221"/>
      <c r="K960" s="221"/>
      <c r="L960" s="219"/>
      <c r="M960" s="219"/>
    </row>
    <row r="961" spans="1:13" ht="15.75" customHeight="1">
      <c r="A961" s="217"/>
      <c r="B961" s="225"/>
      <c r="C961" s="219"/>
      <c r="D961" s="220"/>
      <c r="E961" s="220"/>
      <c r="F961" s="220"/>
      <c r="G961" s="220"/>
      <c r="H961" s="220"/>
      <c r="I961" s="220"/>
      <c r="J961" s="221"/>
      <c r="K961" s="221"/>
      <c r="L961" s="219"/>
      <c r="M961" s="219"/>
    </row>
  </sheetData>
  <mergeCells count="1">
    <mergeCell ref="C1:F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3864"/>
    <outlinePr summaryBelow="0" summaryRight="0"/>
  </sheetPr>
  <dimension ref="A1:C45"/>
  <sheetViews>
    <sheetView workbookViewId="0"/>
  </sheetViews>
  <sheetFormatPr defaultColWidth="14.42578125" defaultRowHeight="15" customHeight="1"/>
  <cols>
    <col min="1" max="1" width="33.85546875" customWidth="1"/>
    <col min="5" max="5" width="23.7109375" customWidth="1"/>
  </cols>
  <sheetData>
    <row r="1" spans="1:3">
      <c r="A1" s="10" t="s">
        <v>3</v>
      </c>
      <c r="B1" s="10" t="s">
        <v>4</v>
      </c>
      <c r="C1" s="10" t="s">
        <v>5</v>
      </c>
    </row>
    <row r="2" spans="1:3">
      <c r="A2" s="12" t="s">
        <v>6</v>
      </c>
      <c r="B2" s="14" t="s">
        <v>8</v>
      </c>
      <c r="C2" s="17">
        <v>33.06</v>
      </c>
    </row>
    <row r="3" spans="1:3">
      <c r="A3" s="18" t="s">
        <v>6</v>
      </c>
      <c r="B3" s="19" t="s">
        <v>21</v>
      </c>
      <c r="C3" s="21">
        <v>33.1</v>
      </c>
    </row>
    <row r="4" spans="1:3">
      <c r="A4" s="18" t="s">
        <v>6</v>
      </c>
      <c r="B4" s="19" t="s">
        <v>22</v>
      </c>
      <c r="C4" s="21">
        <v>32.74</v>
      </c>
    </row>
    <row r="5" spans="1:3">
      <c r="A5" s="18" t="s">
        <v>6</v>
      </c>
      <c r="B5" s="19" t="s">
        <v>23</v>
      </c>
      <c r="C5" s="21">
        <v>32.44</v>
      </c>
    </row>
    <row r="6" spans="1:3">
      <c r="A6" s="18" t="s">
        <v>24</v>
      </c>
      <c r="B6" s="22" t="s">
        <v>25</v>
      </c>
      <c r="C6" s="21">
        <v>30</v>
      </c>
    </row>
    <row r="7" spans="1:3">
      <c r="A7" s="18" t="s">
        <v>26</v>
      </c>
      <c r="B7" s="22" t="s">
        <v>25</v>
      </c>
      <c r="C7" s="21">
        <v>70</v>
      </c>
    </row>
    <row r="8" spans="1:3">
      <c r="A8" s="18" t="s">
        <v>27</v>
      </c>
      <c r="B8" s="22" t="s">
        <v>28</v>
      </c>
      <c r="C8" s="21">
        <v>32</v>
      </c>
    </row>
    <row r="9" spans="1:3">
      <c r="A9" s="18" t="s">
        <v>29</v>
      </c>
      <c r="B9" s="22" t="s">
        <v>28</v>
      </c>
      <c r="C9" s="21">
        <v>52</v>
      </c>
    </row>
    <row r="10" spans="1:3">
      <c r="A10" s="18" t="s">
        <v>30</v>
      </c>
      <c r="B10" s="22" t="s">
        <v>28</v>
      </c>
      <c r="C10" s="21">
        <v>0</v>
      </c>
    </row>
    <row r="11" spans="1:3">
      <c r="A11" s="24" t="s">
        <v>31</v>
      </c>
      <c r="B11" s="25" t="s">
        <v>32</v>
      </c>
      <c r="C11" s="26">
        <v>41.04</v>
      </c>
    </row>
    <row r="12" spans="1:3">
      <c r="A12" s="24" t="s">
        <v>31</v>
      </c>
      <c r="B12" s="25" t="s">
        <v>33</v>
      </c>
      <c r="C12" s="26">
        <v>80.42</v>
      </c>
    </row>
    <row r="13" spans="1:3">
      <c r="A13" s="24" t="s">
        <v>34</v>
      </c>
      <c r="B13" s="25" t="s">
        <v>35</v>
      </c>
      <c r="C13" s="26">
        <v>1950</v>
      </c>
    </row>
    <row r="14" spans="1:3">
      <c r="A14" s="24" t="s">
        <v>36</v>
      </c>
      <c r="B14" s="24"/>
      <c r="C14" s="26">
        <v>136</v>
      </c>
    </row>
    <row r="15" spans="1:3">
      <c r="A15" s="28" t="s">
        <v>37</v>
      </c>
      <c r="B15" s="29" t="s">
        <v>33</v>
      </c>
      <c r="C15" s="31">
        <v>113.34</v>
      </c>
    </row>
    <row r="16" spans="1:3">
      <c r="A16" s="28" t="s">
        <v>37</v>
      </c>
      <c r="B16" s="29" t="s">
        <v>38</v>
      </c>
      <c r="C16" s="31">
        <v>57.5</v>
      </c>
    </row>
    <row r="17" spans="1:3">
      <c r="A17" s="28" t="s">
        <v>39</v>
      </c>
      <c r="B17" s="29" t="s">
        <v>38</v>
      </c>
      <c r="C17" s="31">
        <v>42.08</v>
      </c>
    </row>
    <row r="18" spans="1:3">
      <c r="A18" s="28" t="s">
        <v>39</v>
      </c>
      <c r="B18" s="29" t="s">
        <v>40</v>
      </c>
      <c r="C18" s="31">
        <v>82.5</v>
      </c>
    </row>
    <row r="19" spans="1:3">
      <c r="A19" s="28" t="s">
        <v>41</v>
      </c>
      <c r="B19" s="28" t="s">
        <v>42</v>
      </c>
      <c r="C19" s="31">
        <v>600</v>
      </c>
    </row>
    <row r="20" spans="1:3">
      <c r="A20" s="28" t="s">
        <v>41</v>
      </c>
      <c r="B20" s="28" t="s">
        <v>43</v>
      </c>
      <c r="C20" s="31">
        <v>1500.08</v>
      </c>
    </row>
    <row r="21" spans="1:3">
      <c r="A21" s="28" t="s">
        <v>41</v>
      </c>
      <c r="B21" s="28" t="s">
        <v>44</v>
      </c>
      <c r="C21" s="31">
        <v>763.9</v>
      </c>
    </row>
    <row r="22" spans="1:3">
      <c r="A22" s="28" t="s">
        <v>41</v>
      </c>
      <c r="B22" s="28" t="s">
        <v>45</v>
      </c>
      <c r="C22" s="31">
        <v>500</v>
      </c>
    </row>
    <row r="23" spans="1:3">
      <c r="A23" s="28" t="s">
        <v>46</v>
      </c>
      <c r="B23" s="28" t="s">
        <v>47</v>
      </c>
      <c r="C23" s="31">
        <v>2000</v>
      </c>
    </row>
    <row r="24" spans="1:3">
      <c r="A24" s="28" t="s">
        <v>46</v>
      </c>
      <c r="B24" s="28" t="s">
        <v>48</v>
      </c>
      <c r="C24" s="31">
        <v>2250</v>
      </c>
    </row>
    <row r="25" spans="1:3">
      <c r="A25" s="28" t="s">
        <v>46</v>
      </c>
      <c r="B25" s="28" t="s">
        <v>49</v>
      </c>
      <c r="C25" s="31">
        <v>2300</v>
      </c>
    </row>
    <row r="26" spans="1:3">
      <c r="A26" s="28" t="s">
        <v>50</v>
      </c>
      <c r="B26" s="29" t="s">
        <v>38</v>
      </c>
      <c r="C26" s="31">
        <v>57.92</v>
      </c>
    </row>
    <row r="27" spans="1:3">
      <c r="A27" s="28" t="s">
        <v>51</v>
      </c>
      <c r="B27" s="29" t="s">
        <v>40</v>
      </c>
      <c r="C27" s="31">
        <v>114.16</v>
      </c>
    </row>
    <row r="28" spans="1:3">
      <c r="A28" s="28" t="s">
        <v>52</v>
      </c>
      <c r="B28" s="29" t="s">
        <v>53</v>
      </c>
      <c r="C28" s="31">
        <v>500</v>
      </c>
    </row>
    <row r="29" spans="1:3">
      <c r="A29" s="34" t="s">
        <v>52</v>
      </c>
      <c r="B29" s="36" t="s">
        <v>55</v>
      </c>
      <c r="C29" s="31">
        <v>620</v>
      </c>
    </row>
    <row r="30" spans="1:3">
      <c r="A30" s="34" t="s">
        <v>52</v>
      </c>
      <c r="B30" s="36" t="s">
        <v>56</v>
      </c>
      <c r="C30" s="31">
        <v>1500</v>
      </c>
    </row>
    <row r="31" spans="1:3">
      <c r="A31" s="34" t="s">
        <v>57</v>
      </c>
      <c r="B31" s="36" t="s">
        <v>38</v>
      </c>
      <c r="C31" s="31">
        <v>99</v>
      </c>
    </row>
    <row r="32" spans="1:3">
      <c r="A32" s="34" t="s">
        <v>57</v>
      </c>
      <c r="B32" s="36" t="s">
        <v>58</v>
      </c>
      <c r="C32" s="31">
        <v>99</v>
      </c>
    </row>
    <row r="33" spans="1:3">
      <c r="A33" s="34" t="s">
        <v>57</v>
      </c>
      <c r="B33" s="36" t="s">
        <v>59</v>
      </c>
      <c r="C33" s="31">
        <v>5000</v>
      </c>
    </row>
    <row r="34" spans="1:3">
      <c r="A34" s="34" t="s">
        <v>60</v>
      </c>
      <c r="B34" s="36" t="s">
        <v>61</v>
      </c>
      <c r="C34" s="31">
        <v>1150.02</v>
      </c>
    </row>
    <row r="35" spans="1:3">
      <c r="A35" s="34" t="s">
        <v>60</v>
      </c>
      <c r="B35" s="36" t="s">
        <v>62</v>
      </c>
      <c r="C35" s="31">
        <v>1150.02</v>
      </c>
    </row>
    <row r="36" spans="1:3">
      <c r="A36" s="34" t="s">
        <v>60</v>
      </c>
      <c r="B36" s="36" t="s">
        <v>63</v>
      </c>
      <c r="C36" s="31">
        <v>2600</v>
      </c>
    </row>
    <row r="37" spans="1:3">
      <c r="A37" s="34" t="s">
        <v>60</v>
      </c>
      <c r="B37" s="36" t="s">
        <v>64</v>
      </c>
      <c r="C37" s="31">
        <v>1300</v>
      </c>
    </row>
    <row r="38" spans="1:3">
      <c r="A38" s="34" t="s">
        <v>60</v>
      </c>
      <c r="B38" s="36" t="s">
        <v>65</v>
      </c>
      <c r="C38" s="31">
        <v>2182.8000000000002</v>
      </c>
    </row>
    <row r="39" spans="1:3">
      <c r="A39" s="34" t="s">
        <v>66</v>
      </c>
      <c r="B39" s="36" t="s">
        <v>67</v>
      </c>
      <c r="C39" s="31">
        <v>56.88</v>
      </c>
    </row>
    <row r="40" spans="1:3">
      <c r="A40" s="34" t="s">
        <v>66</v>
      </c>
      <c r="B40" s="36" t="s">
        <v>68</v>
      </c>
      <c r="C40" s="31">
        <v>112.5</v>
      </c>
    </row>
    <row r="41" spans="1:3">
      <c r="A41" s="34" t="s">
        <v>69</v>
      </c>
      <c r="B41" s="36" t="s">
        <v>70</v>
      </c>
      <c r="C41" s="31">
        <v>1050</v>
      </c>
    </row>
    <row r="42" spans="1:3">
      <c r="A42" s="34" t="s">
        <v>69</v>
      </c>
      <c r="B42" s="36" t="s">
        <v>71</v>
      </c>
      <c r="C42" s="31">
        <v>1950</v>
      </c>
    </row>
    <row r="43" spans="1:3">
      <c r="A43" s="34" t="s">
        <v>69</v>
      </c>
      <c r="B43" s="36" t="s">
        <v>72</v>
      </c>
      <c r="C43" s="31">
        <v>1180</v>
      </c>
    </row>
    <row r="44" spans="1:3">
      <c r="A44" s="34" t="s">
        <v>69</v>
      </c>
      <c r="B44" s="36" t="s">
        <v>73</v>
      </c>
      <c r="C44" s="31">
        <v>2350</v>
      </c>
    </row>
    <row r="45" spans="1:3">
      <c r="A45" s="34" t="s">
        <v>74</v>
      </c>
      <c r="B45" s="34"/>
      <c r="C45" s="3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L997"/>
  <sheetViews>
    <sheetView showGridLines="0" workbookViewId="0">
      <selection activeCell="D15" sqref="B2:I18"/>
    </sheetView>
  </sheetViews>
  <sheetFormatPr defaultColWidth="14.42578125" defaultRowHeight="15" customHeight="1"/>
  <cols>
    <col min="1" max="1" width="3.5703125" customWidth="1"/>
    <col min="2" max="2" width="21.140625" customWidth="1"/>
    <col min="3" max="3" width="11.140625" customWidth="1"/>
    <col min="4" max="4" width="18.140625" customWidth="1"/>
    <col min="5" max="5" width="12.42578125" customWidth="1"/>
    <col min="6" max="6" width="11" customWidth="1"/>
    <col min="7" max="7" width="16.7109375" customWidth="1"/>
    <col min="8" max="8" width="13.85546875" customWidth="1"/>
    <col min="9" max="9" width="18.42578125" customWidth="1"/>
    <col min="10" max="12" width="8.7109375" customWidth="1"/>
  </cols>
  <sheetData>
    <row r="1" spans="1:12" ht="14.25" customHeight="1">
      <c r="A1" s="39"/>
      <c r="B1" s="39"/>
      <c r="C1" s="40"/>
      <c r="D1" s="40"/>
      <c r="E1" s="40"/>
      <c r="F1" s="40"/>
      <c r="G1" s="41"/>
      <c r="H1" s="40"/>
      <c r="I1" s="40"/>
      <c r="J1" s="42"/>
      <c r="K1" s="42"/>
      <c r="L1" s="42"/>
    </row>
    <row r="2" spans="1:12" ht="14.25" customHeight="1">
      <c r="A2" s="39"/>
      <c r="B2" s="43"/>
      <c r="C2" s="44"/>
      <c r="D2" s="45"/>
      <c r="E2" s="46"/>
      <c r="F2" s="46"/>
      <c r="G2" s="48"/>
      <c r="H2" s="50"/>
      <c r="I2" s="50"/>
      <c r="J2" s="42"/>
      <c r="K2" s="42"/>
      <c r="L2" s="42"/>
    </row>
    <row r="3" spans="1:12" ht="14.25" customHeight="1">
      <c r="A3" s="51"/>
      <c r="B3" s="52"/>
      <c r="C3" s="53"/>
      <c r="D3" s="54"/>
      <c r="E3" s="40"/>
      <c r="F3" s="55"/>
      <c r="G3" s="56"/>
      <c r="H3" s="55"/>
      <c r="I3" s="55"/>
      <c r="J3" s="42"/>
      <c r="K3" s="42"/>
      <c r="L3" s="42"/>
    </row>
    <row r="4" spans="1:12" ht="14.25" customHeight="1">
      <c r="A4" s="51"/>
      <c r="B4" s="57"/>
      <c r="C4" s="58"/>
      <c r="D4" s="51"/>
      <c r="E4" s="51"/>
      <c r="F4" s="51"/>
      <c r="G4" s="59"/>
      <c r="H4" s="60"/>
      <c r="I4" s="60"/>
      <c r="J4" s="42"/>
      <c r="K4" s="42"/>
      <c r="L4" s="42"/>
    </row>
    <row r="5" spans="1:12" ht="14.25" customHeight="1">
      <c r="A5" s="61"/>
      <c r="B5" s="62"/>
      <c r="C5" s="63"/>
      <c r="D5" s="64"/>
      <c r="E5" s="64"/>
      <c r="F5" s="64"/>
      <c r="G5" s="64"/>
      <c r="H5" s="65"/>
      <c r="I5" s="66"/>
      <c r="J5" s="42"/>
      <c r="K5" s="67" t="s">
        <v>78</v>
      </c>
      <c r="L5" s="42"/>
    </row>
    <row r="6" spans="1:12" ht="14.25" customHeight="1">
      <c r="A6" s="61"/>
      <c r="B6" s="62"/>
      <c r="C6" s="63"/>
      <c r="D6" s="65"/>
      <c r="E6" s="65"/>
      <c r="F6" s="65"/>
      <c r="G6" s="65"/>
      <c r="H6" s="65"/>
      <c r="I6" s="68"/>
      <c r="J6" s="42"/>
      <c r="K6" s="67"/>
      <c r="L6" s="42"/>
    </row>
    <row r="7" spans="1:12" ht="14.25" customHeight="1">
      <c r="A7" s="61"/>
      <c r="B7" s="69"/>
      <c r="C7" s="63"/>
      <c r="D7" s="65"/>
      <c r="E7" s="65"/>
      <c r="F7" s="65"/>
      <c r="G7" s="65"/>
      <c r="H7" s="70"/>
      <c r="I7" s="71"/>
      <c r="J7" s="67"/>
      <c r="K7" s="42"/>
      <c r="L7" s="42"/>
    </row>
    <row r="8" spans="1:12" ht="14.25" customHeight="1">
      <c r="A8" s="61"/>
      <c r="B8" s="69"/>
      <c r="C8" s="63"/>
      <c r="D8" s="65"/>
      <c r="E8" s="65"/>
      <c r="F8" s="65"/>
      <c r="G8" s="65"/>
      <c r="H8" s="65"/>
      <c r="I8" s="68"/>
      <c r="J8" s="42"/>
      <c r="K8" s="42"/>
      <c r="L8" s="42"/>
    </row>
    <row r="9" spans="1:12" ht="14.25" customHeight="1">
      <c r="A9" s="61"/>
      <c r="B9" s="69"/>
      <c r="C9" s="72"/>
      <c r="D9" s="65"/>
      <c r="E9" s="65"/>
      <c r="F9" s="70"/>
      <c r="G9" s="65"/>
      <c r="H9" s="65"/>
      <c r="I9" s="68"/>
      <c r="J9" s="42"/>
      <c r="K9" s="42"/>
      <c r="L9" s="42"/>
    </row>
    <row r="10" spans="1:12" ht="14.25" customHeight="1">
      <c r="A10" s="61"/>
      <c r="B10" s="69"/>
      <c r="C10" s="72"/>
      <c r="D10" s="65"/>
      <c r="E10" s="65"/>
      <c r="F10" s="65"/>
      <c r="G10" s="65"/>
      <c r="H10" s="65"/>
      <c r="I10" s="68"/>
      <c r="J10" s="42"/>
      <c r="K10" s="42"/>
      <c r="L10" s="42"/>
    </row>
    <row r="11" spans="1:12" ht="14.25" customHeight="1">
      <c r="A11" s="61"/>
      <c r="B11" s="69"/>
      <c r="C11" s="72"/>
      <c r="D11" s="65"/>
      <c r="E11" s="65"/>
      <c r="F11" s="65"/>
      <c r="G11" s="65"/>
      <c r="H11" s="65"/>
      <c r="I11" s="68"/>
      <c r="J11" s="42"/>
      <c r="K11" s="42"/>
      <c r="L11" s="42"/>
    </row>
    <row r="12" spans="1:12" ht="14.25" customHeight="1">
      <c r="A12" s="61"/>
      <c r="B12" s="69"/>
      <c r="C12" s="72"/>
      <c r="D12" s="65"/>
      <c r="E12" s="65"/>
      <c r="F12" s="65"/>
      <c r="G12" s="65"/>
      <c r="H12" s="65"/>
      <c r="I12" s="68"/>
      <c r="J12" s="42"/>
      <c r="K12" s="42"/>
      <c r="L12" s="42"/>
    </row>
    <row r="13" spans="1:12" ht="14.25" customHeight="1">
      <c r="A13" s="61"/>
      <c r="B13" s="69"/>
      <c r="C13" s="72"/>
      <c r="D13" s="65"/>
      <c r="E13" s="65"/>
      <c r="F13" s="70"/>
      <c r="G13" s="65"/>
      <c r="H13" s="65"/>
      <c r="I13" s="68"/>
      <c r="J13" s="42"/>
      <c r="K13" s="42"/>
      <c r="L13" s="42"/>
    </row>
    <row r="14" spans="1:12" ht="14.25" customHeight="1">
      <c r="A14" s="61"/>
      <c r="B14" s="69"/>
      <c r="C14" s="72"/>
      <c r="D14" s="65"/>
      <c r="E14" s="65"/>
      <c r="F14" s="70"/>
      <c r="G14" s="65"/>
      <c r="H14" s="65"/>
      <c r="I14" s="68"/>
      <c r="J14" s="42"/>
      <c r="K14" s="42"/>
      <c r="L14" s="42"/>
    </row>
    <row r="15" spans="1:12" ht="14.25" customHeight="1">
      <c r="A15" s="42"/>
      <c r="B15" s="73"/>
      <c r="C15" s="72"/>
      <c r="D15" s="74"/>
      <c r="E15" s="74"/>
      <c r="F15" s="76"/>
      <c r="G15" s="74"/>
      <c r="H15" s="65"/>
      <c r="I15" s="78"/>
      <c r="J15" s="42"/>
      <c r="K15" s="42"/>
      <c r="L15" s="42"/>
    </row>
    <row r="16" spans="1:12" ht="14.25" customHeight="1">
      <c r="A16" s="42"/>
      <c r="B16" s="73"/>
      <c r="C16" s="72"/>
      <c r="D16" s="74"/>
      <c r="E16" s="74"/>
      <c r="F16" s="76"/>
      <c r="G16" s="74"/>
      <c r="H16" s="65"/>
      <c r="I16" s="78"/>
      <c r="J16" s="42"/>
      <c r="K16" s="42"/>
      <c r="L16" s="42"/>
    </row>
    <row r="17" spans="1:12" ht="14.25" customHeight="1">
      <c r="A17" s="42"/>
      <c r="B17" s="73"/>
      <c r="C17" s="72"/>
      <c r="D17" s="74"/>
      <c r="E17" s="74"/>
      <c r="F17" s="76"/>
      <c r="G17" s="74"/>
      <c r="H17" s="65"/>
      <c r="I17" s="78"/>
      <c r="J17" s="42"/>
      <c r="K17" s="42"/>
      <c r="L17" s="42"/>
    </row>
    <row r="18" spans="1:12" ht="14.25" customHeight="1">
      <c r="A18" s="42"/>
      <c r="B18" s="80"/>
      <c r="C18" s="81"/>
      <c r="D18" s="82"/>
      <c r="E18" s="82"/>
      <c r="F18" s="83"/>
      <c r="G18" s="82"/>
      <c r="H18" s="84"/>
      <c r="I18" s="80"/>
      <c r="J18" s="42"/>
      <c r="K18" s="42"/>
      <c r="L18" s="42"/>
    </row>
    <row r="19" spans="1:12" ht="15.75" customHeight="1">
      <c r="A19" s="42"/>
      <c r="B19" s="42"/>
      <c r="C19" s="85"/>
      <c r="D19" s="86"/>
      <c r="E19" s="86"/>
      <c r="F19" s="86"/>
      <c r="G19" s="86"/>
      <c r="H19" s="87"/>
      <c r="I19" s="67"/>
      <c r="J19" s="42"/>
      <c r="K19" s="42"/>
      <c r="L19" s="42"/>
    </row>
    <row r="20" spans="1:12" ht="15.75" customHeight="1">
      <c r="A20" s="42"/>
      <c r="B20" s="42"/>
      <c r="C20" s="85"/>
      <c r="D20" s="86"/>
      <c r="E20" s="86"/>
      <c r="F20" s="86"/>
      <c r="G20" s="86"/>
      <c r="H20" s="87"/>
      <c r="I20" s="67"/>
      <c r="J20" s="42"/>
      <c r="K20" s="42"/>
      <c r="L20" s="42"/>
    </row>
    <row r="21" spans="1:12" ht="14.25" customHeight="1">
      <c r="A21" s="42"/>
      <c r="B21" s="42"/>
      <c r="C21" s="42"/>
      <c r="D21" s="42"/>
      <c r="E21" s="42"/>
      <c r="F21" s="42"/>
      <c r="G21" s="89"/>
      <c r="H21" s="42"/>
      <c r="I21" s="42"/>
      <c r="J21" s="42"/>
      <c r="K21" s="42"/>
      <c r="L21" s="42"/>
    </row>
    <row r="22" spans="1:12" ht="14.25" customHeight="1">
      <c r="A22" s="42"/>
      <c r="B22" s="42"/>
      <c r="C22" s="42"/>
      <c r="D22" s="42"/>
      <c r="E22" s="42"/>
      <c r="F22" s="42"/>
      <c r="G22" s="89"/>
      <c r="H22" s="42"/>
      <c r="I22" s="42"/>
      <c r="J22" s="42"/>
      <c r="K22" s="42"/>
      <c r="L22" s="42"/>
    </row>
    <row r="23" spans="1:12" ht="14.25" customHeight="1">
      <c r="A23" s="42"/>
      <c r="B23" s="42"/>
      <c r="C23" s="42"/>
      <c r="D23" s="42"/>
      <c r="E23" s="42"/>
      <c r="F23" s="42"/>
      <c r="G23" s="89"/>
      <c r="H23" s="42"/>
      <c r="I23" s="42"/>
      <c r="J23" s="42"/>
      <c r="K23" s="42"/>
      <c r="L23" s="42"/>
    </row>
    <row r="24" spans="1:12" ht="14.25" customHeight="1">
      <c r="A24" s="42"/>
      <c r="B24" s="42"/>
      <c r="C24" s="42"/>
      <c r="D24" s="42"/>
      <c r="E24" s="42"/>
      <c r="F24" s="42"/>
      <c r="G24" s="89"/>
      <c r="H24" s="42"/>
      <c r="I24" s="42"/>
      <c r="J24" s="42"/>
      <c r="K24" s="42"/>
      <c r="L24" s="42"/>
    </row>
    <row r="25" spans="1:12" ht="14.25" customHeight="1">
      <c r="A25" s="42"/>
      <c r="B25" s="42"/>
      <c r="C25" s="42"/>
      <c r="D25" s="42"/>
      <c r="E25" s="42"/>
      <c r="F25" s="42"/>
      <c r="G25" s="89"/>
      <c r="H25" s="42"/>
      <c r="I25" s="42"/>
      <c r="J25" s="42"/>
      <c r="K25" s="42"/>
      <c r="L25" s="42"/>
    </row>
    <row r="26" spans="1:12" ht="14.25" customHeight="1">
      <c r="A26" s="42"/>
      <c r="B26" s="42"/>
      <c r="C26" s="42"/>
      <c r="D26" s="42"/>
      <c r="E26" s="42"/>
      <c r="F26" s="42"/>
      <c r="G26" s="89"/>
      <c r="H26" s="42"/>
      <c r="I26" s="42"/>
      <c r="J26" s="42"/>
      <c r="K26" s="42"/>
      <c r="L26" s="42"/>
    </row>
    <row r="27" spans="1:12" ht="14.25" customHeight="1">
      <c r="A27" s="42"/>
      <c r="B27" s="42"/>
      <c r="C27" s="42"/>
      <c r="D27" s="42"/>
      <c r="E27" s="42"/>
      <c r="F27" s="42"/>
      <c r="G27" s="89"/>
      <c r="H27" s="42"/>
      <c r="I27" s="42"/>
      <c r="J27" s="42"/>
      <c r="K27" s="42"/>
      <c r="L27" s="42"/>
    </row>
    <row r="28" spans="1:12" ht="14.25" customHeight="1">
      <c r="A28" s="42"/>
      <c r="B28" s="42"/>
      <c r="C28" s="42"/>
      <c r="D28" s="42"/>
      <c r="E28" s="42"/>
      <c r="F28" s="42"/>
      <c r="G28" s="89"/>
      <c r="H28" s="42"/>
      <c r="I28" s="42"/>
      <c r="J28" s="42"/>
      <c r="K28" s="42"/>
      <c r="L28" s="42"/>
    </row>
    <row r="29" spans="1:12" ht="14.25" customHeight="1">
      <c r="A29" s="42"/>
      <c r="B29" s="42"/>
      <c r="C29" s="42"/>
      <c r="D29" s="42"/>
      <c r="E29" s="42"/>
      <c r="F29" s="42"/>
      <c r="G29" s="89"/>
      <c r="H29" s="42"/>
      <c r="I29" s="42"/>
      <c r="J29" s="42"/>
      <c r="K29" s="42"/>
      <c r="L29" s="42"/>
    </row>
    <row r="30" spans="1:12" ht="14.25" customHeight="1">
      <c r="A30" s="42"/>
      <c r="B30" s="42"/>
      <c r="C30" s="42"/>
      <c r="D30" s="42"/>
      <c r="E30" s="42"/>
      <c r="F30" s="42"/>
      <c r="G30" s="89"/>
      <c r="H30" s="42"/>
      <c r="I30" s="42"/>
      <c r="J30" s="42"/>
      <c r="K30" s="42"/>
      <c r="L30" s="42"/>
    </row>
    <row r="31" spans="1:12" ht="14.25" customHeight="1">
      <c r="A31" s="42"/>
      <c r="B31" s="42"/>
      <c r="C31" s="42"/>
      <c r="D31" s="42"/>
      <c r="E31" s="42"/>
      <c r="F31" s="42"/>
      <c r="G31" s="89"/>
      <c r="H31" s="42"/>
      <c r="I31" s="42"/>
      <c r="J31" s="42"/>
      <c r="K31" s="42"/>
      <c r="L31" s="42"/>
    </row>
    <row r="32" spans="1:12" ht="14.25" customHeight="1">
      <c r="A32" s="42"/>
      <c r="B32" s="42"/>
      <c r="C32" s="42"/>
      <c r="D32" s="42"/>
      <c r="E32" s="42"/>
      <c r="F32" s="42"/>
      <c r="G32" s="89"/>
      <c r="H32" s="42"/>
      <c r="I32" s="42"/>
      <c r="J32" s="42"/>
      <c r="K32" s="42"/>
      <c r="L32" s="42"/>
    </row>
    <row r="33" spans="1:12" ht="14.25" customHeight="1">
      <c r="A33" s="42"/>
      <c r="B33" s="42"/>
      <c r="C33" s="42"/>
      <c r="D33" s="42"/>
      <c r="E33" s="42"/>
      <c r="F33" s="42"/>
      <c r="G33" s="89"/>
      <c r="H33" s="42"/>
      <c r="I33" s="42"/>
      <c r="J33" s="42"/>
      <c r="K33" s="42"/>
      <c r="L33" s="42"/>
    </row>
    <row r="34" spans="1:12" ht="14.25" customHeight="1">
      <c r="A34" s="42"/>
      <c r="B34" s="42"/>
      <c r="C34" s="42"/>
      <c r="D34" s="42"/>
      <c r="E34" s="42"/>
      <c r="F34" s="42"/>
      <c r="G34" s="89"/>
      <c r="H34" s="42"/>
      <c r="I34" s="42"/>
      <c r="J34" s="42"/>
      <c r="K34" s="42"/>
      <c r="L34" s="42"/>
    </row>
    <row r="35" spans="1:12" ht="14.25" customHeight="1">
      <c r="A35" s="42"/>
      <c r="B35" s="42"/>
      <c r="C35" s="42"/>
      <c r="D35" s="42"/>
      <c r="E35" s="42"/>
      <c r="F35" s="42"/>
      <c r="G35" s="89"/>
      <c r="H35" s="42"/>
      <c r="I35" s="42"/>
      <c r="J35" s="42"/>
      <c r="K35" s="42"/>
      <c r="L35" s="42"/>
    </row>
    <row r="36" spans="1:12" ht="14.25" customHeight="1">
      <c r="A36" s="42"/>
      <c r="B36" s="42"/>
      <c r="C36" s="42"/>
      <c r="D36" s="42"/>
      <c r="E36" s="42"/>
      <c r="F36" s="42"/>
      <c r="G36" s="89"/>
      <c r="H36" s="42"/>
      <c r="I36" s="42"/>
      <c r="J36" s="42"/>
      <c r="K36" s="42"/>
      <c r="L36" s="42"/>
    </row>
    <row r="37" spans="1:12" ht="14.25" customHeight="1">
      <c r="A37" s="42"/>
      <c r="B37" s="42"/>
      <c r="C37" s="42"/>
      <c r="D37" s="42"/>
      <c r="E37" s="42"/>
      <c r="F37" s="42"/>
      <c r="G37" s="89"/>
      <c r="H37" s="42"/>
      <c r="I37" s="42"/>
      <c r="J37" s="42"/>
      <c r="K37" s="42"/>
      <c r="L37" s="42"/>
    </row>
    <row r="38" spans="1:12" ht="14.25" customHeight="1">
      <c r="A38" s="42"/>
      <c r="B38" s="42"/>
      <c r="C38" s="42"/>
      <c r="D38" s="42"/>
      <c r="E38" s="42"/>
      <c r="F38" s="42"/>
      <c r="G38" s="89"/>
      <c r="H38" s="42"/>
      <c r="I38" s="42"/>
      <c r="J38" s="42"/>
      <c r="K38" s="42"/>
      <c r="L38" s="42"/>
    </row>
    <row r="39" spans="1:12" ht="14.25" customHeight="1">
      <c r="A39" s="42"/>
      <c r="B39" s="42"/>
      <c r="C39" s="42"/>
      <c r="D39" s="42"/>
      <c r="E39" s="42"/>
      <c r="F39" s="42"/>
      <c r="G39" s="89"/>
      <c r="H39" s="42"/>
      <c r="I39" s="42"/>
      <c r="J39" s="42"/>
      <c r="K39" s="42"/>
      <c r="L39" s="42"/>
    </row>
    <row r="40" spans="1:12" ht="14.25" customHeight="1">
      <c r="A40" s="42"/>
      <c r="B40" s="42"/>
      <c r="C40" s="42"/>
      <c r="D40" s="42"/>
      <c r="E40" s="42"/>
      <c r="F40" s="42"/>
      <c r="G40" s="89"/>
      <c r="H40" s="42"/>
      <c r="I40" s="42"/>
      <c r="J40" s="42"/>
      <c r="K40" s="42"/>
      <c r="L40" s="42"/>
    </row>
    <row r="41" spans="1:12" ht="14.25" customHeight="1">
      <c r="A41" s="42"/>
      <c r="B41" s="42"/>
      <c r="C41" s="42"/>
      <c r="D41" s="42"/>
      <c r="E41" s="42"/>
      <c r="F41" s="42"/>
      <c r="G41" s="89"/>
      <c r="H41" s="42"/>
      <c r="I41" s="42"/>
      <c r="J41" s="42"/>
      <c r="K41" s="42"/>
      <c r="L41" s="42"/>
    </row>
    <row r="42" spans="1:12" ht="14.25" customHeight="1">
      <c r="A42" s="42"/>
      <c r="B42" s="42"/>
      <c r="C42" s="42"/>
      <c r="D42" s="42"/>
      <c r="E42" s="42"/>
      <c r="F42" s="42"/>
      <c r="G42" s="89"/>
      <c r="H42" s="42"/>
      <c r="I42" s="42"/>
      <c r="J42" s="42"/>
      <c r="K42" s="42"/>
      <c r="L42" s="42"/>
    </row>
    <row r="43" spans="1:12" ht="14.25" customHeight="1">
      <c r="A43" s="42"/>
      <c r="B43" s="42"/>
      <c r="C43" s="42"/>
      <c r="D43" s="42"/>
      <c r="E43" s="42"/>
      <c r="F43" s="42"/>
      <c r="G43" s="89"/>
      <c r="H43" s="42"/>
      <c r="I43" s="42"/>
      <c r="J43" s="42"/>
      <c r="K43" s="42"/>
      <c r="L43" s="42"/>
    </row>
    <row r="44" spans="1:12" ht="14.25" customHeight="1">
      <c r="A44" s="42"/>
      <c r="B44" s="42"/>
      <c r="C44" s="42"/>
      <c r="D44" s="42"/>
      <c r="E44" s="42"/>
      <c r="F44" s="42"/>
      <c r="G44" s="89"/>
      <c r="H44" s="42"/>
      <c r="I44" s="42"/>
      <c r="J44" s="42"/>
      <c r="K44" s="42"/>
      <c r="L44" s="42"/>
    </row>
    <row r="45" spans="1:12" ht="14.25" customHeight="1">
      <c r="A45" s="42"/>
      <c r="B45" s="42"/>
      <c r="C45" s="42"/>
      <c r="D45" s="42"/>
      <c r="E45" s="42"/>
      <c r="F45" s="42"/>
      <c r="G45" s="89"/>
      <c r="H45" s="42"/>
      <c r="I45" s="42"/>
      <c r="J45" s="42"/>
      <c r="K45" s="42"/>
      <c r="L45" s="42"/>
    </row>
    <row r="46" spans="1:12" ht="14.25" customHeight="1">
      <c r="A46" s="42"/>
      <c r="B46" s="42"/>
      <c r="C46" s="42"/>
      <c r="D46" s="42"/>
      <c r="E46" s="42"/>
      <c r="F46" s="42"/>
      <c r="G46" s="89"/>
      <c r="H46" s="42"/>
      <c r="I46" s="42"/>
      <c r="J46" s="67" t="s">
        <v>78</v>
      </c>
      <c r="K46" s="42"/>
      <c r="L46" s="42"/>
    </row>
    <row r="47" spans="1:12" ht="14.25" customHeight="1">
      <c r="A47" s="42"/>
      <c r="B47" s="42"/>
      <c r="C47" s="42"/>
      <c r="D47" s="42"/>
      <c r="E47" s="42"/>
      <c r="F47" s="42"/>
      <c r="G47" s="89"/>
      <c r="H47" s="42"/>
      <c r="I47" s="42"/>
      <c r="J47" s="42"/>
      <c r="K47" s="42"/>
      <c r="L47" s="42"/>
    </row>
    <row r="48" spans="1:12" ht="14.25" customHeight="1">
      <c r="A48" s="42"/>
      <c r="B48" s="42"/>
      <c r="C48" s="42"/>
      <c r="D48" s="42"/>
      <c r="E48" s="42"/>
      <c r="F48" s="42"/>
      <c r="G48" s="89"/>
      <c r="H48" s="42"/>
      <c r="I48" s="42"/>
      <c r="J48" s="42"/>
      <c r="K48" s="42"/>
      <c r="L48" s="42"/>
    </row>
    <row r="49" spans="1:12" ht="14.25" customHeight="1">
      <c r="A49" s="42"/>
      <c r="B49" s="42"/>
      <c r="C49" s="42"/>
      <c r="D49" s="42"/>
      <c r="E49" s="42"/>
      <c r="F49" s="42"/>
      <c r="G49" s="89"/>
      <c r="H49" s="42"/>
      <c r="I49" s="42"/>
      <c r="J49" s="42"/>
      <c r="K49" s="42"/>
      <c r="L49" s="42"/>
    </row>
    <row r="50" spans="1:12" ht="14.25" customHeight="1">
      <c r="A50" s="42"/>
      <c r="B50" s="42"/>
      <c r="C50" s="42"/>
      <c r="D50" s="42"/>
      <c r="E50" s="42"/>
      <c r="F50" s="42"/>
      <c r="G50" s="89"/>
      <c r="H50" s="42"/>
      <c r="I50" s="42"/>
      <c r="J50" s="42"/>
      <c r="K50" s="42"/>
      <c r="L50" s="42"/>
    </row>
    <row r="51" spans="1:12" ht="14.25" customHeight="1">
      <c r="A51" s="42"/>
      <c r="B51" s="42"/>
      <c r="C51" s="42"/>
      <c r="D51" s="42"/>
      <c r="E51" s="42"/>
      <c r="F51" s="42"/>
      <c r="G51" s="89"/>
      <c r="H51" s="42"/>
      <c r="I51" s="42"/>
      <c r="J51" s="42"/>
      <c r="K51" s="42"/>
      <c r="L51" s="42"/>
    </row>
    <row r="52" spans="1:12" ht="14.25" customHeight="1">
      <c r="A52" s="42"/>
      <c r="B52" s="42"/>
      <c r="C52" s="42"/>
      <c r="D52" s="42"/>
      <c r="E52" s="42"/>
      <c r="F52" s="42"/>
      <c r="G52" s="89"/>
      <c r="H52" s="42"/>
      <c r="I52" s="42"/>
      <c r="J52" s="42"/>
      <c r="K52" s="42"/>
      <c r="L52" s="42"/>
    </row>
    <row r="53" spans="1:12" ht="14.25" customHeight="1">
      <c r="A53" s="42"/>
      <c r="B53" s="42"/>
      <c r="C53" s="42"/>
      <c r="D53" s="42"/>
      <c r="E53" s="42"/>
      <c r="F53" s="42"/>
      <c r="G53" s="89"/>
      <c r="H53" s="42"/>
      <c r="I53" s="42"/>
      <c r="J53" s="42"/>
      <c r="K53" s="42"/>
      <c r="L53" s="42"/>
    </row>
    <row r="54" spans="1:12" ht="14.25" customHeight="1">
      <c r="A54" s="42"/>
      <c r="B54" s="42"/>
      <c r="C54" s="42"/>
      <c r="D54" s="42"/>
      <c r="E54" s="42"/>
      <c r="F54" s="42"/>
      <c r="G54" s="89"/>
      <c r="H54" s="42"/>
      <c r="I54" s="42"/>
      <c r="J54" s="42"/>
      <c r="K54" s="42"/>
      <c r="L54" s="42"/>
    </row>
    <row r="55" spans="1:12" ht="14.25" customHeight="1">
      <c r="A55" s="42"/>
      <c r="B55" s="42"/>
      <c r="C55" s="42"/>
      <c r="D55" s="42"/>
      <c r="E55" s="42"/>
      <c r="F55" s="42"/>
      <c r="G55" s="89"/>
      <c r="H55" s="42"/>
      <c r="I55" s="42"/>
      <c r="J55" s="42"/>
      <c r="K55" s="42"/>
      <c r="L55" s="42"/>
    </row>
    <row r="56" spans="1:12" ht="14.25" customHeight="1">
      <c r="A56" s="42"/>
      <c r="B56" s="42"/>
      <c r="C56" s="42"/>
      <c r="D56" s="42"/>
      <c r="E56" s="42"/>
      <c r="F56" s="42"/>
      <c r="G56" s="89"/>
      <c r="H56" s="42"/>
      <c r="I56" s="42"/>
      <c r="J56" s="42"/>
      <c r="K56" s="42"/>
      <c r="L56" s="42"/>
    </row>
    <row r="57" spans="1:12" ht="14.25" customHeight="1">
      <c r="A57" s="42"/>
      <c r="B57" s="42"/>
      <c r="C57" s="42"/>
      <c r="D57" s="42"/>
      <c r="E57" s="42"/>
      <c r="F57" s="42"/>
      <c r="G57" s="89"/>
      <c r="H57" s="42"/>
      <c r="I57" s="42"/>
      <c r="J57" s="42"/>
      <c r="K57" s="42"/>
      <c r="L57" s="42"/>
    </row>
    <row r="58" spans="1:12" ht="14.25" customHeight="1">
      <c r="A58" s="42"/>
      <c r="B58" s="42"/>
      <c r="C58" s="42"/>
      <c r="D58" s="42"/>
      <c r="E58" s="42"/>
      <c r="F58" s="42"/>
      <c r="G58" s="89"/>
      <c r="H58" s="42"/>
      <c r="I58" s="42"/>
      <c r="J58" s="42"/>
      <c r="K58" s="42"/>
      <c r="L58" s="42"/>
    </row>
    <row r="59" spans="1:12" ht="14.25" customHeight="1">
      <c r="A59" s="42"/>
      <c r="B59" s="42"/>
      <c r="C59" s="42"/>
      <c r="D59" s="42"/>
      <c r="E59" s="42"/>
      <c r="F59" s="42"/>
      <c r="G59" s="89"/>
      <c r="H59" s="42"/>
      <c r="I59" s="42"/>
      <c r="J59" s="42"/>
      <c r="K59" s="42"/>
      <c r="L59" s="42"/>
    </row>
    <row r="60" spans="1:12" ht="14.25" customHeight="1">
      <c r="A60" s="42"/>
      <c r="B60" s="42"/>
      <c r="C60" s="42"/>
      <c r="D60" s="42"/>
      <c r="E60" s="42"/>
      <c r="F60" s="42"/>
      <c r="G60" s="89"/>
      <c r="H60" s="42"/>
      <c r="I60" s="42"/>
      <c r="J60" s="42"/>
      <c r="K60" s="42"/>
      <c r="L60" s="42"/>
    </row>
    <row r="61" spans="1:12" ht="14.25" customHeight="1">
      <c r="A61" s="42"/>
      <c r="B61" s="42"/>
      <c r="C61" s="42"/>
      <c r="D61" s="42"/>
      <c r="E61" s="42"/>
      <c r="F61" s="42"/>
      <c r="G61" s="89"/>
      <c r="H61" s="42"/>
      <c r="I61" s="42"/>
      <c r="J61" s="42"/>
      <c r="K61" s="42"/>
      <c r="L61" s="42"/>
    </row>
    <row r="62" spans="1:12" ht="14.25" customHeight="1">
      <c r="A62" s="42"/>
      <c r="B62" s="42"/>
      <c r="C62" s="42"/>
      <c r="D62" s="42"/>
      <c r="E62" s="42"/>
      <c r="F62" s="42"/>
      <c r="G62" s="89"/>
      <c r="H62" s="42"/>
      <c r="I62" s="42"/>
      <c r="J62" s="42"/>
      <c r="K62" s="42"/>
      <c r="L62" s="42"/>
    </row>
    <row r="63" spans="1:12" ht="14.25" customHeight="1">
      <c r="A63" s="42"/>
      <c r="B63" s="42"/>
      <c r="C63" s="42"/>
      <c r="D63" s="42"/>
      <c r="E63" s="42"/>
      <c r="F63" s="42"/>
      <c r="G63" s="89"/>
      <c r="H63" s="42"/>
      <c r="I63" s="42"/>
      <c r="J63" s="42"/>
      <c r="K63" s="42"/>
      <c r="L63" s="42"/>
    </row>
    <row r="64" spans="1:12" ht="14.25" customHeight="1">
      <c r="A64" s="42"/>
      <c r="B64" s="42"/>
      <c r="C64" s="42"/>
      <c r="D64" s="42"/>
      <c r="E64" s="42"/>
      <c r="F64" s="42"/>
      <c r="G64" s="89"/>
      <c r="H64" s="42"/>
      <c r="I64" s="42"/>
      <c r="J64" s="42"/>
      <c r="K64" s="42"/>
      <c r="L64" s="42"/>
    </row>
    <row r="65" spans="1:12" ht="14.25" customHeight="1">
      <c r="A65" s="42"/>
      <c r="B65" s="42"/>
      <c r="C65" s="42"/>
      <c r="D65" s="42"/>
      <c r="E65" s="42"/>
      <c r="F65" s="42"/>
      <c r="G65" s="89"/>
      <c r="H65" s="42"/>
      <c r="I65" s="42"/>
      <c r="J65" s="42"/>
      <c r="K65" s="42"/>
      <c r="L65" s="42"/>
    </row>
    <row r="66" spans="1:12" ht="14.25" customHeight="1">
      <c r="A66" s="42"/>
      <c r="B66" s="42"/>
      <c r="C66" s="42"/>
      <c r="D66" s="42"/>
      <c r="E66" s="42"/>
      <c r="F66" s="42"/>
      <c r="G66" s="89"/>
      <c r="H66" s="42"/>
      <c r="I66" s="42"/>
      <c r="J66" s="42"/>
      <c r="K66" s="42"/>
      <c r="L66" s="42"/>
    </row>
    <row r="67" spans="1:12" ht="14.25" customHeight="1">
      <c r="A67" s="42"/>
      <c r="B67" s="42"/>
      <c r="C67" s="42"/>
      <c r="D67" s="42"/>
      <c r="E67" s="42"/>
      <c r="F67" s="42"/>
      <c r="G67" s="89"/>
      <c r="H67" s="42"/>
      <c r="I67" s="42"/>
      <c r="J67" s="42"/>
      <c r="K67" s="42"/>
      <c r="L67" s="42"/>
    </row>
    <row r="68" spans="1:12" ht="14.25" customHeight="1">
      <c r="A68" s="42"/>
      <c r="B68" s="42"/>
      <c r="C68" s="42"/>
      <c r="D68" s="42"/>
      <c r="E68" s="42"/>
      <c r="F68" s="42"/>
      <c r="G68" s="89"/>
      <c r="H68" s="42"/>
      <c r="I68" s="42"/>
      <c r="J68" s="42"/>
      <c r="K68" s="42"/>
      <c r="L68" s="42"/>
    </row>
    <row r="69" spans="1:12" ht="14.25" customHeight="1">
      <c r="A69" s="42"/>
      <c r="B69" s="42"/>
      <c r="C69" s="42"/>
      <c r="D69" s="42"/>
      <c r="E69" s="42"/>
      <c r="F69" s="42"/>
      <c r="G69" s="89"/>
      <c r="H69" s="42"/>
      <c r="I69" s="42"/>
      <c r="J69" s="42"/>
      <c r="K69" s="42"/>
      <c r="L69" s="42"/>
    </row>
    <row r="70" spans="1:12" ht="14.25" customHeight="1">
      <c r="A70" s="42"/>
      <c r="B70" s="42"/>
      <c r="C70" s="42"/>
      <c r="D70" s="42"/>
      <c r="E70" s="42"/>
      <c r="F70" s="42"/>
      <c r="G70" s="89"/>
      <c r="H70" s="42"/>
      <c r="I70" s="42"/>
      <c r="J70" s="42"/>
      <c r="K70" s="42"/>
      <c r="L70" s="42"/>
    </row>
    <row r="71" spans="1:12" ht="14.25" customHeight="1">
      <c r="A71" s="42"/>
      <c r="B71" s="42"/>
      <c r="C71" s="42"/>
      <c r="D71" s="42"/>
      <c r="E71" s="42"/>
      <c r="F71" s="42"/>
      <c r="G71" s="89"/>
      <c r="H71" s="42"/>
      <c r="I71" s="42"/>
      <c r="J71" s="42"/>
      <c r="K71" s="42"/>
      <c r="L71" s="42"/>
    </row>
    <row r="72" spans="1:12" ht="14.25" customHeight="1">
      <c r="A72" s="42"/>
      <c r="B72" s="42"/>
      <c r="C72" s="42"/>
      <c r="D72" s="42"/>
      <c r="E72" s="42"/>
      <c r="F72" s="42"/>
      <c r="G72" s="89"/>
      <c r="H72" s="42"/>
      <c r="I72" s="42"/>
      <c r="J72" s="42"/>
      <c r="K72" s="42"/>
      <c r="L72" s="42"/>
    </row>
    <row r="73" spans="1:12" ht="14.25" customHeight="1">
      <c r="A73" s="42"/>
      <c r="B73" s="42"/>
      <c r="C73" s="42"/>
      <c r="D73" s="42"/>
      <c r="E73" s="42"/>
      <c r="F73" s="42"/>
      <c r="G73" s="89"/>
      <c r="H73" s="42"/>
      <c r="I73" s="42"/>
      <c r="J73" s="42"/>
      <c r="K73" s="42"/>
      <c r="L73" s="42"/>
    </row>
    <row r="74" spans="1:12" ht="14.25" customHeight="1">
      <c r="A74" s="42"/>
      <c r="B74" s="42"/>
      <c r="C74" s="42"/>
      <c r="D74" s="42"/>
      <c r="E74" s="42"/>
      <c r="F74" s="42"/>
      <c r="G74" s="89"/>
      <c r="H74" s="42"/>
      <c r="I74" s="42"/>
      <c r="J74" s="42"/>
      <c r="K74" s="42"/>
      <c r="L74" s="42"/>
    </row>
    <row r="75" spans="1:12" ht="14.25" customHeight="1">
      <c r="A75" s="42"/>
      <c r="B75" s="42"/>
      <c r="C75" s="42"/>
      <c r="D75" s="42"/>
      <c r="E75" s="42"/>
      <c r="F75" s="42"/>
      <c r="G75" s="89"/>
      <c r="H75" s="42"/>
      <c r="I75" s="42"/>
      <c r="J75" s="42"/>
      <c r="K75" s="42"/>
      <c r="L75" s="42"/>
    </row>
    <row r="76" spans="1:12" ht="14.25" customHeight="1">
      <c r="A76" s="42"/>
      <c r="B76" s="42"/>
      <c r="C76" s="42"/>
      <c r="D76" s="42"/>
      <c r="E76" s="42"/>
      <c r="F76" s="42"/>
      <c r="G76" s="89"/>
      <c r="H76" s="42"/>
      <c r="I76" s="42"/>
      <c r="J76" s="42"/>
      <c r="K76" s="42"/>
      <c r="L76" s="42"/>
    </row>
    <row r="77" spans="1:12" ht="14.25" customHeight="1">
      <c r="A77" s="42"/>
      <c r="B77" s="42"/>
      <c r="C77" s="42"/>
      <c r="D77" s="42"/>
      <c r="E77" s="42"/>
      <c r="F77" s="42"/>
      <c r="G77" s="89"/>
      <c r="H77" s="42"/>
      <c r="I77" s="42"/>
      <c r="J77" s="42"/>
      <c r="K77" s="42"/>
      <c r="L77" s="42"/>
    </row>
    <row r="78" spans="1:12" ht="14.25" customHeight="1">
      <c r="A78" s="42"/>
      <c r="B78" s="42"/>
      <c r="C78" s="42"/>
      <c r="D78" s="42"/>
      <c r="E78" s="42"/>
      <c r="F78" s="42"/>
      <c r="G78" s="89"/>
      <c r="H78" s="42"/>
      <c r="I78" s="42"/>
      <c r="J78" s="42"/>
      <c r="K78" s="42"/>
      <c r="L78" s="42"/>
    </row>
    <row r="79" spans="1:12" ht="14.25" customHeight="1">
      <c r="A79" s="42"/>
      <c r="B79" s="42"/>
      <c r="C79" s="42"/>
      <c r="D79" s="42"/>
      <c r="E79" s="42"/>
      <c r="F79" s="42"/>
      <c r="G79" s="89"/>
      <c r="H79" s="42"/>
      <c r="I79" s="42"/>
      <c r="J79" s="42"/>
      <c r="K79" s="42"/>
      <c r="L79" s="42"/>
    </row>
    <row r="80" spans="1:12" ht="14.25" customHeight="1">
      <c r="A80" s="42"/>
      <c r="B80" s="42"/>
      <c r="C80" s="42"/>
      <c r="D80" s="42"/>
      <c r="E80" s="42"/>
      <c r="F80" s="42"/>
      <c r="G80" s="89"/>
      <c r="H80" s="42"/>
      <c r="I80" s="42"/>
      <c r="J80" s="42"/>
      <c r="K80" s="42"/>
      <c r="L80" s="42"/>
    </row>
    <row r="81" spans="1:12" ht="14.25" customHeight="1">
      <c r="A81" s="42"/>
      <c r="B81" s="42"/>
      <c r="C81" s="42"/>
      <c r="D81" s="42"/>
      <c r="E81" s="42"/>
      <c r="F81" s="42"/>
      <c r="G81" s="89"/>
      <c r="H81" s="42"/>
      <c r="I81" s="42"/>
      <c r="J81" s="42"/>
      <c r="K81" s="42"/>
      <c r="L81" s="42"/>
    </row>
    <row r="82" spans="1:12" ht="14.25" customHeight="1">
      <c r="A82" s="42"/>
      <c r="B82" s="42"/>
      <c r="C82" s="42"/>
      <c r="D82" s="42"/>
      <c r="E82" s="42"/>
      <c r="F82" s="42"/>
      <c r="G82" s="89"/>
      <c r="H82" s="42"/>
      <c r="I82" s="42"/>
      <c r="J82" s="42"/>
      <c r="K82" s="42"/>
      <c r="L82" s="42"/>
    </row>
    <row r="83" spans="1:12" ht="14.25" customHeight="1">
      <c r="A83" s="42"/>
      <c r="B83" s="42"/>
      <c r="C83" s="42"/>
      <c r="D83" s="42"/>
      <c r="E83" s="42"/>
      <c r="F83" s="42"/>
      <c r="G83" s="89"/>
      <c r="H83" s="42"/>
      <c r="I83" s="42"/>
      <c r="J83" s="42"/>
      <c r="K83" s="42"/>
      <c r="L83" s="42"/>
    </row>
    <row r="84" spans="1:12" ht="14.25" customHeight="1">
      <c r="A84" s="42"/>
      <c r="B84" s="42"/>
      <c r="C84" s="42"/>
      <c r="D84" s="42"/>
      <c r="E84" s="42"/>
      <c r="F84" s="42"/>
      <c r="G84" s="89"/>
      <c r="H84" s="42"/>
      <c r="I84" s="42"/>
      <c r="J84" s="42"/>
      <c r="K84" s="42"/>
      <c r="L84" s="42"/>
    </row>
    <row r="85" spans="1:12" ht="14.25" customHeight="1">
      <c r="A85" s="42"/>
      <c r="B85" s="42"/>
      <c r="C85" s="42"/>
      <c r="D85" s="42"/>
      <c r="E85" s="42"/>
      <c r="F85" s="42"/>
      <c r="G85" s="89"/>
      <c r="H85" s="42"/>
      <c r="I85" s="42"/>
      <c r="J85" s="42"/>
      <c r="K85" s="42"/>
      <c r="L85" s="42"/>
    </row>
    <row r="86" spans="1:12" ht="14.25" customHeight="1">
      <c r="A86" s="42"/>
      <c r="B86" s="42"/>
      <c r="C86" s="42"/>
      <c r="D86" s="42"/>
      <c r="E86" s="42"/>
      <c r="F86" s="42"/>
      <c r="G86" s="89"/>
      <c r="H86" s="42"/>
      <c r="I86" s="42"/>
      <c r="J86" s="42"/>
      <c r="K86" s="42"/>
      <c r="L86" s="42"/>
    </row>
    <row r="87" spans="1:12" ht="14.25" customHeight="1">
      <c r="A87" s="42"/>
      <c r="B87" s="42"/>
      <c r="C87" s="42"/>
      <c r="D87" s="42"/>
      <c r="E87" s="42"/>
      <c r="F87" s="42"/>
      <c r="G87" s="89"/>
      <c r="H87" s="42"/>
      <c r="I87" s="42"/>
      <c r="J87" s="42"/>
      <c r="K87" s="42"/>
      <c r="L87" s="42"/>
    </row>
    <row r="88" spans="1:12" ht="14.25" customHeight="1">
      <c r="A88" s="42"/>
      <c r="B88" s="42"/>
      <c r="C88" s="42"/>
      <c r="D88" s="42"/>
      <c r="E88" s="42"/>
      <c r="F88" s="42"/>
      <c r="G88" s="89"/>
      <c r="H88" s="42"/>
      <c r="I88" s="42"/>
      <c r="J88" s="42"/>
      <c r="K88" s="42"/>
      <c r="L88" s="42"/>
    </row>
    <row r="89" spans="1:12" ht="14.25" customHeight="1">
      <c r="A89" s="42"/>
      <c r="B89" s="42"/>
      <c r="C89" s="42"/>
      <c r="D89" s="42"/>
      <c r="E89" s="42"/>
      <c r="F89" s="42"/>
      <c r="G89" s="89"/>
      <c r="H89" s="42"/>
      <c r="I89" s="42"/>
      <c r="J89" s="42"/>
      <c r="K89" s="42"/>
      <c r="L89" s="42"/>
    </row>
    <row r="90" spans="1:12" ht="14.25" customHeight="1">
      <c r="A90" s="42"/>
      <c r="B90" s="42"/>
      <c r="C90" s="42"/>
      <c r="D90" s="42"/>
      <c r="E90" s="42"/>
      <c r="F90" s="42"/>
      <c r="G90" s="89"/>
      <c r="H90" s="42"/>
      <c r="I90" s="42"/>
      <c r="J90" s="42"/>
      <c r="K90" s="42"/>
      <c r="L90" s="42"/>
    </row>
    <row r="91" spans="1:12" ht="14.25" customHeight="1">
      <c r="A91" s="42"/>
      <c r="B91" s="42"/>
      <c r="C91" s="42"/>
      <c r="D91" s="42"/>
      <c r="E91" s="42"/>
      <c r="F91" s="42"/>
      <c r="G91" s="89"/>
      <c r="H91" s="42"/>
      <c r="I91" s="42"/>
      <c r="J91" s="42"/>
      <c r="K91" s="42"/>
      <c r="L91" s="42"/>
    </row>
    <row r="92" spans="1:12" ht="14.25" customHeight="1">
      <c r="A92" s="42"/>
      <c r="B92" s="42"/>
      <c r="C92" s="42"/>
      <c r="D92" s="42"/>
      <c r="E92" s="42"/>
      <c r="F92" s="42"/>
      <c r="G92" s="89"/>
      <c r="H92" s="42"/>
      <c r="I92" s="42"/>
      <c r="J92" s="42"/>
      <c r="K92" s="42"/>
      <c r="L92" s="42"/>
    </row>
    <row r="93" spans="1:12" ht="14.25" customHeight="1">
      <c r="A93" s="42"/>
      <c r="B93" s="42"/>
      <c r="C93" s="42"/>
      <c r="D93" s="42"/>
      <c r="E93" s="42"/>
      <c r="F93" s="42"/>
      <c r="G93" s="89"/>
      <c r="H93" s="42"/>
      <c r="I93" s="42"/>
      <c r="J93" s="42"/>
      <c r="K93" s="42"/>
      <c r="L93" s="42"/>
    </row>
    <row r="94" spans="1:12" ht="14.25" customHeight="1">
      <c r="A94" s="42"/>
      <c r="B94" s="42"/>
      <c r="C94" s="42"/>
      <c r="D94" s="42"/>
      <c r="E94" s="42"/>
      <c r="F94" s="42"/>
      <c r="G94" s="89"/>
      <c r="H94" s="42"/>
      <c r="I94" s="42"/>
      <c r="J94" s="42"/>
      <c r="K94" s="42"/>
      <c r="L94" s="42"/>
    </row>
    <row r="95" spans="1:12" ht="14.25" customHeight="1">
      <c r="A95" s="42"/>
      <c r="B95" s="42"/>
      <c r="C95" s="42"/>
      <c r="D95" s="42"/>
      <c r="E95" s="42"/>
      <c r="F95" s="42"/>
      <c r="G95" s="89"/>
      <c r="H95" s="42"/>
      <c r="I95" s="42"/>
      <c r="J95" s="42"/>
      <c r="K95" s="42"/>
      <c r="L95" s="42"/>
    </row>
    <row r="96" spans="1:12" ht="14.25" customHeight="1">
      <c r="A96" s="42"/>
      <c r="B96" s="42"/>
      <c r="C96" s="42"/>
      <c r="D96" s="42"/>
      <c r="E96" s="42"/>
      <c r="F96" s="42"/>
      <c r="G96" s="89"/>
      <c r="H96" s="42"/>
      <c r="I96" s="42"/>
      <c r="J96" s="42"/>
      <c r="K96" s="42"/>
      <c r="L96" s="42"/>
    </row>
    <row r="97" spans="1:12" ht="14.25" customHeight="1">
      <c r="A97" s="42"/>
      <c r="B97" s="42"/>
      <c r="C97" s="42"/>
      <c r="D97" s="42"/>
      <c r="E97" s="42"/>
      <c r="F97" s="42"/>
      <c r="G97" s="89"/>
      <c r="H97" s="42"/>
      <c r="I97" s="42"/>
      <c r="J97" s="42"/>
      <c r="K97" s="42"/>
      <c r="L97" s="42"/>
    </row>
    <row r="98" spans="1:12" ht="14.25" customHeight="1">
      <c r="A98" s="42"/>
      <c r="B98" s="42"/>
      <c r="C98" s="42"/>
      <c r="D98" s="42"/>
      <c r="E98" s="42"/>
      <c r="F98" s="42"/>
      <c r="G98" s="89"/>
      <c r="H98" s="42"/>
      <c r="I98" s="42"/>
      <c r="J98" s="42"/>
      <c r="K98" s="42"/>
      <c r="L98" s="42"/>
    </row>
    <row r="99" spans="1:12" ht="14.25" customHeight="1">
      <c r="A99" s="42"/>
      <c r="B99" s="42"/>
      <c r="C99" s="42"/>
      <c r="D99" s="42"/>
      <c r="E99" s="42"/>
      <c r="F99" s="42"/>
      <c r="G99" s="89"/>
      <c r="H99" s="42"/>
      <c r="I99" s="42"/>
      <c r="J99" s="42"/>
      <c r="K99" s="42"/>
      <c r="L99" s="42"/>
    </row>
    <row r="100" spans="1:12" ht="14.25" customHeight="1">
      <c r="A100" s="42"/>
      <c r="B100" s="42"/>
      <c r="C100" s="42"/>
      <c r="D100" s="42"/>
      <c r="E100" s="42"/>
      <c r="F100" s="42"/>
      <c r="G100" s="89"/>
      <c r="H100" s="42"/>
      <c r="I100" s="42"/>
      <c r="J100" s="42"/>
      <c r="K100" s="42"/>
      <c r="L100" s="42"/>
    </row>
    <row r="101" spans="1:12" ht="14.25" customHeight="1">
      <c r="A101" s="42"/>
      <c r="B101" s="42"/>
      <c r="C101" s="42"/>
      <c r="D101" s="42"/>
      <c r="E101" s="42"/>
      <c r="F101" s="42"/>
      <c r="G101" s="89"/>
      <c r="H101" s="42"/>
      <c r="I101" s="42"/>
      <c r="J101" s="42"/>
      <c r="K101" s="42"/>
      <c r="L101" s="42"/>
    </row>
    <row r="102" spans="1:12" ht="14.25" customHeight="1">
      <c r="A102" s="42"/>
      <c r="B102" s="42"/>
      <c r="C102" s="42"/>
      <c r="D102" s="42"/>
      <c r="E102" s="42"/>
      <c r="F102" s="42"/>
      <c r="G102" s="89"/>
      <c r="H102" s="42"/>
      <c r="I102" s="42"/>
      <c r="J102" s="42"/>
      <c r="K102" s="42"/>
      <c r="L102" s="42"/>
    </row>
    <row r="103" spans="1:12" ht="14.25" customHeight="1">
      <c r="A103" s="42"/>
      <c r="B103" s="42"/>
      <c r="C103" s="42"/>
      <c r="D103" s="42"/>
      <c r="E103" s="42"/>
      <c r="F103" s="42"/>
      <c r="G103" s="89"/>
      <c r="H103" s="42"/>
      <c r="I103" s="42"/>
      <c r="J103" s="42"/>
      <c r="K103" s="42"/>
      <c r="L103" s="42"/>
    </row>
    <row r="104" spans="1:12" ht="14.25" customHeight="1">
      <c r="A104" s="42"/>
      <c r="B104" s="42"/>
      <c r="C104" s="42"/>
      <c r="D104" s="42"/>
      <c r="E104" s="42"/>
      <c r="F104" s="42"/>
      <c r="G104" s="89"/>
      <c r="H104" s="42"/>
      <c r="I104" s="42"/>
      <c r="J104" s="42"/>
      <c r="K104" s="42"/>
      <c r="L104" s="42"/>
    </row>
    <row r="105" spans="1:12" ht="14.25" customHeight="1">
      <c r="A105" s="42"/>
      <c r="B105" s="42"/>
      <c r="C105" s="42"/>
      <c r="D105" s="42"/>
      <c r="E105" s="42"/>
      <c r="F105" s="42"/>
      <c r="G105" s="89"/>
      <c r="H105" s="42"/>
      <c r="I105" s="42"/>
      <c r="J105" s="42"/>
      <c r="K105" s="42"/>
      <c r="L105" s="42"/>
    </row>
    <row r="106" spans="1:12" ht="14.25" customHeight="1">
      <c r="A106" s="42"/>
      <c r="B106" s="42"/>
      <c r="C106" s="42"/>
      <c r="D106" s="42"/>
      <c r="E106" s="42"/>
      <c r="F106" s="42"/>
      <c r="G106" s="89"/>
      <c r="H106" s="42"/>
      <c r="I106" s="42"/>
      <c r="J106" s="42"/>
      <c r="K106" s="42"/>
      <c r="L106" s="42"/>
    </row>
    <row r="107" spans="1:12" ht="14.25" customHeight="1">
      <c r="A107" s="42"/>
      <c r="B107" s="42"/>
      <c r="C107" s="42"/>
      <c r="D107" s="42"/>
      <c r="E107" s="42"/>
      <c r="F107" s="42"/>
      <c r="G107" s="89"/>
      <c r="H107" s="42"/>
      <c r="I107" s="42"/>
      <c r="J107" s="42"/>
      <c r="K107" s="42"/>
      <c r="L107" s="42"/>
    </row>
    <row r="108" spans="1:12" ht="14.25" customHeight="1">
      <c r="A108" s="42"/>
      <c r="B108" s="42"/>
      <c r="C108" s="42"/>
      <c r="D108" s="42"/>
      <c r="E108" s="42"/>
      <c r="F108" s="42"/>
      <c r="G108" s="89"/>
      <c r="H108" s="42"/>
      <c r="I108" s="42"/>
      <c r="J108" s="42"/>
      <c r="K108" s="42"/>
      <c r="L108" s="42"/>
    </row>
    <row r="109" spans="1:12" ht="14.25" customHeight="1">
      <c r="A109" s="42"/>
      <c r="B109" s="42"/>
      <c r="C109" s="42"/>
      <c r="D109" s="42"/>
      <c r="E109" s="42"/>
      <c r="F109" s="42"/>
      <c r="G109" s="89"/>
      <c r="H109" s="42"/>
      <c r="I109" s="42"/>
      <c r="J109" s="42"/>
      <c r="K109" s="42"/>
      <c r="L109" s="42"/>
    </row>
    <row r="110" spans="1:12" ht="14.25" customHeight="1">
      <c r="A110" s="42"/>
      <c r="B110" s="42"/>
      <c r="C110" s="42"/>
      <c r="D110" s="42"/>
      <c r="E110" s="42"/>
      <c r="F110" s="42"/>
      <c r="G110" s="89"/>
      <c r="H110" s="42"/>
      <c r="I110" s="42"/>
      <c r="J110" s="42"/>
      <c r="K110" s="42"/>
      <c r="L110" s="42"/>
    </row>
    <row r="111" spans="1:12" ht="14.25" customHeight="1">
      <c r="A111" s="42"/>
      <c r="B111" s="42"/>
      <c r="C111" s="42"/>
      <c r="D111" s="42"/>
      <c r="E111" s="42"/>
      <c r="F111" s="42"/>
      <c r="G111" s="89"/>
      <c r="H111" s="42"/>
      <c r="I111" s="42"/>
      <c r="J111" s="42"/>
      <c r="K111" s="42"/>
      <c r="L111" s="42"/>
    </row>
    <row r="112" spans="1:12" ht="14.25" customHeight="1">
      <c r="A112" s="42"/>
      <c r="B112" s="42"/>
      <c r="C112" s="42"/>
      <c r="D112" s="42"/>
      <c r="E112" s="42"/>
      <c r="F112" s="42"/>
      <c r="G112" s="89"/>
      <c r="H112" s="42"/>
      <c r="I112" s="42"/>
      <c r="J112" s="42"/>
      <c r="K112" s="42"/>
      <c r="L112" s="42"/>
    </row>
    <row r="113" spans="1:12" ht="14.25" customHeight="1">
      <c r="A113" s="42"/>
      <c r="B113" s="42"/>
      <c r="C113" s="42"/>
      <c r="D113" s="42"/>
      <c r="E113" s="42"/>
      <c r="F113" s="42"/>
      <c r="G113" s="89"/>
      <c r="H113" s="42"/>
      <c r="I113" s="42"/>
      <c r="J113" s="42"/>
      <c r="K113" s="42"/>
      <c r="L113" s="42"/>
    </row>
    <row r="114" spans="1:12" ht="14.25" customHeight="1">
      <c r="A114" s="42"/>
      <c r="B114" s="42"/>
      <c r="C114" s="42"/>
      <c r="D114" s="42"/>
      <c r="E114" s="42"/>
      <c r="F114" s="42"/>
      <c r="G114" s="89"/>
      <c r="H114" s="42"/>
      <c r="I114" s="42"/>
      <c r="J114" s="42"/>
      <c r="K114" s="42"/>
      <c r="L114" s="42"/>
    </row>
    <row r="115" spans="1:12" ht="14.25" customHeight="1">
      <c r="A115" s="42"/>
      <c r="B115" s="42"/>
      <c r="C115" s="42"/>
      <c r="D115" s="42"/>
      <c r="E115" s="42"/>
      <c r="F115" s="42"/>
      <c r="G115" s="89"/>
      <c r="H115" s="42"/>
      <c r="I115" s="42"/>
      <c r="J115" s="42"/>
      <c r="K115" s="42"/>
      <c r="L115" s="42"/>
    </row>
    <row r="116" spans="1:12" ht="14.25" customHeight="1">
      <c r="A116" s="42"/>
      <c r="B116" s="42"/>
      <c r="C116" s="42"/>
      <c r="D116" s="42"/>
      <c r="E116" s="42"/>
      <c r="F116" s="42"/>
      <c r="G116" s="89"/>
      <c r="H116" s="42"/>
      <c r="I116" s="42"/>
      <c r="J116" s="42"/>
      <c r="K116" s="42"/>
      <c r="L116" s="42"/>
    </row>
    <row r="117" spans="1:12" ht="14.25" customHeight="1">
      <c r="A117" s="42"/>
      <c r="B117" s="42"/>
      <c r="C117" s="42"/>
      <c r="D117" s="42"/>
      <c r="E117" s="42"/>
      <c r="F117" s="42"/>
      <c r="G117" s="89"/>
      <c r="H117" s="42"/>
      <c r="I117" s="42"/>
      <c r="J117" s="42"/>
      <c r="K117" s="42"/>
      <c r="L117" s="42"/>
    </row>
    <row r="118" spans="1:12" ht="14.25" customHeight="1">
      <c r="A118" s="42"/>
      <c r="B118" s="42"/>
      <c r="C118" s="42"/>
      <c r="D118" s="42"/>
      <c r="E118" s="42"/>
      <c r="F118" s="42"/>
      <c r="G118" s="89"/>
      <c r="H118" s="42"/>
      <c r="I118" s="42"/>
      <c r="J118" s="42"/>
      <c r="K118" s="42"/>
      <c r="L118" s="42"/>
    </row>
    <row r="119" spans="1:12" ht="14.25" customHeight="1">
      <c r="A119" s="42"/>
      <c r="B119" s="42"/>
      <c r="C119" s="42"/>
      <c r="D119" s="42"/>
      <c r="E119" s="42"/>
      <c r="F119" s="42"/>
      <c r="G119" s="89"/>
      <c r="H119" s="42"/>
      <c r="I119" s="42"/>
      <c r="J119" s="42"/>
      <c r="K119" s="42"/>
      <c r="L119" s="42"/>
    </row>
    <row r="120" spans="1:12" ht="14.25" customHeight="1">
      <c r="A120" s="42"/>
      <c r="B120" s="42"/>
      <c r="C120" s="42"/>
      <c r="D120" s="42"/>
      <c r="E120" s="42"/>
      <c r="F120" s="42"/>
      <c r="G120" s="89"/>
      <c r="H120" s="42"/>
      <c r="I120" s="42"/>
      <c r="J120" s="42"/>
      <c r="K120" s="42"/>
      <c r="L120" s="42"/>
    </row>
    <row r="121" spans="1:12" ht="14.25" customHeight="1">
      <c r="A121" s="42"/>
      <c r="B121" s="42"/>
      <c r="C121" s="42"/>
      <c r="D121" s="42"/>
      <c r="E121" s="42"/>
      <c r="F121" s="42"/>
      <c r="G121" s="89"/>
      <c r="H121" s="42"/>
      <c r="I121" s="42"/>
      <c r="J121" s="42"/>
      <c r="K121" s="42"/>
      <c r="L121" s="42"/>
    </row>
    <row r="122" spans="1:12" ht="14.25" customHeight="1">
      <c r="A122" s="42"/>
      <c r="B122" s="42"/>
      <c r="C122" s="42"/>
      <c r="D122" s="42"/>
      <c r="E122" s="42"/>
      <c r="F122" s="42"/>
      <c r="G122" s="89"/>
      <c r="H122" s="42"/>
      <c r="I122" s="42"/>
      <c r="J122" s="42"/>
      <c r="K122" s="42"/>
      <c r="L122" s="42"/>
    </row>
    <row r="123" spans="1:12" ht="14.25" customHeight="1">
      <c r="A123" s="42"/>
      <c r="B123" s="42"/>
      <c r="C123" s="42"/>
      <c r="D123" s="42"/>
      <c r="E123" s="42"/>
      <c r="F123" s="42"/>
      <c r="G123" s="89"/>
      <c r="H123" s="42"/>
      <c r="I123" s="42"/>
      <c r="J123" s="42"/>
      <c r="K123" s="42"/>
      <c r="L123" s="42"/>
    </row>
    <row r="124" spans="1:12" ht="14.25" customHeight="1">
      <c r="A124" s="42"/>
      <c r="B124" s="42"/>
      <c r="C124" s="42"/>
      <c r="D124" s="42"/>
      <c r="E124" s="42"/>
      <c r="F124" s="42"/>
      <c r="G124" s="89"/>
      <c r="H124" s="42"/>
      <c r="I124" s="42"/>
      <c r="J124" s="42"/>
      <c r="K124" s="42"/>
      <c r="L124" s="42"/>
    </row>
    <row r="125" spans="1:12" ht="14.25" customHeight="1">
      <c r="A125" s="42"/>
      <c r="B125" s="42"/>
      <c r="C125" s="42"/>
      <c r="D125" s="42"/>
      <c r="E125" s="42"/>
      <c r="F125" s="42"/>
      <c r="G125" s="89"/>
      <c r="H125" s="42"/>
      <c r="I125" s="42"/>
      <c r="J125" s="42"/>
      <c r="K125" s="42"/>
      <c r="L125" s="42"/>
    </row>
    <row r="126" spans="1:12" ht="14.25" customHeight="1">
      <c r="A126" s="42"/>
      <c r="B126" s="42"/>
      <c r="C126" s="42"/>
      <c r="D126" s="42"/>
      <c r="E126" s="42"/>
      <c r="F126" s="42"/>
      <c r="G126" s="89"/>
      <c r="H126" s="42"/>
      <c r="I126" s="42"/>
      <c r="J126" s="42"/>
      <c r="K126" s="42"/>
      <c r="L126" s="42"/>
    </row>
    <row r="127" spans="1:12" ht="14.25" customHeight="1">
      <c r="A127" s="42"/>
      <c r="B127" s="42"/>
      <c r="C127" s="42"/>
      <c r="D127" s="42"/>
      <c r="E127" s="42"/>
      <c r="F127" s="42"/>
      <c r="G127" s="89"/>
      <c r="H127" s="42"/>
      <c r="I127" s="42"/>
      <c r="J127" s="42"/>
      <c r="K127" s="42"/>
      <c r="L127" s="42"/>
    </row>
    <row r="128" spans="1:12" ht="14.25" customHeight="1">
      <c r="A128" s="42"/>
      <c r="B128" s="42"/>
      <c r="C128" s="42"/>
      <c r="D128" s="42"/>
      <c r="E128" s="42"/>
      <c r="F128" s="42"/>
      <c r="G128" s="89"/>
      <c r="H128" s="42"/>
      <c r="I128" s="42"/>
      <c r="J128" s="42"/>
      <c r="K128" s="42"/>
      <c r="L128" s="42"/>
    </row>
    <row r="129" spans="1:12" ht="14.25" customHeight="1">
      <c r="A129" s="42"/>
      <c r="B129" s="42"/>
      <c r="C129" s="42"/>
      <c r="D129" s="42"/>
      <c r="E129" s="42"/>
      <c r="F129" s="42"/>
      <c r="G129" s="89"/>
      <c r="H129" s="42"/>
      <c r="I129" s="42"/>
      <c r="J129" s="42"/>
      <c r="K129" s="42"/>
      <c r="L129" s="42"/>
    </row>
    <row r="130" spans="1:12" ht="14.25" customHeight="1">
      <c r="A130" s="42"/>
      <c r="B130" s="42"/>
      <c r="C130" s="42"/>
      <c r="D130" s="42"/>
      <c r="E130" s="42"/>
      <c r="F130" s="42"/>
      <c r="G130" s="89"/>
      <c r="H130" s="42"/>
      <c r="I130" s="42"/>
      <c r="J130" s="42"/>
      <c r="K130" s="42"/>
      <c r="L130" s="42"/>
    </row>
    <row r="131" spans="1:12" ht="14.25" customHeight="1">
      <c r="A131" s="42"/>
      <c r="B131" s="42"/>
      <c r="C131" s="42"/>
      <c r="D131" s="42"/>
      <c r="E131" s="42"/>
      <c r="F131" s="42"/>
      <c r="G131" s="89"/>
      <c r="H131" s="42"/>
      <c r="I131" s="42"/>
      <c r="J131" s="42"/>
      <c r="K131" s="42"/>
      <c r="L131" s="42"/>
    </row>
    <row r="132" spans="1:12" ht="14.25" customHeight="1">
      <c r="A132" s="42"/>
      <c r="B132" s="42"/>
      <c r="C132" s="42"/>
      <c r="D132" s="42"/>
      <c r="E132" s="42"/>
      <c r="F132" s="42"/>
      <c r="G132" s="89"/>
      <c r="H132" s="42"/>
      <c r="I132" s="42"/>
      <c r="J132" s="42"/>
      <c r="K132" s="42"/>
      <c r="L132" s="42"/>
    </row>
    <row r="133" spans="1:12" ht="14.25" customHeight="1">
      <c r="A133" s="42"/>
      <c r="B133" s="42"/>
      <c r="C133" s="42"/>
      <c r="D133" s="42"/>
      <c r="E133" s="42"/>
      <c r="F133" s="42"/>
      <c r="G133" s="89"/>
      <c r="H133" s="42"/>
      <c r="I133" s="42"/>
      <c r="J133" s="42"/>
      <c r="K133" s="42"/>
      <c r="L133" s="42"/>
    </row>
    <row r="134" spans="1:12" ht="14.25" customHeight="1">
      <c r="A134" s="42"/>
      <c r="B134" s="42"/>
      <c r="C134" s="42"/>
      <c r="D134" s="42"/>
      <c r="E134" s="42"/>
      <c r="F134" s="42"/>
      <c r="G134" s="89"/>
      <c r="H134" s="42"/>
      <c r="I134" s="42"/>
      <c r="J134" s="42"/>
      <c r="K134" s="42"/>
      <c r="L134" s="42"/>
    </row>
    <row r="135" spans="1:12" ht="14.25" customHeight="1">
      <c r="A135" s="42"/>
      <c r="B135" s="42"/>
      <c r="C135" s="42"/>
      <c r="D135" s="42"/>
      <c r="E135" s="42"/>
      <c r="F135" s="42"/>
      <c r="G135" s="89"/>
      <c r="H135" s="42"/>
      <c r="I135" s="42"/>
      <c r="J135" s="42"/>
      <c r="K135" s="42"/>
      <c r="L135" s="42"/>
    </row>
    <row r="136" spans="1:12" ht="14.25" customHeight="1">
      <c r="A136" s="42"/>
      <c r="B136" s="42"/>
      <c r="C136" s="42"/>
      <c r="D136" s="42"/>
      <c r="E136" s="42"/>
      <c r="F136" s="42"/>
      <c r="G136" s="89"/>
      <c r="H136" s="42"/>
      <c r="I136" s="42"/>
      <c r="J136" s="42"/>
      <c r="K136" s="42"/>
      <c r="L136" s="42"/>
    </row>
    <row r="137" spans="1:12" ht="14.25" customHeight="1">
      <c r="A137" s="42"/>
      <c r="B137" s="42"/>
      <c r="C137" s="42"/>
      <c r="D137" s="42"/>
      <c r="E137" s="42"/>
      <c r="F137" s="42"/>
      <c r="G137" s="89"/>
      <c r="H137" s="42"/>
      <c r="I137" s="42"/>
      <c r="J137" s="42"/>
      <c r="K137" s="42"/>
      <c r="L137" s="42"/>
    </row>
    <row r="138" spans="1:12" ht="14.25" customHeight="1">
      <c r="A138" s="42"/>
      <c r="B138" s="42"/>
      <c r="C138" s="42"/>
      <c r="D138" s="42"/>
      <c r="E138" s="42"/>
      <c r="F138" s="42"/>
      <c r="G138" s="89"/>
      <c r="H138" s="42"/>
      <c r="I138" s="42"/>
      <c r="J138" s="42"/>
      <c r="K138" s="42"/>
      <c r="L138" s="42"/>
    </row>
    <row r="139" spans="1:12" ht="14.25" customHeight="1">
      <c r="A139" s="42"/>
      <c r="B139" s="42"/>
      <c r="C139" s="42"/>
      <c r="D139" s="42"/>
      <c r="E139" s="42"/>
      <c r="F139" s="42"/>
      <c r="G139" s="89"/>
      <c r="H139" s="42"/>
      <c r="I139" s="42"/>
      <c r="J139" s="42"/>
      <c r="K139" s="42"/>
      <c r="L139" s="42"/>
    </row>
    <row r="140" spans="1:12" ht="14.25" customHeight="1">
      <c r="A140" s="42"/>
      <c r="B140" s="42"/>
      <c r="C140" s="42"/>
      <c r="D140" s="42"/>
      <c r="E140" s="42"/>
      <c r="F140" s="42"/>
      <c r="G140" s="89"/>
      <c r="H140" s="42"/>
      <c r="I140" s="42"/>
      <c r="J140" s="42"/>
      <c r="K140" s="42"/>
      <c r="L140" s="42"/>
    </row>
    <row r="141" spans="1:12" ht="14.25" customHeight="1">
      <c r="A141" s="42"/>
      <c r="B141" s="42"/>
      <c r="C141" s="42"/>
      <c r="D141" s="42"/>
      <c r="E141" s="42"/>
      <c r="F141" s="42"/>
      <c r="G141" s="89"/>
      <c r="H141" s="42"/>
      <c r="I141" s="42"/>
      <c r="J141" s="42"/>
      <c r="K141" s="42"/>
      <c r="L141" s="42"/>
    </row>
    <row r="142" spans="1:12" ht="14.25" customHeight="1">
      <c r="A142" s="42"/>
      <c r="B142" s="42"/>
      <c r="C142" s="42"/>
      <c r="D142" s="42"/>
      <c r="E142" s="42"/>
      <c r="F142" s="42"/>
      <c r="G142" s="89"/>
      <c r="H142" s="42"/>
      <c r="I142" s="42"/>
      <c r="J142" s="42"/>
      <c r="K142" s="42"/>
      <c r="L142" s="42"/>
    </row>
    <row r="143" spans="1:12" ht="14.25" customHeight="1">
      <c r="A143" s="42"/>
      <c r="B143" s="42"/>
      <c r="C143" s="42"/>
      <c r="D143" s="42"/>
      <c r="E143" s="42"/>
      <c r="F143" s="42"/>
      <c r="G143" s="89"/>
      <c r="H143" s="42"/>
      <c r="I143" s="42"/>
      <c r="J143" s="42"/>
      <c r="K143" s="42"/>
      <c r="L143" s="42"/>
    </row>
    <row r="144" spans="1:12" ht="14.25" customHeight="1">
      <c r="A144" s="42"/>
      <c r="B144" s="42"/>
      <c r="C144" s="42"/>
      <c r="D144" s="42"/>
      <c r="E144" s="42"/>
      <c r="F144" s="42"/>
      <c r="G144" s="89"/>
      <c r="H144" s="42"/>
      <c r="I144" s="42"/>
      <c r="J144" s="42"/>
      <c r="K144" s="42"/>
      <c r="L144" s="42"/>
    </row>
    <row r="145" spans="1:12" ht="14.25" customHeight="1">
      <c r="A145" s="42"/>
      <c r="B145" s="42"/>
      <c r="C145" s="42"/>
      <c r="D145" s="42"/>
      <c r="E145" s="42"/>
      <c r="F145" s="42"/>
      <c r="G145" s="89"/>
      <c r="H145" s="42"/>
      <c r="I145" s="42"/>
      <c r="J145" s="42"/>
      <c r="K145" s="42"/>
      <c r="L145" s="42"/>
    </row>
    <row r="146" spans="1:12" ht="14.25" customHeight="1">
      <c r="A146" s="42"/>
      <c r="B146" s="42"/>
      <c r="C146" s="42"/>
      <c r="D146" s="42"/>
      <c r="E146" s="42"/>
      <c r="F146" s="42"/>
      <c r="G146" s="89"/>
      <c r="H146" s="42"/>
      <c r="I146" s="42"/>
      <c r="J146" s="42"/>
      <c r="K146" s="42"/>
      <c r="L146" s="42"/>
    </row>
    <row r="147" spans="1:12" ht="14.25" customHeight="1">
      <c r="A147" s="42"/>
      <c r="B147" s="42"/>
      <c r="C147" s="42"/>
      <c r="D147" s="42"/>
      <c r="E147" s="42"/>
      <c r="F147" s="42"/>
      <c r="G147" s="89"/>
      <c r="H147" s="42"/>
      <c r="I147" s="42"/>
      <c r="J147" s="42"/>
      <c r="K147" s="42"/>
      <c r="L147" s="42"/>
    </row>
    <row r="148" spans="1:12" ht="14.25" customHeight="1">
      <c r="A148" s="42"/>
      <c r="B148" s="42"/>
      <c r="C148" s="42"/>
      <c r="D148" s="42"/>
      <c r="E148" s="42"/>
      <c r="F148" s="42"/>
      <c r="G148" s="89"/>
      <c r="H148" s="42"/>
      <c r="I148" s="42"/>
      <c r="J148" s="42"/>
      <c r="K148" s="42"/>
      <c r="L148" s="42"/>
    </row>
    <row r="149" spans="1:12" ht="14.25" customHeight="1">
      <c r="A149" s="42"/>
      <c r="B149" s="42"/>
      <c r="C149" s="42"/>
      <c r="D149" s="42"/>
      <c r="E149" s="42"/>
      <c r="F149" s="42"/>
      <c r="G149" s="89"/>
      <c r="H149" s="42"/>
      <c r="I149" s="42"/>
      <c r="J149" s="42"/>
      <c r="K149" s="42"/>
      <c r="L149" s="42"/>
    </row>
    <row r="150" spans="1:12" ht="14.25" customHeight="1">
      <c r="A150" s="42"/>
      <c r="B150" s="42"/>
      <c r="C150" s="42"/>
      <c r="D150" s="42"/>
      <c r="E150" s="42"/>
      <c r="F150" s="42"/>
      <c r="G150" s="89"/>
      <c r="H150" s="42"/>
      <c r="I150" s="42"/>
      <c r="J150" s="42"/>
      <c r="K150" s="42"/>
      <c r="L150" s="42"/>
    </row>
    <row r="151" spans="1:12" ht="14.25" customHeight="1">
      <c r="A151" s="42"/>
      <c r="B151" s="42"/>
      <c r="C151" s="42"/>
      <c r="D151" s="42"/>
      <c r="E151" s="42"/>
      <c r="F151" s="42"/>
      <c r="G151" s="89"/>
      <c r="H151" s="42"/>
      <c r="I151" s="42"/>
      <c r="J151" s="42"/>
      <c r="K151" s="42"/>
      <c r="L151" s="42"/>
    </row>
    <row r="152" spans="1:12" ht="14.25" customHeight="1">
      <c r="A152" s="42"/>
      <c r="B152" s="42"/>
      <c r="C152" s="42"/>
      <c r="D152" s="42"/>
      <c r="E152" s="42"/>
      <c r="F152" s="42"/>
      <c r="G152" s="89"/>
      <c r="H152" s="42"/>
      <c r="I152" s="42"/>
      <c r="J152" s="42"/>
      <c r="K152" s="42"/>
      <c r="L152" s="42"/>
    </row>
    <row r="153" spans="1:12" ht="14.25" customHeight="1">
      <c r="A153" s="42"/>
      <c r="B153" s="42"/>
      <c r="C153" s="42"/>
      <c r="D153" s="42"/>
      <c r="E153" s="42"/>
      <c r="F153" s="42"/>
      <c r="G153" s="89"/>
      <c r="H153" s="42"/>
      <c r="I153" s="42"/>
      <c r="J153" s="42"/>
      <c r="K153" s="42"/>
      <c r="L153" s="42"/>
    </row>
    <row r="154" spans="1:12" ht="14.25" customHeight="1">
      <c r="A154" s="42"/>
      <c r="B154" s="42"/>
      <c r="C154" s="42"/>
      <c r="D154" s="42"/>
      <c r="E154" s="42"/>
      <c r="F154" s="42"/>
      <c r="G154" s="89"/>
      <c r="H154" s="42"/>
      <c r="I154" s="42"/>
      <c r="J154" s="42"/>
      <c r="K154" s="42"/>
      <c r="L154" s="42"/>
    </row>
    <row r="155" spans="1:12" ht="14.25" customHeight="1">
      <c r="A155" s="42"/>
      <c r="B155" s="42"/>
      <c r="C155" s="42"/>
      <c r="D155" s="42"/>
      <c r="E155" s="42"/>
      <c r="F155" s="42"/>
      <c r="G155" s="89"/>
      <c r="H155" s="42"/>
      <c r="I155" s="42"/>
      <c r="J155" s="42"/>
      <c r="K155" s="42"/>
      <c r="L155" s="42"/>
    </row>
    <row r="156" spans="1:12" ht="14.25" customHeight="1">
      <c r="A156" s="42"/>
      <c r="B156" s="42"/>
      <c r="C156" s="42"/>
      <c r="D156" s="42"/>
      <c r="E156" s="42"/>
      <c r="F156" s="42"/>
      <c r="G156" s="89"/>
      <c r="H156" s="42"/>
      <c r="I156" s="42"/>
      <c r="J156" s="42"/>
      <c r="K156" s="42"/>
      <c r="L156" s="42"/>
    </row>
    <row r="157" spans="1:12" ht="14.25" customHeight="1">
      <c r="A157" s="42"/>
      <c r="B157" s="42"/>
      <c r="C157" s="42"/>
      <c r="D157" s="42"/>
      <c r="E157" s="42"/>
      <c r="F157" s="42"/>
      <c r="G157" s="89"/>
      <c r="H157" s="42"/>
      <c r="I157" s="42"/>
      <c r="J157" s="42"/>
      <c r="K157" s="42"/>
      <c r="L157" s="42"/>
    </row>
    <row r="158" spans="1:12" ht="14.25" customHeight="1">
      <c r="A158" s="42"/>
      <c r="B158" s="42"/>
      <c r="C158" s="42"/>
      <c r="D158" s="42"/>
      <c r="E158" s="42"/>
      <c r="F158" s="42"/>
      <c r="G158" s="89"/>
      <c r="H158" s="42"/>
      <c r="I158" s="42"/>
      <c r="J158" s="42"/>
      <c r="K158" s="42"/>
      <c r="L158" s="42"/>
    </row>
    <row r="159" spans="1:12" ht="14.25" customHeight="1">
      <c r="A159" s="42"/>
      <c r="B159" s="42"/>
      <c r="C159" s="42"/>
      <c r="D159" s="42"/>
      <c r="E159" s="42"/>
      <c r="F159" s="42"/>
      <c r="G159" s="89"/>
      <c r="H159" s="42"/>
      <c r="I159" s="42"/>
      <c r="J159" s="42"/>
      <c r="K159" s="42"/>
      <c r="L159" s="42"/>
    </row>
    <row r="160" spans="1:12" ht="14.25" customHeight="1">
      <c r="A160" s="42"/>
      <c r="B160" s="42"/>
      <c r="C160" s="42"/>
      <c r="D160" s="42"/>
      <c r="E160" s="42"/>
      <c r="F160" s="42"/>
      <c r="G160" s="89"/>
      <c r="H160" s="42"/>
      <c r="I160" s="42"/>
      <c r="J160" s="42"/>
      <c r="K160" s="42"/>
      <c r="L160" s="42"/>
    </row>
    <row r="161" spans="1:12" ht="14.25" customHeight="1">
      <c r="A161" s="42"/>
      <c r="B161" s="42"/>
      <c r="C161" s="42"/>
      <c r="D161" s="42"/>
      <c r="E161" s="42"/>
      <c r="F161" s="42"/>
      <c r="G161" s="89"/>
      <c r="H161" s="42"/>
      <c r="I161" s="42"/>
      <c r="J161" s="42"/>
      <c r="K161" s="42"/>
      <c r="L161" s="42"/>
    </row>
    <row r="162" spans="1:12" ht="14.25" customHeight="1">
      <c r="A162" s="42"/>
      <c r="B162" s="42"/>
      <c r="C162" s="42"/>
      <c r="D162" s="42"/>
      <c r="E162" s="42"/>
      <c r="F162" s="42"/>
      <c r="G162" s="89"/>
      <c r="H162" s="42"/>
      <c r="I162" s="42"/>
      <c r="J162" s="42"/>
      <c r="K162" s="42"/>
      <c r="L162" s="42"/>
    </row>
    <row r="163" spans="1:12" ht="14.25" customHeight="1">
      <c r="A163" s="42"/>
      <c r="B163" s="42"/>
      <c r="C163" s="42"/>
      <c r="D163" s="42"/>
      <c r="E163" s="42"/>
      <c r="F163" s="42"/>
      <c r="G163" s="89"/>
      <c r="H163" s="42"/>
      <c r="I163" s="42"/>
      <c r="J163" s="42"/>
      <c r="K163" s="42"/>
      <c r="L163" s="42"/>
    </row>
    <row r="164" spans="1:12" ht="14.25" customHeight="1">
      <c r="A164" s="42"/>
      <c r="B164" s="42"/>
      <c r="C164" s="42"/>
      <c r="D164" s="42"/>
      <c r="E164" s="42"/>
      <c r="F164" s="42"/>
      <c r="G164" s="89"/>
      <c r="H164" s="42"/>
      <c r="I164" s="42"/>
      <c r="J164" s="42"/>
      <c r="K164" s="42"/>
      <c r="L164" s="42"/>
    </row>
    <row r="165" spans="1:12" ht="14.25" customHeight="1">
      <c r="A165" s="42"/>
      <c r="B165" s="42"/>
      <c r="C165" s="42"/>
      <c r="D165" s="42"/>
      <c r="E165" s="42"/>
      <c r="F165" s="42"/>
      <c r="G165" s="89"/>
      <c r="H165" s="42"/>
      <c r="I165" s="42"/>
      <c r="J165" s="42"/>
      <c r="K165" s="42"/>
      <c r="L165" s="42"/>
    </row>
    <row r="166" spans="1:12" ht="14.25" customHeight="1">
      <c r="A166" s="42"/>
      <c r="B166" s="42"/>
      <c r="C166" s="42"/>
      <c r="D166" s="42"/>
      <c r="E166" s="42"/>
      <c r="F166" s="42"/>
      <c r="G166" s="89"/>
      <c r="H166" s="42"/>
      <c r="I166" s="42"/>
      <c r="J166" s="42"/>
      <c r="K166" s="42"/>
      <c r="L166" s="42"/>
    </row>
    <row r="167" spans="1:12" ht="14.25" customHeight="1">
      <c r="A167" s="42"/>
      <c r="B167" s="42"/>
      <c r="C167" s="42"/>
      <c r="D167" s="42"/>
      <c r="E167" s="42"/>
      <c r="F167" s="42"/>
      <c r="G167" s="89"/>
      <c r="H167" s="42"/>
      <c r="I167" s="42"/>
      <c r="J167" s="42"/>
      <c r="K167" s="42"/>
      <c r="L167" s="42"/>
    </row>
    <row r="168" spans="1:12" ht="14.25" customHeight="1">
      <c r="A168" s="42"/>
      <c r="B168" s="42"/>
      <c r="C168" s="42"/>
      <c r="D168" s="42"/>
      <c r="E168" s="42"/>
      <c r="F168" s="42"/>
      <c r="G168" s="89"/>
      <c r="H168" s="42"/>
      <c r="I168" s="42"/>
      <c r="J168" s="42"/>
      <c r="K168" s="42"/>
      <c r="L168" s="42"/>
    </row>
    <row r="169" spans="1:12" ht="14.25" customHeight="1">
      <c r="A169" s="42"/>
      <c r="B169" s="42"/>
      <c r="C169" s="42"/>
      <c r="D169" s="42"/>
      <c r="E169" s="42"/>
      <c r="F169" s="42"/>
      <c r="G169" s="89"/>
      <c r="H169" s="42"/>
      <c r="I169" s="42"/>
      <c r="J169" s="42"/>
      <c r="K169" s="42"/>
      <c r="L169" s="42"/>
    </row>
    <row r="170" spans="1:12" ht="14.25" customHeight="1">
      <c r="A170" s="42"/>
      <c r="B170" s="42"/>
      <c r="C170" s="42"/>
      <c r="D170" s="42"/>
      <c r="E170" s="42"/>
      <c r="F170" s="42"/>
      <c r="G170" s="89"/>
      <c r="H170" s="42"/>
      <c r="I170" s="42"/>
      <c r="J170" s="42"/>
      <c r="K170" s="42"/>
      <c r="L170" s="42"/>
    </row>
    <row r="171" spans="1:12" ht="14.25" customHeight="1">
      <c r="A171" s="42"/>
      <c r="B171" s="42"/>
      <c r="C171" s="42"/>
      <c r="D171" s="42"/>
      <c r="E171" s="42"/>
      <c r="F171" s="42"/>
      <c r="G171" s="89"/>
      <c r="H171" s="42"/>
      <c r="I171" s="42"/>
      <c r="J171" s="42"/>
      <c r="K171" s="42"/>
      <c r="L171" s="42"/>
    </row>
    <row r="172" spans="1:12" ht="14.25" customHeight="1">
      <c r="A172" s="42"/>
      <c r="B172" s="42"/>
      <c r="C172" s="42"/>
      <c r="D172" s="42"/>
      <c r="E172" s="42"/>
      <c r="F172" s="42"/>
      <c r="G172" s="89"/>
      <c r="H172" s="42"/>
      <c r="I172" s="42"/>
      <c r="J172" s="42"/>
      <c r="K172" s="42"/>
      <c r="L172" s="42"/>
    </row>
    <row r="173" spans="1:12" ht="14.25" customHeight="1">
      <c r="A173" s="42"/>
      <c r="B173" s="42"/>
      <c r="C173" s="42"/>
      <c r="D173" s="42"/>
      <c r="E173" s="42"/>
      <c r="F173" s="42"/>
      <c r="G173" s="89"/>
      <c r="H173" s="42"/>
      <c r="I173" s="42"/>
      <c r="J173" s="42"/>
      <c r="K173" s="42"/>
      <c r="L173" s="42"/>
    </row>
    <row r="174" spans="1:12" ht="14.25" customHeight="1">
      <c r="A174" s="42"/>
      <c r="B174" s="42"/>
      <c r="C174" s="42"/>
      <c r="D174" s="42"/>
      <c r="E174" s="42"/>
      <c r="F174" s="42"/>
      <c r="G174" s="89"/>
      <c r="H174" s="42"/>
      <c r="I174" s="42"/>
      <c r="J174" s="42"/>
      <c r="K174" s="42"/>
      <c r="L174" s="42"/>
    </row>
    <row r="175" spans="1:12" ht="14.25" customHeight="1">
      <c r="A175" s="42"/>
      <c r="B175" s="42"/>
      <c r="C175" s="42"/>
      <c r="D175" s="42"/>
      <c r="E175" s="42"/>
      <c r="F175" s="42"/>
      <c r="G175" s="89"/>
      <c r="H175" s="42"/>
      <c r="I175" s="42"/>
      <c r="J175" s="42"/>
      <c r="K175" s="42"/>
      <c r="L175" s="42"/>
    </row>
    <row r="176" spans="1:12" ht="14.25" customHeight="1">
      <c r="A176" s="42"/>
      <c r="B176" s="42"/>
      <c r="C176" s="42"/>
      <c r="D176" s="42"/>
      <c r="E176" s="42"/>
      <c r="F176" s="42"/>
      <c r="G176" s="89"/>
      <c r="H176" s="42"/>
      <c r="I176" s="42"/>
      <c r="J176" s="42"/>
      <c r="K176" s="42"/>
      <c r="L176" s="42"/>
    </row>
    <row r="177" spans="1:12" ht="14.25" customHeight="1">
      <c r="A177" s="42"/>
      <c r="B177" s="42"/>
      <c r="C177" s="42"/>
      <c r="D177" s="42"/>
      <c r="E177" s="42"/>
      <c r="F177" s="42"/>
      <c r="G177" s="89"/>
      <c r="H177" s="42"/>
      <c r="I177" s="42"/>
      <c r="J177" s="42"/>
      <c r="K177" s="42"/>
      <c r="L177" s="42"/>
    </row>
    <row r="178" spans="1:12" ht="14.25" customHeight="1">
      <c r="A178" s="42"/>
      <c r="B178" s="42"/>
      <c r="C178" s="42"/>
      <c r="D178" s="42"/>
      <c r="E178" s="42"/>
      <c r="F178" s="42"/>
      <c r="G178" s="89"/>
      <c r="H178" s="42"/>
      <c r="I178" s="42"/>
      <c r="J178" s="42"/>
      <c r="K178" s="42"/>
      <c r="L178" s="42"/>
    </row>
    <row r="179" spans="1:12" ht="14.25" customHeight="1">
      <c r="A179" s="42"/>
      <c r="B179" s="42"/>
      <c r="C179" s="42"/>
      <c r="D179" s="42"/>
      <c r="E179" s="42"/>
      <c r="F179" s="42"/>
      <c r="G179" s="89"/>
      <c r="H179" s="42"/>
      <c r="I179" s="42"/>
      <c r="J179" s="42"/>
      <c r="K179" s="42"/>
      <c r="L179" s="42"/>
    </row>
    <row r="180" spans="1:12" ht="14.25" customHeight="1">
      <c r="A180" s="42"/>
      <c r="B180" s="42"/>
      <c r="C180" s="42"/>
      <c r="D180" s="42"/>
      <c r="E180" s="42"/>
      <c r="F180" s="42"/>
      <c r="G180" s="89"/>
      <c r="H180" s="42"/>
      <c r="I180" s="42"/>
      <c r="J180" s="42"/>
      <c r="K180" s="42"/>
      <c r="L180" s="42"/>
    </row>
    <row r="181" spans="1:12" ht="14.25" customHeight="1">
      <c r="A181" s="42"/>
      <c r="B181" s="42"/>
      <c r="C181" s="42"/>
      <c r="D181" s="42"/>
      <c r="E181" s="42"/>
      <c r="F181" s="42"/>
      <c r="G181" s="89"/>
      <c r="H181" s="42"/>
      <c r="I181" s="42"/>
      <c r="J181" s="42"/>
      <c r="K181" s="42"/>
      <c r="L181" s="42"/>
    </row>
    <row r="182" spans="1:12" ht="14.25" customHeight="1">
      <c r="A182" s="42"/>
      <c r="B182" s="42"/>
      <c r="C182" s="42"/>
      <c r="D182" s="42"/>
      <c r="E182" s="42"/>
      <c r="F182" s="42"/>
      <c r="G182" s="89"/>
      <c r="H182" s="42"/>
      <c r="I182" s="42"/>
      <c r="J182" s="42"/>
      <c r="K182" s="42"/>
      <c r="L182" s="42"/>
    </row>
    <row r="183" spans="1:12" ht="14.25" customHeight="1">
      <c r="A183" s="42"/>
      <c r="B183" s="42"/>
      <c r="C183" s="42"/>
      <c r="D183" s="42"/>
      <c r="E183" s="42"/>
      <c r="F183" s="42"/>
      <c r="G183" s="89"/>
      <c r="H183" s="42"/>
      <c r="I183" s="42"/>
      <c r="J183" s="42"/>
      <c r="K183" s="42"/>
      <c r="L183" s="42"/>
    </row>
    <row r="184" spans="1:12" ht="14.25" customHeight="1">
      <c r="A184" s="42"/>
      <c r="B184" s="42"/>
      <c r="C184" s="42"/>
      <c r="D184" s="42"/>
      <c r="E184" s="42"/>
      <c r="F184" s="42"/>
      <c r="G184" s="89"/>
      <c r="H184" s="42"/>
      <c r="I184" s="42"/>
      <c r="J184" s="42"/>
      <c r="K184" s="42"/>
      <c r="L184" s="42"/>
    </row>
    <row r="185" spans="1:12" ht="14.25" customHeight="1">
      <c r="A185" s="42"/>
      <c r="B185" s="42"/>
      <c r="C185" s="42"/>
      <c r="D185" s="42"/>
      <c r="E185" s="42"/>
      <c r="F185" s="42"/>
      <c r="G185" s="89"/>
      <c r="H185" s="42"/>
      <c r="I185" s="42"/>
      <c r="J185" s="42"/>
      <c r="K185" s="42"/>
      <c r="L185" s="42"/>
    </row>
    <row r="186" spans="1:12" ht="14.25" customHeight="1">
      <c r="A186" s="42"/>
      <c r="B186" s="42"/>
      <c r="C186" s="42"/>
      <c r="D186" s="42"/>
      <c r="E186" s="42"/>
      <c r="F186" s="42"/>
      <c r="G186" s="89"/>
      <c r="H186" s="42"/>
      <c r="I186" s="42"/>
      <c r="J186" s="42"/>
      <c r="K186" s="42"/>
      <c r="L186" s="42"/>
    </row>
    <row r="187" spans="1:12" ht="14.25" customHeight="1">
      <c r="A187" s="42"/>
      <c r="B187" s="42"/>
      <c r="C187" s="42"/>
      <c r="D187" s="42"/>
      <c r="E187" s="42"/>
      <c r="F187" s="42"/>
      <c r="G187" s="89"/>
      <c r="H187" s="42"/>
      <c r="I187" s="42"/>
      <c r="J187" s="42"/>
      <c r="K187" s="42"/>
      <c r="L187" s="42"/>
    </row>
    <row r="188" spans="1:12" ht="14.25" customHeight="1">
      <c r="A188" s="42"/>
      <c r="B188" s="42"/>
      <c r="C188" s="42"/>
      <c r="D188" s="42"/>
      <c r="E188" s="42"/>
      <c r="F188" s="42"/>
      <c r="G188" s="89"/>
      <c r="H188" s="42"/>
      <c r="I188" s="42"/>
      <c r="J188" s="42"/>
      <c r="K188" s="42"/>
      <c r="L188" s="42"/>
    </row>
    <row r="189" spans="1:12" ht="14.25" customHeight="1">
      <c r="A189" s="42"/>
      <c r="B189" s="42"/>
      <c r="C189" s="42"/>
      <c r="D189" s="42"/>
      <c r="E189" s="42"/>
      <c r="F189" s="42"/>
      <c r="G189" s="89"/>
      <c r="H189" s="42"/>
      <c r="I189" s="42"/>
      <c r="J189" s="42"/>
      <c r="K189" s="42"/>
      <c r="L189" s="42"/>
    </row>
    <row r="190" spans="1:12" ht="14.25" customHeight="1">
      <c r="A190" s="42"/>
      <c r="B190" s="42"/>
      <c r="C190" s="42"/>
      <c r="D190" s="42"/>
      <c r="E190" s="42"/>
      <c r="F190" s="42"/>
      <c r="G190" s="89"/>
      <c r="H190" s="42"/>
      <c r="I190" s="42"/>
      <c r="J190" s="42"/>
      <c r="K190" s="42"/>
      <c r="L190" s="42"/>
    </row>
    <row r="191" spans="1:12" ht="14.25" customHeight="1">
      <c r="A191" s="42"/>
      <c r="B191" s="42"/>
      <c r="C191" s="42"/>
      <c r="D191" s="42"/>
      <c r="E191" s="42"/>
      <c r="F191" s="42"/>
      <c r="G191" s="89"/>
      <c r="H191" s="42"/>
      <c r="I191" s="42"/>
      <c r="J191" s="42"/>
      <c r="K191" s="42"/>
      <c r="L191" s="42"/>
    </row>
    <row r="192" spans="1:12" ht="14.25" customHeight="1">
      <c r="A192" s="42"/>
      <c r="B192" s="42"/>
      <c r="C192" s="42"/>
      <c r="D192" s="42"/>
      <c r="E192" s="42"/>
      <c r="F192" s="42"/>
      <c r="G192" s="89"/>
      <c r="H192" s="42"/>
      <c r="I192" s="42"/>
      <c r="J192" s="42"/>
      <c r="K192" s="42"/>
      <c r="L192" s="42"/>
    </row>
    <row r="193" spans="1:12" ht="14.25" customHeight="1">
      <c r="A193" s="42"/>
      <c r="B193" s="42"/>
      <c r="C193" s="42"/>
      <c r="D193" s="42"/>
      <c r="E193" s="42"/>
      <c r="F193" s="42"/>
      <c r="G193" s="89"/>
      <c r="H193" s="42"/>
      <c r="I193" s="42"/>
      <c r="J193" s="42"/>
      <c r="K193" s="42"/>
      <c r="L193" s="42"/>
    </row>
    <row r="194" spans="1:12" ht="14.25" customHeight="1">
      <c r="A194" s="42"/>
      <c r="B194" s="42"/>
      <c r="C194" s="42"/>
      <c r="D194" s="42"/>
      <c r="E194" s="42"/>
      <c r="F194" s="42"/>
      <c r="G194" s="89"/>
      <c r="H194" s="42"/>
      <c r="I194" s="42"/>
      <c r="J194" s="42"/>
      <c r="K194" s="42"/>
      <c r="L194" s="42"/>
    </row>
    <row r="195" spans="1:12" ht="14.25" customHeight="1">
      <c r="A195" s="42"/>
      <c r="B195" s="42"/>
      <c r="C195" s="42"/>
      <c r="D195" s="42"/>
      <c r="E195" s="42"/>
      <c r="F195" s="42"/>
      <c r="G195" s="89"/>
      <c r="H195" s="42"/>
      <c r="I195" s="42"/>
      <c r="J195" s="42"/>
      <c r="K195" s="42"/>
      <c r="L195" s="42"/>
    </row>
    <row r="196" spans="1:12" ht="14.25" customHeight="1">
      <c r="A196" s="42"/>
      <c r="B196" s="42"/>
      <c r="C196" s="42"/>
      <c r="D196" s="42"/>
      <c r="E196" s="42"/>
      <c r="F196" s="42"/>
      <c r="G196" s="89"/>
      <c r="H196" s="42"/>
      <c r="I196" s="42"/>
      <c r="J196" s="42"/>
      <c r="K196" s="42"/>
      <c r="L196" s="42"/>
    </row>
    <row r="197" spans="1:12" ht="14.25" customHeight="1">
      <c r="A197" s="42"/>
      <c r="B197" s="42"/>
      <c r="C197" s="42"/>
      <c r="D197" s="42"/>
      <c r="E197" s="42"/>
      <c r="F197" s="42"/>
      <c r="G197" s="89"/>
      <c r="H197" s="42"/>
      <c r="I197" s="42"/>
      <c r="J197" s="42"/>
      <c r="K197" s="42"/>
      <c r="L197" s="42"/>
    </row>
    <row r="198" spans="1:12" ht="14.25" customHeight="1">
      <c r="A198" s="42"/>
      <c r="B198" s="42"/>
      <c r="C198" s="42"/>
      <c r="D198" s="42"/>
      <c r="E198" s="42"/>
      <c r="F198" s="42"/>
      <c r="G198" s="89"/>
      <c r="H198" s="42"/>
      <c r="I198" s="42"/>
      <c r="J198" s="42"/>
      <c r="K198" s="42"/>
      <c r="L198" s="42"/>
    </row>
    <row r="199" spans="1:12" ht="14.25" customHeight="1">
      <c r="A199" s="42"/>
      <c r="B199" s="42"/>
      <c r="C199" s="42"/>
      <c r="D199" s="42"/>
      <c r="E199" s="42"/>
      <c r="F199" s="42"/>
      <c r="G199" s="89"/>
      <c r="H199" s="42"/>
      <c r="I199" s="42"/>
      <c r="J199" s="42"/>
      <c r="K199" s="42"/>
      <c r="L199" s="42"/>
    </row>
    <row r="200" spans="1:12" ht="14.25" customHeight="1">
      <c r="A200" s="42"/>
      <c r="B200" s="42"/>
      <c r="C200" s="42"/>
      <c r="D200" s="42"/>
      <c r="E200" s="42"/>
      <c r="F200" s="42"/>
      <c r="G200" s="89"/>
      <c r="H200" s="42"/>
      <c r="I200" s="42"/>
      <c r="J200" s="42"/>
      <c r="K200" s="42"/>
      <c r="L200" s="42"/>
    </row>
    <row r="201" spans="1:12" ht="14.25" customHeight="1">
      <c r="A201" s="42"/>
      <c r="B201" s="42"/>
      <c r="C201" s="42"/>
      <c r="D201" s="42"/>
      <c r="E201" s="42"/>
      <c r="F201" s="42"/>
      <c r="G201" s="89"/>
      <c r="H201" s="42"/>
      <c r="I201" s="42"/>
      <c r="J201" s="42"/>
      <c r="K201" s="42"/>
      <c r="L201" s="42"/>
    </row>
    <row r="202" spans="1:12" ht="14.25" customHeight="1">
      <c r="A202" s="42"/>
      <c r="B202" s="42"/>
      <c r="C202" s="42"/>
      <c r="D202" s="42"/>
      <c r="E202" s="42"/>
      <c r="F202" s="42"/>
      <c r="G202" s="89"/>
      <c r="H202" s="42"/>
      <c r="I202" s="42"/>
      <c r="J202" s="42"/>
      <c r="K202" s="42"/>
      <c r="L202" s="42"/>
    </row>
    <row r="203" spans="1:12" ht="14.25" customHeight="1">
      <c r="A203" s="42"/>
      <c r="B203" s="42"/>
      <c r="C203" s="42"/>
      <c r="D203" s="42"/>
      <c r="E203" s="42"/>
      <c r="F203" s="42"/>
      <c r="G203" s="89"/>
      <c r="H203" s="42"/>
      <c r="I203" s="42"/>
      <c r="J203" s="42"/>
      <c r="K203" s="42"/>
      <c r="L203" s="42"/>
    </row>
    <row r="204" spans="1:12" ht="14.25" customHeight="1">
      <c r="A204" s="42"/>
      <c r="B204" s="42"/>
      <c r="C204" s="42"/>
      <c r="D204" s="42"/>
      <c r="E204" s="42"/>
      <c r="F204" s="42"/>
      <c r="G204" s="89"/>
      <c r="H204" s="42"/>
      <c r="I204" s="42"/>
      <c r="J204" s="42"/>
      <c r="K204" s="42"/>
      <c r="L204" s="42"/>
    </row>
    <row r="205" spans="1:12" ht="14.25" customHeight="1">
      <c r="A205" s="42"/>
      <c r="B205" s="42"/>
      <c r="C205" s="42"/>
      <c r="D205" s="42"/>
      <c r="E205" s="42"/>
      <c r="F205" s="42"/>
      <c r="G205" s="89"/>
      <c r="H205" s="42"/>
      <c r="I205" s="42"/>
      <c r="J205" s="42"/>
      <c r="K205" s="42"/>
      <c r="L205" s="42"/>
    </row>
    <row r="206" spans="1:12" ht="14.25" customHeight="1">
      <c r="A206" s="42"/>
      <c r="B206" s="42"/>
      <c r="C206" s="42"/>
      <c r="D206" s="42"/>
      <c r="E206" s="42"/>
      <c r="F206" s="42"/>
      <c r="G206" s="89"/>
      <c r="H206" s="42"/>
      <c r="I206" s="42"/>
      <c r="J206" s="42"/>
      <c r="K206" s="42"/>
      <c r="L206" s="42"/>
    </row>
    <row r="207" spans="1:12" ht="14.25" customHeight="1">
      <c r="A207" s="42"/>
      <c r="B207" s="42"/>
      <c r="C207" s="42"/>
      <c r="D207" s="42"/>
      <c r="E207" s="42"/>
      <c r="F207" s="42"/>
      <c r="G207" s="89"/>
      <c r="H207" s="42"/>
      <c r="I207" s="42"/>
      <c r="J207" s="42"/>
      <c r="K207" s="42"/>
      <c r="L207" s="42"/>
    </row>
    <row r="208" spans="1:12" ht="14.25" customHeight="1">
      <c r="A208" s="42"/>
      <c r="B208" s="42"/>
      <c r="C208" s="42"/>
      <c r="D208" s="42"/>
      <c r="E208" s="42"/>
      <c r="F208" s="42"/>
      <c r="G208" s="89"/>
      <c r="H208" s="42"/>
      <c r="I208" s="42"/>
      <c r="J208" s="42"/>
      <c r="K208" s="42"/>
      <c r="L208" s="42"/>
    </row>
    <row r="209" spans="1:12" ht="14.25" customHeight="1">
      <c r="A209" s="42"/>
      <c r="B209" s="42"/>
      <c r="C209" s="42"/>
      <c r="D209" s="42"/>
      <c r="E209" s="42"/>
      <c r="F209" s="42"/>
      <c r="G209" s="89"/>
      <c r="H209" s="42"/>
      <c r="I209" s="42"/>
      <c r="J209" s="42"/>
      <c r="K209" s="42"/>
      <c r="L209" s="42"/>
    </row>
    <row r="210" spans="1:12" ht="14.25" customHeight="1">
      <c r="A210" s="42"/>
      <c r="B210" s="42"/>
      <c r="C210" s="42"/>
      <c r="D210" s="42"/>
      <c r="E210" s="42"/>
      <c r="F210" s="42"/>
      <c r="G210" s="89"/>
      <c r="H210" s="42"/>
      <c r="I210" s="42"/>
      <c r="J210" s="42"/>
      <c r="K210" s="42"/>
      <c r="L210" s="42"/>
    </row>
    <row r="211" spans="1:12" ht="14.25" customHeight="1">
      <c r="A211" s="42"/>
      <c r="B211" s="42"/>
      <c r="C211" s="42"/>
      <c r="D211" s="42"/>
      <c r="E211" s="42"/>
      <c r="F211" s="42"/>
      <c r="G211" s="89"/>
      <c r="H211" s="42"/>
      <c r="I211" s="42"/>
      <c r="J211" s="42"/>
      <c r="K211" s="42"/>
      <c r="L211" s="42"/>
    </row>
    <row r="212" spans="1:12" ht="14.25" customHeight="1">
      <c r="A212" s="42"/>
      <c r="B212" s="42"/>
      <c r="C212" s="42"/>
      <c r="D212" s="42"/>
      <c r="E212" s="42"/>
      <c r="F212" s="42"/>
      <c r="G212" s="89"/>
      <c r="H212" s="42"/>
      <c r="I212" s="42"/>
      <c r="J212" s="42"/>
      <c r="K212" s="42"/>
      <c r="L212" s="42"/>
    </row>
    <row r="213" spans="1:12" ht="14.25" customHeight="1">
      <c r="A213" s="42"/>
      <c r="B213" s="42"/>
      <c r="C213" s="42"/>
      <c r="D213" s="42"/>
      <c r="E213" s="42"/>
      <c r="F213" s="42"/>
      <c r="G213" s="89"/>
      <c r="H213" s="42"/>
      <c r="I213" s="42"/>
      <c r="J213" s="42"/>
      <c r="K213" s="42"/>
      <c r="L213" s="42"/>
    </row>
    <row r="214" spans="1:12" ht="14.25" customHeight="1">
      <c r="A214" s="42"/>
      <c r="B214" s="42"/>
      <c r="C214" s="42"/>
      <c r="D214" s="42"/>
      <c r="E214" s="42"/>
      <c r="F214" s="42"/>
      <c r="G214" s="89"/>
      <c r="H214" s="42"/>
      <c r="I214" s="42"/>
      <c r="J214" s="42"/>
      <c r="K214" s="42"/>
      <c r="L214" s="42"/>
    </row>
    <row r="215" spans="1:12" ht="14.25" customHeight="1">
      <c r="A215" s="42"/>
      <c r="B215" s="42"/>
      <c r="C215" s="42"/>
      <c r="D215" s="42"/>
      <c r="E215" s="42"/>
      <c r="F215" s="42"/>
      <c r="G215" s="89"/>
      <c r="H215" s="42"/>
      <c r="I215" s="42"/>
      <c r="J215" s="42"/>
      <c r="K215" s="42"/>
      <c r="L215" s="42"/>
    </row>
    <row r="216" spans="1:12" ht="14.25" customHeight="1">
      <c r="A216" s="42"/>
      <c r="B216" s="42"/>
      <c r="C216" s="42"/>
      <c r="D216" s="42"/>
      <c r="E216" s="42"/>
      <c r="F216" s="42"/>
      <c r="G216" s="89"/>
      <c r="H216" s="42"/>
      <c r="I216" s="42"/>
      <c r="J216" s="42"/>
      <c r="K216" s="42"/>
      <c r="L216" s="42"/>
    </row>
    <row r="217" spans="1:12" ht="14.25" customHeight="1">
      <c r="A217" s="42"/>
      <c r="B217" s="42"/>
      <c r="C217" s="42"/>
      <c r="D217" s="42"/>
      <c r="E217" s="42"/>
      <c r="F217" s="42"/>
      <c r="G217" s="89"/>
      <c r="H217" s="42"/>
      <c r="I217" s="42"/>
      <c r="J217" s="42"/>
      <c r="K217" s="42"/>
      <c r="L217" s="42"/>
    </row>
    <row r="218" spans="1:12" ht="14.25" customHeight="1">
      <c r="A218" s="42"/>
      <c r="B218" s="42"/>
      <c r="C218" s="42"/>
      <c r="D218" s="42"/>
      <c r="E218" s="42"/>
      <c r="F218" s="42"/>
      <c r="G218" s="89"/>
      <c r="H218" s="42"/>
      <c r="I218" s="42"/>
      <c r="J218" s="42"/>
      <c r="K218" s="42"/>
      <c r="L218" s="42"/>
    </row>
    <row r="219" spans="1:12" ht="14.25" customHeight="1">
      <c r="A219" s="42"/>
      <c r="B219" s="42"/>
      <c r="C219" s="42"/>
      <c r="D219" s="42"/>
      <c r="E219" s="42"/>
      <c r="F219" s="42"/>
      <c r="G219" s="89"/>
      <c r="H219" s="42"/>
      <c r="I219" s="42"/>
      <c r="J219" s="42"/>
      <c r="K219" s="42"/>
      <c r="L219" s="42"/>
    </row>
    <row r="220" spans="1:12" ht="14.25" customHeight="1">
      <c r="A220" s="42"/>
      <c r="B220" s="42"/>
      <c r="C220" s="42"/>
      <c r="D220" s="42"/>
      <c r="E220" s="42"/>
      <c r="F220" s="42"/>
      <c r="G220" s="89"/>
      <c r="H220" s="42"/>
      <c r="I220" s="42"/>
      <c r="J220" s="42"/>
      <c r="K220" s="42"/>
      <c r="L220" s="42"/>
    </row>
    <row r="221" spans="1:12" ht="14.25" customHeight="1">
      <c r="A221" s="42"/>
      <c r="B221" s="42"/>
      <c r="C221" s="42"/>
      <c r="D221" s="42"/>
      <c r="E221" s="42"/>
      <c r="F221" s="42"/>
      <c r="G221" s="89"/>
      <c r="H221" s="42"/>
      <c r="I221" s="42"/>
      <c r="J221" s="42"/>
      <c r="K221" s="42"/>
      <c r="L221" s="42"/>
    </row>
    <row r="222" spans="1:12" ht="14.25" customHeight="1">
      <c r="A222" s="42"/>
      <c r="B222" s="42"/>
      <c r="C222" s="42"/>
      <c r="D222" s="42"/>
      <c r="E222" s="42"/>
      <c r="F222" s="42"/>
      <c r="G222" s="89"/>
      <c r="H222" s="42"/>
      <c r="I222" s="42"/>
      <c r="J222" s="42"/>
      <c r="K222" s="42"/>
      <c r="L222" s="42"/>
    </row>
    <row r="223" spans="1:12" ht="14.25" customHeight="1">
      <c r="A223" s="42"/>
      <c r="B223" s="42"/>
      <c r="C223" s="42"/>
      <c r="D223" s="42"/>
      <c r="E223" s="42"/>
      <c r="F223" s="42"/>
      <c r="G223" s="89"/>
      <c r="H223" s="42"/>
      <c r="I223" s="42"/>
      <c r="J223" s="42"/>
      <c r="K223" s="42"/>
      <c r="L223" s="42"/>
    </row>
    <row r="224" spans="1:12" ht="14.25" customHeight="1">
      <c r="A224" s="42"/>
      <c r="B224" s="42"/>
      <c r="C224" s="42"/>
      <c r="D224" s="42"/>
      <c r="E224" s="42"/>
      <c r="F224" s="42"/>
      <c r="G224" s="89"/>
      <c r="H224" s="42"/>
      <c r="I224" s="42"/>
      <c r="J224" s="42"/>
      <c r="K224" s="42"/>
      <c r="L224" s="42"/>
    </row>
    <row r="225" spans="1:12" ht="14.25" customHeight="1">
      <c r="A225" s="42"/>
      <c r="B225" s="42"/>
      <c r="C225" s="42"/>
      <c r="D225" s="42"/>
      <c r="E225" s="42"/>
      <c r="F225" s="42"/>
      <c r="G225" s="89"/>
      <c r="H225" s="42"/>
      <c r="I225" s="42"/>
      <c r="J225" s="42"/>
      <c r="K225" s="42"/>
      <c r="L225" s="42"/>
    </row>
    <row r="226" spans="1:12" ht="14.25" customHeight="1">
      <c r="A226" s="42"/>
      <c r="B226" s="42"/>
      <c r="C226" s="42"/>
      <c r="D226" s="42"/>
      <c r="E226" s="42"/>
      <c r="F226" s="42"/>
      <c r="G226" s="89"/>
      <c r="H226" s="42"/>
      <c r="I226" s="42"/>
      <c r="J226" s="42"/>
      <c r="K226" s="42"/>
      <c r="L226" s="42"/>
    </row>
    <row r="227" spans="1:12" ht="14.25" customHeight="1">
      <c r="A227" s="42"/>
      <c r="B227" s="42"/>
      <c r="C227" s="42"/>
      <c r="D227" s="42"/>
      <c r="E227" s="42"/>
      <c r="F227" s="42"/>
      <c r="G227" s="89"/>
      <c r="H227" s="42"/>
      <c r="I227" s="42"/>
      <c r="J227" s="42"/>
      <c r="K227" s="42"/>
      <c r="L227" s="42"/>
    </row>
    <row r="228" spans="1:12" ht="14.25" customHeight="1">
      <c r="A228" s="42"/>
      <c r="B228" s="42"/>
      <c r="C228" s="42"/>
      <c r="D228" s="42"/>
      <c r="E228" s="42"/>
      <c r="F228" s="42"/>
      <c r="G228" s="89"/>
      <c r="H228" s="42"/>
      <c r="I228" s="42"/>
      <c r="J228" s="42"/>
      <c r="K228" s="42"/>
      <c r="L228" s="42"/>
    </row>
    <row r="229" spans="1:12" ht="14.25" customHeight="1">
      <c r="A229" s="42"/>
      <c r="B229" s="42"/>
      <c r="C229" s="42"/>
      <c r="D229" s="42"/>
      <c r="E229" s="42"/>
      <c r="F229" s="42"/>
      <c r="G229" s="89"/>
      <c r="H229" s="42"/>
      <c r="I229" s="42"/>
      <c r="J229" s="42"/>
      <c r="K229" s="42"/>
      <c r="L229" s="42"/>
    </row>
    <row r="230" spans="1:12" ht="14.25" customHeight="1">
      <c r="A230" s="42"/>
      <c r="B230" s="42"/>
      <c r="C230" s="42"/>
      <c r="D230" s="42"/>
      <c r="E230" s="42"/>
      <c r="F230" s="42"/>
      <c r="G230" s="89"/>
      <c r="H230" s="42"/>
      <c r="I230" s="42"/>
      <c r="J230" s="42"/>
      <c r="K230" s="42"/>
      <c r="L230" s="42"/>
    </row>
    <row r="231" spans="1:12" ht="14.25" customHeight="1">
      <c r="A231" s="42"/>
      <c r="B231" s="42"/>
      <c r="C231" s="42"/>
      <c r="D231" s="42"/>
      <c r="E231" s="42"/>
      <c r="F231" s="42"/>
      <c r="G231" s="89"/>
      <c r="H231" s="42"/>
      <c r="I231" s="42"/>
      <c r="J231" s="42"/>
      <c r="K231" s="42"/>
      <c r="L231" s="42"/>
    </row>
    <row r="232" spans="1:12" ht="14.25" customHeight="1">
      <c r="A232" s="42"/>
      <c r="B232" s="42"/>
      <c r="C232" s="42"/>
      <c r="D232" s="42"/>
      <c r="E232" s="42"/>
      <c r="F232" s="42"/>
      <c r="G232" s="89"/>
      <c r="H232" s="42"/>
      <c r="I232" s="42"/>
      <c r="J232" s="42"/>
      <c r="K232" s="42"/>
      <c r="L232" s="42"/>
    </row>
    <row r="233" spans="1:12" ht="14.25" customHeight="1">
      <c r="A233" s="42"/>
      <c r="B233" s="42"/>
      <c r="C233" s="42"/>
      <c r="D233" s="42"/>
      <c r="E233" s="42"/>
      <c r="F233" s="42"/>
      <c r="G233" s="89"/>
      <c r="H233" s="42"/>
      <c r="I233" s="42"/>
      <c r="J233" s="42"/>
      <c r="K233" s="42"/>
      <c r="L233" s="42"/>
    </row>
    <row r="234" spans="1:12" ht="14.25" customHeight="1">
      <c r="A234" s="42"/>
      <c r="B234" s="42"/>
      <c r="C234" s="42"/>
      <c r="D234" s="42"/>
      <c r="E234" s="42"/>
      <c r="F234" s="42"/>
      <c r="G234" s="89"/>
      <c r="H234" s="42"/>
      <c r="I234" s="42"/>
      <c r="J234" s="42"/>
      <c r="K234" s="42"/>
      <c r="L234" s="42"/>
    </row>
    <row r="235" spans="1:12" ht="14.25" customHeight="1">
      <c r="A235" s="42"/>
      <c r="B235" s="42"/>
      <c r="C235" s="42"/>
      <c r="D235" s="42"/>
      <c r="E235" s="42"/>
      <c r="F235" s="42"/>
      <c r="G235" s="89"/>
      <c r="H235" s="42"/>
      <c r="I235" s="42"/>
      <c r="J235" s="42"/>
      <c r="K235" s="42"/>
      <c r="L235" s="42"/>
    </row>
    <row r="236" spans="1:12" ht="14.25" customHeight="1">
      <c r="A236" s="42"/>
      <c r="B236" s="42"/>
      <c r="C236" s="42"/>
      <c r="D236" s="42"/>
      <c r="E236" s="42"/>
      <c r="F236" s="42"/>
      <c r="G236" s="89"/>
      <c r="H236" s="42"/>
      <c r="I236" s="42"/>
      <c r="J236" s="42"/>
      <c r="K236" s="42"/>
      <c r="L236" s="42"/>
    </row>
    <row r="237" spans="1:12" ht="14.25" customHeight="1">
      <c r="A237" s="42"/>
      <c r="B237" s="42"/>
      <c r="C237" s="42"/>
      <c r="D237" s="42"/>
      <c r="E237" s="42"/>
      <c r="F237" s="42"/>
      <c r="G237" s="89"/>
      <c r="H237" s="42"/>
      <c r="I237" s="42"/>
      <c r="J237" s="42"/>
      <c r="K237" s="42"/>
      <c r="L237" s="42"/>
    </row>
    <row r="238" spans="1:12" ht="14.25" customHeight="1">
      <c r="A238" s="42"/>
      <c r="B238" s="42"/>
      <c r="C238" s="42"/>
      <c r="D238" s="42"/>
      <c r="E238" s="42"/>
      <c r="F238" s="42"/>
      <c r="G238" s="89"/>
      <c r="H238" s="42"/>
      <c r="I238" s="42"/>
      <c r="J238" s="42"/>
      <c r="K238" s="42"/>
      <c r="L238" s="42"/>
    </row>
    <row r="239" spans="1:12" ht="14.25" customHeight="1">
      <c r="A239" s="42"/>
      <c r="B239" s="42"/>
      <c r="C239" s="42"/>
      <c r="D239" s="42"/>
      <c r="E239" s="42"/>
      <c r="F239" s="42"/>
      <c r="G239" s="89"/>
      <c r="H239" s="42"/>
      <c r="I239" s="42"/>
      <c r="J239" s="42"/>
      <c r="K239" s="42"/>
      <c r="L239" s="42"/>
    </row>
    <row r="240" spans="1:12" ht="14.25" customHeight="1">
      <c r="A240" s="42"/>
      <c r="B240" s="42"/>
      <c r="C240" s="42"/>
      <c r="D240" s="42"/>
      <c r="E240" s="42"/>
      <c r="F240" s="42"/>
      <c r="G240" s="89"/>
      <c r="H240" s="42"/>
      <c r="I240" s="42"/>
      <c r="J240" s="42"/>
      <c r="K240" s="42"/>
      <c r="L240" s="42"/>
    </row>
    <row r="241" spans="1:12" ht="14.25" customHeight="1">
      <c r="A241" s="42"/>
      <c r="B241" s="42"/>
      <c r="C241" s="42"/>
      <c r="D241" s="42"/>
      <c r="E241" s="42"/>
      <c r="F241" s="42"/>
      <c r="G241" s="89"/>
      <c r="H241" s="42"/>
      <c r="I241" s="42"/>
      <c r="J241" s="42"/>
      <c r="K241" s="42"/>
      <c r="L241" s="42"/>
    </row>
    <row r="242" spans="1:12" ht="14.25" customHeight="1">
      <c r="A242" s="42"/>
      <c r="B242" s="42"/>
      <c r="C242" s="42"/>
      <c r="D242" s="42"/>
      <c r="E242" s="42"/>
      <c r="F242" s="42"/>
      <c r="G242" s="89"/>
      <c r="H242" s="42"/>
      <c r="I242" s="42"/>
      <c r="J242" s="42"/>
      <c r="K242" s="42"/>
      <c r="L242" s="42"/>
    </row>
    <row r="243" spans="1:12" ht="14.25" customHeight="1">
      <c r="A243" s="42"/>
      <c r="B243" s="42"/>
      <c r="C243" s="42"/>
      <c r="D243" s="42"/>
      <c r="E243" s="42"/>
      <c r="F243" s="42"/>
      <c r="G243" s="89"/>
      <c r="H243" s="42"/>
      <c r="I243" s="42"/>
      <c r="J243" s="42"/>
      <c r="K243" s="42"/>
      <c r="L243" s="42"/>
    </row>
    <row r="244" spans="1:12" ht="14.25" customHeight="1">
      <c r="A244" s="42"/>
      <c r="B244" s="42"/>
      <c r="C244" s="42"/>
      <c r="D244" s="42"/>
      <c r="E244" s="42"/>
      <c r="F244" s="42"/>
      <c r="G244" s="89"/>
      <c r="H244" s="42"/>
      <c r="I244" s="42"/>
      <c r="J244" s="42"/>
      <c r="K244" s="42"/>
      <c r="L244" s="42"/>
    </row>
    <row r="245" spans="1:12" ht="14.25" customHeight="1">
      <c r="A245" s="42"/>
      <c r="B245" s="42"/>
      <c r="C245" s="42"/>
      <c r="D245" s="42"/>
      <c r="E245" s="42"/>
      <c r="F245" s="42"/>
      <c r="G245" s="89"/>
      <c r="H245" s="42"/>
      <c r="I245" s="42"/>
      <c r="J245" s="42"/>
      <c r="K245" s="42"/>
      <c r="L245" s="42"/>
    </row>
    <row r="246" spans="1:12" ht="14.25" customHeight="1">
      <c r="A246" s="42"/>
      <c r="B246" s="42"/>
      <c r="C246" s="42"/>
      <c r="D246" s="42"/>
      <c r="E246" s="42"/>
      <c r="F246" s="42"/>
      <c r="G246" s="89"/>
      <c r="H246" s="42"/>
      <c r="I246" s="42"/>
      <c r="J246" s="42"/>
      <c r="K246" s="42"/>
      <c r="L246" s="42"/>
    </row>
    <row r="247" spans="1:12" ht="14.25" customHeight="1">
      <c r="A247" s="42"/>
      <c r="B247" s="42"/>
      <c r="C247" s="42"/>
      <c r="D247" s="42"/>
      <c r="E247" s="42"/>
      <c r="F247" s="42"/>
      <c r="G247" s="89"/>
      <c r="H247" s="42"/>
      <c r="I247" s="42"/>
      <c r="J247" s="42"/>
      <c r="K247" s="42"/>
      <c r="L247" s="42"/>
    </row>
    <row r="248" spans="1:12" ht="14.25" customHeight="1">
      <c r="A248" s="42"/>
      <c r="B248" s="42"/>
      <c r="C248" s="42"/>
      <c r="D248" s="42"/>
      <c r="E248" s="42"/>
      <c r="F248" s="42"/>
      <c r="G248" s="89"/>
      <c r="H248" s="42"/>
      <c r="I248" s="42"/>
      <c r="J248" s="42"/>
      <c r="K248" s="42"/>
      <c r="L248" s="42"/>
    </row>
    <row r="249" spans="1:12" ht="14.25" customHeight="1">
      <c r="A249" s="42"/>
      <c r="B249" s="42"/>
      <c r="C249" s="42"/>
      <c r="D249" s="42"/>
      <c r="E249" s="42"/>
      <c r="F249" s="42"/>
      <c r="G249" s="89"/>
      <c r="H249" s="42"/>
      <c r="I249" s="42"/>
      <c r="J249" s="42"/>
      <c r="K249" s="42"/>
      <c r="L249" s="42"/>
    </row>
    <row r="250" spans="1:12" ht="14.25" customHeight="1">
      <c r="A250" s="42"/>
      <c r="B250" s="42"/>
      <c r="C250" s="42"/>
      <c r="D250" s="42"/>
      <c r="E250" s="42"/>
      <c r="F250" s="42"/>
      <c r="G250" s="89"/>
      <c r="H250" s="42"/>
      <c r="I250" s="42"/>
      <c r="J250" s="42"/>
      <c r="K250" s="42"/>
      <c r="L250" s="42"/>
    </row>
    <row r="251" spans="1:12" ht="14.25" customHeight="1">
      <c r="A251" s="42"/>
      <c r="B251" s="42"/>
      <c r="C251" s="42"/>
      <c r="D251" s="42"/>
      <c r="E251" s="42"/>
      <c r="F251" s="42"/>
      <c r="G251" s="89"/>
      <c r="H251" s="42"/>
      <c r="I251" s="42"/>
      <c r="J251" s="42"/>
      <c r="K251" s="42"/>
      <c r="L251" s="42"/>
    </row>
    <row r="252" spans="1:12" ht="14.25" customHeight="1">
      <c r="A252" s="42"/>
      <c r="B252" s="42"/>
      <c r="C252" s="42"/>
      <c r="D252" s="42"/>
      <c r="E252" s="42"/>
      <c r="F252" s="42"/>
      <c r="G252" s="89"/>
      <c r="H252" s="42"/>
      <c r="I252" s="42"/>
      <c r="J252" s="42"/>
      <c r="K252" s="42"/>
      <c r="L252" s="42"/>
    </row>
    <row r="253" spans="1:12" ht="14.25" customHeight="1">
      <c r="A253" s="42"/>
      <c r="B253" s="42"/>
      <c r="C253" s="42"/>
      <c r="D253" s="42"/>
      <c r="E253" s="42"/>
      <c r="F253" s="42"/>
      <c r="G253" s="89"/>
      <c r="H253" s="42"/>
      <c r="I253" s="42"/>
      <c r="J253" s="42"/>
      <c r="K253" s="42"/>
      <c r="L253" s="42"/>
    </row>
    <row r="254" spans="1:12" ht="14.25" customHeight="1">
      <c r="A254" s="42"/>
      <c r="B254" s="42"/>
      <c r="C254" s="42"/>
      <c r="D254" s="42"/>
      <c r="E254" s="42"/>
      <c r="F254" s="42"/>
      <c r="G254" s="89"/>
      <c r="H254" s="42"/>
      <c r="I254" s="42"/>
      <c r="J254" s="42"/>
      <c r="K254" s="42"/>
      <c r="L254" s="42"/>
    </row>
    <row r="255" spans="1:12" ht="14.25" customHeight="1">
      <c r="A255" s="42"/>
      <c r="B255" s="42"/>
      <c r="C255" s="42"/>
      <c r="D255" s="42"/>
      <c r="E255" s="42"/>
      <c r="F255" s="42"/>
      <c r="G255" s="89"/>
      <c r="H255" s="42"/>
      <c r="I255" s="42"/>
      <c r="J255" s="42"/>
      <c r="K255" s="42"/>
      <c r="L255" s="42"/>
    </row>
    <row r="256" spans="1:12" ht="14.25" customHeight="1">
      <c r="A256" s="42"/>
      <c r="B256" s="42"/>
      <c r="C256" s="42"/>
      <c r="D256" s="42"/>
      <c r="E256" s="42"/>
      <c r="F256" s="42"/>
      <c r="G256" s="89"/>
      <c r="H256" s="42"/>
      <c r="I256" s="42"/>
      <c r="J256" s="42"/>
      <c r="K256" s="42"/>
      <c r="L256" s="42"/>
    </row>
    <row r="257" spans="1:12" ht="14.25" customHeight="1">
      <c r="A257" s="42"/>
      <c r="B257" s="42"/>
      <c r="C257" s="42"/>
      <c r="D257" s="42"/>
      <c r="E257" s="42"/>
      <c r="F257" s="42"/>
      <c r="G257" s="89"/>
      <c r="H257" s="42"/>
      <c r="I257" s="42"/>
      <c r="J257" s="42"/>
      <c r="K257" s="42"/>
      <c r="L257" s="42"/>
    </row>
    <row r="258" spans="1:12" ht="14.25" customHeight="1">
      <c r="A258" s="42"/>
      <c r="B258" s="42"/>
      <c r="C258" s="42"/>
      <c r="D258" s="42"/>
      <c r="E258" s="42"/>
      <c r="F258" s="42"/>
      <c r="G258" s="89"/>
      <c r="H258" s="42"/>
      <c r="I258" s="42"/>
      <c r="J258" s="42"/>
      <c r="K258" s="42"/>
      <c r="L258" s="42"/>
    </row>
    <row r="259" spans="1:12" ht="14.25" customHeight="1">
      <c r="A259" s="42"/>
      <c r="B259" s="42"/>
      <c r="C259" s="42"/>
      <c r="D259" s="42"/>
      <c r="E259" s="42"/>
      <c r="F259" s="42"/>
      <c r="G259" s="89"/>
      <c r="H259" s="42"/>
      <c r="I259" s="42"/>
      <c r="J259" s="42"/>
      <c r="K259" s="42"/>
      <c r="L259" s="42"/>
    </row>
    <row r="260" spans="1:12" ht="14.25" customHeight="1">
      <c r="A260" s="42"/>
      <c r="B260" s="42"/>
      <c r="C260" s="42"/>
      <c r="D260" s="42"/>
      <c r="E260" s="42"/>
      <c r="F260" s="42"/>
      <c r="G260" s="89"/>
      <c r="H260" s="42"/>
      <c r="I260" s="42"/>
      <c r="J260" s="42"/>
      <c r="K260" s="42"/>
      <c r="L260" s="42"/>
    </row>
    <row r="261" spans="1:12" ht="14.25" customHeight="1">
      <c r="A261" s="42"/>
      <c r="B261" s="42"/>
      <c r="C261" s="42"/>
      <c r="D261" s="42"/>
      <c r="E261" s="42"/>
      <c r="F261" s="42"/>
      <c r="G261" s="89"/>
      <c r="H261" s="42"/>
      <c r="I261" s="42"/>
      <c r="J261" s="42"/>
      <c r="K261" s="42"/>
      <c r="L261" s="42"/>
    </row>
    <row r="262" spans="1:12" ht="14.25" customHeight="1">
      <c r="A262" s="42"/>
      <c r="B262" s="42"/>
      <c r="C262" s="42"/>
      <c r="D262" s="42"/>
      <c r="E262" s="42"/>
      <c r="F262" s="42"/>
      <c r="G262" s="89"/>
      <c r="H262" s="42"/>
      <c r="I262" s="42"/>
      <c r="J262" s="42"/>
      <c r="K262" s="42"/>
      <c r="L262" s="42"/>
    </row>
    <row r="263" spans="1:12" ht="14.25" customHeight="1">
      <c r="A263" s="42"/>
      <c r="B263" s="42"/>
      <c r="C263" s="42"/>
      <c r="D263" s="42"/>
      <c r="E263" s="42"/>
      <c r="F263" s="42"/>
      <c r="G263" s="89"/>
      <c r="H263" s="42"/>
      <c r="I263" s="42"/>
      <c r="J263" s="42"/>
      <c r="K263" s="42"/>
      <c r="L263" s="42"/>
    </row>
    <row r="264" spans="1:12" ht="14.25" customHeight="1">
      <c r="A264" s="42"/>
      <c r="B264" s="42"/>
      <c r="C264" s="42"/>
      <c r="D264" s="42"/>
      <c r="E264" s="42"/>
      <c r="F264" s="42"/>
      <c r="G264" s="89"/>
      <c r="H264" s="42"/>
      <c r="I264" s="42"/>
      <c r="J264" s="42"/>
      <c r="K264" s="42"/>
      <c r="L264" s="42"/>
    </row>
    <row r="265" spans="1:12" ht="14.25" customHeight="1">
      <c r="A265" s="42"/>
      <c r="B265" s="42"/>
      <c r="C265" s="42"/>
      <c r="D265" s="42"/>
      <c r="E265" s="42"/>
      <c r="F265" s="42"/>
      <c r="G265" s="89"/>
      <c r="H265" s="42"/>
      <c r="I265" s="42"/>
      <c r="J265" s="42"/>
      <c r="K265" s="42"/>
      <c r="L265" s="42"/>
    </row>
    <row r="266" spans="1:12" ht="14.25" customHeight="1">
      <c r="A266" s="42"/>
      <c r="B266" s="42"/>
      <c r="C266" s="42"/>
      <c r="D266" s="42"/>
      <c r="E266" s="42"/>
      <c r="F266" s="42"/>
      <c r="G266" s="89"/>
      <c r="H266" s="42"/>
      <c r="I266" s="42"/>
      <c r="J266" s="42"/>
      <c r="K266" s="42"/>
      <c r="L266" s="42"/>
    </row>
    <row r="267" spans="1:12" ht="14.25" customHeight="1">
      <c r="A267" s="42"/>
      <c r="B267" s="42"/>
      <c r="C267" s="42"/>
      <c r="D267" s="42"/>
      <c r="E267" s="42"/>
      <c r="F267" s="42"/>
      <c r="G267" s="89"/>
      <c r="H267" s="42"/>
      <c r="I267" s="42"/>
      <c r="J267" s="42"/>
      <c r="K267" s="42"/>
      <c r="L267" s="42"/>
    </row>
    <row r="268" spans="1:12" ht="14.25" customHeight="1">
      <c r="A268" s="42"/>
      <c r="B268" s="42"/>
      <c r="C268" s="42"/>
      <c r="D268" s="42"/>
      <c r="E268" s="42"/>
      <c r="F268" s="42"/>
      <c r="G268" s="89"/>
      <c r="H268" s="42"/>
      <c r="I268" s="42"/>
      <c r="J268" s="42"/>
      <c r="K268" s="42"/>
      <c r="L268" s="42"/>
    </row>
    <row r="269" spans="1:12" ht="14.25" customHeight="1">
      <c r="A269" s="42"/>
      <c r="B269" s="42"/>
      <c r="C269" s="42"/>
      <c r="D269" s="42"/>
      <c r="E269" s="42"/>
      <c r="F269" s="42"/>
      <c r="G269" s="89"/>
      <c r="H269" s="42"/>
      <c r="I269" s="42"/>
      <c r="J269" s="42"/>
      <c r="K269" s="42"/>
      <c r="L269" s="42"/>
    </row>
    <row r="270" spans="1:12" ht="14.25" customHeight="1">
      <c r="A270" s="42"/>
      <c r="B270" s="42"/>
      <c r="C270" s="42"/>
      <c r="D270" s="42"/>
      <c r="E270" s="42"/>
      <c r="F270" s="42"/>
      <c r="G270" s="89"/>
      <c r="H270" s="42"/>
      <c r="I270" s="42"/>
      <c r="J270" s="42"/>
      <c r="K270" s="42"/>
      <c r="L270" s="42"/>
    </row>
    <row r="271" spans="1:12" ht="14.25" customHeight="1">
      <c r="A271" s="42"/>
      <c r="B271" s="42"/>
      <c r="C271" s="42"/>
      <c r="D271" s="42"/>
      <c r="E271" s="42"/>
      <c r="F271" s="42"/>
      <c r="G271" s="89"/>
      <c r="H271" s="42"/>
      <c r="I271" s="42"/>
      <c r="J271" s="42"/>
      <c r="K271" s="42"/>
      <c r="L271" s="42"/>
    </row>
    <row r="272" spans="1:12" ht="14.25" customHeight="1">
      <c r="A272" s="42"/>
      <c r="B272" s="42"/>
      <c r="C272" s="42"/>
      <c r="D272" s="42"/>
      <c r="E272" s="42"/>
      <c r="F272" s="42"/>
      <c r="G272" s="89"/>
      <c r="H272" s="42"/>
      <c r="I272" s="42"/>
      <c r="J272" s="42"/>
      <c r="K272" s="42"/>
      <c r="L272" s="42"/>
    </row>
    <row r="273" spans="1:12" ht="14.25" customHeight="1">
      <c r="A273" s="42"/>
      <c r="B273" s="42"/>
      <c r="C273" s="42"/>
      <c r="D273" s="42"/>
      <c r="E273" s="42"/>
      <c r="F273" s="42"/>
      <c r="G273" s="89"/>
      <c r="H273" s="42"/>
      <c r="I273" s="42"/>
      <c r="J273" s="42"/>
      <c r="K273" s="42"/>
      <c r="L273" s="42"/>
    </row>
    <row r="274" spans="1:12" ht="14.25" customHeight="1">
      <c r="A274" s="42"/>
      <c r="B274" s="42"/>
      <c r="C274" s="42"/>
      <c r="D274" s="42"/>
      <c r="E274" s="42"/>
      <c r="F274" s="42"/>
      <c r="G274" s="89"/>
      <c r="H274" s="42"/>
      <c r="I274" s="42"/>
      <c r="J274" s="42"/>
      <c r="K274" s="42"/>
      <c r="L274" s="42"/>
    </row>
    <row r="275" spans="1:12" ht="14.25" customHeight="1">
      <c r="A275" s="42"/>
      <c r="B275" s="42"/>
      <c r="C275" s="42"/>
      <c r="D275" s="42"/>
      <c r="E275" s="42"/>
      <c r="F275" s="42"/>
      <c r="G275" s="89"/>
      <c r="H275" s="42"/>
      <c r="I275" s="42"/>
      <c r="J275" s="42"/>
      <c r="K275" s="42"/>
      <c r="L275" s="42"/>
    </row>
    <row r="276" spans="1:12" ht="14.25" customHeight="1">
      <c r="A276" s="42"/>
      <c r="B276" s="42"/>
      <c r="C276" s="42"/>
      <c r="D276" s="42"/>
      <c r="E276" s="42"/>
      <c r="F276" s="42"/>
      <c r="G276" s="89"/>
      <c r="H276" s="42"/>
      <c r="I276" s="42"/>
      <c r="J276" s="42"/>
      <c r="K276" s="42"/>
      <c r="L276" s="42"/>
    </row>
    <row r="277" spans="1:12" ht="14.25" customHeight="1">
      <c r="A277" s="42"/>
      <c r="B277" s="42"/>
      <c r="C277" s="42"/>
      <c r="D277" s="42"/>
      <c r="E277" s="42"/>
      <c r="F277" s="42"/>
      <c r="G277" s="89"/>
      <c r="H277" s="42"/>
      <c r="I277" s="42"/>
      <c r="J277" s="42"/>
      <c r="K277" s="42"/>
      <c r="L277" s="42"/>
    </row>
    <row r="278" spans="1:12" ht="14.25" customHeight="1">
      <c r="A278" s="42"/>
      <c r="B278" s="42"/>
      <c r="C278" s="42"/>
      <c r="D278" s="42"/>
      <c r="E278" s="42"/>
      <c r="F278" s="42"/>
      <c r="G278" s="89"/>
      <c r="H278" s="42"/>
      <c r="I278" s="42"/>
      <c r="J278" s="42"/>
      <c r="K278" s="42"/>
      <c r="L278" s="42"/>
    </row>
    <row r="279" spans="1:12" ht="14.25" customHeight="1">
      <c r="A279" s="42"/>
      <c r="B279" s="42"/>
      <c r="C279" s="42"/>
      <c r="D279" s="42"/>
      <c r="E279" s="42"/>
      <c r="F279" s="42"/>
      <c r="G279" s="89"/>
      <c r="H279" s="42"/>
      <c r="I279" s="42"/>
      <c r="J279" s="42"/>
      <c r="K279" s="42"/>
      <c r="L279" s="42"/>
    </row>
    <row r="280" spans="1:12" ht="14.25" customHeight="1">
      <c r="A280" s="42"/>
      <c r="B280" s="42"/>
      <c r="C280" s="42"/>
      <c r="D280" s="42"/>
      <c r="E280" s="42"/>
      <c r="F280" s="42"/>
      <c r="G280" s="89"/>
      <c r="H280" s="42"/>
      <c r="I280" s="42"/>
      <c r="J280" s="42"/>
      <c r="K280" s="42"/>
      <c r="L280" s="42"/>
    </row>
    <row r="281" spans="1:12" ht="14.25" customHeight="1">
      <c r="A281" s="42"/>
      <c r="B281" s="42"/>
      <c r="C281" s="42"/>
      <c r="D281" s="42"/>
      <c r="E281" s="42"/>
      <c r="F281" s="42"/>
      <c r="G281" s="89"/>
      <c r="H281" s="42"/>
      <c r="I281" s="42"/>
      <c r="J281" s="42"/>
      <c r="K281" s="42"/>
      <c r="L281" s="42"/>
    </row>
    <row r="282" spans="1:12" ht="14.25" customHeight="1">
      <c r="A282" s="42"/>
      <c r="B282" s="42"/>
      <c r="C282" s="42"/>
      <c r="D282" s="42"/>
      <c r="E282" s="42"/>
      <c r="F282" s="42"/>
      <c r="G282" s="89"/>
      <c r="H282" s="42"/>
      <c r="I282" s="42"/>
      <c r="J282" s="42"/>
      <c r="K282" s="42"/>
      <c r="L282" s="42"/>
    </row>
    <row r="283" spans="1:12" ht="14.25" customHeight="1">
      <c r="A283" s="42"/>
      <c r="B283" s="42"/>
      <c r="C283" s="42"/>
      <c r="D283" s="42"/>
      <c r="E283" s="42"/>
      <c r="F283" s="42"/>
      <c r="G283" s="89"/>
      <c r="H283" s="42"/>
      <c r="I283" s="42"/>
      <c r="J283" s="42"/>
      <c r="K283" s="42"/>
      <c r="L283" s="42"/>
    </row>
    <row r="284" spans="1:12" ht="14.25" customHeight="1">
      <c r="A284" s="42"/>
      <c r="B284" s="42"/>
      <c r="C284" s="42"/>
      <c r="D284" s="42"/>
      <c r="E284" s="42"/>
      <c r="F284" s="42"/>
      <c r="G284" s="89"/>
      <c r="H284" s="42"/>
      <c r="I284" s="42"/>
      <c r="J284" s="42"/>
      <c r="K284" s="42"/>
      <c r="L284" s="42"/>
    </row>
    <row r="285" spans="1:12" ht="14.25" customHeight="1">
      <c r="A285" s="42"/>
      <c r="B285" s="42"/>
      <c r="C285" s="42"/>
      <c r="D285" s="42"/>
      <c r="E285" s="42"/>
      <c r="F285" s="42"/>
      <c r="G285" s="89"/>
      <c r="H285" s="42"/>
      <c r="I285" s="42"/>
      <c r="J285" s="42"/>
      <c r="K285" s="42"/>
      <c r="L285" s="42"/>
    </row>
    <row r="286" spans="1:12" ht="14.25" customHeight="1">
      <c r="A286" s="42"/>
      <c r="B286" s="42"/>
      <c r="C286" s="42"/>
      <c r="D286" s="42"/>
      <c r="E286" s="42"/>
      <c r="F286" s="42"/>
      <c r="G286" s="89"/>
      <c r="H286" s="42"/>
      <c r="I286" s="42"/>
      <c r="J286" s="42"/>
      <c r="K286" s="42"/>
      <c r="L286" s="42"/>
    </row>
    <row r="287" spans="1:12" ht="14.25" customHeight="1">
      <c r="A287" s="42"/>
      <c r="B287" s="42"/>
      <c r="C287" s="42"/>
      <c r="D287" s="42"/>
      <c r="E287" s="42"/>
      <c r="F287" s="42"/>
      <c r="G287" s="89"/>
      <c r="H287" s="42"/>
      <c r="I287" s="42"/>
      <c r="J287" s="42"/>
      <c r="K287" s="42"/>
      <c r="L287" s="42"/>
    </row>
    <row r="288" spans="1:12" ht="14.25" customHeight="1">
      <c r="A288" s="42"/>
      <c r="B288" s="42"/>
      <c r="C288" s="42"/>
      <c r="D288" s="42"/>
      <c r="E288" s="42"/>
      <c r="F288" s="42"/>
      <c r="G288" s="89"/>
      <c r="H288" s="42"/>
      <c r="I288" s="42"/>
      <c r="J288" s="42"/>
      <c r="K288" s="42"/>
      <c r="L288" s="42"/>
    </row>
    <row r="289" spans="1:12" ht="14.25" customHeight="1">
      <c r="A289" s="42"/>
      <c r="B289" s="42"/>
      <c r="C289" s="42"/>
      <c r="D289" s="42"/>
      <c r="E289" s="42"/>
      <c r="F289" s="42"/>
      <c r="G289" s="89"/>
      <c r="H289" s="42"/>
      <c r="I289" s="42"/>
      <c r="J289" s="42"/>
      <c r="K289" s="42"/>
      <c r="L289" s="42"/>
    </row>
    <row r="290" spans="1:12" ht="14.25" customHeight="1">
      <c r="A290" s="42"/>
      <c r="B290" s="42"/>
      <c r="C290" s="42"/>
      <c r="D290" s="42"/>
      <c r="E290" s="42"/>
      <c r="F290" s="42"/>
      <c r="G290" s="89"/>
      <c r="H290" s="42"/>
      <c r="I290" s="42"/>
      <c r="J290" s="42"/>
      <c r="K290" s="42"/>
      <c r="L290" s="42"/>
    </row>
    <row r="291" spans="1:12" ht="14.25" customHeight="1">
      <c r="A291" s="42"/>
      <c r="B291" s="42"/>
      <c r="C291" s="42"/>
      <c r="D291" s="42"/>
      <c r="E291" s="42"/>
      <c r="F291" s="42"/>
      <c r="G291" s="89"/>
      <c r="H291" s="42"/>
      <c r="I291" s="42"/>
      <c r="J291" s="42"/>
      <c r="K291" s="42"/>
      <c r="L291" s="42"/>
    </row>
    <row r="292" spans="1:12" ht="14.25" customHeight="1">
      <c r="A292" s="42"/>
      <c r="B292" s="42"/>
      <c r="C292" s="42"/>
      <c r="D292" s="42"/>
      <c r="E292" s="42"/>
      <c r="F292" s="42"/>
      <c r="G292" s="89"/>
      <c r="H292" s="42"/>
      <c r="I292" s="42"/>
      <c r="J292" s="42"/>
      <c r="K292" s="42"/>
      <c r="L292" s="42"/>
    </row>
    <row r="293" spans="1:12" ht="14.25" customHeight="1">
      <c r="A293" s="42"/>
      <c r="B293" s="42"/>
      <c r="C293" s="42"/>
      <c r="D293" s="42"/>
      <c r="E293" s="42"/>
      <c r="F293" s="42"/>
      <c r="G293" s="89"/>
      <c r="H293" s="42"/>
      <c r="I293" s="42"/>
      <c r="J293" s="42"/>
      <c r="K293" s="42"/>
      <c r="L293" s="42"/>
    </row>
    <row r="294" spans="1:12" ht="14.25" customHeight="1">
      <c r="A294" s="42"/>
      <c r="B294" s="42"/>
      <c r="C294" s="42"/>
      <c r="D294" s="42"/>
      <c r="E294" s="42"/>
      <c r="F294" s="42"/>
      <c r="G294" s="89"/>
      <c r="H294" s="42"/>
      <c r="I294" s="42"/>
      <c r="J294" s="42"/>
      <c r="K294" s="42"/>
      <c r="L294" s="42"/>
    </row>
    <row r="295" spans="1:12" ht="14.25" customHeight="1">
      <c r="A295" s="42"/>
      <c r="B295" s="42"/>
      <c r="C295" s="42"/>
      <c r="D295" s="42"/>
      <c r="E295" s="42"/>
      <c r="F295" s="42"/>
      <c r="G295" s="89"/>
      <c r="H295" s="42"/>
      <c r="I295" s="42"/>
      <c r="J295" s="42"/>
      <c r="K295" s="42"/>
      <c r="L295" s="42"/>
    </row>
    <row r="296" spans="1:12" ht="14.25" customHeight="1">
      <c r="A296" s="42"/>
      <c r="B296" s="42"/>
      <c r="C296" s="42"/>
      <c r="D296" s="42"/>
      <c r="E296" s="42"/>
      <c r="F296" s="42"/>
      <c r="G296" s="89"/>
      <c r="H296" s="42"/>
      <c r="I296" s="42"/>
      <c r="J296" s="42"/>
      <c r="K296" s="42"/>
      <c r="L296" s="42"/>
    </row>
    <row r="297" spans="1:12" ht="14.25" customHeight="1">
      <c r="A297" s="42"/>
      <c r="B297" s="42"/>
      <c r="C297" s="42"/>
      <c r="D297" s="42"/>
      <c r="E297" s="42"/>
      <c r="F297" s="42"/>
      <c r="G297" s="89"/>
      <c r="H297" s="42"/>
      <c r="I297" s="42"/>
      <c r="J297" s="42"/>
      <c r="K297" s="42"/>
      <c r="L297" s="42"/>
    </row>
    <row r="298" spans="1:12" ht="14.25" customHeight="1">
      <c r="A298" s="42"/>
      <c r="B298" s="42"/>
      <c r="C298" s="42"/>
      <c r="D298" s="42"/>
      <c r="E298" s="42"/>
      <c r="F298" s="42"/>
      <c r="G298" s="89"/>
      <c r="H298" s="42"/>
      <c r="I298" s="42"/>
      <c r="J298" s="42"/>
      <c r="K298" s="42"/>
      <c r="L298" s="42"/>
    </row>
    <row r="299" spans="1:12" ht="14.25" customHeight="1">
      <c r="A299" s="42"/>
      <c r="B299" s="42"/>
      <c r="C299" s="42"/>
      <c r="D299" s="42"/>
      <c r="E299" s="42"/>
      <c r="F299" s="42"/>
      <c r="G299" s="89"/>
      <c r="H299" s="42"/>
      <c r="I299" s="42"/>
      <c r="J299" s="42"/>
      <c r="K299" s="42"/>
      <c r="L299" s="42"/>
    </row>
    <row r="300" spans="1:12" ht="14.25" customHeight="1">
      <c r="A300" s="42"/>
      <c r="B300" s="42"/>
      <c r="C300" s="42"/>
      <c r="D300" s="42"/>
      <c r="E300" s="42"/>
      <c r="F300" s="42"/>
      <c r="G300" s="89"/>
      <c r="H300" s="42"/>
      <c r="I300" s="42"/>
      <c r="J300" s="42"/>
      <c r="K300" s="42"/>
      <c r="L300" s="42"/>
    </row>
    <row r="301" spans="1:12" ht="14.25" customHeight="1">
      <c r="A301" s="42"/>
      <c r="B301" s="42"/>
      <c r="C301" s="42"/>
      <c r="D301" s="42"/>
      <c r="E301" s="42"/>
      <c r="F301" s="42"/>
      <c r="G301" s="89"/>
      <c r="H301" s="42"/>
      <c r="I301" s="42"/>
      <c r="J301" s="42"/>
      <c r="K301" s="42"/>
      <c r="L301" s="42"/>
    </row>
    <row r="302" spans="1:12" ht="14.25" customHeight="1">
      <c r="A302" s="42"/>
      <c r="B302" s="42"/>
      <c r="C302" s="42"/>
      <c r="D302" s="42"/>
      <c r="E302" s="42"/>
      <c r="F302" s="42"/>
      <c r="G302" s="89"/>
      <c r="H302" s="42"/>
      <c r="I302" s="42"/>
      <c r="J302" s="42"/>
      <c r="K302" s="42"/>
      <c r="L302" s="42"/>
    </row>
    <row r="303" spans="1:12" ht="14.25" customHeight="1">
      <c r="A303" s="42"/>
      <c r="B303" s="42"/>
      <c r="C303" s="42"/>
      <c r="D303" s="42"/>
      <c r="E303" s="42"/>
      <c r="F303" s="42"/>
      <c r="G303" s="89"/>
      <c r="H303" s="42"/>
      <c r="I303" s="42"/>
      <c r="J303" s="42"/>
      <c r="K303" s="42"/>
      <c r="L303" s="42"/>
    </row>
    <row r="304" spans="1:12" ht="14.25" customHeight="1">
      <c r="A304" s="42"/>
      <c r="B304" s="42"/>
      <c r="C304" s="42"/>
      <c r="D304" s="42"/>
      <c r="E304" s="42"/>
      <c r="F304" s="42"/>
      <c r="G304" s="89"/>
      <c r="H304" s="42"/>
      <c r="I304" s="42"/>
      <c r="J304" s="42"/>
      <c r="K304" s="42"/>
      <c r="L304" s="42"/>
    </row>
    <row r="305" spans="1:12" ht="14.25" customHeight="1">
      <c r="A305" s="42"/>
      <c r="B305" s="42"/>
      <c r="C305" s="42"/>
      <c r="D305" s="42"/>
      <c r="E305" s="42"/>
      <c r="F305" s="42"/>
      <c r="G305" s="89"/>
      <c r="H305" s="42"/>
      <c r="I305" s="42"/>
      <c r="J305" s="42"/>
      <c r="K305" s="42"/>
      <c r="L305" s="42"/>
    </row>
    <row r="306" spans="1:12" ht="14.25" customHeight="1">
      <c r="A306" s="42"/>
      <c r="B306" s="42"/>
      <c r="C306" s="42"/>
      <c r="D306" s="42"/>
      <c r="E306" s="42"/>
      <c r="F306" s="42"/>
      <c r="G306" s="89"/>
      <c r="H306" s="42"/>
      <c r="I306" s="42"/>
      <c r="J306" s="42"/>
      <c r="K306" s="42"/>
      <c r="L306" s="42"/>
    </row>
    <row r="307" spans="1:12" ht="14.25" customHeight="1">
      <c r="A307" s="42"/>
      <c r="B307" s="42"/>
      <c r="C307" s="42"/>
      <c r="D307" s="42"/>
      <c r="E307" s="42"/>
      <c r="F307" s="42"/>
      <c r="G307" s="89"/>
      <c r="H307" s="42"/>
      <c r="I307" s="42"/>
      <c r="J307" s="42"/>
      <c r="K307" s="42"/>
      <c r="L307" s="42"/>
    </row>
    <row r="308" spans="1:12" ht="14.25" customHeight="1">
      <c r="A308" s="42"/>
      <c r="B308" s="42"/>
      <c r="C308" s="42"/>
      <c r="D308" s="42"/>
      <c r="E308" s="42"/>
      <c r="F308" s="42"/>
      <c r="G308" s="89"/>
      <c r="H308" s="42"/>
      <c r="I308" s="42"/>
      <c r="J308" s="42"/>
      <c r="K308" s="42"/>
      <c r="L308" s="42"/>
    </row>
    <row r="309" spans="1:12" ht="14.25" customHeight="1">
      <c r="A309" s="42"/>
      <c r="B309" s="42"/>
      <c r="C309" s="42"/>
      <c r="D309" s="42"/>
      <c r="E309" s="42"/>
      <c r="F309" s="42"/>
      <c r="G309" s="89"/>
      <c r="H309" s="42"/>
      <c r="I309" s="42"/>
      <c r="J309" s="42"/>
      <c r="K309" s="42"/>
      <c r="L309" s="42"/>
    </row>
    <row r="310" spans="1:12" ht="14.25" customHeight="1">
      <c r="A310" s="42"/>
      <c r="B310" s="42"/>
      <c r="C310" s="42"/>
      <c r="D310" s="42"/>
      <c r="E310" s="42"/>
      <c r="F310" s="42"/>
      <c r="G310" s="89"/>
      <c r="H310" s="42"/>
      <c r="I310" s="42"/>
      <c r="J310" s="42"/>
      <c r="K310" s="42"/>
      <c r="L310" s="42"/>
    </row>
    <row r="311" spans="1:12" ht="14.25" customHeight="1">
      <c r="A311" s="42"/>
      <c r="B311" s="42"/>
      <c r="C311" s="42"/>
      <c r="D311" s="42"/>
      <c r="E311" s="42"/>
      <c r="F311" s="42"/>
      <c r="G311" s="89"/>
      <c r="H311" s="42"/>
      <c r="I311" s="42"/>
      <c r="J311" s="42"/>
      <c r="K311" s="42"/>
      <c r="L311" s="42"/>
    </row>
    <row r="312" spans="1:12" ht="14.25" customHeight="1">
      <c r="A312" s="42"/>
      <c r="B312" s="42"/>
      <c r="C312" s="42"/>
      <c r="D312" s="42"/>
      <c r="E312" s="42"/>
      <c r="F312" s="42"/>
      <c r="G312" s="89"/>
      <c r="H312" s="42"/>
      <c r="I312" s="42"/>
      <c r="J312" s="42"/>
      <c r="K312" s="42"/>
      <c r="L312" s="42"/>
    </row>
    <row r="313" spans="1:12" ht="14.25" customHeight="1">
      <c r="A313" s="42"/>
      <c r="B313" s="42"/>
      <c r="C313" s="42"/>
      <c r="D313" s="42"/>
      <c r="E313" s="42"/>
      <c r="F313" s="42"/>
      <c r="G313" s="89"/>
      <c r="H313" s="42"/>
      <c r="I313" s="42"/>
      <c r="J313" s="42"/>
      <c r="K313" s="42"/>
      <c r="L313" s="42"/>
    </row>
    <row r="314" spans="1:12" ht="14.25" customHeight="1">
      <c r="A314" s="42"/>
      <c r="B314" s="42"/>
      <c r="C314" s="42"/>
      <c r="D314" s="42"/>
      <c r="E314" s="42"/>
      <c r="F314" s="42"/>
      <c r="G314" s="89"/>
      <c r="H314" s="42"/>
      <c r="I314" s="42"/>
      <c r="J314" s="42"/>
      <c r="K314" s="42"/>
      <c r="L314" s="42"/>
    </row>
    <row r="315" spans="1:12" ht="14.25" customHeight="1">
      <c r="A315" s="42"/>
      <c r="B315" s="42"/>
      <c r="C315" s="42"/>
      <c r="D315" s="42"/>
      <c r="E315" s="42"/>
      <c r="F315" s="42"/>
      <c r="G315" s="89"/>
      <c r="H315" s="42"/>
      <c r="I315" s="42"/>
      <c r="J315" s="42"/>
      <c r="K315" s="42"/>
      <c r="L315" s="42"/>
    </row>
    <row r="316" spans="1:12" ht="14.25" customHeight="1">
      <c r="A316" s="42"/>
      <c r="B316" s="42"/>
      <c r="C316" s="42"/>
      <c r="D316" s="42"/>
      <c r="E316" s="42"/>
      <c r="F316" s="42"/>
      <c r="G316" s="89"/>
      <c r="H316" s="42"/>
      <c r="I316" s="42"/>
      <c r="J316" s="42"/>
      <c r="K316" s="42"/>
      <c r="L316" s="42"/>
    </row>
    <row r="317" spans="1:12" ht="14.25" customHeight="1">
      <c r="A317" s="42"/>
      <c r="B317" s="42"/>
      <c r="C317" s="42"/>
      <c r="D317" s="42"/>
      <c r="E317" s="42"/>
      <c r="F317" s="42"/>
      <c r="G317" s="89"/>
      <c r="H317" s="42"/>
      <c r="I317" s="42"/>
      <c r="J317" s="42"/>
      <c r="K317" s="42"/>
      <c r="L317" s="42"/>
    </row>
    <row r="318" spans="1:12" ht="14.25" customHeight="1">
      <c r="A318" s="42"/>
      <c r="B318" s="42"/>
      <c r="C318" s="42"/>
      <c r="D318" s="42"/>
      <c r="E318" s="42"/>
      <c r="F318" s="42"/>
      <c r="G318" s="89"/>
      <c r="H318" s="42"/>
      <c r="I318" s="42"/>
      <c r="J318" s="42"/>
      <c r="K318" s="42"/>
      <c r="L318" s="42"/>
    </row>
    <row r="319" spans="1:12" ht="14.25" customHeight="1">
      <c r="A319" s="42"/>
      <c r="B319" s="42"/>
      <c r="C319" s="42"/>
      <c r="D319" s="42"/>
      <c r="E319" s="42"/>
      <c r="F319" s="42"/>
      <c r="G319" s="89"/>
      <c r="H319" s="42"/>
      <c r="I319" s="42"/>
      <c r="J319" s="42"/>
      <c r="K319" s="42"/>
      <c r="L319" s="42"/>
    </row>
    <row r="320" spans="1:12" ht="14.25" customHeight="1">
      <c r="A320" s="42"/>
      <c r="B320" s="42"/>
      <c r="C320" s="42"/>
      <c r="D320" s="42"/>
      <c r="E320" s="42"/>
      <c r="F320" s="42"/>
      <c r="G320" s="89"/>
      <c r="H320" s="42"/>
      <c r="I320" s="42"/>
      <c r="J320" s="42"/>
      <c r="K320" s="42"/>
      <c r="L320" s="42"/>
    </row>
    <row r="321" spans="1:12" ht="14.25" customHeight="1">
      <c r="A321" s="42"/>
      <c r="B321" s="42"/>
      <c r="C321" s="42"/>
      <c r="D321" s="42"/>
      <c r="E321" s="42"/>
      <c r="F321" s="42"/>
      <c r="G321" s="89"/>
      <c r="H321" s="42"/>
      <c r="I321" s="42"/>
      <c r="J321" s="42"/>
      <c r="K321" s="42"/>
      <c r="L321" s="42"/>
    </row>
    <row r="322" spans="1:12" ht="14.25" customHeight="1">
      <c r="A322" s="42"/>
      <c r="B322" s="42"/>
      <c r="C322" s="42"/>
      <c r="D322" s="42"/>
      <c r="E322" s="42"/>
      <c r="F322" s="42"/>
      <c r="G322" s="89"/>
      <c r="H322" s="42"/>
      <c r="I322" s="42"/>
      <c r="J322" s="42"/>
      <c r="K322" s="42"/>
      <c r="L322" s="42"/>
    </row>
    <row r="323" spans="1:12" ht="14.25" customHeight="1">
      <c r="A323" s="42"/>
      <c r="B323" s="42"/>
      <c r="C323" s="42"/>
      <c r="D323" s="42"/>
      <c r="E323" s="42"/>
      <c r="F323" s="42"/>
      <c r="G323" s="89"/>
      <c r="H323" s="42"/>
      <c r="I323" s="42"/>
      <c r="J323" s="42"/>
      <c r="K323" s="42"/>
      <c r="L323" s="42"/>
    </row>
    <row r="324" spans="1:12" ht="14.25" customHeight="1">
      <c r="A324" s="42"/>
      <c r="B324" s="42"/>
      <c r="C324" s="42"/>
      <c r="D324" s="42"/>
      <c r="E324" s="42"/>
      <c r="F324" s="42"/>
      <c r="G324" s="89"/>
      <c r="H324" s="42"/>
      <c r="I324" s="42"/>
      <c r="J324" s="42"/>
      <c r="K324" s="42"/>
      <c r="L324" s="42"/>
    </row>
    <row r="325" spans="1:12" ht="14.25" customHeight="1">
      <c r="A325" s="42"/>
      <c r="B325" s="42"/>
      <c r="C325" s="42"/>
      <c r="D325" s="42"/>
      <c r="E325" s="42"/>
      <c r="F325" s="42"/>
      <c r="G325" s="89"/>
      <c r="H325" s="42"/>
      <c r="I325" s="42"/>
      <c r="J325" s="42"/>
      <c r="K325" s="42"/>
      <c r="L325" s="42"/>
    </row>
    <row r="326" spans="1:12" ht="14.25" customHeight="1">
      <c r="A326" s="42"/>
      <c r="B326" s="42"/>
      <c r="C326" s="42"/>
      <c r="D326" s="42"/>
      <c r="E326" s="42"/>
      <c r="F326" s="42"/>
      <c r="G326" s="89"/>
      <c r="H326" s="42"/>
      <c r="I326" s="42"/>
      <c r="J326" s="42"/>
      <c r="K326" s="42"/>
      <c r="L326" s="42"/>
    </row>
    <row r="327" spans="1:12" ht="14.25" customHeight="1">
      <c r="A327" s="42"/>
      <c r="B327" s="42"/>
      <c r="C327" s="42"/>
      <c r="D327" s="42"/>
      <c r="E327" s="42"/>
      <c r="F327" s="42"/>
      <c r="G327" s="89"/>
      <c r="H327" s="42"/>
      <c r="I327" s="42"/>
      <c r="J327" s="42"/>
      <c r="K327" s="42"/>
      <c r="L327" s="42"/>
    </row>
    <row r="328" spans="1:12" ht="14.25" customHeight="1">
      <c r="A328" s="42"/>
      <c r="B328" s="42"/>
      <c r="C328" s="42"/>
      <c r="D328" s="42"/>
      <c r="E328" s="42"/>
      <c r="F328" s="42"/>
      <c r="G328" s="89"/>
      <c r="H328" s="42"/>
      <c r="I328" s="42"/>
      <c r="J328" s="42"/>
      <c r="K328" s="42"/>
      <c r="L328" s="42"/>
    </row>
    <row r="329" spans="1:12" ht="14.25" customHeight="1">
      <c r="A329" s="42"/>
      <c r="B329" s="42"/>
      <c r="C329" s="42"/>
      <c r="D329" s="42"/>
      <c r="E329" s="42"/>
      <c r="F329" s="42"/>
      <c r="G329" s="89"/>
      <c r="H329" s="42"/>
      <c r="I329" s="42"/>
      <c r="J329" s="42"/>
      <c r="K329" s="42"/>
      <c r="L329" s="42"/>
    </row>
    <row r="330" spans="1:12" ht="14.25" customHeight="1">
      <c r="A330" s="42"/>
      <c r="B330" s="42"/>
      <c r="C330" s="42"/>
      <c r="D330" s="42"/>
      <c r="E330" s="42"/>
      <c r="F330" s="42"/>
      <c r="G330" s="89"/>
      <c r="H330" s="42"/>
      <c r="I330" s="42"/>
      <c r="J330" s="42"/>
      <c r="K330" s="42"/>
      <c r="L330" s="42"/>
    </row>
    <row r="331" spans="1:12" ht="14.25" customHeight="1">
      <c r="A331" s="42"/>
      <c r="B331" s="42"/>
      <c r="C331" s="42"/>
      <c r="D331" s="42"/>
      <c r="E331" s="42"/>
      <c r="F331" s="42"/>
      <c r="G331" s="89"/>
      <c r="H331" s="42"/>
      <c r="I331" s="42"/>
      <c r="J331" s="42"/>
      <c r="K331" s="42"/>
      <c r="L331" s="42"/>
    </row>
    <row r="332" spans="1:12" ht="14.25" customHeight="1">
      <c r="A332" s="42"/>
      <c r="B332" s="42"/>
      <c r="C332" s="42"/>
      <c r="D332" s="42"/>
      <c r="E332" s="42"/>
      <c r="F332" s="42"/>
      <c r="G332" s="89"/>
      <c r="H332" s="42"/>
      <c r="I332" s="42"/>
      <c r="J332" s="42"/>
      <c r="K332" s="42"/>
      <c r="L332" s="42"/>
    </row>
    <row r="333" spans="1:12" ht="14.25" customHeight="1">
      <c r="A333" s="42"/>
      <c r="B333" s="42"/>
      <c r="C333" s="42"/>
      <c r="D333" s="42"/>
      <c r="E333" s="42"/>
      <c r="F333" s="42"/>
      <c r="G333" s="89"/>
      <c r="H333" s="42"/>
      <c r="I333" s="42"/>
      <c r="J333" s="42"/>
      <c r="K333" s="42"/>
      <c r="L333" s="42"/>
    </row>
    <row r="334" spans="1:12" ht="14.25" customHeight="1">
      <c r="A334" s="42"/>
      <c r="B334" s="42"/>
      <c r="C334" s="42"/>
      <c r="D334" s="42"/>
      <c r="E334" s="42"/>
      <c r="F334" s="42"/>
      <c r="G334" s="89"/>
      <c r="H334" s="42"/>
      <c r="I334" s="42"/>
      <c r="J334" s="42"/>
      <c r="K334" s="42"/>
      <c r="L334" s="42"/>
    </row>
    <row r="335" spans="1:12" ht="14.25" customHeight="1">
      <c r="A335" s="42"/>
      <c r="B335" s="42"/>
      <c r="C335" s="42"/>
      <c r="D335" s="42"/>
      <c r="E335" s="42"/>
      <c r="F335" s="42"/>
      <c r="G335" s="89"/>
      <c r="H335" s="42"/>
      <c r="I335" s="42"/>
      <c r="J335" s="42"/>
      <c r="K335" s="42"/>
      <c r="L335" s="42"/>
    </row>
    <row r="336" spans="1:12" ht="14.25" customHeight="1">
      <c r="A336" s="42"/>
      <c r="B336" s="42"/>
      <c r="C336" s="42"/>
      <c r="D336" s="42"/>
      <c r="E336" s="42"/>
      <c r="F336" s="42"/>
      <c r="G336" s="89"/>
      <c r="H336" s="42"/>
      <c r="I336" s="42"/>
      <c r="J336" s="42"/>
      <c r="K336" s="42"/>
      <c r="L336" s="42"/>
    </row>
    <row r="337" spans="1:12" ht="14.25" customHeight="1">
      <c r="A337" s="42"/>
      <c r="B337" s="42"/>
      <c r="C337" s="42"/>
      <c r="D337" s="42"/>
      <c r="E337" s="42"/>
      <c r="F337" s="42"/>
      <c r="G337" s="89"/>
      <c r="H337" s="42"/>
      <c r="I337" s="42"/>
      <c r="J337" s="42"/>
      <c r="K337" s="42"/>
      <c r="L337" s="42"/>
    </row>
    <row r="338" spans="1:12" ht="14.25" customHeight="1">
      <c r="A338" s="42"/>
      <c r="B338" s="42"/>
      <c r="C338" s="42"/>
      <c r="D338" s="42"/>
      <c r="E338" s="42"/>
      <c r="F338" s="42"/>
      <c r="G338" s="89"/>
      <c r="H338" s="42"/>
      <c r="I338" s="42"/>
      <c r="J338" s="42"/>
      <c r="K338" s="42"/>
      <c r="L338" s="42"/>
    </row>
    <row r="339" spans="1:12" ht="14.25" customHeight="1">
      <c r="A339" s="42"/>
      <c r="B339" s="42"/>
      <c r="C339" s="42"/>
      <c r="D339" s="42"/>
      <c r="E339" s="42"/>
      <c r="F339" s="42"/>
      <c r="G339" s="89"/>
      <c r="H339" s="42"/>
      <c r="I339" s="42"/>
      <c r="J339" s="42"/>
      <c r="K339" s="42"/>
      <c r="L339" s="42"/>
    </row>
    <row r="340" spans="1:12" ht="14.25" customHeight="1">
      <c r="A340" s="42"/>
      <c r="B340" s="42"/>
      <c r="C340" s="42"/>
      <c r="D340" s="42"/>
      <c r="E340" s="42"/>
      <c r="F340" s="42"/>
      <c r="G340" s="89"/>
      <c r="H340" s="42"/>
      <c r="I340" s="42"/>
      <c r="J340" s="42"/>
      <c r="K340" s="42"/>
      <c r="L340" s="42"/>
    </row>
    <row r="341" spans="1:12" ht="14.25" customHeight="1">
      <c r="A341" s="42"/>
      <c r="B341" s="42"/>
      <c r="C341" s="42"/>
      <c r="D341" s="42"/>
      <c r="E341" s="42"/>
      <c r="F341" s="42"/>
      <c r="G341" s="89"/>
      <c r="H341" s="42"/>
      <c r="I341" s="42"/>
      <c r="J341" s="42"/>
      <c r="K341" s="42"/>
      <c r="L341" s="42"/>
    </row>
    <row r="342" spans="1:12" ht="14.25" customHeight="1">
      <c r="A342" s="42"/>
      <c r="B342" s="42"/>
      <c r="C342" s="42"/>
      <c r="D342" s="42"/>
      <c r="E342" s="42"/>
      <c r="F342" s="42"/>
      <c r="G342" s="89"/>
      <c r="H342" s="42"/>
      <c r="I342" s="42"/>
      <c r="J342" s="42"/>
      <c r="K342" s="42"/>
      <c r="L342" s="42"/>
    </row>
    <row r="343" spans="1:12" ht="14.25" customHeight="1">
      <c r="A343" s="42"/>
      <c r="B343" s="42"/>
      <c r="C343" s="42"/>
      <c r="D343" s="42"/>
      <c r="E343" s="42"/>
      <c r="F343" s="42"/>
      <c r="G343" s="89"/>
      <c r="H343" s="42"/>
      <c r="I343" s="42"/>
      <c r="J343" s="42"/>
      <c r="K343" s="42"/>
      <c r="L343" s="42"/>
    </row>
    <row r="344" spans="1:12" ht="14.25" customHeight="1">
      <c r="A344" s="42"/>
      <c r="B344" s="42"/>
      <c r="C344" s="42"/>
      <c r="D344" s="42"/>
      <c r="E344" s="42"/>
      <c r="F344" s="42"/>
      <c r="G344" s="89"/>
      <c r="H344" s="42"/>
      <c r="I344" s="42"/>
      <c r="J344" s="42"/>
      <c r="K344" s="42"/>
      <c r="L344" s="42"/>
    </row>
    <row r="345" spans="1:12" ht="14.25" customHeight="1">
      <c r="A345" s="42"/>
      <c r="B345" s="42"/>
      <c r="C345" s="42"/>
      <c r="D345" s="42"/>
      <c r="E345" s="42"/>
      <c r="F345" s="42"/>
      <c r="G345" s="89"/>
      <c r="H345" s="42"/>
      <c r="I345" s="42"/>
      <c r="J345" s="42"/>
      <c r="K345" s="42"/>
      <c r="L345" s="42"/>
    </row>
    <row r="346" spans="1:12" ht="14.25" customHeight="1">
      <c r="A346" s="42"/>
      <c r="B346" s="42"/>
      <c r="C346" s="42"/>
      <c r="D346" s="42"/>
      <c r="E346" s="42"/>
      <c r="F346" s="42"/>
      <c r="G346" s="89"/>
      <c r="H346" s="42"/>
      <c r="I346" s="42"/>
      <c r="J346" s="42"/>
      <c r="K346" s="42"/>
      <c r="L346" s="42"/>
    </row>
    <row r="347" spans="1:12" ht="14.25" customHeight="1">
      <c r="A347" s="42"/>
      <c r="B347" s="42"/>
      <c r="C347" s="42"/>
      <c r="D347" s="42"/>
      <c r="E347" s="42"/>
      <c r="F347" s="42"/>
      <c r="G347" s="89"/>
      <c r="H347" s="42"/>
      <c r="I347" s="42"/>
      <c r="J347" s="42"/>
      <c r="K347" s="42"/>
      <c r="L347" s="42"/>
    </row>
    <row r="348" spans="1:12" ht="14.25" customHeight="1">
      <c r="A348" s="42"/>
      <c r="B348" s="42"/>
      <c r="C348" s="42"/>
      <c r="D348" s="42"/>
      <c r="E348" s="42"/>
      <c r="F348" s="42"/>
      <c r="G348" s="89"/>
      <c r="H348" s="42"/>
      <c r="I348" s="42"/>
      <c r="J348" s="42"/>
      <c r="K348" s="42"/>
      <c r="L348" s="42"/>
    </row>
    <row r="349" spans="1:12" ht="14.25" customHeight="1">
      <c r="A349" s="42"/>
      <c r="B349" s="42"/>
      <c r="C349" s="42"/>
      <c r="D349" s="42"/>
      <c r="E349" s="42"/>
      <c r="F349" s="42"/>
      <c r="G349" s="89"/>
      <c r="H349" s="42"/>
      <c r="I349" s="42"/>
      <c r="J349" s="42"/>
      <c r="K349" s="42"/>
      <c r="L349" s="42"/>
    </row>
    <row r="350" spans="1:12" ht="14.25" customHeight="1">
      <c r="A350" s="42"/>
      <c r="B350" s="42"/>
      <c r="C350" s="42"/>
      <c r="D350" s="42"/>
      <c r="E350" s="42"/>
      <c r="F350" s="42"/>
      <c r="G350" s="89"/>
      <c r="H350" s="42"/>
      <c r="I350" s="42"/>
      <c r="J350" s="42"/>
      <c r="K350" s="42"/>
      <c r="L350" s="42"/>
    </row>
    <row r="351" spans="1:12" ht="14.25" customHeight="1">
      <c r="A351" s="42"/>
      <c r="B351" s="42"/>
      <c r="C351" s="42"/>
      <c r="D351" s="42"/>
      <c r="E351" s="42"/>
      <c r="F351" s="42"/>
      <c r="G351" s="89"/>
      <c r="H351" s="42"/>
      <c r="I351" s="42"/>
      <c r="J351" s="42"/>
      <c r="K351" s="42"/>
      <c r="L351" s="42"/>
    </row>
    <row r="352" spans="1:12" ht="14.25" customHeight="1">
      <c r="A352" s="42"/>
      <c r="B352" s="42"/>
      <c r="C352" s="42"/>
      <c r="D352" s="42"/>
      <c r="E352" s="42"/>
      <c r="F352" s="42"/>
      <c r="G352" s="89"/>
      <c r="H352" s="42"/>
      <c r="I352" s="42"/>
      <c r="J352" s="42"/>
      <c r="K352" s="42"/>
      <c r="L352" s="42"/>
    </row>
    <row r="353" spans="1:12" ht="14.25" customHeight="1">
      <c r="A353" s="42"/>
      <c r="B353" s="42"/>
      <c r="C353" s="42"/>
      <c r="D353" s="42"/>
      <c r="E353" s="42"/>
      <c r="F353" s="42"/>
      <c r="G353" s="89"/>
      <c r="H353" s="42"/>
      <c r="I353" s="42"/>
      <c r="J353" s="42"/>
      <c r="K353" s="42"/>
      <c r="L353" s="42"/>
    </row>
    <row r="354" spans="1:12" ht="14.25" customHeight="1">
      <c r="A354" s="42"/>
      <c r="B354" s="42"/>
      <c r="C354" s="42"/>
      <c r="D354" s="42"/>
      <c r="E354" s="42"/>
      <c r="F354" s="42"/>
      <c r="G354" s="89"/>
      <c r="H354" s="42"/>
      <c r="I354" s="42"/>
      <c r="J354" s="42"/>
      <c r="K354" s="42"/>
      <c r="L354" s="42"/>
    </row>
    <row r="355" spans="1:12" ht="14.25" customHeight="1">
      <c r="A355" s="42"/>
      <c r="B355" s="42"/>
      <c r="C355" s="42"/>
      <c r="D355" s="42"/>
      <c r="E355" s="42"/>
      <c r="F355" s="42"/>
      <c r="G355" s="89"/>
      <c r="H355" s="42"/>
      <c r="I355" s="42"/>
      <c r="J355" s="42"/>
      <c r="K355" s="42"/>
      <c r="L355" s="42"/>
    </row>
    <row r="356" spans="1:12" ht="14.25" customHeight="1">
      <c r="A356" s="42"/>
      <c r="B356" s="42"/>
      <c r="C356" s="42"/>
      <c r="D356" s="42"/>
      <c r="E356" s="42"/>
      <c r="F356" s="42"/>
      <c r="G356" s="89"/>
      <c r="H356" s="42"/>
      <c r="I356" s="42"/>
      <c r="J356" s="42"/>
      <c r="K356" s="42"/>
      <c r="L356" s="42"/>
    </row>
    <row r="357" spans="1:12" ht="14.25" customHeight="1">
      <c r="A357" s="42"/>
      <c r="B357" s="42"/>
      <c r="C357" s="42"/>
      <c r="D357" s="42"/>
      <c r="E357" s="42"/>
      <c r="F357" s="42"/>
      <c r="G357" s="89"/>
      <c r="H357" s="42"/>
      <c r="I357" s="42"/>
      <c r="J357" s="42"/>
      <c r="K357" s="42"/>
      <c r="L357" s="42"/>
    </row>
    <row r="358" spans="1:12" ht="14.25" customHeight="1">
      <c r="A358" s="42"/>
      <c r="B358" s="42"/>
      <c r="C358" s="42"/>
      <c r="D358" s="42"/>
      <c r="E358" s="42"/>
      <c r="F358" s="42"/>
      <c r="G358" s="89"/>
      <c r="H358" s="42"/>
      <c r="I358" s="42"/>
      <c r="J358" s="42"/>
      <c r="K358" s="42"/>
      <c r="L358" s="42"/>
    </row>
    <row r="359" spans="1:12" ht="14.25" customHeight="1">
      <c r="A359" s="42"/>
      <c r="B359" s="42"/>
      <c r="C359" s="42"/>
      <c r="D359" s="42"/>
      <c r="E359" s="42"/>
      <c r="F359" s="42"/>
      <c r="G359" s="89"/>
      <c r="H359" s="42"/>
      <c r="I359" s="42"/>
      <c r="J359" s="42"/>
      <c r="K359" s="42"/>
      <c r="L359" s="42"/>
    </row>
    <row r="360" spans="1:12" ht="14.25" customHeight="1">
      <c r="A360" s="42"/>
      <c r="B360" s="42"/>
      <c r="C360" s="42"/>
      <c r="D360" s="42"/>
      <c r="E360" s="42"/>
      <c r="F360" s="42"/>
      <c r="G360" s="89"/>
      <c r="H360" s="42"/>
      <c r="I360" s="42"/>
      <c r="J360" s="42"/>
      <c r="K360" s="42"/>
      <c r="L360" s="42"/>
    </row>
    <row r="361" spans="1:12" ht="14.25" customHeight="1">
      <c r="A361" s="42"/>
      <c r="B361" s="42"/>
      <c r="C361" s="42"/>
      <c r="D361" s="42"/>
      <c r="E361" s="42"/>
      <c r="F361" s="42"/>
      <c r="G361" s="89"/>
      <c r="H361" s="42"/>
      <c r="I361" s="42"/>
      <c r="J361" s="42"/>
      <c r="K361" s="42"/>
      <c r="L361" s="42"/>
    </row>
    <row r="362" spans="1:12" ht="14.25" customHeight="1">
      <c r="A362" s="42"/>
      <c r="B362" s="42"/>
      <c r="C362" s="42"/>
      <c r="D362" s="42"/>
      <c r="E362" s="42"/>
      <c r="F362" s="42"/>
      <c r="G362" s="89"/>
      <c r="H362" s="42"/>
      <c r="I362" s="42"/>
      <c r="J362" s="42"/>
      <c r="K362" s="42"/>
      <c r="L362" s="42"/>
    </row>
    <row r="363" spans="1:12" ht="14.25" customHeight="1">
      <c r="A363" s="42"/>
      <c r="B363" s="42"/>
      <c r="C363" s="42"/>
      <c r="D363" s="42"/>
      <c r="E363" s="42"/>
      <c r="F363" s="42"/>
      <c r="G363" s="89"/>
      <c r="H363" s="42"/>
      <c r="I363" s="42"/>
      <c r="J363" s="42"/>
      <c r="K363" s="42"/>
      <c r="L363" s="42"/>
    </row>
    <row r="364" spans="1:12" ht="14.25" customHeight="1">
      <c r="A364" s="42"/>
      <c r="B364" s="42"/>
      <c r="C364" s="42"/>
      <c r="D364" s="42"/>
      <c r="E364" s="42"/>
      <c r="F364" s="42"/>
      <c r="G364" s="89"/>
      <c r="H364" s="42"/>
      <c r="I364" s="42"/>
      <c r="J364" s="42"/>
      <c r="K364" s="42"/>
      <c r="L364" s="42"/>
    </row>
    <row r="365" spans="1:12" ht="14.25" customHeight="1">
      <c r="A365" s="42"/>
      <c r="B365" s="42"/>
      <c r="C365" s="42"/>
      <c r="D365" s="42"/>
      <c r="E365" s="42"/>
      <c r="F365" s="42"/>
      <c r="G365" s="89"/>
      <c r="H365" s="42"/>
      <c r="I365" s="42"/>
      <c r="J365" s="42"/>
      <c r="K365" s="42"/>
      <c r="L365" s="42"/>
    </row>
    <row r="366" spans="1:12" ht="14.25" customHeight="1">
      <c r="A366" s="42"/>
      <c r="B366" s="42"/>
      <c r="C366" s="42"/>
      <c r="D366" s="42"/>
      <c r="E366" s="42"/>
      <c r="F366" s="42"/>
      <c r="G366" s="89"/>
      <c r="H366" s="42"/>
      <c r="I366" s="42"/>
      <c r="J366" s="42"/>
      <c r="K366" s="42"/>
      <c r="L366" s="42"/>
    </row>
    <row r="367" spans="1:12" ht="14.25" customHeight="1">
      <c r="A367" s="42"/>
      <c r="B367" s="42"/>
      <c r="C367" s="42"/>
      <c r="D367" s="42"/>
      <c r="E367" s="42"/>
      <c r="F367" s="42"/>
      <c r="G367" s="89"/>
      <c r="H367" s="42"/>
      <c r="I367" s="42"/>
      <c r="J367" s="42"/>
      <c r="K367" s="42"/>
      <c r="L367" s="42"/>
    </row>
    <row r="368" spans="1:12" ht="14.25" customHeight="1">
      <c r="A368" s="42"/>
      <c r="B368" s="42"/>
      <c r="C368" s="42"/>
      <c r="D368" s="42"/>
      <c r="E368" s="42"/>
      <c r="F368" s="42"/>
      <c r="G368" s="89"/>
      <c r="H368" s="42"/>
      <c r="I368" s="42"/>
      <c r="J368" s="42"/>
      <c r="K368" s="42"/>
      <c r="L368" s="42"/>
    </row>
    <row r="369" spans="1:12" ht="14.25" customHeight="1">
      <c r="A369" s="42"/>
      <c r="B369" s="42"/>
      <c r="C369" s="42"/>
      <c r="D369" s="42"/>
      <c r="E369" s="42"/>
      <c r="F369" s="42"/>
      <c r="G369" s="89"/>
      <c r="H369" s="42"/>
      <c r="I369" s="42"/>
      <c r="J369" s="42"/>
      <c r="K369" s="42"/>
      <c r="L369" s="42"/>
    </row>
    <row r="370" spans="1:12" ht="14.25" customHeight="1">
      <c r="A370" s="42"/>
      <c r="B370" s="42"/>
      <c r="C370" s="42"/>
      <c r="D370" s="42"/>
      <c r="E370" s="42"/>
      <c r="F370" s="42"/>
      <c r="G370" s="89"/>
      <c r="H370" s="42"/>
      <c r="I370" s="42"/>
      <c r="J370" s="42"/>
      <c r="K370" s="42"/>
      <c r="L370" s="42"/>
    </row>
    <row r="371" spans="1:12" ht="14.25" customHeight="1">
      <c r="A371" s="42"/>
      <c r="B371" s="42"/>
      <c r="C371" s="42"/>
      <c r="D371" s="42"/>
      <c r="E371" s="42"/>
      <c r="F371" s="42"/>
      <c r="G371" s="89"/>
      <c r="H371" s="42"/>
      <c r="I371" s="42"/>
      <c r="J371" s="42"/>
      <c r="K371" s="42"/>
      <c r="L371" s="42"/>
    </row>
    <row r="372" spans="1:12" ht="14.25" customHeight="1">
      <c r="A372" s="42"/>
      <c r="B372" s="42"/>
      <c r="C372" s="42"/>
      <c r="D372" s="42"/>
      <c r="E372" s="42"/>
      <c r="F372" s="42"/>
      <c r="G372" s="89"/>
      <c r="H372" s="42"/>
      <c r="I372" s="42"/>
      <c r="J372" s="42"/>
      <c r="K372" s="42"/>
      <c r="L372" s="42"/>
    </row>
    <row r="373" spans="1:12" ht="14.25" customHeight="1">
      <c r="A373" s="42"/>
      <c r="B373" s="42"/>
      <c r="C373" s="42"/>
      <c r="D373" s="42"/>
      <c r="E373" s="42"/>
      <c r="F373" s="42"/>
      <c r="G373" s="89"/>
      <c r="H373" s="42"/>
      <c r="I373" s="42"/>
      <c r="J373" s="42"/>
      <c r="K373" s="42"/>
      <c r="L373" s="42"/>
    </row>
    <row r="374" spans="1:12" ht="14.25" customHeight="1">
      <c r="A374" s="42"/>
      <c r="B374" s="42"/>
      <c r="C374" s="42"/>
      <c r="D374" s="42"/>
      <c r="E374" s="42"/>
      <c r="F374" s="42"/>
      <c r="G374" s="89"/>
      <c r="H374" s="42"/>
      <c r="I374" s="42"/>
      <c r="J374" s="42"/>
      <c r="K374" s="42"/>
      <c r="L374" s="42"/>
    </row>
    <row r="375" spans="1:12" ht="14.25" customHeight="1">
      <c r="A375" s="42"/>
      <c r="B375" s="42"/>
      <c r="C375" s="42"/>
      <c r="D375" s="42"/>
      <c r="E375" s="42"/>
      <c r="F375" s="42"/>
      <c r="G375" s="89"/>
      <c r="H375" s="42"/>
      <c r="I375" s="42"/>
      <c r="J375" s="42"/>
      <c r="K375" s="42"/>
      <c r="L375" s="42"/>
    </row>
    <row r="376" spans="1:12" ht="14.25" customHeight="1">
      <c r="A376" s="42"/>
      <c r="B376" s="42"/>
      <c r="C376" s="42"/>
      <c r="D376" s="42"/>
      <c r="E376" s="42"/>
      <c r="F376" s="42"/>
      <c r="G376" s="89"/>
      <c r="H376" s="42"/>
      <c r="I376" s="42"/>
      <c r="J376" s="42"/>
      <c r="K376" s="42"/>
      <c r="L376" s="42"/>
    </row>
    <row r="377" spans="1:12" ht="14.25" customHeight="1">
      <c r="A377" s="42"/>
      <c r="B377" s="42"/>
      <c r="C377" s="42"/>
      <c r="D377" s="42"/>
      <c r="E377" s="42"/>
      <c r="F377" s="42"/>
      <c r="G377" s="89"/>
      <c r="H377" s="42"/>
      <c r="I377" s="42"/>
      <c r="J377" s="42"/>
      <c r="K377" s="42"/>
      <c r="L377" s="42"/>
    </row>
    <row r="378" spans="1:12" ht="14.25" customHeight="1">
      <c r="A378" s="42"/>
      <c r="B378" s="42"/>
      <c r="C378" s="42"/>
      <c r="D378" s="42"/>
      <c r="E378" s="42"/>
      <c r="F378" s="42"/>
      <c r="G378" s="89"/>
      <c r="H378" s="42"/>
      <c r="I378" s="42"/>
      <c r="J378" s="42"/>
      <c r="K378" s="42"/>
      <c r="L378" s="42"/>
    </row>
    <row r="379" spans="1:12" ht="14.25" customHeight="1">
      <c r="A379" s="42"/>
      <c r="B379" s="42"/>
      <c r="C379" s="42"/>
      <c r="D379" s="42"/>
      <c r="E379" s="42"/>
      <c r="F379" s="42"/>
      <c r="G379" s="89"/>
      <c r="H379" s="42"/>
      <c r="I379" s="42"/>
      <c r="J379" s="42"/>
      <c r="K379" s="42"/>
      <c r="L379" s="42"/>
    </row>
    <row r="380" spans="1:12" ht="14.25" customHeight="1">
      <c r="A380" s="42"/>
      <c r="B380" s="42"/>
      <c r="C380" s="42"/>
      <c r="D380" s="42"/>
      <c r="E380" s="42"/>
      <c r="F380" s="42"/>
      <c r="G380" s="89"/>
      <c r="H380" s="42"/>
      <c r="I380" s="42"/>
      <c r="J380" s="42"/>
      <c r="K380" s="42"/>
      <c r="L380" s="42"/>
    </row>
    <row r="381" spans="1:12" ht="14.25" customHeight="1">
      <c r="A381" s="42"/>
      <c r="B381" s="42"/>
      <c r="C381" s="42"/>
      <c r="D381" s="42"/>
      <c r="E381" s="42"/>
      <c r="F381" s="42"/>
      <c r="G381" s="89"/>
      <c r="H381" s="42"/>
      <c r="I381" s="42"/>
      <c r="J381" s="42"/>
      <c r="K381" s="42"/>
      <c r="L381" s="42"/>
    </row>
    <row r="382" spans="1:12" ht="14.25" customHeight="1">
      <c r="A382" s="42"/>
      <c r="B382" s="42"/>
      <c r="C382" s="42"/>
      <c r="D382" s="42"/>
      <c r="E382" s="42"/>
      <c r="F382" s="42"/>
      <c r="G382" s="89"/>
      <c r="H382" s="42"/>
      <c r="I382" s="42"/>
      <c r="J382" s="42"/>
      <c r="K382" s="42"/>
      <c r="L382" s="42"/>
    </row>
    <row r="383" spans="1:12" ht="14.25" customHeight="1">
      <c r="A383" s="42"/>
      <c r="B383" s="42"/>
      <c r="C383" s="42"/>
      <c r="D383" s="42"/>
      <c r="E383" s="42"/>
      <c r="F383" s="42"/>
      <c r="G383" s="89"/>
      <c r="H383" s="42"/>
      <c r="I383" s="42"/>
      <c r="J383" s="42"/>
      <c r="K383" s="42"/>
      <c r="L383" s="42"/>
    </row>
    <row r="384" spans="1:12" ht="14.25" customHeight="1">
      <c r="A384" s="42"/>
      <c r="B384" s="42"/>
      <c r="C384" s="42"/>
      <c r="D384" s="42"/>
      <c r="E384" s="42"/>
      <c r="F384" s="42"/>
      <c r="G384" s="89"/>
      <c r="H384" s="42"/>
      <c r="I384" s="42"/>
      <c r="J384" s="42"/>
      <c r="K384" s="42"/>
      <c r="L384" s="42"/>
    </row>
    <row r="385" spans="1:12" ht="14.25" customHeight="1">
      <c r="A385" s="42"/>
      <c r="B385" s="42"/>
      <c r="C385" s="42"/>
      <c r="D385" s="42"/>
      <c r="E385" s="42"/>
      <c r="F385" s="42"/>
      <c r="G385" s="89"/>
      <c r="H385" s="42"/>
      <c r="I385" s="42"/>
      <c r="J385" s="42"/>
      <c r="K385" s="42"/>
      <c r="L385" s="42"/>
    </row>
    <row r="386" spans="1:12" ht="14.25" customHeight="1">
      <c r="A386" s="42"/>
      <c r="B386" s="42"/>
      <c r="C386" s="42"/>
      <c r="D386" s="42"/>
      <c r="E386" s="42"/>
      <c r="F386" s="42"/>
      <c r="G386" s="89"/>
      <c r="H386" s="42"/>
      <c r="I386" s="42"/>
      <c r="J386" s="42"/>
      <c r="K386" s="42"/>
      <c r="L386" s="42"/>
    </row>
    <row r="387" spans="1:12" ht="14.25" customHeight="1">
      <c r="A387" s="42"/>
      <c r="B387" s="42"/>
      <c r="C387" s="42"/>
      <c r="D387" s="42"/>
      <c r="E387" s="42"/>
      <c r="F387" s="42"/>
      <c r="G387" s="89"/>
      <c r="H387" s="42"/>
      <c r="I387" s="42"/>
      <c r="J387" s="42"/>
      <c r="K387" s="42"/>
      <c r="L387" s="42"/>
    </row>
    <row r="388" spans="1:12" ht="14.25" customHeight="1">
      <c r="A388" s="42"/>
      <c r="B388" s="42"/>
      <c r="C388" s="42"/>
      <c r="D388" s="42"/>
      <c r="E388" s="42"/>
      <c r="F388" s="42"/>
      <c r="G388" s="89"/>
      <c r="H388" s="42"/>
      <c r="I388" s="42"/>
      <c r="J388" s="42"/>
      <c r="K388" s="42"/>
      <c r="L388" s="42"/>
    </row>
    <row r="389" spans="1:12" ht="14.25" customHeight="1">
      <c r="A389" s="42"/>
      <c r="B389" s="42"/>
      <c r="C389" s="42"/>
      <c r="D389" s="42"/>
      <c r="E389" s="42"/>
      <c r="F389" s="42"/>
      <c r="G389" s="89"/>
      <c r="H389" s="42"/>
      <c r="I389" s="42"/>
      <c r="J389" s="42"/>
      <c r="K389" s="42"/>
      <c r="L389" s="42"/>
    </row>
    <row r="390" spans="1:12" ht="14.25" customHeight="1">
      <c r="A390" s="42"/>
      <c r="B390" s="42"/>
      <c r="C390" s="42"/>
      <c r="D390" s="42"/>
      <c r="E390" s="42"/>
      <c r="F390" s="42"/>
      <c r="G390" s="89"/>
      <c r="H390" s="42"/>
      <c r="I390" s="42"/>
      <c r="J390" s="42"/>
      <c r="K390" s="42"/>
      <c r="L390" s="42"/>
    </row>
    <row r="391" spans="1:12" ht="14.25" customHeight="1">
      <c r="A391" s="42"/>
      <c r="B391" s="42"/>
      <c r="C391" s="42"/>
      <c r="D391" s="42"/>
      <c r="E391" s="42"/>
      <c r="F391" s="42"/>
      <c r="G391" s="89"/>
      <c r="H391" s="42"/>
      <c r="I391" s="42"/>
      <c r="J391" s="42"/>
      <c r="K391" s="42"/>
      <c r="L391" s="42"/>
    </row>
    <row r="392" spans="1:12" ht="14.25" customHeight="1">
      <c r="A392" s="42"/>
      <c r="B392" s="42"/>
      <c r="C392" s="42"/>
      <c r="D392" s="42"/>
      <c r="E392" s="42"/>
      <c r="F392" s="42"/>
      <c r="G392" s="89"/>
      <c r="H392" s="42"/>
      <c r="I392" s="42"/>
      <c r="J392" s="42"/>
      <c r="K392" s="42"/>
      <c r="L392" s="42"/>
    </row>
    <row r="393" spans="1:12" ht="14.25" customHeight="1">
      <c r="A393" s="42"/>
      <c r="B393" s="42"/>
      <c r="C393" s="42"/>
      <c r="D393" s="42"/>
      <c r="E393" s="42"/>
      <c r="F393" s="42"/>
      <c r="G393" s="89"/>
      <c r="H393" s="42"/>
      <c r="I393" s="42"/>
      <c r="J393" s="42"/>
      <c r="K393" s="42"/>
      <c r="L393" s="42"/>
    </row>
    <row r="394" spans="1:12" ht="14.25" customHeight="1">
      <c r="A394" s="42"/>
      <c r="B394" s="42"/>
      <c r="C394" s="42"/>
      <c r="D394" s="42"/>
      <c r="E394" s="42"/>
      <c r="F394" s="42"/>
      <c r="G394" s="89"/>
      <c r="H394" s="42"/>
      <c r="I394" s="42"/>
      <c r="J394" s="42"/>
      <c r="K394" s="42"/>
      <c r="L394" s="42"/>
    </row>
    <row r="395" spans="1:12" ht="14.25" customHeight="1">
      <c r="A395" s="42"/>
      <c r="B395" s="42"/>
      <c r="C395" s="42"/>
      <c r="D395" s="42"/>
      <c r="E395" s="42"/>
      <c r="F395" s="42"/>
      <c r="G395" s="89"/>
      <c r="H395" s="42"/>
      <c r="I395" s="42"/>
      <c r="J395" s="42"/>
      <c r="K395" s="42"/>
      <c r="L395" s="42"/>
    </row>
    <row r="396" spans="1:12" ht="14.25" customHeight="1">
      <c r="A396" s="42"/>
      <c r="B396" s="42"/>
      <c r="C396" s="42"/>
      <c r="D396" s="42"/>
      <c r="E396" s="42"/>
      <c r="F396" s="42"/>
      <c r="G396" s="89"/>
      <c r="H396" s="42"/>
      <c r="I396" s="42"/>
      <c r="J396" s="42"/>
      <c r="K396" s="42"/>
      <c r="L396" s="42"/>
    </row>
    <row r="397" spans="1:12" ht="14.25" customHeight="1">
      <c r="A397" s="42"/>
      <c r="B397" s="42"/>
      <c r="C397" s="42"/>
      <c r="D397" s="42"/>
      <c r="E397" s="42"/>
      <c r="F397" s="42"/>
      <c r="G397" s="89"/>
      <c r="H397" s="42"/>
      <c r="I397" s="42"/>
      <c r="J397" s="42"/>
      <c r="K397" s="42"/>
      <c r="L397" s="42"/>
    </row>
    <row r="398" spans="1:12" ht="14.25" customHeight="1">
      <c r="A398" s="42"/>
      <c r="B398" s="42"/>
      <c r="C398" s="42"/>
      <c r="D398" s="42"/>
      <c r="E398" s="42"/>
      <c r="F398" s="42"/>
      <c r="G398" s="89"/>
      <c r="H398" s="42"/>
      <c r="I398" s="42"/>
      <c r="J398" s="42"/>
      <c r="K398" s="42"/>
      <c r="L398" s="42"/>
    </row>
    <row r="399" spans="1:12" ht="14.25" customHeight="1">
      <c r="A399" s="42"/>
      <c r="B399" s="42"/>
      <c r="C399" s="42"/>
      <c r="D399" s="42"/>
      <c r="E399" s="42"/>
      <c r="F399" s="42"/>
      <c r="G399" s="89"/>
      <c r="H399" s="42"/>
      <c r="I399" s="42"/>
      <c r="J399" s="42"/>
      <c r="K399" s="42"/>
      <c r="L399" s="42"/>
    </row>
    <row r="400" spans="1:12" ht="14.25" customHeight="1">
      <c r="A400" s="42"/>
      <c r="B400" s="42"/>
      <c r="C400" s="42"/>
      <c r="D400" s="42"/>
      <c r="E400" s="42"/>
      <c r="F400" s="42"/>
      <c r="G400" s="89"/>
      <c r="H400" s="42"/>
      <c r="I400" s="42"/>
      <c r="J400" s="42"/>
      <c r="K400" s="42"/>
      <c r="L400" s="42"/>
    </row>
    <row r="401" spans="1:12" ht="14.25" customHeight="1">
      <c r="A401" s="42"/>
      <c r="B401" s="42"/>
      <c r="C401" s="42"/>
      <c r="D401" s="42"/>
      <c r="E401" s="42"/>
      <c r="F401" s="42"/>
      <c r="G401" s="89"/>
      <c r="H401" s="42"/>
      <c r="I401" s="42"/>
      <c r="J401" s="42"/>
      <c r="K401" s="42"/>
      <c r="L401" s="42"/>
    </row>
    <row r="402" spans="1:12" ht="14.25" customHeight="1">
      <c r="A402" s="42"/>
      <c r="B402" s="42"/>
      <c r="C402" s="42"/>
      <c r="D402" s="42"/>
      <c r="E402" s="42"/>
      <c r="F402" s="42"/>
      <c r="G402" s="89"/>
      <c r="H402" s="42"/>
      <c r="I402" s="42"/>
      <c r="J402" s="42"/>
      <c r="K402" s="42"/>
      <c r="L402" s="42"/>
    </row>
    <row r="403" spans="1:12" ht="14.25" customHeight="1">
      <c r="A403" s="42"/>
      <c r="B403" s="42"/>
      <c r="C403" s="42"/>
      <c r="D403" s="42"/>
      <c r="E403" s="42"/>
      <c r="F403" s="42"/>
      <c r="G403" s="89"/>
      <c r="H403" s="42"/>
      <c r="I403" s="42"/>
      <c r="J403" s="42"/>
      <c r="K403" s="42"/>
      <c r="L403" s="42"/>
    </row>
    <row r="404" spans="1:12" ht="14.25" customHeight="1">
      <c r="A404" s="42"/>
      <c r="B404" s="42"/>
      <c r="C404" s="42"/>
      <c r="D404" s="42"/>
      <c r="E404" s="42"/>
      <c r="F404" s="42"/>
      <c r="G404" s="89"/>
      <c r="H404" s="42"/>
      <c r="I404" s="42"/>
      <c r="J404" s="42"/>
      <c r="K404" s="42"/>
      <c r="L404" s="42"/>
    </row>
    <row r="405" spans="1:12" ht="14.25" customHeight="1">
      <c r="A405" s="42"/>
      <c r="B405" s="42"/>
      <c r="C405" s="42"/>
      <c r="D405" s="42"/>
      <c r="E405" s="42"/>
      <c r="F405" s="42"/>
      <c r="G405" s="89"/>
      <c r="H405" s="42"/>
      <c r="I405" s="42"/>
      <c r="J405" s="42"/>
      <c r="K405" s="42"/>
      <c r="L405" s="42"/>
    </row>
    <row r="406" spans="1:12" ht="14.25" customHeight="1">
      <c r="A406" s="42"/>
      <c r="B406" s="42"/>
      <c r="C406" s="42"/>
      <c r="D406" s="42"/>
      <c r="E406" s="42"/>
      <c r="F406" s="42"/>
      <c r="G406" s="89"/>
      <c r="H406" s="42"/>
      <c r="I406" s="42"/>
      <c r="J406" s="42"/>
      <c r="K406" s="42"/>
      <c r="L406" s="42"/>
    </row>
    <row r="407" spans="1:12" ht="14.25" customHeight="1">
      <c r="A407" s="42"/>
      <c r="B407" s="42"/>
      <c r="C407" s="42"/>
      <c r="D407" s="42"/>
      <c r="E407" s="42"/>
      <c r="F407" s="42"/>
      <c r="G407" s="89"/>
      <c r="H407" s="42"/>
      <c r="I407" s="42"/>
      <c r="J407" s="42"/>
      <c r="K407" s="42"/>
      <c r="L407" s="42"/>
    </row>
    <row r="408" spans="1:12" ht="14.25" customHeight="1">
      <c r="A408" s="42"/>
      <c r="B408" s="42"/>
      <c r="C408" s="42"/>
      <c r="D408" s="42"/>
      <c r="E408" s="42"/>
      <c r="F408" s="42"/>
      <c r="G408" s="89"/>
      <c r="H408" s="42"/>
      <c r="I408" s="42"/>
      <c r="J408" s="42"/>
      <c r="K408" s="42"/>
      <c r="L408" s="42"/>
    </row>
    <row r="409" spans="1:12" ht="14.25" customHeight="1">
      <c r="A409" s="42"/>
      <c r="B409" s="42"/>
      <c r="C409" s="42"/>
      <c r="D409" s="42"/>
      <c r="E409" s="42"/>
      <c r="F409" s="42"/>
      <c r="G409" s="89"/>
      <c r="H409" s="42"/>
      <c r="I409" s="42"/>
      <c r="J409" s="42"/>
      <c r="K409" s="42"/>
      <c r="L409" s="42"/>
    </row>
    <row r="410" spans="1:12" ht="14.25" customHeight="1">
      <c r="A410" s="42"/>
      <c r="B410" s="42"/>
      <c r="C410" s="42"/>
      <c r="D410" s="42"/>
      <c r="E410" s="42"/>
      <c r="F410" s="42"/>
      <c r="G410" s="89"/>
      <c r="H410" s="42"/>
      <c r="I410" s="42"/>
      <c r="J410" s="42"/>
      <c r="K410" s="42"/>
      <c r="L410" s="42"/>
    </row>
    <row r="411" spans="1:12" ht="14.25" customHeight="1">
      <c r="A411" s="42"/>
      <c r="B411" s="42"/>
      <c r="C411" s="42"/>
      <c r="D411" s="42"/>
      <c r="E411" s="42"/>
      <c r="F411" s="42"/>
      <c r="G411" s="89"/>
      <c r="H411" s="42"/>
      <c r="I411" s="42"/>
      <c r="J411" s="42"/>
      <c r="K411" s="42"/>
      <c r="L411" s="42"/>
    </row>
    <row r="412" spans="1:12" ht="14.25" customHeight="1">
      <c r="A412" s="42"/>
      <c r="B412" s="42"/>
      <c r="C412" s="42"/>
      <c r="D412" s="42"/>
      <c r="E412" s="42"/>
      <c r="F412" s="42"/>
      <c r="G412" s="89"/>
      <c r="H412" s="42"/>
      <c r="I412" s="42"/>
      <c r="J412" s="42"/>
      <c r="K412" s="42"/>
      <c r="L412" s="42"/>
    </row>
    <row r="413" spans="1:12" ht="14.25" customHeight="1">
      <c r="A413" s="42"/>
      <c r="B413" s="42"/>
      <c r="C413" s="42"/>
      <c r="D413" s="42"/>
      <c r="E413" s="42"/>
      <c r="F413" s="42"/>
      <c r="G413" s="89"/>
      <c r="H413" s="42"/>
      <c r="I413" s="42"/>
      <c r="J413" s="42"/>
      <c r="K413" s="42"/>
      <c r="L413" s="42"/>
    </row>
    <row r="414" spans="1:12" ht="14.25" customHeight="1">
      <c r="A414" s="42"/>
      <c r="B414" s="42"/>
      <c r="C414" s="42"/>
      <c r="D414" s="42"/>
      <c r="E414" s="42"/>
      <c r="F414" s="42"/>
      <c r="G414" s="89"/>
      <c r="H414" s="42"/>
      <c r="I414" s="42"/>
      <c r="J414" s="42"/>
      <c r="K414" s="42"/>
      <c r="L414" s="42"/>
    </row>
    <row r="415" spans="1:12" ht="14.25" customHeight="1">
      <c r="A415" s="42"/>
      <c r="B415" s="42"/>
      <c r="C415" s="42"/>
      <c r="D415" s="42"/>
      <c r="E415" s="42"/>
      <c r="F415" s="42"/>
      <c r="G415" s="89"/>
      <c r="H415" s="42"/>
      <c r="I415" s="42"/>
      <c r="J415" s="42"/>
      <c r="K415" s="42"/>
      <c r="L415" s="42"/>
    </row>
    <row r="416" spans="1:12" ht="14.25" customHeight="1">
      <c r="A416" s="42"/>
      <c r="B416" s="42"/>
      <c r="C416" s="42"/>
      <c r="D416" s="42"/>
      <c r="E416" s="42"/>
      <c r="F416" s="42"/>
      <c r="G416" s="89"/>
      <c r="H416" s="42"/>
      <c r="I416" s="42"/>
      <c r="J416" s="42"/>
      <c r="K416" s="42"/>
      <c r="L416" s="42"/>
    </row>
    <row r="417" spans="1:12" ht="14.25" customHeight="1">
      <c r="A417" s="42"/>
      <c r="B417" s="42"/>
      <c r="C417" s="42"/>
      <c r="D417" s="42"/>
      <c r="E417" s="42"/>
      <c r="F417" s="42"/>
      <c r="G417" s="89"/>
      <c r="H417" s="42"/>
      <c r="I417" s="42"/>
      <c r="J417" s="42"/>
      <c r="K417" s="42"/>
      <c r="L417" s="42"/>
    </row>
    <row r="418" spans="1:12" ht="14.25" customHeight="1">
      <c r="A418" s="42"/>
      <c r="B418" s="42"/>
      <c r="C418" s="42"/>
      <c r="D418" s="42"/>
      <c r="E418" s="42"/>
      <c r="F418" s="42"/>
      <c r="G418" s="89"/>
      <c r="H418" s="42"/>
      <c r="I418" s="42"/>
      <c r="J418" s="42"/>
      <c r="K418" s="42"/>
      <c r="L418" s="42"/>
    </row>
    <row r="419" spans="1:12" ht="14.25" customHeight="1">
      <c r="A419" s="42"/>
      <c r="B419" s="42"/>
      <c r="C419" s="42"/>
      <c r="D419" s="42"/>
      <c r="E419" s="42"/>
      <c r="F419" s="42"/>
      <c r="G419" s="89"/>
      <c r="H419" s="42"/>
      <c r="I419" s="42"/>
      <c r="J419" s="42"/>
      <c r="K419" s="42"/>
      <c r="L419" s="42"/>
    </row>
    <row r="420" spans="1:12" ht="14.25" customHeight="1">
      <c r="A420" s="42"/>
      <c r="B420" s="42"/>
      <c r="C420" s="42"/>
      <c r="D420" s="42"/>
      <c r="E420" s="42"/>
      <c r="F420" s="42"/>
      <c r="G420" s="89"/>
      <c r="H420" s="42"/>
      <c r="I420" s="42"/>
      <c r="J420" s="42"/>
      <c r="K420" s="42"/>
      <c r="L420" s="42"/>
    </row>
    <row r="421" spans="1:12" ht="14.25" customHeight="1">
      <c r="A421" s="42"/>
      <c r="B421" s="42"/>
      <c r="C421" s="42"/>
      <c r="D421" s="42"/>
      <c r="E421" s="42"/>
      <c r="F421" s="42"/>
      <c r="G421" s="89"/>
      <c r="H421" s="42"/>
      <c r="I421" s="42"/>
      <c r="J421" s="42"/>
      <c r="K421" s="42"/>
      <c r="L421" s="42"/>
    </row>
    <row r="422" spans="1:12" ht="14.25" customHeight="1">
      <c r="A422" s="42"/>
      <c r="B422" s="42"/>
      <c r="C422" s="42"/>
      <c r="D422" s="42"/>
      <c r="E422" s="42"/>
      <c r="F422" s="42"/>
      <c r="G422" s="89"/>
      <c r="H422" s="42"/>
      <c r="I422" s="42"/>
      <c r="J422" s="42"/>
      <c r="K422" s="42"/>
      <c r="L422" s="42"/>
    </row>
    <row r="423" spans="1:12" ht="14.25" customHeight="1">
      <c r="A423" s="42"/>
      <c r="B423" s="42"/>
      <c r="C423" s="42"/>
      <c r="D423" s="42"/>
      <c r="E423" s="42"/>
      <c r="F423" s="42"/>
      <c r="G423" s="89"/>
      <c r="H423" s="42"/>
      <c r="I423" s="42"/>
      <c r="J423" s="42"/>
      <c r="K423" s="42"/>
      <c r="L423" s="42"/>
    </row>
    <row r="424" spans="1:12" ht="14.25" customHeight="1">
      <c r="A424" s="42"/>
      <c r="B424" s="42"/>
      <c r="C424" s="42"/>
      <c r="D424" s="42"/>
      <c r="E424" s="42"/>
      <c r="F424" s="42"/>
      <c r="G424" s="89"/>
      <c r="H424" s="42"/>
      <c r="I424" s="42"/>
      <c r="J424" s="42"/>
      <c r="K424" s="42"/>
      <c r="L424" s="42"/>
    </row>
    <row r="425" spans="1:12" ht="14.25" customHeight="1">
      <c r="A425" s="42"/>
      <c r="B425" s="42"/>
      <c r="C425" s="42"/>
      <c r="D425" s="42"/>
      <c r="E425" s="42"/>
      <c r="F425" s="42"/>
      <c r="G425" s="89"/>
      <c r="H425" s="42"/>
      <c r="I425" s="42"/>
      <c r="J425" s="42"/>
      <c r="K425" s="42"/>
      <c r="L425" s="42"/>
    </row>
    <row r="426" spans="1:12" ht="14.25" customHeight="1">
      <c r="A426" s="42"/>
      <c r="B426" s="42"/>
      <c r="C426" s="42"/>
      <c r="D426" s="42"/>
      <c r="E426" s="42"/>
      <c r="F426" s="42"/>
      <c r="G426" s="89"/>
      <c r="H426" s="42"/>
      <c r="I426" s="42"/>
      <c r="J426" s="42"/>
      <c r="K426" s="42"/>
      <c r="L426" s="42"/>
    </row>
    <row r="427" spans="1:12" ht="14.25" customHeight="1">
      <c r="A427" s="42"/>
      <c r="B427" s="42"/>
      <c r="C427" s="42"/>
      <c r="D427" s="42"/>
      <c r="E427" s="42"/>
      <c r="F427" s="42"/>
      <c r="G427" s="89"/>
      <c r="H427" s="42"/>
      <c r="I427" s="42"/>
      <c r="J427" s="42"/>
      <c r="K427" s="42"/>
      <c r="L427" s="42"/>
    </row>
    <row r="428" spans="1:12" ht="14.25" customHeight="1">
      <c r="A428" s="42"/>
      <c r="B428" s="42"/>
      <c r="C428" s="42"/>
      <c r="D428" s="42"/>
      <c r="E428" s="42"/>
      <c r="F428" s="42"/>
      <c r="G428" s="89"/>
      <c r="H428" s="42"/>
      <c r="I428" s="42"/>
      <c r="J428" s="42"/>
      <c r="K428" s="42"/>
      <c r="L428" s="42"/>
    </row>
    <row r="429" spans="1:12" ht="14.25" customHeight="1">
      <c r="A429" s="42"/>
      <c r="B429" s="42"/>
      <c r="C429" s="42"/>
      <c r="D429" s="42"/>
      <c r="E429" s="42"/>
      <c r="F429" s="42"/>
      <c r="G429" s="89"/>
      <c r="H429" s="42"/>
      <c r="I429" s="42"/>
      <c r="J429" s="42"/>
      <c r="K429" s="42"/>
      <c r="L429" s="42"/>
    </row>
    <row r="430" spans="1:12" ht="14.25" customHeight="1">
      <c r="A430" s="42"/>
      <c r="B430" s="42"/>
      <c r="C430" s="42"/>
      <c r="D430" s="42"/>
      <c r="E430" s="42"/>
      <c r="F430" s="42"/>
      <c r="G430" s="89"/>
      <c r="H430" s="42"/>
      <c r="I430" s="42"/>
      <c r="J430" s="42"/>
      <c r="K430" s="42"/>
      <c r="L430" s="42"/>
    </row>
    <row r="431" spans="1:12" ht="14.25" customHeight="1">
      <c r="A431" s="42"/>
      <c r="B431" s="42"/>
      <c r="C431" s="42"/>
      <c r="D431" s="42"/>
      <c r="E431" s="42"/>
      <c r="F431" s="42"/>
      <c r="G431" s="89"/>
      <c r="H431" s="42"/>
      <c r="I431" s="42"/>
      <c r="J431" s="42"/>
      <c r="K431" s="42"/>
      <c r="L431" s="42"/>
    </row>
    <row r="432" spans="1:12" ht="14.25" customHeight="1">
      <c r="A432" s="42"/>
      <c r="B432" s="42"/>
      <c r="C432" s="42"/>
      <c r="D432" s="42"/>
      <c r="E432" s="42"/>
      <c r="F432" s="42"/>
      <c r="G432" s="89"/>
      <c r="H432" s="42"/>
      <c r="I432" s="42"/>
      <c r="J432" s="42"/>
      <c r="K432" s="42"/>
      <c r="L432" s="42"/>
    </row>
    <row r="433" spans="1:12" ht="14.25" customHeight="1">
      <c r="A433" s="42"/>
      <c r="B433" s="42"/>
      <c r="C433" s="42"/>
      <c r="D433" s="42"/>
      <c r="E433" s="42"/>
      <c r="F433" s="42"/>
      <c r="G433" s="89"/>
      <c r="H433" s="42"/>
      <c r="I433" s="42"/>
      <c r="J433" s="42"/>
      <c r="K433" s="42"/>
      <c r="L433" s="42"/>
    </row>
    <row r="434" spans="1:12" ht="14.25" customHeight="1">
      <c r="A434" s="42"/>
      <c r="B434" s="42"/>
      <c r="C434" s="42"/>
      <c r="D434" s="42"/>
      <c r="E434" s="42"/>
      <c r="F434" s="42"/>
      <c r="G434" s="89"/>
      <c r="H434" s="42"/>
      <c r="I434" s="42"/>
      <c r="J434" s="42"/>
      <c r="K434" s="42"/>
      <c r="L434" s="42"/>
    </row>
    <row r="435" spans="1:12" ht="14.25" customHeight="1">
      <c r="A435" s="42"/>
      <c r="B435" s="42"/>
      <c r="C435" s="42"/>
      <c r="D435" s="42"/>
      <c r="E435" s="42"/>
      <c r="F435" s="42"/>
      <c r="G435" s="89"/>
      <c r="H435" s="42"/>
      <c r="I435" s="42"/>
      <c r="J435" s="42"/>
      <c r="K435" s="42"/>
      <c r="L435" s="42"/>
    </row>
    <row r="436" spans="1:12" ht="14.25" customHeight="1">
      <c r="A436" s="42"/>
      <c r="B436" s="42"/>
      <c r="C436" s="42"/>
      <c r="D436" s="42"/>
      <c r="E436" s="42"/>
      <c r="F436" s="42"/>
      <c r="G436" s="89"/>
      <c r="H436" s="42"/>
      <c r="I436" s="42"/>
      <c r="J436" s="42"/>
      <c r="K436" s="42"/>
      <c r="L436" s="42"/>
    </row>
    <row r="437" spans="1:12" ht="14.25" customHeight="1">
      <c r="A437" s="42"/>
      <c r="B437" s="42"/>
      <c r="C437" s="42"/>
      <c r="D437" s="42"/>
      <c r="E437" s="42"/>
      <c r="F437" s="42"/>
      <c r="G437" s="89"/>
      <c r="H437" s="42"/>
      <c r="I437" s="42"/>
      <c r="J437" s="42"/>
      <c r="K437" s="42"/>
      <c r="L437" s="42"/>
    </row>
    <row r="438" spans="1:12" ht="14.25" customHeight="1">
      <c r="A438" s="42"/>
      <c r="B438" s="42"/>
      <c r="C438" s="42"/>
      <c r="D438" s="42"/>
      <c r="E438" s="42"/>
      <c r="F438" s="42"/>
      <c r="G438" s="89"/>
      <c r="H438" s="42"/>
      <c r="I438" s="42"/>
      <c r="J438" s="42"/>
      <c r="K438" s="42"/>
      <c r="L438" s="42"/>
    </row>
    <row r="439" spans="1:12" ht="14.25" customHeight="1">
      <c r="A439" s="42"/>
      <c r="B439" s="42"/>
      <c r="C439" s="42"/>
      <c r="D439" s="42"/>
      <c r="E439" s="42"/>
      <c r="F439" s="42"/>
      <c r="G439" s="89"/>
      <c r="H439" s="42"/>
      <c r="I439" s="42"/>
      <c r="J439" s="42"/>
      <c r="K439" s="42"/>
      <c r="L439" s="42"/>
    </row>
    <row r="440" spans="1:12" ht="14.25" customHeight="1">
      <c r="A440" s="42"/>
      <c r="B440" s="42"/>
      <c r="C440" s="42"/>
      <c r="D440" s="42"/>
      <c r="E440" s="42"/>
      <c r="F440" s="42"/>
      <c r="G440" s="89"/>
      <c r="H440" s="42"/>
      <c r="I440" s="42"/>
      <c r="J440" s="42"/>
      <c r="K440" s="42"/>
      <c r="L440" s="42"/>
    </row>
    <row r="441" spans="1:12" ht="14.25" customHeight="1">
      <c r="A441" s="42"/>
      <c r="B441" s="42"/>
      <c r="C441" s="42"/>
      <c r="D441" s="42"/>
      <c r="E441" s="42"/>
      <c r="F441" s="42"/>
      <c r="G441" s="89"/>
      <c r="H441" s="42"/>
      <c r="I441" s="42"/>
      <c r="J441" s="42"/>
      <c r="K441" s="42"/>
      <c r="L441" s="42"/>
    </row>
    <row r="442" spans="1:12" ht="14.25" customHeight="1">
      <c r="A442" s="42"/>
      <c r="B442" s="42"/>
      <c r="C442" s="42"/>
      <c r="D442" s="42"/>
      <c r="E442" s="42"/>
      <c r="F442" s="42"/>
      <c r="G442" s="89"/>
      <c r="H442" s="42"/>
      <c r="I442" s="42"/>
      <c r="J442" s="42"/>
      <c r="K442" s="42"/>
      <c r="L442" s="42"/>
    </row>
    <row r="443" spans="1:12" ht="14.25" customHeight="1">
      <c r="A443" s="42"/>
      <c r="B443" s="42"/>
      <c r="C443" s="42"/>
      <c r="D443" s="42"/>
      <c r="E443" s="42"/>
      <c r="F443" s="42"/>
      <c r="G443" s="89"/>
      <c r="H443" s="42"/>
      <c r="I443" s="42"/>
      <c r="J443" s="42"/>
      <c r="K443" s="42"/>
      <c r="L443" s="42"/>
    </row>
    <row r="444" spans="1:12" ht="14.25" customHeight="1">
      <c r="A444" s="42"/>
      <c r="B444" s="42"/>
      <c r="C444" s="42"/>
      <c r="D444" s="42"/>
      <c r="E444" s="42"/>
      <c r="F444" s="42"/>
      <c r="G444" s="89"/>
      <c r="H444" s="42"/>
      <c r="I444" s="42"/>
      <c r="J444" s="42"/>
      <c r="K444" s="42"/>
      <c r="L444" s="42"/>
    </row>
    <row r="445" spans="1:12" ht="14.25" customHeight="1">
      <c r="A445" s="42"/>
      <c r="B445" s="42"/>
      <c r="C445" s="42"/>
      <c r="D445" s="42"/>
      <c r="E445" s="42"/>
      <c r="F445" s="42"/>
      <c r="G445" s="89"/>
      <c r="H445" s="42"/>
      <c r="I445" s="42"/>
      <c r="J445" s="42"/>
      <c r="K445" s="42"/>
      <c r="L445" s="42"/>
    </row>
    <row r="446" spans="1:12" ht="14.25" customHeight="1">
      <c r="A446" s="42"/>
      <c r="B446" s="42"/>
      <c r="C446" s="42"/>
      <c r="D446" s="42"/>
      <c r="E446" s="42"/>
      <c r="F446" s="42"/>
      <c r="G446" s="89"/>
      <c r="H446" s="42"/>
      <c r="I446" s="42"/>
      <c r="J446" s="42"/>
      <c r="K446" s="42"/>
      <c r="L446" s="42"/>
    </row>
    <row r="447" spans="1:12" ht="14.25" customHeight="1">
      <c r="A447" s="42"/>
      <c r="B447" s="42"/>
      <c r="C447" s="42"/>
      <c r="D447" s="42"/>
      <c r="E447" s="42"/>
      <c r="F447" s="42"/>
      <c r="G447" s="89"/>
      <c r="H447" s="42"/>
      <c r="I447" s="42"/>
      <c r="J447" s="42"/>
      <c r="K447" s="42"/>
      <c r="L447" s="42"/>
    </row>
    <row r="448" spans="1:12" ht="14.25" customHeight="1">
      <c r="A448" s="42"/>
      <c r="B448" s="42"/>
      <c r="C448" s="42"/>
      <c r="D448" s="42"/>
      <c r="E448" s="42"/>
      <c r="F448" s="42"/>
      <c r="G448" s="89"/>
      <c r="H448" s="42"/>
      <c r="I448" s="42"/>
      <c r="J448" s="42"/>
      <c r="K448" s="42"/>
      <c r="L448" s="42"/>
    </row>
    <row r="449" spans="1:12" ht="14.25" customHeight="1">
      <c r="A449" s="42"/>
      <c r="B449" s="42"/>
      <c r="C449" s="42"/>
      <c r="D449" s="42"/>
      <c r="E449" s="42"/>
      <c r="F449" s="42"/>
      <c r="G449" s="89"/>
      <c r="H449" s="42"/>
      <c r="I449" s="42"/>
      <c r="J449" s="42"/>
      <c r="K449" s="42"/>
      <c r="L449" s="42"/>
    </row>
    <row r="450" spans="1:12" ht="14.25" customHeight="1">
      <c r="A450" s="42"/>
      <c r="B450" s="42"/>
      <c r="C450" s="42"/>
      <c r="D450" s="42"/>
      <c r="E450" s="42"/>
      <c r="F450" s="42"/>
      <c r="G450" s="89"/>
      <c r="H450" s="42"/>
      <c r="I450" s="42"/>
      <c r="J450" s="42"/>
      <c r="K450" s="42"/>
      <c r="L450" s="42"/>
    </row>
    <row r="451" spans="1:12" ht="14.25" customHeight="1">
      <c r="A451" s="42"/>
      <c r="B451" s="42"/>
      <c r="C451" s="42"/>
      <c r="D451" s="42"/>
      <c r="E451" s="42"/>
      <c r="F451" s="42"/>
      <c r="G451" s="89"/>
      <c r="H451" s="42"/>
      <c r="I451" s="42"/>
      <c r="J451" s="42"/>
      <c r="K451" s="42"/>
      <c r="L451" s="42"/>
    </row>
    <row r="452" spans="1:12" ht="14.25" customHeight="1">
      <c r="A452" s="42"/>
      <c r="B452" s="42"/>
      <c r="C452" s="42"/>
      <c r="D452" s="42"/>
      <c r="E452" s="42"/>
      <c r="F452" s="42"/>
      <c r="G452" s="89"/>
      <c r="H452" s="42"/>
      <c r="I452" s="42"/>
      <c r="J452" s="42"/>
      <c r="K452" s="42"/>
      <c r="L452" s="42"/>
    </row>
    <row r="453" spans="1:12" ht="14.25" customHeight="1">
      <c r="A453" s="42"/>
      <c r="B453" s="42"/>
      <c r="C453" s="42"/>
      <c r="D453" s="42"/>
      <c r="E453" s="42"/>
      <c r="F453" s="42"/>
      <c r="G453" s="89"/>
      <c r="H453" s="42"/>
      <c r="I453" s="42"/>
      <c r="J453" s="42"/>
      <c r="K453" s="42"/>
      <c r="L453" s="42"/>
    </row>
    <row r="454" spans="1:12" ht="14.25" customHeight="1">
      <c r="A454" s="42"/>
      <c r="B454" s="42"/>
      <c r="C454" s="42"/>
      <c r="D454" s="42"/>
      <c r="E454" s="42"/>
      <c r="F454" s="42"/>
      <c r="G454" s="89"/>
      <c r="H454" s="42"/>
      <c r="I454" s="42"/>
      <c r="J454" s="42"/>
      <c r="K454" s="42"/>
      <c r="L454" s="42"/>
    </row>
    <row r="455" spans="1:12" ht="14.25" customHeight="1">
      <c r="A455" s="42"/>
      <c r="B455" s="42"/>
      <c r="C455" s="42"/>
      <c r="D455" s="42"/>
      <c r="E455" s="42"/>
      <c r="F455" s="42"/>
      <c r="G455" s="89"/>
      <c r="H455" s="42"/>
      <c r="I455" s="42"/>
      <c r="J455" s="42"/>
      <c r="K455" s="42"/>
      <c r="L455" s="42"/>
    </row>
    <row r="456" spans="1:12" ht="14.25" customHeight="1">
      <c r="A456" s="42"/>
      <c r="B456" s="42"/>
      <c r="C456" s="42"/>
      <c r="D456" s="42"/>
      <c r="E456" s="42"/>
      <c r="F456" s="42"/>
      <c r="G456" s="89"/>
      <c r="H456" s="42"/>
      <c r="I456" s="42"/>
      <c r="J456" s="42"/>
      <c r="K456" s="42"/>
      <c r="L456" s="42"/>
    </row>
    <row r="457" spans="1:12" ht="14.25" customHeight="1">
      <c r="A457" s="42"/>
      <c r="B457" s="42"/>
      <c r="C457" s="42"/>
      <c r="D457" s="42"/>
      <c r="E457" s="42"/>
      <c r="F457" s="42"/>
      <c r="G457" s="89"/>
      <c r="H457" s="42"/>
      <c r="I457" s="42"/>
      <c r="J457" s="42"/>
      <c r="K457" s="42"/>
      <c r="L457" s="42"/>
    </row>
    <row r="458" spans="1:12" ht="14.25" customHeight="1">
      <c r="A458" s="42"/>
      <c r="B458" s="42"/>
      <c r="C458" s="42"/>
      <c r="D458" s="42"/>
      <c r="E458" s="42"/>
      <c r="F458" s="42"/>
      <c r="G458" s="89"/>
      <c r="H458" s="42"/>
      <c r="I458" s="42"/>
      <c r="J458" s="42"/>
      <c r="K458" s="42"/>
      <c r="L458" s="42"/>
    </row>
    <row r="459" spans="1:12" ht="14.25" customHeight="1">
      <c r="A459" s="42"/>
      <c r="B459" s="42"/>
      <c r="C459" s="42"/>
      <c r="D459" s="42"/>
      <c r="E459" s="42"/>
      <c r="F459" s="42"/>
      <c r="G459" s="89"/>
      <c r="H459" s="42"/>
      <c r="I459" s="42"/>
      <c r="J459" s="42"/>
      <c r="K459" s="42"/>
      <c r="L459" s="42"/>
    </row>
    <row r="460" spans="1:12" ht="14.25" customHeight="1">
      <c r="A460" s="42"/>
      <c r="B460" s="42"/>
      <c r="C460" s="42"/>
      <c r="D460" s="42"/>
      <c r="E460" s="42"/>
      <c r="F460" s="42"/>
      <c r="G460" s="89"/>
      <c r="H460" s="42"/>
      <c r="I460" s="42"/>
      <c r="J460" s="42"/>
      <c r="K460" s="42"/>
      <c r="L460" s="42"/>
    </row>
    <row r="461" spans="1:12" ht="14.25" customHeight="1">
      <c r="A461" s="42"/>
      <c r="B461" s="42"/>
      <c r="C461" s="42"/>
      <c r="D461" s="42"/>
      <c r="E461" s="42"/>
      <c r="F461" s="42"/>
      <c r="G461" s="89"/>
      <c r="H461" s="42"/>
      <c r="I461" s="42"/>
      <c r="J461" s="42"/>
      <c r="K461" s="42"/>
      <c r="L461" s="42"/>
    </row>
    <row r="462" spans="1:12" ht="14.25" customHeight="1">
      <c r="A462" s="42"/>
      <c r="B462" s="42"/>
      <c r="C462" s="42"/>
      <c r="D462" s="42"/>
      <c r="E462" s="42"/>
      <c r="F462" s="42"/>
      <c r="G462" s="89"/>
      <c r="H462" s="42"/>
      <c r="I462" s="42"/>
      <c r="J462" s="42"/>
      <c r="K462" s="42"/>
      <c r="L462" s="42"/>
    </row>
    <row r="463" spans="1:12" ht="14.25" customHeight="1">
      <c r="A463" s="42"/>
      <c r="B463" s="42"/>
      <c r="C463" s="42"/>
      <c r="D463" s="42"/>
      <c r="E463" s="42"/>
      <c r="F463" s="42"/>
      <c r="G463" s="89"/>
      <c r="H463" s="42"/>
      <c r="I463" s="42"/>
      <c r="J463" s="42"/>
      <c r="K463" s="42"/>
      <c r="L463" s="42"/>
    </row>
    <row r="464" spans="1:12" ht="14.25" customHeight="1">
      <c r="A464" s="42"/>
      <c r="B464" s="42"/>
      <c r="C464" s="42"/>
      <c r="D464" s="42"/>
      <c r="E464" s="42"/>
      <c r="F464" s="42"/>
      <c r="G464" s="89"/>
      <c r="H464" s="42"/>
      <c r="I464" s="42"/>
      <c r="J464" s="42"/>
      <c r="K464" s="42"/>
      <c r="L464" s="42"/>
    </row>
    <row r="465" spans="1:12" ht="14.25" customHeight="1">
      <c r="A465" s="42"/>
      <c r="B465" s="42"/>
      <c r="C465" s="42"/>
      <c r="D465" s="42"/>
      <c r="E465" s="42"/>
      <c r="F465" s="42"/>
      <c r="G465" s="89"/>
      <c r="H465" s="42"/>
      <c r="I465" s="42"/>
      <c r="J465" s="42"/>
      <c r="K465" s="42"/>
      <c r="L465" s="42"/>
    </row>
    <row r="466" spans="1:12" ht="14.25" customHeight="1">
      <c r="A466" s="42"/>
      <c r="B466" s="42"/>
      <c r="C466" s="42"/>
      <c r="D466" s="42"/>
      <c r="E466" s="42"/>
      <c r="F466" s="42"/>
      <c r="G466" s="89"/>
      <c r="H466" s="42"/>
      <c r="I466" s="42"/>
      <c r="J466" s="42"/>
      <c r="K466" s="42"/>
      <c r="L466" s="42"/>
    </row>
    <row r="467" spans="1:12" ht="14.25" customHeight="1">
      <c r="A467" s="42"/>
      <c r="B467" s="42"/>
      <c r="C467" s="42"/>
      <c r="D467" s="42"/>
      <c r="E467" s="42"/>
      <c r="F467" s="42"/>
      <c r="G467" s="89"/>
      <c r="H467" s="42"/>
      <c r="I467" s="42"/>
      <c r="J467" s="42"/>
      <c r="K467" s="42"/>
      <c r="L467" s="42"/>
    </row>
    <row r="468" spans="1:12" ht="14.25" customHeight="1">
      <c r="A468" s="42"/>
      <c r="B468" s="42"/>
      <c r="C468" s="42"/>
      <c r="D468" s="42"/>
      <c r="E468" s="42"/>
      <c r="F468" s="42"/>
      <c r="G468" s="89"/>
      <c r="H468" s="42"/>
      <c r="I468" s="42"/>
      <c r="J468" s="42"/>
      <c r="K468" s="42"/>
      <c r="L468" s="42"/>
    </row>
    <row r="469" spans="1:12" ht="14.25" customHeight="1">
      <c r="A469" s="42"/>
      <c r="B469" s="42"/>
      <c r="C469" s="42"/>
      <c r="D469" s="42"/>
      <c r="E469" s="42"/>
      <c r="F469" s="42"/>
      <c r="G469" s="89"/>
      <c r="H469" s="42"/>
      <c r="I469" s="42"/>
      <c r="J469" s="42"/>
      <c r="K469" s="42"/>
      <c r="L469" s="42"/>
    </row>
    <row r="470" spans="1:12" ht="14.25" customHeight="1">
      <c r="A470" s="42"/>
      <c r="B470" s="42"/>
      <c r="C470" s="42"/>
      <c r="D470" s="42"/>
      <c r="E470" s="42"/>
      <c r="F470" s="42"/>
      <c r="G470" s="89"/>
      <c r="H470" s="42"/>
      <c r="I470" s="42"/>
      <c r="J470" s="42"/>
      <c r="K470" s="42"/>
      <c r="L470" s="42"/>
    </row>
    <row r="471" spans="1:12" ht="14.25" customHeight="1">
      <c r="A471" s="42"/>
      <c r="B471" s="42"/>
      <c r="C471" s="42"/>
      <c r="D471" s="42"/>
      <c r="E471" s="42"/>
      <c r="F471" s="42"/>
      <c r="G471" s="89"/>
      <c r="H471" s="42"/>
      <c r="I471" s="42"/>
      <c r="J471" s="42"/>
      <c r="K471" s="42"/>
      <c r="L471" s="42"/>
    </row>
    <row r="472" spans="1:12" ht="14.25" customHeight="1">
      <c r="A472" s="42"/>
      <c r="B472" s="42"/>
      <c r="C472" s="42"/>
      <c r="D472" s="42"/>
      <c r="E472" s="42"/>
      <c r="F472" s="42"/>
      <c r="G472" s="89"/>
      <c r="H472" s="42"/>
      <c r="I472" s="42"/>
      <c r="J472" s="42"/>
      <c r="K472" s="42"/>
      <c r="L472" s="42"/>
    </row>
    <row r="473" spans="1:12" ht="14.25" customHeight="1">
      <c r="A473" s="42"/>
      <c r="B473" s="42"/>
      <c r="C473" s="42"/>
      <c r="D473" s="42"/>
      <c r="E473" s="42"/>
      <c r="F473" s="42"/>
      <c r="G473" s="89"/>
      <c r="H473" s="42"/>
      <c r="I473" s="42"/>
      <c r="J473" s="42"/>
      <c r="K473" s="42"/>
      <c r="L473" s="42"/>
    </row>
    <row r="474" spans="1:12" ht="14.25" customHeight="1">
      <c r="A474" s="42"/>
      <c r="B474" s="42"/>
      <c r="C474" s="42"/>
      <c r="D474" s="42"/>
      <c r="E474" s="42"/>
      <c r="F474" s="42"/>
      <c r="G474" s="89"/>
      <c r="H474" s="42"/>
      <c r="I474" s="42"/>
      <c r="J474" s="42"/>
      <c r="K474" s="42"/>
      <c r="L474" s="42"/>
    </row>
    <row r="475" spans="1:12" ht="14.25" customHeight="1">
      <c r="A475" s="42"/>
      <c r="B475" s="42"/>
      <c r="C475" s="42"/>
      <c r="D475" s="42"/>
      <c r="E475" s="42"/>
      <c r="F475" s="42"/>
      <c r="G475" s="89"/>
      <c r="H475" s="42"/>
      <c r="I475" s="42"/>
      <c r="J475" s="42"/>
      <c r="K475" s="42"/>
      <c r="L475" s="42"/>
    </row>
    <row r="476" spans="1:12" ht="14.25" customHeight="1">
      <c r="A476" s="42"/>
      <c r="B476" s="42"/>
      <c r="C476" s="42"/>
      <c r="D476" s="42"/>
      <c r="E476" s="42"/>
      <c r="F476" s="42"/>
      <c r="G476" s="89"/>
      <c r="H476" s="42"/>
      <c r="I476" s="42"/>
      <c r="J476" s="42"/>
      <c r="K476" s="42"/>
      <c r="L476" s="42"/>
    </row>
    <row r="477" spans="1:12" ht="14.25" customHeight="1">
      <c r="A477" s="42"/>
      <c r="B477" s="42"/>
      <c r="C477" s="42"/>
      <c r="D477" s="42"/>
      <c r="E477" s="42"/>
      <c r="F477" s="42"/>
      <c r="G477" s="89"/>
      <c r="H477" s="42"/>
      <c r="I477" s="42"/>
      <c r="J477" s="42"/>
      <c r="K477" s="42"/>
      <c r="L477" s="42"/>
    </row>
    <row r="478" spans="1:12" ht="14.25" customHeight="1">
      <c r="A478" s="42"/>
      <c r="B478" s="42"/>
      <c r="C478" s="42"/>
      <c r="D478" s="42"/>
      <c r="E478" s="42"/>
      <c r="F478" s="42"/>
      <c r="G478" s="89"/>
      <c r="H478" s="42"/>
      <c r="I478" s="42"/>
      <c r="J478" s="42"/>
      <c r="K478" s="42"/>
      <c r="L478" s="42"/>
    </row>
    <row r="479" spans="1:12" ht="14.25" customHeight="1">
      <c r="A479" s="42"/>
      <c r="B479" s="42"/>
      <c r="C479" s="42"/>
      <c r="D479" s="42"/>
      <c r="E479" s="42"/>
      <c r="F479" s="42"/>
      <c r="G479" s="89"/>
      <c r="H479" s="42"/>
      <c r="I479" s="42"/>
      <c r="J479" s="42"/>
      <c r="K479" s="42"/>
      <c r="L479" s="42"/>
    </row>
    <row r="480" spans="1:12" ht="14.25" customHeight="1">
      <c r="A480" s="42"/>
      <c r="B480" s="42"/>
      <c r="C480" s="42"/>
      <c r="D480" s="42"/>
      <c r="E480" s="42"/>
      <c r="F480" s="42"/>
      <c r="G480" s="89"/>
      <c r="H480" s="42"/>
      <c r="I480" s="42"/>
      <c r="J480" s="42"/>
      <c r="K480" s="42"/>
      <c r="L480" s="42"/>
    </row>
    <row r="481" spans="1:12" ht="14.25" customHeight="1">
      <c r="A481" s="42"/>
      <c r="B481" s="42"/>
      <c r="C481" s="42"/>
      <c r="D481" s="42"/>
      <c r="E481" s="42"/>
      <c r="F481" s="42"/>
      <c r="G481" s="89"/>
      <c r="H481" s="42"/>
      <c r="I481" s="42"/>
      <c r="J481" s="42"/>
      <c r="K481" s="42"/>
      <c r="L481" s="42"/>
    </row>
    <row r="482" spans="1:12" ht="14.25" customHeight="1">
      <c r="A482" s="42"/>
      <c r="B482" s="42"/>
      <c r="C482" s="42"/>
      <c r="D482" s="42"/>
      <c r="E482" s="42"/>
      <c r="F482" s="42"/>
      <c r="G482" s="89"/>
      <c r="H482" s="42"/>
      <c r="I482" s="42"/>
      <c r="J482" s="42"/>
      <c r="K482" s="42"/>
      <c r="L482" s="42"/>
    </row>
    <row r="483" spans="1:12" ht="14.25" customHeight="1">
      <c r="A483" s="42"/>
      <c r="B483" s="42"/>
      <c r="C483" s="42"/>
      <c r="D483" s="42"/>
      <c r="E483" s="42"/>
      <c r="F483" s="42"/>
      <c r="G483" s="89"/>
      <c r="H483" s="42"/>
      <c r="I483" s="42"/>
      <c r="J483" s="42"/>
      <c r="K483" s="42"/>
      <c r="L483" s="42"/>
    </row>
    <row r="484" spans="1:12" ht="14.25" customHeight="1">
      <c r="A484" s="42"/>
      <c r="B484" s="42"/>
      <c r="C484" s="42"/>
      <c r="D484" s="42"/>
      <c r="E484" s="42"/>
      <c r="F484" s="42"/>
      <c r="G484" s="89"/>
      <c r="H484" s="42"/>
      <c r="I484" s="42"/>
      <c r="J484" s="42"/>
      <c r="K484" s="42"/>
      <c r="L484" s="42"/>
    </row>
    <row r="485" spans="1:12" ht="14.25" customHeight="1">
      <c r="A485" s="42"/>
      <c r="B485" s="42"/>
      <c r="C485" s="42"/>
      <c r="D485" s="42"/>
      <c r="E485" s="42"/>
      <c r="F485" s="42"/>
      <c r="G485" s="89"/>
      <c r="H485" s="42"/>
      <c r="I485" s="42"/>
      <c r="J485" s="42"/>
      <c r="K485" s="42"/>
      <c r="L485" s="42"/>
    </row>
    <row r="486" spans="1:12" ht="14.25" customHeight="1">
      <c r="A486" s="42"/>
      <c r="B486" s="42"/>
      <c r="C486" s="42"/>
      <c r="D486" s="42"/>
      <c r="E486" s="42"/>
      <c r="F486" s="42"/>
      <c r="G486" s="89"/>
      <c r="H486" s="42"/>
      <c r="I486" s="42"/>
      <c r="J486" s="42"/>
      <c r="K486" s="42"/>
      <c r="L486" s="42"/>
    </row>
    <row r="487" spans="1:12" ht="14.25" customHeight="1">
      <c r="A487" s="42"/>
      <c r="B487" s="42"/>
      <c r="C487" s="42"/>
      <c r="D487" s="42"/>
      <c r="E487" s="42"/>
      <c r="F487" s="42"/>
      <c r="G487" s="89"/>
      <c r="H487" s="42"/>
      <c r="I487" s="42"/>
      <c r="J487" s="42"/>
      <c r="K487" s="42"/>
      <c r="L487" s="42"/>
    </row>
    <row r="488" spans="1:12" ht="14.25" customHeight="1">
      <c r="A488" s="42"/>
      <c r="B488" s="42"/>
      <c r="C488" s="42"/>
      <c r="D488" s="42"/>
      <c r="E488" s="42"/>
      <c r="F488" s="42"/>
      <c r="G488" s="89"/>
      <c r="H488" s="42"/>
      <c r="I488" s="42"/>
      <c r="J488" s="42"/>
      <c r="K488" s="42"/>
      <c r="L488" s="42"/>
    </row>
    <row r="489" spans="1:12" ht="14.25" customHeight="1">
      <c r="A489" s="42"/>
      <c r="B489" s="42"/>
      <c r="C489" s="42"/>
      <c r="D489" s="42"/>
      <c r="E489" s="42"/>
      <c r="F489" s="42"/>
      <c r="G489" s="89"/>
      <c r="H489" s="42"/>
      <c r="I489" s="42"/>
      <c r="J489" s="42"/>
      <c r="K489" s="42"/>
      <c r="L489" s="42"/>
    </row>
    <row r="490" spans="1:12" ht="14.25" customHeight="1">
      <c r="A490" s="42"/>
      <c r="B490" s="42"/>
      <c r="C490" s="42"/>
      <c r="D490" s="42"/>
      <c r="E490" s="42"/>
      <c r="F490" s="42"/>
      <c r="G490" s="89"/>
      <c r="H490" s="42"/>
      <c r="I490" s="42"/>
      <c r="J490" s="42"/>
      <c r="K490" s="42"/>
      <c r="L490" s="42"/>
    </row>
    <row r="491" spans="1:12" ht="14.25" customHeight="1">
      <c r="A491" s="42"/>
      <c r="B491" s="42"/>
      <c r="C491" s="42"/>
      <c r="D491" s="42"/>
      <c r="E491" s="42"/>
      <c r="F491" s="42"/>
      <c r="G491" s="89"/>
      <c r="H491" s="42"/>
      <c r="I491" s="42"/>
      <c r="J491" s="42"/>
      <c r="K491" s="42"/>
      <c r="L491" s="42"/>
    </row>
    <row r="492" spans="1:12" ht="14.25" customHeight="1">
      <c r="A492" s="42"/>
      <c r="B492" s="42"/>
      <c r="C492" s="42"/>
      <c r="D492" s="42"/>
      <c r="E492" s="42"/>
      <c r="F492" s="42"/>
      <c r="G492" s="89"/>
      <c r="H492" s="42"/>
      <c r="I492" s="42"/>
      <c r="J492" s="42"/>
      <c r="K492" s="42"/>
      <c r="L492" s="42"/>
    </row>
    <row r="493" spans="1:12" ht="14.25" customHeight="1">
      <c r="A493" s="42"/>
      <c r="B493" s="42"/>
      <c r="C493" s="42"/>
      <c r="D493" s="42"/>
      <c r="E493" s="42"/>
      <c r="F493" s="42"/>
      <c r="G493" s="89"/>
      <c r="H493" s="42"/>
      <c r="I493" s="42"/>
      <c r="J493" s="42"/>
      <c r="K493" s="42"/>
      <c r="L493" s="42"/>
    </row>
    <row r="494" spans="1:12" ht="14.25" customHeight="1">
      <c r="A494" s="42"/>
      <c r="B494" s="42"/>
      <c r="C494" s="42"/>
      <c r="D494" s="42"/>
      <c r="E494" s="42"/>
      <c r="F494" s="42"/>
      <c r="G494" s="89"/>
      <c r="H494" s="42"/>
      <c r="I494" s="42"/>
      <c r="J494" s="42"/>
      <c r="K494" s="42"/>
      <c r="L494" s="42"/>
    </row>
    <row r="495" spans="1:12" ht="14.25" customHeight="1">
      <c r="A495" s="42"/>
      <c r="B495" s="42"/>
      <c r="C495" s="42"/>
      <c r="D495" s="42"/>
      <c r="E495" s="42"/>
      <c r="F495" s="42"/>
      <c r="G495" s="89"/>
      <c r="H495" s="42"/>
      <c r="I495" s="42"/>
      <c r="J495" s="42"/>
      <c r="K495" s="42"/>
      <c r="L495" s="42"/>
    </row>
    <row r="496" spans="1:12" ht="14.25" customHeight="1">
      <c r="A496" s="42"/>
      <c r="B496" s="42"/>
      <c r="C496" s="42"/>
      <c r="D496" s="42"/>
      <c r="E496" s="42"/>
      <c r="F496" s="42"/>
      <c r="G496" s="89"/>
      <c r="H496" s="42"/>
      <c r="I496" s="42"/>
      <c r="J496" s="42"/>
      <c r="K496" s="42"/>
      <c r="L496" s="42"/>
    </row>
    <row r="497" spans="1:12" ht="14.25" customHeight="1">
      <c r="A497" s="42"/>
      <c r="B497" s="42"/>
      <c r="C497" s="42"/>
      <c r="D497" s="42"/>
      <c r="E497" s="42"/>
      <c r="F497" s="42"/>
      <c r="G497" s="89"/>
      <c r="H497" s="42"/>
      <c r="I497" s="42"/>
      <c r="J497" s="42"/>
      <c r="K497" s="42"/>
      <c r="L497" s="42"/>
    </row>
    <row r="498" spans="1:12" ht="14.25" customHeight="1">
      <c r="A498" s="42"/>
      <c r="B498" s="42"/>
      <c r="C498" s="42"/>
      <c r="D498" s="42"/>
      <c r="E498" s="42"/>
      <c r="F498" s="42"/>
      <c r="G498" s="89"/>
      <c r="H498" s="42"/>
      <c r="I498" s="42"/>
      <c r="J498" s="42"/>
      <c r="K498" s="42"/>
      <c r="L498" s="42"/>
    </row>
    <row r="499" spans="1:12" ht="14.25" customHeight="1">
      <c r="A499" s="42"/>
      <c r="B499" s="42"/>
      <c r="C499" s="42"/>
      <c r="D499" s="42"/>
      <c r="E499" s="42"/>
      <c r="F499" s="42"/>
      <c r="G499" s="89"/>
      <c r="H499" s="42"/>
      <c r="I499" s="42"/>
      <c r="J499" s="42"/>
      <c r="K499" s="42"/>
      <c r="L499" s="42"/>
    </row>
    <row r="500" spans="1:12" ht="14.25" customHeight="1">
      <c r="A500" s="42"/>
      <c r="B500" s="42"/>
      <c r="C500" s="42"/>
      <c r="D500" s="42"/>
      <c r="E500" s="42"/>
      <c r="F500" s="42"/>
      <c r="G500" s="89"/>
      <c r="H500" s="42"/>
      <c r="I500" s="42"/>
      <c r="J500" s="42"/>
      <c r="K500" s="42"/>
      <c r="L500" s="42"/>
    </row>
    <row r="501" spans="1:12" ht="14.25" customHeight="1">
      <c r="A501" s="42"/>
      <c r="B501" s="42"/>
      <c r="C501" s="42"/>
      <c r="D501" s="42"/>
      <c r="E501" s="42"/>
      <c r="F501" s="42"/>
      <c r="G501" s="89"/>
      <c r="H501" s="42"/>
      <c r="I501" s="42"/>
      <c r="J501" s="42"/>
      <c r="K501" s="42"/>
      <c r="L501" s="42"/>
    </row>
    <row r="502" spans="1:12" ht="14.25" customHeight="1">
      <c r="A502" s="42"/>
      <c r="B502" s="42"/>
      <c r="C502" s="42"/>
      <c r="D502" s="42"/>
      <c r="E502" s="42"/>
      <c r="F502" s="42"/>
      <c r="G502" s="89"/>
      <c r="H502" s="42"/>
      <c r="I502" s="42"/>
      <c r="J502" s="42"/>
      <c r="K502" s="42"/>
      <c r="L502" s="42"/>
    </row>
    <row r="503" spans="1:12" ht="14.25" customHeight="1">
      <c r="A503" s="42"/>
      <c r="B503" s="42"/>
      <c r="C503" s="42"/>
      <c r="D503" s="42"/>
      <c r="E503" s="42"/>
      <c r="F503" s="42"/>
      <c r="G503" s="89"/>
      <c r="H503" s="42"/>
      <c r="I503" s="42"/>
      <c r="J503" s="42"/>
      <c r="K503" s="42"/>
      <c r="L503" s="42"/>
    </row>
    <row r="504" spans="1:12" ht="14.25" customHeight="1">
      <c r="A504" s="42"/>
      <c r="B504" s="42"/>
      <c r="C504" s="42"/>
      <c r="D504" s="42"/>
      <c r="E504" s="42"/>
      <c r="F504" s="42"/>
      <c r="G504" s="89"/>
      <c r="H504" s="42"/>
      <c r="I504" s="42"/>
      <c r="J504" s="42"/>
      <c r="K504" s="42"/>
      <c r="L504" s="42"/>
    </row>
    <row r="505" spans="1:12" ht="14.25" customHeight="1">
      <c r="A505" s="42"/>
      <c r="B505" s="42"/>
      <c r="C505" s="42"/>
      <c r="D505" s="42"/>
      <c r="E505" s="42"/>
      <c r="F505" s="42"/>
      <c r="G505" s="89"/>
      <c r="H505" s="42"/>
      <c r="I505" s="42"/>
      <c r="J505" s="42"/>
      <c r="K505" s="42"/>
      <c r="L505" s="42"/>
    </row>
    <row r="506" spans="1:12" ht="14.25" customHeight="1">
      <c r="A506" s="42"/>
      <c r="B506" s="42"/>
      <c r="C506" s="42"/>
      <c r="D506" s="42"/>
      <c r="E506" s="42"/>
      <c r="F506" s="42"/>
      <c r="G506" s="89"/>
      <c r="H506" s="42"/>
      <c r="I506" s="42"/>
      <c r="J506" s="42"/>
      <c r="K506" s="42"/>
      <c r="L506" s="42"/>
    </row>
    <row r="507" spans="1:12" ht="14.25" customHeight="1">
      <c r="A507" s="42"/>
      <c r="B507" s="42"/>
      <c r="C507" s="42"/>
      <c r="D507" s="42"/>
      <c r="E507" s="42"/>
      <c r="F507" s="42"/>
      <c r="G507" s="89"/>
      <c r="H507" s="42"/>
      <c r="I507" s="42"/>
      <c r="J507" s="42"/>
      <c r="K507" s="42"/>
      <c r="L507" s="42"/>
    </row>
    <row r="508" spans="1:12" ht="14.25" customHeight="1">
      <c r="A508" s="42"/>
      <c r="B508" s="42"/>
      <c r="C508" s="42"/>
      <c r="D508" s="42"/>
      <c r="E508" s="42"/>
      <c r="F508" s="42"/>
      <c r="G508" s="89"/>
      <c r="H508" s="42"/>
      <c r="I508" s="42"/>
      <c r="J508" s="42"/>
      <c r="K508" s="42"/>
      <c r="L508" s="42"/>
    </row>
    <row r="509" spans="1:12" ht="14.25" customHeight="1">
      <c r="A509" s="42"/>
      <c r="B509" s="42"/>
      <c r="C509" s="42"/>
      <c r="D509" s="42"/>
      <c r="E509" s="42"/>
      <c r="F509" s="42"/>
      <c r="G509" s="89"/>
      <c r="H509" s="42"/>
      <c r="I509" s="42"/>
      <c r="J509" s="42"/>
      <c r="K509" s="42"/>
      <c r="L509" s="42"/>
    </row>
    <row r="510" spans="1:12" ht="14.25" customHeight="1">
      <c r="A510" s="42"/>
      <c r="B510" s="42"/>
      <c r="C510" s="42"/>
      <c r="D510" s="42"/>
      <c r="E510" s="42"/>
      <c r="F510" s="42"/>
      <c r="G510" s="89"/>
      <c r="H510" s="42"/>
      <c r="I510" s="42"/>
      <c r="J510" s="42"/>
      <c r="K510" s="42"/>
      <c r="L510" s="42"/>
    </row>
    <row r="511" spans="1:12" ht="14.25" customHeight="1">
      <c r="A511" s="42"/>
      <c r="B511" s="42"/>
      <c r="C511" s="42"/>
      <c r="D511" s="42"/>
      <c r="E511" s="42"/>
      <c r="F511" s="42"/>
      <c r="G511" s="89"/>
      <c r="H511" s="42"/>
      <c r="I511" s="42"/>
      <c r="J511" s="42"/>
      <c r="K511" s="42"/>
      <c r="L511" s="42"/>
    </row>
    <row r="512" spans="1:12" ht="14.25" customHeight="1">
      <c r="A512" s="42"/>
      <c r="B512" s="42"/>
      <c r="C512" s="42"/>
      <c r="D512" s="42"/>
      <c r="E512" s="42"/>
      <c r="F512" s="42"/>
      <c r="G512" s="89"/>
      <c r="H512" s="42"/>
      <c r="I512" s="42"/>
      <c r="J512" s="42"/>
      <c r="K512" s="42"/>
      <c r="L512" s="42"/>
    </row>
    <row r="513" spans="1:12" ht="14.25" customHeight="1">
      <c r="A513" s="42"/>
      <c r="B513" s="42"/>
      <c r="C513" s="42"/>
      <c r="D513" s="42"/>
      <c r="E513" s="42"/>
      <c r="F513" s="42"/>
      <c r="G513" s="89"/>
      <c r="H513" s="42"/>
      <c r="I513" s="42"/>
      <c r="J513" s="42"/>
      <c r="K513" s="42"/>
      <c r="L513" s="42"/>
    </row>
    <row r="514" spans="1:12" ht="14.25" customHeight="1">
      <c r="A514" s="42"/>
      <c r="B514" s="42"/>
      <c r="C514" s="42"/>
      <c r="D514" s="42"/>
      <c r="E514" s="42"/>
      <c r="F514" s="42"/>
      <c r="G514" s="89"/>
      <c r="H514" s="42"/>
      <c r="I514" s="42"/>
      <c r="J514" s="42"/>
      <c r="K514" s="42"/>
      <c r="L514" s="42"/>
    </row>
    <row r="515" spans="1:12" ht="14.25" customHeight="1">
      <c r="A515" s="42"/>
      <c r="B515" s="42"/>
      <c r="C515" s="42"/>
      <c r="D515" s="42"/>
      <c r="E515" s="42"/>
      <c r="F515" s="42"/>
      <c r="G515" s="89"/>
      <c r="H515" s="42"/>
      <c r="I515" s="42"/>
      <c r="J515" s="42"/>
      <c r="K515" s="42"/>
      <c r="L515" s="42"/>
    </row>
    <row r="516" spans="1:12" ht="14.25" customHeight="1">
      <c r="A516" s="42"/>
      <c r="B516" s="42"/>
      <c r="C516" s="42"/>
      <c r="D516" s="42"/>
      <c r="E516" s="42"/>
      <c r="F516" s="42"/>
      <c r="G516" s="89"/>
      <c r="H516" s="42"/>
      <c r="I516" s="42"/>
      <c r="J516" s="42"/>
      <c r="K516" s="42"/>
      <c r="L516" s="42"/>
    </row>
    <row r="517" spans="1:12" ht="14.25" customHeight="1">
      <c r="A517" s="42"/>
      <c r="B517" s="42"/>
      <c r="C517" s="42"/>
      <c r="D517" s="42"/>
      <c r="E517" s="42"/>
      <c r="F517" s="42"/>
      <c r="G517" s="89"/>
      <c r="H517" s="42"/>
      <c r="I517" s="42"/>
      <c r="J517" s="42"/>
      <c r="K517" s="42"/>
      <c r="L517" s="42"/>
    </row>
    <row r="518" spans="1:12" ht="14.25" customHeight="1">
      <c r="A518" s="42"/>
      <c r="B518" s="42"/>
      <c r="C518" s="42"/>
      <c r="D518" s="42"/>
      <c r="E518" s="42"/>
      <c r="F518" s="42"/>
      <c r="G518" s="89"/>
      <c r="H518" s="42"/>
      <c r="I518" s="42"/>
      <c r="J518" s="42"/>
      <c r="K518" s="42"/>
      <c r="L518" s="42"/>
    </row>
    <row r="519" spans="1:12" ht="14.25" customHeight="1">
      <c r="A519" s="42"/>
      <c r="B519" s="42"/>
      <c r="C519" s="42"/>
      <c r="D519" s="42"/>
      <c r="E519" s="42"/>
      <c r="F519" s="42"/>
      <c r="G519" s="89"/>
      <c r="H519" s="42"/>
      <c r="I519" s="42"/>
      <c r="J519" s="42"/>
      <c r="K519" s="42"/>
      <c r="L519" s="42"/>
    </row>
    <row r="520" spans="1:12" ht="14.25" customHeight="1">
      <c r="A520" s="42"/>
      <c r="B520" s="42"/>
      <c r="C520" s="42"/>
      <c r="D520" s="42"/>
      <c r="E520" s="42"/>
      <c r="F520" s="42"/>
      <c r="G520" s="89"/>
      <c r="H520" s="42"/>
      <c r="I520" s="42"/>
      <c r="J520" s="42"/>
      <c r="K520" s="42"/>
      <c r="L520" s="42"/>
    </row>
    <row r="521" spans="1:12" ht="14.25" customHeight="1">
      <c r="A521" s="42"/>
      <c r="B521" s="42"/>
      <c r="C521" s="42"/>
      <c r="D521" s="42"/>
      <c r="E521" s="42"/>
      <c r="F521" s="42"/>
      <c r="G521" s="89"/>
      <c r="H521" s="42"/>
      <c r="I521" s="42"/>
      <c r="J521" s="42"/>
      <c r="K521" s="42"/>
      <c r="L521" s="42"/>
    </row>
    <row r="522" spans="1:12" ht="14.25" customHeight="1">
      <c r="A522" s="42"/>
      <c r="B522" s="42"/>
      <c r="C522" s="42"/>
      <c r="D522" s="42"/>
      <c r="E522" s="42"/>
      <c r="F522" s="42"/>
      <c r="G522" s="89"/>
      <c r="H522" s="42"/>
      <c r="I522" s="42"/>
      <c r="J522" s="42"/>
      <c r="K522" s="42"/>
      <c r="L522" s="42"/>
    </row>
    <row r="523" spans="1:12" ht="14.25" customHeight="1">
      <c r="A523" s="42"/>
      <c r="B523" s="42"/>
      <c r="C523" s="42"/>
      <c r="D523" s="42"/>
      <c r="E523" s="42"/>
      <c r="F523" s="42"/>
      <c r="G523" s="89"/>
      <c r="H523" s="42"/>
      <c r="I523" s="42"/>
      <c r="J523" s="42"/>
      <c r="K523" s="42"/>
      <c r="L523" s="42"/>
    </row>
    <row r="524" spans="1:12" ht="14.25" customHeight="1">
      <c r="A524" s="42"/>
      <c r="B524" s="42"/>
      <c r="C524" s="42"/>
      <c r="D524" s="42"/>
      <c r="E524" s="42"/>
      <c r="F524" s="42"/>
      <c r="G524" s="89"/>
      <c r="H524" s="42"/>
      <c r="I524" s="42"/>
      <c r="J524" s="42"/>
      <c r="K524" s="42"/>
      <c r="L524" s="42"/>
    </row>
    <row r="525" spans="1:12" ht="14.25" customHeight="1">
      <c r="A525" s="42"/>
      <c r="B525" s="42"/>
      <c r="C525" s="42"/>
      <c r="D525" s="42"/>
      <c r="E525" s="42"/>
      <c r="F525" s="42"/>
      <c r="G525" s="89"/>
      <c r="H525" s="42"/>
      <c r="I525" s="42"/>
      <c r="J525" s="42"/>
      <c r="K525" s="42"/>
      <c r="L525" s="42"/>
    </row>
    <row r="526" spans="1:12" ht="14.25" customHeight="1">
      <c r="A526" s="42"/>
      <c r="B526" s="42"/>
      <c r="C526" s="42"/>
      <c r="D526" s="42"/>
      <c r="E526" s="42"/>
      <c r="F526" s="42"/>
      <c r="G526" s="89"/>
      <c r="H526" s="42"/>
      <c r="I526" s="42"/>
      <c r="J526" s="42"/>
      <c r="K526" s="42"/>
      <c r="L526" s="42"/>
    </row>
    <row r="527" spans="1:12" ht="14.25" customHeight="1">
      <c r="A527" s="42"/>
      <c r="B527" s="42"/>
      <c r="C527" s="42"/>
      <c r="D527" s="42"/>
      <c r="E527" s="42"/>
      <c r="F527" s="42"/>
      <c r="G527" s="89"/>
      <c r="H527" s="42"/>
      <c r="I527" s="42"/>
      <c r="J527" s="42"/>
      <c r="K527" s="42"/>
      <c r="L527" s="42"/>
    </row>
    <row r="528" spans="1:12" ht="14.25" customHeight="1">
      <c r="A528" s="42"/>
      <c r="B528" s="42"/>
      <c r="C528" s="42"/>
      <c r="D528" s="42"/>
      <c r="E528" s="42"/>
      <c r="F528" s="42"/>
      <c r="G528" s="89"/>
      <c r="H528" s="42"/>
      <c r="I528" s="42"/>
      <c r="J528" s="42"/>
      <c r="K528" s="42"/>
      <c r="L528" s="42"/>
    </row>
    <row r="529" spans="1:12" ht="14.25" customHeight="1">
      <c r="A529" s="42"/>
      <c r="B529" s="42"/>
      <c r="C529" s="42"/>
      <c r="D529" s="42"/>
      <c r="E529" s="42"/>
      <c r="F529" s="42"/>
      <c r="G529" s="89"/>
      <c r="H529" s="42"/>
      <c r="I529" s="42"/>
      <c r="J529" s="42"/>
      <c r="K529" s="42"/>
      <c r="L529" s="42"/>
    </row>
    <row r="530" spans="1:12" ht="14.25" customHeight="1">
      <c r="A530" s="42"/>
      <c r="B530" s="42"/>
      <c r="C530" s="42"/>
      <c r="D530" s="42"/>
      <c r="E530" s="42"/>
      <c r="F530" s="42"/>
      <c r="G530" s="89"/>
      <c r="H530" s="42"/>
      <c r="I530" s="42"/>
      <c r="J530" s="42"/>
      <c r="K530" s="42"/>
      <c r="L530" s="42"/>
    </row>
    <row r="531" spans="1:12" ht="14.25" customHeight="1">
      <c r="A531" s="42"/>
      <c r="B531" s="42"/>
      <c r="C531" s="42"/>
      <c r="D531" s="42"/>
      <c r="E531" s="42"/>
      <c r="F531" s="42"/>
      <c r="G531" s="89"/>
      <c r="H531" s="42"/>
      <c r="I531" s="42"/>
      <c r="J531" s="42"/>
      <c r="K531" s="42"/>
      <c r="L531" s="42"/>
    </row>
    <row r="532" spans="1:12" ht="14.25" customHeight="1">
      <c r="A532" s="42"/>
      <c r="B532" s="42"/>
      <c r="C532" s="42"/>
      <c r="D532" s="42"/>
      <c r="E532" s="42"/>
      <c r="F532" s="42"/>
      <c r="G532" s="89"/>
      <c r="H532" s="42"/>
      <c r="I532" s="42"/>
      <c r="J532" s="42"/>
      <c r="K532" s="42"/>
      <c r="L532" s="42"/>
    </row>
    <row r="533" spans="1:12" ht="14.25" customHeight="1">
      <c r="A533" s="42"/>
      <c r="B533" s="42"/>
      <c r="C533" s="42"/>
      <c r="D533" s="42"/>
      <c r="E533" s="42"/>
      <c r="F533" s="42"/>
      <c r="G533" s="89"/>
      <c r="H533" s="42"/>
      <c r="I533" s="42"/>
      <c r="J533" s="42"/>
      <c r="K533" s="42"/>
      <c r="L533" s="42"/>
    </row>
    <row r="534" spans="1:12" ht="14.25" customHeight="1">
      <c r="A534" s="42"/>
      <c r="B534" s="42"/>
      <c r="C534" s="42"/>
      <c r="D534" s="42"/>
      <c r="E534" s="42"/>
      <c r="F534" s="42"/>
      <c r="G534" s="89"/>
      <c r="H534" s="42"/>
      <c r="I534" s="42"/>
      <c r="J534" s="42"/>
      <c r="K534" s="42"/>
      <c r="L534" s="42"/>
    </row>
    <row r="535" spans="1:12" ht="14.25" customHeight="1">
      <c r="A535" s="42"/>
      <c r="B535" s="42"/>
      <c r="C535" s="42"/>
      <c r="D535" s="42"/>
      <c r="E535" s="42"/>
      <c r="F535" s="42"/>
      <c r="G535" s="89"/>
      <c r="H535" s="42"/>
      <c r="I535" s="42"/>
      <c r="J535" s="42"/>
      <c r="K535" s="42"/>
      <c r="L535" s="42"/>
    </row>
    <row r="536" spans="1:12" ht="14.25" customHeight="1">
      <c r="A536" s="42"/>
      <c r="B536" s="42"/>
      <c r="C536" s="42"/>
      <c r="D536" s="42"/>
      <c r="E536" s="42"/>
      <c r="F536" s="42"/>
      <c r="G536" s="89"/>
      <c r="H536" s="42"/>
      <c r="I536" s="42"/>
      <c r="J536" s="42"/>
      <c r="K536" s="42"/>
      <c r="L536" s="42"/>
    </row>
    <row r="537" spans="1:12" ht="14.25" customHeight="1">
      <c r="A537" s="42"/>
      <c r="B537" s="42"/>
      <c r="C537" s="42"/>
      <c r="D537" s="42"/>
      <c r="E537" s="42"/>
      <c r="F537" s="42"/>
      <c r="G537" s="89"/>
      <c r="H537" s="42"/>
      <c r="I537" s="42"/>
      <c r="J537" s="42"/>
      <c r="K537" s="42"/>
      <c r="L537" s="42"/>
    </row>
    <row r="538" spans="1:12" ht="14.25" customHeight="1">
      <c r="A538" s="42"/>
      <c r="B538" s="42"/>
      <c r="C538" s="42"/>
      <c r="D538" s="42"/>
      <c r="E538" s="42"/>
      <c r="F538" s="42"/>
      <c r="G538" s="89"/>
      <c r="H538" s="42"/>
      <c r="I538" s="42"/>
      <c r="J538" s="42"/>
      <c r="K538" s="42"/>
      <c r="L538" s="42"/>
    </row>
    <row r="539" spans="1:12" ht="14.25" customHeight="1">
      <c r="A539" s="42"/>
      <c r="B539" s="42"/>
      <c r="C539" s="42"/>
      <c r="D539" s="42"/>
      <c r="E539" s="42"/>
      <c r="F539" s="42"/>
      <c r="G539" s="89"/>
      <c r="H539" s="42"/>
      <c r="I539" s="42"/>
      <c r="J539" s="42"/>
      <c r="K539" s="42"/>
      <c r="L539" s="42"/>
    </row>
    <row r="540" spans="1:12" ht="14.25" customHeight="1">
      <c r="A540" s="42"/>
      <c r="B540" s="42"/>
      <c r="C540" s="42"/>
      <c r="D540" s="42"/>
      <c r="E540" s="42"/>
      <c r="F540" s="42"/>
      <c r="G540" s="89"/>
      <c r="H540" s="42"/>
      <c r="I540" s="42"/>
      <c r="J540" s="42"/>
      <c r="K540" s="42"/>
      <c r="L540" s="42"/>
    </row>
    <row r="541" spans="1:12" ht="14.25" customHeight="1">
      <c r="A541" s="42"/>
      <c r="B541" s="42"/>
      <c r="C541" s="42"/>
      <c r="D541" s="42"/>
      <c r="E541" s="42"/>
      <c r="F541" s="42"/>
      <c r="G541" s="89"/>
      <c r="H541" s="42"/>
      <c r="I541" s="42"/>
      <c r="J541" s="42"/>
      <c r="K541" s="42"/>
      <c r="L541" s="42"/>
    </row>
    <row r="542" spans="1:12" ht="14.25" customHeight="1">
      <c r="A542" s="42"/>
      <c r="B542" s="42"/>
      <c r="C542" s="42"/>
      <c r="D542" s="42"/>
      <c r="E542" s="42"/>
      <c r="F542" s="42"/>
      <c r="G542" s="89"/>
      <c r="H542" s="42"/>
      <c r="I542" s="42"/>
      <c r="J542" s="42"/>
      <c r="K542" s="42"/>
      <c r="L542" s="42"/>
    </row>
    <row r="543" spans="1:12" ht="14.25" customHeight="1">
      <c r="A543" s="42"/>
      <c r="B543" s="42"/>
      <c r="C543" s="42"/>
      <c r="D543" s="42"/>
      <c r="E543" s="42"/>
      <c r="F543" s="42"/>
      <c r="G543" s="89"/>
      <c r="H543" s="42"/>
      <c r="I543" s="42"/>
      <c r="J543" s="42"/>
      <c r="K543" s="42"/>
      <c r="L543" s="42"/>
    </row>
    <row r="544" spans="1:12" ht="14.25" customHeight="1">
      <c r="A544" s="42"/>
      <c r="B544" s="42"/>
      <c r="C544" s="42"/>
      <c r="D544" s="42"/>
      <c r="E544" s="42"/>
      <c r="F544" s="42"/>
      <c r="G544" s="89"/>
      <c r="H544" s="42"/>
      <c r="I544" s="42"/>
      <c r="J544" s="42"/>
      <c r="K544" s="42"/>
      <c r="L544" s="42"/>
    </row>
    <row r="545" spans="1:12" ht="14.25" customHeight="1">
      <c r="A545" s="42"/>
      <c r="B545" s="42"/>
      <c r="C545" s="42"/>
      <c r="D545" s="42"/>
      <c r="E545" s="42"/>
      <c r="F545" s="42"/>
      <c r="G545" s="89"/>
      <c r="H545" s="42"/>
      <c r="I545" s="42"/>
      <c r="J545" s="42"/>
      <c r="K545" s="42"/>
      <c r="L545" s="42"/>
    </row>
    <row r="546" spans="1:12" ht="14.25" customHeight="1">
      <c r="A546" s="42"/>
      <c r="B546" s="42"/>
      <c r="C546" s="42"/>
      <c r="D546" s="42"/>
      <c r="E546" s="42"/>
      <c r="F546" s="42"/>
      <c r="G546" s="89"/>
      <c r="H546" s="42"/>
      <c r="I546" s="42"/>
      <c r="J546" s="42"/>
      <c r="K546" s="42"/>
      <c r="L546" s="42"/>
    </row>
    <row r="547" spans="1:12" ht="14.25" customHeight="1">
      <c r="A547" s="42"/>
      <c r="B547" s="42"/>
      <c r="C547" s="42"/>
      <c r="D547" s="42"/>
      <c r="E547" s="42"/>
      <c r="F547" s="42"/>
      <c r="G547" s="89"/>
      <c r="H547" s="42"/>
      <c r="I547" s="42"/>
      <c r="J547" s="42"/>
      <c r="K547" s="42"/>
      <c r="L547" s="42"/>
    </row>
    <row r="548" spans="1:12" ht="14.25" customHeight="1">
      <c r="A548" s="42"/>
      <c r="B548" s="42"/>
      <c r="C548" s="42"/>
      <c r="D548" s="42"/>
      <c r="E548" s="42"/>
      <c r="F548" s="42"/>
      <c r="G548" s="89"/>
      <c r="H548" s="42"/>
      <c r="I548" s="42"/>
      <c r="J548" s="42"/>
      <c r="K548" s="42"/>
      <c r="L548" s="42"/>
    </row>
    <row r="549" spans="1:12" ht="14.25" customHeight="1">
      <c r="A549" s="42"/>
      <c r="B549" s="42"/>
      <c r="C549" s="42"/>
      <c r="D549" s="42"/>
      <c r="E549" s="42"/>
      <c r="F549" s="42"/>
      <c r="G549" s="89"/>
      <c r="H549" s="42"/>
      <c r="I549" s="42"/>
      <c r="J549" s="42"/>
      <c r="K549" s="42"/>
      <c r="L549" s="42"/>
    </row>
    <row r="550" spans="1:12" ht="14.25" customHeight="1">
      <c r="A550" s="42"/>
      <c r="B550" s="42"/>
      <c r="C550" s="42"/>
      <c r="D550" s="42"/>
      <c r="E550" s="42"/>
      <c r="F550" s="42"/>
      <c r="G550" s="89"/>
      <c r="H550" s="42"/>
      <c r="I550" s="42"/>
      <c r="J550" s="42"/>
      <c r="K550" s="42"/>
      <c r="L550" s="42"/>
    </row>
    <row r="551" spans="1:12" ht="14.25" customHeight="1">
      <c r="A551" s="42"/>
      <c r="B551" s="42"/>
      <c r="C551" s="42"/>
      <c r="D551" s="42"/>
      <c r="E551" s="42"/>
      <c r="F551" s="42"/>
      <c r="G551" s="89"/>
      <c r="H551" s="42"/>
      <c r="I551" s="42"/>
      <c r="J551" s="42"/>
      <c r="K551" s="42"/>
      <c r="L551" s="42"/>
    </row>
    <row r="552" spans="1:12" ht="14.25" customHeight="1">
      <c r="A552" s="42"/>
      <c r="B552" s="42"/>
      <c r="C552" s="42"/>
      <c r="D552" s="42"/>
      <c r="E552" s="42"/>
      <c r="F552" s="42"/>
      <c r="G552" s="89"/>
      <c r="H552" s="42"/>
      <c r="I552" s="42"/>
      <c r="J552" s="42"/>
      <c r="K552" s="42"/>
      <c r="L552" s="42"/>
    </row>
    <row r="553" spans="1:12" ht="14.25" customHeight="1">
      <c r="A553" s="42"/>
      <c r="B553" s="42"/>
      <c r="C553" s="42"/>
      <c r="D553" s="42"/>
      <c r="E553" s="42"/>
      <c r="F553" s="42"/>
      <c r="G553" s="89"/>
      <c r="H553" s="42"/>
      <c r="I553" s="42"/>
      <c r="J553" s="42"/>
      <c r="K553" s="42"/>
      <c r="L553" s="42"/>
    </row>
    <row r="554" spans="1:12" ht="14.25" customHeight="1">
      <c r="A554" s="42"/>
      <c r="B554" s="42"/>
      <c r="C554" s="42"/>
      <c r="D554" s="42"/>
      <c r="E554" s="42"/>
      <c r="F554" s="42"/>
      <c r="G554" s="89"/>
      <c r="H554" s="42"/>
      <c r="I554" s="42"/>
      <c r="J554" s="42"/>
      <c r="K554" s="42"/>
      <c r="L554" s="42"/>
    </row>
    <row r="555" spans="1:12" ht="14.25" customHeight="1">
      <c r="A555" s="42"/>
      <c r="B555" s="42"/>
      <c r="C555" s="42"/>
      <c r="D555" s="42"/>
      <c r="E555" s="42"/>
      <c r="F555" s="42"/>
      <c r="G555" s="89"/>
      <c r="H555" s="42"/>
      <c r="I555" s="42"/>
      <c r="J555" s="42"/>
      <c r="K555" s="42"/>
      <c r="L555" s="42"/>
    </row>
    <row r="556" spans="1:12" ht="14.25" customHeight="1">
      <c r="A556" s="42"/>
      <c r="B556" s="42"/>
      <c r="C556" s="42"/>
      <c r="D556" s="42"/>
      <c r="E556" s="42"/>
      <c r="F556" s="42"/>
      <c r="G556" s="89"/>
      <c r="H556" s="42"/>
      <c r="I556" s="42"/>
      <c r="J556" s="42"/>
      <c r="K556" s="42"/>
      <c r="L556" s="42"/>
    </row>
    <row r="557" spans="1:12" ht="14.25" customHeight="1">
      <c r="A557" s="42"/>
      <c r="B557" s="42"/>
      <c r="C557" s="42"/>
      <c r="D557" s="42"/>
      <c r="E557" s="42"/>
      <c r="F557" s="42"/>
      <c r="G557" s="89"/>
      <c r="H557" s="42"/>
      <c r="I557" s="42"/>
      <c r="J557" s="42"/>
      <c r="K557" s="42"/>
      <c r="L557" s="42"/>
    </row>
    <row r="558" spans="1:12" ht="14.25" customHeight="1">
      <c r="A558" s="42"/>
      <c r="B558" s="42"/>
      <c r="C558" s="42"/>
      <c r="D558" s="42"/>
      <c r="E558" s="42"/>
      <c r="F558" s="42"/>
      <c r="G558" s="89"/>
      <c r="H558" s="42"/>
      <c r="I558" s="42"/>
      <c r="J558" s="42"/>
      <c r="K558" s="42"/>
      <c r="L558" s="42"/>
    </row>
    <row r="559" spans="1:12" ht="14.25" customHeight="1">
      <c r="A559" s="42"/>
      <c r="B559" s="42"/>
      <c r="C559" s="42"/>
      <c r="D559" s="42"/>
      <c r="E559" s="42"/>
      <c r="F559" s="42"/>
      <c r="G559" s="89"/>
      <c r="H559" s="42"/>
      <c r="I559" s="42"/>
      <c r="J559" s="42"/>
      <c r="K559" s="42"/>
      <c r="L559" s="42"/>
    </row>
    <row r="560" spans="1:12" ht="14.25" customHeight="1">
      <c r="A560" s="42"/>
      <c r="B560" s="42"/>
      <c r="C560" s="42"/>
      <c r="D560" s="42"/>
      <c r="E560" s="42"/>
      <c r="F560" s="42"/>
      <c r="G560" s="89"/>
      <c r="H560" s="42"/>
      <c r="I560" s="42"/>
      <c r="J560" s="42"/>
      <c r="K560" s="42"/>
      <c r="L560" s="42"/>
    </row>
    <row r="561" spans="1:12" ht="14.25" customHeight="1">
      <c r="A561" s="42"/>
      <c r="B561" s="42"/>
      <c r="C561" s="42"/>
      <c r="D561" s="42"/>
      <c r="E561" s="42"/>
      <c r="F561" s="42"/>
      <c r="G561" s="89"/>
      <c r="H561" s="42"/>
      <c r="I561" s="42"/>
      <c r="J561" s="42"/>
      <c r="K561" s="42"/>
      <c r="L561" s="42"/>
    </row>
    <row r="562" spans="1:12" ht="14.25" customHeight="1">
      <c r="A562" s="42"/>
      <c r="B562" s="42"/>
      <c r="C562" s="42"/>
      <c r="D562" s="42"/>
      <c r="E562" s="42"/>
      <c r="F562" s="42"/>
      <c r="G562" s="89"/>
      <c r="H562" s="42"/>
      <c r="I562" s="42"/>
      <c r="J562" s="42"/>
      <c r="K562" s="42"/>
      <c r="L562" s="42"/>
    </row>
    <row r="563" spans="1:12" ht="14.25" customHeight="1">
      <c r="A563" s="42"/>
      <c r="B563" s="42"/>
      <c r="C563" s="42"/>
      <c r="D563" s="42"/>
      <c r="E563" s="42"/>
      <c r="F563" s="42"/>
      <c r="G563" s="89"/>
      <c r="H563" s="42"/>
      <c r="I563" s="42"/>
      <c r="J563" s="42"/>
      <c r="K563" s="42"/>
      <c r="L563" s="42"/>
    </row>
    <row r="564" spans="1:12" ht="14.25" customHeight="1">
      <c r="A564" s="42"/>
      <c r="B564" s="42"/>
      <c r="C564" s="42"/>
      <c r="D564" s="42"/>
      <c r="E564" s="42"/>
      <c r="F564" s="42"/>
      <c r="G564" s="89"/>
      <c r="H564" s="42"/>
      <c r="I564" s="42"/>
      <c r="J564" s="42"/>
      <c r="K564" s="42"/>
      <c r="L564" s="42"/>
    </row>
    <row r="565" spans="1:12" ht="14.25" customHeight="1">
      <c r="A565" s="42"/>
      <c r="B565" s="42"/>
      <c r="C565" s="42"/>
      <c r="D565" s="42"/>
      <c r="E565" s="42"/>
      <c r="F565" s="42"/>
      <c r="G565" s="89"/>
      <c r="H565" s="42"/>
      <c r="I565" s="42"/>
      <c r="J565" s="42"/>
      <c r="K565" s="42"/>
      <c r="L565" s="42"/>
    </row>
    <row r="566" spans="1:12" ht="14.25" customHeight="1">
      <c r="A566" s="42"/>
      <c r="B566" s="42"/>
      <c r="C566" s="42"/>
      <c r="D566" s="42"/>
      <c r="E566" s="42"/>
      <c r="F566" s="42"/>
      <c r="G566" s="89"/>
      <c r="H566" s="42"/>
      <c r="I566" s="42"/>
      <c r="J566" s="42"/>
      <c r="K566" s="42"/>
      <c r="L566" s="42"/>
    </row>
    <row r="567" spans="1:12" ht="14.25" customHeight="1">
      <c r="A567" s="42"/>
      <c r="B567" s="42"/>
      <c r="C567" s="42"/>
      <c r="D567" s="42"/>
      <c r="E567" s="42"/>
      <c r="F567" s="42"/>
      <c r="G567" s="89"/>
      <c r="H567" s="42"/>
      <c r="I567" s="42"/>
      <c r="J567" s="42"/>
      <c r="K567" s="42"/>
      <c r="L567" s="42"/>
    </row>
    <row r="568" spans="1:12" ht="14.25" customHeight="1">
      <c r="A568" s="42"/>
      <c r="B568" s="42"/>
      <c r="C568" s="42"/>
      <c r="D568" s="42"/>
      <c r="E568" s="42"/>
      <c r="F568" s="42"/>
      <c r="G568" s="89"/>
      <c r="H568" s="42"/>
      <c r="I568" s="42"/>
      <c r="J568" s="42"/>
      <c r="K568" s="42"/>
      <c r="L568" s="42"/>
    </row>
    <row r="569" spans="1:12" ht="14.25" customHeight="1">
      <c r="A569" s="42"/>
      <c r="B569" s="42"/>
      <c r="C569" s="42"/>
      <c r="D569" s="42"/>
      <c r="E569" s="42"/>
      <c r="F569" s="42"/>
      <c r="G569" s="89"/>
      <c r="H569" s="42"/>
      <c r="I569" s="42"/>
      <c r="J569" s="42"/>
      <c r="K569" s="42"/>
      <c r="L569" s="42"/>
    </row>
    <row r="570" spans="1:12" ht="14.25" customHeight="1">
      <c r="A570" s="42"/>
      <c r="B570" s="42"/>
      <c r="C570" s="42"/>
      <c r="D570" s="42"/>
      <c r="E570" s="42"/>
      <c r="F570" s="42"/>
      <c r="G570" s="89"/>
      <c r="H570" s="42"/>
      <c r="I570" s="42"/>
      <c r="J570" s="42"/>
      <c r="K570" s="42"/>
      <c r="L570" s="42"/>
    </row>
    <row r="571" spans="1:12" ht="14.25" customHeight="1">
      <c r="A571" s="42"/>
      <c r="B571" s="42"/>
      <c r="C571" s="42"/>
      <c r="D571" s="42"/>
      <c r="E571" s="42"/>
      <c r="F571" s="42"/>
      <c r="G571" s="89"/>
      <c r="H571" s="42"/>
      <c r="I571" s="42"/>
      <c r="J571" s="42"/>
      <c r="K571" s="42"/>
      <c r="L571" s="42"/>
    </row>
    <row r="572" spans="1:12" ht="14.25" customHeight="1">
      <c r="A572" s="42"/>
      <c r="B572" s="42"/>
      <c r="C572" s="42"/>
      <c r="D572" s="42"/>
      <c r="E572" s="42"/>
      <c r="F572" s="42"/>
      <c r="G572" s="89"/>
      <c r="H572" s="42"/>
      <c r="I572" s="42"/>
      <c r="J572" s="42"/>
      <c r="K572" s="42"/>
      <c r="L572" s="42"/>
    </row>
    <row r="573" spans="1:12" ht="14.25" customHeight="1">
      <c r="A573" s="42"/>
      <c r="B573" s="42"/>
      <c r="C573" s="42"/>
      <c r="D573" s="42"/>
      <c r="E573" s="42"/>
      <c r="F573" s="42"/>
      <c r="G573" s="89"/>
      <c r="H573" s="42"/>
      <c r="I573" s="42"/>
      <c r="J573" s="42"/>
      <c r="K573" s="42"/>
      <c r="L573" s="42"/>
    </row>
    <row r="574" spans="1:12" ht="14.25" customHeight="1">
      <c r="A574" s="42"/>
      <c r="B574" s="42"/>
      <c r="C574" s="42"/>
      <c r="D574" s="42"/>
      <c r="E574" s="42"/>
      <c r="F574" s="42"/>
      <c r="G574" s="89"/>
      <c r="H574" s="42"/>
      <c r="I574" s="42"/>
      <c r="J574" s="42"/>
      <c r="K574" s="42"/>
      <c r="L574" s="42"/>
    </row>
    <row r="575" spans="1:12" ht="14.25" customHeight="1">
      <c r="A575" s="42"/>
      <c r="B575" s="42"/>
      <c r="C575" s="42"/>
      <c r="D575" s="42"/>
      <c r="E575" s="42"/>
      <c r="F575" s="42"/>
      <c r="G575" s="89"/>
      <c r="H575" s="42"/>
      <c r="I575" s="42"/>
      <c r="J575" s="42"/>
      <c r="K575" s="42"/>
      <c r="L575" s="42"/>
    </row>
    <row r="576" spans="1:12" ht="14.25" customHeight="1">
      <c r="A576" s="42"/>
      <c r="B576" s="42"/>
      <c r="C576" s="42"/>
      <c r="D576" s="42"/>
      <c r="E576" s="42"/>
      <c r="F576" s="42"/>
      <c r="G576" s="89"/>
      <c r="H576" s="42"/>
      <c r="I576" s="42"/>
      <c r="J576" s="42"/>
      <c r="K576" s="42"/>
      <c r="L576" s="42"/>
    </row>
    <row r="577" spans="1:12" ht="14.25" customHeight="1">
      <c r="A577" s="42"/>
      <c r="B577" s="42"/>
      <c r="C577" s="42"/>
      <c r="D577" s="42"/>
      <c r="E577" s="42"/>
      <c r="F577" s="42"/>
      <c r="G577" s="89"/>
      <c r="H577" s="42"/>
      <c r="I577" s="42"/>
      <c r="J577" s="42"/>
      <c r="K577" s="42"/>
      <c r="L577" s="42"/>
    </row>
    <row r="578" spans="1:12" ht="14.25" customHeight="1">
      <c r="A578" s="42"/>
      <c r="B578" s="42"/>
      <c r="C578" s="42"/>
      <c r="D578" s="42"/>
      <c r="E578" s="42"/>
      <c r="F578" s="42"/>
      <c r="G578" s="89"/>
      <c r="H578" s="42"/>
      <c r="I578" s="42"/>
      <c r="J578" s="42"/>
      <c r="K578" s="42"/>
      <c r="L578" s="42"/>
    </row>
    <row r="579" spans="1:12" ht="14.25" customHeight="1">
      <c r="A579" s="42"/>
      <c r="B579" s="42"/>
      <c r="C579" s="42"/>
      <c r="D579" s="42"/>
      <c r="E579" s="42"/>
      <c r="F579" s="42"/>
      <c r="G579" s="89"/>
      <c r="H579" s="42"/>
      <c r="I579" s="42"/>
      <c r="J579" s="42"/>
      <c r="K579" s="42"/>
      <c r="L579" s="42"/>
    </row>
    <row r="580" spans="1:12" ht="14.25" customHeight="1">
      <c r="A580" s="42"/>
      <c r="B580" s="42"/>
      <c r="C580" s="42"/>
      <c r="D580" s="42"/>
      <c r="E580" s="42"/>
      <c r="F580" s="42"/>
      <c r="G580" s="89"/>
      <c r="H580" s="42"/>
      <c r="I580" s="42"/>
      <c r="J580" s="42"/>
      <c r="K580" s="42"/>
      <c r="L580" s="42"/>
    </row>
    <row r="581" spans="1:12" ht="14.25" customHeight="1">
      <c r="A581" s="42"/>
      <c r="B581" s="42"/>
      <c r="C581" s="42"/>
      <c r="D581" s="42"/>
      <c r="E581" s="42"/>
      <c r="F581" s="42"/>
      <c r="G581" s="89"/>
      <c r="H581" s="42"/>
      <c r="I581" s="42"/>
      <c r="J581" s="42"/>
      <c r="K581" s="42"/>
      <c r="L581" s="42"/>
    </row>
    <row r="582" spans="1:12" ht="14.25" customHeight="1">
      <c r="A582" s="42"/>
      <c r="B582" s="42"/>
      <c r="C582" s="42"/>
      <c r="D582" s="42"/>
      <c r="E582" s="42"/>
      <c r="F582" s="42"/>
      <c r="G582" s="89"/>
      <c r="H582" s="42"/>
      <c r="I582" s="42"/>
      <c r="J582" s="42"/>
      <c r="K582" s="42"/>
      <c r="L582" s="42"/>
    </row>
    <row r="583" spans="1:12" ht="14.25" customHeight="1">
      <c r="A583" s="42"/>
      <c r="B583" s="42"/>
      <c r="C583" s="42"/>
      <c r="D583" s="42"/>
      <c r="E583" s="42"/>
      <c r="F583" s="42"/>
      <c r="G583" s="89"/>
      <c r="H583" s="42"/>
      <c r="I583" s="42"/>
      <c r="J583" s="42"/>
      <c r="K583" s="42"/>
      <c r="L583" s="42"/>
    </row>
    <row r="584" spans="1:12" ht="14.25" customHeight="1">
      <c r="A584" s="42"/>
      <c r="B584" s="42"/>
      <c r="C584" s="42"/>
      <c r="D584" s="42"/>
      <c r="E584" s="42"/>
      <c r="F584" s="42"/>
      <c r="G584" s="89"/>
      <c r="H584" s="42"/>
      <c r="I584" s="42"/>
      <c r="J584" s="42"/>
      <c r="K584" s="42"/>
      <c r="L584" s="42"/>
    </row>
    <row r="585" spans="1:12" ht="14.25" customHeight="1">
      <c r="A585" s="42"/>
      <c r="B585" s="42"/>
      <c r="C585" s="42"/>
      <c r="D585" s="42"/>
      <c r="E585" s="42"/>
      <c r="F585" s="42"/>
      <c r="G585" s="89"/>
      <c r="H585" s="42"/>
      <c r="I585" s="42"/>
      <c r="J585" s="42"/>
      <c r="K585" s="42"/>
      <c r="L585" s="42"/>
    </row>
    <row r="586" spans="1:12" ht="14.25" customHeight="1">
      <c r="A586" s="42"/>
      <c r="B586" s="42"/>
      <c r="C586" s="42"/>
      <c r="D586" s="42"/>
      <c r="E586" s="42"/>
      <c r="F586" s="42"/>
      <c r="G586" s="89"/>
      <c r="H586" s="42"/>
      <c r="I586" s="42"/>
      <c r="J586" s="42"/>
      <c r="K586" s="42"/>
      <c r="L586" s="42"/>
    </row>
    <row r="587" spans="1:12" ht="14.25" customHeight="1">
      <c r="A587" s="42"/>
      <c r="B587" s="42"/>
      <c r="C587" s="42"/>
      <c r="D587" s="42"/>
      <c r="E587" s="42"/>
      <c r="F587" s="42"/>
      <c r="G587" s="89"/>
      <c r="H587" s="42"/>
      <c r="I587" s="42"/>
      <c r="J587" s="42"/>
      <c r="K587" s="42"/>
      <c r="L587" s="42"/>
    </row>
    <row r="588" spans="1:12" ht="14.25" customHeight="1">
      <c r="A588" s="42"/>
      <c r="B588" s="42"/>
      <c r="C588" s="42"/>
      <c r="D588" s="42"/>
      <c r="E588" s="42"/>
      <c r="F588" s="42"/>
      <c r="G588" s="89"/>
      <c r="H588" s="42"/>
      <c r="I588" s="42"/>
      <c r="J588" s="42"/>
      <c r="K588" s="42"/>
      <c r="L588" s="42"/>
    </row>
    <row r="589" spans="1:12" ht="14.25" customHeight="1">
      <c r="A589" s="42"/>
      <c r="B589" s="42"/>
      <c r="C589" s="42"/>
      <c r="D589" s="42"/>
      <c r="E589" s="42"/>
      <c r="F589" s="42"/>
      <c r="G589" s="89"/>
      <c r="H589" s="42"/>
      <c r="I589" s="42"/>
      <c r="J589" s="42"/>
      <c r="K589" s="42"/>
      <c r="L589" s="42"/>
    </row>
    <row r="590" spans="1:12" ht="14.25" customHeight="1">
      <c r="A590" s="42"/>
      <c r="B590" s="42"/>
      <c r="C590" s="42"/>
      <c r="D590" s="42"/>
      <c r="E590" s="42"/>
      <c r="F590" s="42"/>
      <c r="G590" s="89"/>
      <c r="H590" s="42"/>
      <c r="I590" s="42"/>
      <c r="J590" s="42"/>
      <c r="K590" s="42"/>
      <c r="L590" s="42"/>
    </row>
    <row r="591" spans="1:12" ht="14.25" customHeight="1">
      <c r="A591" s="42"/>
      <c r="B591" s="42"/>
      <c r="C591" s="42"/>
      <c r="D591" s="42"/>
      <c r="E591" s="42"/>
      <c r="F591" s="42"/>
      <c r="G591" s="89"/>
      <c r="H591" s="42"/>
      <c r="I591" s="42"/>
      <c r="J591" s="42"/>
      <c r="K591" s="42"/>
      <c r="L591" s="42"/>
    </row>
    <row r="592" spans="1:12" ht="14.25" customHeight="1">
      <c r="A592" s="42"/>
      <c r="B592" s="42"/>
      <c r="C592" s="42"/>
      <c r="D592" s="42"/>
      <c r="E592" s="42"/>
      <c r="F592" s="42"/>
      <c r="G592" s="89"/>
      <c r="H592" s="42"/>
      <c r="I592" s="42"/>
      <c r="J592" s="42"/>
      <c r="K592" s="42"/>
      <c r="L592" s="42"/>
    </row>
    <row r="593" spans="1:12" ht="14.25" customHeight="1">
      <c r="A593" s="42"/>
      <c r="B593" s="42"/>
      <c r="C593" s="42"/>
      <c r="D593" s="42"/>
      <c r="E593" s="42"/>
      <c r="F593" s="42"/>
      <c r="G593" s="89"/>
      <c r="H593" s="42"/>
      <c r="I593" s="42"/>
      <c r="J593" s="42"/>
      <c r="K593" s="42"/>
      <c r="L593" s="42"/>
    </row>
    <row r="594" spans="1:12" ht="14.25" customHeight="1">
      <c r="A594" s="42"/>
      <c r="B594" s="42"/>
      <c r="C594" s="42"/>
      <c r="D594" s="42"/>
      <c r="E594" s="42"/>
      <c r="F594" s="42"/>
      <c r="G594" s="89"/>
      <c r="H594" s="42"/>
      <c r="I594" s="42"/>
      <c r="J594" s="42"/>
      <c r="K594" s="42"/>
      <c r="L594" s="42"/>
    </row>
    <row r="595" spans="1:12" ht="14.25" customHeight="1">
      <c r="A595" s="42"/>
      <c r="B595" s="42"/>
      <c r="C595" s="42"/>
      <c r="D595" s="42"/>
      <c r="E595" s="42"/>
      <c r="F595" s="42"/>
      <c r="G595" s="89"/>
      <c r="H595" s="42"/>
      <c r="I595" s="42"/>
      <c r="J595" s="42"/>
      <c r="K595" s="42"/>
      <c r="L595" s="42"/>
    </row>
    <row r="596" spans="1:12" ht="14.25" customHeight="1">
      <c r="A596" s="42"/>
      <c r="B596" s="42"/>
      <c r="C596" s="42"/>
      <c r="D596" s="42"/>
      <c r="E596" s="42"/>
      <c r="F596" s="42"/>
      <c r="G596" s="89"/>
      <c r="H596" s="42"/>
      <c r="I596" s="42"/>
      <c r="J596" s="42"/>
      <c r="K596" s="42"/>
      <c r="L596" s="42"/>
    </row>
    <row r="597" spans="1:12" ht="14.25" customHeight="1">
      <c r="A597" s="42"/>
      <c r="B597" s="42"/>
      <c r="C597" s="42"/>
      <c r="D597" s="42"/>
      <c r="E597" s="42"/>
      <c r="F597" s="42"/>
      <c r="G597" s="89"/>
      <c r="H597" s="42"/>
      <c r="I597" s="42"/>
      <c r="J597" s="42"/>
      <c r="K597" s="42"/>
      <c r="L597" s="42"/>
    </row>
    <row r="598" spans="1:12" ht="14.25" customHeight="1">
      <c r="A598" s="42"/>
      <c r="B598" s="42"/>
      <c r="C598" s="42"/>
      <c r="D598" s="42"/>
      <c r="E598" s="42"/>
      <c r="F598" s="42"/>
      <c r="G598" s="89"/>
      <c r="H598" s="42"/>
      <c r="I598" s="42"/>
      <c r="J598" s="42"/>
      <c r="K598" s="42"/>
      <c r="L598" s="42"/>
    </row>
    <row r="599" spans="1:12" ht="14.25" customHeight="1">
      <c r="A599" s="42"/>
      <c r="B599" s="42"/>
      <c r="C599" s="42"/>
      <c r="D599" s="42"/>
      <c r="E599" s="42"/>
      <c r="F599" s="42"/>
      <c r="G599" s="89"/>
      <c r="H599" s="42"/>
      <c r="I599" s="42"/>
      <c r="J599" s="42"/>
      <c r="K599" s="42"/>
      <c r="L599" s="42"/>
    </row>
    <row r="600" spans="1:12" ht="14.25" customHeight="1">
      <c r="A600" s="42"/>
      <c r="B600" s="42"/>
      <c r="C600" s="42"/>
      <c r="D600" s="42"/>
      <c r="E600" s="42"/>
      <c r="F600" s="42"/>
      <c r="G600" s="89"/>
      <c r="H600" s="42"/>
      <c r="I600" s="42"/>
      <c r="J600" s="42"/>
      <c r="K600" s="42"/>
      <c r="L600" s="42"/>
    </row>
    <row r="601" spans="1:12" ht="14.25" customHeight="1">
      <c r="A601" s="42"/>
      <c r="B601" s="42"/>
      <c r="C601" s="42"/>
      <c r="D601" s="42"/>
      <c r="E601" s="42"/>
      <c r="F601" s="42"/>
      <c r="G601" s="89"/>
      <c r="H601" s="42"/>
      <c r="I601" s="42"/>
      <c r="J601" s="42"/>
      <c r="K601" s="42"/>
      <c r="L601" s="42"/>
    </row>
    <row r="602" spans="1:12" ht="14.25" customHeight="1">
      <c r="A602" s="42"/>
      <c r="B602" s="42"/>
      <c r="C602" s="42"/>
      <c r="D602" s="42"/>
      <c r="E602" s="42"/>
      <c r="F602" s="42"/>
      <c r="G602" s="89"/>
      <c r="H602" s="42"/>
      <c r="I602" s="42"/>
      <c r="J602" s="42"/>
      <c r="K602" s="42"/>
      <c r="L602" s="42"/>
    </row>
    <row r="603" spans="1:12" ht="14.25" customHeight="1">
      <c r="A603" s="42"/>
      <c r="B603" s="42"/>
      <c r="C603" s="42"/>
      <c r="D603" s="42"/>
      <c r="E603" s="42"/>
      <c r="F603" s="42"/>
      <c r="G603" s="89"/>
      <c r="H603" s="42"/>
      <c r="I603" s="42"/>
      <c r="J603" s="42"/>
      <c r="K603" s="42"/>
      <c r="L603" s="42"/>
    </row>
    <row r="604" spans="1:12" ht="14.25" customHeight="1">
      <c r="A604" s="42"/>
      <c r="B604" s="42"/>
      <c r="C604" s="42"/>
      <c r="D604" s="42"/>
      <c r="E604" s="42"/>
      <c r="F604" s="42"/>
      <c r="G604" s="89"/>
      <c r="H604" s="42"/>
      <c r="I604" s="42"/>
      <c r="J604" s="42"/>
      <c r="K604" s="42"/>
      <c r="L604" s="42"/>
    </row>
    <row r="605" spans="1:12" ht="14.25" customHeight="1">
      <c r="A605" s="42"/>
      <c r="B605" s="42"/>
      <c r="C605" s="42"/>
      <c r="D605" s="42"/>
      <c r="E605" s="42"/>
      <c r="F605" s="42"/>
      <c r="G605" s="89"/>
      <c r="H605" s="42"/>
      <c r="I605" s="42"/>
      <c r="J605" s="42"/>
      <c r="K605" s="42"/>
      <c r="L605" s="42"/>
    </row>
    <row r="606" spans="1:12" ht="14.25" customHeight="1">
      <c r="A606" s="42"/>
      <c r="B606" s="42"/>
      <c r="C606" s="42"/>
      <c r="D606" s="42"/>
      <c r="E606" s="42"/>
      <c r="F606" s="42"/>
      <c r="G606" s="89"/>
      <c r="H606" s="42"/>
      <c r="I606" s="42"/>
      <c r="J606" s="42"/>
      <c r="K606" s="42"/>
      <c r="L606" s="42"/>
    </row>
    <row r="607" spans="1:12" ht="14.25" customHeight="1">
      <c r="A607" s="42"/>
      <c r="B607" s="42"/>
      <c r="C607" s="42"/>
      <c r="D607" s="42"/>
      <c r="E607" s="42"/>
      <c r="F607" s="42"/>
      <c r="G607" s="89"/>
      <c r="H607" s="42"/>
      <c r="I607" s="42"/>
      <c r="J607" s="42"/>
      <c r="K607" s="42"/>
      <c r="L607" s="42"/>
    </row>
    <row r="608" spans="1:12" ht="14.25" customHeight="1">
      <c r="A608" s="42"/>
      <c r="B608" s="42"/>
      <c r="C608" s="42"/>
      <c r="D608" s="42"/>
      <c r="E608" s="42"/>
      <c r="F608" s="42"/>
      <c r="G608" s="89"/>
      <c r="H608" s="42"/>
      <c r="I608" s="42"/>
      <c r="J608" s="42"/>
      <c r="K608" s="42"/>
      <c r="L608" s="42"/>
    </row>
    <row r="609" spans="1:12" ht="14.25" customHeight="1">
      <c r="A609" s="42"/>
      <c r="B609" s="42"/>
      <c r="C609" s="42"/>
      <c r="D609" s="42"/>
      <c r="E609" s="42"/>
      <c r="F609" s="42"/>
      <c r="G609" s="89"/>
      <c r="H609" s="42"/>
      <c r="I609" s="42"/>
      <c r="J609" s="42"/>
      <c r="K609" s="42"/>
      <c r="L609" s="42"/>
    </row>
    <row r="610" spans="1:12" ht="14.25" customHeight="1">
      <c r="A610" s="42"/>
      <c r="B610" s="42"/>
      <c r="C610" s="42"/>
      <c r="D610" s="42"/>
      <c r="E610" s="42"/>
      <c r="F610" s="42"/>
      <c r="G610" s="89"/>
      <c r="H610" s="42"/>
      <c r="I610" s="42"/>
      <c r="J610" s="42"/>
      <c r="K610" s="42"/>
      <c r="L610" s="42"/>
    </row>
    <row r="611" spans="1:12" ht="14.25" customHeight="1">
      <c r="A611" s="42"/>
      <c r="B611" s="42"/>
      <c r="C611" s="42"/>
      <c r="D611" s="42"/>
      <c r="E611" s="42"/>
      <c r="F611" s="42"/>
      <c r="G611" s="89"/>
      <c r="H611" s="42"/>
      <c r="I611" s="42"/>
      <c r="J611" s="42"/>
      <c r="K611" s="42"/>
      <c r="L611" s="42"/>
    </row>
    <row r="612" spans="1:12" ht="14.25" customHeight="1">
      <c r="A612" s="42"/>
      <c r="B612" s="42"/>
      <c r="C612" s="42"/>
      <c r="D612" s="42"/>
      <c r="E612" s="42"/>
      <c r="F612" s="42"/>
      <c r="G612" s="89"/>
      <c r="H612" s="42"/>
      <c r="I612" s="42"/>
      <c r="J612" s="42"/>
      <c r="K612" s="42"/>
      <c r="L612" s="42"/>
    </row>
    <row r="613" spans="1:12" ht="14.25" customHeight="1">
      <c r="A613" s="42"/>
      <c r="B613" s="42"/>
      <c r="C613" s="42"/>
      <c r="D613" s="42"/>
      <c r="E613" s="42"/>
      <c r="F613" s="42"/>
      <c r="G613" s="89"/>
      <c r="H613" s="42"/>
      <c r="I613" s="42"/>
      <c r="J613" s="42"/>
      <c r="K613" s="42"/>
      <c r="L613" s="42"/>
    </row>
    <row r="614" spans="1:12" ht="14.25" customHeight="1">
      <c r="A614" s="42"/>
      <c r="B614" s="42"/>
      <c r="C614" s="42"/>
      <c r="D614" s="42"/>
      <c r="E614" s="42"/>
      <c r="F614" s="42"/>
      <c r="G614" s="89"/>
      <c r="H614" s="42"/>
      <c r="I614" s="42"/>
      <c r="J614" s="42"/>
      <c r="K614" s="42"/>
      <c r="L614" s="42"/>
    </row>
    <row r="615" spans="1:12" ht="14.25" customHeight="1">
      <c r="A615" s="42"/>
      <c r="B615" s="42"/>
      <c r="C615" s="42"/>
      <c r="D615" s="42"/>
      <c r="E615" s="42"/>
      <c r="F615" s="42"/>
      <c r="G615" s="89"/>
      <c r="H615" s="42"/>
      <c r="I615" s="42"/>
      <c r="J615" s="42"/>
      <c r="K615" s="42"/>
      <c r="L615" s="42"/>
    </row>
    <row r="616" spans="1:12" ht="14.25" customHeight="1">
      <c r="A616" s="42"/>
      <c r="B616" s="42"/>
      <c r="C616" s="42"/>
      <c r="D616" s="42"/>
      <c r="E616" s="42"/>
      <c r="F616" s="42"/>
      <c r="G616" s="89"/>
      <c r="H616" s="42"/>
      <c r="I616" s="42"/>
      <c r="J616" s="42"/>
      <c r="K616" s="42"/>
      <c r="L616" s="42"/>
    </row>
    <row r="617" spans="1:12" ht="14.25" customHeight="1">
      <c r="A617" s="42"/>
      <c r="B617" s="42"/>
      <c r="C617" s="42"/>
      <c r="D617" s="42"/>
      <c r="E617" s="42"/>
      <c r="F617" s="42"/>
      <c r="G617" s="89"/>
      <c r="H617" s="42"/>
      <c r="I617" s="42"/>
      <c r="J617" s="42"/>
      <c r="K617" s="42"/>
      <c r="L617" s="42"/>
    </row>
    <row r="618" spans="1:12" ht="14.25" customHeight="1">
      <c r="A618" s="42"/>
      <c r="B618" s="42"/>
      <c r="C618" s="42"/>
      <c r="D618" s="42"/>
      <c r="E618" s="42"/>
      <c r="F618" s="42"/>
      <c r="G618" s="89"/>
      <c r="H618" s="42"/>
      <c r="I618" s="42"/>
      <c r="J618" s="42"/>
      <c r="K618" s="42"/>
      <c r="L618" s="42"/>
    </row>
    <row r="619" spans="1:12" ht="14.25" customHeight="1">
      <c r="A619" s="42"/>
      <c r="B619" s="42"/>
      <c r="C619" s="42"/>
      <c r="D619" s="42"/>
      <c r="E619" s="42"/>
      <c r="F619" s="42"/>
      <c r="G619" s="89"/>
      <c r="H619" s="42"/>
      <c r="I619" s="42"/>
      <c r="J619" s="42"/>
      <c r="K619" s="42"/>
      <c r="L619" s="42"/>
    </row>
    <row r="620" spans="1:12" ht="14.25" customHeight="1">
      <c r="A620" s="42"/>
      <c r="B620" s="42"/>
      <c r="C620" s="42"/>
      <c r="D620" s="42"/>
      <c r="E620" s="42"/>
      <c r="F620" s="42"/>
      <c r="G620" s="89"/>
      <c r="H620" s="42"/>
      <c r="I620" s="42"/>
      <c r="J620" s="42"/>
      <c r="K620" s="42"/>
      <c r="L620" s="42"/>
    </row>
    <row r="621" spans="1:12" ht="14.25" customHeight="1">
      <c r="A621" s="42"/>
      <c r="B621" s="42"/>
      <c r="C621" s="42"/>
      <c r="D621" s="42"/>
      <c r="E621" s="42"/>
      <c r="F621" s="42"/>
      <c r="G621" s="89"/>
      <c r="H621" s="42"/>
      <c r="I621" s="42"/>
      <c r="J621" s="42"/>
      <c r="K621" s="42"/>
      <c r="L621" s="42"/>
    </row>
    <row r="622" spans="1:12" ht="14.25" customHeight="1">
      <c r="A622" s="42"/>
      <c r="B622" s="42"/>
      <c r="C622" s="42"/>
      <c r="D622" s="42"/>
      <c r="E622" s="42"/>
      <c r="F622" s="42"/>
      <c r="G622" s="89"/>
      <c r="H622" s="42"/>
      <c r="I622" s="42"/>
      <c r="J622" s="42"/>
      <c r="K622" s="42"/>
      <c r="L622" s="42"/>
    </row>
    <row r="623" spans="1:12" ht="14.25" customHeight="1">
      <c r="A623" s="42"/>
      <c r="B623" s="42"/>
      <c r="C623" s="42"/>
      <c r="D623" s="42"/>
      <c r="E623" s="42"/>
      <c r="F623" s="42"/>
      <c r="G623" s="89"/>
      <c r="H623" s="42"/>
      <c r="I623" s="42"/>
      <c r="J623" s="42"/>
      <c r="K623" s="42"/>
      <c r="L623" s="42"/>
    </row>
    <row r="624" spans="1:12" ht="14.25" customHeight="1">
      <c r="A624" s="42"/>
      <c r="B624" s="42"/>
      <c r="C624" s="42"/>
      <c r="D624" s="42"/>
      <c r="E624" s="42"/>
      <c r="F624" s="42"/>
      <c r="G624" s="89"/>
      <c r="H624" s="42"/>
      <c r="I624" s="42"/>
      <c r="J624" s="42"/>
      <c r="K624" s="42"/>
      <c r="L624" s="42"/>
    </row>
    <row r="625" spans="1:12" ht="14.25" customHeight="1">
      <c r="A625" s="42"/>
      <c r="B625" s="42"/>
      <c r="C625" s="42"/>
      <c r="D625" s="42"/>
      <c r="E625" s="42"/>
      <c r="F625" s="42"/>
      <c r="G625" s="89"/>
      <c r="H625" s="42"/>
      <c r="I625" s="42"/>
      <c r="J625" s="42"/>
      <c r="K625" s="42"/>
      <c r="L625" s="42"/>
    </row>
    <row r="626" spans="1:12" ht="14.25" customHeight="1">
      <c r="A626" s="42"/>
      <c r="B626" s="42"/>
      <c r="C626" s="42"/>
      <c r="D626" s="42"/>
      <c r="E626" s="42"/>
      <c r="F626" s="42"/>
      <c r="G626" s="89"/>
      <c r="H626" s="42"/>
      <c r="I626" s="42"/>
      <c r="J626" s="42"/>
      <c r="K626" s="42"/>
      <c r="L626" s="42"/>
    </row>
    <row r="627" spans="1:12" ht="14.25" customHeight="1">
      <c r="A627" s="42"/>
      <c r="B627" s="42"/>
      <c r="C627" s="42"/>
      <c r="D627" s="42"/>
      <c r="E627" s="42"/>
      <c r="F627" s="42"/>
      <c r="G627" s="89"/>
      <c r="H627" s="42"/>
      <c r="I627" s="42"/>
      <c r="J627" s="42"/>
      <c r="K627" s="42"/>
      <c r="L627" s="42"/>
    </row>
    <row r="628" spans="1:12" ht="14.25" customHeight="1">
      <c r="A628" s="42"/>
      <c r="B628" s="42"/>
      <c r="C628" s="42"/>
      <c r="D628" s="42"/>
      <c r="E628" s="42"/>
      <c r="F628" s="42"/>
      <c r="G628" s="89"/>
      <c r="H628" s="42"/>
      <c r="I628" s="42"/>
      <c r="J628" s="42"/>
      <c r="K628" s="42"/>
      <c r="L628" s="42"/>
    </row>
    <row r="629" spans="1:12" ht="14.25" customHeight="1">
      <c r="A629" s="42"/>
      <c r="B629" s="42"/>
      <c r="C629" s="42"/>
      <c r="D629" s="42"/>
      <c r="E629" s="42"/>
      <c r="F629" s="42"/>
      <c r="G629" s="89"/>
      <c r="H629" s="42"/>
      <c r="I629" s="42"/>
      <c r="J629" s="42"/>
      <c r="K629" s="42"/>
      <c r="L629" s="42"/>
    </row>
    <row r="630" spans="1:12" ht="14.25" customHeight="1">
      <c r="A630" s="42"/>
      <c r="B630" s="42"/>
      <c r="C630" s="42"/>
      <c r="D630" s="42"/>
      <c r="E630" s="42"/>
      <c r="F630" s="42"/>
      <c r="G630" s="89"/>
      <c r="H630" s="42"/>
      <c r="I630" s="42"/>
      <c r="J630" s="42"/>
      <c r="K630" s="42"/>
      <c r="L630" s="42"/>
    </row>
    <row r="631" spans="1:12" ht="14.25" customHeight="1">
      <c r="A631" s="42"/>
      <c r="B631" s="42"/>
      <c r="C631" s="42"/>
      <c r="D631" s="42"/>
      <c r="E631" s="42"/>
      <c r="F631" s="42"/>
      <c r="G631" s="89"/>
      <c r="H631" s="42"/>
      <c r="I631" s="42"/>
      <c r="J631" s="42"/>
      <c r="K631" s="42"/>
      <c r="L631" s="42"/>
    </row>
    <row r="632" spans="1:12" ht="14.25" customHeight="1">
      <c r="A632" s="42"/>
      <c r="B632" s="42"/>
      <c r="C632" s="42"/>
      <c r="D632" s="42"/>
      <c r="E632" s="42"/>
      <c r="F632" s="42"/>
      <c r="G632" s="89"/>
      <c r="H632" s="42"/>
      <c r="I632" s="42"/>
      <c r="J632" s="42"/>
      <c r="K632" s="42"/>
      <c r="L632" s="42"/>
    </row>
    <row r="633" spans="1:12" ht="14.25" customHeight="1">
      <c r="A633" s="42"/>
      <c r="B633" s="42"/>
      <c r="C633" s="42"/>
      <c r="D633" s="42"/>
      <c r="E633" s="42"/>
      <c r="F633" s="42"/>
      <c r="G633" s="89"/>
      <c r="H633" s="42"/>
      <c r="I633" s="42"/>
      <c r="J633" s="42"/>
      <c r="K633" s="42"/>
      <c r="L633" s="42"/>
    </row>
    <row r="634" spans="1:12" ht="14.25" customHeight="1">
      <c r="A634" s="42"/>
      <c r="B634" s="42"/>
      <c r="C634" s="42"/>
      <c r="D634" s="42"/>
      <c r="E634" s="42"/>
      <c r="F634" s="42"/>
      <c r="G634" s="89"/>
      <c r="H634" s="42"/>
      <c r="I634" s="42"/>
      <c r="J634" s="42"/>
      <c r="K634" s="42"/>
      <c r="L634" s="42"/>
    </row>
    <row r="635" spans="1:12" ht="14.25" customHeight="1">
      <c r="A635" s="42"/>
      <c r="B635" s="42"/>
      <c r="C635" s="42"/>
      <c r="D635" s="42"/>
      <c r="E635" s="42"/>
      <c r="F635" s="42"/>
      <c r="G635" s="89"/>
      <c r="H635" s="42"/>
      <c r="I635" s="42"/>
      <c r="J635" s="42"/>
      <c r="K635" s="42"/>
      <c r="L635" s="42"/>
    </row>
    <row r="636" spans="1:12" ht="14.25" customHeight="1">
      <c r="A636" s="42"/>
      <c r="B636" s="42"/>
      <c r="C636" s="42"/>
      <c r="D636" s="42"/>
      <c r="E636" s="42"/>
      <c r="F636" s="42"/>
      <c r="G636" s="89"/>
      <c r="H636" s="42"/>
      <c r="I636" s="42"/>
      <c r="J636" s="42"/>
      <c r="K636" s="42"/>
      <c r="L636" s="42"/>
    </row>
    <row r="637" spans="1:12" ht="14.25" customHeight="1">
      <c r="A637" s="42"/>
      <c r="B637" s="42"/>
      <c r="C637" s="42"/>
      <c r="D637" s="42"/>
      <c r="E637" s="42"/>
      <c r="F637" s="42"/>
      <c r="G637" s="89"/>
      <c r="H637" s="42"/>
      <c r="I637" s="42"/>
      <c r="J637" s="42"/>
      <c r="K637" s="42"/>
      <c r="L637" s="42"/>
    </row>
    <row r="638" spans="1:12" ht="14.25" customHeight="1">
      <c r="A638" s="42"/>
      <c r="B638" s="42"/>
      <c r="C638" s="42"/>
      <c r="D638" s="42"/>
      <c r="E638" s="42"/>
      <c r="F638" s="42"/>
      <c r="G638" s="89"/>
      <c r="H638" s="42"/>
      <c r="I638" s="42"/>
      <c r="J638" s="42"/>
      <c r="K638" s="42"/>
      <c r="L638" s="42"/>
    </row>
    <row r="639" spans="1:12" ht="14.25" customHeight="1">
      <c r="A639" s="42"/>
      <c r="B639" s="42"/>
      <c r="C639" s="42"/>
      <c r="D639" s="42"/>
      <c r="E639" s="42"/>
      <c r="F639" s="42"/>
      <c r="G639" s="89"/>
      <c r="H639" s="42"/>
      <c r="I639" s="42"/>
      <c r="J639" s="42"/>
      <c r="K639" s="42"/>
      <c r="L639" s="42"/>
    </row>
    <row r="640" spans="1:12" ht="14.25" customHeight="1">
      <c r="A640" s="42"/>
      <c r="B640" s="42"/>
      <c r="C640" s="42"/>
      <c r="D640" s="42"/>
      <c r="E640" s="42"/>
      <c r="F640" s="42"/>
      <c r="G640" s="89"/>
      <c r="H640" s="42"/>
      <c r="I640" s="42"/>
      <c r="J640" s="42"/>
      <c r="K640" s="42"/>
      <c r="L640" s="42"/>
    </row>
    <row r="641" spans="1:12" ht="14.25" customHeight="1">
      <c r="A641" s="42"/>
      <c r="B641" s="42"/>
      <c r="C641" s="42"/>
      <c r="D641" s="42"/>
      <c r="E641" s="42"/>
      <c r="F641" s="42"/>
      <c r="G641" s="89"/>
      <c r="H641" s="42"/>
      <c r="I641" s="42"/>
      <c r="J641" s="42"/>
      <c r="K641" s="42"/>
      <c r="L641" s="42"/>
    </row>
    <row r="642" spans="1:12" ht="14.25" customHeight="1">
      <c r="A642" s="42"/>
      <c r="B642" s="42"/>
      <c r="C642" s="42"/>
      <c r="D642" s="42"/>
      <c r="E642" s="42"/>
      <c r="F642" s="42"/>
      <c r="G642" s="89"/>
      <c r="H642" s="42"/>
      <c r="I642" s="42"/>
      <c r="J642" s="42"/>
      <c r="K642" s="42"/>
      <c r="L642" s="42"/>
    </row>
    <row r="643" spans="1:12" ht="14.25" customHeight="1">
      <c r="A643" s="42"/>
      <c r="B643" s="42"/>
      <c r="C643" s="42"/>
      <c r="D643" s="42"/>
      <c r="E643" s="42"/>
      <c r="F643" s="42"/>
      <c r="G643" s="89"/>
      <c r="H643" s="42"/>
      <c r="I643" s="42"/>
      <c r="J643" s="42"/>
      <c r="K643" s="42"/>
      <c r="L643" s="42"/>
    </row>
    <row r="644" spans="1:12" ht="14.25" customHeight="1">
      <c r="A644" s="42"/>
      <c r="B644" s="42"/>
      <c r="C644" s="42"/>
      <c r="D644" s="42"/>
      <c r="E644" s="42"/>
      <c r="F644" s="42"/>
      <c r="G644" s="89"/>
      <c r="H644" s="42"/>
      <c r="I644" s="42"/>
      <c r="J644" s="42"/>
      <c r="K644" s="42"/>
      <c r="L644" s="42"/>
    </row>
    <row r="645" spans="1:12" ht="14.25" customHeight="1">
      <c r="A645" s="42"/>
      <c r="B645" s="42"/>
      <c r="C645" s="42"/>
      <c r="D645" s="42"/>
      <c r="E645" s="42"/>
      <c r="F645" s="42"/>
      <c r="G645" s="89"/>
      <c r="H645" s="42"/>
      <c r="I645" s="42"/>
      <c r="J645" s="42"/>
      <c r="K645" s="42"/>
      <c r="L645" s="42"/>
    </row>
    <row r="646" spans="1:12" ht="14.25" customHeight="1">
      <c r="A646" s="42"/>
      <c r="B646" s="42"/>
      <c r="C646" s="42"/>
      <c r="D646" s="42"/>
      <c r="E646" s="42"/>
      <c r="F646" s="42"/>
      <c r="G646" s="89"/>
      <c r="H646" s="42"/>
      <c r="I646" s="42"/>
      <c r="J646" s="42"/>
      <c r="K646" s="42"/>
      <c r="L646" s="42"/>
    </row>
    <row r="647" spans="1:12" ht="14.25" customHeight="1">
      <c r="A647" s="42"/>
      <c r="B647" s="42"/>
      <c r="C647" s="42"/>
      <c r="D647" s="42"/>
      <c r="E647" s="42"/>
      <c r="F647" s="42"/>
      <c r="G647" s="89"/>
      <c r="H647" s="42"/>
      <c r="I647" s="42"/>
      <c r="J647" s="42"/>
      <c r="K647" s="42"/>
      <c r="L647" s="42"/>
    </row>
    <row r="648" spans="1:12" ht="14.25" customHeight="1">
      <c r="A648" s="42"/>
      <c r="B648" s="42"/>
      <c r="C648" s="42"/>
      <c r="D648" s="42"/>
      <c r="E648" s="42"/>
      <c r="F648" s="42"/>
      <c r="G648" s="89"/>
      <c r="H648" s="42"/>
      <c r="I648" s="42"/>
      <c r="J648" s="42"/>
      <c r="K648" s="42"/>
      <c r="L648" s="42"/>
    </row>
    <row r="649" spans="1:12" ht="14.25" customHeight="1">
      <c r="A649" s="42"/>
      <c r="B649" s="42"/>
      <c r="C649" s="42"/>
      <c r="D649" s="42"/>
      <c r="E649" s="42"/>
      <c r="F649" s="42"/>
      <c r="G649" s="89"/>
      <c r="H649" s="42"/>
      <c r="I649" s="42"/>
      <c r="J649" s="42"/>
      <c r="K649" s="42"/>
      <c r="L649" s="42"/>
    </row>
    <row r="650" spans="1:12" ht="14.25" customHeight="1">
      <c r="A650" s="42"/>
      <c r="B650" s="42"/>
      <c r="C650" s="42"/>
      <c r="D650" s="42"/>
      <c r="E650" s="42"/>
      <c r="F650" s="42"/>
      <c r="G650" s="89"/>
      <c r="H650" s="42"/>
      <c r="I650" s="42"/>
      <c r="J650" s="42"/>
      <c r="K650" s="42"/>
      <c r="L650" s="42"/>
    </row>
    <row r="651" spans="1:12" ht="14.25" customHeight="1">
      <c r="A651" s="42"/>
      <c r="B651" s="42"/>
      <c r="C651" s="42"/>
      <c r="D651" s="42"/>
      <c r="E651" s="42"/>
      <c r="F651" s="42"/>
      <c r="G651" s="89"/>
      <c r="H651" s="42"/>
      <c r="I651" s="42"/>
      <c r="J651" s="42"/>
      <c r="K651" s="42"/>
      <c r="L651" s="42"/>
    </row>
    <row r="652" spans="1:12" ht="14.25" customHeight="1">
      <c r="A652" s="42"/>
      <c r="B652" s="42"/>
      <c r="C652" s="42"/>
      <c r="D652" s="42"/>
      <c r="E652" s="42"/>
      <c r="F652" s="42"/>
      <c r="G652" s="89"/>
      <c r="H652" s="42"/>
      <c r="I652" s="42"/>
      <c r="J652" s="42"/>
      <c r="K652" s="42"/>
      <c r="L652" s="42"/>
    </row>
    <row r="653" spans="1:12" ht="14.25" customHeight="1">
      <c r="A653" s="42"/>
      <c r="B653" s="42"/>
      <c r="C653" s="42"/>
      <c r="D653" s="42"/>
      <c r="E653" s="42"/>
      <c r="F653" s="42"/>
      <c r="G653" s="89"/>
      <c r="H653" s="42"/>
      <c r="I653" s="42"/>
      <c r="J653" s="42"/>
      <c r="K653" s="42"/>
      <c r="L653" s="42"/>
    </row>
    <row r="654" spans="1:12" ht="14.25" customHeight="1">
      <c r="A654" s="42"/>
      <c r="B654" s="42"/>
      <c r="C654" s="42"/>
      <c r="D654" s="42"/>
      <c r="E654" s="42"/>
      <c r="F654" s="42"/>
      <c r="G654" s="89"/>
      <c r="H654" s="42"/>
      <c r="I654" s="42"/>
      <c r="J654" s="42"/>
      <c r="K654" s="42"/>
      <c r="L654" s="42"/>
    </row>
    <row r="655" spans="1:12" ht="14.25" customHeight="1">
      <c r="A655" s="42"/>
      <c r="B655" s="42"/>
      <c r="C655" s="42"/>
      <c r="D655" s="42"/>
      <c r="E655" s="42"/>
      <c r="F655" s="42"/>
      <c r="G655" s="89"/>
      <c r="H655" s="42"/>
      <c r="I655" s="42"/>
      <c r="J655" s="42"/>
      <c r="K655" s="42"/>
      <c r="L655" s="42"/>
    </row>
    <row r="656" spans="1:12" ht="14.25" customHeight="1">
      <c r="A656" s="42"/>
      <c r="B656" s="42"/>
      <c r="C656" s="42"/>
      <c r="D656" s="42"/>
      <c r="E656" s="42"/>
      <c r="F656" s="42"/>
      <c r="G656" s="89"/>
      <c r="H656" s="42"/>
      <c r="I656" s="42"/>
      <c r="J656" s="42"/>
      <c r="K656" s="42"/>
      <c r="L656" s="42"/>
    </row>
    <row r="657" spans="1:12" ht="14.25" customHeight="1">
      <c r="A657" s="42"/>
      <c r="B657" s="42"/>
      <c r="C657" s="42"/>
      <c r="D657" s="42"/>
      <c r="E657" s="42"/>
      <c r="F657" s="42"/>
      <c r="G657" s="89"/>
      <c r="H657" s="42"/>
      <c r="I657" s="42"/>
      <c r="J657" s="42"/>
      <c r="K657" s="42"/>
      <c r="L657" s="42"/>
    </row>
    <row r="658" spans="1:12" ht="14.25" customHeight="1">
      <c r="A658" s="42"/>
      <c r="B658" s="42"/>
      <c r="C658" s="42"/>
      <c r="D658" s="42"/>
      <c r="E658" s="42"/>
      <c r="F658" s="42"/>
      <c r="G658" s="89"/>
      <c r="H658" s="42"/>
      <c r="I658" s="42"/>
      <c r="J658" s="42"/>
      <c r="K658" s="42"/>
      <c r="L658" s="42"/>
    </row>
    <row r="659" spans="1:12" ht="14.25" customHeight="1">
      <c r="A659" s="42"/>
      <c r="B659" s="42"/>
      <c r="C659" s="42"/>
      <c r="D659" s="42"/>
      <c r="E659" s="42"/>
      <c r="F659" s="42"/>
      <c r="G659" s="89"/>
      <c r="H659" s="42"/>
      <c r="I659" s="42"/>
      <c r="J659" s="42"/>
      <c r="K659" s="42"/>
      <c r="L659" s="42"/>
    </row>
    <row r="660" spans="1:12" ht="14.25" customHeight="1">
      <c r="A660" s="42"/>
      <c r="B660" s="42"/>
      <c r="C660" s="42"/>
      <c r="D660" s="42"/>
      <c r="E660" s="42"/>
      <c r="F660" s="42"/>
      <c r="G660" s="89"/>
      <c r="H660" s="42"/>
      <c r="I660" s="42"/>
      <c r="J660" s="42"/>
      <c r="K660" s="42"/>
      <c r="L660" s="42"/>
    </row>
    <row r="661" spans="1:12" ht="14.25" customHeight="1">
      <c r="A661" s="42"/>
      <c r="B661" s="42"/>
      <c r="C661" s="42"/>
      <c r="D661" s="42"/>
      <c r="E661" s="42"/>
      <c r="F661" s="42"/>
      <c r="G661" s="89"/>
      <c r="H661" s="42"/>
      <c r="I661" s="42"/>
      <c r="J661" s="42"/>
      <c r="K661" s="42"/>
      <c r="L661" s="42"/>
    </row>
    <row r="662" spans="1:12" ht="14.25" customHeight="1">
      <c r="A662" s="42"/>
      <c r="B662" s="42"/>
      <c r="C662" s="42"/>
      <c r="D662" s="42"/>
      <c r="E662" s="42"/>
      <c r="F662" s="42"/>
      <c r="G662" s="89"/>
      <c r="H662" s="42"/>
      <c r="I662" s="42"/>
      <c r="J662" s="42"/>
      <c r="K662" s="42"/>
      <c r="L662" s="42"/>
    </row>
    <row r="663" spans="1:12" ht="14.25" customHeight="1">
      <c r="A663" s="42"/>
      <c r="B663" s="42"/>
      <c r="C663" s="42"/>
      <c r="D663" s="42"/>
      <c r="E663" s="42"/>
      <c r="F663" s="42"/>
      <c r="G663" s="89"/>
      <c r="H663" s="42"/>
      <c r="I663" s="42"/>
      <c r="J663" s="42"/>
      <c r="K663" s="42"/>
      <c r="L663" s="42"/>
    </row>
    <row r="664" spans="1:12" ht="14.25" customHeight="1">
      <c r="A664" s="42"/>
      <c r="B664" s="42"/>
      <c r="C664" s="42"/>
      <c r="D664" s="42"/>
      <c r="E664" s="42"/>
      <c r="F664" s="42"/>
      <c r="G664" s="89"/>
      <c r="H664" s="42"/>
      <c r="I664" s="42"/>
      <c r="J664" s="42"/>
      <c r="K664" s="42"/>
      <c r="L664" s="42"/>
    </row>
    <row r="665" spans="1:12" ht="14.25" customHeight="1">
      <c r="A665" s="42"/>
      <c r="B665" s="42"/>
      <c r="C665" s="42"/>
      <c r="D665" s="42"/>
      <c r="E665" s="42"/>
      <c r="F665" s="42"/>
      <c r="G665" s="89"/>
      <c r="H665" s="42"/>
      <c r="I665" s="42"/>
      <c r="J665" s="42"/>
      <c r="K665" s="42"/>
      <c r="L665" s="42"/>
    </row>
    <row r="666" spans="1:12" ht="14.25" customHeight="1">
      <c r="A666" s="42"/>
      <c r="B666" s="42"/>
      <c r="C666" s="42"/>
      <c r="D666" s="42"/>
      <c r="E666" s="42"/>
      <c r="F666" s="42"/>
      <c r="G666" s="89"/>
      <c r="H666" s="42"/>
      <c r="I666" s="42"/>
      <c r="J666" s="42"/>
      <c r="K666" s="42"/>
      <c r="L666" s="42"/>
    </row>
    <row r="667" spans="1:12" ht="14.25" customHeight="1">
      <c r="A667" s="42"/>
      <c r="B667" s="42"/>
      <c r="C667" s="42"/>
      <c r="D667" s="42"/>
      <c r="E667" s="42"/>
      <c r="F667" s="42"/>
      <c r="G667" s="89"/>
      <c r="H667" s="42"/>
      <c r="I667" s="42"/>
      <c r="J667" s="42"/>
      <c r="K667" s="42"/>
      <c r="L667" s="42"/>
    </row>
    <row r="668" spans="1:12" ht="14.25" customHeight="1">
      <c r="A668" s="42"/>
      <c r="B668" s="42"/>
      <c r="C668" s="42"/>
      <c r="D668" s="42"/>
      <c r="E668" s="42"/>
      <c r="F668" s="42"/>
      <c r="G668" s="89"/>
      <c r="H668" s="42"/>
      <c r="I668" s="42"/>
      <c r="J668" s="42"/>
      <c r="K668" s="42"/>
      <c r="L668" s="42"/>
    </row>
    <row r="669" spans="1:12" ht="14.25" customHeight="1">
      <c r="A669" s="42"/>
      <c r="B669" s="42"/>
      <c r="C669" s="42"/>
      <c r="D669" s="42"/>
      <c r="E669" s="42"/>
      <c r="F669" s="42"/>
      <c r="G669" s="89"/>
      <c r="H669" s="42"/>
      <c r="I669" s="42"/>
      <c r="J669" s="42"/>
      <c r="K669" s="42"/>
      <c r="L669" s="42"/>
    </row>
    <row r="670" spans="1:12" ht="14.25" customHeight="1">
      <c r="A670" s="42"/>
      <c r="B670" s="42"/>
      <c r="C670" s="42"/>
      <c r="D670" s="42"/>
      <c r="E670" s="42"/>
      <c r="F670" s="42"/>
      <c r="G670" s="89"/>
      <c r="H670" s="42"/>
      <c r="I670" s="42"/>
      <c r="J670" s="42"/>
      <c r="K670" s="42"/>
      <c r="L670" s="42"/>
    </row>
    <row r="671" spans="1:12" ht="14.25" customHeight="1">
      <c r="A671" s="42"/>
      <c r="B671" s="42"/>
      <c r="C671" s="42"/>
      <c r="D671" s="42"/>
      <c r="E671" s="42"/>
      <c r="F671" s="42"/>
      <c r="G671" s="89"/>
      <c r="H671" s="42"/>
      <c r="I671" s="42"/>
      <c r="J671" s="42"/>
      <c r="K671" s="42"/>
      <c r="L671" s="42"/>
    </row>
    <row r="672" spans="1:12" ht="14.25" customHeight="1">
      <c r="A672" s="42"/>
      <c r="B672" s="42"/>
      <c r="C672" s="42"/>
      <c r="D672" s="42"/>
      <c r="E672" s="42"/>
      <c r="F672" s="42"/>
      <c r="G672" s="89"/>
      <c r="H672" s="42"/>
      <c r="I672" s="42"/>
      <c r="J672" s="42"/>
      <c r="K672" s="42"/>
      <c r="L672" s="42"/>
    </row>
    <row r="673" spans="1:12" ht="14.25" customHeight="1">
      <c r="A673" s="42"/>
      <c r="B673" s="42"/>
      <c r="C673" s="42"/>
      <c r="D673" s="42"/>
      <c r="E673" s="42"/>
      <c r="F673" s="42"/>
      <c r="G673" s="89"/>
      <c r="H673" s="42"/>
      <c r="I673" s="42"/>
      <c r="J673" s="42"/>
      <c r="K673" s="42"/>
      <c r="L673" s="42"/>
    </row>
    <row r="674" spans="1:12" ht="14.25" customHeight="1">
      <c r="A674" s="42"/>
      <c r="B674" s="42"/>
      <c r="C674" s="42"/>
      <c r="D674" s="42"/>
      <c r="E674" s="42"/>
      <c r="F674" s="42"/>
      <c r="G674" s="89"/>
      <c r="H674" s="42"/>
      <c r="I674" s="42"/>
      <c r="J674" s="42"/>
      <c r="K674" s="42"/>
      <c r="L674" s="42"/>
    </row>
    <row r="675" spans="1:12" ht="14.25" customHeight="1">
      <c r="A675" s="42"/>
      <c r="B675" s="42"/>
      <c r="C675" s="42"/>
      <c r="D675" s="42"/>
      <c r="E675" s="42"/>
      <c r="F675" s="42"/>
      <c r="G675" s="89"/>
      <c r="H675" s="42"/>
      <c r="I675" s="42"/>
      <c r="J675" s="42"/>
      <c r="K675" s="42"/>
      <c r="L675" s="42"/>
    </row>
    <row r="676" spans="1:12" ht="14.25" customHeight="1">
      <c r="A676" s="42"/>
      <c r="B676" s="42"/>
      <c r="C676" s="42"/>
      <c r="D676" s="42"/>
      <c r="E676" s="42"/>
      <c r="F676" s="42"/>
      <c r="G676" s="89"/>
      <c r="H676" s="42"/>
      <c r="I676" s="42"/>
      <c r="J676" s="42"/>
      <c r="K676" s="42"/>
      <c r="L676" s="42"/>
    </row>
    <row r="677" spans="1:12" ht="14.25" customHeight="1">
      <c r="A677" s="42"/>
      <c r="B677" s="42"/>
      <c r="C677" s="42"/>
      <c r="D677" s="42"/>
      <c r="E677" s="42"/>
      <c r="F677" s="42"/>
      <c r="G677" s="89"/>
      <c r="H677" s="42"/>
      <c r="I677" s="42"/>
      <c r="J677" s="42"/>
      <c r="K677" s="42"/>
      <c r="L677" s="42"/>
    </row>
    <row r="678" spans="1:12" ht="14.25" customHeight="1">
      <c r="A678" s="42"/>
      <c r="B678" s="42"/>
      <c r="C678" s="42"/>
      <c r="D678" s="42"/>
      <c r="E678" s="42"/>
      <c r="F678" s="42"/>
      <c r="G678" s="89"/>
      <c r="H678" s="42"/>
      <c r="I678" s="42"/>
      <c r="J678" s="42"/>
      <c r="K678" s="42"/>
      <c r="L678" s="42"/>
    </row>
    <row r="679" spans="1:12" ht="14.25" customHeight="1">
      <c r="A679" s="42"/>
      <c r="B679" s="42"/>
      <c r="C679" s="42"/>
      <c r="D679" s="42"/>
      <c r="E679" s="42"/>
      <c r="F679" s="42"/>
      <c r="G679" s="89"/>
      <c r="H679" s="42"/>
      <c r="I679" s="42"/>
      <c r="J679" s="42"/>
      <c r="K679" s="42"/>
      <c r="L679" s="42"/>
    </row>
    <row r="680" spans="1:12" ht="14.25" customHeight="1">
      <c r="A680" s="42"/>
      <c r="B680" s="42"/>
      <c r="C680" s="42"/>
      <c r="D680" s="42"/>
      <c r="E680" s="42"/>
      <c r="F680" s="42"/>
      <c r="G680" s="89"/>
      <c r="H680" s="42"/>
      <c r="I680" s="42"/>
      <c r="J680" s="42"/>
      <c r="K680" s="42"/>
      <c r="L680" s="42"/>
    </row>
    <row r="681" spans="1:12" ht="14.25" customHeight="1">
      <c r="A681" s="42"/>
      <c r="B681" s="42"/>
      <c r="C681" s="42"/>
      <c r="D681" s="42"/>
      <c r="E681" s="42"/>
      <c r="F681" s="42"/>
      <c r="G681" s="89"/>
      <c r="H681" s="42"/>
      <c r="I681" s="42"/>
      <c r="J681" s="42"/>
      <c r="K681" s="42"/>
      <c r="L681" s="42"/>
    </row>
    <row r="682" spans="1:12" ht="14.25" customHeight="1">
      <c r="A682" s="42"/>
      <c r="B682" s="42"/>
      <c r="C682" s="42"/>
      <c r="D682" s="42"/>
      <c r="E682" s="42"/>
      <c r="F682" s="42"/>
      <c r="G682" s="89"/>
      <c r="H682" s="42"/>
      <c r="I682" s="42"/>
      <c r="J682" s="42"/>
      <c r="K682" s="42"/>
      <c r="L682" s="42"/>
    </row>
    <row r="683" spans="1:12" ht="14.25" customHeight="1">
      <c r="A683" s="42"/>
      <c r="B683" s="42"/>
      <c r="C683" s="42"/>
      <c r="D683" s="42"/>
      <c r="E683" s="42"/>
      <c r="F683" s="42"/>
      <c r="G683" s="89"/>
      <c r="H683" s="42"/>
      <c r="I683" s="42"/>
      <c r="J683" s="42"/>
      <c r="K683" s="42"/>
      <c r="L683" s="42"/>
    </row>
    <row r="684" spans="1:12" ht="14.25" customHeight="1">
      <c r="A684" s="42"/>
      <c r="B684" s="42"/>
      <c r="C684" s="42"/>
      <c r="D684" s="42"/>
      <c r="E684" s="42"/>
      <c r="F684" s="42"/>
      <c r="G684" s="89"/>
      <c r="H684" s="42"/>
      <c r="I684" s="42"/>
      <c r="J684" s="42"/>
      <c r="K684" s="42"/>
      <c r="L684" s="42"/>
    </row>
    <row r="685" spans="1:12" ht="14.25" customHeight="1">
      <c r="A685" s="42"/>
      <c r="B685" s="42"/>
      <c r="C685" s="42"/>
      <c r="D685" s="42"/>
      <c r="E685" s="42"/>
      <c r="F685" s="42"/>
      <c r="G685" s="89"/>
      <c r="H685" s="42"/>
      <c r="I685" s="42"/>
      <c r="J685" s="42"/>
      <c r="K685" s="42"/>
      <c r="L685" s="42"/>
    </row>
    <row r="686" spans="1:12" ht="14.25" customHeight="1">
      <c r="A686" s="42"/>
      <c r="B686" s="42"/>
      <c r="C686" s="42"/>
      <c r="D686" s="42"/>
      <c r="E686" s="42"/>
      <c r="F686" s="42"/>
      <c r="G686" s="89"/>
      <c r="H686" s="42"/>
      <c r="I686" s="42"/>
      <c r="J686" s="42"/>
      <c r="K686" s="42"/>
      <c r="L686" s="42"/>
    </row>
    <row r="687" spans="1:12" ht="14.25" customHeight="1">
      <c r="A687" s="42"/>
      <c r="B687" s="42"/>
      <c r="C687" s="42"/>
      <c r="D687" s="42"/>
      <c r="E687" s="42"/>
      <c r="F687" s="42"/>
      <c r="G687" s="89"/>
      <c r="H687" s="42"/>
      <c r="I687" s="42"/>
      <c r="J687" s="42"/>
      <c r="K687" s="42"/>
      <c r="L687" s="42"/>
    </row>
    <row r="688" spans="1:12" ht="14.25" customHeight="1">
      <c r="A688" s="42"/>
      <c r="B688" s="42"/>
      <c r="C688" s="42"/>
      <c r="D688" s="42"/>
      <c r="E688" s="42"/>
      <c r="F688" s="42"/>
      <c r="G688" s="89"/>
      <c r="H688" s="42"/>
      <c r="I688" s="42"/>
      <c r="J688" s="42"/>
      <c r="K688" s="42"/>
      <c r="L688" s="42"/>
    </row>
    <row r="689" spans="1:12" ht="14.25" customHeight="1">
      <c r="A689" s="42"/>
      <c r="B689" s="42"/>
      <c r="C689" s="42"/>
      <c r="D689" s="42"/>
      <c r="E689" s="42"/>
      <c r="F689" s="42"/>
      <c r="G689" s="89"/>
      <c r="H689" s="42"/>
      <c r="I689" s="42"/>
      <c r="J689" s="42"/>
      <c r="K689" s="42"/>
      <c r="L689" s="42"/>
    </row>
    <row r="690" spans="1:12" ht="14.25" customHeight="1">
      <c r="A690" s="42"/>
      <c r="B690" s="42"/>
      <c r="C690" s="42"/>
      <c r="D690" s="42"/>
      <c r="E690" s="42"/>
      <c r="F690" s="42"/>
      <c r="G690" s="89"/>
      <c r="H690" s="42"/>
      <c r="I690" s="42"/>
      <c r="J690" s="42"/>
      <c r="K690" s="42"/>
      <c r="L690" s="42"/>
    </row>
    <row r="691" spans="1:12" ht="14.25" customHeight="1">
      <c r="A691" s="42"/>
      <c r="B691" s="42"/>
      <c r="C691" s="42"/>
      <c r="D691" s="42"/>
      <c r="E691" s="42"/>
      <c r="F691" s="42"/>
      <c r="G691" s="89"/>
      <c r="H691" s="42"/>
      <c r="I691" s="42"/>
      <c r="J691" s="42"/>
      <c r="K691" s="42"/>
      <c r="L691" s="42"/>
    </row>
    <row r="692" spans="1:12" ht="14.25" customHeight="1">
      <c r="A692" s="42"/>
      <c r="B692" s="42"/>
      <c r="C692" s="42"/>
      <c r="D692" s="42"/>
      <c r="E692" s="42"/>
      <c r="F692" s="42"/>
      <c r="G692" s="89"/>
      <c r="H692" s="42"/>
      <c r="I692" s="42"/>
      <c r="J692" s="42"/>
      <c r="K692" s="42"/>
      <c r="L692" s="42"/>
    </row>
    <row r="693" spans="1:12" ht="14.25" customHeight="1">
      <c r="A693" s="42"/>
      <c r="B693" s="42"/>
      <c r="C693" s="42"/>
      <c r="D693" s="42"/>
      <c r="E693" s="42"/>
      <c r="F693" s="42"/>
      <c r="G693" s="89"/>
      <c r="H693" s="42"/>
      <c r="I693" s="42"/>
      <c r="J693" s="42"/>
      <c r="K693" s="42"/>
      <c r="L693" s="42"/>
    </row>
    <row r="694" spans="1:12" ht="14.25" customHeight="1">
      <c r="A694" s="42"/>
      <c r="B694" s="42"/>
      <c r="C694" s="42"/>
      <c r="D694" s="42"/>
      <c r="E694" s="42"/>
      <c r="F694" s="42"/>
      <c r="G694" s="89"/>
      <c r="H694" s="42"/>
      <c r="I694" s="42"/>
      <c r="J694" s="42"/>
      <c r="K694" s="42"/>
      <c r="L694" s="42"/>
    </row>
    <row r="695" spans="1:12" ht="14.25" customHeight="1">
      <c r="A695" s="42"/>
      <c r="B695" s="42"/>
      <c r="C695" s="42"/>
      <c r="D695" s="42"/>
      <c r="E695" s="42"/>
      <c r="F695" s="42"/>
      <c r="G695" s="89"/>
      <c r="H695" s="42"/>
      <c r="I695" s="42"/>
      <c r="J695" s="42"/>
      <c r="K695" s="42"/>
      <c r="L695" s="42"/>
    </row>
    <row r="696" spans="1:12" ht="14.25" customHeight="1">
      <c r="A696" s="42"/>
      <c r="B696" s="42"/>
      <c r="C696" s="42"/>
      <c r="D696" s="42"/>
      <c r="E696" s="42"/>
      <c r="F696" s="42"/>
      <c r="G696" s="89"/>
      <c r="H696" s="42"/>
      <c r="I696" s="42"/>
      <c r="J696" s="42"/>
      <c r="K696" s="42"/>
      <c r="L696" s="42"/>
    </row>
    <row r="697" spans="1:12" ht="14.25" customHeight="1">
      <c r="A697" s="42"/>
      <c r="B697" s="42"/>
      <c r="C697" s="42"/>
      <c r="D697" s="42"/>
      <c r="E697" s="42"/>
      <c r="F697" s="42"/>
      <c r="G697" s="89"/>
      <c r="H697" s="42"/>
      <c r="I697" s="42"/>
      <c r="J697" s="42"/>
      <c r="K697" s="42"/>
      <c r="L697" s="42"/>
    </row>
    <row r="698" spans="1:12" ht="14.25" customHeight="1">
      <c r="A698" s="42"/>
      <c r="B698" s="42"/>
      <c r="C698" s="42"/>
      <c r="D698" s="42"/>
      <c r="E698" s="42"/>
      <c r="F698" s="42"/>
      <c r="G698" s="89"/>
      <c r="H698" s="42"/>
      <c r="I698" s="42"/>
      <c r="J698" s="42"/>
      <c r="K698" s="42"/>
      <c r="L698" s="42"/>
    </row>
    <row r="699" spans="1:12" ht="14.25" customHeight="1">
      <c r="A699" s="42"/>
      <c r="B699" s="42"/>
      <c r="C699" s="42"/>
      <c r="D699" s="42"/>
      <c r="E699" s="42"/>
      <c r="F699" s="42"/>
      <c r="G699" s="89"/>
      <c r="H699" s="42"/>
      <c r="I699" s="42"/>
      <c r="J699" s="42"/>
      <c r="K699" s="42"/>
      <c r="L699" s="42"/>
    </row>
    <row r="700" spans="1:12" ht="14.25" customHeight="1">
      <c r="A700" s="42"/>
      <c r="B700" s="42"/>
      <c r="C700" s="42"/>
      <c r="D700" s="42"/>
      <c r="E700" s="42"/>
      <c r="F700" s="42"/>
      <c r="G700" s="89"/>
      <c r="H700" s="42"/>
      <c r="I700" s="42"/>
      <c r="J700" s="42"/>
      <c r="K700" s="42"/>
      <c r="L700" s="42"/>
    </row>
    <row r="701" spans="1:12" ht="14.25" customHeight="1">
      <c r="A701" s="42"/>
      <c r="B701" s="42"/>
      <c r="C701" s="42"/>
      <c r="D701" s="42"/>
      <c r="E701" s="42"/>
      <c r="F701" s="42"/>
      <c r="G701" s="89"/>
      <c r="H701" s="42"/>
      <c r="I701" s="42"/>
      <c r="J701" s="42"/>
      <c r="K701" s="42"/>
      <c r="L701" s="42"/>
    </row>
    <row r="702" spans="1:12" ht="14.25" customHeight="1">
      <c r="A702" s="42"/>
      <c r="B702" s="42"/>
      <c r="C702" s="42"/>
      <c r="D702" s="42"/>
      <c r="E702" s="42"/>
      <c r="F702" s="42"/>
      <c r="G702" s="89"/>
      <c r="H702" s="42"/>
      <c r="I702" s="42"/>
      <c r="J702" s="42"/>
      <c r="K702" s="42"/>
      <c r="L702" s="42"/>
    </row>
    <row r="703" spans="1:12" ht="14.25" customHeight="1">
      <c r="A703" s="42"/>
      <c r="B703" s="42"/>
      <c r="C703" s="42"/>
      <c r="D703" s="42"/>
      <c r="E703" s="42"/>
      <c r="F703" s="42"/>
      <c r="G703" s="89"/>
      <c r="H703" s="42"/>
      <c r="I703" s="42"/>
      <c r="J703" s="42"/>
      <c r="K703" s="42"/>
      <c r="L703" s="42"/>
    </row>
    <row r="704" spans="1:12" ht="14.25" customHeight="1">
      <c r="A704" s="42"/>
      <c r="B704" s="42"/>
      <c r="C704" s="42"/>
      <c r="D704" s="42"/>
      <c r="E704" s="42"/>
      <c r="F704" s="42"/>
      <c r="G704" s="89"/>
      <c r="H704" s="42"/>
      <c r="I704" s="42"/>
      <c r="J704" s="42"/>
      <c r="K704" s="42"/>
      <c r="L704" s="42"/>
    </row>
    <row r="705" spans="1:12" ht="14.25" customHeight="1">
      <c r="A705" s="42"/>
      <c r="B705" s="42"/>
      <c r="C705" s="42"/>
      <c r="D705" s="42"/>
      <c r="E705" s="42"/>
      <c r="F705" s="42"/>
      <c r="G705" s="89"/>
      <c r="H705" s="42"/>
      <c r="I705" s="42"/>
      <c r="J705" s="42"/>
      <c r="K705" s="42"/>
      <c r="L705" s="42"/>
    </row>
    <row r="706" spans="1:12" ht="14.25" customHeight="1">
      <c r="A706" s="42"/>
      <c r="B706" s="42"/>
      <c r="C706" s="42"/>
      <c r="D706" s="42"/>
      <c r="E706" s="42"/>
      <c r="F706" s="42"/>
      <c r="G706" s="89"/>
      <c r="H706" s="42"/>
      <c r="I706" s="42"/>
      <c r="J706" s="42"/>
      <c r="K706" s="42"/>
      <c r="L706" s="42"/>
    </row>
    <row r="707" spans="1:12" ht="14.25" customHeight="1">
      <c r="A707" s="42"/>
      <c r="B707" s="42"/>
      <c r="C707" s="42"/>
      <c r="D707" s="42"/>
      <c r="E707" s="42"/>
      <c r="F707" s="42"/>
      <c r="G707" s="89"/>
      <c r="H707" s="42"/>
      <c r="I707" s="42"/>
      <c r="J707" s="42"/>
      <c r="K707" s="42"/>
      <c r="L707" s="42"/>
    </row>
    <row r="708" spans="1:12" ht="14.25" customHeight="1">
      <c r="A708" s="42"/>
      <c r="B708" s="42"/>
      <c r="C708" s="42"/>
      <c r="D708" s="42"/>
      <c r="E708" s="42"/>
      <c r="F708" s="42"/>
      <c r="G708" s="89"/>
      <c r="H708" s="42"/>
      <c r="I708" s="42"/>
      <c r="J708" s="42"/>
      <c r="K708" s="42"/>
      <c r="L708" s="42"/>
    </row>
    <row r="709" spans="1:12" ht="14.25" customHeight="1">
      <c r="A709" s="42"/>
      <c r="B709" s="42"/>
      <c r="C709" s="42"/>
      <c r="D709" s="42"/>
      <c r="E709" s="42"/>
      <c r="F709" s="42"/>
      <c r="G709" s="89"/>
      <c r="H709" s="42"/>
      <c r="I709" s="42"/>
      <c r="J709" s="42"/>
      <c r="K709" s="42"/>
      <c r="L709" s="42"/>
    </row>
    <row r="710" spans="1:12" ht="14.25" customHeight="1">
      <c r="A710" s="42"/>
      <c r="B710" s="42"/>
      <c r="C710" s="42"/>
      <c r="D710" s="42"/>
      <c r="E710" s="42"/>
      <c r="F710" s="42"/>
      <c r="G710" s="89"/>
      <c r="H710" s="42"/>
      <c r="I710" s="42"/>
      <c r="J710" s="42"/>
      <c r="K710" s="42"/>
      <c r="L710" s="42"/>
    </row>
    <row r="711" spans="1:12" ht="14.25" customHeight="1">
      <c r="A711" s="42"/>
      <c r="B711" s="42"/>
      <c r="C711" s="42"/>
      <c r="D711" s="42"/>
      <c r="E711" s="42"/>
      <c r="F711" s="42"/>
      <c r="G711" s="89"/>
      <c r="H711" s="42"/>
      <c r="I711" s="42"/>
      <c r="J711" s="42"/>
      <c r="K711" s="42"/>
      <c r="L711" s="42"/>
    </row>
    <row r="712" spans="1:12" ht="14.25" customHeight="1">
      <c r="A712" s="42"/>
      <c r="B712" s="42"/>
      <c r="C712" s="42"/>
      <c r="D712" s="42"/>
      <c r="E712" s="42"/>
      <c r="F712" s="42"/>
      <c r="G712" s="89"/>
      <c r="H712" s="42"/>
      <c r="I712" s="42"/>
      <c r="J712" s="42"/>
      <c r="K712" s="42"/>
      <c r="L712" s="42"/>
    </row>
    <row r="713" spans="1:12" ht="14.25" customHeight="1">
      <c r="A713" s="42"/>
      <c r="B713" s="42"/>
      <c r="C713" s="42"/>
      <c r="D713" s="42"/>
      <c r="E713" s="42"/>
      <c r="F713" s="42"/>
      <c r="G713" s="89"/>
      <c r="H713" s="42"/>
      <c r="I713" s="42"/>
      <c r="J713" s="42"/>
      <c r="K713" s="42"/>
      <c r="L713" s="42"/>
    </row>
    <row r="714" spans="1:12" ht="14.25" customHeight="1">
      <c r="A714" s="42"/>
      <c r="B714" s="42"/>
      <c r="C714" s="42"/>
      <c r="D714" s="42"/>
      <c r="E714" s="42"/>
      <c r="F714" s="42"/>
      <c r="G714" s="89"/>
      <c r="H714" s="42"/>
      <c r="I714" s="42"/>
      <c r="J714" s="42"/>
      <c r="K714" s="42"/>
      <c r="L714" s="42"/>
    </row>
    <row r="715" spans="1:12" ht="14.25" customHeight="1">
      <c r="A715" s="42"/>
      <c r="B715" s="42"/>
      <c r="C715" s="42"/>
      <c r="D715" s="42"/>
      <c r="E715" s="42"/>
      <c r="F715" s="42"/>
      <c r="G715" s="89"/>
      <c r="H715" s="42"/>
      <c r="I715" s="42"/>
      <c r="J715" s="42"/>
      <c r="K715" s="42"/>
      <c r="L715" s="42"/>
    </row>
    <row r="716" spans="1:12" ht="14.25" customHeight="1">
      <c r="A716" s="42"/>
      <c r="B716" s="42"/>
      <c r="C716" s="42"/>
      <c r="D716" s="42"/>
      <c r="E716" s="42"/>
      <c r="F716" s="42"/>
      <c r="G716" s="89"/>
      <c r="H716" s="42"/>
      <c r="I716" s="42"/>
      <c r="J716" s="42"/>
      <c r="K716" s="42"/>
      <c r="L716" s="42"/>
    </row>
    <row r="717" spans="1:12" ht="14.25" customHeight="1">
      <c r="A717" s="42"/>
      <c r="B717" s="42"/>
      <c r="C717" s="42"/>
      <c r="D717" s="42"/>
      <c r="E717" s="42"/>
      <c r="F717" s="42"/>
      <c r="G717" s="89"/>
      <c r="H717" s="42"/>
      <c r="I717" s="42"/>
      <c r="J717" s="42"/>
      <c r="K717" s="42"/>
      <c r="L717" s="42"/>
    </row>
    <row r="718" spans="1:12" ht="14.25" customHeight="1">
      <c r="A718" s="42"/>
      <c r="B718" s="42"/>
      <c r="C718" s="42"/>
      <c r="D718" s="42"/>
      <c r="E718" s="42"/>
      <c r="F718" s="42"/>
      <c r="G718" s="89"/>
      <c r="H718" s="42"/>
      <c r="I718" s="42"/>
      <c r="J718" s="42"/>
      <c r="K718" s="42"/>
      <c r="L718" s="42"/>
    </row>
    <row r="719" spans="1:12" ht="14.25" customHeight="1">
      <c r="A719" s="42"/>
      <c r="B719" s="42"/>
      <c r="C719" s="42"/>
      <c r="D719" s="42"/>
      <c r="E719" s="42"/>
      <c r="F719" s="42"/>
      <c r="G719" s="89"/>
      <c r="H719" s="42"/>
      <c r="I719" s="42"/>
      <c r="J719" s="42"/>
      <c r="K719" s="42"/>
      <c r="L719" s="42"/>
    </row>
    <row r="720" spans="1:12" ht="14.25" customHeight="1">
      <c r="A720" s="42"/>
      <c r="B720" s="42"/>
      <c r="C720" s="42"/>
      <c r="D720" s="42"/>
      <c r="E720" s="42"/>
      <c r="F720" s="42"/>
      <c r="G720" s="89"/>
      <c r="H720" s="42"/>
      <c r="I720" s="42"/>
      <c r="J720" s="42"/>
      <c r="K720" s="42"/>
      <c r="L720" s="42"/>
    </row>
    <row r="721" spans="1:12" ht="14.25" customHeight="1">
      <c r="A721" s="42"/>
      <c r="B721" s="42"/>
      <c r="C721" s="42"/>
      <c r="D721" s="42"/>
      <c r="E721" s="42"/>
      <c r="F721" s="42"/>
      <c r="G721" s="89"/>
      <c r="H721" s="42"/>
      <c r="I721" s="42"/>
      <c r="J721" s="42"/>
      <c r="K721" s="42"/>
      <c r="L721" s="42"/>
    </row>
    <row r="722" spans="1:12" ht="14.25" customHeight="1">
      <c r="A722" s="42"/>
      <c r="B722" s="42"/>
      <c r="C722" s="42"/>
      <c r="D722" s="42"/>
      <c r="E722" s="42"/>
      <c r="F722" s="42"/>
      <c r="G722" s="89"/>
      <c r="H722" s="42"/>
      <c r="I722" s="42"/>
      <c r="J722" s="42"/>
      <c r="K722" s="42"/>
      <c r="L722" s="42"/>
    </row>
    <row r="723" spans="1:12" ht="14.25" customHeight="1">
      <c r="A723" s="42"/>
      <c r="B723" s="42"/>
      <c r="C723" s="42"/>
      <c r="D723" s="42"/>
      <c r="E723" s="42"/>
      <c r="F723" s="42"/>
      <c r="G723" s="89"/>
      <c r="H723" s="42"/>
      <c r="I723" s="42"/>
      <c r="J723" s="42"/>
      <c r="K723" s="42"/>
      <c r="L723" s="42"/>
    </row>
    <row r="724" spans="1:12" ht="14.25" customHeight="1">
      <c r="A724" s="42"/>
      <c r="B724" s="42"/>
      <c r="C724" s="42"/>
      <c r="D724" s="42"/>
      <c r="E724" s="42"/>
      <c r="F724" s="42"/>
      <c r="G724" s="89"/>
      <c r="H724" s="42"/>
      <c r="I724" s="42"/>
      <c r="J724" s="42"/>
      <c r="K724" s="42"/>
      <c r="L724" s="42"/>
    </row>
    <row r="725" spans="1:12" ht="14.25" customHeight="1">
      <c r="A725" s="42"/>
      <c r="B725" s="42"/>
      <c r="C725" s="42"/>
      <c r="D725" s="42"/>
      <c r="E725" s="42"/>
      <c r="F725" s="42"/>
      <c r="G725" s="89"/>
      <c r="H725" s="42"/>
      <c r="I725" s="42"/>
      <c r="J725" s="42"/>
      <c r="K725" s="42"/>
      <c r="L725" s="42"/>
    </row>
    <row r="726" spans="1:12" ht="14.25" customHeight="1">
      <c r="A726" s="42"/>
      <c r="B726" s="42"/>
      <c r="C726" s="42"/>
      <c r="D726" s="42"/>
      <c r="E726" s="42"/>
      <c r="F726" s="42"/>
      <c r="G726" s="89"/>
      <c r="H726" s="42"/>
      <c r="I726" s="42"/>
      <c r="J726" s="42"/>
      <c r="K726" s="42"/>
      <c r="L726" s="42"/>
    </row>
    <row r="727" spans="1:12" ht="14.25" customHeight="1">
      <c r="A727" s="42"/>
      <c r="B727" s="42"/>
      <c r="C727" s="42"/>
      <c r="D727" s="42"/>
      <c r="E727" s="42"/>
      <c r="F727" s="42"/>
      <c r="G727" s="89"/>
      <c r="H727" s="42"/>
      <c r="I727" s="42"/>
      <c r="J727" s="42"/>
      <c r="K727" s="42"/>
      <c r="L727" s="42"/>
    </row>
    <row r="728" spans="1:12" ht="14.25" customHeight="1">
      <c r="A728" s="42"/>
      <c r="B728" s="42"/>
      <c r="C728" s="42"/>
      <c r="D728" s="42"/>
      <c r="E728" s="42"/>
      <c r="F728" s="42"/>
      <c r="G728" s="89"/>
      <c r="H728" s="42"/>
      <c r="I728" s="42"/>
      <c r="J728" s="42"/>
      <c r="K728" s="42"/>
      <c r="L728" s="42"/>
    </row>
    <row r="729" spans="1:12" ht="14.25" customHeight="1">
      <c r="A729" s="42"/>
      <c r="B729" s="42"/>
      <c r="C729" s="42"/>
      <c r="D729" s="42"/>
      <c r="E729" s="42"/>
      <c r="F729" s="42"/>
      <c r="G729" s="89"/>
      <c r="H729" s="42"/>
      <c r="I729" s="42"/>
      <c r="J729" s="42"/>
      <c r="K729" s="42"/>
      <c r="L729" s="42"/>
    </row>
    <row r="730" spans="1:12" ht="14.25" customHeight="1">
      <c r="A730" s="42"/>
      <c r="B730" s="42"/>
      <c r="C730" s="42"/>
      <c r="D730" s="42"/>
      <c r="E730" s="42"/>
      <c r="F730" s="42"/>
      <c r="G730" s="89"/>
      <c r="H730" s="42"/>
      <c r="I730" s="42"/>
      <c r="J730" s="42"/>
      <c r="K730" s="42"/>
      <c r="L730" s="42"/>
    </row>
    <row r="731" spans="1:12" ht="14.25" customHeight="1">
      <c r="A731" s="42"/>
      <c r="B731" s="42"/>
      <c r="C731" s="42"/>
      <c r="D731" s="42"/>
      <c r="E731" s="42"/>
      <c r="F731" s="42"/>
      <c r="G731" s="89"/>
      <c r="H731" s="42"/>
      <c r="I731" s="42"/>
      <c r="J731" s="42"/>
      <c r="K731" s="42"/>
      <c r="L731" s="42"/>
    </row>
    <row r="732" spans="1:12" ht="14.25" customHeight="1">
      <c r="A732" s="42"/>
      <c r="B732" s="42"/>
      <c r="C732" s="42"/>
      <c r="D732" s="42"/>
      <c r="E732" s="42"/>
      <c r="F732" s="42"/>
      <c r="G732" s="89"/>
      <c r="H732" s="42"/>
      <c r="I732" s="42"/>
      <c r="J732" s="42"/>
      <c r="K732" s="42"/>
      <c r="L732" s="42"/>
    </row>
    <row r="733" spans="1:12" ht="14.25" customHeight="1">
      <c r="A733" s="42"/>
      <c r="B733" s="42"/>
      <c r="C733" s="42"/>
      <c r="D733" s="42"/>
      <c r="E733" s="42"/>
      <c r="F733" s="42"/>
      <c r="G733" s="89"/>
      <c r="H733" s="42"/>
      <c r="I733" s="42"/>
      <c r="J733" s="42"/>
      <c r="K733" s="42"/>
      <c r="L733" s="42"/>
    </row>
    <row r="734" spans="1:12" ht="14.25" customHeight="1">
      <c r="A734" s="42"/>
      <c r="B734" s="42"/>
      <c r="C734" s="42"/>
      <c r="D734" s="42"/>
      <c r="E734" s="42"/>
      <c r="F734" s="42"/>
      <c r="G734" s="89"/>
      <c r="H734" s="42"/>
      <c r="I734" s="42"/>
      <c r="J734" s="42"/>
      <c r="K734" s="42"/>
      <c r="L734" s="42"/>
    </row>
    <row r="735" spans="1:12" ht="14.25" customHeight="1">
      <c r="A735" s="42"/>
      <c r="B735" s="42"/>
      <c r="C735" s="42"/>
      <c r="D735" s="42"/>
      <c r="E735" s="42"/>
      <c r="F735" s="42"/>
      <c r="G735" s="89"/>
      <c r="H735" s="42"/>
      <c r="I735" s="42"/>
      <c r="J735" s="42"/>
      <c r="K735" s="42"/>
      <c r="L735" s="42"/>
    </row>
    <row r="736" spans="1:12" ht="14.25" customHeight="1">
      <c r="A736" s="42"/>
      <c r="B736" s="42"/>
      <c r="C736" s="42"/>
      <c r="D736" s="42"/>
      <c r="E736" s="42"/>
      <c r="F736" s="42"/>
      <c r="G736" s="89"/>
      <c r="H736" s="42"/>
      <c r="I736" s="42"/>
      <c r="J736" s="42"/>
      <c r="K736" s="42"/>
      <c r="L736" s="42"/>
    </row>
    <row r="737" spans="1:12" ht="14.25" customHeight="1">
      <c r="A737" s="42"/>
      <c r="B737" s="42"/>
      <c r="C737" s="42"/>
      <c r="D737" s="42"/>
      <c r="E737" s="42"/>
      <c r="F737" s="42"/>
      <c r="G737" s="89"/>
      <c r="H737" s="42"/>
      <c r="I737" s="42"/>
      <c r="J737" s="42"/>
      <c r="K737" s="42"/>
      <c r="L737" s="42"/>
    </row>
    <row r="738" spans="1:12" ht="14.25" customHeight="1">
      <c r="A738" s="42"/>
      <c r="B738" s="42"/>
      <c r="C738" s="42"/>
      <c r="D738" s="42"/>
      <c r="E738" s="42"/>
      <c r="F738" s="42"/>
      <c r="G738" s="89"/>
      <c r="H738" s="42"/>
      <c r="I738" s="42"/>
      <c r="J738" s="42"/>
      <c r="K738" s="42"/>
      <c r="L738" s="42"/>
    </row>
    <row r="739" spans="1:12" ht="14.25" customHeight="1">
      <c r="A739" s="42"/>
      <c r="B739" s="42"/>
      <c r="C739" s="42"/>
      <c r="D739" s="42"/>
      <c r="E739" s="42"/>
      <c r="F739" s="42"/>
      <c r="G739" s="89"/>
      <c r="H739" s="42"/>
      <c r="I739" s="42"/>
      <c r="J739" s="42"/>
      <c r="K739" s="42"/>
      <c r="L739" s="42"/>
    </row>
    <row r="740" spans="1:12" ht="14.25" customHeight="1">
      <c r="A740" s="42"/>
      <c r="B740" s="42"/>
      <c r="C740" s="42"/>
      <c r="D740" s="42"/>
      <c r="E740" s="42"/>
      <c r="F740" s="42"/>
      <c r="G740" s="89"/>
      <c r="H740" s="42"/>
      <c r="I740" s="42"/>
      <c r="J740" s="42"/>
      <c r="K740" s="42"/>
      <c r="L740" s="42"/>
    </row>
    <row r="741" spans="1:12" ht="14.25" customHeight="1">
      <c r="A741" s="42"/>
      <c r="B741" s="42"/>
      <c r="C741" s="42"/>
      <c r="D741" s="42"/>
      <c r="E741" s="42"/>
      <c r="F741" s="42"/>
      <c r="G741" s="89"/>
      <c r="H741" s="42"/>
      <c r="I741" s="42"/>
      <c r="J741" s="42"/>
      <c r="K741" s="42"/>
      <c r="L741" s="42"/>
    </row>
    <row r="742" spans="1:12" ht="14.25" customHeight="1">
      <c r="A742" s="42"/>
      <c r="B742" s="42"/>
      <c r="C742" s="42"/>
      <c r="D742" s="42"/>
      <c r="E742" s="42"/>
      <c r="F742" s="42"/>
      <c r="G742" s="89"/>
      <c r="H742" s="42"/>
      <c r="I742" s="42"/>
      <c r="J742" s="42"/>
      <c r="K742" s="42"/>
      <c r="L742" s="42"/>
    </row>
    <row r="743" spans="1:12" ht="14.25" customHeight="1">
      <c r="A743" s="42"/>
      <c r="B743" s="42"/>
      <c r="C743" s="42"/>
      <c r="D743" s="42"/>
      <c r="E743" s="42"/>
      <c r="F743" s="42"/>
      <c r="G743" s="89"/>
      <c r="H743" s="42"/>
      <c r="I743" s="42"/>
      <c r="J743" s="42"/>
      <c r="K743" s="42"/>
      <c r="L743" s="42"/>
    </row>
    <row r="744" spans="1:12" ht="14.25" customHeight="1">
      <c r="A744" s="42"/>
      <c r="B744" s="42"/>
      <c r="C744" s="42"/>
      <c r="D744" s="42"/>
      <c r="E744" s="42"/>
      <c r="F744" s="42"/>
      <c r="G744" s="89"/>
      <c r="H744" s="42"/>
      <c r="I744" s="42"/>
      <c r="J744" s="42"/>
      <c r="K744" s="42"/>
      <c r="L744" s="42"/>
    </row>
    <row r="745" spans="1:12" ht="14.25" customHeight="1">
      <c r="A745" s="42"/>
      <c r="B745" s="42"/>
      <c r="C745" s="42"/>
      <c r="D745" s="42"/>
      <c r="E745" s="42"/>
      <c r="F745" s="42"/>
      <c r="G745" s="89"/>
      <c r="H745" s="42"/>
      <c r="I745" s="42"/>
      <c r="J745" s="42"/>
      <c r="K745" s="42"/>
      <c r="L745" s="42"/>
    </row>
    <row r="746" spans="1:12" ht="14.25" customHeight="1">
      <c r="A746" s="42"/>
      <c r="B746" s="42"/>
      <c r="C746" s="42"/>
      <c r="D746" s="42"/>
      <c r="E746" s="42"/>
      <c r="F746" s="42"/>
      <c r="G746" s="89"/>
      <c r="H746" s="42"/>
      <c r="I746" s="42"/>
      <c r="J746" s="42"/>
      <c r="K746" s="42"/>
      <c r="L746" s="42"/>
    </row>
    <row r="747" spans="1:12" ht="14.25" customHeight="1">
      <c r="A747" s="42"/>
      <c r="B747" s="42"/>
      <c r="C747" s="42"/>
      <c r="D747" s="42"/>
      <c r="E747" s="42"/>
      <c r="F747" s="42"/>
      <c r="G747" s="89"/>
      <c r="H747" s="42"/>
      <c r="I747" s="42"/>
      <c r="J747" s="42"/>
      <c r="K747" s="42"/>
      <c r="L747" s="42"/>
    </row>
    <row r="748" spans="1:12" ht="14.25" customHeight="1">
      <c r="A748" s="42"/>
      <c r="B748" s="42"/>
      <c r="C748" s="42"/>
      <c r="D748" s="42"/>
      <c r="E748" s="42"/>
      <c r="F748" s="42"/>
      <c r="G748" s="89"/>
      <c r="H748" s="42"/>
      <c r="I748" s="42"/>
      <c r="J748" s="42"/>
      <c r="K748" s="42"/>
      <c r="L748" s="42"/>
    </row>
    <row r="749" spans="1:12" ht="14.25" customHeight="1">
      <c r="A749" s="42"/>
      <c r="B749" s="42"/>
      <c r="C749" s="42"/>
      <c r="D749" s="42"/>
      <c r="E749" s="42"/>
      <c r="F749" s="42"/>
      <c r="G749" s="89"/>
      <c r="H749" s="42"/>
      <c r="I749" s="42"/>
      <c r="J749" s="42"/>
      <c r="K749" s="42"/>
      <c r="L749" s="42"/>
    </row>
    <row r="750" spans="1:12" ht="14.25" customHeight="1">
      <c r="A750" s="42"/>
      <c r="B750" s="42"/>
      <c r="C750" s="42"/>
      <c r="D750" s="42"/>
      <c r="E750" s="42"/>
      <c r="F750" s="42"/>
      <c r="G750" s="89"/>
      <c r="H750" s="42"/>
      <c r="I750" s="42"/>
      <c r="J750" s="42"/>
      <c r="K750" s="42"/>
      <c r="L750" s="42"/>
    </row>
    <row r="751" spans="1:12" ht="14.25" customHeight="1">
      <c r="A751" s="42"/>
      <c r="B751" s="42"/>
      <c r="C751" s="42"/>
      <c r="D751" s="42"/>
      <c r="E751" s="42"/>
      <c r="F751" s="42"/>
      <c r="G751" s="89"/>
      <c r="H751" s="42"/>
      <c r="I751" s="42"/>
      <c r="J751" s="42"/>
      <c r="K751" s="42"/>
      <c r="L751" s="42"/>
    </row>
    <row r="752" spans="1:12" ht="14.25" customHeight="1">
      <c r="A752" s="42"/>
      <c r="B752" s="42"/>
      <c r="C752" s="42"/>
      <c r="D752" s="42"/>
      <c r="E752" s="42"/>
      <c r="F752" s="42"/>
      <c r="G752" s="89"/>
      <c r="H752" s="42"/>
      <c r="I752" s="42"/>
      <c r="J752" s="42"/>
      <c r="K752" s="42"/>
      <c r="L752" s="42"/>
    </row>
    <row r="753" spans="1:12" ht="14.25" customHeight="1">
      <c r="A753" s="42"/>
      <c r="B753" s="42"/>
      <c r="C753" s="42"/>
      <c r="D753" s="42"/>
      <c r="E753" s="42"/>
      <c r="F753" s="42"/>
      <c r="G753" s="89"/>
      <c r="H753" s="42"/>
      <c r="I753" s="42"/>
      <c r="J753" s="42"/>
      <c r="K753" s="42"/>
      <c r="L753" s="42"/>
    </row>
    <row r="754" spans="1:12" ht="14.25" customHeight="1">
      <c r="A754" s="42"/>
      <c r="B754" s="42"/>
      <c r="C754" s="42"/>
      <c r="D754" s="42"/>
      <c r="E754" s="42"/>
      <c r="F754" s="42"/>
      <c r="G754" s="89"/>
      <c r="H754" s="42"/>
      <c r="I754" s="42"/>
      <c r="J754" s="42"/>
      <c r="K754" s="42"/>
      <c r="L754" s="42"/>
    </row>
    <row r="755" spans="1:12" ht="14.25" customHeight="1">
      <c r="A755" s="42"/>
      <c r="B755" s="42"/>
      <c r="C755" s="42"/>
      <c r="D755" s="42"/>
      <c r="E755" s="42"/>
      <c r="F755" s="42"/>
      <c r="G755" s="89"/>
      <c r="H755" s="42"/>
      <c r="I755" s="42"/>
      <c r="J755" s="42"/>
      <c r="K755" s="42"/>
      <c r="L755" s="42"/>
    </row>
    <row r="756" spans="1:12" ht="14.25" customHeight="1">
      <c r="A756" s="42"/>
      <c r="B756" s="42"/>
      <c r="C756" s="42"/>
      <c r="D756" s="42"/>
      <c r="E756" s="42"/>
      <c r="F756" s="42"/>
      <c r="G756" s="89"/>
      <c r="H756" s="42"/>
      <c r="I756" s="42"/>
      <c r="J756" s="42"/>
      <c r="K756" s="42"/>
      <c r="L756" s="42"/>
    </row>
    <row r="757" spans="1:12" ht="14.25" customHeight="1">
      <c r="A757" s="42"/>
      <c r="B757" s="42"/>
      <c r="C757" s="42"/>
      <c r="D757" s="42"/>
      <c r="E757" s="42"/>
      <c r="F757" s="42"/>
      <c r="G757" s="89"/>
      <c r="H757" s="42"/>
      <c r="I757" s="42"/>
      <c r="J757" s="42"/>
      <c r="K757" s="42"/>
      <c r="L757" s="42"/>
    </row>
    <row r="758" spans="1:12" ht="14.25" customHeight="1">
      <c r="A758" s="42"/>
      <c r="B758" s="42"/>
      <c r="C758" s="42"/>
      <c r="D758" s="42"/>
      <c r="E758" s="42"/>
      <c r="F758" s="42"/>
      <c r="G758" s="89"/>
      <c r="H758" s="42"/>
      <c r="I758" s="42"/>
      <c r="J758" s="42"/>
      <c r="K758" s="42"/>
      <c r="L758" s="42"/>
    </row>
    <row r="759" spans="1:12" ht="14.25" customHeight="1">
      <c r="A759" s="42"/>
      <c r="B759" s="42"/>
      <c r="C759" s="42"/>
      <c r="D759" s="42"/>
      <c r="E759" s="42"/>
      <c r="F759" s="42"/>
      <c r="G759" s="89"/>
      <c r="H759" s="42"/>
      <c r="I759" s="42"/>
      <c r="J759" s="42"/>
      <c r="K759" s="42"/>
      <c r="L759" s="42"/>
    </row>
    <row r="760" spans="1:12" ht="14.25" customHeight="1">
      <c r="A760" s="42"/>
      <c r="B760" s="42"/>
      <c r="C760" s="42"/>
      <c r="D760" s="42"/>
      <c r="E760" s="42"/>
      <c r="F760" s="42"/>
      <c r="G760" s="89"/>
      <c r="H760" s="42"/>
      <c r="I760" s="42"/>
      <c r="J760" s="42"/>
      <c r="K760" s="42"/>
      <c r="L760" s="42"/>
    </row>
    <row r="761" spans="1:12" ht="14.25" customHeight="1">
      <c r="A761" s="42"/>
      <c r="B761" s="42"/>
      <c r="C761" s="42"/>
      <c r="D761" s="42"/>
      <c r="E761" s="42"/>
      <c r="F761" s="42"/>
      <c r="G761" s="89"/>
      <c r="H761" s="42"/>
      <c r="I761" s="42"/>
      <c r="J761" s="42"/>
      <c r="K761" s="42"/>
      <c r="L761" s="42"/>
    </row>
    <row r="762" spans="1:12" ht="14.25" customHeight="1">
      <c r="A762" s="42"/>
      <c r="B762" s="42"/>
      <c r="C762" s="42"/>
      <c r="D762" s="42"/>
      <c r="E762" s="42"/>
      <c r="F762" s="42"/>
      <c r="G762" s="89"/>
      <c r="H762" s="42"/>
      <c r="I762" s="42"/>
      <c r="J762" s="42"/>
      <c r="K762" s="42"/>
      <c r="L762" s="42"/>
    </row>
    <row r="763" spans="1:12" ht="14.25" customHeight="1">
      <c r="A763" s="42"/>
      <c r="B763" s="42"/>
      <c r="C763" s="42"/>
      <c r="D763" s="42"/>
      <c r="E763" s="42"/>
      <c r="F763" s="42"/>
      <c r="G763" s="89"/>
      <c r="H763" s="42"/>
      <c r="I763" s="42"/>
      <c r="J763" s="42"/>
      <c r="K763" s="42"/>
      <c r="L763" s="42"/>
    </row>
    <row r="764" spans="1:12" ht="14.25" customHeight="1">
      <c r="A764" s="42"/>
      <c r="B764" s="42"/>
      <c r="C764" s="42"/>
      <c r="D764" s="42"/>
      <c r="E764" s="42"/>
      <c r="F764" s="42"/>
      <c r="G764" s="89"/>
      <c r="H764" s="42"/>
      <c r="I764" s="42"/>
      <c r="J764" s="42"/>
      <c r="K764" s="42"/>
      <c r="L764" s="42"/>
    </row>
    <row r="765" spans="1:12" ht="14.25" customHeight="1">
      <c r="A765" s="42"/>
      <c r="B765" s="42"/>
      <c r="C765" s="42"/>
      <c r="D765" s="42"/>
      <c r="E765" s="42"/>
      <c r="F765" s="42"/>
      <c r="G765" s="89"/>
      <c r="H765" s="42"/>
      <c r="I765" s="42"/>
      <c r="J765" s="42"/>
      <c r="K765" s="42"/>
      <c r="L765" s="42"/>
    </row>
    <row r="766" spans="1:12" ht="14.25" customHeight="1">
      <c r="A766" s="42"/>
      <c r="B766" s="42"/>
      <c r="C766" s="42"/>
      <c r="D766" s="42"/>
      <c r="E766" s="42"/>
      <c r="F766" s="42"/>
      <c r="G766" s="89"/>
      <c r="H766" s="42"/>
      <c r="I766" s="42"/>
      <c r="J766" s="42"/>
      <c r="K766" s="42"/>
      <c r="L766" s="42"/>
    </row>
    <row r="767" spans="1:12" ht="14.25" customHeight="1">
      <c r="A767" s="42"/>
      <c r="B767" s="42"/>
      <c r="C767" s="42"/>
      <c r="D767" s="42"/>
      <c r="E767" s="42"/>
      <c r="F767" s="42"/>
      <c r="G767" s="89"/>
      <c r="H767" s="42"/>
      <c r="I767" s="42"/>
      <c r="J767" s="42"/>
      <c r="K767" s="42"/>
      <c r="L767" s="42"/>
    </row>
    <row r="768" spans="1:12" ht="14.25" customHeight="1">
      <c r="A768" s="42"/>
      <c r="B768" s="42"/>
      <c r="C768" s="42"/>
      <c r="D768" s="42"/>
      <c r="E768" s="42"/>
      <c r="F768" s="42"/>
      <c r="G768" s="89"/>
      <c r="H768" s="42"/>
      <c r="I768" s="42"/>
      <c r="J768" s="42"/>
      <c r="K768" s="42"/>
      <c r="L768" s="42"/>
    </row>
    <row r="769" spans="1:12" ht="14.25" customHeight="1">
      <c r="A769" s="42"/>
      <c r="B769" s="42"/>
      <c r="C769" s="42"/>
      <c r="D769" s="42"/>
      <c r="E769" s="42"/>
      <c r="F769" s="42"/>
      <c r="G769" s="89"/>
      <c r="H769" s="42"/>
      <c r="I769" s="42"/>
      <c r="J769" s="42"/>
      <c r="K769" s="42"/>
      <c r="L769" s="42"/>
    </row>
    <row r="770" spans="1:12" ht="14.25" customHeight="1">
      <c r="A770" s="42"/>
      <c r="B770" s="42"/>
      <c r="C770" s="42"/>
      <c r="D770" s="42"/>
      <c r="E770" s="42"/>
      <c r="F770" s="42"/>
      <c r="G770" s="89"/>
      <c r="H770" s="42"/>
      <c r="I770" s="42"/>
      <c r="J770" s="42"/>
      <c r="K770" s="42"/>
      <c r="L770" s="42"/>
    </row>
    <row r="771" spans="1:12" ht="14.25" customHeight="1">
      <c r="A771" s="42"/>
      <c r="B771" s="42"/>
      <c r="C771" s="42"/>
      <c r="D771" s="42"/>
      <c r="E771" s="42"/>
      <c r="F771" s="42"/>
      <c r="G771" s="89"/>
      <c r="H771" s="42"/>
      <c r="I771" s="42"/>
      <c r="J771" s="42"/>
      <c r="K771" s="42"/>
      <c r="L771" s="42"/>
    </row>
    <row r="772" spans="1:12" ht="14.25" customHeight="1">
      <c r="A772" s="42"/>
      <c r="B772" s="42"/>
      <c r="C772" s="42"/>
      <c r="D772" s="42"/>
      <c r="E772" s="42"/>
      <c r="F772" s="42"/>
      <c r="G772" s="89"/>
      <c r="H772" s="42"/>
      <c r="I772" s="42"/>
      <c r="J772" s="42"/>
      <c r="K772" s="42"/>
      <c r="L772" s="42"/>
    </row>
    <row r="773" spans="1:12" ht="14.25" customHeight="1">
      <c r="A773" s="42"/>
      <c r="B773" s="42"/>
      <c r="C773" s="42"/>
      <c r="D773" s="42"/>
      <c r="E773" s="42"/>
      <c r="F773" s="42"/>
      <c r="G773" s="89"/>
      <c r="H773" s="42"/>
      <c r="I773" s="42"/>
      <c r="J773" s="42"/>
      <c r="K773" s="42"/>
      <c r="L773" s="42"/>
    </row>
    <row r="774" spans="1:12" ht="14.25" customHeight="1">
      <c r="A774" s="42"/>
      <c r="B774" s="42"/>
      <c r="C774" s="42"/>
      <c r="D774" s="42"/>
      <c r="E774" s="42"/>
      <c r="F774" s="42"/>
      <c r="G774" s="89"/>
      <c r="H774" s="42"/>
      <c r="I774" s="42"/>
      <c r="J774" s="42"/>
      <c r="K774" s="42"/>
      <c r="L774" s="42"/>
    </row>
    <row r="775" spans="1:12" ht="14.25" customHeight="1">
      <c r="A775" s="42"/>
      <c r="B775" s="42"/>
      <c r="C775" s="42"/>
      <c r="D775" s="42"/>
      <c r="E775" s="42"/>
      <c r="F775" s="42"/>
      <c r="G775" s="89"/>
      <c r="H775" s="42"/>
      <c r="I775" s="42"/>
      <c r="J775" s="42"/>
      <c r="K775" s="42"/>
      <c r="L775" s="42"/>
    </row>
    <row r="776" spans="1:12" ht="14.25" customHeight="1">
      <c r="A776" s="42"/>
      <c r="B776" s="42"/>
      <c r="C776" s="42"/>
      <c r="D776" s="42"/>
      <c r="E776" s="42"/>
      <c r="F776" s="42"/>
      <c r="G776" s="89"/>
      <c r="H776" s="42"/>
      <c r="I776" s="42"/>
      <c r="J776" s="42"/>
      <c r="K776" s="42"/>
      <c r="L776" s="42"/>
    </row>
    <row r="777" spans="1:12" ht="14.25" customHeight="1">
      <c r="A777" s="42"/>
      <c r="B777" s="42"/>
      <c r="C777" s="42"/>
      <c r="D777" s="42"/>
      <c r="E777" s="42"/>
      <c r="F777" s="42"/>
      <c r="G777" s="89"/>
      <c r="H777" s="42"/>
      <c r="I777" s="42"/>
      <c r="J777" s="42"/>
      <c r="K777" s="42"/>
      <c r="L777" s="42"/>
    </row>
    <row r="778" spans="1:12" ht="14.25" customHeight="1">
      <c r="A778" s="42"/>
      <c r="B778" s="42"/>
      <c r="C778" s="42"/>
      <c r="D778" s="42"/>
      <c r="E778" s="42"/>
      <c r="F778" s="42"/>
      <c r="G778" s="89"/>
      <c r="H778" s="42"/>
      <c r="I778" s="42"/>
      <c r="J778" s="42"/>
      <c r="K778" s="42"/>
      <c r="L778" s="42"/>
    </row>
    <row r="779" spans="1:12" ht="14.25" customHeight="1">
      <c r="A779" s="42"/>
      <c r="B779" s="42"/>
      <c r="C779" s="42"/>
      <c r="D779" s="42"/>
      <c r="E779" s="42"/>
      <c r="F779" s="42"/>
      <c r="G779" s="89"/>
      <c r="H779" s="42"/>
      <c r="I779" s="42"/>
      <c r="J779" s="42"/>
      <c r="K779" s="42"/>
      <c r="L779" s="42"/>
    </row>
    <row r="780" spans="1:12" ht="14.25" customHeight="1">
      <c r="A780" s="42"/>
      <c r="B780" s="42"/>
      <c r="C780" s="42"/>
      <c r="D780" s="42"/>
      <c r="E780" s="42"/>
      <c r="F780" s="42"/>
      <c r="G780" s="89"/>
      <c r="H780" s="42"/>
      <c r="I780" s="42"/>
      <c r="J780" s="42"/>
      <c r="K780" s="42"/>
      <c r="L780" s="42"/>
    </row>
    <row r="781" spans="1:12" ht="14.25" customHeight="1">
      <c r="A781" s="42"/>
      <c r="B781" s="42"/>
      <c r="C781" s="42"/>
      <c r="D781" s="42"/>
      <c r="E781" s="42"/>
      <c r="F781" s="42"/>
      <c r="G781" s="89"/>
      <c r="H781" s="42"/>
      <c r="I781" s="42"/>
      <c r="J781" s="42"/>
      <c r="K781" s="42"/>
      <c r="L781" s="42"/>
    </row>
    <row r="782" spans="1:12" ht="14.25" customHeight="1">
      <c r="A782" s="42"/>
      <c r="B782" s="42"/>
      <c r="C782" s="42"/>
      <c r="D782" s="42"/>
      <c r="E782" s="42"/>
      <c r="F782" s="42"/>
      <c r="G782" s="89"/>
      <c r="H782" s="42"/>
      <c r="I782" s="42"/>
      <c r="J782" s="42"/>
      <c r="K782" s="42"/>
      <c r="L782" s="42"/>
    </row>
    <row r="783" spans="1:12" ht="14.25" customHeight="1">
      <c r="A783" s="42"/>
      <c r="B783" s="42"/>
      <c r="C783" s="42"/>
      <c r="D783" s="42"/>
      <c r="E783" s="42"/>
      <c r="F783" s="42"/>
      <c r="G783" s="89"/>
      <c r="H783" s="42"/>
      <c r="I783" s="42"/>
      <c r="J783" s="42"/>
      <c r="K783" s="42"/>
      <c r="L783" s="42"/>
    </row>
    <row r="784" spans="1:12" ht="14.25" customHeight="1">
      <c r="A784" s="42"/>
      <c r="B784" s="42"/>
      <c r="C784" s="42"/>
      <c r="D784" s="42"/>
      <c r="E784" s="42"/>
      <c r="F784" s="42"/>
      <c r="G784" s="89"/>
      <c r="H784" s="42"/>
      <c r="I784" s="42"/>
      <c r="J784" s="42"/>
      <c r="K784" s="42"/>
      <c r="L784" s="42"/>
    </row>
    <row r="785" spans="1:12" ht="14.25" customHeight="1">
      <c r="A785" s="42"/>
      <c r="B785" s="42"/>
      <c r="C785" s="42"/>
      <c r="D785" s="42"/>
      <c r="E785" s="42"/>
      <c r="F785" s="42"/>
      <c r="G785" s="89"/>
      <c r="H785" s="42"/>
      <c r="I785" s="42"/>
      <c r="J785" s="42"/>
      <c r="K785" s="42"/>
      <c r="L785" s="42"/>
    </row>
    <row r="786" spans="1:12" ht="14.25" customHeight="1">
      <c r="A786" s="42"/>
      <c r="B786" s="42"/>
      <c r="C786" s="42"/>
      <c r="D786" s="42"/>
      <c r="E786" s="42"/>
      <c r="F786" s="42"/>
      <c r="G786" s="89"/>
      <c r="H786" s="42"/>
      <c r="I786" s="42"/>
      <c r="J786" s="42"/>
      <c r="K786" s="42"/>
      <c r="L786" s="42"/>
    </row>
    <row r="787" spans="1:12" ht="14.25" customHeight="1">
      <c r="A787" s="42"/>
      <c r="B787" s="42"/>
      <c r="C787" s="42"/>
      <c r="D787" s="42"/>
      <c r="E787" s="42"/>
      <c r="F787" s="42"/>
      <c r="G787" s="89"/>
      <c r="H787" s="42"/>
      <c r="I787" s="42"/>
      <c r="J787" s="42"/>
      <c r="K787" s="42"/>
      <c r="L787" s="42"/>
    </row>
    <row r="788" spans="1:12" ht="14.25" customHeight="1">
      <c r="A788" s="42"/>
      <c r="B788" s="42"/>
      <c r="C788" s="42"/>
      <c r="D788" s="42"/>
      <c r="E788" s="42"/>
      <c r="F788" s="42"/>
      <c r="G788" s="89"/>
      <c r="H788" s="42"/>
      <c r="I788" s="42"/>
      <c r="J788" s="42"/>
      <c r="K788" s="42"/>
      <c r="L788" s="42"/>
    </row>
    <row r="789" spans="1:12" ht="14.25" customHeight="1">
      <c r="A789" s="42"/>
      <c r="B789" s="42"/>
      <c r="C789" s="42"/>
      <c r="D789" s="42"/>
      <c r="E789" s="42"/>
      <c r="F789" s="42"/>
      <c r="G789" s="89"/>
      <c r="H789" s="42"/>
      <c r="I789" s="42"/>
      <c r="J789" s="42"/>
      <c r="K789" s="42"/>
      <c r="L789" s="42"/>
    </row>
    <row r="790" spans="1:12" ht="14.25" customHeight="1">
      <c r="A790" s="42"/>
      <c r="B790" s="42"/>
      <c r="C790" s="42"/>
      <c r="D790" s="42"/>
      <c r="E790" s="42"/>
      <c r="F790" s="42"/>
      <c r="G790" s="89"/>
      <c r="H790" s="42"/>
      <c r="I790" s="42"/>
      <c r="J790" s="42"/>
      <c r="K790" s="42"/>
      <c r="L790" s="42"/>
    </row>
    <row r="791" spans="1:12" ht="14.25" customHeight="1">
      <c r="A791" s="42"/>
      <c r="B791" s="42"/>
      <c r="C791" s="42"/>
      <c r="D791" s="42"/>
      <c r="E791" s="42"/>
      <c r="F791" s="42"/>
      <c r="G791" s="89"/>
      <c r="H791" s="42"/>
      <c r="I791" s="42"/>
      <c r="J791" s="42"/>
      <c r="K791" s="42"/>
      <c r="L791" s="42"/>
    </row>
    <row r="792" spans="1:12" ht="14.25" customHeight="1">
      <c r="A792" s="42"/>
      <c r="B792" s="42"/>
      <c r="C792" s="42"/>
      <c r="D792" s="42"/>
      <c r="E792" s="42"/>
      <c r="F792" s="42"/>
      <c r="G792" s="89"/>
      <c r="H792" s="42"/>
      <c r="I792" s="42"/>
      <c r="J792" s="42"/>
      <c r="K792" s="42"/>
      <c r="L792" s="42"/>
    </row>
    <row r="793" spans="1:12" ht="14.25" customHeight="1">
      <c r="A793" s="42"/>
      <c r="B793" s="42"/>
      <c r="C793" s="42"/>
      <c r="D793" s="42"/>
      <c r="E793" s="42"/>
      <c r="F793" s="42"/>
      <c r="G793" s="89"/>
      <c r="H793" s="42"/>
      <c r="I793" s="42"/>
      <c r="J793" s="42"/>
      <c r="K793" s="42"/>
      <c r="L793" s="42"/>
    </row>
    <row r="794" spans="1:12" ht="14.25" customHeight="1">
      <c r="A794" s="42"/>
      <c r="B794" s="42"/>
      <c r="C794" s="42"/>
      <c r="D794" s="42"/>
      <c r="E794" s="42"/>
      <c r="F794" s="42"/>
      <c r="G794" s="89"/>
      <c r="H794" s="42"/>
      <c r="I794" s="42"/>
      <c r="J794" s="42"/>
      <c r="K794" s="42"/>
      <c r="L794" s="42"/>
    </row>
    <row r="795" spans="1:12" ht="14.25" customHeight="1">
      <c r="A795" s="42"/>
      <c r="B795" s="42"/>
      <c r="C795" s="42"/>
      <c r="D795" s="42"/>
      <c r="E795" s="42"/>
      <c r="F795" s="42"/>
      <c r="G795" s="89"/>
      <c r="H795" s="42"/>
      <c r="I795" s="42"/>
      <c r="J795" s="42"/>
      <c r="K795" s="42"/>
      <c r="L795" s="42"/>
    </row>
    <row r="796" spans="1:12" ht="14.25" customHeight="1">
      <c r="A796" s="42"/>
      <c r="B796" s="42"/>
      <c r="C796" s="42"/>
      <c r="D796" s="42"/>
      <c r="E796" s="42"/>
      <c r="F796" s="42"/>
      <c r="G796" s="89"/>
      <c r="H796" s="42"/>
      <c r="I796" s="42"/>
      <c r="J796" s="42"/>
      <c r="K796" s="42"/>
      <c r="L796" s="42"/>
    </row>
    <row r="797" spans="1:12" ht="14.25" customHeight="1">
      <c r="A797" s="42"/>
      <c r="B797" s="42"/>
      <c r="C797" s="42"/>
      <c r="D797" s="42"/>
      <c r="E797" s="42"/>
      <c r="F797" s="42"/>
      <c r="G797" s="89"/>
      <c r="H797" s="42"/>
      <c r="I797" s="42"/>
      <c r="J797" s="42"/>
      <c r="K797" s="42"/>
      <c r="L797" s="42"/>
    </row>
    <row r="798" spans="1:12" ht="14.25" customHeight="1">
      <c r="A798" s="42"/>
      <c r="B798" s="42"/>
      <c r="C798" s="42"/>
      <c r="D798" s="42"/>
      <c r="E798" s="42"/>
      <c r="F798" s="42"/>
      <c r="G798" s="89"/>
      <c r="H798" s="42"/>
      <c r="I798" s="42"/>
      <c r="J798" s="42"/>
      <c r="K798" s="42"/>
      <c r="L798" s="42"/>
    </row>
    <row r="799" spans="1:12" ht="14.25" customHeight="1">
      <c r="A799" s="42"/>
      <c r="B799" s="42"/>
      <c r="C799" s="42"/>
      <c r="D799" s="42"/>
      <c r="E799" s="42"/>
      <c r="F799" s="42"/>
      <c r="G799" s="89"/>
      <c r="H799" s="42"/>
      <c r="I799" s="42"/>
      <c r="J799" s="42"/>
      <c r="K799" s="42"/>
      <c r="L799" s="42"/>
    </row>
    <row r="800" spans="1:12" ht="14.25" customHeight="1">
      <c r="A800" s="42"/>
      <c r="B800" s="42"/>
      <c r="C800" s="42"/>
      <c r="D800" s="42"/>
      <c r="E800" s="42"/>
      <c r="F800" s="42"/>
      <c r="G800" s="89"/>
      <c r="H800" s="42"/>
      <c r="I800" s="42"/>
      <c r="J800" s="42"/>
      <c r="K800" s="42"/>
      <c r="L800" s="42"/>
    </row>
    <row r="801" spans="1:12" ht="14.25" customHeight="1">
      <c r="A801" s="42"/>
      <c r="B801" s="42"/>
      <c r="C801" s="42"/>
      <c r="D801" s="42"/>
      <c r="E801" s="42"/>
      <c r="F801" s="42"/>
      <c r="G801" s="89"/>
      <c r="H801" s="42"/>
      <c r="I801" s="42"/>
      <c r="J801" s="42"/>
      <c r="K801" s="42"/>
      <c r="L801" s="42"/>
    </row>
    <row r="802" spans="1:12" ht="14.25" customHeight="1">
      <c r="A802" s="42"/>
      <c r="B802" s="42"/>
      <c r="C802" s="42"/>
      <c r="D802" s="42"/>
      <c r="E802" s="42"/>
      <c r="F802" s="42"/>
      <c r="G802" s="89"/>
      <c r="H802" s="42"/>
      <c r="I802" s="42"/>
      <c r="J802" s="42"/>
      <c r="K802" s="42"/>
      <c r="L802" s="42"/>
    </row>
    <row r="803" spans="1:12" ht="14.25" customHeight="1">
      <c r="A803" s="42"/>
      <c r="B803" s="42"/>
      <c r="C803" s="42"/>
      <c r="D803" s="42"/>
      <c r="E803" s="42"/>
      <c r="F803" s="42"/>
      <c r="G803" s="89"/>
      <c r="H803" s="42"/>
      <c r="I803" s="42"/>
      <c r="J803" s="42"/>
      <c r="K803" s="42"/>
      <c r="L803" s="42"/>
    </row>
    <row r="804" spans="1:12" ht="14.25" customHeight="1">
      <c r="A804" s="42"/>
      <c r="B804" s="42"/>
      <c r="C804" s="42"/>
      <c r="D804" s="42"/>
      <c r="E804" s="42"/>
      <c r="F804" s="42"/>
      <c r="G804" s="89"/>
      <c r="H804" s="42"/>
      <c r="I804" s="42"/>
      <c r="J804" s="42"/>
      <c r="K804" s="42"/>
      <c r="L804" s="42"/>
    </row>
    <row r="805" spans="1:12" ht="14.25" customHeight="1">
      <c r="A805" s="42"/>
      <c r="B805" s="42"/>
      <c r="C805" s="42"/>
      <c r="D805" s="42"/>
      <c r="E805" s="42"/>
      <c r="F805" s="42"/>
      <c r="G805" s="89"/>
      <c r="H805" s="42"/>
      <c r="I805" s="42"/>
      <c r="J805" s="42"/>
      <c r="K805" s="42"/>
      <c r="L805" s="42"/>
    </row>
    <row r="806" spans="1:12" ht="14.25" customHeight="1">
      <c r="A806" s="42"/>
      <c r="B806" s="42"/>
      <c r="C806" s="42"/>
      <c r="D806" s="42"/>
      <c r="E806" s="42"/>
      <c r="F806" s="42"/>
      <c r="G806" s="89"/>
      <c r="H806" s="42"/>
      <c r="I806" s="42"/>
      <c r="J806" s="42"/>
      <c r="K806" s="42"/>
      <c r="L806" s="42"/>
    </row>
    <row r="807" spans="1:12" ht="14.25" customHeight="1">
      <c r="A807" s="42"/>
      <c r="B807" s="42"/>
      <c r="C807" s="42"/>
      <c r="D807" s="42"/>
      <c r="E807" s="42"/>
      <c r="F807" s="42"/>
      <c r="G807" s="89"/>
      <c r="H807" s="42"/>
      <c r="I807" s="42"/>
      <c r="J807" s="42"/>
      <c r="K807" s="42"/>
      <c r="L807" s="42"/>
    </row>
    <row r="808" spans="1:12" ht="14.25" customHeight="1">
      <c r="A808" s="42"/>
      <c r="B808" s="42"/>
      <c r="C808" s="42"/>
      <c r="D808" s="42"/>
      <c r="E808" s="42"/>
      <c r="F808" s="42"/>
      <c r="G808" s="89"/>
      <c r="H808" s="42"/>
      <c r="I808" s="42"/>
      <c r="J808" s="42"/>
      <c r="K808" s="42"/>
      <c r="L808" s="42"/>
    </row>
    <row r="809" spans="1:12" ht="14.25" customHeight="1">
      <c r="A809" s="42"/>
      <c r="B809" s="42"/>
      <c r="C809" s="42"/>
      <c r="D809" s="42"/>
      <c r="E809" s="42"/>
      <c r="F809" s="42"/>
      <c r="G809" s="89"/>
      <c r="H809" s="42"/>
      <c r="I809" s="42"/>
      <c r="J809" s="42"/>
      <c r="K809" s="42"/>
      <c r="L809" s="42"/>
    </row>
    <row r="810" spans="1:12" ht="14.25" customHeight="1">
      <c r="A810" s="42"/>
      <c r="B810" s="42"/>
      <c r="C810" s="42"/>
      <c r="D810" s="42"/>
      <c r="E810" s="42"/>
      <c r="F810" s="42"/>
      <c r="G810" s="89"/>
      <c r="H810" s="42"/>
      <c r="I810" s="42"/>
      <c r="J810" s="42"/>
      <c r="K810" s="42"/>
      <c r="L810" s="42"/>
    </row>
    <row r="811" spans="1:12" ht="14.25" customHeight="1">
      <c r="A811" s="42"/>
      <c r="B811" s="42"/>
      <c r="C811" s="42"/>
      <c r="D811" s="42"/>
      <c r="E811" s="42"/>
      <c r="F811" s="42"/>
      <c r="G811" s="89"/>
      <c r="H811" s="42"/>
      <c r="I811" s="42"/>
      <c r="J811" s="42"/>
      <c r="K811" s="42"/>
      <c r="L811" s="42"/>
    </row>
    <row r="812" spans="1:12" ht="14.25" customHeight="1">
      <c r="A812" s="42"/>
      <c r="B812" s="42"/>
      <c r="C812" s="42"/>
      <c r="D812" s="42"/>
      <c r="E812" s="42"/>
      <c r="F812" s="42"/>
      <c r="G812" s="89"/>
      <c r="H812" s="42"/>
      <c r="I812" s="42"/>
      <c r="J812" s="42"/>
      <c r="K812" s="42"/>
      <c r="L812" s="42"/>
    </row>
    <row r="813" spans="1:12" ht="14.25" customHeight="1">
      <c r="A813" s="42"/>
      <c r="B813" s="42"/>
      <c r="C813" s="42"/>
      <c r="D813" s="42"/>
      <c r="E813" s="42"/>
      <c r="F813" s="42"/>
      <c r="G813" s="89"/>
      <c r="H813" s="42"/>
      <c r="I813" s="42"/>
      <c r="J813" s="42"/>
      <c r="K813" s="42"/>
      <c r="L813" s="42"/>
    </row>
    <row r="814" spans="1:12" ht="14.25" customHeight="1">
      <c r="A814" s="42"/>
      <c r="B814" s="42"/>
      <c r="C814" s="42"/>
      <c r="D814" s="42"/>
      <c r="E814" s="42"/>
      <c r="F814" s="42"/>
      <c r="G814" s="89"/>
      <c r="H814" s="42"/>
      <c r="I814" s="42"/>
      <c r="J814" s="42"/>
      <c r="K814" s="42"/>
      <c r="L814" s="42"/>
    </row>
    <row r="815" spans="1:12" ht="14.25" customHeight="1">
      <c r="A815" s="42"/>
      <c r="B815" s="42"/>
      <c r="C815" s="42"/>
      <c r="D815" s="42"/>
      <c r="E815" s="42"/>
      <c r="F815" s="42"/>
      <c r="G815" s="89"/>
      <c r="H815" s="42"/>
      <c r="I815" s="42"/>
      <c r="J815" s="42"/>
      <c r="K815" s="42"/>
      <c r="L815" s="42"/>
    </row>
    <row r="816" spans="1:12" ht="14.25" customHeight="1">
      <c r="A816" s="42"/>
      <c r="B816" s="42"/>
      <c r="C816" s="42"/>
      <c r="D816" s="42"/>
      <c r="E816" s="42"/>
      <c r="F816" s="42"/>
      <c r="G816" s="89"/>
      <c r="H816" s="42"/>
      <c r="I816" s="42"/>
      <c r="J816" s="42"/>
      <c r="K816" s="42"/>
      <c r="L816" s="42"/>
    </row>
    <row r="817" spans="1:12" ht="14.25" customHeight="1">
      <c r="A817" s="42"/>
      <c r="B817" s="42"/>
      <c r="C817" s="42"/>
      <c r="D817" s="42"/>
      <c r="E817" s="42"/>
      <c r="F817" s="42"/>
      <c r="G817" s="89"/>
      <c r="H817" s="42"/>
      <c r="I817" s="42"/>
      <c r="J817" s="42"/>
      <c r="K817" s="42"/>
      <c r="L817" s="42"/>
    </row>
    <row r="818" spans="1:12" ht="14.25" customHeight="1">
      <c r="A818" s="42"/>
      <c r="B818" s="42"/>
      <c r="C818" s="42"/>
      <c r="D818" s="42"/>
      <c r="E818" s="42"/>
      <c r="F818" s="42"/>
      <c r="G818" s="89"/>
      <c r="H818" s="42"/>
      <c r="I818" s="42"/>
      <c r="J818" s="42"/>
      <c r="K818" s="42"/>
      <c r="L818" s="42"/>
    </row>
    <row r="819" spans="1:12" ht="14.25" customHeight="1">
      <c r="A819" s="42"/>
      <c r="B819" s="42"/>
      <c r="C819" s="42"/>
      <c r="D819" s="42"/>
      <c r="E819" s="42"/>
      <c r="F819" s="42"/>
      <c r="G819" s="89"/>
      <c r="H819" s="42"/>
      <c r="I819" s="42"/>
      <c r="J819" s="42"/>
      <c r="K819" s="42"/>
      <c r="L819" s="42"/>
    </row>
    <row r="820" spans="1:12" ht="14.25" customHeight="1">
      <c r="A820" s="42"/>
      <c r="B820" s="42"/>
      <c r="C820" s="42"/>
      <c r="D820" s="42"/>
      <c r="E820" s="42"/>
      <c r="F820" s="42"/>
      <c r="G820" s="89"/>
      <c r="H820" s="42"/>
      <c r="I820" s="42"/>
      <c r="J820" s="42"/>
      <c r="K820" s="42"/>
      <c r="L820" s="42"/>
    </row>
    <row r="821" spans="1:12" ht="14.25" customHeight="1">
      <c r="A821" s="42"/>
      <c r="B821" s="42"/>
      <c r="C821" s="42"/>
      <c r="D821" s="42"/>
      <c r="E821" s="42"/>
      <c r="F821" s="42"/>
      <c r="G821" s="89"/>
      <c r="H821" s="42"/>
      <c r="I821" s="42"/>
      <c r="J821" s="42"/>
      <c r="K821" s="42"/>
      <c r="L821" s="42"/>
    </row>
    <row r="822" spans="1:12" ht="14.25" customHeight="1">
      <c r="A822" s="42"/>
      <c r="B822" s="42"/>
      <c r="C822" s="42"/>
      <c r="D822" s="42"/>
      <c r="E822" s="42"/>
      <c r="F822" s="42"/>
      <c r="G822" s="89"/>
      <c r="H822" s="42"/>
      <c r="I822" s="42"/>
      <c r="J822" s="42"/>
      <c r="K822" s="42"/>
      <c r="L822" s="42"/>
    </row>
    <row r="823" spans="1:12" ht="14.25" customHeight="1">
      <c r="A823" s="42"/>
      <c r="B823" s="42"/>
      <c r="C823" s="42"/>
      <c r="D823" s="42"/>
      <c r="E823" s="42"/>
      <c r="F823" s="42"/>
      <c r="G823" s="89"/>
      <c r="H823" s="42"/>
      <c r="I823" s="42"/>
      <c r="J823" s="42"/>
      <c r="K823" s="42"/>
      <c r="L823" s="42"/>
    </row>
    <row r="824" spans="1:12" ht="14.25" customHeight="1">
      <c r="A824" s="42"/>
      <c r="B824" s="42"/>
      <c r="C824" s="42"/>
      <c r="D824" s="42"/>
      <c r="E824" s="42"/>
      <c r="F824" s="42"/>
      <c r="G824" s="89"/>
      <c r="H824" s="42"/>
      <c r="I824" s="42"/>
      <c r="J824" s="42"/>
      <c r="K824" s="42"/>
      <c r="L824" s="42"/>
    </row>
    <row r="825" spans="1:12" ht="14.25" customHeight="1">
      <c r="A825" s="42"/>
      <c r="B825" s="42"/>
      <c r="C825" s="42"/>
      <c r="D825" s="42"/>
      <c r="E825" s="42"/>
      <c r="F825" s="42"/>
      <c r="G825" s="89"/>
      <c r="H825" s="42"/>
      <c r="I825" s="42"/>
      <c r="J825" s="42"/>
      <c r="K825" s="42"/>
      <c r="L825" s="42"/>
    </row>
    <row r="826" spans="1:12" ht="14.25" customHeight="1">
      <c r="A826" s="42"/>
      <c r="B826" s="42"/>
      <c r="C826" s="42"/>
      <c r="D826" s="42"/>
      <c r="E826" s="42"/>
      <c r="F826" s="42"/>
      <c r="G826" s="89"/>
      <c r="H826" s="42"/>
      <c r="I826" s="42"/>
      <c r="J826" s="42"/>
      <c r="K826" s="42"/>
      <c r="L826" s="42"/>
    </row>
    <row r="827" spans="1:12" ht="14.25" customHeight="1">
      <c r="A827" s="42"/>
      <c r="B827" s="42"/>
      <c r="C827" s="42"/>
      <c r="D827" s="42"/>
      <c r="E827" s="42"/>
      <c r="F827" s="42"/>
      <c r="G827" s="89"/>
      <c r="H827" s="42"/>
      <c r="I827" s="42"/>
      <c r="J827" s="42"/>
      <c r="K827" s="42"/>
      <c r="L827" s="42"/>
    </row>
    <row r="828" spans="1:12" ht="14.25" customHeight="1">
      <c r="A828" s="42"/>
      <c r="B828" s="42"/>
      <c r="C828" s="42"/>
      <c r="D828" s="42"/>
      <c r="E828" s="42"/>
      <c r="F828" s="42"/>
      <c r="G828" s="89"/>
      <c r="H828" s="42"/>
      <c r="I828" s="42"/>
      <c r="J828" s="42"/>
      <c r="K828" s="42"/>
      <c r="L828" s="42"/>
    </row>
    <row r="829" spans="1:12" ht="14.25" customHeight="1">
      <c r="A829" s="42"/>
      <c r="B829" s="42"/>
      <c r="C829" s="42"/>
      <c r="D829" s="42"/>
      <c r="E829" s="42"/>
      <c r="F829" s="42"/>
      <c r="G829" s="89"/>
      <c r="H829" s="42"/>
      <c r="I829" s="42"/>
      <c r="J829" s="42"/>
      <c r="K829" s="42"/>
      <c r="L829" s="42"/>
    </row>
    <row r="830" spans="1:12" ht="14.25" customHeight="1">
      <c r="A830" s="42"/>
      <c r="B830" s="42"/>
      <c r="C830" s="42"/>
      <c r="D830" s="42"/>
      <c r="E830" s="42"/>
      <c r="F830" s="42"/>
      <c r="G830" s="89"/>
      <c r="H830" s="42"/>
      <c r="I830" s="42"/>
      <c r="J830" s="42"/>
      <c r="K830" s="42"/>
      <c r="L830" s="42"/>
    </row>
    <row r="831" spans="1:12" ht="14.25" customHeight="1">
      <c r="A831" s="42"/>
      <c r="B831" s="42"/>
      <c r="C831" s="42"/>
      <c r="D831" s="42"/>
      <c r="E831" s="42"/>
      <c r="F831" s="42"/>
      <c r="G831" s="89"/>
      <c r="H831" s="42"/>
      <c r="I831" s="42"/>
      <c r="J831" s="42"/>
      <c r="K831" s="42"/>
      <c r="L831" s="42"/>
    </row>
    <row r="832" spans="1:12" ht="14.25" customHeight="1">
      <c r="A832" s="42"/>
      <c r="B832" s="42"/>
      <c r="C832" s="42"/>
      <c r="D832" s="42"/>
      <c r="E832" s="42"/>
      <c r="F832" s="42"/>
      <c r="G832" s="89"/>
      <c r="H832" s="42"/>
      <c r="I832" s="42"/>
      <c r="J832" s="42"/>
      <c r="K832" s="42"/>
      <c r="L832" s="42"/>
    </row>
    <row r="833" spans="1:12" ht="14.25" customHeight="1">
      <c r="A833" s="42"/>
      <c r="B833" s="42"/>
      <c r="C833" s="42"/>
      <c r="D833" s="42"/>
      <c r="E833" s="42"/>
      <c r="F833" s="42"/>
      <c r="G833" s="89"/>
      <c r="H833" s="42"/>
      <c r="I833" s="42"/>
      <c r="J833" s="42"/>
      <c r="K833" s="42"/>
      <c r="L833" s="42"/>
    </row>
    <row r="834" spans="1:12" ht="14.25" customHeight="1">
      <c r="A834" s="42"/>
      <c r="B834" s="42"/>
      <c r="C834" s="42"/>
      <c r="D834" s="42"/>
      <c r="E834" s="42"/>
      <c r="F834" s="42"/>
      <c r="G834" s="89"/>
      <c r="H834" s="42"/>
      <c r="I834" s="42"/>
      <c r="J834" s="42"/>
      <c r="K834" s="42"/>
      <c r="L834" s="42"/>
    </row>
    <row r="835" spans="1:12" ht="14.25" customHeight="1">
      <c r="A835" s="42"/>
      <c r="B835" s="42"/>
      <c r="C835" s="42"/>
      <c r="D835" s="42"/>
      <c r="E835" s="42"/>
      <c r="F835" s="42"/>
      <c r="G835" s="89"/>
      <c r="H835" s="42"/>
      <c r="I835" s="42"/>
      <c r="J835" s="42"/>
      <c r="K835" s="42"/>
      <c r="L835" s="42"/>
    </row>
    <row r="836" spans="1:12" ht="14.25" customHeight="1">
      <c r="A836" s="42"/>
      <c r="B836" s="42"/>
      <c r="C836" s="42"/>
      <c r="D836" s="42"/>
      <c r="E836" s="42"/>
      <c r="F836" s="42"/>
      <c r="G836" s="89"/>
      <c r="H836" s="42"/>
      <c r="I836" s="42"/>
      <c r="J836" s="42"/>
      <c r="K836" s="42"/>
      <c r="L836" s="42"/>
    </row>
    <row r="837" spans="1:12" ht="14.25" customHeight="1">
      <c r="A837" s="42"/>
      <c r="B837" s="42"/>
      <c r="C837" s="42"/>
      <c r="D837" s="42"/>
      <c r="E837" s="42"/>
      <c r="F837" s="42"/>
      <c r="G837" s="89"/>
      <c r="H837" s="42"/>
      <c r="I837" s="42"/>
      <c r="J837" s="42"/>
      <c r="K837" s="42"/>
      <c r="L837" s="42"/>
    </row>
    <row r="838" spans="1:12" ht="14.25" customHeight="1">
      <c r="A838" s="42"/>
      <c r="B838" s="42"/>
      <c r="C838" s="42"/>
      <c r="D838" s="42"/>
      <c r="E838" s="42"/>
      <c r="F838" s="42"/>
      <c r="G838" s="89"/>
      <c r="H838" s="42"/>
      <c r="I838" s="42"/>
      <c r="J838" s="42"/>
      <c r="K838" s="42"/>
      <c r="L838" s="42"/>
    </row>
    <row r="839" spans="1:12" ht="14.25" customHeight="1">
      <c r="A839" s="42"/>
      <c r="B839" s="42"/>
      <c r="C839" s="42"/>
      <c r="D839" s="42"/>
      <c r="E839" s="42"/>
      <c r="F839" s="42"/>
      <c r="G839" s="89"/>
      <c r="H839" s="42"/>
      <c r="I839" s="42"/>
      <c r="J839" s="42"/>
      <c r="K839" s="42"/>
      <c r="L839" s="42"/>
    </row>
    <row r="840" spans="1:12" ht="14.25" customHeight="1">
      <c r="A840" s="42"/>
      <c r="B840" s="42"/>
      <c r="C840" s="42"/>
      <c r="D840" s="42"/>
      <c r="E840" s="42"/>
      <c r="F840" s="42"/>
      <c r="G840" s="89"/>
      <c r="H840" s="42"/>
      <c r="I840" s="42"/>
      <c r="J840" s="42"/>
      <c r="K840" s="42"/>
      <c r="L840" s="42"/>
    </row>
    <row r="841" spans="1:12" ht="14.25" customHeight="1">
      <c r="A841" s="42"/>
      <c r="B841" s="42"/>
      <c r="C841" s="42"/>
      <c r="D841" s="42"/>
      <c r="E841" s="42"/>
      <c r="F841" s="42"/>
      <c r="G841" s="89"/>
      <c r="H841" s="42"/>
      <c r="I841" s="42"/>
      <c r="J841" s="42"/>
      <c r="K841" s="42"/>
      <c r="L841" s="42"/>
    </row>
    <row r="842" spans="1:12" ht="14.25" customHeight="1">
      <c r="A842" s="42"/>
      <c r="B842" s="42"/>
      <c r="C842" s="42"/>
      <c r="D842" s="42"/>
      <c r="E842" s="42"/>
      <c r="F842" s="42"/>
      <c r="G842" s="89"/>
      <c r="H842" s="42"/>
      <c r="I842" s="42"/>
      <c r="J842" s="42"/>
      <c r="K842" s="42"/>
      <c r="L842" s="42"/>
    </row>
    <row r="843" spans="1:12" ht="14.25" customHeight="1">
      <c r="A843" s="42"/>
      <c r="B843" s="42"/>
      <c r="C843" s="42"/>
      <c r="D843" s="42"/>
      <c r="E843" s="42"/>
      <c r="F843" s="42"/>
      <c r="G843" s="89"/>
      <c r="H843" s="42"/>
      <c r="I843" s="42"/>
      <c r="J843" s="42"/>
      <c r="K843" s="42"/>
      <c r="L843" s="42"/>
    </row>
    <row r="844" spans="1:12" ht="14.25" customHeight="1">
      <c r="A844" s="42"/>
      <c r="B844" s="42"/>
      <c r="C844" s="42"/>
      <c r="D844" s="42"/>
      <c r="E844" s="42"/>
      <c r="F844" s="42"/>
      <c r="G844" s="89"/>
      <c r="H844" s="42"/>
      <c r="I844" s="42"/>
      <c r="J844" s="42"/>
      <c r="K844" s="42"/>
      <c r="L844" s="42"/>
    </row>
    <row r="845" spans="1:12" ht="14.25" customHeight="1">
      <c r="A845" s="42"/>
      <c r="B845" s="42"/>
      <c r="C845" s="42"/>
      <c r="D845" s="42"/>
      <c r="E845" s="42"/>
      <c r="F845" s="42"/>
      <c r="G845" s="89"/>
      <c r="H845" s="42"/>
      <c r="I845" s="42"/>
      <c r="J845" s="42"/>
      <c r="K845" s="42"/>
      <c r="L845" s="42"/>
    </row>
    <row r="846" spans="1:12" ht="14.25" customHeight="1">
      <c r="A846" s="42"/>
      <c r="B846" s="42"/>
      <c r="C846" s="42"/>
      <c r="D846" s="42"/>
      <c r="E846" s="42"/>
      <c r="F846" s="42"/>
      <c r="G846" s="89"/>
      <c r="H846" s="42"/>
      <c r="I846" s="42"/>
      <c r="J846" s="42"/>
      <c r="K846" s="42"/>
      <c r="L846" s="42"/>
    </row>
    <row r="847" spans="1:12" ht="14.25" customHeight="1">
      <c r="A847" s="42"/>
      <c r="B847" s="42"/>
      <c r="C847" s="42"/>
      <c r="D847" s="42"/>
      <c r="E847" s="42"/>
      <c r="F847" s="42"/>
      <c r="G847" s="89"/>
      <c r="H847" s="42"/>
      <c r="I847" s="42"/>
      <c r="J847" s="42"/>
      <c r="K847" s="42"/>
      <c r="L847" s="42"/>
    </row>
    <row r="848" spans="1:12" ht="14.25" customHeight="1">
      <c r="A848" s="42"/>
      <c r="B848" s="42"/>
      <c r="C848" s="42"/>
      <c r="D848" s="42"/>
      <c r="E848" s="42"/>
      <c r="F848" s="42"/>
      <c r="G848" s="89"/>
      <c r="H848" s="42"/>
      <c r="I848" s="42"/>
      <c r="J848" s="42"/>
      <c r="K848" s="42"/>
      <c r="L848" s="42"/>
    </row>
    <row r="849" spans="1:12" ht="14.25" customHeight="1">
      <c r="A849" s="42"/>
      <c r="B849" s="42"/>
      <c r="C849" s="42"/>
      <c r="D849" s="42"/>
      <c r="E849" s="42"/>
      <c r="F849" s="42"/>
      <c r="G849" s="89"/>
      <c r="H849" s="42"/>
      <c r="I849" s="42"/>
      <c r="J849" s="42"/>
      <c r="K849" s="42"/>
      <c r="L849" s="42"/>
    </row>
    <row r="850" spans="1:12" ht="14.25" customHeight="1">
      <c r="A850" s="42"/>
      <c r="B850" s="42"/>
      <c r="C850" s="42"/>
      <c r="D850" s="42"/>
      <c r="E850" s="42"/>
      <c r="F850" s="42"/>
      <c r="G850" s="89"/>
      <c r="H850" s="42"/>
      <c r="I850" s="42"/>
      <c r="J850" s="42"/>
      <c r="K850" s="42"/>
      <c r="L850" s="42"/>
    </row>
    <row r="851" spans="1:12" ht="14.25" customHeight="1">
      <c r="A851" s="42"/>
      <c r="B851" s="42"/>
      <c r="C851" s="42"/>
      <c r="D851" s="42"/>
      <c r="E851" s="42"/>
      <c r="F851" s="42"/>
      <c r="G851" s="89"/>
      <c r="H851" s="42"/>
      <c r="I851" s="42"/>
      <c r="J851" s="42"/>
      <c r="K851" s="42"/>
      <c r="L851" s="42"/>
    </row>
    <row r="852" spans="1:12" ht="14.25" customHeight="1">
      <c r="A852" s="42"/>
      <c r="B852" s="42"/>
      <c r="C852" s="42"/>
      <c r="D852" s="42"/>
      <c r="E852" s="42"/>
      <c r="F852" s="42"/>
      <c r="G852" s="89"/>
      <c r="H852" s="42"/>
      <c r="I852" s="42"/>
      <c r="J852" s="42"/>
      <c r="K852" s="42"/>
      <c r="L852" s="42"/>
    </row>
    <row r="853" spans="1:12" ht="14.25" customHeight="1">
      <c r="A853" s="42"/>
      <c r="B853" s="42"/>
      <c r="C853" s="42"/>
      <c r="D853" s="42"/>
      <c r="E853" s="42"/>
      <c r="F853" s="42"/>
      <c r="G853" s="89"/>
      <c r="H853" s="42"/>
      <c r="I853" s="42"/>
      <c r="J853" s="42"/>
      <c r="K853" s="42"/>
      <c r="L853" s="42"/>
    </row>
    <row r="854" spans="1:12" ht="14.25" customHeight="1">
      <c r="A854" s="42"/>
      <c r="B854" s="42"/>
      <c r="C854" s="42"/>
      <c r="D854" s="42"/>
      <c r="E854" s="42"/>
      <c r="F854" s="42"/>
      <c r="G854" s="89"/>
      <c r="H854" s="42"/>
      <c r="I854" s="42"/>
      <c r="J854" s="42"/>
      <c r="K854" s="42"/>
      <c r="L854" s="42"/>
    </row>
    <row r="855" spans="1:12" ht="14.25" customHeight="1">
      <c r="A855" s="42"/>
      <c r="B855" s="42"/>
      <c r="C855" s="42"/>
      <c r="D855" s="42"/>
      <c r="E855" s="42"/>
      <c r="F855" s="42"/>
      <c r="G855" s="89"/>
      <c r="H855" s="42"/>
      <c r="I855" s="42"/>
      <c r="J855" s="42"/>
      <c r="K855" s="42"/>
      <c r="L855" s="42"/>
    </row>
    <row r="856" spans="1:12" ht="14.25" customHeight="1">
      <c r="A856" s="42"/>
      <c r="B856" s="42"/>
      <c r="C856" s="42"/>
      <c r="D856" s="42"/>
      <c r="E856" s="42"/>
      <c r="F856" s="42"/>
      <c r="G856" s="89"/>
      <c r="H856" s="42"/>
      <c r="I856" s="42"/>
      <c r="J856" s="42"/>
      <c r="K856" s="42"/>
      <c r="L856" s="42"/>
    </row>
    <row r="857" spans="1:12" ht="14.25" customHeight="1">
      <c r="A857" s="42"/>
      <c r="B857" s="42"/>
      <c r="C857" s="42"/>
      <c r="D857" s="42"/>
      <c r="E857" s="42"/>
      <c r="F857" s="42"/>
      <c r="G857" s="89"/>
      <c r="H857" s="42"/>
      <c r="I857" s="42"/>
      <c r="J857" s="42"/>
      <c r="K857" s="42"/>
      <c r="L857" s="42"/>
    </row>
    <row r="858" spans="1:12" ht="14.25" customHeight="1">
      <c r="A858" s="42"/>
      <c r="B858" s="42"/>
      <c r="C858" s="42"/>
      <c r="D858" s="42"/>
      <c r="E858" s="42"/>
      <c r="F858" s="42"/>
      <c r="G858" s="89"/>
      <c r="H858" s="42"/>
      <c r="I858" s="42"/>
      <c r="J858" s="42"/>
      <c r="K858" s="42"/>
      <c r="L858" s="42"/>
    </row>
    <row r="859" spans="1:12" ht="14.25" customHeight="1">
      <c r="A859" s="42"/>
      <c r="B859" s="42"/>
      <c r="C859" s="42"/>
      <c r="D859" s="42"/>
      <c r="E859" s="42"/>
      <c r="F859" s="42"/>
      <c r="G859" s="89"/>
      <c r="H859" s="42"/>
      <c r="I859" s="42"/>
      <c r="J859" s="42"/>
      <c r="K859" s="42"/>
      <c r="L859" s="42"/>
    </row>
    <row r="860" spans="1:12" ht="14.25" customHeight="1">
      <c r="A860" s="42"/>
      <c r="B860" s="42"/>
      <c r="C860" s="42"/>
      <c r="D860" s="42"/>
      <c r="E860" s="42"/>
      <c r="F860" s="42"/>
      <c r="G860" s="89"/>
      <c r="H860" s="42"/>
      <c r="I860" s="42"/>
      <c r="J860" s="42"/>
      <c r="K860" s="42"/>
      <c r="L860" s="42"/>
    </row>
    <row r="861" spans="1:12" ht="14.25" customHeight="1">
      <c r="A861" s="42"/>
      <c r="B861" s="42"/>
      <c r="C861" s="42"/>
      <c r="D861" s="42"/>
      <c r="E861" s="42"/>
      <c r="F861" s="42"/>
      <c r="G861" s="89"/>
      <c r="H861" s="42"/>
      <c r="I861" s="42"/>
      <c r="J861" s="42"/>
      <c r="K861" s="42"/>
      <c r="L861" s="42"/>
    </row>
    <row r="862" spans="1:12" ht="14.25" customHeight="1">
      <c r="A862" s="42"/>
      <c r="B862" s="42"/>
      <c r="C862" s="42"/>
      <c r="D862" s="42"/>
      <c r="E862" s="42"/>
      <c r="F862" s="42"/>
      <c r="G862" s="89"/>
      <c r="H862" s="42"/>
      <c r="I862" s="42"/>
      <c r="J862" s="42"/>
      <c r="K862" s="42"/>
      <c r="L862" s="42"/>
    </row>
    <row r="863" spans="1:12" ht="14.25" customHeight="1">
      <c r="A863" s="42"/>
      <c r="B863" s="42"/>
      <c r="C863" s="42"/>
      <c r="D863" s="42"/>
      <c r="E863" s="42"/>
      <c r="F863" s="42"/>
      <c r="G863" s="89"/>
      <c r="H863" s="42"/>
      <c r="I863" s="42"/>
      <c r="J863" s="42"/>
      <c r="K863" s="42"/>
      <c r="L863" s="42"/>
    </row>
    <row r="864" spans="1:12" ht="14.25" customHeight="1">
      <c r="A864" s="42"/>
      <c r="B864" s="42"/>
      <c r="C864" s="42"/>
      <c r="D864" s="42"/>
      <c r="E864" s="42"/>
      <c r="F864" s="42"/>
      <c r="G864" s="89"/>
      <c r="H864" s="42"/>
      <c r="I864" s="42"/>
      <c r="J864" s="42"/>
      <c r="K864" s="42"/>
      <c r="L864" s="42"/>
    </row>
    <row r="865" spans="1:12" ht="14.25" customHeight="1">
      <c r="A865" s="42"/>
      <c r="B865" s="42"/>
      <c r="C865" s="42"/>
      <c r="D865" s="42"/>
      <c r="E865" s="42"/>
      <c r="F865" s="42"/>
      <c r="G865" s="89"/>
      <c r="H865" s="42"/>
      <c r="I865" s="42"/>
      <c r="J865" s="42"/>
      <c r="K865" s="42"/>
      <c r="L865" s="42"/>
    </row>
    <row r="866" spans="1:12" ht="14.25" customHeight="1">
      <c r="A866" s="42"/>
      <c r="B866" s="42"/>
      <c r="C866" s="42"/>
      <c r="D866" s="42"/>
      <c r="E866" s="42"/>
      <c r="F866" s="42"/>
      <c r="G866" s="89"/>
      <c r="H866" s="42"/>
      <c r="I866" s="42"/>
      <c r="J866" s="42"/>
      <c r="K866" s="42"/>
      <c r="L866" s="42"/>
    </row>
    <row r="867" spans="1:12" ht="14.25" customHeight="1">
      <c r="A867" s="42"/>
      <c r="B867" s="42"/>
      <c r="C867" s="42"/>
      <c r="D867" s="42"/>
      <c r="E867" s="42"/>
      <c r="F867" s="42"/>
      <c r="G867" s="89"/>
      <c r="H867" s="42"/>
      <c r="I867" s="42"/>
      <c r="J867" s="42"/>
      <c r="K867" s="42"/>
      <c r="L867" s="42"/>
    </row>
    <row r="868" spans="1:12" ht="14.25" customHeight="1">
      <c r="A868" s="42"/>
      <c r="B868" s="42"/>
      <c r="C868" s="42"/>
      <c r="D868" s="42"/>
      <c r="E868" s="42"/>
      <c r="F868" s="42"/>
      <c r="G868" s="89"/>
      <c r="H868" s="42"/>
      <c r="I868" s="42"/>
      <c r="J868" s="42"/>
      <c r="K868" s="42"/>
      <c r="L868" s="42"/>
    </row>
    <row r="869" spans="1:12" ht="14.25" customHeight="1">
      <c r="A869" s="42"/>
      <c r="B869" s="42"/>
      <c r="C869" s="42"/>
      <c r="D869" s="42"/>
      <c r="E869" s="42"/>
      <c r="F869" s="42"/>
      <c r="G869" s="89"/>
      <c r="H869" s="42"/>
      <c r="I869" s="42"/>
      <c r="J869" s="42"/>
      <c r="K869" s="42"/>
      <c r="L869" s="42"/>
    </row>
    <row r="870" spans="1:12" ht="14.25" customHeight="1">
      <c r="A870" s="42"/>
      <c r="B870" s="42"/>
      <c r="C870" s="42"/>
      <c r="D870" s="42"/>
      <c r="E870" s="42"/>
      <c r="F870" s="42"/>
      <c r="G870" s="89"/>
      <c r="H870" s="42"/>
      <c r="I870" s="42"/>
      <c r="J870" s="42"/>
      <c r="K870" s="42"/>
      <c r="L870" s="42"/>
    </row>
    <row r="871" spans="1:12" ht="14.25" customHeight="1">
      <c r="A871" s="42"/>
      <c r="B871" s="42"/>
      <c r="C871" s="42"/>
      <c r="D871" s="42"/>
      <c r="E871" s="42"/>
      <c r="F871" s="42"/>
      <c r="G871" s="89"/>
      <c r="H871" s="42"/>
      <c r="I871" s="42"/>
      <c r="J871" s="42"/>
      <c r="K871" s="42"/>
      <c r="L871" s="42"/>
    </row>
    <row r="872" spans="1:12" ht="14.25" customHeight="1">
      <c r="A872" s="42"/>
      <c r="B872" s="42"/>
      <c r="C872" s="42"/>
      <c r="D872" s="42"/>
      <c r="E872" s="42"/>
      <c r="F872" s="42"/>
      <c r="G872" s="89"/>
      <c r="H872" s="42"/>
      <c r="I872" s="42"/>
      <c r="J872" s="42"/>
      <c r="K872" s="42"/>
      <c r="L872" s="42"/>
    </row>
    <row r="873" spans="1:12" ht="14.25" customHeight="1">
      <c r="A873" s="42"/>
      <c r="B873" s="42"/>
      <c r="C873" s="42"/>
      <c r="D873" s="42"/>
      <c r="E873" s="42"/>
      <c r="F873" s="42"/>
      <c r="G873" s="89"/>
      <c r="H873" s="42"/>
      <c r="I873" s="42"/>
      <c r="J873" s="42"/>
      <c r="K873" s="42"/>
      <c r="L873" s="42"/>
    </row>
    <row r="874" spans="1:12" ht="14.25" customHeight="1">
      <c r="A874" s="42"/>
      <c r="B874" s="42"/>
      <c r="C874" s="42"/>
      <c r="D874" s="42"/>
      <c r="E874" s="42"/>
      <c r="F874" s="42"/>
      <c r="G874" s="89"/>
      <c r="H874" s="42"/>
      <c r="I874" s="42"/>
      <c r="J874" s="42"/>
      <c r="K874" s="42"/>
      <c r="L874" s="42"/>
    </row>
    <row r="875" spans="1:12" ht="14.25" customHeight="1">
      <c r="A875" s="42"/>
      <c r="B875" s="42"/>
      <c r="C875" s="42"/>
      <c r="D875" s="42"/>
      <c r="E875" s="42"/>
      <c r="F875" s="42"/>
      <c r="G875" s="89"/>
      <c r="H875" s="42"/>
      <c r="I875" s="42"/>
      <c r="J875" s="42"/>
      <c r="K875" s="42"/>
      <c r="L875" s="42"/>
    </row>
    <row r="876" spans="1:12" ht="14.25" customHeight="1">
      <c r="A876" s="42"/>
      <c r="B876" s="42"/>
      <c r="C876" s="42"/>
      <c r="D876" s="42"/>
      <c r="E876" s="42"/>
      <c r="F876" s="42"/>
      <c r="G876" s="89"/>
      <c r="H876" s="42"/>
      <c r="I876" s="42"/>
      <c r="J876" s="42"/>
      <c r="K876" s="42"/>
      <c r="L876" s="42"/>
    </row>
    <row r="877" spans="1:12" ht="14.25" customHeight="1">
      <c r="A877" s="42"/>
      <c r="B877" s="42"/>
      <c r="C877" s="42"/>
      <c r="D877" s="42"/>
      <c r="E877" s="42"/>
      <c r="F877" s="42"/>
      <c r="G877" s="89"/>
      <c r="H877" s="42"/>
      <c r="I877" s="42"/>
      <c r="J877" s="42"/>
      <c r="K877" s="42"/>
      <c r="L877" s="42"/>
    </row>
    <row r="878" spans="1:12" ht="14.25" customHeight="1">
      <c r="A878" s="42"/>
      <c r="B878" s="42"/>
      <c r="C878" s="42"/>
      <c r="D878" s="42"/>
      <c r="E878" s="42"/>
      <c r="F878" s="42"/>
      <c r="G878" s="89"/>
      <c r="H878" s="42"/>
      <c r="I878" s="42"/>
      <c r="J878" s="42"/>
      <c r="K878" s="42"/>
      <c r="L878" s="42"/>
    </row>
    <row r="879" spans="1:12" ht="14.25" customHeight="1">
      <c r="A879" s="42"/>
      <c r="B879" s="42"/>
      <c r="C879" s="42"/>
      <c r="D879" s="42"/>
      <c r="E879" s="42"/>
      <c r="F879" s="42"/>
      <c r="G879" s="89"/>
      <c r="H879" s="42"/>
      <c r="I879" s="42"/>
      <c r="J879" s="42"/>
      <c r="K879" s="42"/>
      <c r="L879" s="42"/>
    </row>
    <row r="880" spans="1:12" ht="14.25" customHeight="1">
      <c r="A880" s="42"/>
      <c r="B880" s="42"/>
      <c r="C880" s="42"/>
      <c r="D880" s="42"/>
      <c r="E880" s="42"/>
      <c r="F880" s="42"/>
      <c r="G880" s="89"/>
      <c r="H880" s="42"/>
      <c r="I880" s="42"/>
      <c r="J880" s="42"/>
      <c r="K880" s="42"/>
      <c r="L880" s="42"/>
    </row>
    <row r="881" spans="1:12" ht="14.25" customHeight="1">
      <c r="A881" s="42"/>
      <c r="B881" s="42"/>
      <c r="C881" s="42"/>
      <c r="D881" s="42"/>
      <c r="E881" s="42"/>
      <c r="F881" s="42"/>
      <c r="G881" s="89"/>
      <c r="H881" s="42"/>
      <c r="I881" s="42"/>
      <c r="J881" s="42"/>
      <c r="K881" s="42"/>
      <c r="L881" s="42"/>
    </row>
    <row r="882" spans="1:12" ht="14.25" customHeight="1">
      <c r="A882" s="42"/>
      <c r="B882" s="42"/>
      <c r="C882" s="42"/>
      <c r="D882" s="42"/>
      <c r="E882" s="42"/>
      <c r="F882" s="42"/>
      <c r="G882" s="89"/>
      <c r="H882" s="42"/>
      <c r="I882" s="42"/>
      <c r="J882" s="42"/>
      <c r="K882" s="42"/>
      <c r="L882" s="42"/>
    </row>
    <row r="883" spans="1:12" ht="14.25" customHeight="1">
      <c r="A883" s="42"/>
      <c r="B883" s="42"/>
      <c r="C883" s="42"/>
      <c r="D883" s="42"/>
      <c r="E883" s="42"/>
      <c r="F883" s="42"/>
      <c r="G883" s="89"/>
      <c r="H883" s="42"/>
      <c r="I883" s="42"/>
      <c r="J883" s="42"/>
      <c r="K883" s="42"/>
      <c r="L883" s="42"/>
    </row>
    <row r="884" spans="1:12" ht="14.25" customHeight="1">
      <c r="A884" s="42"/>
      <c r="B884" s="42"/>
      <c r="C884" s="42"/>
      <c r="D884" s="42"/>
      <c r="E884" s="42"/>
      <c r="F884" s="42"/>
      <c r="G884" s="89"/>
      <c r="H884" s="42"/>
      <c r="I884" s="42"/>
      <c r="J884" s="42"/>
      <c r="K884" s="42"/>
      <c r="L884" s="42"/>
    </row>
    <row r="885" spans="1:12" ht="14.25" customHeight="1">
      <c r="A885" s="42"/>
      <c r="B885" s="42"/>
      <c r="C885" s="42"/>
      <c r="D885" s="42"/>
      <c r="E885" s="42"/>
      <c r="F885" s="42"/>
      <c r="G885" s="89"/>
      <c r="H885" s="42"/>
      <c r="I885" s="42"/>
      <c r="J885" s="42"/>
      <c r="K885" s="42"/>
      <c r="L885" s="42"/>
    </row>
    <row r="886" spans="1:12" ht="14.25" customHeight="1">
      <c r="A886" s="42"/>
      <c r="B886" s="42"/>
      <c r="C886" s="42"/>
      <c r="D886" s="42"/>
      <c r="E886" s="42"/>
      <c r="F886" s="42"/>
      <c r="G886" s="89"/>
      <c r="H886" s="42"/>
      <c r="I886" s="42"/>
      <c r="J886" s="42"/>
      <c r="K886" s="42"/>
      <c r="L886" s="42"/>
    </row>
    <row r="887" spans="1:12" ht="14.25" customHeight="1">
      <c r="A887" s="42"/>
      <c r="B887" s="42"/>
      <c r="C887" s="42"/>
      <c r="D887" s="42"/>
      <c r="E887" s="42"/>
      <c r="F887" s="42"/>
      <c r="G887" s="89"/>
      <c r="H887" s="42"/>
      <c r="I887" s="42"/>
      <c r="J887" s="42"/>
      <c r="K887" s="42"/>
      <c r="L887" s="42"/>
    </row>
    <row r="888" spans="1:12" ht="14.25" customHeight="1">
      <c r="A888" s="42"/>
      <c r="B888" s="42"/>
      <c r="C888" s="42"/>
      <c r="D888" s="42"/>
      <c r="E888" s="42"/>
      <c r="F888" s="42"/>
      <c r="G888" s="89"/>
      <c r="H888" s="42"/>
      <c r="I888" s="42"/>
      <c r="J888" s="42"/>
      <c r="K888" s="42"/>
      <c r="L888" s="42"/>
    </row>
    <row r="889" spans="1:12" ht="14.25" customHeight="1">
      <c r="A889" s="42"/>
      <c r="B889" s="42"/>
      <c r="C889" s="42"/>
      <c r="D889" s="42"/>
      <c r="E889" s="42"/>
      <c r="F889" s="42"/>
      <c r="G889" s="89"/>
      <c r="H889" s="42"/>
      <c r="I889" s="42"/>
      <c r="J889" s="42"/>
      <c r="K889" s="42"/>
      <c r="L889" s="42"/>
    </row>
    <row r="890" spans="1:12" ht="14.25" customHeight="1">
      <c r="A890" s="42"/>
      <c r="B890" s="42"/>
      <c r="C890" s="42"/>
      <c r="D890" s="42"/>
      <c r="E890" s="42"/>
      <c r="F890" s="42"/>
      <c r="G890" s="89"/>
      <c r="H890" s="42"/>
      <c r="I890" s="42"/>
      <c r="J890" s="42"/>
      <c r="K890" s="42"/>
      <c r="L890" s="42"/>
    </row>
    <row r="891" spans="1:12" ht="14.25" customHeight="1">
      <c r="A891" s="42"/>
      <c r="B891" s="42"/>
      <c r="C891" s="42"/>
      <c r="D891" s="42"/>
      <c r="E891" s="42"/>
      <c r="F891" s="42"/>
      <c r="G891" s="89"/>
      <c r="H891" s="42"/>
      <c r="I891" s="42"/>
      <c r="J891" s="42"/>
      <c r="K891" s="42"/>
      <c r="L891" s="42"/>
    </row>
    <row r="892" spans="1:12" ht="14.25" customHeight="1">
      <c r="A892" s="42"/>
      <c r="B892" s="42"/>
      <c r="C892" s="42"/>
      <c r="D892" s="42"/>
      <c r="E892" s="42"/>
      <c r="F892" s="42"/>
      <c r="G892" s="89"/>
      <c r="H892" s="42"/>
      <c r="I892" s="42"/>
      <c r="J892" s="42"/>
      <c r="K892" s="42"/>
      <c r="L892" s="42"/>
    </row>
    <row r="893" spans="1:12" ht="14.25" customHeight="1">
      <c r="A893" s="42"/>
      <c r="B893" s="42"/>
      <c r="C893" s="42"/>
      <c r="D893" s="42"/>
      <c r="E893" s="42"/>
      <c r="F893" s="42"/>
      <c r="G893" s="89"/>
      <c r="H893" s="42"/>
      <c r="I893" s="42"/>
      <c r="J893" s="42"/>
      <c r="K893" s="42"/>
      <c r="L893" s="42"/>
    </row>
    <row r="894" spans="1:12" ht="14.25" customHeight="1">
      <c r="A894" s="42"/>
      <c r="B894" s="42"/>
      <c r="C894" s="42"/>
      <c r="D894" s="42"/>
      <c r="E894" s="42"/>
      <c r="F894" s="42"/>
      <c r="G894" s="89"/>
      <c r="H894" s="42"/>
      <c r="I894" s="42"/>
      <c r="J894" s="42"/>
      <c r="K894" s="42"/>
      <c r="L894" s="42"/>
    </row>
    <row r="895" spans="1:12" ht="14.25" customHeight="1">
      <c r="A895" s="42"/>
      <c r="B895" s="42"/>
      <c r="C895" s="42"/>
      <c r="D895" s="42"/>
      <c r="E895" s="42"/>
      <c r="F895" s="42"/>
      <c r="G895" s="89"/>
      <c r="H895" s="42"/>
      <c r="I895" s="42"/>
      <c r="J895" s="42"/>
      <c r="K895" s="42"/>
      <c r="L895" s="42"/>
    </row>
    <row r="896" spans="1:12" ht="14.25" customHeight="1">
      <c r="A896" s="42"/>
      <c r="B896" s="42"/>
      <c r="C896" s="42"/>
      <c r="D896" s="42"/>
      <c r="E896" s="42"/>
      <c r="F896" s="42"/>
      <c r="G896" s="89"/>
      <c r="H896" s="42"/>
      <c r="I896" s="42"/>
      <c r="J896" s="42"/>
      <c r="K896" s="42"/>
      <c r="L896" s="42"/>
    </row>
    <row r="897" spans="1:12" ht="14.25" customHeight="1">
      <c r="A897" s="42"/>
      <c r="B897" s="42"/>
      <c r="C897" s="42"/>
      <c r="D897" s="42"/>
      <c r="E897" s="42"/>
      <c r="F897" s="42"/>
      <c r="G897" s="89"/>
      <c r="H897" s="42"/>
      <c r="I897" s="42"/>
      <c r="J897" s="42"/>
      <c r="K897" s="42"/>
      <c r="L897" s="42"/>
    </row>
    <row r="898" spans="1:12" ht="14.25" customHeight="1">
      <c r="A898" s="42"/>
      <c r="B898" s="42"/>
      <c r="C898" s="42"/>
      <c r="D898" s="42"/>
      <c r="E898" s="42"/>
      <c r="F898" s="42"/>
      <c r="G898" s="89"/>
      <c r="H898" s="42"/>
      <c r="I898" s="42"/>
      <c r="J898" s="42"/>
      <c r="K898" s="42"/>
      <c r="L898" s="42"/>
    </row>
    <row r="899" spans="1:12" ht="14.25" customHeight="1">
      <c r="A899" s="42"/>
      <c r="B899" s="42"/>
      <c r="C899" s="42"/>
      <c r="D899" s="42"/>
      <c r="E899" s="42"/>
      <c r="F899" s="42"/>
      <c r="G899" s="89"/>
      <c r="H899" s="42"/>
      <c r="I899" s="42"/>
      <c r="J899" s="42"/>
      <c r="K899" s="42"/>
      <c r="L899" s="42"/>
    </row>
    <row r="900" spans="1:12" ht="14.25" customHeight="1">
      <c r="A900" s="42"/>
      <c r="B900" s="42"/>
      <c r="C900" s="42"/>
      <c r="D900" s="42"/>
      <c r="E900" s="42"/>
      <c r="F900" s="42"/>
      <c r="G900" s="89"/>
      <c r="H900" s="42"/>
      <c r="I900" s="42"/>
      <c r="J900" s="42"/>
      <c r="K900" s="42"/>
      <c r="L900" s="42"/>
    </row>
    <row r="901" spans="1:12" ht="14.25" customHeight="1">
      <c r="A901" s="42"/>
      <c r="B901" s="42"/>
      <c r="C901" s="42"/>
      <c r="D901" s="42"/>
      <c r="E901" s="42"/>
      <c r="F901" s="42"/>
      <c r="G901" s="89"/>
      <c r="H901" s="42"/>
      <c r="I901" s="42"/>
      <c r="J901" s="42"/>
      <c r="K901" s="42"/>
      <c r="L901" s="42"/>
    </row>
    <row r="902" spans="1:12" ht="14.25" customHeight="1">
      <c r="A902" s="42"/>
      <c r="B902" s="42"/>
      <c r="C902" s="42"/>
      <c r="D902" s="42"/>
      <c r="E902" s="42"/>
      <c r="F902" s="42"/>
      <c r="G902" s="89"/>
      <c r="H902" s="42"/>
      <c r="I902" s="42"/>
      <c r="J902" s="42"/>
      <c r="K902" s="42"/>
      <c r="L902" s="42"/>
    </row>
    <row r="903" spans="1:12" ht="14.25" customHeight="1">
      <c r="A903" s="42"/>
      <c r="B903" s="42"/>
      <c r="C903" s="42"/>
      <c r="D903" s="42"/>
      <c r="E903" s="42"/>
      <c r="F903" s="42"/>
      <c r="G903" s="89"/>
      <c r="H903" s="42"/>
      <c r="I903" s="42"/>
      <c r="J903" s="42"/>
      <c r="K903" s="42"/>
      <c r="L903" s="42"/>
    </row>
    <row r="904" spans="1:12" ht="14.25" customHeight="1">
      <c r="A904" s="42"/>
      <c r="B904" s="42"/>
      <c r="C904" s="42"/>
      <c r="D904" s="42"/>
      <c r="E904" s="42"/>
      <c r="F904" s="42"/>
      <c r="G904" s="89"/>
      <c r="H904" s="42"/>
      <c r="I904" s="42"/>
      <c r="J904" s="42"/>
      <c r="K904" s="42"/>
      <c r="L904" s="42"/>
    </row>
    <row r="905" spans="1:12" ht="14.25" customHeight="1">
      <c r="A905" s="42"/>
      <c r="B905" s="42"/>
      <c r="C905" s="42"/>
      <c r="D905" s="42"/>
      <c r="E905" s="42"/>
      <c r="F905" s="42"/>
      <c r="G905" s="89"/>
      <c r="H905" s="42"/>
      <c r="I905" s="42"/>
      <c r="J905" s="42"/>
      <c r="K905" s="42"/>
      <c r="L905" s="42"/>
    </row>
    <row r="906" spans="1:12" ht="14.25" customHeight="1">
      <c r="A906" s="42"/>
      <c r="B906" s="42"/>
      <c r="C906" s="42"/>
      <c r="D906" s="42"/>
      <c r="E906" s="42"/>
      <c r="F906" s="42"/>
      <c r="G906" s="89"/>
      <c r="H906" s="42"/>
      <c r="I906" s="42"/>
      <c r="J906" s="42"/>
      <c r="K906" s="42"/>
      <c r="L906" s="42"/>
    </row>
    <row r="907" spans="1:12" ht="14.25" customHeight="1">
      <c r="A907" s="42"/>
      <c r="B907" s="42"/>
      <c r="C907" s="42"/>
      <c r="D907" s="42"/>
      <c r="E907" s="42"/>
      <c r="F907" s="42"/>
      <c r="G907" s="89"/>
      <c r="H907" s="42"/>
      <c r="I907" s="42"/>
      <c r="J907" s="42"/>
      <c r="K907" s="42"/>
      <c r="L907" s="42"/>
    </row>
    <row r="908" spans="1:12" ht="14.25" customHeight="1">
      <c r="A908" s="42"/>
      <c r="B908" s="42"/>
      <c r="C908" s="42"/>
      <c r="D908" s="42"/>
      <c r="E908" s="42"/>
      <c r="F908" s="42"/>
      <c r="G908" s="89"/>
      <c r="H908" s="42"/>
      <c r="I908" s="42"/>
      <c r="J908" s="42"/>
      <c r="K908" s="42"/>
      <c r="L908" s="42"/>
    </row>
    <row r="909" spans="1:12" ht="14.25" customHeight="1">
      <c r="A909" s="42"/>
      <c r="B909" s="42"/>
      <c r="C909" s="42"/>
      <c r="D909" s="42"/>
      <c r="E909" s="42"/>
      <c r="F909" s="42"/>
      <c r="G909" s="89"/>
      <c r="H909" s="42"/>
      <c r="I909" s="42"/>
      <c r="J909" s="42"/>
      <c r="K909" s="42"/>
      <c r="L909" s="42"/>
    </row>
    <row r="910" spans="1:12" ht="14.25" customHeight="1">
      <c r="A910" s="42"/>
      <c r="B910" s="42"/>
      <c r="C910" s="42"/>
      <c r="D910" s="42"/>
      <c r="E910" s="42"/>
      <c r="F910" s="42"/>
      <c r="G910" s="89"/>
      <c r="H910" s="42"/>
      <c r="I910" s="42"/>
      <c r="J910" s="42"/>
      <c r="K910" s="42"/>
      <c r="L910" s="42"/>
    </row>
    <row r="911" spans="1:12" ht="14.25" customHeight="1">
      <c r="A911" s="42"/>
      <c r="B911" s="42"/>
      <c r="C911" s="42"/>
      <c r="D911" s="42"/>
      <c r="E911" s="42"/>
      <c r="F911" s="42"/>
      <c r="G911" s="89"/>
      <c r="H911" s="42"/>
      <c r="I911" s="42"/>
      <c r="J911" s="42"/>
      <c r="K911" s="42"/>
      <c r="L911" s="42"/>
    </row>
    <row r="912" spans="1:12" ht="14.25" customHeight="1">
      <c r="A912" s="42"/>
      <c r="B912" s="42"/>
      <c r="C912" s="42"/>
      <c r="D912" s="42"/>
      <c r="E912" s="42"/>
      <c r="F912" s="42"/>
      <c r="G912" s="89"/>
      <c r="H912" s="42"/>
      <c r="I912" s="42"/>
      <c r="J912" s="42"/>
      <c r="K912" s="42"/>
      <c r="L912" s="42"/>
    </row>
    <row r="913" spans="1:12" ht="14.25" customHeight="1">
      <c r="A913" s="42"/>
      <c r="B913" s="42"/>
      <c r="C913" s="42"/>
      <c r="D913" s="42"/>
      <c r="E913" s="42"/>
      <c r="F913" s="42"/>
      <c r="G913" s="89"/>
      <c r="H913" s="42"/>
      <c r="I913" s="42"/>
      <c r="J913" s="42"/>
      <c r="K913" s="42"/>
      <c r="L913" s="42"/>
    </row>
    <row r="914" spans="1:12" ht="14.25" customHeight="1">
      <c r="A914" s="42"/>
      <c r="B914" s="42"/>
      <c r="C914" s="42"/>
      <c r="D914" s="42"/>
      <c r="E914" s="42"/>
      <c r="F914" s="42"/>
      <c r="G914" s="89"/>
      <c r="H914" s="42"/>
      <c r="I914" s="42"/>
      <c r="J914" s="42"/>
      <c r="K914" s="42"/>
      <c r="L914" s="42"/>
    </row>
    <row r="915" spans="1:12" ht="14.25" customHeight="1">
      <c r="A915" s="42"/>
      <c r="B915" s="42"/>
      <c r="C915" s="42"/>
      <c r="D915" s="42"/>
      <c r="E915" s="42"/>
      <c r="F915" s="42"/>
      <c r="G915" s="89"/>
      <c r="H915" s="42"/>
      <c r="I915" s="42"/>
      <c r="J915" s="42"/>
      <c r="K915" s="42"/>
      <c r="L915" s="42"/>
    </row>
    <row r="916" spans="1:12" ht="14.25" customHeight="1">
      <c r="A916" s="42"/>
      <c r="B916" s="42"/>
      <c r="C916" s="42"/>
      <c r="D916" s="42"/>
      <c r="E916" s="42"/>
      <c r="F916" s="42"/>
      <c r="G916" s="89"/>
      <c r="H916" s="42"/>
      <c r="I916" s="42"/>
      <c r="J916" s="42"/>
      <c r="K916" s="42"/>
      <c r="L916" s="42"/>
    </row>
    <row r="917" spans="1:12" ht="14.25" customHeight="1">
      <c r="A917" s="42"/>
      <c r="B917" s="42"/>
      <c r="C917" s="42"/>
      <c r="D917" s="42"/>
      <c r="E917" s="42"/>
      <c r="F917" s="42"/>
      <c r="G917" s="89"/>
      <c r="H917" s="42"/>
      <c r="I917" s="42"/>
      <c r="J917" s="42"/>
      <c r="K917" s="42"/>
      <c r="L917" s="42"/>
    </row>
    <row r="918" spans="1:12" ht="14.25" customHeight="1">
      <c r="A918" s="42"/>
      <c r="B918" s="42"/>
      <c r="C918" s="42"/>
      <c r="D918" s="42"/>
      <c r="E918" s="42"/>
      <c r="F918" s="42"/>
      <c r="G918" s="89"/>
      <c r="H918" s="42"/>
      <c r="I918" s="42"/>
      <c r="J918" s="42"/>
      <c r="K918" s="42"/>
      <c r="L918" s="42"/>
    </row>
    <row r="919" spans="1:12" ht="14.25" customHeight="1">
      <c r="A919" s="42"/>
      <c r="B919" s="42"/>
      <c r="C919" s="42"/>
      <c r="D919" s="42"/>
      <c r="E919" s="42"/>
      <c r="F919" s="42"/>
      <c r="G919" s="89"/>
      <c r="H919" s="42"/>
      <c r="I919" s="42"/>
      <c r="J919" s="42"/>
      <c r="K919" s="42"/>
      <c r="L919" s="42"/>
    </row>
    <row r="920" spans="1:12" ht="14.25" customHeight="1">
      <c r="A920" s="42"/>
      <c r="B920" s="42"/>
      <c r="C920" s="42"/>
      <c r="D920" s="42"/>
      <c r="E920" s="42"/>
      <c r="F920" s="42"/>
      <c r="G920" s="89"/>
      <c r="H920" s="42"/>
      <c r="I920" s="42"/>
      <c r="J920" s="42"/>
      <c r="K920" s="42"/>
      <c r="L920" s="42"/>
    </row>
    <row r="921" spans="1:12" ht="14.25" customHeight="1">
      <c r="A921" s="42"/>
      <c r="B921" s="42"/>
      <c r="C921" s="42"/>
      <c r="D921" s="42"/>
      <c r="E921" s="42"/>
      <c r="F921" s="42"/>
      <c r="G921" s="89"/>
      <c r="H921" s="42"/>
      <c r="I921" s="42"/>
      <c r="J921" s="42"/>
      <c r="K921" s="42"/>
      <c r="L921" s="42"/>
    </row>
    <row r="922" spans="1:12" ht="14.25" customHeight="1">
      <c r="A922" s="42"/>
      <c r="B922" s="42"/>
      <c r="C922" s="42"/>
      <c r="D922" s="42"/>
      <c r="E922" s="42"/>
      <c r="F922" s="42"/>
      <c r="G922" s="89"/>
      <c r="H922" s="42"/>
      <c r="I922" s="42"/>
      <c r="J922" s="42"/>
      <c r="K922" s="42"/>
      <c r="L922" s="42"/>
    </row>
    <row r="923" spans="1:12" ht="14.25" customHeight="1">
      <c r="A923" s="42"/>
      <c r="B923" s="42"/>
      <c r="C923" s="42"/>
      <c r="D923" s="42"/>
      <c r="E923" s="42"/>
      <c r="F923" s="42"/>
      <c r="G923" s="89"/>
      <c r="H923" s="42"/>
      <c r="I923" s="42"/>
      <c r="J923" s="42"/>
      <c r="K923" s="42"/>
      <c r="L923" s="42"/>
    </row>
    <row r="924" spans="1:12" ht="14.25" customHeight="1">
      <c r="A924" s="42"/>
      <c r="B924" s="42"/>
      <c r="C924" s="42"/>
      <c r="D924" s="42"/>
      <c r="E924" s="42"/>
      <c r="F924" s="42"/>
      <c r="G924" s="89"/>
      <c r="H924" s="42"/>
      <c r="I924" s="42"/>
      <c r="J924" s="42"/>
      <c r="K924" s="42"/>
      <c r="L924" s="42"/>
    </row>
    <row r="925" spans="1:12" ht="14.25" customHeight="1">
      <c r="A925" s="42"/>
      <c r="B925" s="42"/>
      <c r="C925" s="42"/>
      <c r="D925" s="42"/>
      <c r="E925" s="42"/>
      <c r="F925" s="42"/>
      <c r="G925" s="89"/>
      <c r="H925" s="42"/>
      <c r="I925" s="42"/>
      <c r="J925" s="42"/>
      <c r="K925" s="42"/>
      <c r="L925" s="42"/>
    </row>
    <row r="926" spans="1:12" ht="14.25" customHeight="1">
      <c r="A926" s="42"/>
      <c r="B926" s="42"/>
      <c r="C926" s="42"/>
      <c r="D926" s="42"/>
      <c r="E926" s="42"/>
      <c r="F926" s="42"/>
      <c r="G926" s="89"/>
      <c r="H926" s="42"/>
      <c r="I926" s="42"/>
      <c r="J926" s="42"/>
      <c r="K926" s="42"/>
      <c r="L926" s="42"/>
    </row>
    <row r="927" spans="1:12" ht="14.25" customHeight="1">
      <c r="A927" s="42"/>
      <c r="B927" s="42"/>
      <c r="C927" s="42"/>
      <c r="D927" s="42"/>
      <c r="E927" s="42"/>
      <c r="F927" s="42"/>
      <c r="G927" s="89"/>
      <c r="H927" s="42"/>
      <c r="I927" s="42"/>
      <c r="J927" s="42"/>
      <c r="K927" s="42"/>
      <c r="L927" s="42"/>
    </row>
    <row r="928" spans="1:12" ht="14.25" customHeight="1">
      <c r="A928" s="42"/>
      <c r="B928" s="42"/>
      <c r="C928" s="42"/>
      <c r="D928" s="42"/>
      <c r="E928" s="42"/>
      <c r="F928" s="42"/>
      <c r="G928" s="89"/>
      <c r="H928" s="42"/>
      <c r="I928" s="42"/>
      <c r="J928" s="42"/>
      <c r="K928" s="42"/>
      <c r="L928" s="42"/>
    </row>
    <row r="929" spans="1:12" ht="14.25" customHeight="1">
      <c r="A929" s="42"/>
      <c r="B929" s="42"/>
      <c r="C929" s="42"/>
      <c r="D929" s="42"/>
      <c r="E929" s="42"/>
      <c r="F929" s="42"/>
      <c r="G929" s="89"/>
      <c r="H929" s="42"/>
      <c r="I929" s="42"/>
      <c r="J929" s="42"/>
      <c r="K929" s="42"/>
      <c r="L929" s="42"/>
    </row>
    <row r="930" spans="1:12" ht="14.25" customHeight="1">
      <c r="A930" s="42"/>
      <c r="B930" s="42"/>
      <c r="C930" s="42"/>
      <c r="D930" s="42"/>
      <c r="E930" s="42"/>
      <c r="F930" s="42"/>
      <c r="G930" s="89"/>
      <c r="H930" s="42"/>
      <c r="I930" s="42"/>
      <c r="J930" s="42"/>
      <c r="K930" s="42"/>
      <c r="L930" s="42"/>
    </row>
    <row r="931" spans="1:12" ht="14.25" customHeight="1">
      <c r="A931" s="42"/>
      <c r="B931" s="42"/>
      <c r="C931" s="42"/>
      <c r="D931" s="42"/>
      <c r="E931" s="42"/>
      <c r="F931" s="42"/>
      <c r="G931" s="89"/>
      <c r="H931" s="42"/>
      <c r="I931" s="42"/>
      <c r="J931" s="42"/>
      <c r="K931" s="42"/>
      <c r="L931" s="42"/>
    </row>
    <row r="932" spans="1:12" ht="14.25" customHeight="1">
      <c r="A932" s="42"/>
      <c r="B932" s="42"/>
      <c r="C932" s="42"/>
      <c r="D932" s="42"/>
      <c r="E932" s="42"/>
      <c r="F932" s="42"/>
      <c r="G932" s="89"/>
      <c r="H932" s="42"/>
      <c r="I932" s="42"/>
      <c r="J932" s="42"/>
      <c r="K932" s="42"/>
      <c r="L932" s="42"/>
    </row>
    <row r="933" spans="1:12" ht="14.25" customHeight="1">
      <c r="A933" s="42"/>
      <c r="B933" s="42"/>
      <c r="C933" s="42"/>
      <c r="D933" s="42"/>
      <c r="E933" s="42"/>
      <c r="F933" s="42"/>
      <c r="G933" s="89"/>
      <c r="H933" s="42"/>
      <c r="I933" s="42"/>
      <c r="J933" s="42"/>
      <c r="K933" s="42"/>
      <c r="L933" s="42"/>
    </row>
    <row r="934" spans="1:12" ht="14.25" customHeight="1">
      <c r="A934" s="42"/>
      <c r="B934" s="42"/>
      <c r="C934" s="42"/>
      <c r="D934" s="42"/>
      <c r="E934" s="42"/>
      <c r="F934" s="42"/>
      <c r="G934" s="89"/>
      <c r="H934" s="42"/>
      <c r="I934" s="42"/>
      <c r="J934" s="42"/>
      <c r="K934" s="42"/>
      <c r="L934" s="42"/>
    </row>
    <row r="935" spans="1:12" ht="14.25" customHeight="1">
      <c r="A935" s="42"/>
      <c r="B935" s="42"/>
      <c r="C935" s="42"/>
      <c r="D935" s="42"/>
      <c r="E935" s="42"/>
      <c r="F935" s="42"/>
      <c r="G935" s="89"/>
      <c r="H935" s="42"/>
      <c r="I935" s="42"/>
      <c r="J935" s="42"/>
      <c r="K935" s="42"/>
      <c r="L935" s="42"/>
    </row>
    <row r="936" spans="1:12" ht="14.25" customHeight="1">
      <c r="A936" s="42"/>
      <c r="B936" s="42"/>
      <c r="C936" s="42"/>
      <c r="D936" s="42"/>
      <c r="E936" s="42"/>
      <c r="F936" s="42"/>
      <c r="G936" s="89"/>
      <c r="H936" s="42"/>
      <c r="I936" s="42"/>
      <c r="J936" s="42"/>
      <c r="K936" s="42"/>
      <c r="L936" s="42"/>
    </row>
    <row r="937" spans="1:12" ht="14.25" customHeight="1">
      <c r="A937" s="42"/>
      <c r="B937" s="42"/>
      <c r="C937" s="42"/>
      <c r="D937" s="42"/>
      <c r="E937" s="42"/>
      <c r="F937" s="42"/>
      <c r="G937" s="89"/>
      <c r="H937" s="42"/>
      <c r="I937" s="42"/>
      <c r="J937" s="42"/>
      <c r="K937" s="42"/>
      <c r="L937" s="42"/>
    </row>
    <row r="938" spans="1:12" ht="14.25" customHeight="1">
      <c r="A938" s="42"/>
      <c r="B938" s="42"/>
      <c r="C938" s="42"/>
      <c r="D938" s="42"/>
      <c r="E938" s="42"/>
      <c r="F938" s="42"/>
      <c r="G938" s="89"/>
      <c r="H938" s="42"/>
      <c r="I938" s="42"/>
      <c r="J938" s="42"/>
      <c r="K938" s="42"/>
      <c r="L938" s="42"/>
    </row>
    <row r="939" spans="1:12" ht="14.25" customHeight="1">
      <c r="A939" s="42"/>
      <c r="B939" s="42"/>
      <c r="C939" s="42"/>
      <c r="D939" s="42"/>
      <c r="E939" s="42"/>
      <c r="F939" s="42"/>
      <c r="G939" s="89"/>
      <c r="H939" s="42"/>
      <c r="I939" s="42"/>
      <c r="J939" s="42"/>
      <c r="K939" s="42"/>
      <c r="L939" s="42"/>
    </row>
    <row r="940" spans="1:12" ht="14.25" customHeight="1">
      <c r="A940" s="42"/>
      <c r="B940" s="42"/>
      <c r="C940" s="42"/>
      <c r="D940" s="42"/>
      <c r="E940" s="42"/>
      <c r="F940" s="42"/>
      <c r="G940" s="89"/>
      <c r="H940" s="42"/>
      <c r="I940" s="42"/>
      <c r="J940" s="42"/>
      <c r="K940" s="42"/>
      <c r="L940" s="42"/>
    </row>
    <row r="941" spans="1:12" ht="14.25" customHeight="1">
      <c r="A941" s="42"/>
      <c r="B941" s="42"/>
      <c r="C941" s="42"/>
      <c r="D941" s="42"/>
      <c r="E941" s="42"/>
      <c r="F941" s="42"/>
      <c r="G941" s="89"/>
      <c r="H941" s="42"/>
      <c r="I941" s="42"/>
      <c r="J941" s="42"/>
      <c r="K941" s="42"/>
      <c r="L941" s="42"/>
    </row>
    <row r="942" spans="1:12" ht="14.25" customHeight="1">
      <c r="A942" s="42"/>
      <c r="B942" s="42"/>
      <c r="C942" s="42"/>
      <c r="D942" s="42"/>
      <c r="E942" s="42"/>
      <c r="F942" s="42"/>
      <c r="G942" s="89"/>
      <c r="H942" s="42"/>
      <c r="I942" s="42"/>
      <c r="J942" s="42"/>
      <c r="K942" s="42"/>
      <c r="L942" s="42"/>
    </row>
    <row r="943" spans="1:12" ht="14.25" customHeight="1">
      <c r="A943" s="42"/>
      <c r="B943" s="42"/>
      <c r="C943" s="42"/>
      <c r="D943" s="42"/>
      <c r="E943" s="42"/>
      <c r="F943" s="42"/>
      <c r="G943" s="89"/>
      <c r="H943" s="42"/>
      <c r="I943" s="42"/>
      <c r="J943" s="42"/>
      <c r="K943" s="42"/>
      <c r="L943" s="42"/>
    </row>
    <row r="944" spans="1:12" ht="14.25" customHeight="1">
      <c r="A944" s="42"/>
      <c r="B944" s="42"/>
      <c r="C944" s="42"/>
      <c r="D944" s="42"/>
      <c r="E944" s="42"/>
      <c r="F944" s="42"/>
      <c r="G944" s="89"/>
      <c r="H944" s="42"/>
      <c r="I944" s="42"/>
      <c r="J944" s="42"/>
      <c r="K944" s="42"/>
      <c r="L944" s="42"/>
    </row>
    <row r="945" spans="1:12" ht="14.25" customHeight="1">
      <c r="A945" s="42"/>
      <c r="B945" s="42"/>
      <c r="C945" s="42"/>
      <c r="D945" s="42"/>
      <c r="E945" s="42"/>
      <c r="F945" s="42"/>
      <c r="G945" s="89"/>
      <c r="H945" s="42"/>
      <c r="I945" s="42"/>
      <c r="J945" s="42"/>
      <c r="K945" s="42"/>
      <c r="L945" s="42"/>
    </row>
    <row r="946" spans="1:12" ht="14.25" customHeight="1">
      <c r="A946" s="42"/>
      <c r="B946" s="42"/>
      <c r="C946" s="42"/>
      <c r="D946" s="42"/>
      <c r="E946" s="42"/>
      <c r="F946" s="42"/>
      <c r="G946" s="89"/>
      <c r="H946" s="42"/>
      <c r="I946" s="42"/>
      <c r="J946" s="42"/>
      <c r="K946" s="42"/>
      <c r="L946" s="42"/>
    </row>
    <row r="947" spans="1:12" ht="14.25" customHeight="1">
      <c r="A947" s="42"/>
      <c r="B947" s="42"/>
      <c r="C947" s="42"/>
      <c r="D947" s="42"/>
      <c r="E947" s="42"/>
      <c r="F947" s="42"/>
      <c r="G947" s="89"/>
      <c r="H947" s="42"/>
      <c r="I947" s="42"/>
      <c r="J947" s="42"/>
      <c r="K947" s="42"/>
      <c r="L947" s="42"/>
    </row>
    <row r="948" spans="1:12" ht="14.25" customHeight="1">
      <c r="A948" s="42"/>
      <c r="B948" s="42"/>
      <c r="C948" s="42"/>
      <c r="D948" s="42"/>
      <c r="E948" s="42"/>
      <c r="F948" s="42"/>
      <c r="G948" s="89"/>
      <c r="H948" s="42"/>
      <c r="I948" s="42"/>
      <c r="J948" s="42"/>
      <c r="K948" s="42"/>
      <c r="L948" s="42"/>
    </row>
    <row r="949" spans="1:12" ht="14.25" customHeight="1">
      <c r="A949" s="42"/>
      <c r="B949" s="42"/>
      <c r="C949" s="42"/>
      <c r="D949" s="42"/>
      <c r="E949" s="42"/>
      <c r="F949" s="42"/>
      <c r="G949" s="89"/>
      <c r="H949" s="42"/>
      <c r="I949" s="42"/>
      <c r="J949" s="42"/>
      <c r="K949" s="42"/>
      <c r="L949" s="42"/>
    </row>
    <row r="950" spans="1:12" ht="14.25" customHeight="1">
      <c r="A950" s="42"/>
      <c r="B950" s="42"/>
      <c r="C950" s="42"/>
      <c r="D950" s="42"/>
      <c r="E950" s="42"/>
      <c r="F950" s="42"/>
      <c r="G950" s="89"/>
      <c r="H950" s="42"/>
      <c r="I950" s="42"/>
      <c r="J950" s="42"/>
      <c r="K950" s="42"/>
      <c r="L950" s="42"/>
    </row>
    <row r="951" spans="1:12" ht="14.25" customHeight="1">
      <c r="A951" s="42"/>
      <c r="B951" s="42"/>
      <c r="C951" s="42"/>
      <c r="D951" s="42"/>
      <c r="E951" s="42"/>
      <c r="F951" s="42"/>
      <c r="G951" s="89"/>
      <c r="H951" s="42"/>
      <c r="I951" s="42"/>
      <c r="J951" s="42"/>
      <c r="K951" s="42"/>
      <c r="L951" s="42"/>
    </row>
    <row r="952" spans="1:12" ht="14.25" customHeight="1">
      <c r="A952" s="42"/>
      <c r="B952" s="42"/>
      <c r="C952" s="42"/>
      <c r="D952" s="42"/>
      <c r="E952" s="42"/>
      <c r="F952" s="42"/>
      <c r="G952" s="89"/>
      <c r="H952" s="42"/>
      <c r="I952" s="42"/>
      <c r="J952" s="42"/>
      <c r="K952" s="42"/>
      <c r="L952" s="42"/>
    </row>
    <row r="953" spans="1:12" ht="14.25" customHeight="1">
      <c r="A953" s="42"/>
      <c r="B953" s="42"/>
      <c r="C953" s="42"/>
      <c r="D953" s="42"/>
      <c r="E953" s="42"/>
      <c r="F953" s="42"/>
      <c r="G953" s="89"/>
      <c r="H953" s="42"/>
      <c r="I953" s="42"/>
      <c r="J953" s="42"/>
      <c r="K953" s="42"/>
      <c r="L953" s="42"/>
    </row>
    <row r="954" spans="1:12" ht="14.25" customHeight="1">
      <c r="A954" s="42"/>
      <c r="B954" s="42"/>
      <c r="C954" s="42"/>
      <c r="D954" s="42"/>
      <c r="E954" s="42"/>
      <c r="F954" s="42"/>
      <c r="G954" s="89"/>
      <c r="H954" s="42"/>
      <c r="I954" s="42"/>
      <c r="J954" s="42"/>
      <c r="K954" s="42"/>
      <c r="L954" s="42"/>
    </row>
    <row r="955" spans="1:12" ht="14.25" customHeight="1">
      <c r="A955" s="42"/>
      <c r="B955" s="42"/>
      <c r="C955" s="42"/>
      <c r="D955" s="42"/>
      <c r="E955" s="42"/>
      <c r="F955" s="42"/>
      <c r="G955" s="89"/>
      <c r="H955" s="42"/>
      <c r="I955" s="42"/>
      <c r="J955" s="42"/>
      <c r="K955" s="42"/>
      <c r="L955" s="42"/>
    </row>
    <row r="956" spans="1:12" ht="14.25" customHeight="1">
      <c r="A956" s="42"/>
      <c r="B956" s="42"/>
      <c r="C956" s="42"/>
      <c r="D956" s="42"/>
      <c r="E956" s="42"/>
      <c r="F956" s="42"/>
      <c r="G956" s="89"/>
      <c r="H956" s="42"/>
      <c r="I956" s="42"/>
      <c r="J956" s="42"/>
      <c r="K956" s="42"/>
      <c r="L956" s="42"/>
    </row>
    <row r="957" spans="1:12" ht="14.25" customHeight="1">
      <c r="A957" s="42"/>
      <c r="B957" s="42"/>
      <c r="C957" s="42"/>
      <c r="D957" s="42"/>
      <c r="E957" s="42"/>
      <c r="F957" s="42"/>
      <c r="G957" s="89"/>
      <c r="H957" s="42"/>
      <c r="I957" s="42"/>
      <c r="J957" s="42"/>
      <c r="K957" s="42"/>
      <c r="L957" s="42"/>
    </row>
    <row r="958" spans="1:12" ht="14.25" customHeight="1">
      <c r="A958" s="42"/>
      <c r="B958" s="42"/>
      <c r="C958" s="42"/>
      <c r="D958" s="42"/>
      <c r="E958" s="42"/>
      <c r="F958" s="42"/>
      <c r="G958" s="89"/>
      <c r="H958" s="42"/>
      <c r="I958" s="42"/>
      <c r="J958" s="42"/>
      <c r="K958" s="42"/>
      <c r="L958" s="42"/>
    </row>
    <row r="959" spans="1:12" ht="14.25" customHeight="1">
      <c r="A959" s="42"/>
      <c r="B959" s="42"/>
      <c r="C959" s="42"/>
      <c r="D959" s="42"/>
      <c r="E959" s="42"/>
      <c r="F959" s="42"/>
      <c r="G959" s="89"/>
      <c r="H959" s="42"/>
      <c r="I959" s="42"/>
      <c r="J959" s="42"/>
      <c r="K959" s="42"/>
      <c r="L959" s="42"/>
    </row>
    <row r="960" spans="1:12" ht="14.25" customHeight="1">
      <c r="A960" s="42"/>
      <c r="B960" s="42"/>
      <c r="C960" s="42"/>
      <c r="D960" s="42"/>
      <c r="E960" s="42"/>
      <c r="F960" s="42"/>
      <c r="G960" s="89"/>
      <c r="H960" s="42"/>
      <c r="I960" s="42"/>
      <c r="J960" s="42"/>
      <c r="K960" s="42"/>
      <c r="L960" s="42"/>
    </row>
    <row r="961" spans="1:12" ht="14.25" customHeight="1">
      <c r="A961" s="42"/>
      <c r="B961" s="42"/>
      <c r="C961" s="42"/>
      <c r="D961" s="42"/>
      <c r="E961" s="42"/>
      <c r="F961" s="42"/>
      <c r="G961" s="89"/>
      <c r="H961" s="42"/>
      <c r="I961" s="42"/>
      <c r="J961" s="42"/>
      <c r="K961" s="42"/>
      <c r="L961" s="42"/>
    </row>
    <row r="962" spans="1:12" ht="14.25" customHeight="1">
      <c r="A962" s="42"/>
      <c r="B962" s="42"/>
      <c r="C962" s="42"/>
      <c r="D962" s="42"/>
      <c r="E962" s="42"/>
      <c r="F962" s="42"/>
      <c r="G962" s="89"/>
      <c r="H962" s="42"/>
      <c r="I962" s="42"/>
      <c r="J962" s="42"/>
      <c r="K962" s="42"/>
      <c r="L962" s="42"/>
    </row>
    <row r="963" spans="1:12" ht="14.25" customHeight="1">
      <c r="A963" s="42"/>
      <c r="B963" s="42"/>
      <c r="C963" s="42"/>
      <c r="D963" s="42"/>
      <c r="E963" s="42"/>
      <c r="F963" s="42"/>
      <c r="G963" s="89"/>
      <c r="H963" s="42"/>
      <c r="I963" s="42"/>
      <c r="J963" s="42"/>
      <c r="K963" s="42"/>
      <c r="L963" s="42"/>
    </row>
    <row r="964" spans="1:12" ht="14.25" customHeight="1">
      <c r="A964" s="42"/>
      <c r="B964" s="42"/>
      <c r="C964" s="42"/>
      <c r="D964" s="42"/>
      <c r="E964" s="42"/>
      <c r="F964" s="42"/>
      <c r="G964" s="89"/>
      <c r="H964" s="42"/>
      <c r="I964" s="42"/>
      <c r="J964" s="42"/>
      <c r="K964" s="42"/>
      <c r="L964" s="42"/>
    </row>
    <row r="965" spans="1:12" ht="14.25" customHeight="1">
      <c r="A965" s="42"/>
      <c r="B965" s="42"/>
      <c r="C965" s="42"/>
      <c r="D965" s="42"/>
      <c r="E965" s="42"/>
      <c r="F965" s="42"/>
      <c r="G965" s="89"/>
      <c r="H965" s="42"/>
      <c r="I965" s="42"/>
      <c r="J965" s="42"/>
      <c r="K965" s="42"/>
      <c r="L965" s="42"/>
    </row>
    <row r="966" spans="1:12" ht="14.25" customHeight="1">
      <c r="A966" s="42"/>
      <c r="B966" s="42"/>
      <c r="C966" s="42"/>
      <c r="D966" s="42"/>
      <c r="E966" s="42"/>
      <c r="F966" s="42"/>
      <c r="G966" s="89"/>
      <c r="H966" s="42"/>
      <c r="I966" s="42"/>
      <c r="J966" s="42"/>
      <c r="K966" s="42"/>
      <c r="L966" s="42"/>
    </row>
    <row r="967" spans="1:12" ht="14.25" customHeight="1">
      <c r="A967" s="42"/>
      <c r="B967" s="42"/>
      <c r="C967" s="42"/>
      <c r="D967" s="42"/>
      <c r="E967" s="42"/>
      <c r="F967" s="42"/>
      <c r="G967" s="89"/>
      <c r="H967" s="42"/>
      <c r="I967" s="42"/>
      <c r="J967" s="42"/>
      <c r="K967" s="42"/>
      <c r="L967" s="42"/>
    </row>
    <row r="968" spans="1:12" ht="14.25" customHeight="1">
      <c r="A968" s="42"/>
      <c r="B968" s="42"/>
      <c r="C968" s="42"/>
      <c r="D968" s="42"/>
      <c r="E968" s="42"/>
      <c r="F968" s="42"/>
      <c r="G968" s="89"/>
      <c r="H968" s="42"/>
      <c r="I968" s="42"/>
      <c r="J968" s="42"/>
      <c r="K968" s="42"/>
      <c r="L968" s="42"/>
    </row>
    <row r="969" spans="1:12" ht="14.25" customHeight="1">
      <c r="A969" s="42"/>
      <c r="B969" s="42"/>
      <c r="C969" s="42"/>
      <c r="D969" s="42"/>
      <c r="E969" s="42"/>
      <c r="F969" s="42"/>
      <c r="G969" s="89"/>
      <c r="H969" s="42"/>
      <c r="I969" s="42"/>
      <c r="J969" s="42"/>
      <c r="K969" s="42"/>
      <c r="L969" s="42"/>
    </row>
    <row r="970" spans="1:12" ht="14.25" customHeight="1">
      <c r="A970" s="42"/>
      <c r="B970" s="42"/>
      <c r="C970" s="42"/>
      <c r="D970" s="42"/>
      <c r="E970" s="42"/>
      <c r="F970" s="42"/>
      <c r="G970" s="89"/>
      <c r="H970" s="42"/>
      <c r="I970" s="42"/>
      <c r="J970" s="42"/>
      <c r="K970" s="42"/>
      <c r="L970" s="42"/>
    </row>
    <row r="971" spans="1:12" ht="14.25" customHeight="1">
      <c r="A971" s="42"/>
      <c r="B971" s="42"/>
      <c r="C971" s="42"/>
      <c r="D971" s="42"/>
      <c r="E971" s="42"/>
      <c r="F971" s="42"/>
      <c r="G971" s="89"/>
      <c r="H971" s="42"/>
      <c r="I971" s="42"/>
      <c r="J971" s="42"/>
      <c r="K971" s="42"/>
      <c r="L971" s="42"/>
    </row>
    <row r="972" spans="1:12" ht="14.25" customHeight="1">
      <c r="A972" s="42"/>
      <c r="B972" s="42"/>
      <c r="C972" s="42"/>
      <c r="D972" s="42"/>
      <c r="E972" s="42"/>
      <c r="F972" s="42"/>
      <c r="G972" s="89"/>
      <c r="H972" s="42"/>
      <c r="I972" s="42"/>
      <c r="J972" s="42"/>
      <c r="K972" s="42"/>
      <c r="L972" s="42"/>
    </row>
    <row r="973" spans="1:12" ht="14.25" customHeight="1">
      <c r="A973" s="42"/>
      <c r="B973" s="42"/>
      <c r="C973" s="42"/>
      <c r="D973" s="42"/>
      <c r="E973" s="42"/>
      <c r="F973" s="42"/>
      <c r="G973" s="89"/>
      <c r="H973" s="42"/>
      <c r="I973" s="42"/>
      <c r="J973" s="42"/>
      <c r="K973" s="42"/>
      <c r="L973" s="42"/>
    </row>
    <row r="974" spans="1:12" ht="14.25" customHeight="1">
      <c r="A974" s="42"/>
      <c r="B974" s="42"/>
      <c r="C974" s="42"/>
      <c r="D974" s="42"/>
      <c r="E974" s="42"/>
      <c r="F974" s="42"/>
      <c r="G974" s="89"/>
      <c r="H974" s="42"/>
      <c r="I974" s="42"/>
      <c r="J974" s="42"/>
      <c r="K974" s="42"/>
      <c r="L974" s="42"/>
    </row>
    <row r="975" spans="1:12" ht="14.25" customHeight="1">
      <c r="A975" s="42"/>
      <c r="B975" s="42"/>
      <c r="C975" s="42"/>
      <c r="D975" s="42"/>
      <c r="E975" s="42"/>
      <c r="F975" s="42"/>
      <c r="G975" s="89"/>
      <c r="H975" s="42"/>
      <c r="I975" s="42"/>
      <c r="J975" s="42"/>
      <c r="K975" s="42"/>
      <c r="L975" s="42"/>
    </row>
    <row r="976" spans="1:12" ht="14.25" customHeight="1">
      <c r="A976" s="42"/>
      <c r="B976" s="42"/>
      <c r="C976" s="42"/>
      <c r="D976" s="42"/>
      <c r="E976" s="42"/>
      <c r="F976" s="42"/>
      <c r="G976" s="89"/>
      <c r="H976" s="42"/>
      <c r="I976" s="42"/>
      <c r="J976" s="42"/>
      <c r="K976" s="42"/>
      <c r="L976" s="42"/>
    </row>
    <row r="977" spans="1:12" ht="14.25" customHeight="1">
      <c r="A977" s="42"/>
      <c r="B977" s="42"/>
      <c r="C977" s="42"/>
      <c r="D977" s="42"/>
      <c r="E977" s="42"/>
      <c r="F977" s="42"/>
      <c r="G977" s="89"/>
      <c r="H977" s="42"/>
      <c r="I977" s="42"/>
      <c r="J977" s="42"/>
      <c r="K977" s="42"/>
      <c r="L977" s="42"/>
    </row>
    <row r="978" spans="1:12" ht="14.25" customHeight="1">
      <c r="A978" s="42"/>
      <c r="B978" s="42"/>
      <c r="C978" s="42"/>
      <c r="D978" s="42"/>
      <c r="E978" s="42"/>
      <c r="F978" s="42"/>
      <c r="G978" s="89"/>
      <c r="H978" s="42"/>
      <c r="I978" s="42"/>
      <c r="J978" s="42"/>
      <c r="K978" s="42"/>
      <c r="L978" s="42"/>
    </row>
    <row r="979" spans="1:12" ht="14.25" customHeight="1">
      <c r="A979" s="42"/>
      <c r="B979" s="42"/>
      <c r="C979" s="42"/>
      <c r="D979" s="42"/>
      <c r="E979" s="42"/>
      <c r="F979" s="42"/>
      <c r="G979" s="89"/>
      <c r="H979" s="42"/>
      <c r="I979" s="42"/>
      <c r="J979" s="42"/>
      <c r="K979" s="42"/>
      <c r="L979" s="42"/>
    </row>
    <row r="980" spans="1:12" ht="14.25" customHeight="1">
      <c r="A980" s="42"/>
      <c r="B980" s="42"/>
      <c r="C980" s="42"/>
      <c r="D980" s="42"/>
      <c r="E980" s="42"/>
      <c r="F980" s="42"/>
      <c r="G980" s="89"/>
      <c r="H980" s="42"/>
      <c r="I980" s="42"/>
      <c r="J980" s="42"/>
      <c r="K980" s="42"/>
      <c r="L980" s="42"/>
    </row>
    <row r="981" spans="1:12" ht="14.25" customHeight="1">
      <c r="A981" s="42"/>
      <c r="B981" s="42"/>
      <c r="C981" s="42"/>
      <c r="D981" s="42"/>
      <c r="E981" s="42"/>
      <c r="F981" s="42"/>
      <c r="G981" s="89"/>
      <c r="H981" s="42"/>
      <c r="I981" s="42"/>
      <c r="J981" s="42"/>
      <c r="K981" s="42"/>
      <c r="L981" s="42"/>
    </row>
    <row r="982" spans="1:12" ht="14.25" customHeight="1">
      <c r="A982" s="42"/>
      <c r="B982" s="42"/>
      <c r="C982" s="42"/>
      <c r="D982" s="42"/>
      <c r="E982" s="42"/>
      <c r="F982" s="42"/>
      <c r="G982" s="89"/>
      <c r="H982" s="42"/>
      <c r="I982" s="42"/>
      <c r="J982" s="42"/>
      <c r="K982" s="42"/>
      <c r="L982" s="42"/>
    </row>
    <row r="983" spans="1:12" ht="14.25" customHeight="1">
      <c r="A983" s="42"/>
      <c r="B983" s="42"/>
      <c r="C983" s="42"/>
      <c r="D983" s="42"/>
      <c r="E983" s="42"/>
      <c r="F983" s="42"/>
      <c r="G983" s="89"/>
      <c r="H983" s="42"/>
      <c r="I983" s="42"/>
      <c r="J983" s="42"/>
      <c r="K983" s="42"/>
      <c r="L983" s="42"/>
    </row>
    <row r="984" spans="1:12" ht="14.25" customHeight="1">
      <c r="A984" s="42"/>
      <c r="B984" s="42"/>
      <c r="C984" s="42"/>
      <c r="D984" s="42"/>
      <c r="E984" s="42"/>
      <c r="F984" s="42"/>
      <c r="G984" s="89"/>
      <c r="H984" s="42"/>
      <c r="I984" s="42"/>
      <c r="J984" s="42"/>
      <c r="K984" s="42"/>
      <c r="L984" s="42"/>
    </row>
    <row r="985" spans="1:12" ht="14.25" customHeight="1">
      <c r="A985" s="42"/>
      <c r="B985" s="42"/>
      <c r="C985" s="42"/>
      <c r="D985" s="42"/>
      <c r="E985" s="42"/>
      <c r="F985" s="42"/>
      <c r="G985" s="89"/>
      <c r="H985" s="42"/>
      <c r="I985" s="42"/>
      <c r="J985" s="42"/>
      <c r="K985" s="42"/>
      <c r="L985" s="42"/>
    </row>
    <row r="986" spans="1:12" ht="14.25" customHeight="1">
      <c r="A986" s="42"/>
      <c r="B986" s="42"/>
      <c r="C986" s="42"/>
      <c r="D986" s="42"/>
      <c r="E986" s="42"/>
      <c r="F986" s="42"/>
      <c r="G986" s="89"/>
      <c r="H986" s="42"/>
      <c r="I986" s="42"/>
      <c r="J986" s="42"/>
      <c r="K986" s="42"/>
      <c r="L986" s="42"/>
    </row>
    <row r="987" spans="1:12" ht="14.25" customHeight="1">
      <c r="A987" s="42"/>
      <c r="B987" s="42"/>
      <c r="C987" s="42"/>
      <c r="D987" s="42"/>
      <c r="E987" s="42"/>
      <c r="F987" s="42"/>
      <c r="G987" s="89"/>
      <c r="H987" s="42"/>
      <c r="I987" s="42"/>
      <c r="J987" s="42"/>
      <c r="K987" s="42"/>
      <c r="L987" s="42"/>
    </row>
    <row r="988" spans="1:12" ht="14.25" customHeight="1">
      <c r="A988" s="42"/>
      <c r="B988" s="42"/>
      <c r="C988" s="42"/>
      <c r="D988" s="42"/>
      <c r="E988" s="42"/>
      <c r="F988" s="42"/>
      <c r="G988" s="89"/>
      <c r="H988" s="42"/>
      <c r="I988" s="42"/>
      <c r="J988" s="42"/>
      <c r="K988" s="42"/>
      <c r="L988" s="42"/>
    </row>
    <row r="989" spans="1:12" ht="14.25" customHeight="1">
      <c r="A989" s="42"/>
      <c r="B989" s="42"/>
      <c r="C989" s="42"/>
      <c r="D989" s="42"/>
      <c r="E989" s="42"/>
      <c r="F989" s="42"/>
      <c r="G989" s="89"/>
      <c r="H989" s="42"/>
      <c r="I989" s="42"/>
      <c r="J989" s="42"/>
      <c r="K989" s="42"/>
      <c r="L989" s="42"/>
    </row>
    <row r="990" spans="1:12" ht="14.25" customHeight="1">
      <c r="A990" s="42"/>
      <c r="B990" s="42"/>
      <c r="C990" s="42"/>
      <c r="D990" s="42"/>
      <c r="E990" s="42"/>
      <c r="F990" s="42"/>
      <c r="G990" s="89"/>
      <c r="H990" s="42"/>
      <c r="I990" s="42"/>
      <c r="J990" s="42"/>
      <c r="K990" s="42"/>
      <c r="L990" s="42"/>
    </row>
    <row r="991" spans="1:12" ht="14.25" customHeight="1">
      <c r="A991" s="42"/>
      <c r="B991" s="42"/>
      <c r="C991" s="42"/>
      <c r="D991" s="42"/>
      <c r="E991" s="42"/>
      <c r="F991" s="42"/>
      <c r="G991" s="89"/>
      <c r="H991" s="42"/>
      <c r="I991" s="42"/>
      <c r="J991" s="42"/>
      <c r="K991" s="42"/>
      <c r="L991" s="42"/>
    </row>
    <row r="992" spans="1:12" ht="14.25" customHeight="1">
      <c r="A992" s="42"/>
      <c r="B992" s="42"/>
      <c r="C992" s="42"/>
      <c r="D992" s="42"/>
      <c r="E992" s="42"/>
      <c r="F992" s="42"/>
      <c r="G992" s="89"/>
      <c r="H992" s="42"/>
      <c r="I992" s="42"/>
      <c r="J992" s="42"/>
      <c r="K992" s="42"/>
      <c r="L992" s="42"/>
    </row>
    <row r="993" spans="1:12" ht="14.25" customHeight="1">
      <c r="A993" s="42"/>
      <c r="B993" s="42"/>
      <c r="C993" s="42"/>
      <c r="D993" s="42"/>
      <c r="E993" s="42"/>
      <c r="F993" s="42"/>
      <c r="G993" s="89"/>
      <c r="H993" s="42"/>
      <c r="I993" s="42"/>
      <c r="J993" s="42"/>
      <c r="K993" s="42"/>
      <c r="L993" s="42"/>
    </row>
    <row r="994" spans="1:12" ht="14.25" customHeight="1">
      <c r="A994" s="42"/>
      <c r="B994" s="42"/>
      <c r="C994" s="42"/>
      <c r="D994" s="42"/>
      <c r="E994" s="42"/>
      <c r="F994" s="42"/>
      <c r="G994" s="89"/>
      <c r="H994" s="42"/>
      <c r="I994" s="42"/>
      <c r="J994" s="42"/>
      <c r="K994" s="42"/>
      <c r="L994" s="42"/>
    </row>
    <row r="995" spans="1:12" ht="14.25" customHeight="1">
      <c r="A995" s="42"/>
      <c r="B995" s="42"/>
      <c r="C995" s="42"/>
      <c r="D995" s="42"/>
      <c r="E995" s="42"/>
      <c r="F995" s="42"/>
      <c r="G995" s="89"/>
      <c r="H995" s="42"/>
      <c r="I995" s="42"/>
      <c r="J995" s="42"/>
      <c r="K995" s="42"/>
      <c r="L995" s="42"/>
    </row>
    <row r="996" spans="1:12" ht="14.25" customHeight="1">
      <c r="A996" s="42"/>
      <c r="B996" s="42"/>
      <c r="C996" s="42"/>
      <c r="D996" s="42"/>
      <c r="E996" s="42"/>
      <c r="F996" s="42"/>
      <c r="G996" s="89"/>
      <c r="H996" s="42"/>
      <c r="I996" s="42"/>
      <c r="J996" s="42"/>
      <c r="K996" s="42"/>
      <c r="L996" s="42"/>
    </row>
    <row r="997" spans="1:12" ht="14.25" customHeight="1">
      <c r="A997" s="42"/>
      <c r="B997" s="42"/>
      <c r="C997" s="42"/>
      <c r="D997" s="42"/>
      <c r="E997" s="42"/>
      <c r="F997" s="42"/>
      <c r="G997" s="89"/>
      <c r="H997" s="42"/>
      <c r="I997" s="42"/>
      <c r="J997" s="42"/>
      <c r="K997" s="42"/>
      <c r="L997" s="4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  <outlinePr summaryBelow="0" summaryRight="0"/>
  </sheetPr>
  <dimension ref="A1:O1008"/>
  <sheetViews>
    <sheetView showGridLines="0" workbookViewId="0">
      <selection activeCell="D23" sqref="C2:H45"/>
    </sheetView>
  </sheetViews>
  <sheetFormatPr defaultColWidth="14.42578125" defaultRowHeight="15" customHeight="1"/>
  <cols>
    <col min="1" max="1" width="5.7109375" customWidth="1"/>
    <col min="2" max="2" width="2" customWidth="1"/>
    <col min="3" max="3" width="27" customWidth="1"/>
    <col min="4" max="4" width="19" customWidth="1"/>
    <col min="5" max="5" width="17" customWidth="1"/>
    <col min="6" max="6" width="15" customWidth="1"/>
    <col min="7" max="7" width="17.28515625" customWidth="1"/>
    <col min="8" max="8" width="15.42578125" customWidth="1"/>
    <col min="9" max="9" width="2.5703125" customWidth="1"/>
    <col min="10" max="10" width="26.7109375" customWidth="1"/>
  </cols>
  <sheetData>
    <row r="1" spans="1:15" ht="2.25" customHeight="1">
      <c r="A1" s="121" t="s">
        <v>78</v>
      </c>
      <c r="B1" s="122"/>
      <c r="C1" s="122"/>
      <c r="D1" s="124"/>
      <c r="E1" s="124"/>
      <c r="F1" s="125"/>
      <c r="G1" s="126"/>
      <c r="H1" s="122"/>
      <c r="I1" s="122"/>
      <c r="J1" s="122"/>
      <c r="K1" s="122"/>
      <c r="L1" s="122"/>
      <c r="M1" s="122"/>
      <c r="N1" s="122"/>
      <c r="O1" s="122"/>
    </row>
    <row r="2" spans="1:15" ht="13.5" customHeight="1">
      <c r="A2" s="127"/>
      <c r="B2" s="127"/>
      <c r="C2" s="128"/>
      <c r="D2" s="130"/>
      <c r="E2" s="130"/>
      <c r="F2" s="131"/>
      <c r="G2" s="132"/>
      <c r="H2" s="133"/>
      <c r="I2" s="122"/>
      <c r="J2" s="122"/>
      <c r="K2" s="122"/>
      <c r="L2" s="122"/>
      <c r="M2" s="122"/>
      <c r="N2" s="122"/>
      <c r="O2" s="122"/>
    </row>
    <row r="3" spans="1:15" ht="14.25" customHeight="1">
      <c r="A3" s="121"/>
      <c r="C3" s="42"/>
      <c r="D3" s="134"/>
      <c r="E3" s="135"/>
      <c r="F3" s="136"/>
      <c r="G3" s="137"/>
      <c r="H3" s="138"/>
      <c r="I3" s="122"/>
      <c r="J3" s="122"/>
      <c r="K3" s="122"/>
      <c r="L3" s="122"/>
      <c r="M3" s="122"/>
      <c r="N3" s="122"/>
      <c r="O3" s="122"/>
    </row>
    <row r="4" spans="1:15" ht="14.25" customHeight="1">
      <c r="A4" s="127"/>
      <c r="C4" s="43"/>
      <c r="D4" s="139"/>
      <c r="E4" s="140"/>
      <c r="F4" s="140"/>
      <c r="G4" s="141"/>
      <c r="H4" s="42"/>
      <c r="I4" s="122"/>
      <c r="J4" s="122"/>
      <c r="K4" s="122"/>
      <c r="L4" s="122"/>
      <c r="M4" s="122"/>
      <c r="N4" s="122"/>
      <c r="O4" s="122"/>
    </row>
    <row r="5" spans="1:15" ht="14.25" customHeight="1">
      <c r="A5" s="121"/>
      <c r="B5" s="143"/>
      <c r="C5" s="78"/>
      <c r="D5" s="144"/>
      <c r="E5" s="145"/>
      <c r="F5" s="146"/>
      <c r="G5" s="147"/>
      <c r="H5" s="149"/>
      <c r="I5" s="122"/>
      <c r="J5" s="122"/>
      <c r="K5" s="122"/>
      <c r="L5" s="122"/>
      <c r="M5" s="122"/>
      <c r="N5" s="122"/>
      <c r="O5" s="122"/>
    </row>
    <row r="6" spans="1:15" ht="14.25" customHeight="1">
      <c r="A6" s="121"/>
      <c r="B6" s="143"/>
      <c r="C6" s="78"/>
      <c r="D6" s="144"/>
      <c r="E6" s="145"/>
      <c r="F6" s="150"/>
      <c r="G6" s="145"/>
      <c r="H6" s="149"/>
      <c r="I6" s="122"/>
      <c r="J6" s="122"/>
      <c r="K6" s="122"/>
      <c r="L6" s="122"/>
      <c r="M6" s="122"/>
      <c r="N6" s="122"/>
      <c r="O6" s="122"/>
    </row>
    <row r="7" spans="1:15" ht="14.25" customHeight="1">
      <c r="A7" s="121"/>
      <c r="B7" s="143"/>
      <c r="C7" s="78"/>
      <c r="D7" s="144"/>
      <c r="E7" s="145"/>
      <c r="F7" s="150"/>
      <c r="G7" s="145"/>
      <c r="H7" s="149"/>
      <c r="I7" s="122"/>
      <c r="J7" s="122"/>
      <c r="K7" s="122"/>
      <c r="L7" s="122"/>
      <c r="M7" s="122"/>
      <c r="N7" s="122"/>
      <c r="O7" s="122"/>
    </row>
    <row r="8" spans="1:15" ht="14.25" customHeight="1">
      <c r="A8" s="121"/>
      <c r="B8" s="143"/>
      <c r="C8" s="78"/>
      <c r="D8" s="144"/>
      <c r="E8" s="145"/>
      <c r="F8" s="150"/>
      <c r="G8" s="145"/>
      <c r="H8" s="149"/>
      <c r="I8" s="122"/>
      <c r="J8" s="122"/>
      <c r="K8" s="122"/>
      <c r="L8" s="122"/>
      <c r="M8" s="122"/>
      <c r="N8" s="122"/>
      <c r="O8" s="122"/>
    </row>
    <row r="9" spans="1:15" ht="14.25" customHeight="1">
      <c r="A9" s="121"/>
      <c r="B9" s="143"/>
      <c r="C9" s="78"/>
      <c r="D9" s="144"/>
      <c r="E9" s="153"/>
      <c r="F9" s="153"/>
      <c r="G9" s="145"/>
      <c r="H9" s="149"/>
      <c r="I9" s="122"/>
      <c r="J9" s="122"/>
      <c r="K9" s="122"/>
      <c r="L9" s="122"/>
      <c r="M9" s="122"/>
      <c r="N9" s="122"/>
      <c r="O9" s="122"/>
    </row>
    <row r="10" spans="1:15" ht="14.25" customHeight="1">
      <c r="A10" s="121"/>
      <c r="B10" s="143"/>
      <c r="C10" s="78"/>
      <c r="D10" s="144"/>
      <c r="E10" s="145"/>
      <c r="F10" s="154"/>
      <c r="G10" s="145"/>
      <c r="H10" s="149"/>
      <c r="I10" s="122"/>
      <c r="J10" s="122"/>
      <c r="K10" s="122"/>
      <c r="L10" s="122"/>
      <c r="M10" s="122"/>
      <c r="N10" s="122"/>
      <c r="O10" s="122"/>
    </row>
    <row r="11" spans="1:15" ht="14.25" customHeight="1">
      <c r="A11" s="121"/>
      <c r="B11" s="143"/>
      <c r="C11" s="78"/>
      <c r="D11" s="144"/>
      <c r="E11" s="153"/>
      <c r="F11" s="153"/>
      <c r="G11" s="145"/>
      <c r="H11" s="149"/>
      <c r="I11" s="122"/>
      <c r="J11" s="122"/>
      <c r="K11" s="122"/>
      <c r="L11" s="122"/>
      <c r="M11" s="122"/>
      <c r="N11" s="122"/>
      <c r="O11" s="122"/>
    </row>
    <row r="12" spans="1:15" ht="14.25" customHeight="1">
      <c r="A12" s="121"/>
      <c r="B12" s="143"/>
      <c r="C12" s="78"/>
      <c r="D12" s="144"/>
      <c r="E12" s="153"/>
      <c r="F12" s="153"/>
      <c r="G12" s="145"/>
      <c r="H12" s="149"/>
      <c r="I12" s="122"/>
      <c r="J12" s="122"/>
      <c r="K12" s="122"/>
      <c r="L12" s="122"/>
      <c r="M12" s="122"/>
      <c r="N12" s="122"/>
      <c r="O12" s="122"/>
    </row>
    <row r="13" spans="1:15" ht="14.25" customHeight="1">
      <c r="A13" s="121"/>
      <c r="B13" s="143"/>
      <c r="C13" s="78"/>
      <c r="D13" s="144"/>
      <c r="E13" s="153"/>
      <c r="F13" s="153"/>
      <c r="G13" s="145"/>
      <c r="H13" s="149"/>
      <c r="I13" s="122"/>
      <c r="J13" s="122"/>
      <c r="K13" s="122"/>
      <c r="L13" s="122"/>
      <c r="M13" s="122"/>
      <c r="N13" s="122"/>
      <c r="O13" s="122"/>
    </row>
    <row r="14" spans="1:15" ht="14.25" customHeight="1">
      <c r="A14" s="121"/>
      <c r="B14" s="143"/>
      <c r="C14" s="78"/>
      <c r="D14" s="144"/>
      <c r="E14" s="153"/>
      <c r="F14" s="153"/>
      <c r="G14" s="145"/>
      <c r="H14" s="149"/>
      <c r="I14" s="122"/>
      <c r="J14" s="157"/>
      <c r="K14" s="122"/>
      <c r="L14" s="122"/>
      <c r="M14" s="122"/>
      <c r="N14" s="122"/>
      <c r="O14" s="122"/>
    </row>
    <row r="15" spans="1:15" ht="14.25" customHeight="1">
      <c r="A15" s="121"/>
      <c r="B15" s="143"/>
      <c r="C15" s="78"/>
      <c r="D15" s="144"/>
      <c r="E15" s="153"/>
      <c r="F15" s="153"/>
      <c r="G15" s="145"/>
      <c r="H15" s="149"/>
      <c r="I15" s="122"/>
      <c r="J15" s="122"/>
      <c r="K15" s="122"/>
      <c r="L15" s="122"/>
      <c r="M15" s="122"/>
      <c r="N15" s="122"/>
      <c r="O15" s="122"/>
    </row>
    <row r="16" spans="1:15" ht="14.25" customHeight="1">
      <c r="A16" s="121"/>
      <c r="B16" s="143"/>
      <c r="C16" s="78"/>
      <c r="D16" s="144"/>
      <c r="E16" s="145"/>
      <c r="F16" s="153"/>
      <c r="G16" s="145"/>
      <c r="H16" s="149"/>
      <c r="I16" s="122"/>
      <c r="J16" s="122"/>
      <c r="K16" s="122"/>
      <c r="L16" s="122"/>
      <c r="M16" s="122"/>
      <c r="N16" s="122"/>
      <c r="O16" s="122"/>
    </row>
    <row r="17" spans="1:15" ht="14.25" customHeight="1">
      <c r="A17" s="121"/>
      <c r="B17" s="143"/>
      <c r="C17" s="78"/>
      <c r="D17" s="144"/>
      <c r="E17" s="145"/>
      <c r="F17" s="153"/>
      <c r="G17" s="145"/>
      <c r="H17" s="122"/>
      <c r="I17" s="122"/>
      <c r="J17" s="122"/>
      <c r="K17" s="122"/>
      <c r="L17" s="122"/>
      <c r="M17" s="122"/>
      <c r="N17" s="122"/>
      <c r="O17" s="122"/>
    </row>
    <row r="18" spans="1:15" ht="14.25" customHeight="1">
      <c r="A18" s="121"/>
      <c r="B18" s="143"/>
      <c r="C18" s="78"/>
      <c r="D18" s="160"/>
      <c r="E18" s="145"/>
      <c r="F18" s="153"/>
      <c r="G18" s="145"/>
      <c r="H18" s="149"/>
      <c r="I18" s="122"/>
      <c r="J18" s="122"/>
      <c r="K18" s="122"/>
      <c r="L18" s="122"/>
      <c r="M18" s="122"/>
      <c r="N18" s="122"/>
      <c r="O18" s="122"/>
    </row>
    <row r="19" spans="1:15" ht="14.25" customHeight="1">
      <c r="A19" s="121"/>
      <c r="B19" s="143"/>
      <c r="C19" s="78"/>
      <c r="D19" s="160"/>
      <c r="E19" s="145"/>
      <c r="F19" s="153"/>
      <c r="G19" s="145"/>
      <c r="H19" s="149"/>
      <c r="I19" s="122"/>
      <c r="J19" s="122"/>
      <c r="K19" s="122"/>
      <c r="L19" s="122"/>
      <c r="M19" s="122"/>
      <c r="N19" s="122"/>
      <c r="O19" s="122"/>
    </row>
    <row r="20" spans="1:15" ht="14.25" customHeight="1">
      <c r="A20" s="121"/>
      <c r="B20" s="143"/>
      <c r="C20" s="78"/>
      <c r="D20" s="160"/>
      <c r="E20" s="145"/>
      <c r="F20" s="153"/>
      <c r="G20" s="145"/>
      <c r="H20" s="149"/>
      <c r="I20" s="122"/>
      <c r="J20" s="122"/>
      <c r="K20" s="122"/>
      <c r="L20" s="122"/>
      <c r="M20" s="122"/>
      <c r="N20" s="122"/>
      <c r="O20" s="122"/>
    </row>
    <row r="21" spans="1:15" ht="14.25" customHeight="1">
      <c r="A21" s="121"/>
      <c r="B21" s="143"/>
      <c r="C21" s="78"/>
      <c r="D21" s="160"/>
      <c r="E21" s="145"/>
      <c r="F21" s="153"/>
      <c r="G21" s="145"/>
      <c r="H21" s="149"/>
      <c r="I21" s="122"/>
      <c r="J21" s="122"/>
      <c r="K21" s="122"/>
      <c r="L21" s="122"/>
      <c r="N21" s="122"/>
      <c r="O21" s="122"/>
    </row>
    <row r="22" spans="1:15" ht="14.25" customHeight="1">
      <c r="A22" s="121"/>
      <c r="B22" s="143"/>
      <c r="C22" s="78"/>
      <c r="D22" s="160"/>
      <c r="E22" s="145"/>
      <c r="F22" s="153"/>
      <c r="G22" s="145"/>
      <c r="H22" s="149"/>
      <c r="I22" s="122"/>
      <c r="J22" s="122"/>
      <c r="K22" s="122"/>
      <c r="L22" s="122"/>
      <c r="M22" s="122"/>
      <c r="N22" s="122"/>
      <c r="O22" s="122"/>
    </row>
    <row r="23" spans="1:15" ht="14.25" customHeight="1">
      <c r="A23" s="121"/>
      <c r="B23" s="143"/>
      <c r="C23" s="78"/>
      <c r="D23" s="160"/>
      <c r="E23" s="145"/>
      <c r="F23" s="153"/>
      <c r="G23" s="145"/>
      <c r="H23" s="149"/>
      <c r="I23" s="122"/>
      <c r="J23" s="122"/>
      <c r="K23" s="122"/>
      <c r="L23" s="122"/>
      <c r="M23" s="122"/>
      <c r="N23" s="122"/>
      <c r="O23" s="122"/>
    </row>
    <row r="24" spans="1:15" ht="14.25" customHeight="1">
      <c r="A24" s="121"/>
      <c r="B24" s="143"/>
      <c r="C24" s="78"/>
      <c r="D24" s="160"/>
      <c r="E24" s="145"/>
      <c r="F24" s="153"/>
      <c r="G24" s="145"/>
      <c r="H24" s="149"/>
      <c r="I24" s="122"/>
      <c r="J24" s="122"/>
      <c r="K24" s="122"/>
      <c r="L24" s="122"/>
      <c r="M24" s="122"/>
      <c r="N24" s="122"/>
      <c r="O24" s="122"/>
    </row>
    <row r="25" spans="1:15" ht="14.25" customHeight="1">
      <c r="A25" s="121"/>
      <c r="B25" s="143"/>
      <c r="C25" s="78"/>
      <c r="D25" s="160"/>
      <c r="E25" s="145"/>
      <c r="F25" s="153"/>
      <c r="G25" s="145"/>
      <c r="H25" s="149"/>
      <c r="I25" s="122"/>
      <c r="J25" s="122"/>
      <c r="K25" s="122"/>
      <c r="L25" s="122"/>
      <c r="M25" s="122"/>
      <c r="N25" s="122"/>
      <c r="O25" s="122"/>
    </row>
    <row r="26" spans="1:15" ht="14.25" customHeight="1">
      <c r="A26" s="121"/>
      <c r="B26" s="143"/>
      <c r="C26" s="78"/>
      <c r="D26" s="160"/>
      <c r="E26" s="145"/>
      <c r="F26" s="153"/>
      <c r="G26" s="145"/>
      <c r="H26" s="149"/>
      <c r="I26" s="122"/>
      <c r="J26" s="122"/>
      <c r="K26" s="122"/>
      <c r="L26" s="122"/>
      <c r="M26" s="122"/>
      <c r="N26" s="122"/>
      <c r="O26" s="122"/>
    </row>
    <row r="27" spans="1:15" ht="14.25" customHeight="1">
      <c r="A27" s="121"/>
      <c r="B27" s="162"/>
      <c r="C27" s="71"/>
      <c r="D27" s="160"/>
      <c r="E27" s="145"/>
      <c r="F27" s="153"/>
      <c r="G27" s="145"/>
      <c r="H27" s="149"/>
      <c r="I27" s="122"/>
      <c r="J27" s="122"/>
      <c r="K27" s="122"/>
      <c r="L27" s="122"/>
      <c r="M27" s="122"/>
      <c r="N27" s="122"/>
      <c r="O27" s="122"/>
    </row>
    <row r="28" spans="1:15" ht="14.25" customHeight="1">
      <c r="B28" s="163"/>
      <c r="C28" s="71"/>
      <c r="D28" s="160"/>
      <c r="E28" s="145"/>
      <c r="F28" s="153"/>
      <c r="G28" s="145"/>
      <c r="H28" s="149"/>
      <c r="I28" s="122"/>
      <c r="J28" s="122"/>
      <c r="K28" s="122"/>
      <c r="L28" s="122"/>
      <c r="M28" s="122"/>
      <c r="N28" s="122"/>
      <c r="O28" s="122"/>
    </row>
    <row r="29" spans="1:15" ht="14.25" customHeight="1">
      <c r="C29" s="78"/>
      <c r="D29" s="160"/>
      <c r="E29" s="145"/>
      <c r="F29" s="153"/>
      <c r="G29" s="145"/>
      <c r="H29" s="149"/>
      <c r="I29" s="122"/>
      <c r="J29" s="122"/>
      <c r="K29" s="122"/>
      <c r="L29" s="122"/>
      <c r="M29" s="122"/>
      <c r="N29" s="122"/>
      <c r="O29" s="122"/>
    </row>
    <row r="30" spans="1:15" ht="14.25" customHeight="1">
      <c r="C30" s="78"/>
      <c r="D30" s="160"/>
      <c r="E30" s="145"/>
      <c r="F30" s="153"/>
      <c r="G30" s="145"/>
      <c r="H30" s="149"/>
      <c r="I30" s="122"/>
      <c r="J30" s="122"/>
      <c r="K30" s="122"/>
      <c r="L30" s="122"/>
      <c r="M30" s="122"/>
      <c r="N30" s="122"/>
      <c r="O30" s="122"/>
    </row>
    <row r="31" spans="1:15" ht="14.25" customHeight="1">
      <c r="C31" s="78"/>
      <c r="D31" s="160"/>
      <c r="E31" s="145"/>
      <c r="F31" s="153"/>
      <c r="G31" s="145"/>
      <c r="H31" s="149"/>
      <c r="I31" s="122"/>
      <c r="J31" s="122"/>
      <c r="K31" s="122"/>
      <c r="L31" s="122"/>
      <c r="M31" s="122"/>
      <c r="N31" s="122"/>
      <c r="O31" s="122"/>
    </row>
    <row r="32" spans="1:15" ht="14.25" customHeight="1">
      <c r="C32" s="78"/>
      <c r="D32" s="160"/>
      <c r="E32" s="145"/>
      <c r="F32" s="153"/>
      <c r="G32" s="145"/>
      <c r="H32" s="149"/>
      <c r="I32" s="122"/>
      <c r="J32" s="122"/>
      <c r="K32" s="122"/>
      <c r="L32" s="122"/>
      <c r="M32" s="122"/>
      <c r="N32" s="122"/>
      <c r="O32" s="122"/>
    </row>
    <row r="33" spans="1:15" ht="14.25" customHeight="1">
      <c r="C33" s="78"/>
      <c r="D33" s="160"/>
      <c r="E33" s="145"/>
      <c r="F33" s="153"/>
      <c r="G33" s="145"/>
      <c r="H33" s="149"/>
      <c r="I33" s="122"/>
      <c r="J33" s="122"/>
      <c r="K33" s="122"/>
      <c r="L33" s="122"/>
      <c r="M33" s="122"/>
      <c r="N33" s="122"/>
      <c r="O33" s="122"/>
    </row>
    <row r="34" spans="1:15" ht="14.25" customHeight="1">
      <c r="C34" s="73"/>
      <c r="D34" s="160"/>
      <c r="E34" s="145"/>
      <c r="F34" s="153"/>
      <c r="G34" s="145"/>
      <c r="H34" s="149"/>
      <c r="I34" s="122"/>
      <c r="J34" s="122"/>
      <c r="K34" s="122"/>
      <c r="L34" s="122"/>
      <c r="M34" s="122"/>
      <c r="N34" s="122"/>
      <c r="O34" s="122"/>
    </row>
    <row r="35" spans="1:15" ht="14.25" customHeight="1">
      <c r="C35" s="164"/>
      <c r="D35" s="165"/>
      <c r="E35" s="166"/>
      <c r="F35" s="166"/>
      <c r="G35" s="166"/>
      <c r="H35" s="149"/>
      <c r="I35" s="122"/>
      <c r="J35" s="122"/>
      <c r="K35" s="122"/>
      <c r="L35" s="122"/>
      <c r="M35" s="122"/>
      <c r="N35" s="122"/>
      <c r="O35" s="122"/>
    </row>
    <row r="36" spans="1:15" ht="14.25" customHeight="1">
      <c r="A36" s="127"/>
      <c r="B36" s="127"/>
      <c r="C36" s="169"/>
      <c r="D36" s="160"/>
      <c r="E36" s="171"/>
      <c r="F36" s="166"/>
      <c r="G36" s="166"/>
      <c r="H36" s="149"/>
      <c r="I36" s="122"/>
      <c r="J36" s="122"/>
      <c r="K36" s="122"/>
      <c r="L36" s="122"/>
      <c r="M36" s="122"/>
      <c r="N36" s="122"/>
      <c r="O36" s="122"/>
    </row>
    <row r="37" spans="1:15" ht="14.25" customHeight="1">
      <c r="A37" s="127"/>
      <c r="B37" s="127"/>
      <c r="C37" s="169"/>
      <c r="D37" s="160"/>
      <c r="E37" s="171"/>
      <c r="F37" s="166"/>
      <c r="G37" s="166"/>
      <c r="H37" s="149"/>
      <c r="I37" s="122"/>
      <c r="J37" s="122"/>
      <c r="K37" s="122"/>
      <c r="L37" s="122"/>
      <c r="M37" s="122"/>
      <c r="N37" s="122"/>
      <c r="O37" s="122"/>
    </row>
    <row r="38" spans="1:15" ht="14.25" customHeight="1">
      <c r="A38" s="127"/>
      <c r="B38" s="127"/>
      <c r="C38" s="169"/>
      <c r="D38" s="67"/>
      <c r="E38" s="171"/>
      <c r="F38" s="166"/>
      <c r="G38" s="166"/>
      <c r="H38" s="149"/>
      <c r="I38" s="122"/>
      <c r="J38" s="122"/>
      <c r="K38" s="122"/>
      <c r="L38" s="122"/>
      <c r="M38" s="122"/>
      <c r="N38" s="122"/>
      <c r="O38" s="122"/>
    </row>
    <row r="39" spans="1:15" ht="14.25" customHeight="1">
      <c r="A39" s="127"/>
      <c r="B39" s="127"/>
      <c r="C39" s="169"/>
      <c r="D39" s="67"/>
      <c r="E39" s="171"/>
      <c r="F39" s="166"/>
      <c r="G39" s="166"/>
      <c r="H39" s="149"/>
      <c r="I39" s="122"/>
      <c r="J39" s="122"/>
      <c r="K39" s="122"/>
      <c r="L39" s="122"/>
      <c r="M39" s="122"/>
      <c r="N39" s="122"/>
      <c r="O39" s="122"/>
    </row>
    <row r="40" spans="1:15" ht="14.25" customHeight="1">
      <c r="A40" s="127"/>
      <c r="B40" s="127"/>
      <c r="C40" s="169"/>
      <c r="D40" s="172"/>
      <c r="E40" s="171"/>
      <c r="F40" s="166"/>
      <c r="G40" s="166"/>
      <c r="H40" s="149"/>
      <c r="I40" s="122"/>
      <c r="J40" s="122"/>
      <c r="K40" s="122"/>
      <c r="L40" s="122"/>
      <c r="M40" s="122"/>
      <c r="N40" s="122"/>
      <c r="O40" s="122"/>
    </row>
    <row r="41" spans="1:15" ht="14.25" customHeight="1">
      <c r="A41" s="127"/>
      <c r="B41" s="127"/>
      <c r="C41" s="169"/>
      <c r="D41" s="172"/>
      <c r="E41" s="171"/>
      <c r="F41" s="166"/>
      <c r="G41" s="166"/>
      <c r="H41" s="149"/>
      <c r="I41" s="122"/>
      <c r="J41" s="122"/>
      <c r="K41" s="122"/>
      <c r="L41" s="122"/>
      <c r="M41" s="122"/>
      <c r="N41" s="122"/>
      <c r="O41" s="122"/>
    </row>
    <row r="42" spans="1:15" ht="14.25" customHeight="1">
      <c r="A42" s="127"/>
      <c r="B42" s="127"/>
      <c r="C42" s="169"/>
      <c r="D42" s="172"/>
      <c r="E42" s="171"/>
      <c r="F42" s="166"/>
      <c r="G42" s="166"/>
      <c r="H42" s="149"/>
      <c r="I42" s="122"/>
      <c r="J42" s="122"/>
      <c r="K42" s="122"/>
      <c r="L42" s="122"/>
      <c r="M42" s="122"/>
      <c r="N42" s="122"/>
      <c r="O42" s="122"/>
    </row>
    <row r="43" spans="1:15" ht="14.25" customHeight="1">
      <c r="A43" s="127"/>
      <c r="B43" s="127"/>
      <c r="C43" s="169"/>
      <c r="D43" s="172"/>
      <c r="E43" s="171"/>
      <c r="F43" s="166"/>
      <c r="G43" s="166"/>
      <c r="H43" s="149"/>
      <c r="I43" s="122"/>
      <c r="J43" s="122"/>
      <c r="K43" s="122"/>
      <c r="L43" s="122"/>
      <c r="M43" s="122"/>
      <c r="N43" s="122"/>
      <c r="O43" s="122"/>
    </row>
    <row r="44" spans="1:15" ht="14.25" customHeight="1">
      <c r="A44" s="127"/>
      <c r="B44" s="127"/>
      <c r="C44" s="169"/>
      <c r="D44" s="172"/>
      <c r="E44" s="171"/>
      <c r="F44" s="166"/>
      <c r="G44" s="166"/>
      <c r="H44" s="149"/>
      <c r="I44" s="122"/>
      <c r="J44" s="122"/>
      <c r="K44" s="122"/>
      <c r="L44" s="122"/>
      <c r="M44" s="122"/>
      <c r="N44" s="122"/>
      <c r="O44" s="122"/>
    </row>
    <row r="45" spans="1:15" ht="14.25" customHeight="1">
      <c r="A45" s="127"/>
      <c r="B45" s="127"/>
      <c r="C45" s="176"/>
      <c r="D45" s="177"/>
      <c r="E45" s="179"/>
      <c r="F45" s="180"/>
      <c r="G45" s="180"/>
      <c r="H45" s="149"/>
      <c r="I45" s="122"/>
      <c r="J45" s="122"/>
      <c r="K45" s="122"/>
      <c r="L45" s="122"/>
      <c r="M45" s="122"/>
      <c r="N45" s="122"/>
      <c r="O45" s="122"/>
    </row>
    <row r="46" spans="1:15" ht="14.25" customHeight="1">
      <c r="A46" s="127"/>
      <c r="B46" s="127"/>
      <c r="C46" s="181"/>
      <c r="D46" s="182"/>
      <c r="E46" s="182"/>
      <c r="F46" s="182"/>
      <c r="G46" s="182"/>
      <c r="H46" s="127"/>
      <c r="I46" s="122"/>
      <c r="J46" s="122"/>
      <c r="K46" s="122"/>
      <c r="L46" s="122"/>
      <c r="M46" s="122"/>
      <c r="N46" s="122"/>
      <c r="O46" s="122"/>
    </row>
    <row r="47" spans="1:15" ht="14.25" customHeight="1">
      <c r="A47" s="127"/>
      <c r="B47" s="127"/>
      <c r="C47" s="183"/>
      <c r="D47" s="184" t="s">
        <v>109</v>
      </c>
      <c r="E47" s="185"/>
      <c r="F47" s="187"/>
      <c r="G47" s="189"/>
      <c r="H47" s="185"/>
      <c r="I47" s="122"/>
      <c r="J47" s="122"/>
      <c r="K47" s="122"/>
      <c r="L47" s="122"/>
      <c r="M47" s="122"/>
      <c r="N47" s="122"/>
      <c r="O47" s="122"/>
    </row>
    <row r="48" spans="1:15" ht="14.25" customHeight="1">
      <c r="A48" s="127"/>
      <c r="B48" s="127"/>
      <c r="C48" s="191"/>
      <c r="D48" s="183" t="s">
        <v>110</v>
      </c>
      <c r="E48" s="185"/>
      <c r="F48" s="187"/>
      <c r="G48" s="189" t="s">
        <v>111</v>
      </c>
      <c r="H48" s="185"/>
      <c r="I48" s="122"/>
      <c r="J48" s="122"/>
      <c r="K48" s="122"/>
      <c r="L48" s="122"/>
      <c r="M48" s="122"/>
      <c r="N48" s="122"/>
      <c r="O48" s="122"/>
    </row>
    <row r="49" spans="1:15" ht="14.25" customHeight="1">
      <c r="A49" s="127"/>
      <c r="B49" s="127"/>
      <c r="C49" s="183" t="s">
        <v>3</v>
      </c>
      <c r="D49" s="193"/>
      <c r="E49" s="185"/>
      <c r="F49" s="187"/>
      <c r="G49" s="195"/>
      <c r="H49" s="185"/>
      <c r="I49" s="122"/>
      <c r="J49" s="122"/>
      <c r="K49" s="122"/>
      <c r="L49" s="122"/>
      <c r="M49" s="122"/>
      <c r="N49" s="122"/>
      <c r="O49" s="122"/>
    </row>
    <row r="50" spans="1:15" ht="14.25" customHeight="1">
      <c r="A50" s="127"/>
      <c r="B50" s="127"/>
      <c r="C50" s="183"/>
      <c r="D50" s="183" t="s">
        <v>14</v>
      </c>
      <c r="E50" s="183" t="s">
        <v>15</v>
      </c>
      <c r="F50" s="197" t="s">
        <v>16</v>
      </c>
      <c r="G50" s="199" t="s">
        <v>14</v>
      </c>
      <c r="H50" s="183" t="s">
        <v>76</v>
      </c>
      <c r="I50" s="122"/>
      <c r="J50" s="122"/>
      <c r="K50" s="122"/>
      <c r="L50" s="122"/>
      <c r="M50" s="122"/>
      <c r="N50" s="122"/>
      <c r="O50" s="122"/>
    </row>
    <row r="51" spans="1:15" ht="14.25" customHeight="1">
      <c r="A51" s="127"/>
      <c r="B51" s="127"/>
      <c r="C51" s="201" t="s">
        <v>112</v>
      </c>
      <c r="D51" s="202">
        <v>59.7</v>
      </c>
      <c r="E51" s="203">
        <v>60.4</v>
      </c>
      <c r="F51" s="204">
        <v>59.2</v>
      </c>
      <c r="G51" s="203">
        <v>59.7</v>
      </c>
      <c r="H51" s="204">
        <v>0</v>
      </c>
      <c r="I51" s="122"/>
      <c r="J51" s="122"/>
      <c r="K51" s="122"/>
      <c r="L51" s="122"/>
      <c r="M51" s="122"/>
      <c r="N51" s="122"/>
      <c r="O51" s="122"/>
    </row>
    <row r="52" spans="1:15" ht="14.25" customHeight="1">
      <c r="A52" s="127"/>
      <c r="B52" s="127"/>
      <c r="C52" s="201" t="s">
        <v>113</v>
      </c>
      <c r="D52" s="202">
        <v>117.7</v>
      </c>
      <c r="E52" s="203">
        <v>119.2</v>
      </c>
      <c r="F52" s="204">
        <v>116.7</v>
      </c>
      <c r="G52" s="203">
        <v>117.7</v>
      </c>
      <c r="H52" s="204">
        <v>0</v>
      </c>
      <c r="I52" s="122"/>
      <c r="J52" s="122"/>
      <c r="K52" s="122"/>
      <c r="L52" s="122"/>
      <c r="M52" s="122"/>
      <c r="N52" s="122"/>
      <c r="O52" s="122"/>
    </row>
    <row r="53" spans="1:15" ht="14.25" customHeight="1">
      <c r="A53" s="127"/>
      <c r="B53" s="127"/>
      <c r="C53" s="205" t="s">
        <v>114</v>
      </c>
      <c r="D53" s="202">
        <v>59.2</v>
      </c>
      <c r="E53" s="203">
        <v>59.2</v>
      </c>
      <c r="F53" s="204">
        <v>59.2</v>
      </c>
      <c r="G53" s="203">
        <v>59.2</v>
      </c>
      <c r="H53" s="204">
        <v>0</v>
      </c>
      <c r="I53" s="122"/>
      <c r="J53" s="122"/>
      <c r="K53" s="122"/>
      <c r="L53" s="122"/>
      <c r="M53" s="122"/>
      <c r="N53" s="122"/>
      <c r="O53" s="122"/>
    </row>
    <row r="54" spans="1:15" ht="14.25" customHeight="1">
      <c r="A54" s="127"/>
      <c r="B54" s="127"/>
      <c r="C54" s="205" t="s">
        <v>115</v>
      </c>
      <c r="D54" s="202">
        <v>117.5</v>
      </c>
      <c r="E54" s="203">
        <v>117.5</v>
      </c>
      <c r="F54" s="204">
        <v>117.5</v>
      </c>
      <c r="G54" s="203">
        <v>117.5</v>
      </c>
      <c r="H54" s="204">
        <v>0</v>
      </c>
      <c r="I54" s="122"/>
      <c r="J54" s="122"/>
      <c r="K54" s="122"/>
      <c r="L54" s="122"/>
      <c r="M54" s="122"/>
      <c r="N54" s="122"/>
      <c r="O54" s="122"/>
    </row>
    <row r="55" spans="1:15" ht="14.25" customHeight="1">
      <c r="A55" s="127"/>
      <c r="B55" s="127"/>
      <c r="C55" s="205" t="s">
        <v>116</v>
      </c>
      <c r="D55" s="202">
        <v>59.8</v>
      </c>
      <c r="E55" s="203">
        <v>59.8</v>
      </c>
      <c r="F55" s="204">
        <v>59.8</v>
      </c>
      <c r="G55" s="203">
        <v>59.8</v>
      </c>
      <c r="H55" s="204">
        <v>0</v>
      </c>
      <c r="I55" s="122"/>
      <c r="J55" s="122"/>
      <c r="K55" s="122"/>
      <c r="L55" s="122"/>
      <c r="M55" s="122"/>
      <c r="N55" s="122"/>
      <c r="O55" s="122"/>
    </row>
    <row r="56" spans="1:15" ht="14.25" customHeight="1">
      <c r="A56" s="127"/>
      <c r="B56" s="127"/>
      <c r="C56" s="205" t="s">
        <v>117</v>
      </c>
      <c r="D56" s="202">
        <v>118.3</v>
      </c>
      <c r="E56" s="203">
        <v>118.3</v>
      </c>
      <c r="F56" s="204">
        <v>118.3</v>
      </c>
      <c r="G56" s="203">
        <v>118.3</v>
      </c>
      <c r="H56" s="204">
        <v>0</v>
      </c>
      <c r="I56" s="122"/>
      <c r="J56" s="122"/>
      <c r="K56" s="122"/>
      <c r="L56" s="122"/>
      <c r="M56" s="122"/>
      <c r="N56" s="122"/>
      <c r="O56" s="122"/>
    </row>
    <row r="57" spans="1:15" ht="14.25" customHeight="1">
      <c r="A57" s="127"/>
      <c r="B57" s="127"/>
      <c r="C57" s="201" t="s">
        <v>118</v>
      </c>
      <c r="D57" s="202">
        <v>58.8</v>
      </c>
      <c r="E57" s="203">
        <v>59.2</v>
      </c>
      <c r="F57" s="204">
        <v>58.8</v>
      </c>
      <c r="G57" s="203">
        <v>58.8</v>
      </c>
      <c r="H57" s="204">
        <v>0</v>
      </c>
      <c r="I57" s="122"/>
      <c r="J57" s="122"/>
      <c r="K57" s="122"/>
      <c r="L57" s="122"/>
      <c r="M57" s="122"/>
      <c r="N57" s="122"/>
      <c r="O57" s="122"/>
    </row>
    <row r="58" spans="1:15" ht="14.25" customHeight="1">
      <c r="A58" s="127"/>
      <c r="B58" s="127"/>
      <c r="C58" s="201" t="s">
        <v>119</v>
      </c>
      <c r="D58" s="202">
        <v>116</v>
      </c>
      <c r="E58" s="203">
        <v>116.7</v>
      </c>
      <c r="F58" s="204">
        <v>115.8</v>
      </c>
      <c r="G58" s="203">
        <v>116</v>
      </c>
      <c r="H58" s="204">
        <v>0</v>
      </c>
      <c r="I58" s="122"/>
      <c r="J58" s="122"/>
      <c r="K58" s="122"/>
      <c r="L58" s="122"/>
      <c r="M58" s="122"/>
      <c r="N58" s="122"/>
      <c r="O58" s="122"/>
    </row>
    <row r="59" spans="1:15" ht="14.25" customHeight="1">
      <c r="A59" s="127"/>
      <c r="B59" s="127"/>
      <c r="C59" s="201" t="s">
        <v>120</v>
      </c>
      <c r="D59" s="202">
        <v>58.1</v>
      </c>
      <c r="E59" s="203">
        <v>58.3</v>
      </c>
      <c r="F59" s="204">
        <v>57.9</v>
      </c>
      <c r="G59" s="203">
        <v>58.1</v>
      </c>
      <c r="H59" s="204">
        <v>0</v>
      </c>
      <c r="I59" s="122"/>
      <c r="J59" s="122"/>
      <c r="K59" s="122"/>
      <c r="L59" s="122"/>
      <c r="M59" s="122"/>
      <c r="N59" s="122"/>
      <c r="O59" s="122"/>
    </row>
    <row r="60" spans="1:15" ht="14.25" customHeight="1">
      <c r="A60" s="127"/>
      <c r="B60" s="127"/>
      <c r="C60" s="201" t="s">
        <v>121</v>
      </c>
      <c r="D60" s="202">
        <v>114.6</v>
      </c>
      <c r="E60" s="203">
        <v>115</v>
      </c>
      <c r="F60" s="204">
        <v>114.2</v>
      </c>
      <c r="G60" s="203">
        <v>114.6</v>
      </c>
      <c r="H60" s="204">
        <v>0</v>
      </c>
      <c r="I60" s="122"/>
      <c r="J60" s="122"/>
      <c r="K60" s="122"/>
      <c r="L60" s="122"/>
      <c r="M60" s="122"/>
      <c r="N60" s="122"/>
      <c r="O60" s="122"/>
    </row>
    <row r="61" spans="1:15" ht="14.25" customHeight="1">
      <c r="A61" s="127"/>
      <c r="B61" s="127"/>
      <c r="C61" s="201" t="s">
        <v>122</v>
      </c>
      <c r="D61" s="202">
        <v>58.1</v>
      </c>
      <c r="E61" s="203">
        <v>58.3</v>
      </c>
      <c r="F61" s="204">
        <v>57.9</v>
      </c>
      <c r="G61" s="203">
        <v>58.1</v>
      </c>
      <c r="H61" s="204">
        <v>0</v>
      </c>
      <c r="I61" s="122"/>
      <c r="J61" s="122"/>
      <c r="K61" s="122"/>
      <c r="L61" s="122"/>
      <c r="M61" s="122"/>
      <c r="N61" s="122"/>
      <c r="O61" s="122"/>
    </row>
    <row r="62" spans="1:15" ht="14.25" customHeight="1">
      <c r="A62" s="127"/>
      <c r="B62" s="127"/>
      <c r="C62" s="201" t="s">
        <v>123</v>
      </c>
      <c r="D62" s="202">
        <v>114.6</v>
      </c>
      <c r="E62" s="203">
        <v>115</v>
      </c>
      <c r="F62" s="204">
        <v>114.2</v>
      </c>
      <c r="G62" s="203">
        <v>114.6</v>
      </c>
      <c r="H62" s="204">
        <v>0</v>
      </c>
      <c r="I62" s="122"/>
      <c r="J62" s="122"/>
      <c r="K62" s="122"/>
      <c r="L62" s="122"/>
      <c r="M62" s="122"/>
      <c r="N62" s="122"/>
      <c r="O62" s="122"/>
    </row>
    <row r="63" spans="1:15" ht="14.25" customHeight="1">
      <c r="A63" s="127"/>
      <c r="B63" s="127"/>
      <c r="C63" s="201" t="s">
        <v>124</v>
      </c>
      <c r="D63" s="202">
        <v>1260</v>
      </c>
      <c r="E63" s="203">
        <v>1300</v>
      </c>
      <c r="F63" s="204">
        <v>1250</v>
      </c>
      <c r="G63" s="203">
        <v>1260</v>
      </c>
      <c r="H63" s="204">
        <v>0</v>
      </c>
      <c r="I63" s="122"/>
      <c r="J63" s="122"/>
      <c r="K63" s="122"/>
      <c r="L63" s="122"/>
      <c r="M63" s="122"/>
      <c r="N63" s="122"/>
      <c r="O63" s="122"/>
    </row>
    <row r="64" spans="1:15" ht="14.25" customHeight="1">
      <c r="A64" s="127"/>
      <c r="B64" s="127"/>
      <c r="C64" s="201" t="s">
        <v>125</v>
      </c>
      <c r="D64" s="202">
        <v>2508.3000000000002</v>
      </c>
      <c r="E64" s="203">
        <v>2550</v>
      </c>
      <c r="F64" s="204">
        <v>2500</v>
      </c>
      <c r="G64" s="203">
        <v>2508.3000000000002</v>
      </c>
      <c r="H64" s="204">
        <v>0</v>
      </c>
      <c r="I64" s="122"/>
      <c r="J64" s="122"/>
      <c r="K64" s="122"/>
      <c r="L64" s="122"/>
      <c r="M64" s="122"/>
      <c r="N64" s="122"/>
      <c r="O64" s="122"/>
    </row>
    <row r="65" spans="1:15" ht="14.25" customHeight="1">
      <c r="A65" s="127"/>
      <c r="B65" s="127"/>
      <c r="C65" s="201" t="s">
        <v>126</v>
      </c>
      <c r="D65" s="202">
        <v>1180</v>
      </c>
      <c r="E65" s="203">
        <v>1200</v>
      </c>
      <c r="F65" s="204">
        <v>1150</v>
      </c>
      <c r="G65" s="203">
        <v>1180</v>
      </c>
      <c r="H65" s="204">
        <v>0</v>
      </c>
      <c r="I65" s="122"/>
      <c r="J65" s="122"/>
      <c r="K65" s="122"/>
      <c r="L65" s="122"/>
      <c r="M65" s="122"/>
      <c r="N65" s="122"/>
      <c r="O65" s="122"/>
    </row>
    <row r="66" spans="1:15" ht="14.25" customHeight="1">
      <c r="A66" s="127"/>
      <c r="B66" s="127"/>
      <c r="C66" s="201" t="s">
        <v>127</v>
      </c>
      <c r="D66" s="202">
        <v>2300</v>
      </c>
      <c r="E66" s="203">
        <v>2350</v>
      </c>
      <c r="F66" s="204">
        <v>2250</v>
      </c>
      <c r="G66" s="203">
        <v>2300</v>
      </c>
      <c r="H66" s="204">
        <v>0</v>
      </c>
      <c r="I66" s="122"/>
      <c r="J66" s="122"/>
      <c r="K66" s="122"/>
      <c r="L66" s="122"/>
      <c r="M66" s="122"/>
      <c r="N66" s="122"/>
      <c r="O66" s="122"/>
    </row>
    <row r="67" spans="1:15" ht="14.25" customHeight="1">
      <c r="A67" s="127"/>
      <c r="B67" s="127"/>
      <c r="C67" s="201" t="s">
        <v>128</v>
      </c>
      <c r="D67" s="202">
        <v>718.3</v>
      </c>
      <c r="E67" s="203">
        <v>720</v>
      </c>
      <c r="F67" s="204">
        <v>710</v>
      </c>
      <c r="G67" s="203">
        <v>718.3</v>
      </c>
      <c r="H67" s="204">
        <v>0</v>
      </c>
      <c r="I67" s="122"/>
      <c r="J67" s="122"/>
      <c r="K67" s="122"/>
      <c r="L67" s="122"/>
      <c r="M67" s="122"/>
      <c r="N67" s="122"/>
      <c r="O67" s="122"/>
    </row>
    <row r="68" spans="1:15" ht="14.25" customHeight="1">
      <c r="A68" s="127"/>
      <c r="B68" s="127"/>
      <c r="C68" s="201" t="s">
        <v>129</v>
      </c>
      <c r="D68" s="202">
        <v>716.7</v>
      </c>
      <c r="E68" s="203">
        <v>720</v>
      </c>
      <c r="F68" s="204">
        <v>700</v>
      </c>
      <c r="G68" s="203">
        <v>716.7</v>
      </c>
      <c r="H68" s="204">
        <v>0</v>
      </c>
      <c r="I68" s="122"/>
      <c r="J68" s="122"/>
      <c r="K68" s="122"/>
      <c r="L68" s="122"/>
      <c r="M68" s="122"/>
      <c r="N68" s="122"/>
      <c r="O68" s="122"/>
    </row>
    <row r="69" spans="1:15" ht="14.25" customHeight="1">
      <c r="A69" s="127"/>
      <c r="B69" s="127"/>
      <c r="C69" s="201" t="s">
        <v>101</v>
      </c>
      <c r="D69" s="202">
        <v>151.1</v>
      </c>
      <c r="E69" s="203">
        <v>152</v>
      </c>
      <c r="F69" s="204">
        <v>150</v>
      </c>
      <c r="G69" s="203">
        <v>151.1</v>
      </c>
      <c r="H69" s="204">
        <v>0</v>
      </c>
      <c r="I69" s="122"/>
      <c r="J69" s="122"/>
      <c r="K69" s="122"/>
      <c r="L69" s="122"/>
      <c r="M69" s="122"/>
      <c r="N69" s="122"/>
      <c r="O69" s="122"/>
    </row>
    <row r="70" spans="1:15" ht="14.25" customHeight="1">
      <c r="A70" s="127"/>
      <c r="B70" s="127"/>
      <c r="C70" s="206" t="s">
        <v>103</v>
      </c>
      <c r="D70" s="202">
        <v>106</v>
      </c>
      <c r="E70" s="203">
        <v>110</v>
      </c>
      <c r="F70" s="207">
        <v>105</v>
      </c>
      <c r="G70" s="203">
        <v>106</v>
      </c>
      <c r="H70" s="204">
        <v>0</v>
      </c>
      <c r="I70" s="122"/>
      <c r="J70" s="122"/>
      <c r="K70" s="122"/>
      <c r="L70" s="122"/>
      <c r="M70" s="122"/>
      <c r="N70" s="122"/>
      <c r="O70" s="122"/>
    </row>
    <row r="71" spans="1:15" ht="14.25" customHeight="1">
      <c r="A71" s="127"/>
      <c r="B71" s="127"/>
      <c r="C71" s="208" t="s">
        <v>130</v>
      </c>
      <c r="D71" s="202">
        <v>1281.7</v>
      </c>
      <c r="E71" s="203">
        <v>1310</v>
      </c>
      <c r="F71" s="207">
        <v>1240</v>
      </c>
      <c r="G71" s="203">
        <v>1308.3</v>
      </c>
      <c r="H71" s="204">
        <v>-26.7</v>
      </c>
      <c r="I71" s="122"/>
      <c r="J71" s="122"/>
      <c r="K71" s="122"/>
      <c r="L71" s="122"/>
      <c r="M71" s="122"/>
      <c r="N71" s="122"/>
      <c r="O71" s="122"/>
    </row>
    <row r="72" spans="1:15" ht="14.25" customHeight="1">
      <c r="A72" s="127"/>
      <c r="B72" s="127"/>
      <c r="C72" s="208" t="s">
        <v>131</v>
      </c>
      <c r="D72" s="202">
        <v>2575</v>
      </c>
      <c r="E72" s="203">
        <v>2700</v>
      </c>
      <c r="F72" s="207">
        <v>2500</v>
      </c>
      <c r="G72" s="203">
        <v>2633.3</v>
      </c>
      <c r="H72" s="204">
        <v>-58.3</v>
      </c>
      <c r="I72" s="122"/>
      <c r="J72" s="122"/>
      <c r="K72" s="122"/>
      <c r="L72" s="122"/>
      <c r="M72" s="122"/>
      <c r="N72" s="122"/>
      <c r="O72" s="122"/>
    </row>
    <row r="73" spans="1:15" ht="14.25" customHeight="1">
      <c r="A73" s="127"/>
      <c r="B73" s="127"/>
      <c r="C73" s="208" t="s">
        <v>132</v>
      </c>
      <c r="D73" s="202">
        <v>644.20000000000005</v>
      </c>
      <c r="E73" s="203">
        <v>665</v>
      </c>
      <c r="F73" s="203">
        <v>640</v>
      </c>
      <c r="G73" s="203">
        <v>644.20000000000005</v>
      </c>
      <c r="H73" s="204">
        <v>0</v>
      </c>
      <c r="I73" s="122"/>
      <c r="J73" s="122"/>
      <c r="K73" s="122"/>
      <c r="L73" s="122"/>
      <c r="M73" s="122"/>
      <c r="N73" s="122"/>
      <c r="O73" s="122"/>
    </row>
    <row r="74" spans="1:15" ht="14.25" customHeight="1">
      <c r="A74" s="127"/>
      <c r="B74" s="127"/>
      <c r="C74" s="208" t="s">
        <v>133</v>
      </c>
      <c r="D74" s="202">
        <v>330</v>
      </c>
      <c r="E74" s="203">
        <v>330</v>
      </c>
      <c r="F74" s="203">
        <v>330</v>
      </c>
      <c r="G74" s="203">
        <v>330</v>
      </c>
      <c r="H74" s="204">
        <v>0</v>
      </c>
      <c r="I74" s="122"/>
      <c r="J74" s="122"/>
      <c r="K74" s="122"/>
      <c r="L74" s="122"/>
      <c r="M74" s="122"/>
      <c r="N74" s="122"/>
      <c r="O74" s="122"/>
    </row>
    <row r="75" spans="1:15" ht="14.25" customHeight="1">
      <c r="A75" s="127"/>
      <c r="B75" s="127"/>
      <c r="C75" s="208" t="s">
        <v>134</v>
      </c>
      <c r="D75" s="209">
        <v>659.2</v>
      </c>
      <c r="E75" s="210">
        <v>665</v>
      </c>
      <c r="F75" s="207">
        <v>650</v>
      </c>
      <c r="G75" s="203">
        <v>659.2</v>
      </c>
      <c r="H75" s="204">
        <v>0</v>
      </c>
      <c r="I75" s="122"/>
      <c r="J75" s="122"/>
      <c r="K75" s="122"/>
      <c r="L75" s="122"/>
      <c r="M75" s="122"/>
      <c r="N75" s="122"/>
      <c r="O75" s="122"/>
    </row>
    <row r="76" spans="1:15" ht="14.25" customHeight="1">
      <c r="A76" s="127"/>
      <c r="B76" s="127"/>
      <c r="C76" s="208" t="s">
        <v>135</v>
      </c>
      <c r="D76" s="209">
        <v>702.5</v>
      </c>
      <c r="E76" s="210">
        <v>710</v>
      </c>
      <c r="F76" s="207">
        <v>700</v>
      </c>
      <c r="G76" s="203">
        <v>702.5</v>
      </c>
      <c r="H76" s="204">
        <v>0</v>
      </c>
      <c r="I76" s="122"/>
      <c r="J76" s="122"/>
      <c r="K76" s="122"/>
      <c r="L76" s="122"/>
      <c r="M76" s="122"/>
      <c r="N76" s="122"/>
      <c r="O76" s="122"/>
    </row>
    <row r="77" spans="1:15" ht="14.25" customHeight="1">
      <c r="A77" s="127"/>
      <c r="B77" s="127"/>
      <c r="C77" s="208" t="s">
        <v>136</v>
      </c>
      <c r="D77" s="209">
        <v>743.3</v>
      </c>
      <c r="E77" s="210">
        <v>750</v>
      </c>
      <c r="F77" s="210">
        <v>740</v>
      </c>
      <c r="G77" s="203">
        <v>663.3</v>
      </c>
      <c r="H77" s="204">
        <v>80</v>
      </c>
      <c r="I77" s="122"/>
      <c r="J77" s="122"/>
      <c r="K77" s="122"/>
      <c r="L77" s="122"/>
      <c r="M77" s="122"/>
      <c r="N77" s="122"/>
      <c r="O77" s="122"/>
    </row>
    <row r="78" spans="1:15" ht="14.25" customHeight="1">
      <c r="A78" s="127"/>
      <c r="B78" s="127"/>
      <c r="C78" s="208" t="s">
        <v>137</v>
      </c>
      <c r="D78" s="209">
        <v>335.8</v>
      </c>
      <c r="E78" s="210">
        <v>340</v>
      </c>
      <c r="F78" s="210">
        <v>335</v>
      </c>
      <c r="G78" s="203">
        <v>343.3</v>
      </c>
      <c r="H78" s="204">
        <v>-7.5</v>
      </c>
      <c r="I78" s="122"/>
      <c r="J78" s="122"/>
      <c r="K78" s="122"/>
      <c r="L78" s="122"/>
      <c r="M78" s="122"/>
      <c r="N78" s="122"/>
      <c r="O78" s="122"/>
    </row>
    <row r="79" spans="1:15" ht="14.25" customHeight="1">
      <c r="A79" s="127"/>
      <c r="B79" s="127"/>
      <c r="C79" s="208" t="s">
        <v>138</v>
      </c>
      <c r="D79" s="209">
        <v>765</v>
      </c>
      <c r="E79" s="210">
        <v>780</v>
      </c>
      <c r="F79" s="210">
        <v>760</v>
      </c>
      <c r="G79" s="203">
        <v>710</v>
      </c>
      <c r="H79" s="204">
        <v>55</v>
      </c>
      <c r="I79" s="122"/>
      <c r="J79" s="122"/>
      <c r="K79" s="122"/>
      <c r="L79" s="122"/>
      <c r="M79" s="122"/>
      <c r="N79" s="122"/>
      <c r="O79" s="122"/>
    </row>
    <row r="80" spans="1:15" ht="14.25" customHeight="1">
      <c r="A80" s="127"/>
      <c r="B80" s="127"/>
      <c r="C80" s="211" t="s">
        <v>106</v>
      </c>
      <c r="D80" s="212">
        <v>1481.7</v>
      </c>
      <c r="E80" s="213">
        <v>1485</v>
      </c>
      <c r="F80" s="214">
        <v>1470</v>
      </c>
      <c r="G80" s="215">
        <v>1481.7</v>
      </c>
      <c r="H80" s="216">
        <v>0</v>
      </c>
      <c r="I80" s="122"/>
      <c r="J80" s="122"/>
      <c r="K80" s="122"/>
      <c r="L80" s="122"/>
      <c r="M80" s="122"/>
      <c r="N80" s="122"/>
      <c r="O80" s="122"/>
    </row>
    <row r="81" spans="1:15" ht="14.25" customHeight="1">
      <c r="A81" s="127"/>
      <c r="B81" s="127"/>
      <c r="C81" s="127"/>
      <c r="D81" s="182"/>
      <c r="E81" s="182"/>
      <c r="F81" s="182"/>
      <c r="G81" s="182"/>
      <c r="H81" s="127"/>
      <c r="I81" s="122"/>
      <c r="J81" s="122"/>
      <c r="K81" s="122"/>
      <c r="L81" s="122"/>
      <c r="M81" s="122"/>
      <c r="N81" s="122"/>
      <c r="O81" s="122"/>
    </row>
    <row r="82" spans="1:15" ht="14.25" customHeight="1">
      <c r="A82" s="127"/>
      <c r="B82" s="127"/>
      <c r="C82" s="127"/>
      <c r="D82" s="182"/>
      <c r="E82" s="182"/>
      <c r="F82" s="182"/>
      <c r="G82" s="182"/>
      <c r="H82" s="127"/>
      <c r="I82" s="122"/>
      <c r="J82" s="122"/>
      <c r="K82" s="122"/>
      <c r="L82" s="122"/>
      <c r="M82" s="122"/>
      <c r="N82" s="122"/>
      <c r="O82" s="122"/>
    </row>
    <row r="83" spans="1:15" ht="14.25" customHeight="1">
      <c r="A83" s="127"/>
      <c r="B83" s="127"/>
      <c r="C83" s="127"/>
      <c r="D83" s="182"/>
      <c r="E83" s="182"/>
      <c r="F83" s="182"/>
      <c r="G83" s="182"/>
      <c r="H83" s="127"/>
      <c r="I83" s="122"/>
      <c r="J83" s="122"/>
      <c r="K83" s="122"/>
      <c r="L83" s="122"/>
      <c r="M83" s="122"/>
      <c r="N83" s="122"/>
      <c r="O83" s="122"/>
    </row>
    <row r="84" spans="1:15" ht="14.25" customHeight="1">
      <c r="A84" s="127"/>
      <c r="B84" s="127"/>
      <c r="C84" s="127"/>
      <c r="D84" s="182"/>
      <c r="E84" s="182"/>
      <c r="F84" s="182"/>
      <c r="G84" s="182"/>
      <c r="H84" s="127"/>
      <c r="I84" s="122"/>
      <c r="J84" s="122"/>
      <c r="K84" s="122"/>
      <c r="L84" s="122"/>
      <c r="M84" s="122"/>
      <c r="N84" s="122"/>
      <c r="O84" s="122"/>
    </row>
    <row r="85" spans="1:15" ht="14.25" customHeight="1">
      <c r="A85" s="127"/>
      <c r="B85" s="127"/>
      <c r="C85" s="127"/>
      <c r="D85" s="182"/>
      <c r="E85" s="182"/>
      <c r="F85" s="182"/>
      <c r="G85" s="182"/>
      <c r="H85" s="127"/>
      <c r="I85" s="122"/>
      <c r="J85" s="122"/>
      <c r="K85" s="122"/>
      <c r="L85" s="122"/>
      <c r="M85" s="122"/>
      <c r="N85" s="122"/>
      <c r="O85" s="122"/>
    </row>
    <row r="86" spans="1:15" ht="14.25" customHeight="1">
      <c r="A86" s="127"/>
      <c r="B86" s="127"/>
      <c r="C86" s="127"/>
      <c r="D86" s="182"/>
      <c r="E86" s="182"/>
      <c r="F86" s="182"/>
      <c r="G86" s="182"/>
      <c r="H86" s="127"/>
      <c r="I86" s="122"/>
      <c r="J86" s="122"/>
      <c r="K86" s="122"/>
      <c r="L86" s="122"/>
      <c r="M86" s="122"/>
      <c r="N86" s="122"/>
      <c r="O86" s="122"/>
    </row>
    <row r="87" spans="1:15" ht="14.25" customHeight="1">
      <c r="A87" s="127"/>
      <c r="B87" s="127"/>
      <c r="C87" s="127"/>
      <c r="D87" s="182"/>
      <c r="E87" s="182"/>
      <c r="F87" s="182"/>
      <c r="G87" s="182"/>
      <c r="H87" s="127"/>
      <c r="I87" s="122"/>
      <c r="J87" s="122"/>
      <c r="K87" s="122"/>
      <c r="L87" s="122"/>
      <c r="M87" s="122"/>
      <c r="N87" s="122"/>
      <c r="O87" s="122"/>
    </row>
    <row r="88" spans="1:15" ht="14.25" customHeight="1">
      <c r="A88" s="127"/>
      <c r="B88" s="127"/>
      <c r="C88" s="127"/>
      <c r="D88" s="182"/>
      <c r="E88" s="182"/>
      <c r="F88" s="182"/>
      <c r="G88" s="182"/>
      <c r="H88" s="127"/>
      <c r="I88" s="122"/>
      <c r="J88" s="122"/>
      <c r="K88" s="122"/>
      <c r="L88" s="122"/>
      <c r="M88" s="122"/>
      <c r="N88" s="122"/>
      <c r="O88" s="122"/>
    </row>
    <row r="89" spans="1:15" ht="14.25" customHeight="1">
      <c r="A89" s="127"/>
      <c r="B89" s="127"/>
      <c r="C89" s="127"/>
      <c r="D89" s="182"/>
      <c r="E89" s="182"/>
      <c r="F89" s="182"/>
      <c r="G89" s="182"/>
      <c r="H89" s="127"/>
      <c r="I89" s="122"/>
      <c r="J89" s="122"/>
      <c r="K89" s="122"/>
      <c r="L89" s="122"/>
      <c r="M89" s="122"/>
      <c r="N89" s="122"/>
      <c r="O89" s="122"/>
    </row>
    <row r="90" spans="1:15" ht="14.25" customHeight="1">
      <c r="A90" s="127"/>
      <c r="B90" s="127"/>
      <c r="C90" s="127"/>
      <c r="D90" s="182"/>
      <c r="E90" s="182"/>
      <c r="F90" s="182"/>
      <c r="G90" s="182"/>
      <c r="H90" s="127"/>
      <c r="I90" s="122"/>
      <c r="J90" s="122"/>
      <c r="K90" s="122"/>
      <c r="L90" s="122"/>
      <c r="M90" s="122"/>
      <c r="N90" s="122"/>
      <c r="O90" s="122"/>
    </row>
    <row r="91" spans="1:15" ht="14.25" customHeight="1">
      <c r="A91" s="127"/>
      <c r="B91" s="127"/>
      <c r="C91" s="127"/>
      <c r="D91" s="182"/>
      <c r="E91" s="182"/>
      <c r="F91" s="182"/>
      <c r="G91" s="182"/>
      <c r="H91" s="127"/>
      <c r="I91" s="122"/>
      <c r="J91" s="122"/>
      <c r="K91" s="122"/>
      <c r="L91" s="122"/>
      <c r="M91" s="122"/>
      <c r="N91" s="122"/>
      <c r="O91" s="122"/>
    </row>
    <row r="92" spans="1:15" ht="14.25" customHeight="1">
      <c r="A92" s="127"/>
      <c r="B92" s="127"/>
      <c r="C92" s="127"/>
      <c r="D92" s="182"/>
      <c r="E92" s="182"/>
      <c r="F92" s="182"/>
      <c r="G92" s="182"/>
      <c r="H92" s="127"/>
      <c r="I92" s="122"/>
      <c r="J92" s="122"/>
      <c r="K92" s="122"/>
      <c r="L92" s="122"/>
      <c r="M92" s="122"/>
      <c r="N92" s="122"/>
      <c r="O92" s="122"/>
    </row>
    <row r="93" spans="1:15" ht="14.25" customHeight="1">
      <c r="A93" s="127"/>
      <c r="B93" s="127"/>
      <c r="C93" s="127"/>
      <c r="D93" s="182"/>
      <c r="E93" s="182"/>
      <c r="F93" s="182"/>
      <c r="G93" s="182"/>
      <c r="H93" s="127"/>
      <c r="I93" s="122"/>
      <c r="J93" s="122"/>
      <c r="K93" s="122"/>
      <c r="L93" s="122"/>
      <c r="M93" s="122"/>
      <c r="N93" s="122"/>
      <c r="O93" s="122"/>
    </row>
    <row r="94" spans="1:15" ht="14.25" customHeight="1">
      <c r="A94" s="127"/>
      <c r="B94" s="127"/>
      <c r="C94" s="127"/>
      <c r="D94" s="182"/>
      <c r="E94" s="182"/>
      <c r="F94" s="182"/>
      <c r="G94" s="182"/>
      <c r="H94" s="127"/>
      <c r="I94" s="122"/>
      <c r="J94" s="122"/>
      <c r="K94" s="122"/>
      <c r="L94" s="122"/>
      <c r="M94" s="122"/>
      <c r="N94" s="122"/>
      <c r="O94" s="122"/>
    </row>
    <row r="95" spans="1:15" ht="14.25" customHeight="1">
      <c r="A95" s="127"/>
      <c r="B95" s="127"/>
      <c r="C95" s="127"/>
      <c r="D95" s="182"/>
      <c r="E95" s="182"/>
      <c r="F95" s="182"/>
      <c r="G95" s="182"/>
      <c r="H95" s="127"/>
      <c r="I95" s="122"/>
      <c r="J95" s="122"/>
      <c r="K95" s="122"/>
      <c r="L95" s="122"/>
      <c r="M95" s="122"/>
      <c r="N95" s="122"/>
      <c r="O95" s="122"/>
    </row>
    <row r="96" spans="1:15" ht="14.25" customHeight="1">
      <c r="A96" s="127"/>
      <c r="B96" s="127"/>
      <c r="C96" s="127"/>
      <c r="D96" s="182"/>
      <c r="E96" s="182"/>
      <c r="F96" s="182"/>
      <c r="G96" s="182"/>
      <c r="H96" s="127"/>
      <c r="I96" s="122"/>
      <c r="J96" s="122"/>
      <c r="K96" s="122"/>
      <c r="L96" s="122"/>
      <c r="M96" s="122"/>
      <c r="N96" s="122"/>
      <c r="O96" s="122"/>
    </row>
    <row r="97" spans="1:15" ht="14.25" customHeight="1">
      <c r="A97" s="127"/>
      <c r="B97" s="127"/>
      <c r="C97" s="127"/>
      <c r="D97" s="182"/>
      <c r="E97" s="182"/>
      <c r="F97" s="182"/>
      <c r="G97" s="182"/>
      <c r="H97" s="127"/>
      <c r="I97" s="122"/>
      <c r="J97" s="122"/>
      <c r="K97" s="122"/>
      <c r="L97" s="122"/>
      <c r="M97" s="122"/>
      <c r="N97" s="122"/>
      <c r="O97" s="122"/>
    </row>
    <row r="98" spans="1:15" ht="14.25" customHeight="1">
      <c r="A98" s="127"/>
      <c r="B98" s="127"/>
      <c r="C98" s="127"/>
      <c r="D98" s="182"/>
      <c r="E98" s="182"/>
      <c r="F98" s="182"/>
      <c r="G98" s="182"/>
      <c r="H98" s="127"/>
      <c r="I98" s="122"/>
      <c r="J98" s="122"/>
      <c r="K98" s="122"/>
      <c r="L98" s="122"/>
      <c r="M98" s="122"/>
      <c r="N98" s="122"/>
      <c r="O98" s="122"/>
    </row>
    <row r="99" spans="1:15" ht="14.25" customHeight="1">
      <c r="A99" s="127"/>
      <c r="B99" s="127"/>
      <c r="C99" s="127"/>
      <c r="D99" s="182"/>
      <c r="E99" s="182"/>
      <c r="F99" s="182"/>
      <c r="G99" s="182"/>
      <c r="H99" s="127"/>
      <c r="I99" s="122"/>
      <c r="J99" s="122"/>
      <c r="K99" s="122"/>
      <c r="L99" s="122"/>
      <c r="M99" s="122"/>
      <c r="N99" s="122"/>
      <c r="O99" s="122"/>
    </row>
    <row r="100" spans="1:15" ht="14.25" customHeight="1">
      <c r="A100" s="127"/>
      <c r="B100" s="127"/>
      <c r="C100" s="127"/>
      <c r="D100" s="182"/>
      <c r="E100" s="182"/>
      <c r="F100" s="182"/>
      <c r="G100" s="182"/>
      <c r="H100" s="127"/>
      <c r="I100" s="122"/>
      <c r="J100" s="122"/>
      <c r="K100" s="122"/>
      <c r="L100" s="122"/>
      <c r="M100" s="122"/>
      <c r="N100" s="122"/>
      <c r="O100" s="122"/>
    </row>
    <row r="101" spans="1:15" ht="14.25" customHeight="1">
      <c r="A101" s="127"/>
      <c r="B101" s="127"/>
      <c r="C101" s="127"/>
      <c r="D101" s="182"/>
      <c r="E101" s="182"/>
      <c r="F101" s="182"/>
      <c r="G101" s="182"/>
      <c r="H101" s="127"/>
      <c r="I101" s="122"/>
      <c r="J101" s="122"/>
      <c r="K101" s="122"/>
      <c r="L101" s="122"/>
      <c r="M101" s="122"/>
      <c r="N101" s="122"/>
      <c r="O101" s="122"/>
    </row>
    <row r="102" spans="1:15" ht="14.25" customHeight="1">
      <c r="A102" s="127"/>
      <c r="B102" s="127"/>
      <c r="C102" s="127"/>
      <c r="D102" s="182"/>
      <c r="E102" s="182"/>
      <c r="F102" s="182"/>
      <c r="G102" s="182"/>
      <c r="H102" s="127"/>
      <c r="I102" s="122"/>
      <c r="J102" s="122"/>
      <c r="K102" s="122"/>
      <c r="L102" s="122"/>
      <c r="M102" s="122"/>
      <c r="N102" s="122"/>
      <c r="O102" s="122"/>
    </row>
    <row r="103" spans="1:15" ht="14.25" customHeight="1">
      <c r="A103" s="127"/>
      <c r="B103" s="127"/>
      <c r="C103" s="127"/>
      <c r="D103" s="182"/>
      <c r="E103" s="182"/>
      <c r="F103" s="182"/>
      <c r="G103" s="182"/>
      <c r="H103" s="127"/>
      <c r="I103" s="122"/>
      <c r="J103" s="122"/>
      <c r="K103" s="122"/>
      <c r="L103" s="122"/>
      <c r="M103" s="122"/>
      <c r="N103" s="122"/>
      <c r="O103" s="122"/>
    </row>
    <row r="104" spans="1:15" ht="14.25" customHeight="1">
      <c r="A104" s="127"/>
      <c r="B104" s="127"/>
      <c r="C104" s="127"/>
      <c r="D104" s="182"/>
      <c r="E104" s="182"/>
      <c r="F104" s="182"/>
      <c r="G104" s="182"/>
      <c r="H104" s="127"/>
      <c r="I104" s="122"/>
      <c r="J104" s="122"/>
      <c r="K104" s="122"/>
      <c r="L104" s="122"/>
      <c r="M104" s="122"/>
      <c r="N104" s="122"/>
      <c r="O104" s="122"/>
    </row>
    <row r="105" spans="1:15" ht="14.25" customHeight="1">
      <c r="A105" s="127"/>
      <c r="B105" s="127"/>
      <c r="C105" s="127"/>
      <c r="D105" s="182"/>
      <c r="E105" s="182"/>
      <c r="F105" s="182"/>
      <c r="G105" s="182"/>
      <c r="H105" s="127"/>
      <c r="I105" s="122"/>
      <c r="J105" s="122"/>
      <c r="K105" s="122"/>
      <c r="L105" s="122"/>
      <c r="M105" s="122"/>
      <c r="N105" s="122"/>
      <c r="O105" s="122"/>
    </row>
    <row r="106" spans="1:15" ht="14.25" customHeight="1">
      <c r="A106" s="127"/>
      <c r="B106" s="127"/>
      <c r="C106" s="127"/>
      <c r="D106" s="182"/>
      <c r="E106" s="182"/>
      <c r="F106" s="182"/>
      <c r="G106" s="182"/>
      <c r="H106" s="127"/>
      <c r="I106" s="122"/>
      <c r="J106" s="122"/>
      <c r="K106" s="122"/>
      <c r="L106" s="122"/>
      <c r="M106" s="122"/>
      <c r="N106" s="122"/>
      <c r="O106" s="122"/>
    </row>
    <row r="107" spans="1:15" ht="14.25" customHeight="1">
      <c r="A107" s="127"/>
      <c r="B107" s="127"/>
      <c r="C107" s="127"/>
      <c r="D107" s="182"/>
      <c r="E107" s="182"/>
      <c r="F107" s="182"/>
      <c r="G107" s="182"/>
      <c r="H107" s="127"/>
      <c r="I107" s="122"/>
      <c r="J107" s="122"/>
      <c r="K107" s="122"/>
      <c r="L107" s="122"/>
      <c r="M107" s="122"/>
      <c r="N107" s="122"/>
      <c r="O107" s="122"/>
    </row>
    <row r="108" spans="1:15" ht="14.25" customHeight="1">
      <c r="A108" s="127"/>
      <c r="B108" s="127"/>
      <c r="C108" s="127"/>
      <c r="D108" s="182"/>
      <c r="E108" s="182"/>
      <c r="F108" s="182"/>
      <c r="G108" s="182"/>
      <c r="H108" s="127"/>
      <c r="I108" s="122"/>
      <c r="J108" s="122"/>
      <c r="K108" s="122"/>
      <c r="L108" s="122"/>
      <c r="M108" s="122"/>
      <c r="N108" s="122"/>
      <c r="O108" s="122"/>
    </row>
    <row r="109" spans="1:15" ht="14.25" customHeight="1">
      <c r="A109" s="127"/>
      <c r="B109" s="127"/>
      <c r="C109" s="127"/>
      <c r="D109" s="182"/>
      <c r="E109" s="182"/>
      <c r="F109" s="182"/>
      <c r="G109" s="182"/>
      <c r="H109" s="127"/>
      <c r="I109" s="122"/>
      <c r="J109" s="122"/>
      <c r="K109" s="122"/>
      <c r="L109" s="122"/>
      <c r="M109" s="122"/>
      <c r="N109" s="122"/>
      <c r="O109" s="122"/>
    </row>
    <row r="110" spans="1:15" ht="14.25" customHeight="1">
      <c r="A110" s="127"/>
      <c r="B110" s="127"/>
      <c r="C110" s="127"/>
      <c r="D110" s="182"/>
      <c r="E110" s="182"/>
      <c r="F110" s="182"/>
      <c r="G110" s="182"/>
      <c r="H110" s="127"/>
      <c r="I110" s="122"/>
      <c r="J110" s="122"/>
      <c r="K110" s="122"/>
      <c r="L110" s="122"/>
      <c r="M110" s="122"/>
      <c r="N110" s="122"/>
      <c r="O110" s="122"/>
    </row>
    <row r="111" spans="1:15" ht="14.25" customHeight="1">
      <c r="A111" s="127"/>
      <c r="B111" s="127"/>
      <c r="C111" s="127"/>
      <c r="D111" s="182"/>
      <c r="E111" s="182"/>
      <c r="F111" s="182"/>
      <c r="G111" s="182"/>
      <c r="H111" s="127"/>
      <c r="I111" s="122"/>
      <c r="J111" s="122"/>
      <c r="K111" s="122"/>
      <c r="L111" s="122"/>
      <c r="M111" s="122"/>
      <c r="N111" s="122"/>
      <c r="O111" s="122"/>
    </row>
    <row r="112" spans="1:15" ht="14.25" customHeight="1">
      <c r="A112" s="127"/>
      <c r="B112" s="127"/>
      <c r="C112" s="127"/>
      <c r="D112" s="182"/>
      <c r="E112" s="182"/>
      <c r="F112" s="182"/>
      <c r="G112" s="182"/>
      <c r="H112" s="127"/>
      <c r="I112" s="122"/>
      <c r="J112" s="122"/>
      <c r="K112" s="122"/>
      <c r="L112" s="122"/>
      <c r="M112" s="122"/>
      <c r="N112" s="122"/>
      <c r="O112" s="122"/>
    </row>
    <row r="113" spans="1:15" ht="14.25" customHeight="1">
      <c r="A113" s="127"/>
      <c r="B113" s="127"/>
      <c r="C113" s="127"/>
      <c r="D113" s="182"/>
      <c r="E113" s="182"/>
      <c r="F113" s="182"/>
      <c r="G113" s="182"/>
      <c r="H113" s="127"/>
      <c r="I113" s="122"/>
      <c r="J113" s="122"/>
      <c r="K113" s="122"/>
      <c r="L113" s="122"/>
      <c r="M113" s="122"/>
      <c r="N113" s="122"/>
      <c r="O113" s="122"/>
    </row>
    <row r="114" spans="1:15" ht="14.25" customHeight="1">
      <c r="A114" s="127"/>
      <c r="B114" s="127"/>
      <c r="C114" s="127"/>
      <c r="D114" s="182"/>
      <c r="E114" s="182"/>
      <c r="F114" s="182"/>
      <c r="G114" s="182"/>
      <c r="H114" s="127"/>
      <c r="I114" s="122"/>
      <c r="J114" s="122"/>
      <c r="K114" s="122"/>
      <c r="L114" s="122"/>
      <c r="M114" s="122"/>
      <c r="N114" s="122"/>
      <c r="O114" s="122"/>
    </row>
    <row r="115" spans="1:15" ht="14.25" customHeight="1">
      <c r="A115" s="127"/>
      <c r="B115" s="127"/>
      <c r="C115" s="127"/>
      <c r="D115" s="182"/>
      <c r="E115" s="182"/>
      <c r="F115" s="182"/>
      <c r="G115" s="182"/>
      <c r="H115" s="127"/>
      <c r="I115" s="122"/>
      <c r="J115" s="122"/>
      <c r="K115" s="122"/>
      <c r="L115" s="122"/>
      <c r="M115" s="122"/>
      <c r="N115" s="122"/>
      <c r="O115" s="122"/>
    </row>
    <row r="116" spans="1:15" ht="14.25" customHeight="1">
      <c r="A116" s="127"/>
      <c r="B116" s="127"/>
      <c r="C116" s="127"/>
      <c r="D116" s="182"/>
      <c r="E116" s="182"/>
      <c r="F116" s="182"/>
      <c r="G116" s="182"/>
      <c r="H116" s="127"/>
      <c r="I116" s="122"/>
      <c r="J116" s="122"/>
      <c r="K116" s="122"/>
      <c r="L116" s="122"/>
      <c r="M116" s="122"/>
      <c r="N116" s="122"/>
      <c r="O116" s="122"/>
    </row>
    <row r="117" spans="1:15" ht="14.25" customHeight="1">
      <c r="A117" s="127"/>
      <c r="B117" s="127"/>
      <c r="C117" s="127"/>
      <c r="D117" s="182"/>
      <c r="E117" s="182"/>
      <c r="F117" s="182"/>
      <c r="G117" s="182"/>
      <c r="H117" s="127"/>
      <c r="I117" s="122"/>
      <c r="J117" s="122"/>
      <c r="K117" s="122"/>
      <c r="L117" s="122"/>
      <c r="M117" s="122"/>
      <c r="N117" s="122"/>
      <c r="O117" s="122"/>
    </row>
    <row r="118" spans="1:15" ht="14.25" customHeight="1">
      <c r="A118" s="127"/>
      <c r="B118" s="127"/>
      <c r="C118" s="127"/>
      <c r="D118" s="182"/>
      <c r="E118" s="182"/>
      <c r="F118" s="182"/>
      <c r="G118" s="182"/>
      <c r="H118" s="127"/>
      <c r="I118" s="122"/>
      <c r="J118" s="122"/>
      <c r="K118" s="122"/>
      <c r="L118" s="122"/>
      <c r="M118" s="122"/>
      <c r="N118" s="122"/>
      <c r="O118" s="122"/>
    </row>
    <row r="119" spans="1:15" ht="14.25" customHeight="1">
      <c r="A119" s="127"/>
      <c r="B119" s="127"/>
      <c r="C119" s="127"/>
      <c r="D119" s="182"/>
      <c r="E119" s="182"/>
      <c r="F119" s="182"/>
      <c r="G119" s="182"/>
      <c r="H119" s="127"/>
      <c r="I119" s="122"/>
      <c r="J119" s="122"/>
      <c r="K119" s="122"/>
      <c r="L119" s="122"/>
      <c r="M119" s="122"/>
      <c r="N119" s="122"/>
      <c r="O119" s="122"/>
    </row>
    <row r="120" spans="1:15" ht="14.25" customHeight="1">
      <c r="A120" s="127"/>
      <c r="B120" s="127"/>
      <c r="C120" s="127"/>
      <c r="D120" s="182"/>
      <c r="E120" s="182"/>
      <c r="F120" s="182"/>
      <c r="G120" s="182"/>
      <c r="H120" s="127"/>
      <c r="I120" s="122"/>
      <c r="J120" s="122"/>
      <c r="K120" s="122"/>
      <c r="L120" s="122"/>
      <c r="M120" s="122"/>
      <c r="N120" s="122"/>
      <c r="O120" s="122"/>
    </row>
    <row r="121" spans="1:15" ht="14.25" customHeight="1">
      <c r="A121" s="127"/>
      <c r="B121" s="127"/>
      <c r="C121" s="127"/>
      <c r="D121" s="182"/>
      <c r="E121" s="182"/>
      <c r="F121" s="182"/>
      <c r="G121" s="182"/>
      <c r="H121" s="127"/>
      <c r="I121" s="122"/>
      <c r="J121" s="122"/>
      <c r="K121" s="122"/>
      <c r="L121" s="122"/>
      <c r="M121" s="122"/>
      <c r="N121" s="122"/>
      <c r="O121" s="122"/>
    </row>
    <row r="122" spans="1:15" ht="14.25" customHeight="1">
      <c r="A122" s="127"/>
      <c r="B122" s="127"/>
      <c r="C122" s="127"/>
      <c r="D122" s="182"/>
      <c r="E122" s="182"/>
      <c r="F122" s="182"/>
      <c r="G122" s="182"/>
      <c r="H122" s="127"/>
      <c r="I122" s="122"/>
      <c r="J122" s="122"/>
      <c r="K122" s="122"/>
      <c r="L122" s="122"/>
      <c r="M122" s="122"/>
      <c r="N122" s="122"/>
      <c r="O122" s="122"/>
    </row>
    <row r="123" spans="1:15" ht="14.25" customHeight="1">
      <c r="A123" s="127"/>
      <c r="B123" s="127"/>
      <c r="C123" s="127"/>
      <c r="D123" s="182"/>
      <c r="E123" s="182"/>
      <c r="F123" s="182"/>
      <c r="G123" s="182"/>
      <c r="H123" s="127"/>
      <c r="I123" s="122"/>
      <c r="J123" s="122"/>
      <c r="K123" s="122"/>
      <c r="L123" s="122"/>
      <c r="M123" s="122"/>
      <c r="N123" s="122"/>
      <c r="O123" s="122"/>
    </row>
    <row r="124" spans="1:15" ht="14.25" customHeight="1">
      <c r="A124" s="127"/>
      <c r="B124" s="127"/>
      <c r="C124" s="127"/>
      <c r="D124" s="182"/>
      <c r="E124" s="182"/>
      <c r="F124" s="182"/>
      <c r="G124" s="182"/>
      <c r="H124" s="127"/>
      <c r="I124" s="122"/>
      <c r="J124" s="122"/>
      <c r="K124" s="122"/>
      <c r="L124" s="122"/>
      <c r="M124" s="122"/>
      <c r="N124" s="122"/>
      <c r="O124" s="122"/>
    </row>
    <row r="125" spans="1:15" ht="14.25" customHeight="1">
      <c r="A125" s="127"/>
      <c r="B125" s="127"/>
      <c r="C125" s="127"/>
      <c r="D125" s="182"/>
      <c r="E125" s="182"/>
      <c r="F125" s="182"/>
      <c r="G125" s="182"/>
      <c r="H125" s="127"/>
      <c r="I125" s="122"/>
      <c r="J125" s="122"/>
      <c r="K125" s="122"/>
      <c r="L125" s="122"/>
      <c r="M125" s="122"/>
      <c r="N125" s="122"/>
      <c r="O125" s="122"/>
    </row>
    <row r="126" spans="1:15" ht="14.25" customHeight="1">
      <c r="A126" s="127"/>
      <c r="B126" s="127"/>
      <c r="C126" s="127"/>
      <c r="D126" s="182"/>
      <c r="E126" s="182"/>
      <c r="F126" s="182"/>
      <c r="G126" s="182"/>
      <c r="H126" s="127"/>
      <c r="I126" s="122"/>
      <c r="J126" s="122"/>
      <c r="K126" s="122"/>
      <c r="L126" s="122"/>
      <c r="M126" s="122"/>
      <c r="N126" s="122"/>
      <c r="O126" s="122"/>
    </row>
    <row r="127" spans="1:15" ht="14.25" customHeight="1">
      <c r="A127" s="127"/>
      <c r="B127" s="127"/>
      <c r="C127" s="127"/>
      <c r="D127" s="182"/>
      <c r="E127" s="182"/>
      <c r="F127" s="182"/>
      <c r="G127" s="182"/>
      <c r="H127" s="127"/>
      <c r="I127" s="122"/>
      <c r="J127" s="122"/>
      <c r="K127" s="122"/>
      <c r="L127" s="122"/>
      <c r="M127" s="122"/>
      <c r="N127" s="122"/>
      <c r="O127" s="122"/>
    </row>
    <row r="128" spans="1:15" ht="14.25" customHeight="1">
      <c r="A128" s="127"/>
      <c r="B128" s="127"/>
      <c r="C128" s="127"/>
      <c r="D128" s="182"/>
      <c r="E128" s="182"/>
      <c r="F128" s="182"/>
      <c r="G128" s="182"/>
      <c r="H128" s="127"/>
      <c r="I128" s="122"/>
      <c r="J128" s="122"/>
      <c r="K128" s="122"/>
      <c r="L128" s="122"/>
      <c r="M128" s="122"/>
      <c r="N128" s="122"/>
      <c r="O128" s="122"/>
    </row>
    <row r="129" spans="1:15" ht="14.25" customHeight="1">
      <c r="A129" s="127"/>
      <c r="B129" s="127"/>
      <c r="C129" s="127"/>
      <c r="D129" s="182"/>
      <c r="E129" s="182"/>
      <c r="F129" s="182"/>
      <c r="G129" s="182"/>
      <c r="H129" s="127"/>
      <c r="I129" s="122"/>
      <c r="J129" s="122"/>
      <c r="K129" s="122"/>
      <c r="L129" s="122"/>
      <c r="M129" s="122"/>
      <c r="N129" s="122"/>
      <c r="O129" s="122"/>
    </row>
    <row r="130" spans="1:15" ht="14.25" customHeight="1">
      <c r="A130" s="127"/>
      <c r="B130" s="127"/>
      <c r="C130" s="127"/>
      <c r="D130" s="182"/>
      <c r="E130" s="182"/>
      <c r="F130" s="182"/>
      <c r="G130" s="182"/>
      <c r="H130" s="127"/>
      <c r="I130" s="122"/>
      <c r="J130" s="122"/>
      <c r="K130" s="122"/>
      <c r="L130" s="122"/>
      <c r="M130" s="122"/>
      <c r="N130" s="122"/>
      <c r="O130" s="122"/>
    </row>
    <row r="131" spans="1:15" ht="14.25" customHeight="1">
      <c r="A131" s="127"/>
      <c r="B131" s="127"/>
      <c r="C131" s="127"/>
      <c r="D131" s="182"/>
      <c r="E131" s="182"/>
      <c r="F131" s="182"/>
      <c r="G131" s="182"/>
      <c r="H131" s="127"/>
      <c r="I131" s="122"/>
      <c r="J131" s="122"/>
      <c r="K131" s="122"/>
      <c r="L131" s="122"/>
      <c r="M131" s="122"/>
      <c r="N131" s="122"/>
      <c r="O131" s="122"/>
    </row>
    <row r="132" spans="1:15" ht="14.25" customHeight="1">
      <c r="A132" s="127"/>
      <c r="B132" s="127"/>
      <c r="C132" s="127"/>
      <c r="D132" s="182"/>
      <c r="E132" s="182"/>
      <c r="F132" s="182"/>
      <c r="G132" s="182"/>
      <c r="H132" s="127"/>
      <c r="I132" s="122"/>
      <c r="J132" s="122"/>
      <c r="K132" s="122"/>
      <c r="L132" s="122"/>
      <c r="M132" s="122"/>
      <c r="N132" s="122"/>
      <c r="O132" s="122"/>
    </row>
    <row r="133" spans="1:15" ht="14.25" customHeight="1">
      <c r="A133" s="127"/>
      <c r="B133" s="127"/>
      <c r="C133" s="127"/>
      <c r="D133" s="182"/>
      <c r="E133" s="182"/>
      <c r="F133" s="182"/>
      <c r="G133" s="182"/>
      <c r="H133" s="127"/>
      <c r="I133" s="122"/>
      <c r="J133" s="122"/>
      <c r="K133" s="122"/>
      <c r="L133" s="122"/>
      <c r="M133" s="122"/>
      <c r="N133" s="122"/>
      <c r="O133" s="122"/>
    </row>
    <row r="134" spans="1:15" ht="14.25" customHeight="1">
      <c r="A134" s="127"/>
      <c r="B134" s="127"/>
      <c r="C134" s="127"/>
      <c r="D134" s="182"/>
      <c r="E134" s="182"/>
      <c r="F134" s="182"/>
      <c r="G134" s="182"/>
      <c r="H134" s="127"/>
      <c r="I134" s="122"/>
      <c r="J134" s="122"/>
      <c r="K134" s="122"/>
      <c r="L134" s="122"/>
      <c r="M134" s="122"/>
      <c r="N134" s="122"/>
      <c r="O134" s="122"/>
    </row>
    <row r="135" spans="1:15" ht="14.25" customHeight="1">
      <c r="A135" s="127"/>
      <c r="B135" s="127"/>
      <c r="C135" s="127"/>
      <c r="D135" s="182"/>
      <c r="E135" s="182"/>
      <c r="F135" s="182"/>
      <c r="G135" s="182"/>
      <c r="H135" s="127"/>
      <c r="I135" s="122"/>
      <c r="J135" s="122"/>
      <c r="K135" s="122"/>
      <c r="L135" s="122"/>
      <c r="M135" s="122"/>
      <c r="N135" s="122"/>
      <c r="O135" s="122"/>
    </row>
    <row r="136" spans="1:15" ht="14.25" customHeight="1">
      <c r="A136" s="127"/>
      <c r="B136" s="127"/>
      <c r="C136" s="127"/>
      <c r="D136" s="182"/>
      <c r="E136" s="182"/>
      <c r="F136" s="182"/>
      <c r="G136" s="182"/>
      <c r="H136" s="127"/>
      <c r="I136" s="122"/>
      <c r="J136" s="122"/>
      <c r="K136" s="122"/>
      <c r="L136" s="122"/>
      <c r="M136" s="122"/>
      <c r="N136" s="122"/>
      <c r="O136" s="122"/>
    </row>
    <row r="137" spans="1:15" ht="14.25" customHeight="1">
      <c r="A137" s="127"/>
      <c r="B137" s="127"/>
      <c r="C137" s="127"/>
      <c r="D137" s="182"/>
      <c r="E137" s="182"/>
      <c r="F137" s="182"/>
      <c r="G137" s="182"/>
      <c r="H137" s="127"/>
      <c r="I137" s="122"/>
      <c r="J137" s="122"/>
      <c r="K137" s="122"/>
      <c r="L137" s="122"/>
      <c r="M137" s="122"/>
      <c r="N137" s="122"/>
      <c r="O137" s="122"/>
    </row>
    <row r="138" spans="1:15" ht="14.25" customHeight="1">
      <c r="A138" s="127"/>
      <c r="B138" s="127"/>
      <c r="C138" s="127"/>
      <c r="D138" s="182"/>
      <c r="E138" s="182"/>
      <c r="F138" s="182"/>
      <c r="G138" s="182"/>
      <c r="H138" s="127"/>
      <c r="I138" s="122"/>
      <c r="J138" s="122"/>
      <c r="K138" s="122"/>
      <c r="L138" s="122"/>
      <c r="M138" s="122"/>
      <c r="N138" s="122"/>
      <c r="O138" s="122"/>
    </row>
    <row r="139" spans="1:15" ht="14.25" customHeight="1">
      <c r="A139" s="127"/>
      <c r="B139" s="127"/>
      <c r="C139" s="127"/>
      <c r="D139" s="182"/>
      <c r="E139" s="182"/>
      <c r="F139" s="182"/>
      <c r="G139" s="182"/>
      <c r="H139" s="127"/>
      <c r="I139" s="122"/>
      <c r="J139" s="122"/>
      <c r="K139" s="122"/>
      <c r="L139" s="122"/>
      <c r="M139" s="122"/>
      <c r="N139" s="122"/>
      <c r="O139" s="122"/>
    </row>
    <row r="140" spans="1:15" ht="14.25" customHeight="1">
      <c r="A140" s="127"/>
      <c r="B140" s="127"/>
      <c r="C140" s="127"/>
      <c r="D140" s="182"/>
      <c r="E140" s="182"/>
      <c r="F140" s="182"/>
      <c r="G140" s="182"/>
      <c r="H140" s="127"/>
      <c r="I140" s="122"/>
      <c r="J140" s="122"/>
      <c r="K140" s="122"/>
      <c r="L140" s="122"/>
      <c r="M140" s="122"/>
      <c r="N140" s="122"/>
      <c r="O140" s="122"/>
    </row>
    <row r="141" spans="1:15" ht="14.25" customHeight="1">
      <c r="A141" s="127"/>
      <c r="B141" s="127"/>
      <c r="C141" s="127"/>
      <c r="D141" s="182"/>
      <c r="E141" s="182"/>
      <c r="F141" s="182"/>
      <c r="G141" s="182"/>
      <c r="H141" s="127"/>
      <c r="I141" s="122"/>
      <c r="J141" s="122"/>
      <c r="K141" s="122"/>
      <c r="L141" s="122"/>
      <c r="M141" s="122"/>
      <c r="N141" s="122"/>
      <c r="O141" s="122"/>
    </row>
    <row r="142" spans="1:15" ht="14.25" customHeight="1">
      <c r="A142" s="127"/>
      <c r="B142" s="127"/>
      <c r="C142" s="127"/>
      <c r="D142" s="182"/>
      <c r="E142" s="182"/>
      <c r="F142" s="182"/>
      <c r="G142" s="182"/>
      <c r="H142" s="127"/>
      <c r="I142" s="122"/>
      <c r="J142" s="122"/>
      <c r="K142" s="122"/>
      <c r="L142" s="122"/>
      <c r="M142" s="122"/>
      <c r="N142" s="122"/>
      <c r="O142" s="122"/>
    </row>
    <row r="143" spans="1:15" ht="14.25" customHeight="1">
      <c r="A143" s="127"/>
      <c r="B143" s="127"/>
      <c r="C143" s="127"/>
      <c r="D143" s="182"/>
      <c r="E143" s="182"/>
      <c r="F143" s="182"/>
      <c r="G143" s="182"/>
      <c r="H143" s="127"/>
      <c r="I143" s="122"/>
      <c r="J143" s="122"/>
      <c r="K143" s="122"/>
      <c r="L143" s="122"/>
      <c r="M143" s="122"/>
      <c r="N143" s="122"/>
      <c r="O143" s="122"/>
    </row>
    <row r="144" spans="1:15" ht="14.25" customHeight="1">
      <c r="A144" s="127"/>
      <c r="B144" s="127"/>
      <c r="C144" s="127"/>
      <c r="D144" s="182"/>
      <c r="E144" s="182"/>
      <c r="F144" s="182"/>
      <c r="G144" s="182"/>
      <c r="H144" s="127"/>
      <c r="I144" s="122"/>
      <c r="J144" s="122"/>
      <c r="K144" s="122"/>
      <c r="L144" s="122"/>
      <c r="M144" s="122"/>
      <c r="N144" s="122"/>
      <c r="O144" s="122"/>
    </row>
    <row r="145" spans="1:15" ht="14.25" customHeight="1">
      <c r="A145" s="127"/>
      <c r="B145" s="127"/>
      <c r="C145" s="127"/>
      <c r="D145" s="182"/>
      <c r="E145" s="182"/>
      <c r="F145" s="182"/>
      <c r="G145" s="182"/>
      <c r="H145" s="127"/>
      <c r="I145" s="122"/>
      <c r="J145" s="122"/>
      <c r="K145" s="122"/>
      <c r="L145" s="122"/>
      <c r="M145" s="122"/>
      <c r="N145" s="122"/>
      <c r="O145" s="122"/>
    </row>
    <row r="146" spans="1:15" ht="14.25" customHeight="1">
      <c r="A146" s="127"/>
      <c r="B146" s="127"/>
      <c r="C146" s="127"/>
      <c r="D146" s="182"/>
      <c r="E146" s="182"/>
      <c r="F146" s="182"/>
      <c r="G146" s="182"/>
      <c r="H146" s="127"/>
      <c r="I146" s="122"/>
      <c r="J146" s="122"/>
      <c r="K146" s="122"/>
      <c r="L146" s="122"/>
      <c r="M146" s="122"/>
      <c r="N146" s="122"/>
      <c r="O146" s="122"/>
    </row>
    <row r="147" spans="1:15" ht="14.25" customHeight="1">
      <c r="A147" s="127"/>
      <c r="B147" s="127"/>
      <c r="C147" s="127"/>
      <c r="D147" s="182"/>
      <c r="E147" s="182"/>
      <c r="F147" s="182"/>
      <c r="G147" s="182"/>
      <c r="H147" s="127"/>
      <c r="I147" s="122"/>
      <c r="J147" s="122"/>
      <c r="K147" s="122"/>
      <c r="L147" s="122"/>
      <c r="M147" s="122"/>
      <c r="N147" s="122"/>
      <c r="O147" s="122"/>
    </row>
    <row r="148" spans="1:15" ht="14.25" customHeight="1">
      <c r="A148" s="127"/>
      <c r="B148" s="127"/>
      <c r="C148" s="127"/>
      <c r="D148" s="182"/>
      <c r="E148" s="182"/>
      <c r="F148" s="182"/>
      <c r="G148" s="182"/>
      <c r="H148" s="127"/>
      <c r="I148" s="122"/>
      <c r="J148" s="122"/>
      <c r="K148" s="122"/>
      <c r="L148" s="122"/>
      <c r="M148" s="122"/>
      <c r="N148" s="122"/>
      <c r="O148" s="122"/>
    </row>
    <row r="149" spans="1:15" ht="14.25" customHeight="1">
      <c r="A149" s="127"/>
      <c r="B149" s="127"/>
      <c r="C149" s="127"/>
      <c r="D149" s="182"/>
      <c r="E149" s="182"/>
      <c r="F149" s="182"/>
      <c r="G149" s="182"/>
      <c r="H149" s="127"/>
      <c r="I149" s="122"/>
      <c r="J149" s="122"/>
      <c r="K149" s="122"/>
      <c r="L149" s="122"/>
      <c r="M149" s="122"/>
      <c r="N149" s="122"/>
      <c r="O149" s="122"/>
    </row>
    <row r="150" spans="1:15" ht="14.25" customHeight="1">
      <c r="A150" s="127"/>
      <c r="B150" s="127"/>
      <c r="C150" s="127"/>
      <c r="D150" s="182"/>
      <c r="E150" s="182"/>
      <c r="F150" s="182"/>
      <c r="G150" s="182"/>
      <c r="H150" s="127"/>
      <c r="I150" s="122"/>
      <c r="J150" s="122"/>
      <c r="K150" s="122"/>
      <c r="L150" s="122"/>
      <c r="M150" s="122"/>
      <c r="N150" s="122"/>
      <c r="O150" s="122"/>
    </row>
    <row r="151" spans="1:15" ht="14.25" customHeight="1">
      <c r="A151" s="127"/>
      <c r="B151" s="127"/>
      <c r="C151" s="127"/>
      <c r="D151" s="182"/>
      <c r="E151" s="182"/>
      <c r="F151" s="182"/>
      <c r="G151" s="182"/>
      <c r="H151" s="127"/>
      <c r="I151" s="122"/>
      <c r="J151" s="122"/>
      <c r="K151" s="122"/>
      <c r="L151" s="122"/>
      <c r="M151" s="122"/>
      <c r="N151" s="122"/>
      <c r="O151" s="122"/>
    </row>
    <row r="152" spans="1:15" ht="14.25" customHeight="1">
      <c r="A152" s="127"/>
      <c r="B152" s="127"/>
      <c r="C152" s="127"/>
      <c r="D152" s="182"/>
      <c r="E152" s="182"/>
      <c r="F152" s="182"/>
      <c r="G152" s="182"/>
      <c r="H152" s="127"/>
      <c r="I152" s="122"/>
      <c r="J152" s="122"/>
      <c r="K152" s="122"/>
      <c r="L152" s="122"/>
      <c r="M152" s="122"/>
      <c r="N152" s="122"/>
      <c r="O152" s="122"/>
    </row>
    <row r="153" spans="1:15" ht="14.25" customHeight="1">
      <c r="A153" s="127"/>
      <c r="B153" s="127"/>
      <c r="C153" s="127"/>
      <c r="D153" s="182"/>
      <c r="E153" s="182"/>
      <c r="F153" s="182"/>
      <c r="G153" s="182"/>
      <c r="H153" s="127"/>
      <c r="I153" s="122"/>
      <c r="J153" s="122"/>
      <c r="K153" s="122"/>
      <c r="L153" s="122"/>
      <c r="M153" s="122"/>
      <c r="N153" s="122"/>
      <c r="O153" s="122"/>
    </row>
    <row r="154" spans="1:15" ht="14.25" customHeight="1">
      <c r="A154" s="127"/>
      <c r="B154" s="127"/>
      <c r="C154" s="127"/>
      <c r="D154" s="182"/>
      <c r="E154" s="182"/>
      <c r="F154" s="182"/>
      <c r="G154" s="182"/>
      <c r="H154" s="127"/>
      <c r="I154" s="122"/>
      <c r="J154" s="122"/>
      <c r="K154" s="122"/>
      <c r="L154" s="122"/>
      <c r="M154" s="122"/>
      <c r="N154" s="122"/>
      <c r="O154" s="122"/>
    </row>
    <row r="155" spans="1:15" ht="14.25" customHeight="1">
      <c r="A155" s="127"/>
      <c r="B155" s="127"/>
      <c r="C155" s="127"/>
      <c r="D155" s="182"/>
      <c r="E155" s="182"/>
      <c r="F155" s="182"/>
      <c r="G155" s="182"/>
      <c r="H155" s="127"/>
      <c r="I155" s="122"/>
      <c r="J155" s="122"/>
      <c r="K155" s="122"/>
      <c r="L155" s="122"/>
      <c r="M155" s="122"/>
      <c r="N155" s="122"/>
      <c r="O155" s="122"/>
    </row>
    <row r="156" spans="1:15" ht="14.25" customHeight="1">
      <c r="A156" s="127"/>
      <c r="B156" s="127"/>
      <c r="C156" s="127"/>
      <c r="D156" s="182"/>
      <c r="E156" s="182"/>
      <c r="F156" s="182"/>
      <c r="G156" s="182"/>
      <c r="H156" s="127"/>
      <c r="I156" s="122"/>
      <c r="J156" s="122"/>
      <c r="K156" s="122"/>
      <c r="L156" s="122"/>
      <c r="M156" s="122"/>
      <c r="N156" s="122"/>
      <c r="O156" s="122"/>
    </row>
    <row r="157" spans="1:15" ht="14.25" customHeight="1">
      <c r="A157" s="127"/>
      <c r="B157" s="127"/>
      <c r="C157" s="127"/>
      <c r="D157" s="182"/>
      <c r="E157" s="182"/>
      <c r="F157" s="182"/>
      <c r="G157" s="182"/>
      <c r="H157" s="127"/>
      <c r="I157" s="122"/>
      <c r="J157" s="122"/>
      <c r="K157" s="122"/>
      <c r="L157" s="122"/>
      <c r="M157" s="122"/>
      <c r="N157" s="122"/>
      <c r="O157" s="122"/>
    </row>
    <row r="158" spans="1:15" ht="14.25" customHeight="1">
      <c r="A158" s="127"/>
      <c r="B158" s="127"/>
      <c r="C158" s="127"/>
      <c r="D158" s="182"/>
      <c r="E158" s="182"/>
      <c r="F158" s="182"/>
      <c r="G158" s="182"/>
      <c r="H158" s="127"/>
      <c r="I158" s="122"/>
      <c r="J158" s="122"/>
      <c r="K158" s="122"/>
      <c r="L158" s="122"/>
      <c r="M158" s="122"/>
      <c r="N158" s="122"/>
      <c r="O158" s="122"/>
    </row>
    <row r="159" spans="1:15" ht="14.25" customHeight="1">
      <c r="A159" s="127"/>
      <c r="B159" s="127"/>
      <c r="C159" s="127"/>
      <c r="D159" s="182"/>
      <c r="E159" s="182"/>
      <c r="F159" s="182"/>
      <c r="G159" s="182"/>
      <c r="H159" s="127"/>
      <c r="I159" s="122"/>
      <c r="J159" s="122"/>
      <c r="K159" s="122"/>
      <c r="L159" s="122"/>
      <c r="M159" s="122"/>
      <c r="N159" s="122"/>
      <c r="O159" s="122"/>
    </row>
    <row r="160" spans="1:15" ht="14.25" customHeight="1">
      <c r="A160" s="127"/>
      <c r="B160" s="127"/>
      <c r="C160" s="127"/>
      <c r="D160" s="182"/>
      <c r="E160" s="182"/>
      <c r="F160" s="182"/>
      <c r="G160" s="182"/>
      <c r="H160" s="127"/>
      <c r="I160" s="122"/>
      <c r="J160" s="122"/>
      <c r="K160" s="122"/>
      <c r="L160" s="122"/>
      <c r="M160" s="122"/>
      <c r="N160" s="122"/>
      <c r="O160" s="122"/>
    </row>
    <row r="161" spans="1:15" ht="14.25" customHeight="1">
      <c r="A161" s="127"/>
      <c r="B161" s="127"/>
      <c r="C161" s="127"/>
      <c r="D161" s="182"/>
      <c r="E161" s="182"/>
      <c r="F161" s="182"/>
      <c r="G161" s="182"/>
      <c r="H161" s="127"/>
      <c r="I161" s="122"/>
      <c r="J161" s="122"/>
      <c r="K161" s="122"/>
      <c r="L161" s="122"/>
      <c r="M161" s="122"/>
      <c r="N161" s="122"/>
      <c r="O161" s="122"/>
    </row>
    <row r="162" spans="1:15" ht="14.25" customHeight="1">
      <c r="A162" s="127"/>
      <c r="B162" s="127"/>
      <c r="C162" s="127"/>
      <c r="D162" s="182"/>
      <c r="E162" s="182"/>
      <c r="F162" s="182"/>
      <c r="G162" s="182"/>
      <c r="H162" s="127"/>
      <c r="I162" s="122"/>
      <c r="J162" s="122"/>
      <c r="K162" s="122"/>
      <c r="L162" s="122"/>
      <c r="M162" s="122"/>
      <c r="N162" s="122"/>
      <c r="O162" s="122"/>
    </row>
    <row r="163" spans="1:15" ht="14.25" customHeight="1">
      <c r="A163" s="127"/>
      <c r="B163" s="127"/>
      <c r="C163" s="127"/>
      <c r="D163" s="182"/>
      <c r="E163" s="182"/>
      <c r="F163" s="182"/>
      <c r="G163" s="182"/>
      <c r="H163" s="127"/>
      <c r="I163" s="122"/>
      <c r="J163" s="122"/>
      <c r="K163" s="122"/>
      <c r="L163" s="122"/>
      <c r="M163" s="122"/>
      <c r="N163" s="122"/>
      <c r="O163" s="122"/>
    </row>
    <row r="164" spans="1:15" ht="14.25" customHeight="1">
      <c r="A164" s="127"/>
      <c r="B164" s="127"/>
      <c r="C164" s="127"/>
      <c r="D164" s="182"/>
      <c r="E164" s="182"/>
      <c r="F164" s="182"/>
      <c r="G164" s="182"/>
      <c r="H164" s="127"/>
      <c r="I164" s="122"/>
      <c r="J164" s="122"/>
      <c r="K164" s="122"/>
      <c r="L164" s="122"/>
      <c r="M164" s="122"/>
      <c r="N164" s="122"/>
      <c r="O164" s="122"/>
    </row>
    <row r="165" spans="1:15" ht="14.25" customHeight="1">
      <c r="A165" s="127"/>
      <c r="B165" s="127"/>
      <c r="C165" s="127"/>
      <c r="D165" s="182"/>
      <c r="E165" s="182"/>
      <c r="F165" s="182"/>
      <c r="G165" s="182"/>
      <c r="H165" s="127"/>
      <c r="I165" s="122"/>
      <c r="J165" s="122"/>
      <c r="K165" s="122"/>
      <c r="L165" s="122"/>
      <c r="M165" s="122"/>
      <c r="N165" s="122"/>
      <c r="O165" s="122"/>
    </row>
    <row r="166" spans="1:15" ht="14.25" customHeight="1">
      <c r="A166" s="127"/>
      <c r="B166" s="127"/>
      <c r="C166" s="127"/>
      <c r="D166" s="182"/>
      <c r="E166" s="182"/>
      <c r="F166" s="182"/>
      <c r="G166" s="182"/>
      <c r="H166" s="127"/>
      <c r="I166" s="122"/>
      <c r="J166" s="122"/>
      <c r="K166" s="122"/>
      <c r="L166" s="122"/>
      <c r="M166" s="122"/>
      <c r="N166" s="122"/>
      <c r="O166" s="122"/>
    </row>
    <row r="167" spans="1:15" ht="14.25" customHeight="1">
      <c r="A167" s="127"/>
      <c r="B167" s="127"/>
      <c r="C167" s="127"/>
      <c r="D167" s="182"/>
      <c r="E167" s="182"/>
      <c r="F167" s="182"/>
      <c r="G167" s="182"/>
      <c r="H167" s="127"/>
      <c r="I167" s="122"/>
      <c r="J167" s="122"/>
      <c r="K167" s="122"/>
      <c r="L167" s="122"/>
      <c r="M167" s="122"/>
      <c r="N167" s="122"/>
      <c r="O167" s="122"/>
    </row>
    <row r="168" spans="1:15" ht="14.25" customHeight="1">
      <c r="A168" s="127"/>
      <c r="B168" s="127"/>
      <c r="C168" s="127"/>
      <c r="D168" s="182"/>
      <c r="E168" s="182"/>
      <c r="F168" s="182"/>
      <c r="G168" s="182"/>
      <c r="H168" s="127"/>
      <c r="I168" s="122"/>
      <c r="J168" s="122"/>
      <c r="K168" s="122"/>
      <c r="L168" s="122"/>
      <c r="M168" s="122"/>
      <c r="N168" s="122"/>
      <c r="O168" s="122"/>
    </row>
    <row r="169" spans="1:15" ht="14.25" customHeight="1">
      <c r="A169" s="127"/>
      <c r="B169" s="127"/>
      <c r="C169" s="127"/>
      <c r="D169" s="182"/>
      <c r="E169" s="182"/>
      <c r="F169" s="182"/>
      <c r="G169" s="182"/>
      <c r="H169" s="127"/>
      <c r="I169" s="122"/>
      <c r="J169" s="122"/>
      <c r="K169" s="122"/>
      <c r="L169" s="122"/>
      <c r="M169" s="122"/>
      <c r="N169" s="122"/>
      <c r="O169" s="122"/>
    </row>
    <row r="170" spans="1:15" ht="14.25" customHeight="1">
      <c r="A170" s="127"/>
      <c r="B170" s="127"/>
      <c r="C170" s="127"/>
      <c r="D170" s="182"/>
      <c r="E170" s="182"/>
      <c r="F170" s="182"/>
      <c r="G170" s="182"/>
      <c r="H170" s="127"/>
      <c r="I170" s="122"/>
      <c r="J170" s="122"/>
      <c r="K170" s="122"/>
      <c r="L170" s="122"/>
      <c r="M170" s="122"/>
      <c r="N170" s="122"/>
      <c r="O170" s="122"/>
    </row>
    <row r="171" spans="1:15" ht="14.25" customHeight="1">
      <c r="A171" s="127"/>
      <c r="B171" s="127"/>
      <c r="C171" s="127"/>
      <c r="D171" s="182"/>
      <c r="E171" s="182"/>
      <c r="F171" s="182"/>
      <c r="G171" s="182"/>
      <c r="H171" s="127"/>
      <c r="I171" s="122"/>
      <c r="J171" s="122"/>
      <c r="K171" s="122"/>
      <c r="L171" s="122"/>
      <c r="M171" s="122"/>
      <c r="N171" s="122"/>
      <c r="O171" s="122"/>
    </row>
    <row r="172" spans="1:15" ht="14.25" customHeight="1">
      <c r="A172" s="127"/>
      <c r="B172" s="127"/>
      <c r="C172" s="127"/>
      <c r="D172" s="182"/>
      <c r="E172" s="182"/>
      <c r="F172" s="182"/>
      <c r="G172" s="182"/>
      <c r="H172" s="127"/>
      <c r="I172" s="122"/>
      <c r="J172" s="122"/>
      <c r="K172" s="122"/>
      <c r="L172" s="122"/>
      <c r="M172" s="122"/>
      <c r="N172" s="122"/>
      <c r="O172" s="122"/>
    </row>
    <row r="173" spans="1:15" ht="14.25" customHeight="1">
      <c r="A173" s="127"/>
      <c r="B173" s="127"/>
      <c r="C173" s="127"/>
      <c r="D173" s="182"/>
      <c r="E173" s="182"/>
      <c r="F173" s="182"/>
      <c r="G173" s="182"/>
      <c r="H173" s="127"/>
      <c r="I173" s="122"/>
      <c r="J173" s="122"/>
      <c r="K173" s="122"/>
      <c r="L173" s="122"/>
      <c r="M173" s="122"/>
      <c r="N173" s="122"/>
      <c r="O173" s="122"/>
    </row>
    <row r="174" spans="1:15" ht="14.25" customHeight="1">
      <c r="A174" s="127"/>
      <c r="B174" s="127"/>
      <c r="C174" s="127"/>
      <c r="D174" s="182"/>
      <c r="E174" s="182"/>
      <c r="F174" s="182"/>
      <c r="G174" s="182"/>
      <c r="H174" s="127"/>
      <c r="I174" s="122"/>
      <c r="J174" s="122"/>
      <c r="K174" s="122"/>
      <c r="L174" s="122"/>
      <c r="M174" s="122"/>
      <c r="N174" s="122"/>
      <c r="O174" s="122"/>
    </row>
    <row r="175" spans="1:15" ht="14.25" customHeight="1">
      <c r="A175" s="127"/>
      <c r="B175" s="127"/>
      <c r="C175" s="127"/>
      <c r="D175" s="182"/>
      <c r="E175" s="182"/>
      <c r="F175" s="182"/>
      <c r="G175" s="182"/>
      <c r="H175" s="127"/>
      <c r="I175" s="122"/>
      <c r="J175" s="122"/>
      <c r="K175" s="122"/>
      <c r="L175" s="122"/>
      <c r="M175" s="122"/>
      <c r="N175" s="122"/>
      <c r="O175" s="122"/>
    </row>
    <row r="176" spans="1:15" ht="14.25" customHeight="1">
      <c r="A176" s="127"/>
      <c r="B176" s="127"/>
      <c r="C176" s="127"/>
      <c r="D176" s="182"/>
      <c r="E176" s="182"/>
      <c r="F176" s="182"/>
      <c r="G176" s="182"/>
      <c r="H176" s="127"/>
      <c r="I176" s="122"/>
      <c r="J176" s="122"/>
      <c r="K176" s="122"/>
      <c r="L176" s="122"/>
      <c r="M176" s="122"/>
      <c r="N176" s="122"/>
      <c r="O176" s="122"/>
    </row>
    <row r="177" spans="1:15" ht="14.25" customHeight="1">
      <c r="A177" s="127"/>
      <c r="B177" s="127"/>
      <c r="C177" s="127"/>
      <c r="D177" s="182"/>
      <c r="E177" s="182"/>
      <c r="F177" s="182"/>
      <c r="G177" s="182"/>
      <c r="H177" s="127"/>
      <c r="I177" s="122"/>
      <c r="J177" s="122"/>
      <c r="K177" s="122"/>
      <c r="L177" s="122"/>
      <c r="M177" s="122"/>
      <c r="N177" s="122"/>
      <c r="O177" s="122"/>
    </row>
    <row r="178" spans="1:15" ht="14.25" customHeight="1">
      <c r="A178" s="127"/>
      <c r="B178" s="127"/>
      <c r="C178" s="127"/>
      <c r="D178" s="182"/>
      <c r="E178" s="182"/>
      <c r="F178" s="182"/>
      <c r="G178" s="182"/>
      <c r="H178" s="127"/>
      <c r="I178" s="122"/>
      <c r="J178" s="122"/>
      <c r="K178" s="122"/>
      <c r="L178" s="122"/>
      <c r="M178" s="122"/>
      <c r="N178" s="122"/>
      <c r="O178" s="122"/>
    </row>
    <row r="179" spans="1:15" ht="14.25" customHeight="1">
      <c r="A179" s="127"/>
      <c r="B179" s="127"/>
      <c r="C179" s="127"/>
      <c r="D179" s="182"/>
      <c r="E179" s="182"/>
      <c r="F179" s="182"/>
      <c r="G179" s="182"/>
      <c r="H179" s="127"/>
      <c r="I179" s="122"/>
      <c r="J179" s="122"/>
      <c r="K179" s="122"/>
      <c r="L179" s="122"/>
      <c r="M179" s="122"/>
      <c r="N179" s="122"/>
      <c r="O179" s="122"/>
    </row>
    <row r="180" spans="1:15" ht="14.25" customHeight="1">
      <c r="A180" s="127"/>
      <c r="B180" s="127"/>
      <c r="C180" s="127"/>
      <c r="D180" s="182"/>
      <c r="E180" s="182"/>
      <c r="F180" s="182"/>
      <c r="G180" s="182"/>
      <c r="H180" s="127"/>
      <c r="I180" s="122"/>
      <c r="J180" s="122"/>
      <c r="K180" s="122"/>
      <c r="L180" s="122"/>
      <c r="M180" s="122"/>
      <c r="N180" s="122"/>
      <c r="O180" s="122"/>
    </row>
    <row r="181" spans="1:15" ht="14.25" customHeight="1">
      <c r="A181" s="127"/>
      <c r="B181" s="127"/>
      <c r="C181" s="127"/>
      <c r="D181" s="182"/>
      <c r="E181" s="182"/>
      <c r="F181" s="182"/>
      <c r="G181" s="182"/>
      <c r="H181" s="127"/>
      <c r="I181" s="122"/>
      <c r="J181" s="122"/>
      <c r="K181" s="122"/>
      <c r="L181" s="122"/>
      <c r="M181" s="122"/>
      <c r="N181" s="122"/>
      <c r="O181" s="122"/>
    </row>
    <row r="182" spans="1:15" ht="14.25" customHeight="1">
      <c r="A182" s="127"/>
      <c r="B182" s="127"/>
      <c r="C182" s="127"/>
      <c r="D182" s="182"/>
      <c r="E182" s="182"/>
      <c r="F182" s="182"/>
      <c r="G182" s="182"/>
      <c r="H182" s="127"/>
      <c r="I182" s="122"/>
      <c r="J182" s="122"/>
      <c r="K182" s="122"/>
      <c r="L182" s="122"/>
      <c r="M182" s="122"/>
      <c r="N182" s="122"/>
      <c r="O182" s="122"/>
    </row>
    <row r="183" spans="1:15" ht="14.25" customHeight="1">
      <c r="A183" s="127"/>
      <c r="B183" s="127"/>
      <c r="C183" s="127"/>
      <c r="D183" s="182"/>
      <c r="E183" s="182"/>
      <c r="F183" s="182"/>
      <c r="G183" s="182"/>
      <c r="H183" s="127"/>
      <c r="I183" s="122"/>
      <c r="J183" s="122"/>
      <c r="K183" s="122"/>
      <c r="L183" s="122"/>
      <c r="M183" s="122"/>
      <c r="N183" s="122"/>
      <c r="O183" s="122"/>
    </row>
    <row r="184" spans="1:15" ht="14.25" customHeight="1">
      <c r="A184" s="127"/>
      <c r="B184" s="127"/>
      <c r="C184" s="127"/>
      <c r="D184" s="182"/>
      <c r="E184" s="182"/>
      <c r="F184" s="182"/>
      <c r="G184" s="182"/>
      <c r="H184" s="127"/>
      <c r="I184" s="122"/>
      <c r="J184" s="122"/>
      <c r="K184" s="122"/>
      <c r="L184" s="122"/>
      <c r="M184" s="122"/>
      <c r="N184" s="122"/>
      <c r="O184" s="122"/>
    </row>
    <row r="185" spans="1:15" ht="14.25" customHeight="1">
      <c r="A185" s="127"/>
      <c r="B185" s="127"/>
      <c r="C185" s="127"/>
      <c r="D185" s="182"/>
      <c r="E185" s="182"/>
      <c r="F185" s="182"/>
      <c r="G185" s="182"/>
      <c r="H185" s="127"/>
      <c r="I185" s="122"/>
      <c r="J185" s="122"/>
      <c r="K185" s="122"/>
      <c r="L185" s="122"/>
      <c r="M185" s="122"/>
      <c r="N185" s="122"/>
      <c r="O185" s="122"/>
    </row>
    <row r="186" spans="1:15" ht="14.25" customHeight="1">
      <c r="A186" s="127"/>
      <c r="B186" s="127"/>
      <c r="C186" s="127"/>
      <c r="D186" s="182"/>
      <c r="E186" s="182"/>
      <c r="F186" s="182"/>
      <c r="G186" s="182"/>
      <c r="H186" s="127"/>
      <c r="I186" s="122"/>
      <c r="J186" s="122"/>
      <c r="K186" s="122"/>
      <c r="L186" s="122"/>
      <c r="M186" s="122"/>
      <c r="N186" s="122"/>
      <c r="O186" s="122"/>
    </row>
    <row r="187" spans="1:15" ht="14.25" customHeight="1">
      <c r="A187" s="127"/>
      <c r="B187" s="127"/>
      <c r="C187" s="127"/>
      <c r="D187" s="182"/>
      <c r="E187" s="182"/>
      <c r="F187" s="182"/>
      <c r="G187" s="182"/>
      <c r="H187" s="127"/>
      <c r="I187" s="122"/>
      <c r="J187" s="122"/>
      <c r="K187" s="122"/>
      <c r="L187" s="122"/>
      <c r="M187" s="122"/>
      <c r="N187" s="122"/>
      <c r="O187" s="122"/>
    </row>
    <row r="188" spans="1:15" ht="14.25" customHeight="1">
      <c r="A188" s="127"/>
      <c r="B188" s="127"/>
      <c r="C188" s="127"/>
      <c r="D188" s="182"/>
      <c r="E188" s="182"/>
      <c r="F188" s="182"/>
      <c r="G188" s="182"/>
      <c r="H188" s="127"/>
      <c r="I188" s="122"/>
      <c r="J188" s="122"/>
      <c r="K188" s="122"/>
      <c r="L188" s="122"/>
      <c r="M188" s="122"/>
      <c r="N188" s="122"/>
      <c r="O188" s="122"/>
    </row>
    <row r="189" spans="1:15" ht="14.25" customHeight="1">
      <c r="A189" s="127"/>
      <c r="B189" s="127"/>
      <c r="C189" s="127"/>
      <c r="D189" s="182"/>
      <c r="E189" s="182"/>
      <c r="F189" s="182"/>
      <c r="G189" s="182"/>
      <c r="H189" s="127"/>
      <c r="I189" s="122"/>
      <c r="J189" s="122"/>
      <c r="K189" s="122"/>
      <c r="L189" s="122"/>
      <c r="M189" s="122"/>
      <c r="N189" s="122"/>
      <c r="O189" s="122"/>
    </row>
    <row r="190" spans="1:15" ht="14.25" customHeight="1">
      <c r="A190" s="127"/>
      <c r="B190" s="127"/>
      <c r="C190" s="127"/>
      <c r="D190" s="182"/>
      <c r="E190" s="182"/>
      <c r="F190" s="182"/>
      <c r="G190" s="182"/>
      <c r="H190" s="127"/>
      <c r="I190" s="122"/>
      <c r="J190" s="122"/>
      <c r="K190" s="122"/>
      <c r="L190" s="122"/>
      <c r="M190" s="122"/>
      <c r="N190" s="122"/>
      <c r="O190" s="122"/>
    </row>
    <row r="191" spans="1:15" ht="14.25" customHeight="1">
      <c r="A191" s="127"/>
      <c r="B191" s="127"/>
      <c r="C191" s="127"/>
      <c r="D191" s="182"/>
      <c r="E191" s="182"/>
      <c r="F191" s="182"/>
      <c r="G191" s="182"/>
      <c r="H191" s="127"/>
      <c r="I191" s="122"/>
      <c r="J191" s="122"/>
      <c r="K191" s="122"/>
      <c r="L191" s="122"/>
      <c r="M191" s="122"/>
      <c r="N191" s="122"/>
      <c r="O191" s="122"/>
    </row>
    <row r="192" spans="1:15" ht="14.25" customHeight="1">
      <c r="A192" s="127"/>
      <c r="B192" s="127"/>
      <c r="C192" s="127"/>
      <c r="D192" s="182"/>
      <c r="E192" s="182"/>
      <c r="F192" s="182"/>
      <c r="G192" s="182"/>
      <c r="H192" s="127"/>
      <c r="I192" s="122"/>
      <c r="J192" s="122"/>
      <c r="K192" s="122"/>
      <c r="L192" s="122"/>
      <c r="M192" s="122"/>
      <c r="N192" s="122"/>
      <c r="O192" s="122"/>
    </row>
    <row r="193" spans="1:15" ht="14.25" customHeight="1">
      <c r="A193" s="127"/>
      <c r="B193" s="127"/>
      <c r="C193" s="127"/>
      <c r="D193" s="182"/>
      <c r="E193" s="182"/>
      <c r="F193" s="182"/>
      <c r="G193" s="182"/>
      <c r="H193" s="127"/>
      <c r="I193" s="122"/>
      <c r="J193" s="122"/>
      <c r="K193" s="122"/>
      <c r="L193" s="122"/>
      <c r="M193" s="122"/>
      <c r="N193" s="122"/>
      <c r="O193" s="122"/>
    </row>
    <row r="194" spans="1:15" ht="14.25" customHeight="1">
      <c r="A194" s="127"/>
      <c r="B194" s="127"/>
      <c r="C194" s="127"/>
      <c r="D194" s="182"/>
      <c r="E194" s="182"/>
      <c r="F194" s="182"/>
      <c r="G194" s="182"/>
      <c r="H194" s="127"/>
      <c r="I194" s="122"/>
      <c r="J194" s="122"/>
      <c r="K194" s="122"/>
      <c r="L194" s="122"/>
      <c r="M194" s="122"/>
      <c r="N194" s="122"/>
      <c r="O194" s="122"/>
    </row>
    <row r="195" spans="1:15" ht="14.25" customHeight="1">
      <c r="A195" s="127"/>
      <c r="B195" s="127"/>
      <c r="C195" s="127"/>
      <c r="D195" s="182"/>
      <c r="E195" s="182"/>
      <c r="F195" s="182"/>
      <c r="G195" s="182"/>
      <c r="H195" s="127"/>
      <c r="I195" s="122"/>
      <c r="J195" s="122"/>
      <c r="K195" s="122"/>
      <c r="L195" s="122"/>
      <c r="M195" s="122"/>
      <c r="N195" s="122"/>
      <c r="O195" s="122"/>
    </row>
    <row r="196" spans="1:15" ht="14.25" customHeight="1">
      <c r="A196" s="127"/>
      <c r="B196" s="127"/>
      <c r="C196" s="127"/>
      <c r="D196" s="182"/>
      <c r="E196" s="182"/>
      <c r="F196" s="182"/>
      <c r="G196" s="182"/>
      <c r="H196" s="127"/>
      <c r="I196" s="122"/>
      <c r="J196" s="122"/>
      <c r="K196" s="122"/>
      <c r="L196" s="122"/>
      <c r="M196" s="122"/>
      <c r="N196" s="122"/>
      <c r="O196" s="122"/>
    </row>
    <row r="197" spans="1:15" ht="14.25" customHeight="1">
      <c r="A197" s="127"/>
      <c r="B197" s="127"/>
      <c r="C197" s="127"/>
      <c r="D197" s="182"/>
      <c r="E197" s="182"/>
      <c r="F197" s="182"/>
      <c r="G197" s="182"/>
      <c r="H197" s="127"/>
      <c r="I197" s="122"/>
      <c r="J197" s="122"/>
      <c r="K197" s="122"/>
      <c r="L197" s="122"/>
      <c r="M197" s="122"/>
      <c r="N197" s="122"/>
      <c r="O197" s="122"/>
    </row>
    <row r="198" spans="1:15" ht="14.25" customHeight="1">
      <c r="A198" s="127"/>
      <c r="B198" s="127"/>
      <c r="C198" s="127"/>
      <c r="D198" s="182"/>
      <c r="E198" s="182"/>
      <c r="F198" s="182"/>
      <c r="G198" s="182"/>
      <c r="H198" s="127"/>
      <c r="I198" s="122"/>
      <c r="J198" s="122"/>
      <c r="K198" s="122"/>
      <c r="L198" s="122"/>
      <c r="M198" s="122"/>
      <c r="N198" s="122"/>
      <c r="O198" s="122"/>
    </row>
    <row r="199" spans="1:15" ht="14.25" customHeight="1">
      <c r="A199" s="127"/>
      <c r="B199" s="127"/>
      <c r="C199" s="127"/>
      <c r="D199" s="182"/>
      <c r="E199" s="182"/>
      <c r="F199" s="182"/>
      <c r="G199" s="182"/>
      <c r="H199" s="127"/>
      <c r="I199" s="122"/>
      <c r="J199" s="122"/>
      <c r="K199" s="122"/>
      <c r="L199" s="122"/>
      <c r="M199" s="122"/>
      <c r="N199" s="122"/>
      <c r="O199" s="122"/>
    </row>
    <row r="200" spans="1:15" ht="14.25" customHeight="1">
      <c r="A200" s="127"/>
      <c r="B200" s="127"/>
      <c r="C200" s="127"/>
      <c r="D200" s="182"/>
      <c r="E200" s="182"/>
      <c r="F200" s="182"/>
      <c r="G200" s="182"/>
      <c r="H200" s="127"/>
      <c r="I200" s="122"/>
      <c r="J200" s="122"/>
      <c r="K200" s="122"/>
      <c r="L200" s="122"/>
      <c r="M200" s="122"/>
      <c r="N200" s="122"/>
      <c r="O200" s="122"/>
    </row>
    <row r="201" spans="1:15" ht="14.25" customHeight="1">
      <c r="A201" s="127"/>
      <c r="B201" s="127"/>
      <c r="C201" s="127"/>
      <c r="D201" s="182"/>
      <c r="E201" s="182"/>
      <c r="F201" s="182"/>
      <c r="G201" s="182"/>
      <c r="H201" s="127"/>
      <c r="I201" s="122"/>
      <c r="J201" s="122"/>
      <c r="K201" s="122"/>
      <c r="L201" s="122"/>
      <c r="M201" s="122"/>
      <c r="N201" s="122"/>
      <c r="O201" s="122"/>
    </row>
    <row r="202" spans="1:15" ht="14.25" customHeight="1">
      <c r="A202" s="127"/>
      <c r="B202" s="127"/>
      <c r="C202" s="127"/>
      <c r="D202" s="182"/>
      <c r="E202" s="182"/>
      <c r="F202" s="182"/>
      <c r="G202" s="182"/>
      <c r="H202" s="127"/>
      <c r="I202" s="122"/>
      <c r="J202" s="122"/>
      <c r="K202" s="122"/>
      <c r="L202" s="122"/>
      <c r="M202" s="122"/>
      <c r="N202" s="122"/>
      <c r="O202" s="122"/>
    </row>
    <row r="203" spans="1:15" ht="14.25" customHeight="1">
      <c r="A203" s="127"/>
      <c r="B203" s="127"/>
      <c r="C203" s="127"/>
      <c r="D203" s="182"/>
      <c r="E203" s="182"/>
      <c r="F203" s="182"/>
      <c r="G203" s="182"/>
      <c r="H203" s="127"/>
      <c r="I203" s="122"/>
      <c r="J203" s="122"/>
      <c r="K203" s="122"/>
      <c r="L203" s="122"/>
      <c r="M203" s="122"/>
      <c r="N203" s="122"/>
      <c r="O203" s="122"/>
    </row>
    <row r="204" spans="1:15" ht="14.25" customHeight="1">
      <c r="A204" s="127"/>
      <c r="B204" s="127"/>
      <c r="C204" s="127"/>
      <c r="D204" s="182"/>
      <c r="E204" s="182"/>
      <c r="F204" s="182"/>
      <c r="G204" s="182"/>
      <c r="H204" s="127"/>
      <c r="I204" s="122"/>
      <c r="J204" s="122"/>
      <c r="K204" s="122"/>
      <c r="L204" s="122"/>
      <c r="M204" s="122"/>
      <c r="N204" s="122"/>
      <c r="O204" s="122"/>
    </row>
    <row r="205" spans="1:15" ht="14.25" customHeight="1">
      <c r="A205" s="127"/>
      <c r="B205" s="127"/>
      <c r="C205" s="127"/>
      <c r="D205" s="182"/>
      <c r="E205" s="182"/>
      <c r="F205" s="182"/>
      <c r="G205" s="182"/>
      <c r="H205" s="127"/>
      <c r="I205" s="122"/>
      <c r="J205" s="122"/>
      <c r="K205" s="122"/>
      <c r="L205" s="122"/>
      <c r="M205" s="122"/>
      <c r="N205" s="122"/>
      <c r="O205" s="122"/>
    </row>
    <row r="206" spans="1:15" ht="14.25" customHeight="1">
      <c r="A206" s="127"/>
      <c r="B206" s="127"/>
      <c r="C206" s="127"/>
      <c r="D206" s="182"/>
      <c r="E206" s="182"/>
      <c r="F206" s="182"/>
      <c r="G206" s="182"/>
      <c r="H206" s="127"/>
      <c r="I206" s="122"/>
      <c r="J206" s="122"/>
      <c r="K206" s="122"/>
      <c r="L206" s="122"/>
      <c r="M206" s="122"/>
      <c r="N206" s="122"/>
      <c r="O206" s="122"/>
    </row>
    <row r="207" spans="1:15" ht="14.25" customHeight="1">
      <c r="A207" s="127"/>
      <c r="B207" s="127"/>
      <c r="C207" s="127"/>
      <c r="D207" s="182"/>
      <c r="E207" s="182"/>
      <c r="F207" s="182"/>
      <c r="G207" s="182"/>
      <c r="H207" s="127"/>
      <c r="I207" s="122"/>
      <c r="J207" s="122"/>
      <c r="K207" s="122"/>
      <c r="L207" s="122"/>
      <c r="M207" s="122"/>
      <c r="N207" s="122"/>
      <c r="O207" s="122"/>
    </row>
    <row r="208" spans="1:15" ht="14.25" customHeight="1">
      <c r="A208" s="127"/>
      <c r="B208" s="127"/>
      <c r="C208" s="127"/>
      <c r="D208" s="182"/>
      <c r="E208" s="182"/>
      <c r="F208" s="182"/>
      <c r="G208" s="182"/>
      <c r="H208" s="127"/>
      <c r="I208" s="122"/>
      <c r="J208" s="122"/>
      <c r="K208" s="122"/>
      <c r="L208" s="122"/>
      <c r="M208" s="122"/>
      <c r="N208" s="122"/>
      <c r="O208" s="122"/>
    </row>
    <row r="209" spans="1:15" ht="14.25" customHeight="1">
      <c r="A209" s="127"/>
      <c r="B209" s="127"/>
      <c r="C209" s="127"/>
      <c r="D209" s="182"/>
      <c r="E209" s="182"/>
      <c r="F209" s="182"/>
      <c r="G209" s="182"/>
      <c r="H209" s="127"/>
      <c r="I209" s="122"/>
      <c r="J209" s="122"/>
      <c r="K209" s="122"/>
      <c r="L209" s="122"/>
      <c r="M209" s="122"/>
      <c r="N209" s="122"/>
      <c r="O209" s="122"/>
    </row>
    <row r="210" spans="1:15" ht="14.25" customHeight="1">
      <c r="A210" s="127"/>
      <c r="B210" s="127"/>
      <c r="C210" s="127"/>
      <c r="D210" s="182"/>
      <c r="E210" s="182"/>
      <c r="F210" s="182"/>
      <c r="G210" s="182"/>
      <c r="H210" s="127"/>
      <c r="I210" s="122"/>
      <c r="J210" s="122"/>
      <c r="K210" s="122"/>
      <c r="L210" s="122"/>
      <c r="M210" s="122"/>
      <c r="N210" s="122"/>
      <c r="O210" s="122"/>
    </row>
    <row r="211" spans="1:15" ht="14.25" customHeight="1">
      <c r="A211" s="127"/>
      <c r="B211" s="127"/>
      <c r="C211" s="127"/>
      <c r="D211" s="182"/>
      <c r="E211" s="182"/>
      <c r="F211" s="182"/>
      <c r="G211" s="182"/>
      <c r="H211" s="127"/>
      <c r="I211" s="122"/>
      <c r="J211" s="122"/>
      <c r="K211" s="122"/>
      <c r="L211" s="122"/>
      <c r="M211" s="122"/>
      <c r="N211" s="122"/>
      <c r="O211" s="122"/>
    </row>
    <row r="212" spans="1:15" ht="14.25" customHeight="1">
      <c r="A212" s="127"/>
      <c r="B212" s="127"/>
      <c r="C212" s="127"/>
      <c r="D212" s="182"/>
      <c r="E212" s="182"/>
      <c r="F212" s="182"/>
      <c r="G212" s="182"/>
      <c r="H212" s="127"/>
      <c r="I212" s="122"/>
      <c r="J212" s="122"/>
      <c r="K212" s="122"/>
      <c r="L212" s="122"/>
      <c r="M212" s="122"/>
      <c r="N212" s="122"/>
      <c r="O212" s="122"/>
    </row>
    <row r="213" spans="1:15" ht="14.25" customHeight="1">
      <c r="A213" s="127"/>
      <c r="B213" s="127"/>
      <c r="C213" s="127"/>
      <c r="D213" s="182"/>
      <c r="E213" s="182"/>
      <c r="F213" s="182"/>
      <c r="G213" s="182"/>
      <c r="H213" s="127"/>
      <c r="I213" s="122"/>
      <c r="J213" s="122"/>
      <c r="K213" s="122"/>
      <c r="L213" s="122"/>
      <c r="M213" s="122"/>
      <c r="N213" s="122"/>
      <c r="O213" s="122"/>
    </row>
    <row r="214" spans="1:15" ht="14.25" customHeight="1">
      <c r="A214" s="127"/>
      <c r="B214" s="127"/>
      <c r="C214" s="127"/>
      <c r="D214" s="182"/>
      <c r="E214" s="182"/>
      <c r="F214" s="182"/>
      <c r="G214" s="182"/>
      <c r="H214" s="127"/>
      <c r="I214" s="122"/>
      <c r="J214" s="122"/>
      <c r="K214" s="122"/>
      <c r="L214" s="122"/>
      <c r="M214" s="122"/>
      <c r="N214" s="122"/>
      <c r="O214" s="122"/>
    </row>
    <row r="215" spans="1:15" ht="14.25" customHeight="1">
      <c r="A215" s="127"/>
      <c r="B215" s="127"/>
      <c r="C215" s="127"/>
      <c r="D215" s="182"/>
      <c r="E215" s="182"/>
      <c r="F215" s="182"/>
      <c r="G215" s="182"/>
      <c r="H215" s="127"/>
      <c r="I215" s="122"/>
      <c r="J215" s="122"/>
      <c r="K215" s="122"/>
      <c r="L215" s="122"/>
      <c r="M215" s="122"/>
      <c r="N215" s="122"/>
      <c r="O215" s="122"/>
    </row>
    <row r="216" spans="1:15" ht="14.25" customHeight="1">
      <c r="A216" s="127"/>
      <c r="B216" s="127"/>
      <c r="C216" s="127"/>
      <c r="D216" s="182"/>
      <c r="E216" s="182"/>
      <c r="F216" s="182"/>
      <c r="G216" s="182"/>
      <c r="H216" s="127"/>
      <c r="I216" s="122"/>
      <c r="J216" s="122"/>
      <c r="K216" s="122"/>
      <c r="L216" s="122"/>
      <c r="M216" s="122"/>
      <c r="N216" s="122"/>
      <c r="O216" s="122"/>
    </row>
    <row r="217" spans="1:15" ht="14.25" customHeight="1">
      <c r="A217" s="127"/>
      <c r="B217" s="127"/>
      <c r="C217" s="127"/>
      <c r="D217" s="182"/>
      <c r="E217" s="182"/>
      <c r="F217" s="182"/>
      <c r="G217" s="182"/>
      <c r="H217" s="127"/>
      <c r="I217" s="122"/>
      <c r="J217" s="122"/>
      <c r="K217" s="122"/>
      <c r="L217" s="122"/>
      <c r="M217" s="122"/>
      <c r="N217" s="122"/>
      <c r="O217" s="122"/>
    </row>
    <row r="218" spans="1:15" ht="14.25" customHeight="1">
      <c r="A218" s="127"/>
      <c r="B218" s="127"/>
      <c r="C218" s="127"/>
      <c r="D218" s="182"/>
      <c r="E218" s="182"/>
      <c r="F218" s="182"/>
      <c r="G218" s="182"/>
      <c r="H218" s="127"/>
      <c r="I218" s="122"/>
      <c r="J218" s="122"/>
      <c r="K218" s="122"/>
      <c r="L218" s="122"/>
      <c r="M218" s="122"/>
      <c r="N218" s="122"/>
      <c r="O218" s="122"/>
    </row>
    <row r="219" spans="1:15" ht="14.25" customHeight="1">
      <c r="A219" s="127"/>
      <c r="B219" s="127"/>
      <c r="C219" s="127"/>
      <c r="D219" s="182"/>
      <c r="E219" s="182"/>
      <c r="F219" s="182"/>
      <c r="G219" s="182"/>
      <c r="H219" s="127"/>
      <c r="I219" s="122"/>
      <c r="J219" s="122"/>
      <c r="K219" s="122"/>
      <c r="L219" s="122"/>
      <c r="M219" s="122"/>
      <c r="N219" s="122"/>
      <c r="O219" s="122"/>
    </row>
    <row r="220" spans="1:15" ht="14.25" customHeight="1">
      <c r="A220" s="127"/>
      <c r="D220" s="222"/>
      <c r="E220" s="222"/>
      <c r="F220" s="222"/>
      <c r="G220" s="222"/>
      <c r="H220" s="122"/>
      <c r="I220" s="122"/>
      <c r="J220" s="122"/>
      <c r="K220" s="122"/>
      <c r="L220" s="122"/>
      <c r="M220" s="122"/>
      <c r="N220" s="122"/>
      <c r="O220" s="122"/>
    </row>
    <row r="221" spans="1:15" ht="14.25" customHeight="1">
      <c r="A221" s="127"/>
      <c r="D221" s="222"/>
      <c r="E221" s="222"/>
      <c r="F221" s="222"/>
      <c r="G221" s="222"/>
      <c r="H221" s="122"/>
      <c r="I221" s="122"/>
      <c r="J221" s="122"/>
      <c r="K221" s="122"/>
      <c r="L221" s="122"/>
      <c r="M221" s="122"/>
      <c r="N221" s="122"/>
      <c r="O221" s="122"/>
    </row>
    <row r="222" spans="1:15" ht="14.25" customHeight="1">
      <c r="A222" s="127"/>
      <c r="D222" s="222"/>
      <c r="E222" s="222"/>
      <c r="F222" s="222"/>
      <c r="G222" s="222"/>
      <c r="H222" s="122"/>
      <c r="I222" s="122"/>
      <c r="J222" s="122"/>
      <c r="K222" s="122"/>
      <c r="L222" s="122"/>
      <c r="M222" s="122"/>
      <c r="N222" s="122"/>
      <c r="O222" s="122"/>
    </row>
    <row r="223" spans="1:15" ht="14.25" customHeight="1">
      <c r="A223" s="127"/>
      <c r="D223" s="222"/>
      <c r="E223" s="222"/>
      <c r="F223" s="222"/>
      <c r="G223" s="222"/>
      <c r="H223" s="122"/>
      <c r="I223" s="122"/>
      <c r="J223" s="122"/>
      <c r="K223" s="122"/>
      <c r="L223" s="122"/>
      <c r="M223" s="122"/>
      <c r="N223" s="122"/>
      <c r="O223" s="122"/>
    </row>
    <row r="224" spans="1:15" ht="14.25" customHeight="1">
      <c r="A224" s="127"/>
      <c r="D224" s="222"/>
      <c r="E224" s="222"/>
      <c r="F224" s="222"/>
      <c r="G224" s="222"/>
      <c r="H224" s="122"/>
      <c r="I224" s="122"/>
      <c r="J224" s="122"/>
      <c r="K224" s="122"/>
      <c r="L224" s="122"/>
      <c r="M224" s="122"/>
      <c r="N224" s="122"/>
      <c r="O224" s="122"/>
    </row>
    <row r="225" spans="1:15" ht="14.25" customHeight="1">
      <c r="A225" s="127"/>
      <c r="D225" s="222"/>
      <c r="E225" s="222"/>
      <c r="F225" s="222"/>
      <c r="G225" s="222"/>
      <c r="H225" s="122"/>
      <c r="I225" s="122"/>
      <c r="J225" s="122"/>
      <c r="K225" s="122"/>
      <c r="L225" s="122"/>
      <c r="M225" s="122"/>
      <c r="N225" s="122"/>
      <c r="O225" s="122"/>
    </row>
    <row r="226" spans="1:15" ht="14.25" customHeight="1">
      <c r="A226" s="127"/>
      <c r="D226" s="222"/>
      <c r="E226" s="222"/>
      <c r="F226" s="222"/>
      <c r="G226" s="222"/>
      <c r="H226" s="122"/>
      <c r="I226" s="122"/>
      <c r="J226" s="122"/>
      <c r="K226" s="122"/>
      <c r="L226" s="122"/>
      <c r="M226" s="122"/>
      <c r="N226" s="122"/>
      <c r="O226" s="122"/>
    </row>
    <row r="227" spans="1:15" ht="14.25" customHeight="1">
      <c r="A227" s="127"/>
      <c r="D227" s="222"/>
      <c r="E227" s="222"/>
      <c r="F227" s="222"/>
      <c r="G227" s="222"/>
      <c r="H227" s="122"/>
      <c r="I227" s="122"/>
      <c r="J227" s="122"/>
      <c r="K227" s="122"/>
      <c r="L227" s="122"/>
      <c r="M227" s="122"/>
      <c r="N227" s="122"/>
      <c r="O227" s="122"/>
    </row>
    <row r="228" spans="1:15" ht="14.25" customHeight="1">
      <c r="A228" s="127"/>
      <c r="D228" s="222"/>
      <c r="E228" s="222"/>
      <c r="F228" s="222"/>
      <c r="G228" s="222"/>
      <c r="H228" s="122"/>
      <c r="I228" s="122"/>
      <c r="J228" s="122"/>
      <c r="K228" s="122"/>
      <c r="L228" s="122"/>
      <c r="M228" s="122"/>
      <c r="N228" s="122"/>
      <c r="O228" s="122"/>
    </row>
    <row r="229" spans="1:15" ht="14.25" customHeight="1">
      <c r="A229" s="127"/>
      <c r="D229" s="222"/>
      <c r="E229" s="222"/>
      <c r="F229" s="222"/>
      <c r="G229" s="222"/>
      <c r="H229" s="122"/>
      <c r="I229" s="122"/>
      <c r="J229" s="122"/>
      <c r="K229" s="122"/>
      <c r="L229" s="122"/>
      <c r="M229" s="122"/>
      <c r="N229" s="122"/>
      <c r="O229" s="122"/>
    </row>
    <row r="230" spans="1:15" ht="14.25" customHeight="1">
      <c r="A230" s="127"/>
      <c r="D230" s="222"/>
      <c r="E230" s="222"/>
      <c r="F230" s="222"/>
      <c r="G230" s="222"/>
      <c r="H230" s="122"/>
      <c r="I230" s="122"/>
      <c r="J230" s="122"/>
      <c r="K230" s="122"/>
      <c r="L230" s="122"/>
      <c r="M230" s="122"/>
      <c r="N230" s="122"/>
      <c r="O230" s="122"/>
    </row>
    <row r="231" spans="1:15" ht="14.25" customHeight="1">
      <c r="A231" s="127"/>
      <c r="D231" s="222"/>
      <c r="E231" s="222"/>
      <c r="F231" s="222"/>
      <c r="G231" s="222"/>
      <c r="H231" s="122"/>
      <c r="I231" s="122"/>
      <c r="J231" s="122"/>
      <c r="K231" s="122"/>
      <c r="L231" s="122"/>
      <c r="M231" s="122"/>
      <c r="N231" s="122"/>
      <c r="O231" s="122"/>
    </row>
    <row r="232" spans="1:15" ht="14.25" customHeight="1">
      <c r="A232" s="127"/>
      <c r="D232" s="222"/>
      <c r="E232" s="222"/>
      <c r="F232" s="222"/>
      <c r="G232" s="222"/>
      <c r="H232" s="122"/>
      <c r="I232" s="122"/>
      <c r="J232" s="122"/>
      <c r="K232" s="122"/>
      <c r="L232" s="122"/>
      <c r="M232" s="122"/>
      <c r="N232" s="122"/>
      <c r="O232" s="122"/>
    </row>
    <row r="233" spans="1:15" ht="14.25" customHeight="1">
      <c r="A233" s="127"/>
      <c r="D233" s="222"/>
      <c r="E233" s="222"/>
      <c r="F233" s="222"/>
      <c r="G233" s="222"/>
      <c r="H233" s="122"/>
      <c r="I233" s="122"/>
      <c r="J233" s="122"/>
      <c r="K233" s="122"/>
      <c r="L233" s="122"/>
      <c r="M233" s="122"/>
      <c r="N233" s="122"/>
      <c r="O233" s="122"/>
    </row>
    <row r="234" spans="1:15" ht="14.25" customHeight="1">
      <c r="A234" s="127"/>
      <c r="D234" s="222"/>
      <c r="E234" s="222"/>
      <c r="F234" s="222"/>
      <c r="G234" s="222"/>
      <c r="H234" s="122"/>
      <c r="I234" s="122"/>
      <c r="J234" s="122"/>
      <c r="K234" s="122"/>
      <c r="L234" s="122"/>
      <c r="M234" s="122"/>
      <c r="N234" s="122"/>
      <c r="O234" s="122"/>
    </row>
    <row r="235" spans="1:15" ht="14.25" customHeight="1">
      <c r="A235" s="127"/>
      <c r="D235" s="222"/>
      <c r="E235" s="222"/>
      <c r="F235" s="222"/>
      <c r="G235" s="222"/>
      <c r="H235" s="122"/>
      <c r="I235" s="122"/>
      <c r="J235" s="122"/>
      <c r="K235" s="122"/>
      <c r="L235" s="122"/>
      <c r="M235" s="122"/>
      <c r="N235" s="122"/>
      <c r="O235" s="122"/>
    </row>
    <row r="236" spans="1:15" ht="14.25" customHeight="1">
      <c r="A236" s="127"/>
      <c r="D236" s="222"/>
      <c r="E236" s="222"/>
      <c r="F236" s="222"/>
      <c r="G236" s="222"/>
      <c r="H236" s="122"/>
      <c r="I236" s="122"/>
      <c r="J236" s="122"/>
      <c r="K236" s="122"/>
      <c r="L236" s="122"/>
      <c r="M236" s="122"/>
      <c r="N236" s="122"/>
      <c r="O236" s="122"/>
    </row>
    <row r="237" spans="1:15" ht="14.25" customHeight="1">
      <c r="A237" s="127"/>
      <c r="D237" s="222"/>
      <c r="E237" s="222"/>
      <c r="F237" s="222"/>
      <c r="G237" s="222"/>
      <c r="H237" s="122"/>
      <c r="I237" s="122"/>
      <c r="J237" s="122"/>
      <c r="K237" s="122"/>
      <c r="L237" s="122"/>
      <c r="M237" s="122"/>
      <c r="N237" s="122"/>
      <c r="O237" s="122"/>
    </row>
    <row r="238" spans="1:15" ht="14.25" customHeight="1">
      <c r="A238" s="127"/>
      <c r="D238" s="222"/>
      <c r="E238" s="222"/>
      <c r="F238" s="222"/>
      <c r="G238" s="222"/>
      <c r="H238" s="122"/>
      <c r="I238" s="122"/>
      <c r="J238" s="122"/>
      <c r="K238" s="122"/>
      <c r="L238" s="122"/>
      <c r="M238" s="122"/>
      <c r="N238" s="122"/>
      <c r="O238" s="122"/>
    </row>
    <row r="239" spans="1:15" ht="14.25" customHeight="1">
      <c r="A239" s="127"/>
      <c r="D239" s="222"/>
      <c r="E239" s="222"/>
      <c r="F239" s="222"/>
      <c r="G239" s="222"/>
      <c r="H239" s="122"/>
      <c r="I239" s="122"/>
      <c r="J239" s="122"/>
      <c r="K239" s="122"/>
      <c r="L239" s="122"/>
      <c r="M239" s="122"/>
      <c r="N239" s="122"/>
      <c r="O239" s="122"/>
    </row>
    <row r="240" spans="1:15" ht="14.25" customHeight="1">
      <c r="A240" s="127"/>
      <c r="D240" s="222"/>
      <c r="E240" s="222"/>
      <c r="F240" s="222"/>
      <c r="G240" s="222"/>
      <c r="H240" s="122"/>
      <c r="I240" s="122"/>
      <c r="J240" s="122"/>
      <c r="K240" s="122"/>
      <c r="L240" s="122"/>
      <c r="M240" s="122"/>
      <c r="N240" s="122"/>
      <c r="O240" s="122"/>
    </row>
    <row r="241" spans="1:15" ht="14.25" customHeight="1">
      <c r="A241" s="127"/>
      <c r="D241" s="222"/>
      <c r="E241" s="222"/>
      <c r="F241" s="222"/>
      <c r="G241" s="222"/>
      <c r="H241" s="122"/>
      <c r="I241" s="122"/>
      <c r="J241" s="122"/>
      <c r="K241" s="122"/>
      <c r="L241" s="122"/>
      <c r="M241" s="122"/>
      <c r="N241" s="122"/>
      <c r="O241" s="122"/>
    </row>
    <row r="242" spans="1:15" ht="14.25" customHeight="1">
      <c r="A242" s="127"/>
      <c r="D242" s="222"/>
      <c r="E242" s="222"/>
      <c r="F242" s="222"/>
      <c r="G242" s="222"/>
      <c r="H242" s="122"/>
      <c r="I242" s="122"/>
      <c r="J242" s="122"/>
      <c r="K242" s="122"/>
      <c r="L242" s="122"/>
      <c r="M242" s="122"/>
      <c r="N242" s="122"/>
      <c r="O242" s="122"/>
    </row>
    <row r="243" spans="1:15" ht="14.25" customHeight="1">
      <c r="A243" s="127"/>
      <c r="D243" s="222"/>
      <c r="E243" s="222"/>
      <c r="F243" s="222"/>
      <c r="G243" s="222"/>
      <c r="H243" s="122"/>
      <c r="I243" s="122"/>
      <c r="J243" s="122"/>
      <c r="K243" s="122"/>
      <c r="L243" s="122"/>
      <c r="M243" s="122"/>
      <c r="N243" s="122"/>
      <c r="O243" s="122"/>
    </row>
    <row r="244" spans="1:15" ht="14.25" customHeight="1">
      <c r="A244" s="127"/>
      <c r="D244" s="222"/>
      <c r="E244" s="222"/>
      <c r="F244" s="222"/>
      <c r="G244" s="222"/>
      <c r="H244" s="122"/>
      <c r="I244" s="122"/>
      <c r="J244" s="122"/>
      <c r="K244" s="122"/>
      <c r="L244" s="122"/>
      <c r="M244" s="122"/>
      <c r="N244" s="122"/>
      <c r="O244" s="122"/>
    </row>
    <row r="245" spans="1:15" ht="14.25" customHeight="1">
      <c r="A245" s="127"/>
      <c r="D245" s="222"/>
      <c r="E245" s="222"/>
      <c r="F245" s="222"/>
      <c r="G245" s="222"/>
      <c r="H245" s="122"/>
      <c r="I245" s="122"/>
      <c r="J245" s="122"/>
      <c r="K245" s="122"/>
      <c r="L245" s="122"/>
      <c r="M245" s="122"/>
      <c r="N245" s="122"/>
      <c r="O245" s="122"/>
    </row>
    <row r="246" spans="1:15" ht="14.25" customHeight="1">
      <c r="A246" s="127"/>
      <c r="D246" s="222"/>
      <c r="E246" s="222"/>
      <c r="F246" s="222"/>
      <c r="G246" s="222"/>
      <c r="H246" s="122"/>
      <c r="I246" s="122"/>
      <c r="J246" s="122"/>
      <c r="K246" s="122"/>
      <c r="L246" s="122"/>
      <c r="M246" s="122"/>
      <c r="N246" s="122"/>
      <c r="O246" s="122"/>
    </row>
    <row r="247" spans="1:15" ht="14.25" customHeight="1">
      <c r="A247" s="127"/>
      <c r="D247" s="222"/>
      <c r="E247" s="222"/>
      <c r="F247" s="222"/>
      <c r="G247" s="222"/>
      <c r="H247" s="122"/>
      <c r="I247" s="122"/>
      <c r="J247" s="122"/>
      <c r="K247" s="122"/>
      <c r="L247" s="122"/>
      <c r="M247" s="122"/>
      <c r="N247" s="122"/>
      <c r="O247" s="122"/>
    </row>
    <row r="248" spans="1:15" ht="14.25" customHeight="1">
      <c r="A248" s="127"/>
      <c r="D248" s="222"/>
      <c r="E248" s="222"/>
      <c r="F248" s="222"/>
      <c r="G248" s="222"/>
      <c r="H248" s="122"/>
      <c r="I248" s="122"/>
      <c r="J248" s="122"/>
      <c r="K248" s="122"/>
      <c r="L248" s="122"/>
      <c r="M248" s="122"/>
      <c r="N248" s="122"/>
      <c r="O248" s="122"/>
    </row>
    <row r="249" spans="1:15" ht="14.25" customHeight="1">
      <c r="A249" s="127"/>
      <c r="D249" s="222"/>
      <c r="E249" s="222"/>
      <c r="F249" s="222"/>
      <c r="G249" s="222"/>
      <c r="H249" s="122"/>
      <c r="I249" s="122"/>
      <c r="J249" s="122"/>
      <c r="K249" s="122"/>
      <c r="L249" s="122"/>
      <c r="M249" s="122"/>
      <c r="N249" s="122"/>
      <c r="O249" s="122"/>
    </row>
    <row r="250" spans="1:15" ht="14.25" customHeight="1">
      <c r="A250" s="127"/>
      <c r="D250" s="222"/>
      <c r="E250" s="222"/>
      <c r="F250" s="222"/>
      <c r="G250" s="222"/>
      <c r="H250" s="122"/>
      <c r="I250" s="122"/>
      <c r="J250" s="122"/>
      <c r="K250" s="122"/>
      <c r="L250" s="122"/>
      <c r="M250" s="122"/>
      <c r="N250" s="122"/>
      <c r="O250" s="122"/>
    </row>
    <row r="251" spans="1:15" ht="14.25" customHeight="1">
      <c r="A251" s="127"/>
      <c r="D251" s="222"/>
      <c r="E251" s="222"/>
      <c r="F251" s="222"/>
      <c r="G251" s="222"/>
      <c r="H251" s="122"/>
      <c r="I251" s="122"/>
      <c r="J251" s="122"/>
      <c r="K251" s="122"/>
      <c r="L251" s="122"/>
      <c r="M251" s="122"/>
      <c r="N251" s="122"/>
      <c r="O251" s="122"/>
    </row>
    <row r="252" spans="1:15" ht="14.25" customHeight="1">
      <c r="A252" s="127"/>
      <c r="D252" s="222"/>
      <c r="E252" s="222"/>
      <c r="F252" s="222"/>
      <c r="G252" s="222"/>
      <c r="H252" s="122"/>
      <c r="I252" s="122"/>
      <c r="J252" s="122"/>
      <c r="K252" s="122"/>
      <c r="L252" s="122"/>
      <c r="M252" s="122"/>
      <c r="N252" s="122"/>
      <c r="O252" s="122"/>
    </row>
    <row r="253" spans="1:15" ht="14.25" customHeight="1">
      <c r="A253" s="127"/>
      <c r="D253" s="222"/>
      <c r="E253" s="222"/>
      <c r="F253" s="222"/>
      <c r="G253" s="222"/>
      <c r="H253" s="122"/>
      <c r="I253" s="122"/>
      <c r="J253" s="122"/>
      <c r="K253" s="122"/>
      <c r="L253" s="122"/>
      <c r="M253" s="122"/>
      <c r="N253" s="122"/>
      <c r="O253" s="122"/>
    </row>
    <row r="254" spans="1:15" ht="14.25" customHeight="1">
      <c r="A254" s="127"/>
      <c r="D254" s="222"/>
      <c r="E254" s="222"/>
      <c r="F254" s="222"/>
      <c r="G254" s="222"/>
      <c r="H254" s="122"/>
      <c r="I254" s="122"/>
      <c r="J254" s="122"/>
      <c r="K254" s="122"/>
      <c r="L254" s="122"/>
      <c r="M254" s="122"/>
      <c r="N254" s="122"/>
      <c r="O254" s="122"/>
    </row>
    <row r="255" spans="1:15" ht="14.25" customHeight="1">
      <c r="A255" s="127"/>
      <c r="D255" s="222"/>
      <c r="E255" s="222"/>
      <c r="F255" s="222"/>
      <c r="G255" s="222"/>
      <c r="H255" s="122"/>
      <c r="I255" s="122"/>
      <c r="J255" s="122"/>
      <c r="K255" s="122"/>
      <c r="L255" s="122"/>
      <c r="M255" s="122"/>
      <c r="N255" s="122"/>
      <c r="O255" s="122"/>
    </row>
    <row r="256" spans="1:15" ht="14.25" customHeight="1">
      <c r="A256" s="127"/>
      <c r="D256" s="222"/>
      <c r="E256" s="222"/>
      <c r="F256" s="222"/>
      <c r="G256" s="222"/>
      <c r="H256" s="122"/>
      <c r="I256" s="122"/>
      <c r="J256" s="122"/>
      <c r="K256" s="122"/>
      <c r="L256" s="122"/>
      <c r="M256" s="122"/>
      <c r="N256" s="122"/>
      <c r="O256" s="122"/>
    </row>
    <row r="257" spans="1:15" ht="14.25" customHeight="1">
      <c r="A257" s="127"/>
      <c r="D257" s="222"/>
      <c r="E257" s="222"/>
      <c r="F257" s="222"/>
      <c r="G257" s="222"/>
      <c r="H257" s="122"/>
      <c r="I257" s="122"/>
      <c r="J257" s="122"/>
      <c r="K257" s="122"/>
      <c r="L257" s="122"/>
      <c r="M257" s="122"/>
      <c r="N257" s="122"/>
      <c r="O257" s="122"/>
    </row>
    <row r="258" spans="1:15" ht="14.25" customHeight="1">
      <c r="A258" s="127"/>
      <c r="D258" s="222"/>
      <c r="E258" s="222"/>
      <c r="F258" s="222"/>
      <c r="G258" s="222"/>
      <c r="H258" s="122"/>
      <c r="I258" s="122"/>
      <c r="J258" s="122"/>
      <c r="K258" s="122"/>
      <c r="L258" s="122"/>
      <c r="M258" s="122"/>
      <c r="N258" s="122"/>
      <c r="O258" s="122"/>
    </row>
    <row r="259" spans="1:15" ht="14.25" customHeight="1">
      <c r="A259" s="127"/>
      <c r="D259" s="222"/>
      <c r="E259" s="222"/>
      <c r="F259" s="222"/>
      <c r="G259" s="222"/>
      <c r="H259" s="122"/>
      <c r="I259" s="122"/>
      <c r="J259" s="122"/>
      <c r="K259" s="122"/>
      <c r="L259" s="122"/>
      <c r="M259" s="122"/>
      <c r="N259" s="122"/>
      <c r="O259" s="122"/>
    </row>
    <row r="260" spans="1:15" ht="14.25" customHeight="1">
      <c r="A260" s="127"/>
      <c r="D260" s="222"/>
      <c r="E260" s="222"/>
      <c r="F260" s="222"/>
      <c r="G260" s="222"/>
      <c r="H260" s="122"/>
      <c r="I260" s="122"/>
      <c r="J260" s="122"/>
      <c r="K260" s="122"/>
      <c r="L260" s="122"/>
      <c r="M260" s="122"/>
      <c r="N260" s="122"/>
      <c r="O260" s="122"/>
    </row>
    <row r="261" spans="1:15" ht="14.25" customHeight="1">
      <c r="A261" s="127"/>
      <c r="D261" s="222"/>
      <c r="E261" s="222"/>
      <c r="F261" s="222"/>
      <c r="G261" s="222"/>
      <c r="H261" s="122"/>
      <c r="I261" s="122"/>
      <c r="J261" s="122"/>
      <c r="K261" s="122"/>
      <c r="L261" s="122"/>
      <c r="M261" s="122"/>
      <c r="N261" s="122"/>
      <c r="O261" s="122"/>
    </row>
    <row r="262" spans="1:15" ht="14.25" customHeight="1">
      <c r="A262" s="127"/>
      <c r="D262" s="222"/>
      <c r="E262" s="222"/>
      <c r="F262" s="222"/>
      <c r="G262" s="222"/>
      <c r="H262" s="122"/>
      <c r="I262" s="122"/>
      <c r="J262" s="122"/>
      <c r="K262" s="122"/>
      <c r="L262" s="122"/>
      <c r="M262" s="122"/>
      <c r="N262" s="122"/>
      <c r="O262" s="122"/>
    </row>
    <row r="263" spans="1:15" ht="14.25" customHeight="1">
      <c r="A263" s="127"/>
      <c r="D263" s="222"/>
      <c r="E263" s="222"/>
      <c r="F263" s="222"/>
      <c r="G263" s="222"/>
      <c r="H263" s="122"/>
      <c r="I263" s="122"/>
      <c r="J263" s="122"/>
      <c r="K263" s="122"/>
      <c r="L263" s="122"/>
      <c r="M263" s="122"/>
      <c r="N263" s="122"/>
      <c r="O263" s="122"/>
    </row>
    <row r="264" spans="1:15" ht="14.25" customHeight="1">
      <c r="A264" s="127"/>
      <c r="D264" s="222"/>
      <c r="E264" s="222"/>
      <c r="F264" s="222"/>
      <c r="G264" s="222"/>
      <c r="H264" s="122"/>
      <c r="I264" s="122"/>
      <c r="J264" s="122"/>
      <c r="K264" s="122"/>
      <c r="L264" s="122"/>
      <c r="M264" s="122"/>
      <c r="N264" s="122"/>
      <c r="O264" s="122"/>
    </row>
    <row r="265" spans="1:15" ht="14.25" customHeight="1">
      <c r="A265" s="127"/>
      <c r="D265" s="222"/>
      <c r="E265" s="222"/>
      <c r="F265" s="222"/>
      <c r="G265" s="222"/>
      <c r="H265" s="122"/>
      <c r="I265" s="122"/>
      <c r="J265" s="122"/>
      <c r="K265" s="122"/>
      <c r="L265" s="122"/>
      <c r="M265" s="122"/>
      <c r="N265" s="122"/>
      <c r="O265" s="122"/>
    </row>
    <row r="266" spans="1:15" ht="14.25" customHeight="1">
      <c r="A266" s="127"/>
      <c r="D266" s="222"/>
      <c r="E266" s="222"/>
      <c r="F266" s="222"/>
      <c r="G266" s="222"/>
      <c r="H266" s="122"/>
      <c r="I266" s="122"/>
      <c r="J266" s="122"/>
      <c r="K266" s="122"/>
      <c r="L266" s="122"/>
      <c r="M266" s="122"/>
      <c r="N266" s="122"/>
      <c r="O266" s="122"/>
    </row>
    <row r="267" spans="1:15" ht="14.25" customHeight="1">
      <c r="A267" s="127"/>
      <c r="D267" s="222"/>
      <c r="E267" s="222"/>
      <c r="F267" s="222"/>
      <c r="G267" s="222"/>
      <c r="H267" s="122"/>
      <c r="I267" s="122"/>
      <c r="J267" s="122"/>
      <c r="K267" s="122"/>
      <c r="L267" s="122"/>
      <c r="M267" s="122"/>
      <c r="N267" s="122"/>
      <c r="O267" s="122"/>
    </row>
    <row r="268" spans="1:15" ht="14.25" customHeight="1">
      <c r="A268" s="127"/>
      <c r="D268" s="222"/>
      <c r="E268" s="222"/>
      <c r="F268" s="222"/>
      <c r="G268" s="222"/>
      <c r="H268" s="122"/>
      <c r="I268" s="122"/>
      <c r="J268" s="122"/>
      <c r="K268" s="122"/>
      <c r="L268" s="122"/>
      <c r="M268" s="122"/>
      <c r="N268" s="122"/>
      <c r="O268" s="122"/>
    </row>
    <row r="269" spans="1:15" ht="14.25" customHeight="1">
      <c r="A269" s="127"/>
      <c r="D269" s="222"/>
      <c r="E269" s="222"/>
      <c r="F269" s="222"/>
      <c r="G269" s="222"/>
      <c r="H269" s="122"/>
      <c r="I269" s="122"/>
      <c r="J269" s="122"/>
      <c r="K269" s="122"/>
      <c r="L269" s="122"/>
      <c r="M269" s="122"/>
      <c r="N269" s="122"/>
      <c r="O269" s="122"/>
    </row>
    <row r="270" spans="1:15" ht="14.25" customHeight="1">
      <c r="A270" s="127"/>
      <c r="D270" s="222"/>
      <c r="E270" s="222"/>
      <c r="F270" s="222"/>
      <c r="G270" s="222"/>
      <c r="H270" s="122"/>
      <c r="I270" s="122"/>
      <c r="J270" s="122"/>
      <c r="K270" s="122"/>
      <c r="L270" s="122"/>
      <c r="M270" s="122"/>
      <c r="N270" s="122"/>
      <c r="O270" s="122"/>
    </row>
    <row r="271" spans="1:15" ht="14.25" customHeight="1">
      <c r="A271" s="127"/>
      <c r="D271" s="222"/>
      <c r="E271" s="222"/>
      <c r="F271" s="222"/>
      <c r="G271" s="222"/>
      <c r="H271" s="122"/>
      <c r="I271" s="122"/>
      <c r="J271" s="122"/>
      <c r="K271" s="122"/>
      <c r="L271" s="122"/>
      <c r="M271" s="122"/>
      <c r="N271" s="122"/>
      <c r="O271" s="122"/>
    </row>
    <row r="272" spans="1:15" ht="14.25" customHeight="1">
      <c r="A272" s="127"/>
      <c r="D272" s="222"/>
      <c r="E272" s="222"/>
      <c r="F272" s="222"/>
      <c r="G272" s="222"/>
      <c r="H272" s="122"/>
      <c r="I272" s="122"/>
      <c r="J272" s="122"/>
      <c r="K272" s="122"/>
      <c r="L272" s="122"/>
      <c r="M272" s="122"/>
      <c r="N272" s="122"/>
      <c r="O272" s="122"/>
    </row>
    <row r="273" spans="1:15" ht="14.25" customHeight="1">
      <c r="A273" s="127"/>
      <c r="D273" s="222"/>
      <c r="E273" s="222"/>
      <c r="F273" s="222"/>
      <c r="G273" s="222"/>
      <c r="H273" s="122"/>
      <c r="I273" s="122"/>
      <c r="J273" s="122"/>
      <c r="K273" s="122"/>
      <c r="L273" s="122"/>
      <c r="M273" s="122"/>
      <c r="N273" s="122"/>
      <c r="O273" s="122"/>
    </row>
    <row r="274" spans="1:15" ht="14.25" customHeight="1">
      <c r="A274" s="127"/>
      <c r="D274" s="222"/>
      <c r="E274" s="222"/>
      <c r="F274" s="222"/>
      <c r="G274" s="222"/>
      <c r="H274" s="122"/>
      <c r="I274" s="122"/>
      <c r="J274" s="122"/>
      <c r="K274" s="122"/>
      <c r="L274" s="122"/>
      <c r="M274" s="122"/>
      <c r="N274" s="122"/>
      <c r="O274" s="122"/>
    </row>
    <row r="275" spans="1:15" ht="14.25" customHeight="1">
      <c r="A275" s="127"/>
      <c r="D275" s="222"/>
      <c r="E275" s="222"/>
      <c r="F275" s="222"/>
      <c r="G275" s="222"/>
      <c r="H275" s="122"/>
      <c r="I275" s="122"/>
      <c r="J275" s="122"/>
      <c r="K275" s="122"/>
      <c r="L275" s="122"/>
      <c r="M275" s="122"/>
      <c r="N275" s="122"/>
      <c r="O275" s="122"/>
    </row>
    <row r="276" spans="1:15" ht="14.25" customHeight="1">
      <c r="A276" s="127"/>
      <c r="D276" s="222"/>
      <c r="E276" s="222"/>
      <c r="F276" s="222"/>
      <c r="G276" s="222"/>
      <c r="H276" s="122"/>
      <c r="I276" s="122"/>
      <c r="J276" s="122"/>
      <c r="K276" s="122"/>
      <c r="L276" s="122"/>
      <c r="M276" s="122"/>
      <c r="N276" s="122"/>
      <c r="O276" s="122"/>
    </row>
    <row r="277" spans="1:15" ht="14.25" customHeight="1">
      <c r="A277" s="127"/>
      <c r="D277" s="222"/>
      <c r="E277" s="222"/>
      <c r="F277" s="222"/>
      <c r="G277" s="222"/>
      <c r="H277" s="122"/>
      <c r="I277" s="122"/>
      <c r="J277" s="122"/>
      <c r="K277" s="122"/>
      <c r="L277" s="122"/>
      <c r="M277" s="122"/>
      <c r="N277" s="122"/>
      <c r="O277" s="122"/>
    </row>
    <row r="278" spans="1:15" ht="14.25" customHeight="1">
      <c r="A278" s="127"/>
      <c r="D278" s="222"/>
      <c r="E278" s="222"/>
      <c r="F278" s="222"/>
      <c r="G278" s="222"/>
      <c r="H278" s="122"/>
      <c r="I278" s="122"/>
      <c r="J278" s="122"/>
      <c r="K278" s="122"/>
      <c r="L278" s="122"/>
      <c r="M278" s="122"/>
      <c r="N278" s="122"/>
      <c r="O278" s="122"/>
    </row>
    <row r="279" spans="1:15" ht="14.25" customHeight="1">
      <c r="A279" s="127"/>
      <c r="D279" s="222"/>
      <c r="E279" s="222"/>
      <c r="F279" s="222"/>
      <c r="G279" s="222"/>
      <c r="H279" s="122"/>
      <c r="I279" s="122"/>
      <c r="J279" s="122"/>
      <c r="K279" s="122"/>
      <c r="L279" s="122"/>
      <c r="M279" s="122"/>
      <c r="N279" s="122"/>
      <c r="O279" s="122"/>
    </row>
    <row r="280" spans="1:15" ht="14.25" customHeight="1">
      <c r="A280" s="127"/>
      <c r="D280" s="222"/>
      <c r="E280" s="222"/>
      <c r="F280" s="222"/>
      <c r="G280" s="222"/>
      <c r="H280" s="122"/>
      <c r="I280" s="122"/>
      <c r="J280" s="122"/>
      <c r="K280" s="122"/>
      <c r="L280" s="122"/>
      <c r="M280" s="122"/>
      <c r="N280" s="122"/>
      <c r="O280" s="122"/>
    </row>
    <row r="281" spans="1:15" ht="14.25" customHeight="1">
      <c r="A281" s="127"/>
      <c r="D281" s="222"/>
      <c r="E281" s="222"/>
      <c r="F281" s="222"/>
      <c r="G281" s="222"/>
      <c r="H281" s="122"/>
      <c r="I281" s="122"/>
      <c r="J281" s="122"/>
      <c r="K281" s="122"/>
      <c r="L281" s="122"/>
      <c r="M281" s="122"/>
      <c r="N281" s="122"/>
      <c r="O281" s="122"/>
    </row>
    <row r="282" spans="1:15" ht="14.25" customHeight="1">
      <c r="A282" s="127"/>
      <c r="D282" s="222"/>
      <c r="E282" s="222"/>
      <c r="F282" s="222"/>
      <c r="G282" s="222"/>
      <c r="H282" s="122"/>
      <c r="I282" s="122"/>
      <c r="J282" s="122"/>
      <c r="K282" s="122"/>
      <c r="L282" s="122"/>
      <c r="M282" s="122"/>
      <c r="N282" s="122"/>
      <c r="O282" s="122"/>
    </row>
    <row r="283" spans="1:15" ht="14.25" customHeight="1">
      <c r="A283" s="127"/>
      <c r="D283" s="222"/>
      <c r="E283" s="222"/>
      <c r="F283" s="222"/>
      <c r="G283" s="222"/>
      <c r="H283" s="122"/>
      <c r="I283" s="122"/>
      <c r="J283" s="122"/>
      <c r="K283" s="122"/>
      <c r="L283" s="122"/>
      <c r="M283" s="122"/>
      <c r="N283" s="122"/>
      <c r="O283" s="122"/>
    </row>
    <row r="284" spans="1:15" ht="14.25" customHeight="1">
      <c r="A284" s="127"/>
      <c r="D284" s="222"/>
      <c r="E284" s="222"/>
      <c r="F284" s="222"/>
      <c r="G284" s="222"/>
      <c r="H284" s="122"/>
      <c r="I284" s="122"/>
      <c r="J284" s="122"/>
      <c r="K284" s="122"/>
      <c r="L284" s="122"/>
      <c r="M284" s="122"/>
      <c r="N284" s="122"/>
      <c r="O284" s="122"/>
    </row>
    <row r="285" spans="1:15" ht="14.25" customHeight="1">
      <c r="A285" s="127"/>
      <c r="D285" s="222"/>
      <c r="E285" s="222"/>
      <c r="F285" s="222"/>
      <c r="G285" s="222"/>
      <c r="H285" s="122"/>
      <c r="I285" s="122"/>
      <c r="J285" s="122"/>
      <c r="K285" s="122"/>
      <c r="L285" s="122"/>
      <c r="M285" s="122"/>
      <c r="N285" s="122"/>
      <c r="O285" s="122"/>
    </row>
    <row r="286" spans="1:15" ht="14.25" customHeight="1">
      <c r="A286" s="127"/>
      <c r="D286" s="222"/>
      <c r="E286" s="222"/>
      <c r="F286" s="222"/>
      <c r="G286" s="222"/>
      <c r="H286" s="122"/>
      <c r="I286" s="122"/>
      <c r="J286" s="122"/>
      <c r="K286" s="122"/>
      <c r="L286" s="122"/>
      <c r="M286" s="122"/>
      <c r="N286" s="122"/>
      <c r="O286" s="122"/>
    </row>
    <row r="287" spans="1:15" ht="14.25" customHeight="1">
      <c r="A287" s="127"/>
      <c r="D287" s="222"/>
      <c r="E287" s="222"/>
      <c r="F287" s="222"/>
      <c r="G287" s="222"/>
      <c r="H287" s="122"/>
      <c r="I287" s="122"/>
      <c r="J287" s="122"/>
      <c r="K287" s="122"/>
      <c r="L287" s="122"/>
      <c r="M287" s="122"/>
      <c r="N287" s="122"/>
      <c r="O287" s="122"/>
    </row>
    <row r="288" spans="1:15" ht="14.25" customHeight="1">
      <c r="A288" s="127"/>
      <c r="D288" s="222"/>
      <c r="E288" s="222"/>
      <c r="F288" s="222"/>
      <c r="G288" s="222"/>
      <c r="H288" s="122"/>
      <c r="I288" s="122"/>
      <c r="J288" s="122"/>
      <c r="K288" s="122"/>
      <c r="L288" s="122"/>
      <c r="M288" s="122"/>
      <c r="N288" s="122"/>
      <c r="O288" s="122"/>
    </row>
    <row r="289" spans="1:15" ht="14.25" customHeight="1">
      <c r="A289" s="127"/>
      <c r="D289" s="222"/>
      <c r="E289" s="222"/>
      <c r="F289" s="222"/>
      <c r="G289" s="222"/>
      <c r="H289" s="122"/>
      <c r="I289" s="122"/>
      <c r="J289" s="122"/>
      <c r="K289" s="122"/>
      <c r="L289" s="122"/>
      <c r="M289" s="122"/>
      <c r="N289" s="122"/>
      <c r="O289" s="122"/>
    </row>
    <row r="290" spans="1:15" ht="14.25" customHeight="1">
      <c r="A290" s="127"/>
      <c r="D290" s="222"/>
      <c r="E290" s="222"/>
      <c r="F290" s="222"/>
      <c r="G290" s="222"/>
      <c r="H290" s="122"/>
      <c r="I290" s="122"/>
      <c r="J290" s="122"/>
      <c r="K290" s="122"/>
      <c r="L290" s="122"/>
      <c r="M290" s="122"/>
      <c r="N290" s="122"/>
      <c r="O290" s="122"/>
    </row>
    <row r="291" spans="1:15" ht="14.25" customHeight="1">
      <c r="A291" s="127"/>
      <c r="D291" s="222"/>
      <c r="E291" s="222"/>
      <c r="F291" s="222"/>
      <c r="G291" s="222"/>
      <c r="H291" s="122"/>
      <c r="I291" s="122"/>
      <c r="J291" s="122"/>
      <c r="K291" s="122"/>
      <c r="L291" s="122"/>
      <c r="M291" s="122"/>
      <c r="N291" s="122"/>
      <c r="O291" s="122"/>
    </row>
    <row r="292" spans="1:15" ht="14.25" customHeight="1">
      <c r="A292" s="127"/>
      <c r="D292" s="222"/>
      <c r="E292" s="222"/>
      <c r="F292" s="222"/>
      <c r="G292" s="222"/>
      <c r="H292" s="122"/>
      <c r="I292" s="122"/>
      <c r="J292" s="122"/>
      <c r="K292" s="122"/>
      <c r="L292" s="122"/>
      <c r="M292" s="122"/>
      <c r="N292" s="122"/>
      <c r="O292" s="122"/>
    </row>
    <row r="293" spans="1:15" ht="14.25" customHeight="1">
      <c r="A293" s="127"/>
      <c r="D293" s="222"/>
      <c r="E293" s="222"/>
      <c r="F293" s="222"/>
      <c r="G293" s="222"/>
      <c r="H293" s="122"/>
      <c r="I293" s="122"/>
      <c r="J293" s="122"/>
      <c r="K293" s="122"/>
      <c r="L293" s="122"/>
      <c r="M293" s="122"/>
      <c r="N293" s="122"/>
      <c r="O293" s="122"/>
    </row>
    <row r="294" spans="1:15" ht="14.25" customHeight="1">
      <c r="A294" s="127"/>
      <c r="D294" s="222"/>
      <c r="E294" s="222"/>
      <c r="F294" s="222"/>
      <c r="G294" s="222"/>
      <c r="H294" s="122"/>
      <c r="I294" s="122"/>
      <c r="J294" s="122"/>
      <c r="K294" s="122"/>
      <c r="L294" s="122"/>
      <c r="M294" s="122"/>
      <c r="N294" s="122"/>
      <c r="O294" s="122"/>
    </row>
    <row r="295" spans="1:15" ht="14.25" customHeight="1">
      <c r="A295" s="127"/>
      <c r="D295" s="222"/>
      <c r="E295" s="222"/>
      <c r="F295" s="222"/>
      <c r="G295" s="222"/>
      <c r="H295" s="122"/>
      <c r="I295" s="122"/>
      <c r="J295" s="122"/>
      <c r="K295" s="122"/>
      <c r="L295" s="122"/>
      <c r="M295" s="122"/>
      <c r="N295" s="122"/>
      <c r="O295" s="122"/>
    </row>
    <row r="296" spans="1:15" ht="14.25" customHeight="1">
      <c r="A296" s="127"/>
      <c r="D296" s="222"/>
      <c r="E296" s="222"/>
      <c r="F296" s="222"/>
      <c r="G296" s="222"/>
      <c r="H296" s="122"/>
      <c r="I296" s="122"/>
      <c r="J296" s="122"/>
      <c r="K296" s="122"/>
      <c r="L296" s="122"/>
      <c r="M296" s="122"/>
      <c r="N296" s="122"/>
      <c r="O296" s="122"/>
    </row>
    <row r="297" spans="1:15" ht="14.25" customHeight="1">
      <c r="A297" s="127"/>
      <c r="D297" s="222"/>
      <c r="E297" s="222"/>
      <c r="F297" s="222"/>
      <c r="G297" s="222"/>
      <c r="H297" s="122"/>
      <c r="I297" s="122"/>
      <c r="J297" s="122"/>
      <c r="K297" s="122"/>
      <c r="L297" s="122"/>
      <c r="M297" s="122"/>
      <c r="N297" s="122"/>
      <c r="O297" s="122"/>
    </row>
    <row r="298" spans="1:15" ht="14.25" customHeight="1">
      <c r="A298" s="127"/>
      <c r="D298" s="222"/>
      <c r="E298" s="222"/>
      <c r="F298" s="222"/>
      <c r="G298" s="222"/>
      <c r="H298" s="122"/>
      <c r="I298" s="122"/>
      <c r="J298" s="122"/>
      <c r="K298" s="122"/>
      <c r="L298" s="122"/>
      <c r="M298" s="122"/>
      <c r="N298" s="122"/>
      <c r="O298" s="122"/>
    </row>
    <row r="299" spans="1:15" ht="14.25" customHeight="1">
      <c r="A299" s="127"/>
      <c r="D299" s="222"/>
      <c r="E299" s="222"/>
      <c r="F299" s="222"/>
      <c r="G299" s="222"/>
      <c r="H299" s="122"/>
      <c r="I299" s="122"/>
      <c r="J299" s="122"/>
      <c r="K299" s="122"/>
      <c r="L299" s="122"/>
      <c r="M299" s="122"/>
      <c r="N299" s="122"/>
      <c r="O299" s="122"/>
    </row>
    <row r="300" spans="1:15" ht="14.25" customHeight="1">
      <c r="A300" s="127"/>
      <c r="D300" s="222"/>
      <c r="E300" s="222"/>
      <c r="F300" s="222"/>
      <c r="G300" s="222"/>
      <c r="H300" s="122"/>
      <c r="I300" s="122"/>
      <c r="J300" s="122"/>
      <c r="K300" s="122"/>
      <c r="L300" s="122"/>
      <c r="M300" s="122"/>
      <c r="N300" s="122"/>
      <c r="O300" s="122"/>
    </row>
    <row r="301" spans="1:15" ht="14.25" customHeight="1">
      <c r="A301" s="127"/>
      <c r="D301" s="222"/>
      <c r="E301" s="222"/>
      <c r="F301" s="222"/>
      <c r="G301" s="222"/>
      <c r="H301" s="122"/>
      <c r="I301" s="122"/>
      <c r="J301" s="122"/>
      <c r="K301" s="122"/>
      <c r="L301" s="122"/>
      <c r="M301" s="122"/>
      <c r="N301" s="122"/>
      <c r="O301" s="122"/>
    </row>
    <row r="302" spans="1:15" ht="14.25" customHeight="1">
      <c r="A302" s="127"/>
      <c r="D302" s="222"/>
      <c r="E302" s="222"/>
      <c r="F302" s="222"/>
      <c r="G302" s="222"/>
      <c r="H302" s="122"/>
      <c r="I302" s="122"/>
      <c r="J302" s="122"/>
      <c r="K302" s="122"/>
      <c r="L302" s="122"/>
      <c r="M302" s="122"/>
      <c r="N302" s="122"/>
      <c r="O302" s="122"/>
    </row>
    <row r="303" spans="1:15" ht="14.25" customHeight="1">
      <c r="A303" s="127"/>
      <c r="D303" s="222"/>
      <c r="E303" s="222"/>
      <c r="F303" s="222"/>
      <c r="G303" s="222"/>
      <c r="H303" s="122"/>
      <c r="I303" s="122"/>
      <c r="J303" s="122"/>
      <c r="K303" s="122"/>
      <c r="L303" s="122"/>
      <c r="M303" s="122"/>
      <c r="N303" s="122"/>
      <c r="O303" s="122"/>
    </row>
    <row r="304" spans="1:15" ht="14.25" customHeight="1">
      <c r="A304" s="127"/>
      <c r="D304" s="222"/>
      <c r="E304" s="222"/>
      <c r="F304" s="222"/>
      <c r="G304" s="222"/>
      <c r="H304" s="122"/>
      <c r="I304" s="122"/>
      <c r="J304" s="122"/>
      <c r="K304" s="122"/>
      <c r="L304" s="122"/>
      <c r="M304" s="122"/>
      <c r="N304" s="122"/>
      <c r="O304" s="122"/>
    </row>
    <row r="305" spans="1:15" ht="14.25" customHeight="1">
      <c r="A305" s="127"/>
      <c r="D305" s="222"/>
      <c r="E305" s="222"/>
      <c r="F305" s="222"/>
      <c r="G305" s="222"/>
      <c r="H305" s="122"/>
      <c r="I305" s="122"/>
      <c r="J305" s="122"/>
      <c r="K305" s="122"/>
      <c r="L305" s="122"/>
      <c r="M305" s="122"/>
      <c r="N305" s="122"/>
      <c r="O305" s="122"/>
    </row>
    <row r="306" spans="1:15" ht="14.25" customHeight="1">
      <c r="A306" s="127"/>
      <c r="D306" s="222"/>
      <c r="E306" s="222"/>
      <c r="F306" s="222"/>
      <c r="G306" s="222"/>
      <c r="H306" s="122"/>
      <c r="I306" s="122"/>
      <c r="J306" s="122"/>
      <c r="K306" s="122"/>
      <c r="L306" s="122"/>
      <c r="M306" s="122"/>
      <c r="N306" s="122"/>
      <c r="O306" s="122"/>
    </row>
    <row r="307" spans="1:15" ht="14.25" customHeight="1">
      <c r="A307" s="127"/>
      <c r="D307" s="222"/>
      <c r="E307" s="222"/>
      <c r="F307" s="222"/>
      <c r="G307" s="222"/>
      <c r="H307" s="122"/>
      <c r="I307" s="122"/>
      <c r="J307" s="122"/>
      <c r="K307" s="122"/>
      <c r="L307" s="122"/>
      <c r="M307" s="122"/>
      <c r="N307" s="122"/>
      <c r="O307" s="122"/>
    </row>
    <row r="308" spans="1:15" ht="14.25" customHeight="1">
      <c r="A308" s="127"/>
      <c r="D308" s="222"/>
      <c r="E308" s="222"/>
      <c r="F308" s="222"/>
      <c r="G308" s="222"/>
      <c r="H308" s="122"/>
      <c r="I308" s="122"/>
      <c r="J308" s="122"/>
      <c r="K308" s="122"/>
      <c r="L308" s="122"/>
      <c r="M308" s="122"/>
      <c r="N308" s="122"/>
      <c r="O308" s="122"/>
    </row>
    <row r="309" spans="1:15" ht="14.25" customHeight="1">
      <c r="A309" s="127"/>
      <c r="D309" s="222"/>
      <c r="E309" s="222"/>
      <c r="F309" s="222"/>
      <c r="G309" s="222"/>
      <c r="H309" s="122"/>
      <c r="I309" s="122"/>
      <c r="J309" s="122"/>
      <c r="K309" s="122"/>
      <c r="L309" s="122"/>
      <c r="M309" s="122"/>
      <c r="N309" s="122"/>
      <c r="O309" s="122"/>
    </row>
    <row r="310" spans="1:15" ht="14.25" customHeight="1">
      <c r="A310" s="127"/>
      <c r="D310" s="222"/>
      <c r="E310" s="222"/>
      <c r="F310" s="222"/>
      <c r="G310" s="222"/>
      <c r="H310" s="122"/>
      <c r="I310" s="122"/>
      <c r="J310" s="122"/>
      <c r="K310" s="122"/>
      <c r="L310" s="122"/>
      <c r="M310" s="122"/>
      <c r="N310" s="122"/>
      <c r="O310" s="122"/>
    </row>
    <row r="311" spans="1:15" ht="14.25" customHeight="1">
      <c r="A311" s="127"/>
      <c r="D311" s="222"/>
      <c r="E311" s="222"/>
      <c r="F311" s="222"/>
      <c r="G311" s="222"/>
      <c r="H311" s="122"/>
      <c r="I311" s="122"/>
      <c r="J311" s="122"/>
      <c r="K311" s="122"/>
      <c r="L311" s="122"/>
      <c r="M311" s="122"/>
      <c r="N311" s="122"/>
      <c r="O311" s="122"/>
    </row>
    <row r="312" spans="1:15" ht="14.25" customHeight="1">
      <c r="A312" s="127"/>
      <c r="D312" s="222"/>
      <c r="E312" s="222"/>
      <c r="F312" s="222"/>
      <c r="G312" s="222"/>
      <c r="H312" s="122"/>
      <c r="I312" s="122"/>
      <c r="J312" s="122"/>
      <c r="K312" s="122"/>
      <c r="L312" s="122"/>
      <c r="M312" s="122"/>
      <c r="N312" s="122"/>
      <c r="O312" s="122"/>
    </row>
    <row r="313" spans="1:15" ht="14.25" customHeight="1">
      <c r="A313" s="127"/>
      <c r="D313" s="222"/>
      <c r="E313" s="222"/>
      <c r="F313" s="222"/>
      <c r="G313" s="222"/>
      <c r="H313" s="122"/>
      <c r="I313" s="122"/>
      <c r="J313" s="122"/>
      <c r="K313" s="122"/>
      <c r="L313" s="122"/>
      <c r="M313" s="122"/>
      <c r="N313" s="122"/>
      <c r="O313" s="122"/>
    </row>
    <row r="314" spans="1:15" ht="14.25" customHeight="1">
      <c r="A314" s="127"/>
      <c r="D314" s="222"/>
      <c r="E314" s="222"/>
      <c r="F314" s="222"/>
      <c r="G314" s="222"/>
      <c r="H314" s="122"/>
      <c r="I314" s="122"/>
      <c r="J314" s="122"/>
      <c r="K314" s="122"/>
      <c r="L314" s="122"/>
      <c r="M314" s="122"/>
      <c r="N314" s="122"/>
      <c r="O314" s="122"/>
    </row>
    <row r="315" spans="1:15" ht="14.25" customHeight="1">
      <c r="A315" s="127"/>
      <c r="D315" s="222"/>
      <c r="E315" s="222"/>
      <c r="F315" s="222"/>
      <c r="G315" s="222"/>
      <c r="H315" s="122"/>
      <c r="I315" s="122"/>
      <c r="J315" s="122"/>
      <c r="K315" s="122"/>
      <c r="L315" s="122"/>
      <c r="M315" s="122"/>
      <c r="N315" s="122"/>
      <c r="O315" s="122"/>
    </row>
    <row r="316" spans="1:15" ht="14.25" customHeight="1">
      <c r="A316" s="127"/>
      <c r="D316" s="222"/>
      <c r="E316" s="222"/>
      <c r="F316" s="222"/>
      <c r="G316" s="222"/>
      <c r="H316" s="122"/>
      <c r="I316" s="122"/>
      <c r="J316" s="122"/>
      <c r="K316" s="122"/>
      <c r="L316" s="122"/>
      <c r="M316" s="122"/>
      <c r="N316" s="122"/>
      <c r="O316" s="122"/>
    </row>
    <row r="317" spans="1:15" ht="14.25" customHeight="1">
      <c r="A317" s="127"/>
      <c r="D317" s="222"/>
      <c r="E317" s="222"/>
      <c r="F317" s="222"/>
      <c r="G317" s="222"/>
      <c r="H317" s="122"/>
      <c r="I317" s="122"/>
      <c r="J317" s="122"/>
      <c r="K317" s="122"/>
      <c r="L317" s="122"/>
      <c r="M317" s="122"/>
      <c r="N317" s="122"/>
      <c r="O317" s="122"/>
    </row>
    <row r="318" spans="1:15" ht="14.25" customHeight="1">
      <c r="A318" s="127"/>
      <c r="D318" s="222"/>
      <c r="E318" s="222"/>
      <c r="F318" s="222"/>
      <c r="G318" s="222"/>
      <c r="H318" s="122"/>
      <c r="I318" s="122"/>
      <c r="J318" s="122"/>
      <c r="K318" s="122"/>
      <c r="L318" s="122"/>
      <c r="M318" s="122"/>
      <c r="N318" s="122"/>
      <c r="O318" s="122"/>
    </row>
    <row r="319" spans="1:15" ht="14.25" customHeight="1">
      <c r="A319" s="127"/>
      <c r="D319" s="222"/>
      <c r="E319" s="222"/>
      <c r="F319" s="222"/>
      <c r="G319" s="222"/>
      <c r="H319" s="122"/>
      <c r="I319" s="122"/>
      <c r="J319" s="122"/>
      <c r="K319" s="122"/>
      <c r="L319" s="122"/>
      <c r="M319" s="122"/>
      <c r="N319" s="122"/>
      <c r="O319" s="122"/>
    </row>
    <row r="320" spans="1:15" ht="14.25" customHeight="1">
      <c r="A320" s="127"/>
      <c r="D320" s="222"/>
      <c r="E320" s="222"/>
      <c r="F320" s="222"/>
      <c r="G320" s="222"/>
      <c r="H320" s="122"/>
      <c r="I320" s="122"/>
      <c r="J320" s="122"/>
      <c r="K320" s="122"/>
      <c r="L320" s="122"/>
      <c r="M320" s="122"/>
      <c r="N320" s="122"/>
      <c r="O320" s="122"/>
    </row>
    <row r="321" spans="1:15" ht="14.25" customHeight="1">
      <c r="A321" s="127"/>
      <c r="D321" s="222"/>
      <c r="E321" s="222"/>
      <c r="F321" s="222"/>
      <c r="G321" s="222"/>
      <c r="H321" s="122"/>
      <c r="I321" s="122"/>
      <c r="J321" s="122"/>
      <c r="K321" s="122"/>
      <c r="L321" s="122"/>
      <c r="M321" s="122"/>
      <c r="N321" s="122"/>
      <c r="O321" s="122"/>
    </row>
    <row r="322" spans="1:15" ht="14.25" customHeight="1">
      <c r="A322" s="127"/>
      <c r="D322" s="222"/>
      <c r="E322" s="222"/>
      <c r="F322" s="222"/>
      <c r="G322" s="222"/>
      <c r="H322" s="122"/>
      <c r="I322" s="122"/>
      <c r="J322" s="122"/>
      <c r="K322" s="122"/>
      <c r="L322" s="122"/>
      <c r="M322" s="122"/>
      <c r="N322" s="122"/>
      <c r="O322" s="122"/>
    </row>
    <row r="323" spans="1:15" ht="14.25" customHeight="1">
      <c r="A323" s="127"/>
      <c r="D323" s="222"/>
      <c r="E323" s="222"/>
      <c r="F323" s="222"/>
      <c r="G323" s="222"/>
      <c r="H323" s="122"/>
      <c r="I323" s="122"/>
      <c r="J323" s="122"/>
      <c r="K323" s="122"/>
      <c r="L323" s="122"/>
      <c r="M323" s="122"/>
      <c r="N323" s="122"/>
      <c r="O323" s="122"/>
    </row>
    <row r="324" spans="1:15" ht="14.25" customHeight="1">
      <c r="A324" s="127"/>
      <c r="D324" s="222"/>
      <c r="E324" s="222"/>
      <c r="F324" s="222"/>
      <c r="G324" s="222"/>
      <c r="H324" s="122"/>
      <c r="I324" s="122"/>
      <c r="J324" s="122"/>
      <c r="K324" s="122"/>
      <c r="L324" s="122"/>
      <c r="M324" s="122"/>
      <c r="N324" s="122"/>
      <c r="O324" s="122"/>
    </row>
    <row r="325" spans="1:15" ht="14.25" customHeight="1">
      <c r="A325" s="127"/>
      <c r="D325" s="222"/>
      <c r="E325" s="222"/>
      <c r="F325" s="222"/>
      <c r="G325" s="222"/>
      <c r="H325" s="122"/>
      <c r="I325" s="122"/>
      <c r="J325" s="122"/>
      <c r="K325" s="122"/>
      <c r="L325" s="122"/>
      <c r="M325" s="122"/>
      <c r="N325" s="122"/>
      <c r="O325" s="122"/>
    </row>
    <row r="326" spans="1:15" ht="14.25" customHeight="1">
      <c r="A326" s="127"/>
      <c r="D326" s="222"/>
      <c r="E326" s="222"/>
      <c r="F326" s="222"/>
      <c r="G326" s="222"/>
      <c r="H326" s="122"/>
      <c r="I326" s="122"/>
      <c r="J326" s="122"/>
      <c r="K326" s="122"/>
      <c r="L326" s="122"/>
      <c r="M326" s="122"/>
      <c r="N326" s="122"/>
      <c r="O326" s="122"/>
    </row>
    <row r="327" spans="1:15" ht="14.25" customHeight="1">
      <c r="A327" s="127"/>
      <c r="D327" s="222"/>
      <c r="E327" s="222"/>
      <c r="F327" s="222"/>
      <c r="G327" s="222"/>
      <c r="H327" s="122"/>
      <c r="I327" s="122"/>
      <c r="J327" s="122"/>
      <c r="K327" s="122"/>
      <c r="L327" s="122"/>
      <c r="M327" s="122"/>
      <c r="N327" s="122"/>
      <c r="O327" s="122"/>
    </row>
    <row r="328" spans="1:15" ht="14.25" customHeight="1">
      <c r="A328" s="127"/>
      <c r="D328" s="222"/>
      <c r="E328" s="222"/>
      <c r="F328" s="222"/>
      <c r="G328" s="222"/>
      <c r="H328" s="122"/>
      <c r="I328" s="122"/>
      <c r="J328" s="122"/>
      <c r="K328" s="122"/>
      <c r="L328" s="122"/>
      <c r="M328" s="122"/>
      <c r="N328" s="122"/>
      <c r="O328" s="122"/>
    </row>
    <row r="329" spans="1:15" ht="14.25" customHeight="1">
      <c r="A329" s="127"/>
      <c r="D329" s="222"/>
      <c r="E329" s="222"/>
      <c r="F329" s="222"/>
      <c r="G329" s="222"/>
      <c r="H329" s="122"/>
      <c r="I329" s="122"/>
      <c r="J329" s="122"/>
      <c r="K329" s="122"/>
      <c r="L329" s="122"/>
      <c r="M329" s="122"/>
      <c r="N329" s="122"/>
      <c r="O329" s="122"/>
    </row>
    <row r="330" spans="1:15" ht="14.25" customHeight="1">
      <c r="A330" s="127"/>
      <c r="D330" s="222"/>
      <c r="E330" s="222"/>
      <c r="F330" s="222"/>
      <c r="G330" s="222"/>
      <c r="H330" s="122"/>
      <c r="I330" s="122"/>
      <c r="J330" s="122"/>
      <c r="K330" s="122"/>
      <c r="L330" s="122"/>
      <c r="M330" s="122"/>
      <c r="N330" s="122"/>
      <c r="O330" s="122"/>
    </row>
    <row r="331" spans="1:15" ht="14.25" customHeight="1">
      <c r="A331" s="127"/>
      <c r="D331" s="222"/>
      <c r="E331" s="222"/>
      <c r="F331" s="222"/>
      <c r="G331" s="222"/>
      <c r="H331" s="122"/>
      <c r="I331" s="122"/>
      <c r="J331" s="122"/>
      <c r="K331" s="122"/>
      <c r="L331" s="122"/>
      <c r="M331" s="122"/>
      <c r="N331" s="122"/>
      <c r="O331" s="122"/>
    </row>
    <row r="332" spans="1:15" ht="14.25" customHeight="1">
      <c r="A332" s="127"/>
      <c r="D332" s="222"/>
      <c r="E332" s="222"/>
      <c r="F332" s="222"/>
      <c r="G332" s="222"/>
      <c r="H332" s="122"/>
      <c r="I332" s="122"/>
      <c r="J332" s="122"/>
      <c r="K332" s="122"/>
      <c r="L332" s="122"/>
      <c r="M332" s="122"/>
      <c r="N332" s="122"/>
      <c r="O332" s="122"/>
    </row>
    <row r="333" spans="1:15" ht="14.25" customHeight="1">
      <c r="A333" s="127"/>
      <c r="D333" s="222"/>
      <c r="E333" s="222"/>
      <c r="F333" s="222"/>
      <c r="G333" s="222"/>
      <c r="H333" s="122"/>
      <c r="I333" s="122"/>
      <c r="J333" s="122"/>
      <c r="K333" s="122"/>
      <c r="L333" s="122"/>
      <c r="M333" s="122"/>
      <c r="N333" s="122"/>
      <c r="O333" s="122"/>
    </row>
    <row r="334" spans="1:15" ht="14.25" customHeight="1">
      <c r="A334" s="127"/>
      <c r="D334" s="222"/>
      <c r="E334" s="222"/>
      <c r="F334" s="222"/>
      <c r="G334" s="222"/>
      <c r="H334" s="122"/>
      <c r="I334" s="122"/>
      <c r="J334" s="122"/>
      <c r="K334" s="122"/>
      <c r="L334" s="122"/>
      <c r="M334" s="122"/>
      <c r="N334" s="122"/>
      <c r="O334" s="122"/>
    </row>
    <row r="335" spans="1:15" ht="14.25" customHeight="1">
      <c r="A335" s="127"/>
      <c r="D335" s="222"/>
      <c r="E335" s="222"/>
      <c r="F335" s="222"/>
      <c r="G335" s="222"/>
      <c r="H335" s="122"/>
      <c r="I335" s="122"/>
      <c r="J335" s="122"/>
      <c r="K335" s="122"/>
      <c r="L335" s="122"/>
      <c r="M335" s="122"/>
      <c r="N335" s="122"/>
      <c r="O335" s="122"/>
    </row>
    <row r="336" spans="1:15" ht="14.25" customHeight="1">
      <c r="A336" s="127"/>
      <c r="D336" s="222"/>
      <c r="E336" s="222"/>
      <c r="F336" s="222"/>
      <c r="G336" s="222"/>
      <c r="H336" s="122"/>
      <c r="I336" s="122"/>
      <c r="J336" s="122"/>
      <c r="K336" s="122"/>
      <c r="L336" s="122"/>
      <c r="M336" s="122"/>
      <c r="N336" s="122"/>
      <c r="O336" s="122"/>
    </row>
    <row r="337" spans="1:15" ht="14.25" customHeight="1">
      <c r="A337" s="127"/>
      <c r="D337" s="222"/>
      <c r="E337" s="222"/>
      <c r="F337" s="222"/>
      <c r="G337" s="222"/>
      <c r="H337" s="122"/>
      <c r="I337" s="122"/>
      <c r="J337" s="122"/>
      <c r="K337" s="122"/>
      <c r="L337" s="122"/>
      <c r="M337" s="122"/>
      <c r="N337" s="122"/>
      <c r="O337" s="122"/>
    </row>
    <row r="338" spans="1:15" ht="14.25" customHeight="1">
      <c r="A338" s="127"/>
      <c r="D338" s="222"/>
      <c r="E338" s="222"/>
      <c r="F338" s="222"/>
      <c r="G338" s="222"/>
      <c r="H338" s="122"/>
      <c r="I338" s="122"/>
      <c r="J338" s="122"/>
      <c r="K338" s="122"/>
      <c r="L338" s="122"/>
      <c r="M338" s="122"/>
      <c r="N338" s="122"/>
      <c r="O338" s="122"/>
    </row>
    <row r="339" spans="1:15" ht="14.25" customHeight="1">
      <c r="A339" s="127"/>
      <c r="D339" s="222"/>
      <c r="E339" s="222"/>
      <c r="F339" s="222"/>
      <c r="G339" s="222"/>
      <c r="H339" s="122"/>
      <c r="I339" s="122"/>
      <c r="J339" s="122"/>
      <c r="K339" s="122"/>
      <c r="L339" s="122"/>
      <c r="M339" s="122"/>
      <c r="N339" s="122"/>
      <c r="O339" s="122"/>
    </row>
    <row r="340" spans="1:15" ht="14.25" customHeight="1">
      <c r="A340" s="127"/>
      <c r="D340" s="222"/>
      <c r="E340" s="222"/>
      <c r="F340" s="222"/>
      <c r="G340" s="222"/>
      <c r="H340" s="122"/>
      <c r="I340" s="122"/>
      <c r="J340" s="122"/>
      <c r="K340" s="122"/>
      <c r="L340" s="122"/>
      <c r="M340" s="122"/>
      <c r="N340" s="122"/>
      <c r="O340" s="122"/>
    </row>
    <row r="341" spans="1:15" ht="14.25" customHeight="1">
      <c r="A341" s="127"/>
      <c r="D341" s="222"/>
      <c r="E341" s="222"/>
      <c r="F341" s="222"/>
      <c r="G341" s="222"/>
      <c r="H341" s="122"/>
      <c r="I341" s="122"/>
      <c r="J341" s="122"/>
      <c r="K341" s="122"/>
      <c r="L341" s="122"/>
      <c r="M341" s="122"/>
      <c r="N341" s="122"/>
      <c r="O341" s="122"/>
    </row>
    <row r="342" spans="1:15" ht="14.25" customHeight="1">
      <c r="A342" s="127"/>
      <c r="D342" s="222"/>
      <c r="E342" s="222"/>
      <c r="F342" s="222"/>
      <c r="G342" s="222"/>
      <c r="H342" s="122"/>
      <c r="I342" s="122"/>
      <c r="J342" s="122"/>
      <c r="K342" s="122"/>
      <c r="L342" s="122"/>
      <c r="M342" s="122"/>
      <c r="N342" s="122"/>
      <c r="O342" s="122"/>
    </row>
    <row r="343" spans="1:15" ht="14.25" customHeight="1">
      <c r="A343" s="127"/>
      <c r="D343" s="222"/>
      <c r="E343" s="222"/>
      <c r="F343" s="222"/>
      <c r="G343" s="222"/>
      <c r="H343" s="122"/>
      <c r="I343" s="122"/>
      <c r="J343" s="122"/>
      <c r="K343" s="122"/>
      <c r="L343" s="122"/>
      <c r="M343" s="122"/>
      <c r="N343" s="122"/>
      <c r="O343" s="122"/>
    </row>
    <row r="344" spans="1:15" ht="14.25" customHeight="1">
      <c r="A344" s="127"/>
      <c r="D344" s="222"/>
      <c r="E344" s="222"/>
      <c r="F344" s="222"/>
      <c r="G344" s="222"/>
      <c r="H344" s="122"/>
      <c r="I344" s="122"/>
      <c r="J344" s="122"/>
      <c r="K344" s="122"/>
      <c r="L344" s="122"/>
      <c r="M344" s="122"/>
      <c r="N344" s="122"/>
      <c r="O344" s="122"/>
    </row>
    <row r="345" spans="1:15" ht="14.25" customHeight="1">
      <c r="A345" s="127"/>
      <c r="D345" s="222"/>
      <c r="E345" s="222"/>
      <c r="F345" s="222"/>
      <c r="G345" s="222"/>
      <c r="H345" s="122"/>
      <c r="I345" s="122"/>
      <c r="J345" s="122"/>
      <c r="K345" s="122"/>
      <c r="L345" s="122"/>
      <c r="M345" s="122"/>
      <c r="N345" s="122"/>
      <c r="O345" s="122"/>
    </row>
    <row r="346" spans="1:15" ht="14.25" customHeight="1">
      <c r="A346" s="127"/>
      <c r="D346" s="222"/>
      <c r="E346" s="222"/>
      <c r="F346" s="222"/>
      <c r="G346" s="222"/>
      <c r="H346" s="122"/>
      <c r="I346" s="122"/>
      <c r="J346" s="122"/>
      <c r="K346" s="122"/>
      <c r="L346" s="122"/>
      <c r="M346" s="122"/>
      <c r="N346" s="122"/>
      <c r="O346" s="122"/>
    </row>
    <row r="347" spans="1:15" ht="14.25" customHeight="1">
      <c r="A347" s="127"/>
      <c r="D347" s="222"/>
      <c r="E347" s="222"/>
      <c r="F347" s="222"/>
      <c r="G347" s="222"/>
      <c r="H347" s="122"/>
      <c r="I347" s="122"/>
      <c r="J347" s="122"/>
      <c r="K347" s="122"/>
      <c r="L347" s="122"/>
      <c r="M347" s="122"/>
      <c r="N347" s="122"/>
      <c r="O347" s="122"/>
    </row>
    <row r="348" spans="1:15" ht="14.25" customHeight="1">
      <c r="A348" s="127"/>
      <c r="D348" s="222"/>
      <c r="E348" s="222"/>
      <c r="F348" s="222"/>
      <c r="G348" s="222"/>
      <c r="H348" s="122"/>
      <c r="I348" s="122"/>
      <c r="J348" s="122"/>
      <c r="K348" s="122"/>
      <c r="L348" s="122"/>
      <c r="M348" s="122"/>
      <c r="N348" s="122"/>
      <c r="O348" s="122"/>
    </row>
    <row r="349" spans="1:15" ht="14.25" customHeight="1">
      <c r="A349" s="127"/>
      <c r="D349" s="222"/>
      <c r="E349" s="222"/>
      <c r="F349" s="222"/>
      <c r="G349" s="222"/>
      <c r="H349" s="122"/>
      <c r="I349" s="122"/>
      <c r="J349" s="122"/>
      <c r="K349" s="122"/>
      <c r="L349" s="122"/>
      <c r="M349" s="122"/>
      <c r="N349" s="122"/>
      <c r="O349" s="122"/>
    </row>
    <row r="350" spans="1:15" ht="14.25" customHeight="1">
      <c r="A350" s="127"/>
      <c r="D350" s="222"/>
      <c r="E350" s="222"/>
      <c r="F350" s="222"/>
      <c r="G350" s="222"/>
      <c r="H350" s="122"/>
      <c r="I350" s="122"/>
      <c r="J350" s="122"/>
      <c r="K350" s="122"/>
      <c r="L350" s="122"/>
      <c r="M350" s="122"/>
      <c r="N350" s="122"/>
      <c r="O350" s="122"/>
    </row>
    <row r="351" spans="1:15" ht="14.25" customHeight="1">
      <c r="A351" s="127"/>
      <c r="D351" s="222"/>
      <c r="E351" s="222"/>
      <c r="F351" s="222"/>
      <c r="G351" s="222"/>
      <c r="H351" s="122"/>
      <c r="I351" s="122"/>
      <c r="J351" s="122"/>
      <c r="K351" s="122"/>
      <c r="L351" s="122"/>
      <c r="M351" s="122"/>
      <c r="N351" s="122"/>
      <c r="O351" s="122"/>
    </row>
    <row r="352" spans="1:15" ht="14.25" customHeight="1">
      <c r="A352" s="127"/>
      <c r="D352" s="222"/>
      <c r="E352" s="222"/>
      <c r="F352" s="222"/>
      <c r="G352" s="222"/>
      <c r="H352" s="122"/>
      <c r="I352" s="122"/>
      <c r="J352" s="122"/>
      <c r="K352" s="122"/>
      <c r="L352" s="122"/>
      <c r="M352" s="122"/>
      <c r="N352" s="122"/>
      <c r="O352" s="122"/>
    </row>
    <row r="353" spans="1:15" ht="14.25" customHeight="1">
      <c r="A353" s="127"/>
      <c r="D353" s="222"/>
      <c r="E353" s="222"/>
      <c r="F353" s="222"/>
      <c r="G353" s="222"/>
      <c r="H353" s="122"/>
      <c r="I353" s="122"/>
      <c r="J353" s="122"/>
      <c r="K353" s="122"/>
      <c r="L353" s="122"/>
      <c r="M353" s="122"/>
      <c r="N353" s="122"/>
      <c r="O353" s="122"/>
    </row>
    <row r="354" spans="1:15" ht="14.25" customHeight="1">
      <c r="A354" s="127"/>
      <c r="D354" s="222"/>
      <c r="E354" s="222"/>
      <c r="F354" s="222"/>
      <c r="G354" s="222"/>
      <c r="H354" s="122"/>
      <c r="I354" s="122"/>
      <c r="J354" s="122"/>
      <c r="K354" s="122"/>
      <c r="L354" s="122"/>
      <c r="M354" s="122"/>
      <c r="N354" s="122"/>
      <c r="O354" s="122"/>
    </row>
    <row r="355" spans="1:15" ht="14.25" customHeight="1">
      <c r="A355" s="127"/>
      <c r="D355" s="222"/>
      <c r="E355" s="222"/>
      <c r="F355" s="222"/>
      <c r="G355" s="222"/>
      <c r="H355" s="122"/>
      <c r="I355" s="122"/>
      <c r="J355" s="122"/>
      <c r="K355" s="122"/>
      <c r="L355" s="122"/>
      <c r="M355" s="122"/>
      <c r="N355" s="122"/>
      <c r="O355" s="122"/>
    </row>
    <row r="356" spans="1:15" ht="14.25" customHeight="1">
      <c r="A356" s="127"/>
      <c r="D356" s="222"/>
      <c r="E356" s="222"/>
      <c r="F356" s="222"/>
      <c r="G356" s="222"/>
      <c r="H356" s="122"/>
      <c r="I356" s="122"/>
      <c r="J356" s="122"/>
      <c r="K356" s="122"/>
      <c r="L356" s="122"/>
      <c r="M356" s="122"/>
      <c r="N356" s="122"/>
      <c r="O356" s="122"/>
    </row>
    <row r="357" spans="1:15" ht="14.25" customHeight="1">
      <c r="A357" s="127"/>
      <c r="D357" s="222"/>
      <c r="E357" s="222"/>
      <c r="F357" s="222"/>
      <c r="G357" s="222"/>
      <c r="H357" s="122"/>
      <c r="I357" s="122"/>
      <c r="J357" s="122"/>
      <c r="K357" s="122"/>
      <c r="L357" s="122"/>
      <c r="M357" s="122"/>
      <c r="N357" s="122"/>
      <c r="O357" s="122"/>
    </row>
    <row r="358" spans="1:15" ht="14.25" customHeight="1">
      <c r="A358" s="127"/>
      <c r="D358" s="222"/>
      <c r="E358" s="222"/>
      <c r="F358" s="222"/>
      <c r="G358" s="222"/>
      <c r="H358" s="122"/>
      <c r="I358" s="122"/>
      <c r="J358" s="122"/>
      <c r="K358" s="122"/>
      <c r="L358" s="122"/>
      <c r="M358" s="122"/>
      <c r="N358" s="122"/>
      <c r="O358" s="122"/>
    </row>
    <row r="359" spans="1:15" ht="14.25" customHeight="1">
      <c r="A359" s="127"/>
      <c r="D359" s="222"/>
      <c r="E359" s="222"/>
      <c r="F359" s="222"/>
      <c r="G359" s="222"/>
      <c r="H359" s="122"/>
      <c r="I359" s="122"/>
      <c r="J359" s="122"/>
      <c r="K359" s="122"/>
      <c r="L359" s="122"/>
      <c r="M359" s="122"/>
      <c r="N359" s="122"/>
      <c r="O359" s="122"/>
    </row>
    <row r="360" spans="1:15" ht="14.25" customHeight="1">
      <c r="A360" s="127"/>
      <c r="D360" s="222"/>
      <c r="E360" s="222"/>
      <c r="F360" s="222"/>
      <c r="G360" s="222"/>
      <c r="H360" s="122"/>
      <c r="I360" s="122"/>
      <c r="J360" s="122"/>
      <c r="K360" s="122"/>
      <c r="L360" s="122"/>
      <c r="M360" s="122"/>
      <c r="N360" s="122"/>
      <c r="O360" s="122"/>
    </row>
    <row r="361" spans="1:15" ht="14.25" customHeight="1">
      <c r="A361" s="127"/>
      <c r="D361" s="222"/>
      <c r="E361" s="222"/>
      <c r="F361" s="222"/>
      <c r="G361" s="222"/>
      <c r="H361" s="122"/>
      <c r="I361" s="122"/>
      <c r="J361" s="122"/>
      <c r="K361" s="122"/>
      <c r="L361" s="122"/>
      <c r="M361" s="122"/>
      <c r="N361" s="122"/>
      <c r="O361" s="122"/>
    </row>
    <row r="362" spans="1:15" ht="14.25" customHeight="1">
      <c r="A362" s="127"/>
      <c r="D362" s="222"/>
      <c r="E362" s="222"/>
      <c r="F362" s="222"/>
      <c r="G362" s="222"/>
      <c r="H362" s="122"/>
      <c r="I362" s="122"/>
      <c r="J362" s="122"/>
      <c r="K362" s="122"/>
      <c r="L362" s="122"/>
      <c r="M362" s="122"/>
      <c r="N362" s="122"/>
      <c r="O362" s="122"/>
    </row>
    <row r="363" spans="1:15" ht="14.25" customHeight="1">
      <c r="A363" s="127"/>
      <c r="D363" s="222"/>
      <c r="E363" s="222"/>
      <c r="F363" s="222"/>
      <c r="G363" s="222"/>
      <c r="H363" s="122"/>
      <c r="I363" s="122"/>
      <c r="J363" s="122"/>
      <c r="K363" s="122"/>
      <c r="L363" s="122"/>
      <c r="M363" s="122"/>
      <c r="N363" s="122"/>
      <c r="O363" s="122"/>
    </row>
    <row r="364" spans="1:15" ht="14.25" customHeight="1">
      <c r="A364" s="127"/>
      <c r="D364" s="222"/>
      <c r="E364" s="222"/>
      <c r="F364" s="222"/>
      <c r="G364" s="222"/>
      <c r="H364" s="122"/>
      <c r="I364" s="122"/>
      <c r="J364" s="122"/>
      <c r="K364" s="122"/>
      <c r="L364" s="122"/>
      <c r="M364" s="122"/>
      <c r="N364" s="122"/>
      <c r="O364" s="122"/>
    </row>
    <row r="365" spans="1:15" ht="14.25" customHeight="1">
      <c r="A365" s="127"/>
      <c r="D365" s="222"/>
      <c r="E365" s="222"/>
      <c r="F365" s="222"/>
      <c r="G365" s="222"/>
      <c r="H365" s="122"/>
      <c r="I365" s="122"/>
      <c r="J365" s="122"/>
      <c r="K365" s="122"/>
      <c r="L365" s="122"/>
      <c r="M365" s="122"/>
      <c r="N365" s="122"/>
      <c r="O365" s="122"/>
    </row>
    <row r="366" spans="1:15" ht="14.25" customHeight="1">
      <c r="A366" s="127"/>
      <c r="D366" s="222"/>
      <c r="E366" s="222"/>
      <c r="F366" s="222"/>
      <c r="G366" s="222"/>
      <c r="H366" s="122"/>
      <c r="I366" s="122"/>
      <c r="J366" s="122"/>
      <c r="K366" s="122"/>
      <c r="L366" s="122"/>
      <c r="M366" s="122"/>
      <c r="N366" s="122"/>
      <c r="O366" s="122"/>
    </row>
    <row r="367" spans="1:15" ht="14.25" customHeight="1">
      <c r="A367" s="127"/>
      <c r="D367" s="222"/>
      <c r="E367" s="222"/>
      <c r="F367" s="222"/>
      <c r="G367" s="222"/>
      <c r="H367" s="122"/>
      <c r="I367" s="122"/>
      <c r="J367" s="122"/>
      <c r="K367" s="122"/>
      <c r="L367" s="122"/>
      <c r="M367" s="122"/>
      <c r="N367" s="122"/>
      <c r="O367" s="122"/>
    </row>
    <row r="368" spans="1:15" ht="14.25" customHeight="1">
      <c r="A368" s="127"/>
      <c r="D368" s="222"/>
      <c r="E368" s="222"/>
      <c r="F368" s="222"/>
      <c r="G368" s="222"/>
      <c r="H368" s="122"/>
      <c r="I368" s="122"/>
      <c r="J368" s="122"/>
      <c r="K368" s="122"/>
      <c r="L368" s="122"/>
      <c r="M368" s="122"/>
      <c r="N368" s="122"/>
      <c r="O368" s="122"/>
    </row>
    <row r="369" spans="1:15" ht="14.25" customHeight="1">
      <c r="A369" s="127"/>
      <c r="D369" s="222"/>
      <c r="E369" s="222"/>
      <c r="F369" s="222"/>
      <c r="G369" s="222"/>
      <c r="H369" s="122"/>
      <c r="I369" s="122"/>
      <c r="J369" s="122"/>
      <c r="K369" s="122"/>
      <c r="L369" s="122"/>
      <c r="M369" s="122"/>
      <c r="N369" s="122"/>
      <c r="O369" s="122"/>
    </row>
    <row r="370" spans="1:15" ht="14.25" customHeight="1">
      <c r="A370" s="127"/>
      <c r="D370" s="222"/>
      <c r="E370" s="222"/>
      <c r="F370" s="222"/>
      <c r="G370" s="222"/>
      <c r="H370" s="122"/>
      <c r="I370" s="122"/>
      <c r="J370" s="122"/>
      <c r="K370" s="122"/>
      <c r="L370" s="122"/>
      <c r="M370" s="122"/>
      <c r="N370" s="122"/>
      <c r="O370" s="122"/>
    </row>
    <row r="371" spans="1:15" ht="14.25" customHeight="1">
      <c r="A371" s="127"/>
      <c r="D371" s="222"/>
      <c r="E371" s="222"/>
      <c r="F371" s="222"/>
      <c r="G371" s="222"/>
      <c r="H371" s="122"/>
      <c r="I371" s="122"/>
      <c r="J371" s="122"/>
      <c r="K371" s="122"/>
      <c r="L371" s="122"/>
      <c r="M371" s="122"/>
      <c r="N371" s="122"/>
      <c r="O371" s="122"/>
    </row>
    <row r="372" spans="1:15" ht="14.25" customHeight="1">
      <c r="A372" s="127"/>
      <c r="D372" s="222"/>
      <c r="E372" s="222"/>
      <c r="F372" s="222"/>
      <c r="G372" s="222"/>
      <c r="H372" s="122"/>
      <c r="I372" s="122"/>
      <c r="J372" s="122"/>
      <c r="K372" s="122"/>
      <c r="L372" s="122"/>
      <c r="M372" s="122"/>
      <c r="N372" s="122"/>
      <c r="O372" s="122"/>
    </row>
    <row r="373" spans="1:15" ht="14.25" customHeight="1">
      <c r="A373" s="127"/>
      <c r="D373" s="222"/>
      <c r="E373" s="222"/>
      <c r="F373" s="222"/>
      <c r="G373" s="222"/>
      <c r="H373" s="122"/>
      <c r="I373" s="122"/>
      <c r="J373" s="122"/>
      <c r="K373" s="122"/>
      <c r="L373" s="122"/>
      <c r="M373" s="122"/>
      <c r="N373" s="122"/>
      <c r="O373" s="122"/>
    </row>
    <row r="374" spans="1:15" ht="14.25" customHeight="1">
      <c r="A374" s="127"/>
      <c r="D374" s="222"/>
      <c r="E374" s="222"/>
      <c r="F374" s="222"/>
      <c r="G374" s="222"/>
      <c r="H374" s="122"/>
      <c r="I374" s="122"/>
      <c r="J374" s="122"/>
      <c r="K374" s="122"/>
      <c r="L374" s="122"/>
      <c r="M374" s="122"/>
      <c r="N374" s="122"/>
      <c r="O374" s="122"/>
    </row>
    <row r="375" spans="1:15" ht="14.25" customHeight="1">
      <c r="A375" s="127"/>
      <c r="D375" s="222"/>
      <c r="E375" s="222"/>
      <c r="F375" s="222"/>
      <c r="G375" s="222"/>
      <c r="H375" s="122"/>
      <c r="I375" s="122"/>
      <c r="J375" s="122"/>
      <c r="K375" s="122"/>
      <c r="L375" s="122"/>
      <c r="M375" s="122"/>
      <c r="N375" s="122"/>
      <c r="O375" s="122"/>
    </row>
    <row r="376" spans="1:15" ht="14.25" customHeight="1">
      <c r="A376" s="127"/>
      <c r="D376" s="222"/>
      <c r="E376" s="222"/>
      <c r="F376" s="222"/>
      <c r="G376" s="222"/>
      <c r="H376" s="122"/>
      <c r="I376" s="122"/>
      <c r="J376" s="122"/>
      <c r="K376" s="122"/>
      <c r="L376" s="122"/>
      <c r="M376" s="122"/>
      <c r="N376" s="122"/>
      <c r="O376" s="122"/>
    </row>
    <row r="377" spans="1:15" ht="14.25" customHeight="1">
      <c r="A377" s="127"/>
      <c r="D377" s="222"/>
      <c r="E377" s="222"/>
      <c r="F377" s="222"/>
      <c r="G377" s="222"/>
      <c r="H377" s="122"/>
      <c r="I377" s="122"/>
      <c r="J377" s="122"/>
      <c r="K377" s="122"/>
      <c r="L377" s="122"/>
      <c r="M377" s="122"/>
      <c r="N377" s="122"/>
      <c r="O377" s="122"/>
    </row>
    <row r="378" spans="1:15" ht="14.25" customHeight="1">
      <c r="A378" s="127"/>
      <c r="D378" s="222"/>
      <c r="E378" s="222"/>
      <c r="F378" s="222"/>
      <c r="G378" s="222"/>
      <c r="H378" s="122"/>
      <c r="I378" s="122"/>
      <c r="J378" s="122"/>
      <c r="K378" s="122"/>
      <c r="L378" s="122"/>
      <c r="M378" s="122"/>
      <c r="N378" s="122"/>
      <c r="O378" s="122"/>
    </row>
    <row r="379" spans="1:15" ht="14.25" customHeight="1">
      <c r="A379" s="127"/>
      <c r="D379" s="222"/>
      <c r="E379" s="222"/>
      <c r="F379" s="222"/>
      <c r="G379" s="222"/>
      <c r="H379" s="122"/>
      <c r="I379" s="122"/>
      <c r="J379" s="122"/>
      <c r="K379" s="122"/>
      <c r="L379" s="122"/>
      <c r="M379" s="122"/>
      <c r="N379" s="122"/>
      <c r="O379" s="122"/>
    </row>
    <row r="380" spans="1:15" ht="14.25" customHeight="1">
      <c r="A380" s="127"/>
      <c r="D380" s="222"/>
      <c r="E380" s="222"/>
      <c r="F380" s="222"/>
      <c r="G380" s="222"/>
      <c r="H380" s="122"/>
      <c r="I380" s="122"/>
      <c r="J380" s="122"/>
      <c r="K380" s="122"/>
      <c r="L380" s="122"/>
      <c r="M380" s="122"/>
      <c r="N380" s="122"/>
      <c r="O380" s="122"/>
    </row>
    <row r="381" spans="1:15" ht="14.25" customHeight="1">
      <c r="A381" s="127"/>
      <c r="D381" s="222"/>
      <c r="E381" s="222"/>
      <c r="F381" s="222"/>
      <c r="G381" s="222"/>
      <c r="H381" s="122"/>
      <c r="I381" s="122"/>
      <c r="J381" s="122"/>
      <c r="K381" s="122"/>
      <c r="L381" s="122"/>
      <c r="M381" s="122"/>
      <c r="N381" s="122"/>
      <c r="O381" s="122"/>
    </row>
    <row r="382" spans="1:15" ht="14.25" customHeight="1">
      <c r="A382" s="127"/>
      <c r="D382" s="222"/>
      <c r="E382" s="222"/>
      <c r="F382" s="222"/>
      <c r="G382" s="222"/>
      <c r="H382" s="122"/>
      <c r="I382" s="122"/>
      <c r="J382" s="122"/>
      <c r="K382" s="122"/>
      <c r="L382" s="122"/>
      <c r="M382" s="122"/>
      <c r="N382" s="122"/>
      <c r="O382" s="122"/>
    </row>
    <row r="383" spans="1:15" ht="14.25" customHeight="1">
      <c r="A383" s="127"/>
      <c r="D383" s="222"/>
      <c r="E383" s="222"/>
      <c r="F383" s="222"/>
      <c r="G383" s="222"/>
      <c r="H383" s="122"/>
      <c r="I383" s="122"/>
      <c r="J383" s="122"/>
      <c r="K383" s="122"/>
      <c r="L383" s="122"/>
      <c r="M383" s="122"/>
      <c r="N383" s="122"/>
      <c r="O383" s="122"/>
    </row>
    <row r="384" spans="1:15" ht="14.25" customHeight="1">
      <c r="A384" s="127"/>
      <c r="D384" s="222"/>
      <c r="E384" s="222"/>
      <c r="F384" s="222"/>
      <c r="G384" s="222"/>
      <c r="H384" s="122"/>
      <c r="I384" s="122"/>
      <c r="J384" s="122"/>
      <c r="K384" s="122"/>
      <c r="L384" s="122"/>
      <c r="M384" s="122"/>
      <c r="N384" s="122"/>
      <c r="O384" s="122"/>
    </row>
    <row r="385" spans="1:15" ht="14.25" customHeight="1">
      <c r="A385" s="127"/>
      <c r="D385" s="222"/>
      <c r="E385" s="222"/>
      <c r="F385" s="222"/>
      <c r="G385" s="222"/>
      <c r="H385" s="122"/>
      <c r="I385" s="122"/>
      <c r="J385" s="122"/>
      <c r="K385" s="122"/>
      <c r="L385" s="122"/>
      <c r="M385" s="122"/>
      <c r="N385" s="122"/>
      <c r="O385" s="122"/>
    </row>
    <row r="386" spans="1:15" ht="14.25" customHeight="1">
      <c r="A386" s="127"/>
      <c r="D386" s="222"/>
      <c r="E386" s="222"/>
      <c r="F386" s="222"/>
      <c r="G386" s="222"/>
      <c r="H386" s="122"/>
      <c r="I386" s="122"/>
      <c r="J386" s="122"/>
      <c r="K386" s="122"/>
      <c r="L386" s="122"/>
      <c r="M386" s="122"/>
      <c r="N386" s="122"/>
      <c r="O386" s="122"/>
    </row>
    <row r="387" spans="1:15" ht="14.25" customHeight="1">
      <c r="A387" s="127"/>
      <c r="D387" s="222"/>
      <c r="E387" s="222"/>
      <c r="F387" s="222"/>
      <c r="G387" s="222"/>
      <c r="H387" s="122"/>
      <c r="I387" s="122"/>
      <c r="J387" s="122"/>
      <c r="K387" s="122"/>
      <c r="L387" s="122"/>
      <c r="M387" s="122"/>
      <c r="N387" s="122"/>
      <c r="O387" s="122"/>
    </row>
    <row r="388" spans="1:15" ht="14.25" customHeight="1">
      <c r="A388" s="127"/>
      <c r="D388" s="222"/>
      <c r="E388" s="222"/>
      <c r="F388" s="222"/>
      <c r="G388" s="222"/>
      <c r="H388" s="122"/>
      <c r="I388" s="122"/>
      <c r="J388" s="122"/>
      <c r="K388" s="122"/>
      <c r="L388" s="122"/>
      <c r="M388" s="122"/>
      <c r="N388" s="122"/>
      <c r="O388" s="122"/>
    </row>
    <row r="389" spans="1:15" ht="14.25" customHeight="1">
      <c r="A389" s="127"/>
      <c r="D389" s="222"/>
      <c r="E389" s="222"/>
      <c r="F389" s="222"/>
      <c r="G389" s="222"/>
      <c r="H389" s="122"/>
      <c r="I389" s="122"/>
      <c r="J389" s="122"/>
      <c r="K389" s="122"/>
      <c r="L389" s="122"/>
      <c r="M389" s="122"/>
      <c r="N389" s="122"/>
      <c r="O389" s="122"/>
    </row>
    <row r="390" spans="1:15" ht="14.25" customHeight="1">
      <c r="A390" s="127"/>
      <c r="D390" s="222"/>
      <c r="E390" s="222"/>
      <c r="F390" s="222"/>
      <c r="G390" s="222"/>
      <c r="H390" s="122"/>
      <c r="I390" s="122"/>
      <c r="J390" s="122"/>
      <c r="K390" s="122"/>
      <c r="L390" s="122"/>
      <c r="M390" s="122"/>
      <c r="N390" s="122"/>
      <c r="O390" s="122"/>
    </row>
    <row r="391" spans="1:15" ht="14.25" customHeight="1">
      <c r="A391" s="127"/>
      <c r="D391" s="222"/>
      <c r="E391" s="222"/>
      <c r="F391" s="222"/>
      <c r="G391" s="222"/>
      <c r="H391" s="122"/>
      <c r="I391" s="122"/>
      <c r="J391" s="122"/>
      <c r="K391" s="122"/>
      <c r="L391" s="122"/>
      <c r="M391" s="122"/>
      <c r="N391" s="122"/>
      <c r="O391" s="122"/>
    </row>
    <row r="392" spans="1:15" ht="14.25" customHeight="1">
      <c r="A392" s="127"/>
      <c r="D392" s="222"/>
      <c r="E392" s="222"/>
      <c r="F392" s="222"/>
      <c r="G392" s="222"/>
      <c r="H392" s="122"/>
      <c r="I392" s="122"/>
      <c r="J392" s="122"/>
      <c r="K392" s="122"/>
      <c r="L392" s="122"/>
      <c r="M392" s="122"/>
      <c r="N392" s="122"/>
      <c r="O392" s="122"/>
    </row>
    <row r="393" spans="1:15" ht="14.25" customHeight="1">
      <c r="A393" s="127"/>
      <c r="D393" s="222"/>
      <c r="E393" s="222"/>
      <c r="F393" s="222"/>
      <c r="G393" s="222"/>
      <c r="H393" s="122"/>
      <c r="I393" s="122"/>
      <c r="J393" s="122"/>
      <c r="K393" s="122"/>
      <c r="L393" s="122"/>
      <c r="M393" s="122"/>
      <c r="N393" s="122"/>
      <c r="O393" s="122"/>
    </row>
    <row r="394" spans="1:15" ht="14.25" customHeight="1">
      <c r="A394" s="127"/>
      <c r="D394" s="222"/>
      <c r="E394" s="222"/>
      <c r="F394" s="222"/>
      <c r="G394" s="222"/>
      <c r="H394" s="122"/>
      <c r="I394" s="122"/>
      <c r="J394" s="122"/>
      <c r="K394" s="122"/>
      <c r="L394" s="122"/>
      <c r="M394" s="122"/>
      <c r="N394" s="122"/>
      <c r="O394" s="122"/>
    </row>
    <row r="395" spans="1:15" ht="14.25" customHeight="1">
      <c r="A395" s="127"/>
      <c r="D395" s="222"/>
      <c r="E395" s="222"/>
      <c r="F395" s="222"/>
      <c r="G395" s="222"/>
      <c r="H395" s="122"/>
      <c r="I395" s="122"/>
      <c r="J395" s="122"/>
      <c r="K395" s="122"/>
      <c r="L395" s="122"/>
      <c r="M395" s="122"/>
      <c r="N395" s="122"/>
      <c r="O395" s="122"/>
    </row>
    <row r="396" spans="1:15" ht="14.25" customHeight="1">
      <c r="A396" s="127"/>
      <c r="D396" s="222"/>
      <c r="E396" s="222"/>
      <c r="F396" s="222"/>
      <c r="G396" s="222"/>
      <c r="H396" s="122"/>
      <c r="I396" s="122"/>
      <c r="J396" s="122"/>
      <c r="K396" s="122"/>
      <c r="L396" s="122"/>
      <c r="M396" s="122"/>
      <c r="N396" s="122"/>
      <c r="O396" s="122"/>
    </row>
    <row r="397" spans="1:15" ht="14.25" customHeight="1">
      <c r="A397" s="127"/>
      <c r="D397" s="222"/>
      <c r="E397" s="222"/>
      <c r="F397" s="222"/>
      <c r="G397" s="222"/>
      <c r="H397" s="122"/>
      <c r="I397" s="122"/>
      <c r="J397" s="122"/>
      <c r="K397" s="122"/>
      <c r="L397" s="122"/>
      <c r="M397" s="122"/>
      <c r="N397" s="122"/>
      <c r="O397" s="122"/>
    </row>
    <row r="398" spans="1:15" ht="14.25" customHeight="1">
      <c r="A398" s="127"/>
      <c r="D398" s="222"/>
      <c r="E398" s="222"/>
      <c r="F398" s="222"/>
      <c r="G398" s="222"/>
      <c r="H398" s="122"/>
      <c r="I398" s="122"/>
      <c r="J398" s="122"/>
      <c r="K398" s="122"/>
      <c r="L398" s="122"/>
      <c r="M398" s="122"/>
      <c r="N398" s="122"/>
      <c r="O398" s="122"/>
    </row>
    <row r="399" spans="1:15" ht="14.25" customHeight="1">
      <c r="A399" s="127"/>
      <c r="D399" s="222"/>
      <c r="E399" s="222"/>
      <c r="F399" s="222"/>
      <c r="G399" s="222"/>
      <c r="H399" s="122"/>
      <c r="I399" s="122"/>
      <c r="J399" s="122"/>
      <c r="K399" s="122"/>
      <c r="L399" s="122"/>
      <c r="M399" s="122"/>
      <c r="N399" s="122"/>
      <c r="O399" s="122"/>
    </row>
    <row r="400" spans="1:15" ht="14.25" customHeight="1">
      <c r="A400" s="127"/>
      <c r="D400" s="222"/>
      <c r="E400" s="222"/>
      <c r="F400" s="222"/>
      <c r="G400" s="222"/>
      <c r="H400" s="122"/>
      <c r="I400" s="122"/>
      <c r="J400" s="122"/>
      <c r="K400" s="122"/>
      <c r="L400" s="122"/>
      <c r="M400" s="122"/>
      <c r="N400" s="122"/>
      <c r="O400" s="122"/>
    </row>
    <row r="401" spans="1:15" ht="14.25" customHeight="1">
      <c r="A401" s="127"/>
      <c r="D401" s="222"/>
      <c r="E401" s="222"/>
      <c r="F401" s="222"/>
      <c r="G401" s="222"/>
      <c r="H401" s="122"/>
      <c r="I401" s="122"/>
      <c r="J401" s="122"/>
      <c r="K401" s="122"/>
      <c r="L401" s="122"/>
      <c r="M401" s="122"/>
      <c r="N401" s="122"/>
      <c r="O401" s="122"/>
    </row>
    <row r="402" spans="1:15" ht="14.25" customHeight="1">
      <c r="A402" s="127"/>
      <c r="D402" s="222"/>
      <c r="E402" s="222"/>
      <c r="F402" s="222"/>
      <c r="G402" s="222"/>
      <c r="H402" s="122"/>
      <c r="I402" s="122"/>
      <c r="J402" s="122"/>
      <c r="K402" s="122"/>
      <c r="L402" s="122"/>
      <c r="M402" s="122"/>
      <c r="N402" s="122"/>
      <c r="O402" s="122"/>
    </row>
    <row r="403" spans="1:15" ht="14.25" customHeight="1">
      <c r="A403" s="127"/>
      <c r="D403" s="222"/>
      <c r="E403" s="222"/>
      <c r="F403" s="222"/>
      <c r="G403" s="222"/>
      <c r="H403" s="122"/>
      <c r="I403" s="122"/>
      <c r="J403" s="122"/>
      <c r="K403" s="122"/>
      <c r="L403" s="122"/>
      <c r="M403" s="122"/>
      <c r="N403" s="122"/>
      <c r="O403" s="122"/>
    </row>
    <row r="404" spans="1:15" ht="14.25" customHeight="1">
      <c r="A404" s="127"/>
      <c r="D404" s="222"/>
      <c r="E404" s="222"/>
      <c r="F404" s="222"/>
      <c r="G404" s="222"/>
      <c r="H404" s="122"/>
      <c r="I404" s="122"/>
      <c r="J404" s="122"/>
      <c r="K404" s="122"/>
      <c r="L404" s="122"/>
      <c r="M404" s="122"/>
      <c r="N404" s="122"/>
      <c r="O404" s="122"/>
    </row>
    <row r="405" spans="1:15" ht="14.25" customHeight="1">
      <c r="A405" s="127"/>
      <c r="D405" s="222"/>
      <c r="E405" s="222"/>
      <c r="F405" s="222"/>
      <c r="G405" s="222"/>
      <c r="H405" s="122"/>
      <c r="I405" s="122"/>
      <c r="J405" s="122"/>
      <c r="K405" s="122"/>
      <c r="L405" s="122"/>
      <c r="M405" s="122"/>
      <c r="N405" s="122"/>
      <c r="O405" s="122"/>
    </row>
    <row r="406" spans="1:15" ht="14.25" customHeight="1">
      <c r="A406" s="127"/>
      <c r="D406" s="222"/>
      <c r="E406" s="222"/>
      <c r="F406" s="222"/>
      <c r="G406" s="222"/>
      <c r="H406" s="122"/>
      <c r="I406" s="122"/>
      <c r="J406" s="122"/>
      <c r="K406" s="122"/>
      <c r="L406" s="122"/>
      <c r="M406" s="122"/>
      <c r="N406" s="122"/>
      <c r="O406" s="122"/>
    </row>
    <row r="407" spans="1:15" ht="14.25" customHeight="1">
      <c r="A407" s="127"/>
      <c r="D407" s="222"/>
      <c r="E407" s="222"/>
      <c r="F407" s="222"/>
      <c r="G407" s="222"/>
      <c r="H407" s="122"/>
      <c r="I407" s="122"/>
      <c r="J407" s="122"/>
      <c r="K407" s="122"/>
      <c r="L407" s="122"/>
      <c r="M407" s="122"/>
      <c r="N407" s="122"/>
      <c r="O407" s="122"/>
    </row>
    <row r="408" spans="1:15" ht="14.25" customHeight="1">
      <c r="A408" s="127"/>
      <c r="D408" s="222"/>
      <c r="E408" s="222"/>
      <c r="F408" s="222"/>
      <c r="G408" s="222"/>
      <c r="H408" s="122"/>
      <c r="I408" s="122"/>
      <c r="J408" s="122"/>
      <c r="K408" s="122"/>
      <c r="L408" s="122"/>
      <c r="M408" s="122"/>
      <c r="N408" s="122"/>
      <c r="O408" s="122"/>
    </row>
    <row r="409" spans="1:15" ht="14.25" customHeight="1">
      <c r="A409" s="127"/>
      <c r="D409" s="222"/>
      <c r="E409" s="222"/>
      <c r="F409" s="222"/>
      <c r="G409" s="222"/>
      <c r="H409" s="122"/>
      <c r="I409" s="122"/>
      <c r="J409" s="122"/>
      <c r="K409" s="122"/>
      <c r="L409" s="122"/>
      <c r="M409" s="122"/>
      <c r="N409" s="122"/>
      <c r="O409" s="122"/>
    </row>
    <row r="410" spans="1:15" ht="14.25" customHeight="1">
      <c r="A410" s="127"/>
      <c r="D410" s="222"/>
      <c r="E410" s="222"/>
      <c r="F410" s="222"/>
      <c r="G410" s="222"/>
      <c r="H410" s="122"/>
      <c r="I410" s="122"/>
      <c r="J410" s="122"/>
      <c r="K410" s="122"/>
      <c r="L410" s="122"/>
      <c r="M410" s="122"/>
      <c r="N410" s="122"/>
      <c r="O410" s="122"/>
    </row>
    <row r="411" spans="1:15" ht="14.25" customHeight="1">
      <c r="A411" s="127"/>
      <c r="D411" s="222"/>
      <c r="E411" s="222"/>
      <c r="F411" s="222"/>
      <c r="G411" s="222"/>
      <c r="H411" s="122"/>
      <c r="I411" s="122"/>
      <c r="J411" s="122"/>
      <c r="K411" s="122"/>
      <c r="L411" s="122"/>
      <c r="M411" s="122"/>
      <c r="N411" s="122"/>
      <c r="O411" s="122"/>
    </row>
    <row r="412" spans="1:15" ht="14.25" customHeight="1">
      <c r="A412" s="127"/>
      <c r="D412" s="222"/>
      <c r="E412" s="222"/>
      <c r="F412" s="222"/>
      <c r="G412" s="222"/>
      <c r="H412" s="122"/>
      <c r="I412" s="122"/>
      <c r="J412" s="122"/>
      <c r="K412" s="122"/>
      <c r="L412" s="122"/>
      <c r="M412" s="122"/>
      <c r="N412" s="122"/>
      <c r="O412" s="122"/>
    </row>
    <row r="413" spans="1:15" ht="14.25" customHeight="1">
      <c r="A413" s="127"/>
      <c r="D413" s="222"/>
      <c r="E413" s="222"/>
      <c r="F413" s="222"/>
      <c r="G413" s="222"/>
      <c r="H413" s="122"/>
      <c r="I413" s="122"/>
      <c r="J413" s="122"/>
      <c r="K413" s="122"/>
      <c r="L413" s="122"/>
      <c r="M413" s="122"/>
      <c r="N413" s="122"/>
      <c r="O413" s="122"/>
    </row>
    <row r="414" spans="1:15" ht="14.25" customHeight="1">
      <c r="A414" s="127"/>
      <c r="D414" s="222"/>
      <c r="E414" s="222"/>
      <c r="F414" s="222"/>
      <c r="G414" s="222"/>
      <c r="H414" s="122"/>
      <c r="I414" s="122"/>
      <c r="J414" s="122"/>
      <c r="K414" s="122"/>
      <c r="L414" s="122"/>
      <c r="M414" s="122"/>
      <c r="N414" s="122"/>
      <c r="O414" s="122"/>
    </row>
    <row r="415" spans="1:15" ht="14.25" customHeight="1">
      <c r="A415" s="127"/>
      <c r="D415" s="222"/>
      <c r="E415" s="222"/>
      <c r="F415" s="222"/>
      <c r="G415" s="222"/>
      <c r="H415" s="122"/>
      <c r="I415" s="122"/>
      <c r="J415" s="122"/>
      <c r="K415" s="122"/>
      <c r="L415" s="122"/>
      <c r="M415" s="122"/>
      <c r="N415" s="122"/>
      <c r="O415" s="122"/>
    </row>
    <row r="416" spans="1:15" ht="14.25" customHeight="1">
      <c r="A416" s="127"/>
      <c r="D416" s="222"/>
      <c r="E416" s="222"/>
      <c r="F416" s="222"/>
      <c r="G416" s="222"/>
      <c r="H416" s="122"/>
      <c r="I416" s="122"/>
      <c r="J416" s="122"/>
      <c r="K416" s="122"/>
      <c r="L416" s="122"/>
      <c r="M416" s="122"/>
      <c r="N416" s="122"/>
      <c r="O416" s="122"/>
    </row>
    <row r="417" spans="1:15" ht="14.25" customHeight="1">
      <c r="A417" s="127"/>
      <c r="D417" s="222"/>
      <c r="E417" s="222"/>
      <c r="F417" s="222"/>
      <c r="G417" s="222"/>
      <c r="H417" s="122"/>
      <c r="I417" s="122"/>
      <c r="J417" s="122"/>
      <c r="K417" s="122"/>
      <c r="L417" s="122"/>
      <c r="M417" s="122"/>
      <c r="N417" s="122"/>
      <c r="O417" s="122"/>
    </row>
    <row r="418" spans="1:15" ht="14.25" customHeight="1">
      <c r="A418" s="127"/>
      <c r="D418" s="222"/>
      <c r="E418" s="222"/>
      <c r="F418" s="222"/>
      <c r="G418" s="222"/>
      <c r="H418" s="122"/>
      <c r="I418" s="122"/>
      <c r="J418" s="122"/>
      <c r="K418" s="122"/>
      <c r="L418" s="122"/>
      <c r="M418" s="122"/>
      <c r="N418" s="122"/>
      <c r="O418" s="122"/>
    </row>
    <row r="419" spans="1:15" ht="14.25" customHeight="1">
      <c r="A419" s="127"/>
      <c r="D419" s="222"/>
      <c r="E419" s="222"/>
      <c r="F419" s="222"/>
      <c r="G419" s="222"/>
      <c r="H419" s="122"/>
      <c r="I419" s="122"/>
      <c r="J419" s="122"/>
      <c r="K419" s="122"/>
      <c r="L419" s="122"/>
      <c r="M419" s="122"/>
      <c r="N419" s="122"/>
      <c r="O419" s="122"/>
    </row>
    <row r="420" spans="1:15" ht="14.25" customHeight="1">
      <c r="A420" s="127"/>
      <c r="D420" s="222"/>
      <c r="E420" s="222"/>
      <c r="F420" s="222"/>
      <c r="G420" s="222"/>
      <c r="H420" s="122"/>
      <c r="I420" s="122"/>
      <c r="J420" s="122"/>
      <c r="K420" s="122"/>
      <c r="L420" s="122"/>
      <c r="M420" s="122"/>
      <c r="N420" s="122"/>
      <c r="O420" s="122"/>
    </row>
    <row r="421" spans="1:15" ht="14.25" customHeight="1">
      <c r="A421" s="127"/>
      <c r="D421" s="222"/>
      <c r="E421" s="222"/>
      <c r="F421" s="222"/>
      <c r="G421" s="222"/>
      <c r="H421" s="122"/>
      <c r="I421" s="122"/>
      <c r="J421" s="122"/>
      <c r="K421" s="122"/>
      <c r="L421" s="122"/>
      <c r="M421" s="122"/>
      <c r="N421" s="122"/>
      <c r="O421" s="122"/>
    </row>
    <row r="422" spans="1:15" ht="14.25" customHeight="1">
      <c r="A422" s="127"/>
      <c r="D422" s="222"/>
      <c r="E422" s="222"/>
      <c r="F422" s="222"/>
      <c r="G422" s="222"/>
      <c r="H422" s="122"/>
      <c r="I422" s="122"/>
      <c r="J422" s="122"/>
      <c r="K422" s="122"/>
      <c r="L422" s="122"/>
      <c r="M422" s="122"/>
      <c r="N422" s="122"/>
      <c r="O422" s="122"/>
    </row>
    <row r="423" spans="1:15" ht="14.25" customHeight="1">
      <c r="A423" s="127"/>
      <c r="D423" s="222"/>
      <c r="E423" s="222"/>
      <c r="F423" s="222"/>
      <c r="G423" s="222"/>
      <c r="H423" s="122"/>
      <c r="I423" s="122"/>
      <c r="J423" s="122"/>
      <c r="K423" s="122"/>
      <c r="L423" s="122"/>
      <c r="M423" s="122"/>
      <c r="N423" s="122"/>
      <c r="O423" s="122"/>
    </row>
    <row r="424" spans="1:15" ht="14.25" customHeight="1">
      <c r="A424" s="127"/>
      <c r="D424" s="222"/>
      <c r="E424" s="222"/>
      <c r="F424" s="222"/>
      <c r="G424" s="222"/>
      <c r="H424" s="122"/>
      <c r="I424" s="122"/>
      <c r="J424" s="122"/>
      <c r="K424" s="122"/>
      <c r="L424" s="122"/>
      <c r="M424" s="122"/>
      <c r="N424" s="122"/>
      <c r="O424" s="122"/>
    </row>
    <row r="425" spans="1:15" ht="14.25" customHeight="1">
      <c r="A425" s="127"/>
      <c r="D425" s="222"/>
      <c r="E425" s="222"/>
      <c r="F425" s="222"/>
      <c r="G425" s="222"/>
      <c r="H425" s="122"/>
      <c r="I425" s="122"/>
      <c r="J425" s="122"/>
      <c r="K425" s="122"/>
      <c r="L425" s="122"/>
      <c r="M425" s="122"/>
      <c r="N425" s="122"/>
      <c r="O425" s="122"/>
    </row>
    <row r="426" spans="1:15" ht="14.25" customHeight="1">
      <c r="A426" s="127"/>
      <c r="D426" s="222"/>
      <c r="E426" s="222"/>
      <c r="F426" s="222"/>
      <c r="G426" s="222"/>
      <c r="H426" s="122"/>
      <c r="I426" s="122"/>
      <c r="J426" s="122"/>
      <c r="K426" s="122"/>
      <c r="L426" s="122"/>
      <c r="M426" s="122"/>
      <c r="N426" s="122"/>
      <c r="O426" s="122"/>
    </row>
    <row r="427" spans="1:15" ht="14.25" customHeight="1">
      <c r="A427" s="127"/>
      <c r="D427" s="222"/>
      <c r="E427" s="222"/>
      <c r="F427" s="222"/>
      <c r="G427" s="222"/>
      <c r="H427" s="122"/>
      <c r="I427" s="122"/>
      <c r="J427" s="122"/>
      <c r="K427" s="122"/>
      <c r="L427" s="122"/>
      <c r="M427" s="122"/>
      <c r="N427" s="122"/>
      <c r="O427" s="122"/>
    </row>
    <row r="428" spans="1:15" ht="14.25" customHeight="1">
      <c r="A428" s="127"/>
      <c r="D428" s="222"/>
      <c r="E428" s="222"/>
      <c r="F428" s="222"/>
      <c r="G428" s="222"/>
      <c r="H428" s="122"/>
      <c r="I428" s="122"/>
      <c r="J428" s="122"/>
      <c r="K428" s="122"/>
      <c r="L428" s="122"/>
      <c r="M428" s="122"/>
      <c r="N428" s="122"/>
      <c r="O428" s="122"/>
    </row>
    <row r="429" spans="1:15" ht="14.25" customHeight="1">
      <c r="A429" s="127"/>
      <c r="D429" s="222"/>
      <c r="E429" s="222"/>
      <c r="F429" s="222"/>
      <c r="G429" s="222"/>
      <c r="H429" s="122"/>
      <c r="I429" s="122"/>
      <c r="J429" s="122"/>
      <c r="K429" s="122"/>
      <c r="L429" s="122"/>
      <c r="M429" s="122"/>
      <c r="N429" s="122"/>
      <c r="O429" s="122"/>
    </row>
    <row r="430" spans="1:15" ht="14.25" customHeight="1">
      <c r="A430" s="127"/>
      <c r="D430" s="222"/>
      <c r="E430" s="222"/>
      <c r="F430" s="222"/>
      <c r="G430" s="222"/>
      <c r="H430" s="122"/>
      <c r="I430" s="122"/>
      <c r="J430" s="122"/>
      <c r="K430" s="122"/>
      <c r="L430" s="122"/>
      <c r="M430" s="122"/>
      <c r="N430" s="122"/>
      <c r="O430" s="122"/>
    </row>
    <row r="431" spans="1:15" ht="14.25" customHeight="1">
      <c r="A431" s="127"/>
      <c r="D431" s="222"/>
      <c r="E431" s="222"/>
      <c r="F431" s="222"/>
      <c r="G431" s="222"/>
      <c r="H431" s="122"/>
      <c r="I431" s="122"/>
      <c r="J431" s="122"/>
      <c r="K431" s="122"/>
      <c r="L431" s="122"/>
      <c r="M431" s="122"/>
      <c r="N431" s="122"/>
      <c r="O431" s="122"/>
    </row>
    <row r="432" spans="1:15" ht="14.25" customHeight="1">
      <c r="A432" s="127"/>
      <c r="D432" s="222"/>
      <c r="E432" s="222"/>
      <c r="F432" s="222"/>
      <c r="G432" s="222"/>
      <c r="H432" s="122"/>
      <c r="I432" s="122"/>
      <c r="J432" s="122"/>
      <c r="K432" s="122"/>
      <c r="L432" s="122"/>
      <c r="M432" s="122"/>
      <c r="N432" s="122"/>
      <c r="O432" s="122"/>
    </row>
    <row r="433" spans="1:15" ht="14.25" customHeight="1">
      <c r="A433" s="127"/>
      <c r="D433" s="222"/>
      <c r="E433" s="222"/>
      <c r="F433" s="222"/>
      <c r="G433" s="222"/>
      <c r="H433" s="122"/>
      <c r="I433" s="122"/>
      <c r="J433" s="122"/>
      <c r="K433" s="122"/>
      <c r="L433" s="122"/>
      <c r="M433" s="122"/>
      <c r="N433" s="122"/>
      <c r="O433" s="122"/>
    </row>
    <row r="434" spans="1:15" ht="14.25" customHeight="1">
      <c r="A434" s="127"/>
      <c r="D434" s="222"/>
      <c r="E434" s="222"/>
      <c r="F434" s="222"/>
      <c r="G434" s="222"/>
      <c r="H434" s="122"/>
      <c r="I434" s="122"/>
      <c r="J434" s="122"/>
      <c r="K434" s="122"/>
      <c r="L434" s="122"/>
      <c r="M434" s="122"/>
      <c r="N434" s="122"/>
      <c r="O434" s="122"/>
    </row>
    <row r="435" spans="1:15" ht="14.25" customHeight="1">
      <c r="A435" s="127"/>
      <c r="D435" s="222"/>
      <c r="E435" s="222"/>
      <c r="F435" s="222"/>
      <c r="G435" s="222"/>
      <c r="H435" s="122"/>
      <c r="I435" s="122"/>
      <c r="J435" s="122"/>
      <c r="K435" s="122"/>
      <c r="L435" s="122"/>
      <c r="M435" s="122"/>
      <c r="N435" s="122"/>
      <c r="O435" s="122"/>
    </row>
    <row r="436" spans="1:15" ht="14.25" customHeight="1">
      <c r="A436" s="127"/>
      <c r="D436" s="222"/>
      <c r="E436" s="222"/>
      <c r="F436" s="222"/>
      <c r="G436" s="222"/>
      <c r="H436" s="122"/>
      <c r="I436" s="122"/>
      <c r="J436" s="122"/>
      <c r="K436" s="122"/>
      <c r="L436" s="122"/>
      <c r="M436" s="122"/>
      <c r="N436" s="122"/>
      <c r="O436" s="122"/>
    </row>
    <row r="437" spans="1:15" ht="14.25" customHeight="1">
      <c r="A437" s="127"/>
      <c r="D437" s="222"/>
      <c r="E437" s="222"/>
      <c r="F437" s="222"/>
      <c r="G437" s="222"/>
      <c r="H437" s="122"/>
      <c r="I437" s="122"/>
      <c r="J437" s="122"/>
      <c r="K437" s="122"/>
      <c r="L437" s="122"/>
      <c r="M437" s="122"/>
      <c r="N437" s="122"/>
      <c r="O437" s="122"/>
    </row>
    <row r="438" spans="1:15" ht="14.25" customHeight="1">
      <c r="A438" s="127"/>
      <c r="D438" s="222"/>
      <c r="E438" s="222"/>
      <c r="F438" s="222"/>
      <c r="G438" s="222"/>
      <c r="H438" s="122"/>
      <c r="I438" s="122"/>
      <c r="J438" s="122"/>
      <c r="K438" s="122"/>
      <c r="L438" s="122"/>
      <c r="M438" s="122"/>
      <c r="N438" s="122"/>
      <c r="O438" s="122"/>
    </row>
    <row r="439" spans="1:15" ht="14.25" customHeight="1">
      <c r="A439" s="127"/>
      <c r="D439" s="222"/>
      <c r="E439" s="222"/>
      <c r="F439" s="222"/>
      <c r="G439" s="222"/>
      <c r="H439" s="122"/>
      <c r="I439" s="122"/>
      <c r="J439" s="122"/>
      <c r="K439" s="122"/>
      <c r="L439" s="122"/>
      <c r="M439" s="122"/>
      <c r="N439" s="122"/>
      <c r="O439" s="122"/>
    </row>
    <row r="440" spans="1:15" ht="14.25" customHeight="1">
      <c r="A440" s="127"/>
      <c r="D440" s="222"/>
      <c r="E440" s="222"/>
      <c r="F440" s="222"/>
      <c r="G440" s="222"/>
      <c r="H440" s="122"/>
      <c r="I440" s="122"/>
      <c r="J440" s="122"/>
      <c r="K440" s="122"/>
      <c r="L440" s="122"/>
      <c r="M440" s="122"/>
      <c r="N440" s="122"/>
      <c r="O440" s="122"/>
    </row>
    <row r="441" spans="1:15" ht="14.25" customHeight="1">
      <c r="A441" s="127"/>
      <c r="D441" s="222"/>
      <c r="E441" s="222"/>
      <c r="F441" s="222"/>
      <c r="G441" s="222"/>
      <c r="H441" s="122"/>
      <c r="I441" s="122"/>
      <c r="J441" s="122"/>
      <c r="K441" s="122"/>
      <c r="L441" s="122"/>
      <c r="M441" s="122"/>
      <c r="N441" s="122"/>
      <c r="O441" s="122"/>
    </row>
    <row r="442" spans="1:15" ht="14.25" customHeight="1">
      <c r="A442" s="127"/>
      <c r="D442" s="222"/>
      <c r="E442" s="222"/>
      <c r="F442" s="222"/>
      <c r="G442" s="222"/>
      <c r="H442" s="122"/>
      <c r="I442" s="122"/>
      <c r="J442" s="122"/>
      <c r="K442" s="122"/>
      <c r="L442" s="122"/>
      <c r="M442" s="122"/>
      <c r="N442" s="122"/>
      <c r="O442" s="122"/>
    </row>
    <row r="443" spans="1:15" ht="14.25" customHeight="1">
      <c r="A443" s="127"/>
      <c r="D443" s="222"/>
      <c r="E443" s="222"/>
      <c r="F443" s="222"/>
      <c r="G443" s="222"/>
      <c r="H443" s="122"/>
      <c r="I443" s="122"/>
      <c r="J443" s="122"/>
      <c r="K443" s="122"/>
      <c r="L443" s="122"/>
      <c r="M443" s="122"/>
      <c r="N443" s="122"/>
      <c r="O443" s="122"/>
    </row>
    <row r="444" spans="1:15" ht="14.25" customHeight="1">
      <c r="A444" s="127"/>
      <c r="D444" s="222"/>
      <c r="E444" s="222"/>
      <c r="F444" s="222"/>
      <c r="G444" s="222"/>
      <c r="H444" s="122"/>
      <c r="I444" s="122"/>
      <c r="J444" s="122"/>
      <c r="K444" s="122"/>
      <c r="L444" s="122"/>
      <c r="M444" s="122"/>
      <c r="N444" s="122"/>
      <c r="O444" s="122"/>
    </row>
    <row r="445" spans="1:15" ht="14.25" customHeight="1">
      <c r="A445" s="127"/>
      <c r="D445" s="222"/>
      <c r="E445" s="222"/>
      <c r="F445" s="222"/>
      <c r="G445" s="222"/>
      <c r="H445" s="122"/>
      <c r="I445" s="122"/>
      <c r="J445" s="122"/>
      <c r="K445" s="122"/>
      <c r="L445" s="122"/>
      <c r="M445" s="122"/>
      <c r="N445" s="122"/>
      <c r="O445" s="122"/>
    </row>
    <row r="446" spans="1:15" ht="14.25" customHeight="1">
      <c r="A446" s="127"/>
      <c r="D446" s="222"/>
      <c r="E446" s="222"/>
      <c r="F446" s="222"/>
      <c r="G446" s="222"/>
      <c r="H446" s="122"/>
      <c r="I446" s="122"/>
      <c r="J446" s="122"/>
      <c r="K446" s="122"/>
      <c r="L446" s="122"/>
      <c r="M446" s="122"/>
      <c r="N446" s="122"/>
      <c r="O446" s="122"/>
    </row>
    <row r="447" spans="1:15" ht="14.25" customHeight="1">
      <c r="A447" s="127"/>
      <c r="D447" s="222"/>
      <c r="E447" s="222"/>
      <c r="F447" s="222"/>
      <c r="G447" s="222"/>
      <c r="H447" s="122"/>
      <c r="I447" s="122"/>
      <c r="J447" s="122"/>
      <c r="K447" s="122"/>
      <c r="L447" s="122"/>
      <c r="M447" s="122"/>
      <c r="N447" s="122"/>
      <c r="O447" s="122"/>
    </row>
    <row r="448" spans="1:15" ht="14.25" customHeight="1">
      <c r="A448" s="127"/>
      <c r="D448" s="222"/>
      <c r="E448" s="222"/>
      <c r="F448" s="222"/>
      <c r="G448" s="222"/>
      <c r="H448" s="122"/>
      <c r="I448" s="122"/>
      <c r="J448" s="122"/>
      <c r="K448" s="122"/>
      <c r="L448" s="122"/>
      <c r="M448" s="122"/>
      <c r="N448" s="122"/>
      <c r="O448" s="122"/>
    </row>
    <row r="449" spans="1:15" ht="14.25" customHeight="1">
      <c r="A449" s="127"/>
      <c r="D449" s="222"/>
      <c r="E449" s="222"/>
      <c r="F449" s="222"/>
      <c r="G449" s="222"/>
      <c r="H449" s="122"/>
      <c r="I449" s="122"/>
      <c r="J449" s="122"/>
      <c r="K449" s="122"/>
      <c r="L449" s="122"/>
      <c r="M449" s="122"/>
      <c r="N449" s="122"/>
      <c r="O449" s="122"/>
    </row>
    <row r="450" spans="1:15" ht="14.25" customHeight="1">
      <c r="A450" s="127"/>
      <c r="D450" s="222"/>
      <c r="E450" s="222"/>
      <c r="F450" s="222"/>
      <c r="G450" s="222"/>
      <c r="H450" s="122"/>
      <c r="I450" s="122"/>
      <c r="J450" s="122"/>
      <c r="K450" s="122"/>
      <c r="L450" s="122"/>
      <c r="M450" s="122"/>
      <c r="N450" s="122"/>
      <c r="O450" s="122"/>
    </row>
    <row r="451" spans="1:15" ht="14.25" customHeight="1">
      <c r="A451" s="127"/>
      <c r="D451" s="222"/>
      <c r="E451" s="222"/>
      <c r="F451" s="222"/>
      <c r="G451" s="222"/>
      <c r="H451" s="122"/>
      <c r="I451" s="122"/>
      <c r="J451" s="122"/>
      <c r="K451" s="122"/>
      <c r="L451" s="122"/>
      <c r="M451" s="122"/>
      <c r="N451" s="122"/>
      <c r="O451" s="122"/>
    </row>
    <row r="452" spans="1:15" ht="14.25" customHeight="1">
      <c r="A452" s="127"/>
      <c r="D452" s="222"/>
      <c r="E452" s="222"/>
      <c r="F452" s="222"/>
      <c r="G452" s="222"/>
      <c r="H452" s="122"/>
      <c r="I452" s="122"/>
      <c r="J452" s="122"/>
      <c r="K452" s="122"/>
      <c r="L452" s="122"/>
      <c r="M452" s="122"/>
      <c r="N452" s="122"/>
      <c r="O452" s="122"/>
    </row>
    <row r="453" spans="1:15" ht="14.25" customHeight="1">
      <c r="A453" s="127"/>
      <c r="D453" s="222"/>
      <c r="E453" s="222"/>
      <c r="F453" s="222"/>
      <c r="G453" s="222"/>
      <c r="H453" s="122"/>
      <c r="I453" s="122"/>
      <c r="J453" s="122"/>
      <c r="K453" s="122"/>
      <c r="L453" s="122"/>
      <c r="M453" s="122"/>
      <c r="N453" s="122"/>
      <c r="O453" s="122"/>
    </row>
    <row r="454" spans="1:15" ht="14.25" customHeight="1">
      <c r="A454" s="127"/>
      <c r="D454" s="222"/>
      <c r="E454" s="222"/>
      <c r="F454" s="222"/>
      <c r="G454" s="222"/>
      <c r="H454" s="122"/>
      <c r="I454" s="122"/>
      <c r="J454" s="122"/>
      <c r="K454" s="122"/>
      <c r="L454" s="122"/>
      <c r="M454" s="122"/>
      <c r="N454" s="122"/>
      <c r="O454" s="122"/>
    </row>
    <row r="455" spans="1:15" ht="14.25" customHeight="1">
      <c r="A455" s="127"/>
      <c r="D455" s="222"/>
      <c r="E455" s="222"/>
      <c r="F455" s="222"/>
      <c r="G455" s="222"/>
      <c r="H455" s="122"/>
      <c r="I455" s="122"/>
      <c r="J455" s="122"/>
      <c r="K455" s="122"/>
      <c r="L455" s="122"/>
      <c r="M455" s="122"/>
      <c r="N455" s="122"/>
      <c r="O455" s="122"/>
    </row>
    <row r="456" spans="1:15" ht="14.25" customHeight="1">
      <c r="A456" s="127"/>
      <c r="D456" s="222"/>
      <c r="E456" s="222"/>
      <c r="F456" s="222"/>
      <c r="G456" s="222"/>
      <c r="H456" s="122"/>
      <c r="I456" s="122"/>
      <c r="J456" s="122"/>
      <c r="K456" s="122"/>
      <c r="L456" s="122"/>
      <c r="M456" s="122"/>
      <c r="N456" s="122"/>
      <c r="O456" s="122"/>
    </row>
    <row r="457" spans="1:15" ht="14.25" customHeight="1">
      <c r="A457" s="127"/>
      <c r="D457" s="222"/>
      <c r="E457" s="222"/>
      <c r="F457" s="222"/>
      <c r="G457" s="222"/>
      <c r="H457" s="122"/>
      <c r="I457" s="122"/>
      <c r="J457" s="122"/>
      <c r="K457" s="122"/>
      <c r="L457" s="122"/>
      <c r="M457" s="122"/>
      <c r="N457" s="122"/>
      <c r="O457" s="122"/>
    </row>
    <row r="458" spans="1:15" ht="14.25" customHeight="1">
      <c r="A458" s="127"/>
      <c r="D458" s="222"/>
      <c r="E458" s="222"/>
      <c r="F458" s="222"/>
      <c r="G458" s="222"/>
      <c r="H458" s="122"/>
      <c r="I458" s="122"/>
      <c r="J458" s="122"/>
      <c r="K458" s="122"/>
      <c r="L458" s="122"/>
      <c r="M458" s="122"/>
      <c r="N458" s="122"/>
      <c r="O458" s="122"/>
    </row>
    <row r="459" spans="1:15" ht="14.25" customHeight="1">
      <c r="A459" s="127"/>
      <c r="D459" s="222"/>
      <c r="E459" s="222"/>
      <c r="F459" s="222"/>
      <c r="G459" s="222"/>
      <c r="H459" s="122"/>
      <c r="I459" s="122"/>
      <c r="J459" s="122"/>
      <c r="K459" s="122"/>
      <c r="L459" s="122"/>
      <c r="M459" s="122"/>
      <c r="N459" s="122"/>
      <c r="O459" s="122"/>
    </row>
    <row r="460" spans="1:15" ht="14.25" customHeight="1">
      <c r="A460" s="127"/>
      <c r="D460" s="222"/>
      <c r="E460" s="222"/>
      <c r="F460" s="222"/>
      <c r="G460" s="222"/>
      <c r="H460" s="122"/>
      <c r="I460" s="122"/>
      <c r="J460" s="122"/>
      <c r="K460" s="122"/>
      <c r="L460" s="122"/>
      <c r="M460" s="122"/>
      <c r="N460" s="122"/>
      <c r="O460" s="122"/>
    </row>
    <row r="461" spans="1:15" ht="14.25" customHeight="1">
      <c r="A461" s="127"/>
      <c r="D461" s="222"/>
      <c r="E461" s="222"/>
      <c r="F461" s="222"/>
      <c r="G461" s="222"/>
      <c r="H461" s="122"/>
      <c r="I461" s="122"/>
      <c r="J461" s="122"/>
      <c r="K461" s="122"/>
      <c r="L461" s="122"/>
      <c r="M461" s="122"/>
      <c r="N461" s="122"/>
      <c r="O461" s="122"/>
    </row>
    <row r="462" spans="1:15" ht="14.25" customHeight="1">
      <c r="A462" s="127"/>
      <c r="D462" s="222"/>
      <c r="E462" s="222"/>
      <c r="F462" s="222"/>
      <c r="G462" s="222"/>
      <c r="H462" s="122"/>
      <c r="I462" s="122"/>
      <c r="J462" s="122"/>
      <c r="K462" s="122"/>
      <c r="L462" s="122"/>
      <c r="M462" s="122"/>
      <c r="N462" s="122"/>
      <c r="O462" s="122"/>
    </row>
    <row r="463" spans="1:15" ht="14.25" customHeight="1">
      <c r="A463" s="127"/>
      <c r="D463" s="222"/>
      <c r="E463" s="222"/>
      <c r="F463" s="222"/>
      <c r="G463" s="222"/>
      <c r="H463" s="122"/>
      <c r="I463" s="122"/>
      <c r="J463" s="122"/>
      <c r="K463" s="122"/>
      <c r="L463" s="122"/>
      <c r="M463" s="122"/>
      <c r="N463" s="122"/>
      <c r="O463" s="122"/>
    </row>
    <row r="464" spans="1:15" ht="14.25" customHeight="1">
      <c r="A464" s="127"/>
      <c r="D464" s="222"/>
      <c r="E464" s="222"/>
      <c r="F464" s="222"/>
      <c r="G464" s="222"/>
      <c r="H464" s="122"/>
      <c r="I464" s="122"/>
      <c r="J464" s="122"/>
      <c r="K464" s="122"/>
      <c r="L464" s="122"/>
      <c r="M464" s="122"/>
      <c r="N464" s="122"/>
      <c r="O464" s="122"/>
    </row>
    <row r="465" spans="1:15" ht="14.25" customHeight="1">
      <c r="A465" s="127"/>
      <c r="D465" s="222"/>
      <c r="E465" s="222"/>
      <c r="F465" s="222"/>
      <c r="G465" s="222"/>
      <c r="H465" s="122"/>
      <c r="I465" s="122"/>
      <c r="J465" s="122"/>
      <c r="K465" s="122"/>
      <c r="L465" s="122"/>
      <c r="M465" s="122"/>
      <c r="N465" s="122"/>
      <c r="O465" s="122"/>
    </row>
    <row r="466" spans="1:15" ht="14.25" customHeight="1">
      <c r="A466" s="127"/>
      <c r="D466" s="222"/>
      <c r="E466" s="222"/>
      <c r="F466" s="222"/>
      <c r="G466" s="222"/>
      <c r="H466" s="122"/>
      <c r="I466" s="122"/>
      <c r="J466" s="122"/>
      <c r="K466" s="122"/>
      <c r="L466" s="122"/>
      <c r="M466" s="122"/>
      <c r="N466" s="122"/>
      <c r="O466" s="122"/>
    </row>
    <row r="467" spans="1:15" ht="14.25" customHeight="1">
      <c r="A467" s="127"/>
      <c r="D467" s="222"/>
      <c r="E467" s="222"/>
      <c r="F467" s="222"/>
      <c r="G467" s="222"/>
      <c r="H467" s="122"/>
      <c r="I467" s="122"/>
      <c r="J467" s="122"/>
      <c r="K467" s="122"/>
      <c r="L467" s="122"/>
      <c r="M467" s="122"/>
      <c r="N467" s="122"/>
      <c r="O467" s="122"/>
    </row>
    <row r="468" spans="1:15" ht="14.25" customHeight="1">
      <c r="A468" s="127"/>
      <c r="D468" s="222"/>
      <c r="E468" s="222"/>
      <c r="F468" s="222"/>
      <c r="G468" s="222"/>
      <c r="H468" s="122"/>
      <c r="I468" s="122"/>
      <c r="J468" s="122"/>
      <c r="K468" s="122"/>
      <c r="L468" s="122"/>
      <c r="M468" s="122"/>
      <c r="N468" s="122"/>
      <c r="O468" s="122"/>
    </row>
    <row r="469" spans="1:15" ht="14.25" customHeight="1">
      <c r="A469" s="127"/>
      <c r="D469" s="222"/>
      <c r="E469" s="222"/>
      <c r="F469" s="222"/>
      <c r="G469" s="222"/>
      <c r="H469" s="122"/>
      <c r="I469" s="122"/>
      <c r="J469" s="122"/>
      <c r="K469" s="122"/>
      <c r="L469" s="122"/>
      <c r="M469" s="122"/>
      <c r="N469" s="122"/>
      <c r="O469" s="122"/>
    </row>
    <row r="470" spans="1:15" ht="14.25" customHeight="1">
      <c r="A470" s="127"/>
      <c r="D470" s="222"/>
      <c r="E470" s="222"/>
      <c r="F470" s="222"/>
      <c r="G470" s="222"/>
      <c r="H470" s="122"/>
      <c r="I470" s="122"/>
      <c r="J470" s="122"/>
      <c r="K470" s="122"/>
      <c r="L470" s="122"/>
      <c r="M470" s="122"/>
      <c r="N470" s="122"/>
      <c r="O470" s="122"/>
    </row>
    <row r="471" spans="1:15" ht="14.25" customHeight="1">
      <c r="A471" s="127"/>
      <c r="D471" s="222"/>
      <c r="E471" s="222"/>
      <c r="F471" s="222"/>
      <c r="G471" s="222"/>
      <c r="H471" s="122"/>
      <c r="I471" s="122"/>
      <c r="J471" s="122"/>
      <c r="K471" s="122"/>
      <c r="L471" s="122"/>
      <c r="M471" s="122"/>
      <c r="N471" s="122"/>
      <c r="O471" s="122"/>
    </row>
    <row r="472" spans="1:15" ht="14.25" customHeight="1">
      <c r="A472" s="127"/>
      <c r="D472" s="222"/>
      <c r="E472" s="222"/>
      <c r="F472" s="222"/>
      <c r="G472" s="222"/>
      <c r="H472" s="122"/>
      <c r="I472" s="122"/>
      <c r="J472" s="122"/>
      <c r="K472" s="122"/>
      <c r="L472" s="122"/>
      <c r="M472" s="122"/>
      <c r="N472" s="122"/>
      <c r="O472" s="122"/>
    </row>
    <row r="473" spans="1:15" ht="14.25" customHeight="1">
      <c r="A473" s="127"/>
      <c r="D473" s="222"/>
      <c r="E473" s="222"/>
      <c r="F473" s="222"/>
      <c r="G473" s="222"/>
      <c r="H473" s="122"/>
      <c r="I473" s="122"/>
      <c r="J473" s="122"/>
      <c r="K473" s="122"/>
      <c r="L473" s="122"/>
      <c r="M473" s="122"/>
      <c r="N473" s="122"/>
      <c r="O473" s="122"/>
    </row>
    <row r="474" spans="1:15" ht="14.25" customHeight="1">
      <c r="A474" s="127"/>
      <c r="D474" s="222"/>
      <c r="E474" s="222"/>
      <c r="F474" s="222"/>
      <c r="G474" s="222"/>
      <c r="H474" s="122"/>
      <c r="I474" s="122"/>
      <c r="J474" s="122"/>
      <c r="K474" s="122"/>
      <c r="L474" s="122"/>
      <c r="M474" s="122"/>
      <c r="N474" s="122"/>
      <c r="O474" s="122"/>
    </row>
    <row r="475" spans="1:15" ht="14.25" customHeight="1">
      <c r="A475" s="127"/>
      <c r="D475" s="222"/>
      <c r="E475" s="222"/>
      <c r="F475" s="222"/>
      <c r="G475" s="222"/>
      <c r="H475" s="122"/>
      <c r="I475" s="122"/>
      <c r="J475" s="122"/>
      <c r="K475" s="122"/>
      <c r="L475" s="122"/>
      <c r="M475" s="122"/>
      <c r="N475" s="122"/>
      <c r="O475" s="122"/>
    </row>
    <row r="476" spans="1:15" ht="14.25" customHeight="1">
      <c r="A476" s="127"/>
      <c r="D476" s="222"/>
      <c r="E476" s="222"/>
      <c r="F476" s="222"/>
      <c r="G476" s="222"/>
      <c r="H476" s="122"/>
      <c r="I476" s="122"/>
      <c r="J476" s="122"/>
      <c r="K476" s="122"/>
      <c r="L476" s="122"/>
      <c r="M476" s="122"/>
      <c r="N476" s="122"/>
      <c r="O476" s="122"/>
    </row>
    <row r="477" spans="1:15" ht="14.25" customHeight="1">
      <c r="A477" s="127"/>
      <c r="D477" s="222"/>
      <c r="E477" s="222"/>
      <c r="F477" s="222"/>
      <c r="G477" s="222"/>
      <c r="H477" s="122"/>
      <c r="I477" s="122"/>
      <c r="J477" s="122"/>
      <c r="K477" s="122"/>
      <c r="L477" s="122"/>
      <c r="M477" s="122"/>
      <c r="N477" s="122"/>
      <c r="O477" s="122"/>
    </row>
    <row r="478" spans="1:15" ht="14.25" customHeight="1">
      <c r="A478" s="127"/>
      <c r="D478" s="222"/>
      <c r="E478" s="222"/>
      <c r="F478" s="222"/>
      <c r="G478" s="222"/>
      <c r="H478" s="122"/>
      <c r="I478" s="122"/>
      <c r="J478" s="122"/>
      <c r="K478" s="122"/>
      <c r="L478" s="122"/>
      <c r="M478" s="122"/>
      <c r="N478" s="122"/>
      <c r="O478" s="122"/>
    </row>
    <row r="479" spans="1:15" ht="14.25" customHeight="1">
      <c r="A479" s="127"/>
      <c r="D479" s="222"/>
      <c r="E479" s="222"/>
      <c r="F479" s="222"/>
      <c r="G479" s="222"/>
      <c r="H479" s="122"/>
      <c r="I479" s="122"/>
      <c r="J479" s="122"/>
      <c r="K479" s="122"/>
      <c r="L479" s="122"/>
      <c r="M479" s="122"/>
      <c r="N479" s="122"/>
      <c r="O479" s="122"/>
    </row>
    <row r="480" spans="1:15" ht="14.25" customHeight="1">
      <c r="A480" s="127"/>
      <c r="D480" s="222"/>
      <c r="E480" s="222"/>
      <c r="F480" s="222"/>
      <c r="G480" s="222"/>
      <c r="H480" s="122"/>
      <c r="I480" s="122"/>
      <c r="J480" s="122"/>
      <c r="K480" s="122"/>
      <c r="L480" s="122"/>
      <c r="M480" s="122"/>
      <c r="N480" s="122"/>
      <c r="O480" s="122"/>
    </row>
    <row r="481" spans="1:15" ht="14.25" customHeight="1">
      <c r="A481" s="127"/>
      <c r="D481" s="222"/>
      <c r="E481" s="222"/>
      <c r="F481" s="222"/>
      <c r="G481" s="222"/>
      <c r="H481" s="122"/>
      <c r="I481" s="122"/>
      <c r="J481" s="122"/>
      <c r="K481" s="122"/>
      <c r="L481" s="122"/>
      <c r="M481" s="122"/>
      <c r="N481" s="122"/>
      <c r="O481" s="122"/>
    </row>
    <row r="482" spans="1:15" ht="14.25" customHeight="1">
      <c r="A482" s="127"/>
      <c r="D482" s="222"/>
      <c r="E482" s="222"/>
      <c r="F482" s="222"/>
      <c r="G482" s="222"/>
      <c r="H482" s="122"/>
      <c r="I482" s="122"/>
      <c r="J482" s="122"/>
      <c r="K482" s="122"/>
      <c r="L482" s="122"/>
      <c r="M482" s="122"/>
      <c r="N482" s="122"/>
      <c r="O482" s="122"/>
    </row>
    <row r="483" spans="1:15" ht="14.25" customHeight="1">
      <c r="A483" s="127"/>
      <c r="D483" s="222"/>
      <c r="E483" s="222"/>
      <c r="F483" s="222"/>
      <c r="G483" s="222"/>
      <c r="H483" s="122"/>
      <c r="I483" s="122"/>
      <c r="J483" s="122"/>
      <c r="K483" s="122"/>
      <c r="L483" s="122"/>
      <c r="M483" s="122"/>
      <c r="N483" s="122"/>
      <c r="O483" s="122"/>
    </row>
    <row r="484" spans="1:15" ht="14.25" customHeight="1">
      <c r="A484" s="127"/>
      <c r="D484" s="222"/>
      <c r="E484" s="222"/>
      <c r="F484" s="222"/>
      <c r="G484" s="222"/>
      <c r="H484" s="122"/>
      <c r="I484" s="122"/>
      <c r="J484" s="122"/>
      <c r="K484" s="122"/>
      <c r="L484" s="122"/>
      <c r="M484" s="122"/>
      <c r="N484" s="122"/>
      <c r="O484" s="122"/>
    </row>
    <row r="485" spans="1:15" ht="14.25" customHeight="1">
      <c r="A485" s="127"/>
      <c r="D485" s="222"/>
      <c r="E485" s="222"/>
      <c r="F485" s="222"/>
      <c r="G485" s="222"/>
      <c r="H485" s="122"/>
      <c r="I485" s="122"/>
      <c r="J485" s="122"/>
      <c r="K485" s="122"/>
      <c r="L485" s="122"/>
      <c r="M485" s="122"/>
      <c r="N485" s="122"/>
      <c r="O485" s="122"/>
    </row>
    <row r="486" spans="1:15" ht="14.25" customHeight="1">
      <c r="A486" s="127"/>
      <c r="D486" s="222"/>
      <c r="E486" s="222"/>
      <c r="F486" s="222"/>
      <c r="G486" s="222"/>
      <c r="H486" s="122"/>
      <c r="I486" s="122"/>
      <c r="J486" s="122"/>
      <c r="K486" s="122"/>
      <c r="L486" s="122"/>
      <c r="M486" s="122"/>
      <c r="N486" s="122"/>
      <c r="O486" s="122"/>
    </row>
    <row r="487" spans="1:15" ht="14.25" customHeight="1">
      <c r="A487" s="127"/>
      <c r="D487" s="222"/>
      <c r="E487" s="222"/>
      <c r="F487" s="222"/>
      <c r="G487" s="222"/>
      <c r="H487" s="122"/>
      <c r="I487" s="122"/>
      <c r="J487" s="122"/>
      <c r="K487" s="122"/>
      <c r="L487" s="122"/>
      <c r="M487" s="122"/>
      <c r="N487" s="122"/>
      <c r="O487" s="122"/>
    </row>
    <row r="488" spans="1:15" ht="14.25" customHeight="1">
      <c r="A488" s="127"/>
      <c r="D488" s="222"/>
      <c r="E488" s="222"/>
      <c r="F488" s="222"/>
      <c r="G488" s="222"/>
      <c r="H488" s="122"/>
      <c r="I488" s="122"/>
      <c r="J488" s="122"/>
      <c r="K488" s="122"/>
      <c r="L488" s="122"/>
      <c r="M488" s="122"/>
      <c r="N488" s="122"/>
      <c r="O488" s="122"/>
    </row>
    <row r="489" spans="1:15" ht="14.25" customHeight="1">
      <c r="A489" s="127"/>
      <c r="D489" s="222"/>
      <c r="E489" s="222"/>
      <c r="F489" s="222"/>
      <c r="G489" s="222"/>
      <c r="H489" s="122"/>
      <c r="I489" s="122"/>
      <c r="J489" s="122"/>
      <c r="K489" s="122"/>
      <c r="L489" s="122"/>
      <c r="M489" s="122"/>
      <c r="N489" s="122"/>
      <c r="O489" s="122"/>
    </row>
    <row r="490" spans="1:15" ht="14.25" customHeight="1">
      <c r="A490" s="127"/>
      <c r="D490" s="222"/>
      <c r="E490" s="222"/>
      <c r="F490" s="222"/>
      <c r="G490" s="222"/>
      <c r="H490" s="122"/>
      <c r="I490" s="122"/>
      <c r="J490" s="122"/>
      <c r="K490" s="122"/>
      <c r="L490" s="122"/>
      <c r="M490" s="122"/>
      <c r="N490" s="122"/>
      <c r="O490" s="122"/>
    </row>
    <row r="491" spans="1:15" ht="14.25" customHeight="1">
      <c r="A491" s="127"/>
      <c r="D491" s="222"/>
      <c r="E491" s="222"/>
      <c r="F491" s="222"/>
      <c r="G491" s="222"/>
      <c r="H491" s="122"/>
      <c r="I491" s="122"/>
      <c r="J491" s="122"/>
      <c r="K491" s="122"/>
      <c r="L491" s="122"/>
      <c r="M491" s="122"/>
      <c r="N491" s="122"/>
      <c r="O491" s="122"/>
    </row>
    <row r="492" spans="1:15" ht="14.25" customHeight="1">
      <c r="A492" s="127"/>
      <c r="D492" s="222"/>
      <c r="E492" s="222"/>
      <c r="F492" s="222"/>
      <c r="G492" s="222"/>
      <c r="H492" s="122"/>
      <c r="I492" s="122"/>
      <c r="J492" s="122"/>
      <c r="K492" s="122"/>
      <c r="L492" s="122"/>
      <c r="M492" s="122"/>
      <c r="N492" s="122"/>
      <c r="O492" s="122"/>
    </row>
    <row r="493" spans="1:15" ht="14.25" customHeight="1">
      <c r="A493" s="127"/>
      <c r="D493" s="222"/>
      <c r="E493" s="222"/>
      <c r="F493" s="222"/>
      <c r="G493" s="222"/>
      <c r="H493" s="122"/>
      <c r="I493" s="122"/>
      <c r="J493" s="122"/>
      <c r="K493" s="122"/>
      <c r="L493" s="122"/>
      <c r="M493" s="122"/>
      <c r="N493" s="122"/>
      <c r="O493" s="122"/>
    </row>
    <row r="494" spans="1:15" ht="14.25" customHeight="1">
      <c r="A494" s="127"/>
      <c r="D494" s="222"/>
      <c r="E494" s="222"/>
      <c r="F494" s="222"/>
      <c r="G494" s="222"/>
      <c r="H494" s="122"/>
      <c r="I494" s="122"/>
      <c r="J494" s="122"/>
      <c r="K494" s="122"/>
      <c r="L494" s="122"/>
      <c r="M494" s="122"/>
      <c r="N494" s="122"/>
      <c r="O494" s="122"/>
    </row>
    <row r="495" spans="1:15" ht="14.25" customHeight="1">
      <c r="A495" s="127"/>
      <c r="D495" s="222"/>
      <c r="E495" s="222"/>
      <c r="F495" s="222"/>
      <c r="G495" s="222"/>
      <c r="H495" s="122"/>
      <c r="I495" s="122"/>
      <c r="J495" s="122"/>
      <c r="K495" s="122"/>
      <c r="L495" s="122"/>
      <c r="M495" s="122"/>
      <c r="N495" s="122"/>
      <c r="O495" s="122"/>
    </row>
    <row r="496" spans="1:15" ht="14.25" customHeight="1">
      <c r="A496" s="127"/>
      <c r="D496" s="222"/>
      <c r="E496" s="222"/>
      <c r="F496" s="222"/>
      <c r="G496" s="222"/>
      <c r="H496" s="122"/>
      <c r="I496" s="122"/>
      <c r="J496" s="122"/>
      <c r="K496" s="122"/>
      <c r="L496" s="122"/>
      <c r="M496" s="122"/>
      <c r="N496" s="122"/>
      <c r="O496" s="122"/>
    </row>
    <row r="497" spans="1:15" ht="14.25" customHeight="1">
      <c r="A497" s="127"/>
      <c r="D497" s="222"/>
      <c r="E497" s="222"/>
      <c r="F497" s="222"/>
      <c r="G497" s="222"/>
      <c r="H497" s="122"/>
      <c r="I497" s="122"/>
      <c r="J497" s="122"/>
      <c r="K497" s="122"/>
      <c r="L497" s="122"/>
      <c r="M497" s="122"/>
      <c r="N497" s="122"/>
      <c r="O497" s="122"/>
    </row>
    <row r="498" spans="1:15" ht="14.25" customHeight="1">
      <c r="A498" s="127"/>
      <c r="D498" s="222"/>
      <c r="E498" s="222"/>
      <c r="F498" s="222"/>
      <c r="G498" s="222"/>
      <c r="H498" s="122"/>
      <c r="I498" s="122"/>
      <c r="J498" s="122"/>
      <c r="K498" s="122"/>
      <c r="L498" s="122"/>
      <c r="M498" s="122"/>
      <c r="N498" s="122"/>
      <c r="O498" s="122"/>
    </row>
    <row r="499" spans="1:15" ht="14.25" customHeight="1">
      <c r="A499" s="127"/>
      <c r="D499" s="222"/>
      <c r="E499" s="222"/>
      <c r="F499" s="222"/>
      <c r="G499" s="222"/>
      <c r="H499" s="122"/>
      <c r="I499" s="122"/>
      <c r="J499" s="122"/>
      <c r="K499" s="122"/>
      <c r="L499" s="122"/>
      <c r="M499" s="122"/>
      <c r="N499" s="122"/>
      <c r="O499" s="122"/>
    </row>
    <row r="500" spans="1:15" ht="14.25" customHeight="1">
      <c r="A500" s="127"/>
      <c r="D500" s="222"/>
      <c r="E500" s="222"/>
      <c r="F500" s="222"/>
      <c r="G500" s="222"/>
      <c r="H500" s="122"/>
      <c r="I500" s="122"/>
      <c r="J500" s="122"/>
      <c r="K500" s="122"/>
      <c r="L500" s="122"/>
      <c r="M500" s="122"/>
      <c r="N500" s="122"/>
      <c r="O500" s="122"/>
    </row>
    <row r="501" spans="1:15" ht="14.25" customHeight="1">
      <c r="A501" s="127"/>
      <c r="D501" s="222"/>
      <c r="E501" s="222"/>
      <c r="F501" s="222"/>
      <c r="G501" s="222"/>
      <c r="H501" s="122"/>
      <c r="I501" s="122"/>
      <c r="J501" s="122"/>
      <c r="K501" s="122"/>
      <c r="L501" s="122"/>
      <c r="M501" s="122"/>
      <c r="N501" s="122"/>
      <c r="O501" s="122"/>
    </row>
    <row r="502" spans="1:15" ht="14.25" customHeight="1">
      <c r="A502" s="127"/>
      <c r="D502" s="222"/>
      <c r="E502" s="222"/>
      <c r="F502" s="222"/>
      <c r="G502" s="222"/>
      <c r="H502" s="122"/>
      <c r="I502" s="122"/>
      <c r="J502" s="122"/>
      <c r="K502" s="122"/>
      <c r="L502" s="122"/>
      <c r="M502" s="122"/>
      <c r="N502" s="122"/>
      <c r="O502" s="122"/>
    </row>
    <row r="503" spans="1:15" ht="14.25" customHeight="1">
      <c r="A503" s="127"/>
      <c r="D503" s="222"/>
      <c r="E503" s="222"/>
      <c r="F503" s="222"/>
      <c r="G503" s="222"/>
      <c r="H503" s="122"/>
      <c r="I503" s="122"/>
      <c r="J503" s="122"/>
      <c r="K503" s="122"/>
      <c r="L503" s="122"/>
      <c r="M503" s="122"/>
      <c r="N503" s="122"/>
      <c r="O503" s="122"/>
    </row>
    <row r="504" spans="1:15" ht="14.25" customHeight="1">
      <c r="A504" s="127"/>
      <c r="D504" s="222"/>
      <c r="E504" s="222"/>
      <c r="F504" s="222"/>
      <c r="G504" s="222"/>
      <c r="H504" s="122"/>
      <c r="I504" s="122"/>
      <c r="J504" s="122"/>
      <c r="K504" s="122"/>
      <c r="L504" s="122"/>
      <c r="M504" s="122"/>
      <c r="N504" s="122"/>
      <c r="O504" s="122"/>
    </row>
    <row r="505" spans="1:15" ht="14.25" customHeight="1">
      <c r="A505" s="127"/>
      <c r="D505" s="222"/>
      <c r="E505" s="222"/>
      <c r="F505" s="222"/>
      <c r="G505" s="222"/>
      <c r="H505" s="122"/>
      <c r="I505" s="122"/>
      <c r="J505" s="122"/>
      <c r="K505" s="122"/>
      <c r="L505" s="122"/>
      <c r="M505" s="122"/>
      <c r="N505" s="122"/>
      <c r="O505" s="122"/>
    </row>
    <row r="506" spans="1:15" ht="14.25" customHeight="1">
      <c r="A506" s="127"/>
      <c r="D506" s="222"/>
      <c r="E506" s="222"/>
      <c r="F506" s="222"/>
      <c r="G506" s="222"/>
      <c r="H506" s="122"/>
      <c r="I506" s="122"/>
      <c r="J506" s="122"/>
      <c r="K506" s="122"/>
      <c r="L506" s="122"/>
      <c r="M506" s="122"/>
      <c r="N506" s="122"/>
      <c r="O506" s="122"/>
    </row>
    <row r="507" spans="1:15" ht="14.25" customHeight="1">
      <c r="A507" s="127"/>
      <c r="D507" s="222"/>
      <c r="E507" s="222"/>
      <c r="F507" s="222"/>
      <c r="G507" s="222"/>
      <c r="H507" s="122"/>
      <c r="I507" s="122"/>
      <c r="J507" s="122"/>
      <c r="K507" s="122"/>
      <c r="L507" s="122"/>
      <c r="M507" s="122"/>
      <c r="N507" s="122"/>
      <c r="O507" s="122"/>
    </row>
    <row r="508" spans="1:15" ht="14.25" customHeight="1">
      <c r="A508" s="127"/>
      <c r="D508" s="222"/>
      <c r="E508" s="222"/>
      <c r="F508" s="222"/>
      <c r="G508" s="222"/>
      <c r="H508" s="122"/>
      <c r="I508" s="122"/>
      <c r="J508" s="122"/>
      <c r="K508" s="122"/>
      <c r="L508" s="122"/>
      <c r="M508" s="122"/>
      <c r="N508" s="122"/>
      <c r="O508" s="122"/>
    </row>
    <row r="509" spans="1:15" ht="14.25" customHeight="1">
      <c r="A509" s="127"/>
      <c r="D509" s="222"/>
      <c r="E509" s="222"/>
      <c r="F509" s="222"/>
      <c r="G509" s="222"/>
      <c r="H509" s="122"/>
      <c r="I509" s="122"/>
      <c r="J509" s="122"/>
      <c r="K509" s="122"/>
      <c r="L509" s="122"/>
      <c r="M509" s="122"/>
      <c r="N509" s="122"/>
      <c r="O509" s="122"/>
    </row>
    <row r="510" spans="1:15" ht="14.25" customHeight="1">
      <c r="A510" s="127"/>
      <c r="D510" s="222"/>
      <c r="E510" s="222"/>
      <c r="F510" s="222"/>
      <c r="G510" s="222"/>
      <c r="H510" s="122"/>
      <c r="I510" s="122"/>
      <c r="J510" s="122"/>
      <c r="K510" s="122"/>
      <c r="L510" s="122"/>
      <c r="M510" s="122"/>
      <c r="N510" s="122"/>
      <c r="O510" s="122"/>
    </row>
    <row r="511" spans="1:15" ht="14.25" customHeight="1">
      <c r="A511" s="127"/>
      <c r="D511" s="222"/>
      <c r="E511" s="222"/>
      <c r="F511" s="222"/>
      <c r="G511" s="222"/>
      <c r="H511" s="122"/>
      <c r="I511" s="122"/>
      <c r="J511" s="122"/>
      <c r="K511" s="122"/>
      <c r="L511" s="122"/>
      <c r="M511" s="122"/>
      <c r="N511" s="122"/>
      <c r="O511" s="122"/>
    </row>
    <row r="512" spans="1:15" ht="14.25" customHeight="1">
      <c r="A512" s="127"/>
      <c r="D512" s="222"/>
      <c r="E512" s="222"/>
      <c r="F512" s="222"/>
      <c r="G512" s="222"/>
      <c r="H512" s="122"/>
      <c r="I512" s="122"/>
      <c r="J512" s="122"/>
      <c r="K512" s="122"/>
      <c r="L512" s="122"/>
      <c r="M512" s="122"/>
      <c r="N512" s="122"/>
      <c r="O512" s="122"/>
    </row>
    <row r="513" spans="1:15" ht="14.25" customHeight="1">
      <c r="A513" s="127"/>
      <c r="D513" s="222"/>
      <c r="E513" s="222"/>
      <c r="F513" s="222"/>
      <c r="G513" s="222"/>
      <c r="H513" s="122"/>
      <c r="I513" s="122"/>
      <c r="J513" s="122"/>
      <c r="K513" s="122"/>
      <c r="L513" s="122"/>
      <c r="M513" s="122"/>
      <c r="N513" s="122"/>
      <c r="O513" s="122"/>
    </row>
    <row r="514" spans="1:15" ht="14.25" customHeight="1">
      <c r="A514" s="127"/>
      <c r="D514" s="222"/>
      <c r="E514" s="222"/>
      <c r="F514" s="222"/>
      <c r="G514" s="222"/>
      <c r="H514" s="122"/>
      <c r="I514" s="122"/>
      <c r="J514" s="122"/>
      <c r="K514" s="122"/>
      <c r="L514" s="122"/>
      <c r="M514" s="122"/>
      <c r="N514" s="122"/>
      <c r="O514" s="122"/>
    </row>
    <row r="515" spans="1:15" ht="14.25" customHeight="1">
      <c r="A515" s="127"/>
      <c r="D515" s="222"/>
      <c r="E515" s="222"/>
      <c r="F515" s="222"/>
      <c r="G515" s="222"/>
      <c r="H515" s="122"/>
      <c r="I515" s="122"/>
      <c r="J515" s="122"/>
      <c r="K515" s="122"/>
      <c r="L515" s="122"/>
      <c r="M515" s="122"/>
      <c r="N515" s="122"/>
      <c r="O515" s="122"/>
    </row>
    <row r="516" spans="1:15" ht="14.25" customHeight="1">
      <c r="A516" s="127"/>
      <c r="D516" s="222"/>
      <c r="E516" s="222"/>
      <c r="F516" s="222"/>
      <c r="G516" s="222"/>
      <c r="H516" s="122"/>
      <c r="I516" s="122"/>
      <c r="J516" s="122"/>
      <c r="K516" s="122"/>
      <c r="L516" s="122"/>
      <c r="M516" s="122"/>
      <c r="N516" s="122"/>
      <c r="O516" s="122"/>
    </row>
    <row r="517" spans="1:15" ht="14.25" customHeight="1">
      <c r="A517" s="127"/>
      <c r="D517" s="222"/>
      <c r="E517" s="222"/>
      <c r="F517" s="222"/>
      <c r="G517" s="222"/>
      <c r="H517" s="122"/>
      <c r="I517" s="122"/>
      <c r="J517" s="122"/>
      <c r="K517" s="122"/>
      <c r="L517" s="122"/>
      <c r="M517" s="122"/>
      <c r="N517" s="122"/>
      <c r="O517" s="122"/>
    </row>
    <row r="518" spans="1:15" ht="14.25" customHeight="1">
      <c r="A518" s="127"/>
      <c r="D518" s="222"/>
      <c r="E518" s="222"/>
      <c r="F518" s="222"/>
      <c r="G518" s="222"/>
      <c r="H518" s="122"/>
      <c r="I518" s="122"/>
      <c r="J518" s="122"/>
      <c r="K518" s="122"/>
      <c r="L518" s="122"/>
      <c r="M518" s="122"/>
      <c r="N518" s="122"/>
      <c r="O518" s="122"/>
    </row>
    <row r="519" spans="1:15" ht="14.25" customHeight="1">
      <c r="A519" s="127"/>
      <c r="D519" s="222"/>
      <c r="E519" s="222"/>
      <c r="F519" s="222"/>
      <c r="G519" s="222"/>
      <c r="H519" s="122"/>
      <c r="I519" s="122"/>
      <c r="J519" s="122"/>
      <c r="K519" s="122"/>
      <c r="L519" s="122"/>
      <c r="M519" s="122"/>
      <c r="N519" s="122"/>
      <c r="O519" s="122"/>
    </row>
    <row r="520" spans="1:15" ht="14.25" customHeight="1">
      <c r="A520" s="127"/>
      <c r="D520" s="222"/>
      <c r="E520" s="222"/>
      <c r="F520" s="222"/>
      <c r="G520" s="222"/>
      <c r="H520" s="122"/>
      <c r="I520" s="122"/>
      <c r="J520" s="122"/>
      <c r="K520" s="122"/>
      <c r="L520" s="122"/>
      <c r="M520" s="122"/>
      <c r="N520" s="122"/>
      <c r="O520" s="122"/>
    </row>
    <row r="521" spans="1:15" ht="14.25" customHeight="1">
      <c r="A521" s="127"/>
      <c r="D521" s="222"/>
      <c r="E521" s="222"/>
      <c r="F521" s="222"/>
      <c r="G521" s="222"/>
      <c r="H521" s="122"/>
      <c r="I521" s="122"/>
      <c r="J521" s="122"/>
      <c r="K521" s="122"/>
      <c r="L521" s="122"/>
      <c r="M521" s="122"/>
      <c r="N521" s="122"/>
      <c r="O521" s="122"/>
    </row>
    <row r="522" spans="1:15" ht="14.25" customHeight="1">
      <c r="A522" s="127"/>
      <c r="D522" s="222"/>
      <c r="E522" s="222"/>
      <c r="F522" s="222"/>
      <c r="G522" s="222"/>
      <c r="H522" s="122"/>
      <c r="I522" s="122"/>
      <c r="J522" s="122"/>
      <c r="K522" s="122"/>
      <c r="L522" s="122"/>
      <c r="M522" s="122"/>
      <c r="N522" s="122"/>
      <c r="O522" s="122"/>
    </row>
    <row r="523" spans="1:15" ht="14.25" customHeight="1">
      <c r="A523" s="127"/>
      <c r="D523" s="222"/>
      <c r="E523" s="222"/>
      <c r="F523" s="222"/>
      <c r="G523" s="222"/>
      <c r="H523" s="122"/>
      <c r="I523" s="122"/>
      <c r="J523" s="122"/>
      <c r="K523" s="122"/>
      <c r="L523" s="122"/>
      <c r="M523" s="122"/>
      <c r="N523" s="122"/>
      <c r="O523" s="122"/>
    </row>
    <row r="524" spans="1:15" ht="14.25" customHeight="1">
      <c r="A524" s="127"/>
      <c r="D524" s="222"/>
      <c r="E524" s="222"/>
      <c r="F524" s="222"/>
      <c r="G524" s="222"/>
      <c r="H524" s="122"/>
      <c r="I524" s="122"/>
      <c r="J524" s="122"/>
      <c r="K524" s="122"/>
      <c r="L524" s="122"/>
      <c r="M524" s="122"/>
      <c r="N524" s="122"/>
      <c r="O524" s="122"/>
    </row>
    <row r="525" spans="1:15" ht="14.25" customHeight="1">
      <c r="A525" s="127"/>
      <c r="D525" s="222"/>
      <c r="E525" s="222"/>
      <c r="F525" s="222"/>
      <c r="G525" s="222"/>
      <c r="H525" s="122"/>
      <c r="I525" s="122"/>
      <c r="J525" s="122"/>
      <c r="K525" s="122"/>
      <c r="L525" s="122"/>
      <c r="M525" s="122"/>
      <c r="N525" s="122"/>
      <c r="O525" s="122"/>
    </row>
    <row r="526" spans="1:15" ht="14.25" customHeight="1">
      <c r="A526" s="127"/>
      <c r="D526" s="222"/>
      <c r="E526" s="222"/>
      <c r="F526" s="222"/>
      <c r="G526" s="222"/>
      <c r="H526" s="122"/>
      <c r="I526" s="122"/>
      <c r="J526" s="122"/>
      <c r="K526" s="122"/>
      <c r="L526" s="122"/>
      <c r="M526" s="122"/>
      <c r="N526" s="122"/>
      <c r="O526" s="122"/>
    </row>
    <row r="527" spans="1:15" ht="14.25" customHeight="1">
      <c r="A527" s="127"/>
      <c r="D527" s="222"/>
      <c r="E527" s="222"/>
      <c r="F527" s="222"/>
      <c r="G527" s="222"/>
      <c r="H527" s="122"/>
      <c r="I527" s="122"/>
      <c r="J527" s="122"/>
      <c r="K527" s="122"/>
      <c r="L527" s="122"/>
      <c r="M527" s="122"/>
      <c r="N527" s="122"/>
      <c r="O527" s="122"/>
    </row>
    <row r="528" spans="1:15" ht="14.25" customHeight="1">
      <c r="A528" s="127"/>
      <c r="D528" s="222"/>
      <c r="E528" s="222"/>
      <c r="F528" s="222"/>
      <c r="G528" s="222"/>
      <c r="H528" s="122"/>
      <c r="I528" s="122"/>
      <c r="J528" s="122"/>
      <c r="K528" s="122"/>
      <c r="L528" s="122"/>
      <c r="M528" s="122"/>
      <c r="N528" s="122"/>
      <c r="O528" s="122"/>
    </row>
    <row r="529" spans="1:15" ht="14.25" customHeight="1">
      <c r="A529" s="127"/>
      <c r="D529" s="222"/>
      <c r="E529" s="222"/>
      <c r="F529" s="222"/>
      <c r="G529" s="222"/>
      <c r="H529" s="122"/>
      <c r="I529" s="122"/>
      <c r="J529" s="122"/>
      <c r="K529" s="122"/>
      <c r="L529" s="122"/>
      <c r="M529" s="122"/>
      <c r="N529" s="122"/>
      <c r="O529" s="122"/>
    </row>
    <row r="530" spans="1:15" ht="14.25" customHeight="1">
      <c r="A530" s="127"/>
      <c r="D530" s="222"/>
      <c r="E530" s="222"/>
      <c r="F530" s="222"/>
      <c r="G530" s="222"/>
      <c r="H530" s="122"/>
      <c r="I530" s="122"/>
      <c r="J530" s="122"/>
      <c r="K530" s="122"/>
      <c r="L530" s="122"/>
      <c r="M530" s="122"/>
      <c r="N530" s="122"/>
      <c r="O530" s="122"/>
    </row>
    <row r="531" spans="1:15" ht="14.25" customHeight="1">
      <c r="A531" s="127"/>
      <c r="D531" s="222"/>
      <c r="E531" s="222"/>
      <c r="F531" s="222"/>
      <c r="G531" s="222"/>
      <c r="H531" s="122"/>
      <c r="I531" s="122"/>
      <c r="J531" s="122"/>
      <c r="K531" s="122"/>
      <c r="L531" s="122"/>
      <c r="M531" s="122"/>
      <c r="N531" s="122"/>
      <c r="O531" s="122"/>
    </row>
    <row r="532" spans="1:15" ht="14.25" customHeight="1">
      <c r="A532" s="127"/>
      <c r="D532" s="222"/>
      <c r="E532" s="222"/>
      <c r="F532" s="222"/>
      <c r="G532" s="222"/>
      <c r="H532" s="122"/>
      <c r="I532" s="122"/>
      <c r="J532" s="122"/>
      <c r="K532" s="122"/>
      <c r="L532" s="122"/>
      <c r="M532" s="122"/>
      <c r="N532" s="122"/>
      <c r="O532" s="122"/>
    </row>
    <row r="533" spans="1:15" ht="14.25" customHeight="1">
      <c r="A533" s="127"/>
      <c r="D533" s="222"/>
      <c r="E533" s="222"/>
      <c r="F533" s="222"/>
      <c r="G533" s="222"/>
      <c r="H533" s="122"/>
      <c r="I533" s="122"/>
      <c r="J533" s="122"/>
      <c r="K533" s="122"/>
      <c r="L533" s="122"/>
      <c r="M533" s="122"/>
      <c r="N533" s="122"/>
      <c r="O533" s="122"/>
    </row>
    <row r="534" spans="1:15" ht="14.25" customHeight="1">
      <c r="A534" s="127"/>
      <c r="D534" s="222"/>
      <c r="E534" s="222"/>
      <c r="F534" s="222"/>
      <c r="G534" s="222"/>
      <c r="H534" s="122"/>
      <c r="I534" s="122"/>
      <c r="J534" s="122"/>
      <c r="K534" s="122"/>
      <c r="L534" s="122"/>
      <c r="M534" s="122"/>
      <c r="N534" s="122"/>
      <c r="O534" s="122"/>
    </row>
    <row r="535" spans="1:15" ht="14.25" customHeight="1">
      <c r="A535" s="127"/>
      <c r="D535" s="222"/>
      <c r="E535" s="222"/>
      <c r="F535" s="222"/>
      <c r="G535" s="222"/>
      <c r="H535" s="122"/>
      <c r="I535" s="122"/>
      <c r="J535" s="122"/>
      <c r="K535" s="122"/>
      <c r="L535" s="122"/>
      <c r="M535" s="122"/>
      <c r="N535" s="122"/>
      <c r="O535" s="122"/>
    </row>
    <row r="536" spans="1:15" ht="14.25" customHeight="1">
      <c r="A536" s="127"/>
      <c r="D536" s="222"/>
      <c r="E536" s="222"/>
      <c r="F536" s="222"/>
      <c r="G536" s="222"/>
      <c r="H536" s="122"/>
      <c r="I536" s="122"/>
      <c r="J536" s="122"/>
      <c r="K536" s="122"/>
      <c r="L536" s="122"/>
      <c r="M536" s="122"/>
      <c r="N536" s="122"/>
      <c r="O536" s="122"/>
    </row>
    <row r="537" spans="1:15" ht="14.25" customHeight="1">
      <c r="A537" s="127"/>
      <c r="D537" s="222"/>
      <c r="E537" s="222"/>
      <c r="F537" s="222"/>
      <c r="G537" s="222"/>
      <c r="H537" s="122"/>
      <c r="I537" s="122"/>
      <c r="J537" s="122"/>
      <c r="K537" s="122"/>
      <c r="L537" s="122"/>
      <c r="M537" s="122"/>
      <c r="N537" s="122"/>
      <c r="O537" s="122"/>
    </row>
    <row r="538" spans="1:15" ht="14.25" customHeight="1">
      <c r="A538" s="127"/>
      <c r="D538" s="222"/>
      <c r="E538" s="222"/>
      <c r="F538" s="222"/>
      <c r="G538" s="222"/>
      <c r="H538" s="122"/>
      <c r="I538" s="122"/>
      <c r="J538" s="122"/>
      <c r="K538" s="122"/>
      <c r="L538" s="122"/>
      <c r="M538" s="122"/>
      <c r="N538" s="122"/>
      <c r="O538" s="122"/>
    </row>
    <row r="539" spans="1:15" ht="14.25" customHeight="1">
      <c r="A539" s="127"/>
      <c r="D539" s="222"/>
      <c r="E539" s="222"/>
      <c r="F539" s="222"/>
      <c r="G539" s="222"/>
      <c r="H539" s="122"/>
      <c r="I539" s="122"/>
      <c r="J539" s="122"/>
      <c r="K539" s="122"/>
      <c r="L539" s="122"/>
      <c r="M539" s="122"/>
      <c r="N539" s="122"/>
      <c r="O539" s="122"/>
    </row>
    <row r="540" spans="1:15" ht="14.25" customHeight="1">
      <c r="A540" s="127"/>
      <c r="D540" s="222"/>
      <c r="E540" s="222"/>
      <c r="F540" s="222"/>
      <c r="G540" s="222"/>
      <c r="H540" s="122"/>
      <c r="I540" s="122"/>
      <c r="J540" s="122"/>
      <c r="K540" s="122"/>
      <c r="L540" s="122"/>
      <c r="M540" s="122"/>
      <c r="N540" s="122"/>
      <c r="O540" s="122"/>
    </row>
    <row r="541" spans="1:15" ht="14.25" customHeight="1">
      <c r="A541" s="127"/>
      <c r="D541" s="222"/>
      <c r="E541" s="222"/>
      <c r="F541" s="222"/>
      <c r="G541" s="222"/>
      <c r="H541" s="122"/>
      <c r="I541" s="122"/>
      <c r="J541" s="122"/>
      <c r="K541" s="122"/>
      <c r="L541" s="122"/>
      <c r="M541" s="122"/>
      <c r="N541" s="122"/>
      <c r="O541" s="122"/>
    </row>
    <row r="542" spans="1:15" ht="14.25" customHeight="1">
      <c r="A542" s="127"/>
      <c r="D542" s="222"/>
      <c r="E542" s="222"/>
      <c r="F542" s="222"/>
      <c r="G542" s="222"/>
      <c r="H542" s="122"/>
      <c r="I542" s="122"/>
      <c r="J542" s="122"/>
      <c r="K542" s="122"/>
      <c r="L542" s="122"/>
      <c r="M542" s="122"/>
      <c r="N542" s="122"/>
      <c r="O542" s="122"/>
    </row>
    <row r="543" spans="1:15" ht="14.25" customHeight="1">
      <c r="A543" s="127"/>
      <c r="D543" s="222"/>
      <c r="E543" s="222"/>
      <c r="F543" s="222"/>
      <c r="G543" s="222"/>
      <c r="H543" s="122"/>
      <c r="I543" s="122"/>
      <c r="J543" s="122"/>
      <c r="K543" s="122"/>
      <c r="L543" s="122"/>
      <c r="M543" s="122"/>
      <c r="N543" s="122"/>
      <c r="O543" s="122"/>
    </row>
    <row r="544" spans="1:15" ht="14.25" customHeight="1">
      <c r="A544" s="127"/>
      <c r="D544" s="222"/>
      <c r="E544" s="222"/>
      <c r="F544" s="222"/>
      <c r="G544" s="222"/>
      <c r="H544" s="122"/>
      <c r="I544" s="122"/>
      <c r="J544" s="122"/>
      <c r="K544" s="122"/>
      <c r="L544" s="122"/>
      <c r="M544" s="122"/>
      <c r="N544" s="122"/>
      <c r="O544" s="122"/>
    </row>
    <row r="545" spans="1:15" ht="14.25" customHeight="1">
      <c r="A545" s="127"/>
      <c r="D545" s="222"/>
      <c r="E545" s="222"/>
      <c r="F545" s="222"/>
      <c r="G545" s="222"/>
      <c r="H545" s="122"/>
      <c r="I545" s="122"/>
      <c r="J545" s="122"/>
      <c r="K545" s="122"/>
      <c r="L545" s="122"/>
      <c r="M545" s="122"/>
      <c r="N545" s="122"/>
      <c r="O545" s="122"/>
    </row>
    <row r="546" spans="1:15" ht="14.25" customHeight="1">
      <c r="A546" s="127"/>
      <c r="D546" s="222"/>
      <c r="E546" s="222"/>
      <c r="F546" s="222"/>
      <c r="G546" s="222"/>
      <c r="H546" s="122"/>
      <c r="I546" s="122"/>
      <c r="J546" s="122"/>
      <c r="K546" s="122"/>
      <c r="L546" s="122"/>
      <c r="M546" s="122"/>
      <c r="N546" s="122"/>
      <c r="O546" s="122"/>
    </row>
    <row r="547" spans="1:15" ht="14.25" customHeight="1">
      <c r="A547" s="127"/>
      <c r="D547" s="222"/>
      <c r="E547" s="222"/>
      <c r="F547" s="222"/>
      <c r="G547" s="222"/>
      <c r="H547" s="122"/>
      <c r="I547" s="122"/>
      <c r="J547" s="122"/>
      <c r="K547" s="122"/>
      <c r="L547" s="122"/>
      <c r="M547" s="122"/>
      <c r="N547" s="122"/>
      <c r="O547" s="122"/>
    </row>
    <row r="548" spans="1:15" ht="14.25" customHeight="1">
      <c r="A548" s="127"/>
      <c r="D548" s="222"/>
      <c r="E548" s="222"/>
      <c r="F548" s="222"/>
      <c r="G548" s="222"/>
      <c r="H548" s="122"/>
      <c r="I548" s="122"/>
      <c r="J548" s="122"/>
      <c r="K548" s="122"/>
      <c r="L548" s="122"/>
      <c r="M548" s="122"/>
      <c r="N548" s="122"/>
      <c r="O548" s="122"/>
    </row>
    <row r="549" spans="1:15" ht="14.25" customHeight="1">
      <c r="A549" s="127"/>
      <c r="D549" s="222"/>
      <c r="E549" s="222"/>
      <c r="F549" s="222"/>
      <c r="G549" s="222"/>
      <c r="H549" s="122"/>
      <c r="I549" s="122"/>
      <c r="J549" s="122"/>
      <c r="K549" s="122"/>
      <c r="L549" s="122"/>
      <c r="M549" s="122"/>
      <c r="N549" s="122"/>
      <c r="O549" s="122"/>
    </row>
    <row r="550" spans="1:15" ht="14.25" customHeight="1">
      <c r="A550" s="127"/>
      <c r="D550" s="222"/>
      <c r="E550" s="222"/>
      <c r="F550" s="222"/>
      <c r="G550" s="222"/>
      <c r="H550" s="122"/>
      <c r="I550" s="122"/>
      <c r="J550" s="122"/>
      <c r="K550" s="122"/>
      <c r="L550" s="122"/>
      <c r="M550" s="122"/>
      <c r="N550" s="122"/>
      <c r="O550" s="122"/>
    </row>
    <row r="551" spans="1:15" ht="14.25" customHeight="1">
      <c r="A551" s="127"/>
      <c r="D551" s="222"/>
      <c r="E551" s="222"/>
      <c r="F551" s="222"/>
      <c r="G551" s="222"/>
      <c r="H551" s="122"/>
      <c r="I551" s="122"/>
      <c r="J551" s="122"/>
      <c r="K551" s="122"/>
      <c r="L551" s="122"/>
      <c r="M551" s="122"/>
      <c r="N551" s="122"/>
      <c r="O551" s="122"/>
    </row>
    <row r="552" spans="1:15" ht="14.25" customHeight="1">
      <c r="A552" s="127"/>
      <c r="D552" s="222"/>
      <c r="E552" s="222"/>
      <c r="F552" s="222"/>
      <c r="G552" s="222"/>
      <c r="H552" s="122"/>
      <c r="I552" s="122"/>
      <c r="J552" s="122"/>
      <c r="K552" s="122"/>
      <c r="L552" s="122"/>
      <c r="M552" s="122"/>
      <c r="N552" s="122"/>
      <c r="O552" s="122"/>
    </row>
    <row r="553" spans="1:15" ht="14.25" customHeight="1">
      <c r="A553" s="127"/>
      <c r="D553" s="222"/>
      <c r="E553" s="222"/>
      <c r="F553" s="222"/>
      <c r="G553" s="222"/>
      <c r="H553" s="122"/>
      <c r="I553" s="122"/>
      <c r="J553" s="122"/>
      <c r="K553" s="122"/>
      <c r="L553" s="122"/>
      <c r="M553" s="122"/>
      <c r="N553" s="122"/>
      <c r="O553" s="122"/>
    </row>
    <row r="554" spans="1:15" ht="14.25" customHeight="1">
      <c r="A554" s="127"/>
      <c r="D554" s="222"/>
      <c r="E554" s="222"/>
      <c r="F554" s="222"/>
      <c r="G554" s="222"/>
      <c r="H554" s="122"/>
      <c r="I554" s="122"/>
      <c r="J554" s="122"/>
      <c r="K554" s="122"/>
      <c r="L554" s="122"/>
      <c r="M554" s="122"/>
      <c r="N554" s="122"/>
      <c r="O554" s="122"/>
    </row>
    <row r="555" spans="1:15" ht="14.25" customHeight="1">
      <c r="A555" s="127"/>
      <c r="D555" s="222"/>
      <c r="E555" s="222"/>
      <c r="F555" s="222"/>
      <c r="G555" s="222"/>
      <c r="H555" s="122"/>
      <c r="I555" s="122"/>
      <c r="J555" s="122"/>
      <c r="K555" s="122"/>
      <c r="L555" s="122"/>
      <c r="M555" s="122"/>
      <c r="N555" s="122"/>
      <c r="O555" s="122"/>
    </row>
    <row r="556" spans="1:15" ht="14.25" customHeight="1">
      <c r="A556" s="127"/>
      <c r="D556" s="222"/>
      <c r="E556" s="222"/>
      <c r="F556" s="222"/>
      <c r="G556" s="222"/>
      <c r="H556" s="122"/>
      <c r="I556" s="122"/>
      <c r="J556" s="122"/>
      <c r="K556" s="122"/>
      <c r="L556" s="122"/>
      <c r="M556" s="122"/>
      <c r="N556" s="122"/>
      <c r="O556" s="122"/>
    </row>
    <row r="557" spans="1:15" ht="14.25" customHeight="1">
      <c r="A557" s="127"/>
      <c r="D557" s="222"/>
      <c r="E557" s="222"/>
      <c r="F557" s="222"/>
      <c r="G557" s="222"/>
      <c r="H557" s="122"/>
      <c r="I557" s="122"/>
      <c r="J557" s="122"/>
      <c r="K557" s="122"/>
      <c r="L557" s="122"/>
      <c r="M557" s="122"/>
      <c r="N557" s="122"/>
      <c r="O557" s="122"/>
    </row>
    <row r="558" spans="1:15" ht="14.25" customHeight="1">
      <c r="A558" s="127"/>
      <c r="D558" s="222"/>
      <c r="E558" s="222"/>
      <c r="F558" s="222"/>
      <c r="G558" s="222"/>
      <c r="H558" s="122"/>
      <c r="I558" s="122"/>
      <c r="J558" s="122"/>
      <c r="K558" s="122"/>
      <c r="L558" s="122"/>
      <c r="M558" s="122"/>
      <c r="N558" s="122"/>
      <c r="O558" s="122"/>
    </row>
    <row r="559" spans="1:15" ht="14.25" customHeight="1">
      <c r="A559" s="127"/>
      <c r="D559" s="222"/>
      <c r="E559" s="222"/>
      <c r="F559" s="222"/>
      <c r="G559" s="222"/>
      <c r="H559" s="122"/>
      <c r="I559" s="122"/>
      <c r="J559" s="122"/>
      <c r="K559" s="122"/>
      <c r="L559" s="122"/>
      <c r="M559" s="122"/>
      <c r="N559" s="122"/>
      <c r="O559" s="122"/>
    </row>
    <row r="560" spans="1:15" ht="14.25" customHeight="1">
      <c r="A560" s="127"/>
      <c r="D560" s="222"/>
      <c r="E560" s="222"/>
      <c r="F560" s="222"/>
      <c r="G560" s="222"/>
      <c r="H560" s="122"/>
      <c r="I560" s="122"/>
      <c r="J560" s="122"/>
      <c r="K560" s="122"/>
      <c r="L560" s="122"/>
      <c r="M560" s="122"/>
      <c r="N560" s="122"/>
      <c r="O560" s="122"/>
    </row>
    <row r="561" spans="1:15" ht="14.25" customHeight="1">
      <c r="A561" s="127"/>
      <c r="D561" s="222"/>
      <c r="E561" s="222"/>
      <c r="F561" s="222"/>
      <c r="G561" s="222"/>
      <c r="H561" s="122"/>
      <c r="I561" s="122"/>
      <c r="J561" s="122"/>
      <c r="K561" s="122"/>
      <c r="L561" s="122"/>
      <c r="M561" s="122"/>
      <c r="N561" s="122"/>
      <c r="O561" s="122"/>
    </row>
    <row r="562" spans="1:15" ht="14.25" customHeight="1">
      <c r="A562" s="127"/>
      <c r="D562" s="222"/>
      <c r="E562" s="222"/>
      <c r="F562" s="222"/>
      <c r="G562" s="222"/>
      <c r="H562" s="122"/>
      <c r="I562" s="122"/>
      <c r="J562" s="122"/>
      <c r="K562" s="122"/>
      <c r="L562" s="122"/>
      <c r="M562" s="122"/>
      <c r="N562" s="122"/>
      <c r="O562" s="122"/>
    </row>
    <row r="563" spans="1:15" ht="14.25" customHeight="1">
      <c r="A563" s="127"/>
      <c r="D563" s="222"/>
      <c r="E563" s="222"/>
      <c r="F563" s="222"/>
      <c r="G563" s="222"/>
      <c r="H563" s="122"/>
      <c r="I563" s="122"/>
      <c r="J563" s="122"/>
      <c r="K563" s="122"/>
      <c r="L563" s="122"/>
      <c r="M563" s="122"/>
      <c r="N563" s="122"/>
      <c r="O563" s="122"/>
    </row>
    <row r="564" spans="1:15" ht="14.25" customHeight="1">
      <c r="A564" s="127"/>
      <c r="D564" s="222"/>
      <c r="E564" s="222"/>
      <c r="F564" s="222"/>
      <c r="G564" s="222"/>
      <c r="H564" s="122"/>
      <c r="I564" s="122"/>
      <c r="J564" s="122"/>
      <c r="K564" s="122"/>
      <c r="L564" s="122"/>
      <c r="M564" s="122"/>
      <c r="N564" s="122"/>
      <c r="O564" s="122"/>
    </row>
    <row r="565" spans="1:15" ht="14.25" customHeight="1">
      <c r="A565" s="127"/>
      <c r="D565" s="222"/>
      <c r="E565" s="222"/>
      <c r="F565" s="222"/>
      <c r="G565" s="222"/>
      <c r="H565" s="122"/>
      <c r="I565" s="122"/>
      <c r="J565" s="122"/>
      <c r="K565" s="122"/>
      <c r="L565" s="122"/>
      <c r="M565" s="122"/>
      <c r="N565" s="122"/>
      <c r="O565" s="122"/>
    </row>
    <row r="566" spans="1:15" ht="14.25" customHeight="1">
      <c r="A566" s="127"/>
      <c r="D566" s="222"/>
      <c r="E566" s="222"/>
      <c r="F566" s="222"/>
      <c r="G566" s="222"/>
      <c r="H566" s="122"/>
      <c r="I566" s="122"/>
      <c r="J566" s="122"/>
      <c r="K566" s="122"/>
      <c r="L566" s="122"/>
      <c r="M566" s="122"/>
      <c r="N566" s="122"/>
      <c r="O566" s="122"/>
    </row>
    <row r="567" spans="1:15" ht="14.25" customHeight="1">
      <c r="A567" s="127"/>
      <c r="D567" s="222"/>
      <c r="E567" s="222"/>
      <c r="F567" s="222"/>
      <c r="G567" s="222"/>
      <c r="H567" s="122"/>
      <c r="I567" s="122"/>
      <c r="J567" s="122"/>
      <c r="K567" s="122"/>
      <c r="L567" s="122"/>
      <c r="M567" s="122"/>
      <c r="N567" s="122"/>
      <c r="O567" s="122"/>
    </row>
    <row r="568" spans="1:15" ht="14.25" customHeight="1">
      <c r="A568" s="127"/>
      <c r="D568" s="222"/>
      <c r="E568" s="222"/>
      <c r="F568" s="222"/>
      <c r="G568" s="222"/>
      <c r="H568" s="122"/>
      <c r="I568" s="122"/>
      <c r="J568" s="122"/>
      <c r="K568" s="122"/>
      <c r="L568" s="122"/>
      <c r="M568" s="122"/>
      <c r="N568" s="122"/>
      <c r="O568" s="122"/>
    </row>
    <row r="569" spans="1:15" ht="14.25" customHeight="1">
      <c r="A569" s="127"/>
      <c r="D569" s="222"/>
      <c r="E569" s="222"/>
      <c r="F569" s="222"/>
      <c r="G569" s="222"/>
      <c r="H569" s="122"/>
      <c r="I569" s="122"/>
      <c r="J569" s="122"/>
      <c r="K569" s="122"/>
      <c r="L569" s="122"/>
      <c r="M569" s="122"/>
      <c r="N569" s="122"/>
      <c r="O569" s="122"/>
    </row>
    <row r="570" spans="1:15" ht="14.25" customHeight="1">
      <c r="A570" s="127"/>
      <c r="D570" s="222"/>
      <c r="E570" s="222"/>
      <c r="F570" s="222"/>
      <c r="G570" s="222"/>
      <c r="H570" s="122"/>
      <c r="I570" s="122"/>
      <c r="J570" s="122"/>
      <c r="K570" s="122"/>
      <c r="L570" s="122"/>
      <c r="M570" s="122"/>
      <c r="N570" s="122"/>
      <c r="O570" s="122"/>
    </row>
    <row r="571" spans="1:15" ht="14.25" customHeight="1">
      <c r="A571" s="127"/>
      <c r="D571" s="222"/>
      <c r="E571" s="222"/>
      <c r="F571" s="222"/>
      <c r="G571" s="222"/>
      <c r="H571" s="122"/>
      <c r="I571" s="122"/>
      <c r="J571" s="122"/>
      <c r="K571" s="122"/>
      <c r="L571" s="122"/>
      <c r="M571" s="122"/>
      <c r="N571" s="122"/>
      <c r="O571" s="122"/>
    </row>
    <row r="572" spans="1:15" ht="14.25" customHeight="1">
      <c r="A572" s="127"/>
      <c r="D572" s="222"/>
      <c r="E572" s="222"/>
      <c r="F572" s="222"/>
      <c r="G572" s="222"/>
      <c r="H572" s="122"/>
      <c r="I572" s="122"/>
      <c r="J572" s="122"/>
      <c r="K572" s="122"/>
      <c r="L572" s="122"/>
      <c r="M572" s="122"/>
      <c r="N572" s="122"/>
      <c r="O572" s="122"/>
    </row>
    <row r="573" spans="1:15" ht="14.25" customHeight="1">
      <c r="A573" s="127"/>
      <c r="D573" s="222"/>
      <c r="E573" s="222"/>
      <c r="F573" s="222"/>
      <c r="G573" s="222"/>
      <c r="H573" s="122"/>
      <c r="I573" s="122"/>
      <c r="J573" s="122"/>
      <c r="K573" s="122"/>
      <c r="L573" s="122"/>
      <c r="M573" s="122"/>
      <c r="N573" s="122"/>
      <c r="O573" s="122"/>
    </row>
    <row r="574" spans="1:15" ht="14.25" customHeight="1">
      <c r="A574" s="127"/>
      <c r="D574" s="222"/>
      <c r="E574" s="222"/>
      <c r="F574" s="222"/>
      <c r="G574" s="222"/>
      <c r="H574" s="122"/>
      <c r="I574" s="122"/>
      <c r="J574" s="122"/>
      <c r="K574" s="122"/>
      <c r="L574" s="122"/>
      <c r="M574" s="122"/>
      <c r="N574" s="122"/>
      <c r="O574" s="122"/>
    </row>
    <row r="575" spans="1:15" ht="14.25" customHeight="1">
      <c r="A575" s="127"/>
      <c r="D575" s="222"/>
      <c r="E575" s="222"/>
      <c r="F575" s="222"/>
      <c r="G575" s="222"/>
      <c r="H575" s="122"/>
      <c r="I575" s="122"/>
      <c r="J575" s="122"/>
      <c r="K575" s="122"/>
      <c r="L575" s="122"/>
      <c r="M575" s="122"/>
      <c r="N575" s="122"/>
      <c r="O575" s="122"/>
    </row>
    <row r="576" spans="1:15" ht="14.25" customHeight="1">
      <c r="A576" s="127"/>
      <c r="D576" s="222"/>
      <c r="E576" s="222"/>
      <c r="F576" s="222"/>
      <c r="G576" s="222"/>
      <c r="H576" s="122"/>
      <c r="I576" s="122"/>
      <c r="J576" s="122"/>
      <c r="K576" s="122"/>
      <c r="L576" s="122"/>
      <c r="M576" s="122"/>
      <c r="N576" s="122"/>
      <c r="O576" s="122"/>
    </row>
    <row r="577" spans="1:15" ht="14.25" customHeight="1">
      <c r="A577" s="127"/>
      <c r="D577" s="222"/>
      <c r="E577" s="222"/>
      <c r="F577" s="222"/>
      <c r="G577" s="222"/>
      <c r="H577" s="122"/>
      <c r="I577" s="122"/>
      <c r="J577" s="122"/>
      <c r="K577" s="122"/>
      <c r="L577" s="122"/>
      <c r="M577" s="122"/>
      <c r="N577" s="122"/>
      <c r="O577" s="122"/>
    </row>
    <row r="578" spans="1:15" ht="14.25" customHeight="1">
      <c r="A578" s="127"/>
      <c r="D578" s="222"/>
      <c r="E578" s="222"/>
      <c r="F578" s="222"/>
      <c r="G578" s="222"/>
      <c r="H578" s="122"/>
      <c r="I578" s="122"/>
      <c r="J578" s="122"/>
      <c r="K578" s="122"/>
      <c r="L578" s="122"/>
      <c r="M578" s="122"/>
      <c r="N578" s="122"/>
      <c r="O578" s="122"/>
    </row>
    <row r="579" spans="1:15" ht="14.25" customHeight="1">
      <c r="A579" s="127"/>
      <c r="D579" s="222"/>
      <c r="E579" s="222"/>
      <c r="F579" s="222"/>
      <c r="G579" s="222"/>
      <c r="H579" s="122"/>
      <c r="I579" s="122"/>
      <c r="J579" s="122"/>
      <c r="K579" s="122"/>
      <c r="L579" s="122"/>
      <c r="M579" s="122"/>
      <c r="N579" s="122"/>
      <c r="O579" s="122"/>
    </row>
    <row r="580" spans="1:15" ht="14.25" customHeight="1">
      <c r="A580" s="127"/>
      <c r="D580" s="222"/>
      <c r="E580" s="222"/>
      <c r="F580" s="222"/>
      <c r="G580" s="222"/>
      <c r="H580" s="122"/>
      <c r="I580" s="122"/>
      <c r="J580" s="122"/>
      <c r="K580" s="122"/>
      <c r="L580" s="122"/>
      <c r="M580" s="122"/>
      <c r="N580" s="122"/>
      <c r="O580" s="122"/>
    </row>
    <row r="581" spans="1:15" ht="14.25" customHeight="1">
      <c r="A581" s="127"/>
      <c r="D581" s="222"/>
      <c r="E581" s="222"/>
      <c r="F581" s="222"/>
      <c r="G581" s="222"/>
      <c r="H581" s="122"/>
      <c r="I581" s="122"/>
      <c r="J581" s="122"/>
      <c r="K581" s="122"/>
      <c r="L581" s="122"/>
      <c r="M581" s="122"/>
      <c r="N581" s="122"/>
      <c r="O581" s="122"/>
    </row>
    <row r="582" spans="1:15" ht="14.25" customHeight="1">
      <c r="A582" s="127"/>
      <c r="D582" s="222"/>
      <c r="E582" s="222"/>
      <c r="F582" s="222"/>
      <c r="G582" s="222"/>
      <c r="H582" s="122"/>
      <c r="I582" s="122"/>
      <c r="J582" s="122"/>
      <c r="K582" s="122"/>
      <c r="L582" s="122"/>
      <c r="M582" s="122"/>
      <c r="N582" s="122"/>
      <c r="O582" s="122"/>
    </row>
    <row r="583" spans="1:15" ht="14.25" customHeight="1">
      <c r="A583" s="127"/>
      <c r="D583" s="222"/>
      <c r="E583" s="222"/>
      <c r="F583" s="222"/>
      <c r="G583" s="222"/>
      <c r="H583" s="122"/>
      <c r="I583" s="122"/>
      <c r="J583" s="122"/>
      <c r="K583" s="122"/>
      <c r="L583" s="122"/>
      <c r="M583" s="122"/>
      <c r="N583" s="122"/>
      <c r="O583" s="122"/>
    </row>
    <row r="584" spans="1:15" ht="14.25" customHeight="1">
      <c r="A584" s="127"/>
      <c r="D584" s="222"/>
      <c r="E584" s="222"/>
      <c r="F584" s="222"/>
      <c r="G584" s="222"/>
      <c r="H584" s="122"/>
      <c r="I584" s="122"/>
      <c r="J584" s="122"/>
      <c r="K584" s="122"/>
      <c r="L584" s="122"/>
      <c r="M584" s="122"/>
      <c r="N584" s="122"/>
      <c r="O584" s="122"/>
    </row>
    <row r="585" spans="1:15" ht="14.25" customHeight="1">
      <c r="A585" s="127"/>
      <c r="D585" s="222"/>
      <c r="E585" s="222"/>
      <c r="F585" s="222"/>
      <c r="G585" s="222"/>
      <c r="H585" s="122"/>
      <c r="I585" s="122"/>
      <c r="J585" s="122"/>
      <c r="K585" s="122"/>
      <c r="L585" s="122"/>
      <c r="M585" s="122"/>
      <c r="N585" s="122"/>
      <c r="O585" s="122"/>
    </row>
    <row r="586" spans="1:15" ht="14.25" customHeight="1">
      <c r="A586" s="127"/>
      <c r="D586" s="222"/>
      <c r="E586" s="222"/>
      <c r="F586" s="222"/>
      <c r="G586" s="222"/>
      <c r="H586" s="122"/>
      <c r="I586" s="122"/>
      <c r="J586" s="122"/>
      <c r="K586" s="122"/>
      <c r="L586" s="122"/>
      <c r="M586" s="122"/>
      <c r="N586" s="122"/>
      <c r="O586" s="122"/>
    </row>
    <row r="587" spans="1:15" ht="14.25" customHeight="1">
      <c r="A587" s="127"/>
      <c r="D587" s="222"/>
      <c r="E587" s="222"/>
      <c r="F587" s="222"/>
      <c r="G587" s="222"/>
      <c r="H587" s="122"/>
      <c r="I587" s="122"/>
      <c r="J587" s="122"/>
      <c r="K587" s="122"/>
      <c r="L587" s="122"/>
      <c r="M587" s="122"/>
      <c r="N587" s="122"/>
      <c r="O587" s="122"/>
    </row>
    <row r="588" spans="1:15" ht="14.25" customHeight="1">
      <c r="A588" s="127"/>
      <c r="D588" s="222"/>
      <c r="E588" s="222"/>
      <c r="F588" s="222"/>
      <c r="G588" s="222"/>
      <c r="H588" s="122"/>
      <c r="I588" s="122"/>
      <c r="J588" s="122"/>
      <c r="K588" s="122"/>
      <c r="L588" s="122"/>
      <c r="M588" s="122"/>
      <c r="N588" s="122"/>
      <c r="O588" s="122"/>
    </row>
    <row r="589" spans="1:15" ht="14.25" customHeight="1">
      <c r="A589" s="127"/>
      <c r="D589" s="222"/>
      <c r="E589" s="222"/>
      <c r="F589" s="222"/>
      <c r="G589" s="222"/>
      <c r="H589" s="122"/>
      <c r="I589" s="122"/>
      <c r="J589" s="122"/>
      <c r="K589" s="122"/>
      <c r="L589" s="122"/>
      <c r="M589" s="122"/>
      <c r="N589" s="122"/>
      <c r="O589" s="122"/>
    </row>
    <row r="590" spans="1:15" ht="14.25" customHeight="1">
      <c r="A590" s="127"/>
      <c r="D590" s="222"/>
      <c r="E590" s="222"/>
      <c r="F590" s="222"/>
      <c r="G590" s="222"/>
      <c r="H590" s="122"/>
      <c r="I590" s="122"/>
      <c r="J590" s="122"/>
      <c r="K590" s="122"/>
      <c r="L590" s="122"/>
      <c r="M590" s="122"/>
      <c r="N590" s="122"/>
      <c r="O590" s="122"/>
    </row>
    <row r="591" spans="1:15" ht="14.25" customHeight="1">
      <c r="A591" s="127"/>
      <c r="D591" s="222"/>
      <c r="E591" s="222"/>
      <c r="F591" s="222"/>
      <c r="G591" s="222"/>
      <c r="H591" s="122"/>
      <c r="I591" s="122"/>
      <c r="J591" s="122"/>
      <c r="K591" s="122"/>
      <c r="L591" s="122"/>
      <c r="M591" s="122"/>
      <c r="N591" s="122"/>
      <c r="O591" s="122"/>
    </row>
    <row r="592" spans="1:15" ht="14.25" customHeight="1">
      <c r="A592" s="127"/>
      <c r="D592" s="222"/>
      <c r="E592" s="222"/>
      <c r="F592" s="222"/>
      <c r="G592" s="222"/>
      <c r="H592" s="122"/>
      <c r="I592" s="122"/>
      <c r="J592" s="122"/>
      <c r="K592" s="122"/>
      <c r="L592" s="122"/>
      <c r="M592" s="122"/>
      <c r="N592" s="122"/>
      <c r="O592" s="122"/>
    </row>
    <row r="593" spans="1:15" ht="14.25" customHeight="1">
      <c r="A593" s="127"/>
      <c r="D593" s="222"/>
      <c r="E593" s="222"/>
      <c r="F593" s="222"/>
      <c r="G593" s="222"/>
      <c r="H593" s="122"/>
      <c r="I593" s="122"/>
      <c r="J593" s="122"/>
      <c r="K593" s="122"/>
      <c r="L593" s="122"/>
      <c r="M593" s="122"/>
      <c r="N593" s="122"/>
      <c r="O593" s="122"/>
    </row>
    <row r="594" spans="1:15" ht="14.25" customHeight="1">
      <c r="A594" s="127"/>
      <c r="D594" s="222"/>
      <c r="E594" s="222"/>
      <c r="F594" s="222"/>
      <c r="G594" s="222"/>
      <c r="H594" s="122"/>
      <c r="I594" s="122"/>
      <c r="J594" s="122"/>
      <c r="K594" s="122"/>
      <c r="L594" s="122"/>
      <c r="M594" s="122"/>
      <c r="N594" s="122"/>
      <c r="O594" s="122"/>
    </row>
    <row r="595" spans="1:15" ht="14.25" customHeight="1">
      <c r="A595" s="127"/>
      <c r="D595" s="222"/>
      <c r="E595" s="222"/>
      <c r="F595" s="222"/>
      <c r="G595" s="222"/>
      <c r="H595" s="122"/>
      <c r="I595" s="122"/>
      <c r="J595" s="122"/>
      <c r="K595" s="122"/>
      <c r="L595" s="122"/>
      <c r="M595" s="122"/>
      <c r="N595" s="122"/>
      <c r="O595" s="122"/>
    </row>
    <row r="596" spans="1:15" ht="14.25" customHeight="1">
      <c r="A596" s="127"/>
      <c r="D596" s="222"/>
      <c r="E596" s="222"/>
      <c r="F596" s="222"/>
      <c r="G596" s="222"/>
      <c r="H596" s="122"/>
      <c r="I596" s="122"/>
      <c r="J596" s="122"/>
      <c r="K596" s="122"/>
      <c r="L596" s="122"/>
      <c r="M596" s="122"/>
      <c r="N596" s="122"/>
      <c r="O596" s="122"/>
    </row>
    <row r="597" spans="1:15" ht="14.25" customHeight="1">
      <c r="A597" s="127"/>
      <c r="D597" s="222"/>
      <c r="E597" s="222"/>
      <c r="F597" s="222"/>
      <c r="G597" s="222"/>
      <c r="H597" s="122"/>
      <c r="I597" s="122"/>
      <c r="J597" s="122"/>
      <c r="K597" s="122"/>
      <c r="L597" s="122"/>
      <c r="M597" s="122"/>
      <c r="N597" s="122"/>
      <c r="O597" s="122"/>
    </row>
    <row r="598" spans="1:15" ht="14.25" customHeight="1">
      <c r="A598" s="127"/>
      <c r="D598" s="222"/>
      <c r="E598" s="222"/>
      <c r="F598" s="222"/>
      <c r="G598" s="222"/>
      <c r="H598" s="122"/>
      <c r="I598" s="122"/>
      <c r="J598" s="122"/>
      <c r="K598" s="122"/>
      <c r="L598" s="122"/>
      <c r="M598" s="122"/>
      <c r="N598" s="122"/>
      <c r="O598" s="122"/>
    </row>
    <row r="599" spans="1:15" ht="14.25" customHeight="1">
      <c r="A599" s="127"/>
      <c r="D599" s="222"/>
      <c r="E599" s="222"/>
      <c r="F599" s="222"/>
      <c r="G599" s="222"/>
      <c r="H599" s="122"/>
      <c r="I599" s="122"/>
      <c r="J599" s="122"/>
      <c r="K599" s="122"/>
      <c r="L599" s="122"/>
      <c r="M599" s="122"/>
      <c r="N599" s="122"/>
      <c r="O599" s="122"/>
    </row>
    <row r="600" spans="1:15" ht="14.25" customHeight="1">
      <c r="A600" s="127"/>
      <c r="D600" s="222"/>
      <c r="E600" s="222"/>
      <c r="F600" s="222"/>
      <c r="G600" s="222"/>
      <c r="H600" s="122"/>
      <c r="I600" s="122"/>
      <c r="J600" s="122"/>
      <c r="K600" s="122"/>
      <c r="L600" s="122"/>
      <c r="M600" s="122"/>
      <c r="N600" s="122"/>
      <c r="O600" s="122"/>
    </row>
    <row r="601" spans="1:15" ht="14.25" customHeight="1">
      <c r="A601" s="127"/>
      <c r="D601" s="222"/>
      <c r="E601" s="222"/>
      <c r="F601" s="222"/>
      <c r="G601" s="222"/>
      <c r="H601" s="122"/>
      <c r="I601" s="122"/>
      <c r="J601" s="122"/>
      <c r="K601" s="122"/>
      <c r="L601" s="122"/>
      <c r="M601" s="122"/>
      <c r="N601" s="122"/>
      <c r="O601" s="122"/>
    </row>
    <row r="602" spans="1:15" ht="14.25" customHeight="1">
      <c r="A602" s="127"/>
      <c r="D602" s="222"/>
      <c r="E602" s="222"/>
      <c r="F602" s="222"/>
      <c r="G602" s="222"/>
      <c r="H602" s="122"/>
      <c r="I602" s="122"/>
      <c r="J602" s="122"/>
      <c r="K602" s="122"/>
      <c r="L602" s="122"/>
      <c r="M602" s="122"/>
      <c r="N602" s="122"/>
      <c r="O602" s="122"/>
    </row>
    <row r="603" spans="1:15" ht="14.25" customHeight="1">
      <c r="A603" s="127"/>
      <c r="D603" s="222"/>
      <c r="E603" s="222"/>
      <c r="F603" s="222"/>
      <c r="G603" s="222"/>
      <c r="H603" s="122"/>
      <c r="I603" s="122"/>
      <c r="J603" s="122"/>
      <c r="K603" s="122"/>
      <c r="L603" s="122"/>
      <c r="M603" s="122"/>
      <c r="N603" s="122"/>
      <c r="O603" s="122"/>
    </row>
    <row r="604" spans="1:15" ht="14.25" customHeight="1">
      <c r="A604" s="127"/>
      <c r="D604" s="222"/>
      <c r="E604" s="222"/>
      <c r="F604" s="222"/>
      <c r="G604" s="222"/>
      <c r="H604" s="122"/>
      <c r="I604" s="122"/>
      <c r="J604" s="122"/>
      <c r="K604" s="122"/>
      <c r="L604" s="122"/>
      <c r="M604" s="122"/>
      <c r="N604" s="122"/>
      <c r="O604" s="122"/>
    </row>
    <row r="605" spans="1:15" ht="14.25" customHeight="1">
      <c r="A605" s="127"/>
      <c r="D605" s="222"/>
      <c r="E605" s="222"/>
      <c r="F605" s="222"/>
      <c r="G605" s="222"/>
      <c r="H605" s="122"/>
      <c r="I605" s="122"/>
      <c r="J605" s="122"/>
      <c r="K605" s="122"/>
      <c r="L605" s="122"/>
      <c r="M605" s="122"/>
      <c r="N605" s="122"/>
      <c r="O605" s="122"/>
    </row>
    <row r="606" spans="1:15" ht="14.25" customHeight="1">
      <c r="A606" s="127"/>
      <c r="D606" s="222"/>
      <c r="E606" s="222"/>
      <c r="F606" s="222"/>
      <c r="G606" s="222"/>
      <c r="H606" s="122"/>
      <c r="I606" s="122"/>
      <c r="J606" s="122"/>
      <c r="K606" s="122"/>
      <c r="L606" s="122"/>
      <c r="M606" s="122"/>
      <c r="N606" s="122"/>
      <c r="O606" s="122"/>
    </row>
    <row r="607" spans="1:15" ht="14.25" customHeight="1">
      <c r="A607" s="127"/>
      <c r="D607" s="222"/>
      <c r="E607" s="222"/>
      <c r="F607" s="222"/>
      <c r="G607" s="222"/>
      <c r="H607" s="122"/>
      <c r="I607" s="122"/>
      <c r="J607" s="122"/>
      <c r="K607" s="122"/>
      <c r="L607" s="122"/>
      <c r="M607" s="122"/>
      <c r="N607" s="122"/>
      <c r="O607" s="122"/>
    </row>
    <row r="608" spans="1:15" ht="14.25" customHeight="1">
      <c r="A608" s="127"/>
      <c r="D608" s="222"/>
      <c r="E608" s="222"/>
      <c r="F608" s="222"/>
      <c r="G608" s="222"/>
      <c r="H608" s="122"/>
      <c r="I608" s="122"/>
      <c r="J608" s="122"/>
      <c r="K608" s="122"/>
      <c r="L608" s="122"/>
      <c r="M608" s="122"/>
      <c r="N608" s="122"/>
      <c r="O608" s="122"/>
    </row>
    <row r="609" spans="1:15" ht="14.25" customHeight="1">
      <c r="A609" s="127"/>
      <c r="D609" s="222"/>
      <c r="E609" s="222"/>
      <c r="F609" s="222"/>
      <c r="G609" s="222"/>
      <c r="H609" s="122"/>
      <c r="I609" s="122"/>
      <c r="J609" s="122"/>
      <c r="K609" s="122"/>
      <c r="L609" s="122"/>
      <c r="M609" s="122"/>
      <c r="N609" s="122"/>
      <c r="O609" s="122"/>
    </row>
    <row r="610" spans="1:15" ht="14.25" customHeight="1">
      <c r="A610" s="127"/>
      <c r="D610" s="222"/>
      <c r="E610" s="222"/>
      <c r="F610" s="222"/>
      <c r="G610" s="222"/>
      <c r="H610" s="122"/>
      <c r="I610" s="122"/>
      <c r="J610" s="122"/>
      <c r="K610" s="122"/>
      <c r="L610" s="122"/>
      <c r="M610" s="122"/>
      <c r="N610" s="122"/>
      <c r="O610" s="122"/>
    </row>
    <row r="611" spans="1:15" ht="14.25" customHeight="1">
      <c r="A611" s="127"/>
      <c r="D611" s="222"/>
      <c r="E611" s="222"/>
      <c r="F611" s="222"/>
      <c r="G611" s="222"/>
      <c r="H611" s="122"/>
      <c r="I611" s="122"/>
      <c r="J611" s="122"/>
      <c r="K611" s="122"/>
      <c r="L611" s="122"/>
      <c r="M611" s="122"/>
      <c r="N611" s="122"/>
      <c r="O611" s="122"/>
    </row>
    <row r="612" spans="1:15" ht="14.25" customHeight="1">
      <c r="A612" s="127"/>
      <c r="D612" s="222"/>
      <c r="E612" s="222"/>
      <c r="F612" s="222"/>
      <c r="G612" s="222"/>
      <c r="H612" s="122"/>
      <c r="I612" s="122"/>
      <c r="J612" s="122"/>
      <c r="K612" s="122"/>
      <c r="L612" s="122"/>
      <c r="M612" s="122"/>
      <c r="N612" s="122"/>
      <c r="O612" s="122"/>
    </row>
    <row r="613" spans="1:15" ht="14.25" customHeight="1">
      <c r="A613" s="127"/>
      <c r="D613" s="222"/>
      <c r="E613" s="222"/>
      <c r="F613" s="222"/>
      <c r="G613" s="222"/>
      <c r="H613" s="122"/>
      <c r="I613" s="122"/>
      <c r="J613" s="122"/>
      <c r="K613" s="122"/>
      <c r="L613" s="122"/>
      <c r="M613" s="122"/>
      <c r="N613" s="122"/>
      <c r="O613" s="122"/>
    </row>
    <row r="614" spans="1:15" ht="14.25" customHeight="1">
      <c r="A614" s="127"/>
      <c r="D614" s="222"/>
      <c r="E614" s="222"/>
      <c r="F614" s="222"/>
      <c r="G614" s="222"/>
      <c r="H614" s="122"/>
      <c r="I614" s="122"/>
      <c r="J614" s="122"/>
      <c r="K614" s="122"/>
      <c r="L614" s="122"/>
      <c r="M614" s="122"/>
      <c r="N614" s="122"/>
      <c r="O614" s="122"/>
    </row>
    <row r="615" spans="1:15" ht="14.25" customHeight="1">
      <c r="A615" s="127"/>
      <c r="D615" s="222"/>
      <c r="E615" s="222"/>
      <c r="F615" s="222"/>
      <c r="G615" s="222"/>
      <c r="H615" s="122"/>
      <c r="I615" s="122"/>
      <c r="J615" s="122"/>
      <c r="K615" s="122"/>
      <c r="L615" s="122"/>
      <c r="M615" s="122"/>
      <c r="N615" s="122"/>
      <c r="O615" s="122"/>
    </row>
    <row r="616" spans="1:15" ht="14.25" customHeight="1">
      <c r="A616" s="127"/>
      <c r="D616" s="222"/>
      <c r="E616" s="222"/>
      <c r="F616" s="222"/>
      <c r="G616" s="222"/>
      <c r="H616" s="122"/>
      <c r="I616" s="122"/>
      <c r="J616" s="122"/>
      <c r="K616" s="122"/>
      <c r="L616" s="122"/>
      <c r="M616" s="122"/>
      <c r="N616" s="122"/>
      <c r="O616" s="122"/>
    </row>
    <row r="617" spans="1:15" ht="14.25" customHeight="1">
      <c r="A617" s="127"/>
      <c r="D617" s="222"/>
      <c r="E617" s="222"/>
      <c r="F617" s="222"/>
      <c r="G617" s="222"/>
      <c r="H617" s="122"/>
      <c r="I617" s="122"/>
      <c r="J617" s="122"/>
      <c r="K617" s="122"/>
      <c r="L617" s="122"/>
      <c r="M617" s="122"/>
      <c r="N617" s="122"/>
      <c r="O617" s="122"/>
    </row>
    <row r="618" spans="1:15" ht="14.25" customHeight="1">
      <c r="A618" s="127"/>
      <c r="D618" s="222"/>
      <c r="E618" s="222"/>
      <c r="F618" s="222"/>
      <c r="G618" s="222"/>
      <c r="H618" s="122"/>
      <c r="I618" s="122"/>
      <c r="J618" s="122"/>
      <c r="K618" s="122"/>
      <c r="L618" s="122"/>
      <c r="M618" s="122"/>
      <c r="N618" s="122"/>
      <c r="O618" s="122"/>
    </row>
    <row r="619" spans="1:15" ht="14.25" customHeight="1">
      <c r="A619" s="127"/>
      <c r="D619" s="222"/>
      <c r="E619" s="222"/>
      <c r="F619" s="222"/>
      <c r="G619" s="222"/>
      <c r="H619" s="122"/>
      <c r="I619" s="122"/>
      <c r="J619" s="122"/>
      <c r="K619" s="122"/>
      <c r="L619" s="122"/>
      <c r="M619" s="122"/>
      <c r="N619" s="122"/>
      <c r="O619" s="122"/>
    </row>
    <row r="620" spans="1:15" ht="14.25" customHeight="1">
      <c r="A620" s="127"/>
      <c r="D620" s="222"/>
      <c r="E620" s="222"/>
      <c r="F620" s="222"/>
      <c r="G620" s="222"/>
      <c r="H620" s="122"/>
      <c r="I620" s="122"/>
      <c r="J620" s="122"/>
      <c r="K620" s="122"/>
      <c r="L620" s="122"/>
      <c r="M620" s="122"/>
      <c r="N620" s="122"/>
      <c r="O620" s="122"/>
    </row>
    <row r="621" spans="1:15" ht="14.25" customHeight="1">
      <c r="A621" s="127"/>
      <c r="D621" s="222"/>
      <c r="E621" s="222"/>
      <c r="F621" s="222"/>
      <c r="G621" s="222"/>
      <c r="H621" s="122"/>
      <c r="I621" s="122"/>
      <c r="J621" s="122"/>
      <c r="K621" s="122"/>
      <c r="L621" s="122"/>
      <c r="M621" s="122"/>
      <c r="N621" s="122"/>
      <c r="O621" s="122"/>
    </row>
    <row r="622" spans="1:15" ht="14.25" customHeight="1">
      <c r="A622" s="127"/>
      <c r="D622" s="222"/>
      <c r="E622" s="222"/>
      <c r="F622" s="222"/>
      <c r="G622" s="222"/>
      <c r="H622" s="122"/>
      <c r="I622" s="122"/>
      <c r="J622" s="122"/>
      <c r="K622" s="122"/>
      <c r="L622" s="122"/>
      <c r="M622" s="122"/>
      <c r="N622" s="122"/>
      <c r="O622" s="122"/>
    </row>
    <row r="623" spans="1:15" ht="14.25" customHeight="1">
      <c r="A623" s="127"/>
      <c r="D623" s="222"/>
      <c r="E623" s="222"/>
      <c r="F623" s="222"/>
      <c r="G623" s="222"/>
      <c r="H623" s="122"/>
      <c r="I623" s="122"/>
      <c r="J623" s="122"/>
      <c r="K623" s="122"/>
      <c r="L623" s="122"/>
      <c r="M623" s="122"/>
      <c r="N623" s="122"/>
      <c r="O623" s="122"/>
    </row>
    <row r="624" spans="1:15" ht="14.25" customHeight="1">
      <c r="A624" s="127"/>
      <c r="D624" s="222"/>
      <c r="E624" s="222"/>
      <c r="F624" s="222"/>
      <c r="G624" s="222"/>
      <c r="H624" s="122"/>
      <c r="I624" s="122"/>
      <c r="J624" s="122"/>
      <c r="K624" s="122"/>
      <c r="L624" s="122"/>
      <c r="M624" s="122"/>
      <c r="N624" s="122"/>
      <c r="O624" s="122"/>
    </row>
    <row r="625" spans="1:15" ht="14.25" customHeight="1">
      <c r="A625" s="127"/>
      <c r="D625" s="222"/>
      <c r="E625" s="222"/>
      <c r="F625" s="222"/>
      <c r="G625" s="222"/>
      <c r="H625" s="122"/>
      <c r="I625" s="122"/>
      <c r="J625" s="122"/>
      <c r="K625" s="122"/>
      <c r="L625" s="122"/>
      <c r="M625" s="122"/>
      <c r="N625" s="122"/>
      <c r="O625" s="122"/>
    </row>
    <row r="626" spans="1:15" ht="14.25" customHeight="1">
      <c r="A626" s="127"/>
      <c r="D626" s="222"/>
      <c r="E626" s="222"/>
      <c r="F626" s="222"/>
      <c r="G626" s="222"/>
      <c r="H626" s="122"/>
      <c r="I626" s="122"/>
      <c r="J626" s="122"/>
      <c r="K626" s="122"/>
      <c r="L626" s="122"/>
      <c r="M626" s="122"/>
      <c r="N626" s="122"/>
      <c r="O626" s="122"/>
    </row>
    <row r="627" spans="1:15" ht="14.25" customHeight="1">
      <c r="A627" s="127"/>
      <c r="D627" s="222"/>
      <c r="E627" s="222"/>
      <c r="F627" s="222"/>
      <c r="G627" s="222"/>
      <c r="H627" s="122"/>
      <c r="I627" s="122"/>
      <c r="J627" s="122"/>
      <c r="K627" s="122"/>
      <c r="L627" s="122"/>
      <c r="M627" s="122"/>
      <c r="N627" s="122"/>
      <c r="O627" s="122"/>
    </row>
    <row r="628" spans="1:15" ht="14.25" customHeight="1">
      <c r="A628" s="127"/>
      <c r="D628" s="222"/>
      <c r="E628" s="222"/>
      <c r="F628" s="222"/>
      <c r="G628" s="222"/>
      <c r="H628" s="122"/>
      <c r="I628" s="122"/>
      <c r="J628" s="122"/>
      <c r="K628" s="122"/>
      <c r="L628" s="122"/>
      <c r="M628" s="122"/>
      <c r="N628" s="122"/>
      <c r="O628" s="122"/>
    </row>
    <row r="629" spans="1:15" ht="14.25" customHeight="1">
      <c r="A629" s="127"/>
      <c r="D629" s="222"/>
      <c r="E629" s="222"/>
      <c r="F629" s="222"/>
      <c r="G629" s="222"/>
      <c r="H629" s="122"/>
      <c r="I629" s="122"/>
      <c r="J629" s="122"/>
      <c r="K629" s="122"/>
      <c r="L629" s="122"/>
      <c r="M629" s="122"/>
      <c r="N629" s="122"/>
      <c r="O629" s="122"/>
    </row>
    <row r="630" spans="1:15" ht="14.25" customHeight="1">
      <c r="A630" s="127"/>
      <c r="D630" s="222"/>
      <c r="E630" s="222"/>
      <c r="F630" s="222"/>
      <c r="G630" s="222"/>
      <c r="H630" s="122"/>
      <c r="I630" s="122"/>
      <c r="J630" s="122"/>
      <c r="K630" s="122"/>
      <c r="L630" s="122"/>
      <c r="M630" s="122"/>
      <c r="N630" s="122"/>
      <c r="O630" s="122"/>
    </row>
    <row r="631" spans="1:15" ht="14.25" customHeight="1">
      <c r="A631" s="127"/>
      <c r="D631" s="222"/>
      <c r="E631" s="222"/>
      <c r="F631" s="222"/>
      <c r="G631" s="222"/>
      <c r="H631" s="122"/>
      <c r="I631" s="122"/>
      <c r="J631" s="122"/>
      <c r="K631" s="122"/>
      <c r="L631" s="122"/>
      <c r="M631" s="122"/>
      <c r="N631" s="122"/>
      <c r="O631" s="122"/>
    </row>
    <row r="632" spans="1:15" ht="14.25" customHeight="1">
      <c r="A632" s="127"/>
      <c r="D632" s="222"/>
      <c r="E632" s="222"/>
      <c r="F632" s="222"/>
      <c r="G632" s="222"/>
      <c r="H632" s="122"/>
      <c r="I632" s="122"/>
      <c r="J632" s="122"/>
      <c r="K632" s="122"/>
      <c r="L632" s="122"/>
      <c r="M632" s="122"/>
      <c r="N632" s="122"/>
      <c r="O632" s="122"/>
    </row>
    <row r="633" spans="1:15" ht="14.25" customHeight="1">
      <c r="A633" s="127"/>
      <c r="D633" s="222"/>
      <c r="E633" s="222"/>
      <c r="F633" s="222"/>
      <c r="G633" s="222"/>
      <c r="H633" s="122"/>
      <c r="I633" s="122"/>
      <c r="J633" s="122"/>
      <c r="K633" s="122"/>
      <c r="L633" s="122"/>
      <c r="M633" s="122"/>
      <c r="N633" s="122"/>
      <c r="O633" s="122"/>
    </row>
    <row r="634" spans="1:15" ht="14.25" customHeight="1">
      <c r="A634" s="127"/>
      <c r="D634" s="222"/>
      <c r="E634" s="222"/>
      <c r="F634" s="222"/>
      <c r="G634" s="222"/>
      <c r="H634" s="122"/>
      <c r="I634" s="122"/>
      <c r="J634" s="122"/>
      <c r="K634" s="122"/>
      <c r="L634" s="122"/>
      <c r="M634" s="122"/>
      <c r="N634" s="122"/>
      <c r="O634" s="122"/>
    </row>
    <row r="635" spans="1:15" ht="14.25" customHeight="1">
      <c r="A635" s="127"/>
      <c r="D635" s="222"/>
      <c r="E635" s="222"/>
      <c r="F635" s="222"/>
      <c r="G635" s="222"/>
      <c r="H635" s="122"/>
      <c r="I635" s="122"/>
      <c r="J635" s="122"/>
      <c r="K635" s="122"/>
      <c r="L635" s="122"/>
      <c r="M635" s="122"/>
      <c r="N635" s="122"/>
      <c r="O635" s="122"/>
    </row>
    <row r="636" spans="1:15" ht="14.25" customHeight="1">
      <c r="A636" s="127"/>
      <c r="D636" s="222"/>
      <c r="E636" s="222"/>
      <c r="F636" s="222"/>
      <c r="G636" s="222"/>
      <c r="H636" s="122"/>
      <c r="I636" s="122"/>
      <c r="J636" s="122"/>
      <c r="K636" s="122"/>
      <c r="L636" s="122"/>
      <c r="M636" s="122"/>
      <c r="N636" s="122"/>
      <c r="O636" s="122"/>
    </row>
    <row r="637" spans="1:15" ht="14.25" customHeight="1">
      <c r="A637" s="127"/>
      <c r="D637" s="222"/>
      <c r="E637" s="222"/>
      <c r="F637" s="222"/>
      <c r="G637" s="222"/>
      <c r="H637" s="122"/>
      <c r="I637" s="122"/>
      <c r="J637" s="122"/>
      <c r="K637" s="122"/>
      <c r="L637" s="122"/>
      <c r="M637" s="122"/>
      <c r="N637" s="122"/>
      <c r="O637" s="122"/>
    </row>
    <row r="638" spans="1:15" ht="14.25" customHeight="1">
      <c r="A638" s="127"/>
      <c r="D638" s="222"/>
      <c r="E638" s="222"/>
      <c r="F638" s="222"/>
      <c r="G638" s="222"/>
      <c r="H638" s="122"/>
      <c r="I638" s="122"/>
      <c r="J638" s="122"/>
      <c r="K638" s="122"/>
      <c r="L638" s="122"/>
      <c r="M638" s="122"/>
      <c r="N638" s="122"/>
      <c r="O638" s="122"/>
    </row>
    <row r="639" spans="1:15" ht="14.25" customHeight="1">
      <c r="A639" s="127"/>
      <c r="D639" s="222"/>
      <c r="E639" s="222"/>
      <c r="F639" s="222"/>
      <c r="G639" s="222"/>
      <c r="H639" s="122"/>
      <c r="I639" s="122"/>
      <c r="J639" s="122"/>
      <c r="K639" s="122"/>
      <c r="L639" s="122"/>
      <c r="M639" s="122"/>
      <c r="N639" s="122"/>
      <c r="O639" s="122"/>
    </row>
    <row r="640" spans="1:15" ht="14.25" customHeight="1">
      <c r="A640" s="127"/>
      <c r="D640" s="222"/>
      <c r="E640" s="222"/>
      <c r="F640" s="222"/>
      <c r="G640" s="222"/>
      <c r="H640" s="122"/>
      <c r="I640" s="122"/>
      <c r="J640" s="122"/>
      <c r="K640" s="122"/>
      <c r="L640" s="122"/>
      <c r="M640" s="122"/>
      <c r="N640" s="122"/>
      <c r="O640" s="122"/>
    </row>
    <row r="641" spans="1:15" ht="14.25" customHeight="1">
      <c r="A641" s="127"/>
      <c r="D641" s="222"/>
      <c r="E641" s="222"/>
      <c r="F641" s="222"/>
      <c r="G641" s="222"/>
      <c r="H641" s="122"/>
      <c r="I641" s="122"/>
      <c r="J641" s="122"/>
      <c r="K641" s="122"/>
      <c r="L641" s="122"/>
      <c r="M641" s="122"/>
      <c r="N641" s="122"/>
      <c r="O641" s="122"/>
    </row>
    <row r="642" spans="1:15" ht="14.25" customHeight="1">
      <c r="A642" s="127"/>
      <c r="D642" s="222"/>
      <c r="E642" s="222"/>
      <c r="F642" s="222"/>
      <c r="G642" s="222"/>
      <c r="H642" s="122"/>
      <c r="I642" s="122"/>
      <c r="J642" s="122"/>
      <c r="K642" s="122"/>
      <c r="L642" s="122"/>
      <c r="M642" s="122"/>
      <c r="N642" s="122"/>
      <c r="O642" s="122"/>
    </row>
    <row r="643" spans="1:15" ht="14.25" customHeight="1">
      <c r="A643" s="127"/>
      <c r="D643" s="222"/>
      <c r="E643" s="222"/>
      <c r="F643" s="222"/>
      <c r="G643" s="222"/>
      <c r="H643" s="122"/>
      <c r="I643" s="122"/>
      <c r="J643" s="122"/>
      <c r="K643" s="122"/>
      <c r="L643" s="122"/>
      <c r="M643" s="122"/>
      <c r="N643" s="122"/>
      <c r="O643" s="122"/>
    </row>
    <row r="644" spans="1:15" ht="14.25" customHeight="1">
      <c r="A644" s="127"/>
      <c r="D644" s="222"/>
      <c r="E644" s="222"/>
      <c r="F644" s="222"/>
      <c r="G644" s="222"/>
      <c r="H644" s="122"/>
      <c r="I644" s="122"/>
      <c r="J644" s="122"/>
      <c r="K644" s="122"/>
      <c r="L644" s="122"/>
      <c r="M644" s="122"/>
      <c r="N644" s="122"/>
      <c r="O644" s="122"/>
    </row>
    <row r="645" spans="1:15" ht="14.25" customHeight="1">
      <c r="A645" s="127"/>
      <c r="D645" s="222"/>
      <c r="E645" s="222"/>
      <c r="F645" s="222"/>
      <c r="G645" s="222"/>
      <c r="H645" s="122"/>
      <c r="I645" s="122"/>
      <c r="J645" s="122"/>
      <c r="K645" s="122"/>
      <c r="L645" s="122"/>
      <c r="M645" s="122"/>
      <c r="N645" s="122"/>
      <c r="O645" s="122"/>
    </row>
    <row r="646" spans="1:15" ht="14.25" customHeight="1">
      <c r="A646" s="127"/>
      <c r="D646" s="222"/>
      <c r="E646" s="222"/>
      <c r="F646" s="222"/>
      <c r="G646" s="222"/>
      <c r="H646" s="122"/>
      <c r="I646" s="122"/>
      <c r="J646" s="122"/>
      <c r="K646" s="122"/>
      <c r="L646" s="122"/>
      <c r="M646" s="122"/>
      <c r="N646" s="122"/>
      <c r="O646" s="122"/>
    </row>
    <row r="647" spans="1:15" ht="14.25" customHeight="1">
      <c r="A647" s="127"/>
      <c r="D647" s="222"/>
      <c r="E647" s="222"/>
      <c r="F647" s="222"/>
      <c r="G647" s="222"/>
      <c r="H647" s="122"/>
      <c r="I647" s="122"/>
      <c r="J647" s="122"/>
      <c r="K647" s="122"/>
      <c r="L647" s="122"/>
      <c r="M647" s="122"/>
      <c r="N647" s="122"/>
      <c r="O647" s="122"/>
    </row>
    <row r="648" spans="1:15" ht="14.25" customHeight="1">
      <c r="A648" s="127"/>
      <c r="D648" s="222"/>
      <c r="E648" s="222"/>
      <c r="F648" s="222"/>
      <c r="G648" s="222"/>
      <c r="H648" s="122"/>
      <c r="I648" s="122"/>
      <c r="J648" s="122"/>
      <c r="K648" s="122"/>
      <c r="L648" s="122"/>
      <c r="M648" s="122"/>
      <c r="N648" s="122"/>
      <c r="O648" s="122"/>
    </row>
    <row r="649" spans="1:15" ht="14.25" customHeight="1">
      <c r="A649" s="127"/>
      <c r="D649" s="222"/>
      <c r="E649" s="222"/>
      <c r="F649" s="222"/>
      <c r="G649" s="222"/>
      <c r="H649" s="122"/>
      <c r="I649" s="122"/>
      <c r="J649" s="122"/>
      <c r="K649" s="122"/>
      <c r="L649" s="122"/>
      <c r="M649" s="122"/>
      <c r="N649" s="122"/>
      <c r="O649" s="122"/>
    </row>
    <row r="650" spans="1:15" ht="14.25" customHeight="1">
      <c r="A650" s="127"/>
      <c r="D650" s="222"/>
      <c r="E650" s="222"/>
      <c r="F650" s="222"/>
      <c r="G650" s="222"/>
      <c r="H650" s="122"/>
      <c r="I650" s="122"/>
      <c r="J650" s="122"/>
      <c r="K650" s="122"/>
      <c r="L650" s="122"/>
      <c r="M650" s="122"/>
      <c r="N650" s="122"/>
      <c r="O650" s="122"/>
    </row>
    <row r="651" spans="1:15" ht="14.25" customHeight="1">
      <c r="A651" s="127"/>
      <c r="D651" s="222"/>
      <c r="E651" s="222"/>
      <c r="F651" s="222"/>
      <c r="G651" s="222"/>
      <c r="H651" s="122"/>
      <c r="I651" s="122"/>
      <c r="J651" s="122"/>
      <c r="K651" s="122"/>
      <c r="L651" s="122"/>
      <c r="M651" s="122"/>
      <c r="N651" s="122"/>
      <c r="O651" s="122"/>
    </row>
    <row r="652" spans="1:15" ht="14.25" customHeight="1">
      <c r="A652" s="127"/>
      <c r="D652" s="222"/>
      <c r="E652" s="222"/>
      <c r="F652" s="222"/>
      <c r="G652" s="222"/>
      <c r="H652" s="122"/>
      <c r="I652" s="122"/>
      <c r="J652" s="122"/>
      <c r="K652" s="122"/>
      <c r="L652" s="122"/>
      <c r="M652" s="122"/>
      <c r="N652" s="122"/>
      <c r="O652" s="122"/>
    </row>
    <row r="653" spans="1:15" ht="14.25" customHeight="1">
      <c r="A653" s="127"/>
      <c r="D653" s="222"/>
      <c r="E653" s="222"/>
      <c r="F653" s="222"/>
      <c r="G653" s="222"/>
      <c r="H653" s="122"/>
      <c r="I653" s="122"/>
      <c r="J653" s="122"/>
      <c r="K653" s="122"/>
      <c r="L653" s="122"/>
      <c r="M653" s="122"/>
      <c r="N653" s="122"/>
      <c r="O653" s="122"/>
    </row>
    <row r="654" spans="1:15" ht="14.25" customHeight="1">
      <c r="A654" s="127"/>
      <c r="D654" s="222"/>
      <c r="E654" s="222"/>
      <c r="F654" s="222"/>
      <c r="G654" s="222"/>
      <c r="H654" s="122"/>
      <c r="I654" s="122"/>
      <c r="J654" s="122"/>
      <c r="K654" s="122"/>
      <c r="L654" s="122"/>
      <c r="M654" s="122"/>
      <c r="N654" s="122"/>
      <c r="O654" s="122"/>
    </row>
    <row r="655" spans="1:15" ht="14.25" customHeight="1">
      <c r="A655" s="127"/>
      <c r="D655" s="222"/>
      <c r="E655" s="222"/>
      <c r="F655" s="222"/>
      <c r="G655" s="222"/>
      <c r="H655" s="122"/>
      <c r="I655" s="122"/>
      <c r="J655" s="122"/>
      <c r="K655" s="122"/>
      <c r="L655" s="122"/>
      <c r="M655" s="122"/>
      <c r="N655" s="122"/>
      <c r="O655" s="122"/>
    </row>
    <row r="656" spans="1:15" ht="14.25" customHeight="1">
      <c r="A656" s="127"/>
      <c r="D656" s="222"/>
      <c r="E656" s="222"/>
      <c r="F656" s="222"/>
      <c r="G656" s="222"/>
      <c r="H656" s="122"/>
      <c r="I656" s="122"/>
      <c r="J656" s="122"/>
      <c r="K656" s="122"/>
      <c r="L656" s="122"/>
      <c r="M656" s="122"/>
      <c r="N656" s="122"/>
      <c r="O656" s="122"/>
    </row>
    <row r="657" spans="1:15" ht="14.25" customHeight="1">
      <c r="A657" s="127"/>
      <c r="D657" s="222"/>
      <c r="E657" s="222"/>
      <c r="F657" s="222"/>
      <c r="G657" s="222"/>
      <c r="H657" s="122"/>
      <c r="I657" s="122"/>
      <c r="J657" s="122"/>
      <c r="K657" s="122"/>
      <c r="L657" s="122"/>
      <c r="M657" s="122"/>
      <c r="N657" s="122"/>
      <c r="O657" s="122"/>
    </row>
    <row r="658" spans="1:15" ht="14.25" customHeight="1">
      <c r="A658" s="127"/>
      <c r="D658" s="222"/>
      <c r="E658" s="222"/>
      <c r="F658" s="222"/>
      <c r="G658" s="222"/>
      <c r="H658" s="122"/>
      <c r="I658" s="122"/>
      <c r="J658" s="122"/>
      <c r="K658" s="122"/>
      <c r="L658" s="122"/>
      <c r="M658" s="122"/>
      <c r="N658" s="122"/>
      <c r="O658" s="122"/>
    </row>
    <row r="659" spans="1:15" ht="14.25" customHeight="1">
      <c r="A659" s="127"/>
      <c r="D659" s="222"/>
      <c r="E659" s="222"/>
      <c r="F659" s="222"/>
      <c r="G659" s="222"/>
      <c r="H659" s="122"/>
      <c r="I659" s="122"/>
      <c r="J659" s="122"/>
      <c r="K659" s="122"/>
      <c r="L659" s="122"/>
      <c r="M659" s="122"/>
      <c r="N659" s="122"/>
      <c r="O659" s="122"/>
    </row>
    <row r="660" spans="1:15" ht="14.25" customHeight="1">
      <c r="A660" s="127"/>
      <c r="D660" s="222"/>
      <c r="E660" s="222"/>
      <c r="F660" s="222"/>
      <c r="G660" s="222"/>
      <c r="H660" s="122"/>
      <c r="I660" s="122"/>
      <c r="J660" s="122"/>
      <c r="K660" s="122"/>
      <c r="L660" s="122"/>
      <c r="M660" s="122"/>
      <c r="N660" s="122"/>
      <c r="O660" s="122"/>
    </row>
    <row r="661" spans="1:15" ht="14.25" customHeight="1">
      <c r="A661" s="127"/>
      <c r="D661" s="222"/>
      <c r="E661" s="222"/>
      <c r="F661" s="222"/>
      <c r="G661" s="222"/>
      <c r="H661" s="122"/>
      <c r="I661" s="122"/>
      <c r="J661" s="122"/>
      <c r="K661" s="122"/>
      <c r="L661" s="122"/>
      <c r="M661" s="122"/>
      <c r="N661" s="122"/>
      <c r="O661" s="122"/>
    </row>
    <row r="662" spans="1:15" ht="14.25" customHeight="1">
      <c r="A662" s="127"/>
      <c r="D662" s="222"/>
      <c r="E662" s="222"/>
      <c r="F662" s="222"/>
      <c r="G662" s="222"/>
      <c r="H662" s="122"/>
      <c r="I662" s="122"/>
      <c r="J662" s="122"/>
      <c r="K662" s="122"/>
      <c r="L662" s="122"/>
      <c r="M662" s="122"/>
      <c r="N662" s="122"/>
      <c r="O662" s="122"/>
    </row>
    <row r="663" spans="1:15" ht="14.25" customHeight="1">
      <c r="A663" s="127"/>
      <c r="D663" s="222"/>
      <c r="E663" s="222"/>
      <c r="F663" s="222"/>
      <c r="G663" s="222"/>
      <c r="H663" s="122"/>
      <c r="I663" s="122"/>
      <c r="J663" s="122"/>
      <c r="K663" s="122"/>
      <c r="L663" s="122"/>
      <c r="M663" s="122"/>
      <c r="N663" s="122"/>
      <c r="O663" s="122"/>
    </row>
    <row r="664" spans="1:15" ht="14.25" customHeight="1">
      <c r="A664" s="127"/>
      <c r="D664" s="222"/>
      <c r="E664" s="222"/>
      <c r="F664" s="222"/>
      <c r="G664" s="222"/>
      <c r="H664" s="122"/>
      <c r="I664" s="122"/>
      <c r="J664" s="122"/>
      <c r="K664" s="122"/>
      <c r="L664" s="122"/>
      <c r="M664" s="122"/>
      <c r="N664" s="122"/>
      <c r="O664" s="122"/>
    </row>
    <row r="665" spans="1:15" ht="14.25" customHeight="1">
      <c r="A665" s="127"/>
      <c r="D665" s="222"/>
      <c r="E665" s="222"/>
      <c r="F665" s="222"/>
      <c r="G665" s="222"/>
      <c r="H665" s="122"/>
      <c r="I665" s="122"/>
      <c r="J665" s="122"/>
      <c r="K665" s="122"/>
      <c r="L665" s="122"/>
      <c r="M665" s="122"/>
      <c r="N665" s="122"/>
      <c r="O665" s="122"/>
    </row>
    <row r="666" spans="1:15" ht="14.25" customHeight="1">
      <c r="A666" s="127"/>
      <c r="D666" s="222"/>
      <c r="E666" s="222"/>
      <c r="F666" s="222"/>
      <c r="G666" s="222"/>
      <c r="H666" s="122"/>
      <c r="I666" s="122"/>
      <c r="J666" s="122"/>
      <c r="K666" s="122"/>
      <c r="L666" s="122"/>
      <c r="M666" s="122"/>
      <c r="N666" s="122"/>
      <c r="O666" s="122"/>
    </row>
    <row r="667" spans="1:15" ht="14.25" customHeight="1">
      <c r="A667" s="127"/>
      <c r="D667" s="222"/>
      <c r="E667" s="222"/>
      <c r="F667" s="222"/>
      <c r="G667" s="222"/>
      <c r="H667" s="122"/>
      <c r="I667" s="122"/>
      <c r="J667" s="122"/>
      <c r="K667" s="122"/>
      <c r="L667" s="122"/>
      <c r="M667" s="122"/>
      <c r="N667" s="122"/>
      <c r="O667" s="122"/>
    </row>
    <row r="668" spans="1:15" ht="14.25" customHeight="1">
      <c r="A668" s="127"/>
      <c r="D668" s="222"/>
      <c r="E668" s="222"/>
      <c r="F668" s="222"/>
      <c r="G668" s="222"/>
      <c r="H668" s="122"/>
      <c r="I668" s="122"/>
      <c r="J668" s="122"/>
      <c r="K668" s="122"/>
      <c r="L668" s="122"/>
      <c r="M668" s="122"/>
      <c r="N668" s="122"/>
      <c r="O668" s="122"/>
    </row>
    <row r="669" spans="1:15" ht="14.25" customHeight="1">
      <c r="A669" s="127"/>
      <c r="D669" s="222"/>
      <c r="E669" s="222"/>
      <c r="F669" s="222"/>
      <c r="G669" s="222"/>
      <c r="H669" s="122"/>
      <c r="I669" s="122"/>
      <c r="J669" s="122"/>
      <c r="K669" s="122"/>
      <c r="L669" s="122"/>
      <c r="M669" s="122"/>
      <c r="N669" s="122"/>
      <c r="O669" s="122"/>
    </row>
    <row r="670" spans="1:15" ht="14.25" customHeight="1">
      <c r="A670" s="127"/>
      <c r="D670" s="222"/>
      <c r="E670" s="222"/>
      <c r="F670" s="222"/>
      <c r="G670" s="222"/>
      <c r="H670" s="122"/>
      <c r="I670" s="122"/>
      <c r="J670" s="122"/>
      <c r="K670" s="122"/>
      <c r="L670" s="122"/>
      <c r="M670" s="122"/>
      <c r="N670" s="122"/>
      <c r="O670" s="122"/>
    </row>
    <row r="671" spans="1:15" ht="14.25" customHeight="1">
      <c r="A671" s="127"/>
      <c r="D671" s="222"/>
      <c r="E671" s="222"/>
      <c r="F671" s="222"/>
      <c r="G671" s="222"/>
      <c r="H671" s="122"/>
      <c r="I671" s="122"/>
      <c r="J671" s="122"/>
      <c r="K671" s="122"/>
      <c r="L671" s="122"/>
      <c r="M671" s="122"/>
      <c r="N671" s="122"/>
      <c r="O671" s="122"/>
    </row>
    <row r="672" spans="1:15" ht="14.25" customHeight="1">
      <c r="A672" s="127"/>
      <c r="D672" s="222"/>
      <c r="E672" s="222"/>
      <c r="F672" s="222"/>
      <c r="G672" s="222"/>
      <c r="H672" s="122"/>
      <c r="I672" s="122"/>
      <c r="J672" s="122"/>
      <c r="K672" s="122"/>
      <c r="L672" s="122"/>
      <c r="M672" s="122"/>
      <c r="N672" s="122"/>
      <c r="O672" s="122"/>
    </row>
    <row r="673" spans="1:15" ht="14.25" customHeight="1">
      <c r="A673" s="127"/>
      <c r="D673" s="222"/>
      <c r="E673" s="222"/>
      <c r="F673" s="222"/>
      <c r="G673" s="222"/>
      <c r="H673" s="122"/>
      <c r="I673" s="122"/>
      <c r="J673" s="122"/>
      <c r="K673" s="122"/>
      <c r="L673" s="122"/>
      <c r="M673" s="122"/>
      <c r="N673" s="122"/>
      <c r="O673" s="122"/>
    </row>
    <row r="674" spans="1:15" ht="14.25" customHeight="1">
      <c r="A674" s="127"/>
      <c r="D674" s="222"/>
      <c r="E674" s="222"/>
      <c r="F674" s="222"/>
      <c r="G674" s="222"/>
      <c r="H674" s="122"/>
      <c r="I674" s="122"/>
      <c r="J674" s="122"/>
      <c r="K674" s="122"/>
      <c r="L674" s="122"/>
      <c r="M674" s="122"/>
      <c r="N674" s="122"/>
      <c r="O674" s="122"/>
    </row>
    <row r="675" spans="1:15" ht="14.25" customHeight="1">
      <c r="A675" s="127"/>
      <c r="D675" s="222"/>
      <c r="E675" s="222"/>
      <c r="F675" s="222"/>
      <c r="G675" s="222"/>
      <c r="H675" s="122"/>
      <c r="I675" s="122"/>
      <c r="J675" s="122"/>
      <c r="K675" s="122"/>
      <c r="L675" s="122"/>
      <c r="M675" s="122"/>
      <c r="N675" s="122"/>
      <c r="O675" s="122"/>
    </row>
    <row r="676" spans="1:15" ht="14.25" customHeight="1">
      <c r="A676" s="127"/>
      <c r="D676" s="222"/>
      <c r="E676" s="222"/>
      <c r="F676" s="222"/>
      <c r="G676" s="222"/>
      <c r="H676" s="122"/>
      <c r="I676" s="122"/>
      <c r="J676" s="122"/>
      <c r="K676" s="122"/>
      <c r="L676" s="122"/>
      <c r="M676" s="122"/>
      <c r="N676" s="122"/>
      <c r="O676" s="122"/>
    </row>
    <row r="677" spans="1:15" ht="14.25" customHeight="1">
      <c r="A677" s="127"/>
      <c r="D677" s="222"/>
      <c r="E677" s="222"/>
      <c r="F677" s="222"/>
      <c r="G677" s="222"/>
      <c r="H677" s="122"/>
      <c r="I677" s="122"/>
      <c r="J677" s="122"/>
      <c r="K677" s="122"/>
      <c r="L677" s="122"/>
      <c r="M677" s="122"/>
      <c r="N677" s="122"/>
      <c r="O677" s="122"/>
    </row>
    <row r="678" spans="1:15" ht="14.25" customHeight="1">
      <c r="A678" s="127"/>
      <c r="D678" s="222"/>
      <c r="E678" s="222"/>
      <c r="F678" s="222"/>
      <c r="G678" s="222"/>
      <c r="H678" s="122"/>
      <c r="I678" s="122"/>
      <c r="J678" s="122"/>
      <c r="K678" s="122"/>
      <c r="L678" s="122"/>
      <c r="M678" s="122"/>
      <c r="N678" s="122"/>
      <c r="O678" s="122"/>
    </row>
    <row r="679" spans="1:15" ht="14.25" customHeight="1">
      <c r="A679" s="127"/>
      <c r="D679" s="222"/>
      <c r="E679" s="222"/>
      <c r="F679" s="222"/>
      <c r="G679" s="222"/>
      <c r="H679" s="122"/>
      <c r="I679" s="122"/>
      <c r="J679" s="122"/>
      <c r="K679" s="122"/>
      <c r="L679" s="122"/>
      <c r="M679" s="122"/>
      <c r="N679" s="122"/>
      <c r="O679" s="122"/>
    </row>
    <row r="680" spans="1:15" ht="14.25" customHeight="1">
      <c r="A680" s="127"/>
      <c r="D680" s="222"/>
      <c r="E680" s="222"/>
      <c r="F680" s="222"/>
      <c r="G680" s="222"/>
      <c r="H680" s="122"/>
      <c r="I680" s="122"/>
      <c r="J680" s="122"/>
      <c r="K680" s="122"/>
      <c r="L680" s="122"/>
      <c r="M680" s="122"/>
      <c r="N680" s="122"/>
      <c r="O680" s="122"/>
    </row>
    <row r="681" spans="1:15" ht="14.25" customHeight="1">
      <c r="A681" s="127"/>
      <c r="D681" s="222"/>
      <c r="E681" s="222"/>
      <c r="F681" s="222"/>
      <c r="G681" s="222"/>
      <c r="H681" s="122"/>
      <c r="I681" s="122"/>
      <c r="J681" s="122"/>
      <c r="K681" s="122"/>
      <c r="L681" s="122"/>
      <c r="M681" s="122"/>
      <c r="N681" s="122"/>
      <c r="O681" s="122"/>
    </row>
    <row r="682" spans="1:15" ht="14.25" customHeight="1">
      <c r="A682" s="127"/>
      <c r="D682" s="222"/>
      <c r="E682" s="222"/>
      <c r="F682" s="222"/>
      <c r="G682" s="222"/>
      <c r="H682" s="122"/>
      <c r="I682" s="122"/>
      <c r="J682" s="122"/>
      <c r="K682" s="122"/>
      <c r="L682" s="122"/>
      <c r="M682" s="122"/>
      <c r="N682" s="122"/>
      <c r="O682" s="122"/>
    </row>
    <row r="683" spans="1:15" ht="14.25" customHeight="1">
      <c r="A683" s="127"/>
      <c r="D683" s="222"/>
      <c r="E683" s="222"/>
      <c r="F683" s="222"/>
      <c r="G683" s="222"/>
      <c r="H683" s="122"/>
      <c r="I683" s="122"/>
      <c r="J683" s="122"/>
      <c r="K683" s="122"/>
      <c r="L683" s="122"/>
      <c r="M683" s="122"/>
      <c r="N683" s="122"/>
      <c r="O683" s="122"/>
    </row>
    <row r="684" spans="1:15" ht="14.25" customHeight="1">
      <c r="A684" s="127"/>
      <c r="D684" s="222"/>
      <c r="E684" s="222"/>
      <c r="F684" s="222"/>
      <c r="G684" s="222"/>
      <c r="H684" s="122"/>
      <c r="I684" s="122"/>
      <c r="J684" s="122"/>
      <c r="K684" s="122"/>
      <c r="L684" s="122"/>
      <c r="M684" s="122"/>
      <c r="N684" s="122"/>
      <c r="O684" s="122"/>
    </row>
    <row r="685" spans="1:15" ht="14.25" customHeight="1">
      <c r="A685" s="127"/>
      <c r="D685" s="222"/>
      <c r="E685" s="222"/>
      <c r="F685" s="222"/>
      <c r="G685" s="222"/>
      <c r="H685" s="122"/>
      <c r="I685" s="122"/>
      <c r="J685" s="122"/>
      <c r="K685" s="122"/>
      <c r="L685" s="122"/>
      <c r="M685" s="122"/>
      <c r="N685" s="122"/>
      <c r="O685" s="122"/>
    </row>
    <row r="686" spans="1:15" ht="14.25" customHeight="1">
      <c r="A686" s="127"/>
      <c r="D686" s="222"/>
      <c r="E686" s="222"/>
      <c r="F686" s="222"/>
      <c r="G686" s="222"/>
      <c r="H686" s="122"/>
      <c r="I686" s="122"/>
      <c r="J686" s="122"/>
      <c r="K686" s="122"/>
      <c r="L686" s="122"/>
      <c r="M686" s="122"/>
      <c r="N686" s="122"/>
      <c r="O686" s="122"/>
    </row>
    <row r="687" spans="1:15" ht="14.25" customHeight="1">
      <c r="A687" s="127"/>
      <c r="D687" s="222"/>
      <c r="E687" s="222"/>
      <c r="F687" s="222"/>
      <c r="G687" s="222"/>
      <c r="H687" s="122"/>
      <c r="I687" s="122"/>
      <c r="J687" s="122"/>
      <c r="K687" s="122"/>
      <c r="L687" s="122"/>
      <c r="M687" s="122"/>
      <c r="N687" s="122"/>
      <c r="O687" s="122"/>
    </row>
    <row r="688" spans="1:15" ht="14.25" customHeight="1">
      <c r="A688" s="127"/>
      <c r="D688" s="222"/>
      <c r="E688" s="222"/>
      <c r="F688" s="222"/>
      <c r="G688" s="222"/>
      <c r="H688" s="122"/>
      <c r="I688" s="122"/>
      <c r="J688" s="122"/>
      <c r="K688" s="122"/>
      <c r="L688" s="122"/>
      <c r="M688" s="122"/>
      <c r="N688" s="122"/>
      <c r="O688" s="122"/>
    </row>
    <row r="689" spans="1:15" ht="14.25" customHeight="1">
      <c r="A689" s="127"/>
      <c r="D689" s="222"/>
      <c r="E689" s="222"/>
      <c r="F689" s="222"/>
      <c r="G689" s="222"/>
      <c r="H689" s="122"/>
      <c r="I689" s="122"/>
      <c r="J689" s="122"/>
      <c r="K689" s="122"/>
      <c r="L689" s="122"/>
      <c r="M689" s="122"/>
      <c r="N689" s="122"/>
      <c r="O689" s="122"/>
    </row>
    <row r="690" spans="1:15" ht="14.25" customHeight="1">
      <c r="A690" s="127"/>
      <c r="D690" s="222"/>
      <c r="E690" s="222"/>
      <c r="F690" s="222"/>
      <c r="G690" s="222"/>
      <c r="H690" s="122"/>
      <c r="I690" s="122"/>
      <c r="J690" s="122"/>
      <c r="K690" s="122"/>
      <c r="L690" s="122"/>
      <c r="M690" s="122"/>
      <c r="N690" s="122"/>
      <c r="O690" s="122"/>
    </row>
    <row r="691" spans="1:15" ht="14.25" customHeight="1">
      <c r="A691" s="127"/>
      <c r="D691" s="222"/>
      <c r="E691" s="222"/>
      <c r="F691" s="222"/>
      <c r="G691" s="222"/>
      <c r="H691" s="122"/>
      <c r="I691" s="122"/>
      <c r="J691" s="122"/>
      <c r="K691" s="122"/>
      <c r="L691" s="122"/>
      <c r="M691" s="122"/>
      <c r="N691" s="122"/>
      <c r="O691" s="122"/>
    </row>
    <row r="692" spans="1:15" ht="14.25" customHeight="1">
      <c r="A692" s="127"/>
      <c r="D692" s="222"/>
      <c r="E692" s="222"/>
      <c r="F692" s="222"/>
      <c r="G692" s="222"/>
      <c r="H692" s="122"/>
      <c r="I692" s="122"/>
      <c r="J692" s="122"/>
      <c r="K692" s="122"/>
      <c r="L692" s="122"/>
      <c r="M692" s="122"/>
      <c r="N692" s="122"/>
      <c r="O692" s="122"/>
    </row>
    <row r="693" spans="1:15" ht="14.25" customHeight="1">
      <c r="A693" s="127"/>
      <c r="D693" s="222"/>
      <c r="E693" s="222"/>
      <c r="F693" s="222"/>
      <c r="G693" s="222"/>
      <c r="H693" s="122"/>
      <c r="I693" s="122"/>
      <c r="J693" s="122"/>
      <c r="K693" s="122"/>
      <c r="L693" s="122"/>
      <c r="M693" s="122"/>
      <c r="N693" s="122"/>
      <c r="O693" s="122"/>
    </row>
    <row r="694" spans="1:15" ht="14.25" customHeight="1">
      <c r="A694" s="127"/>
      <c r="D694" s="222"/>
      <c r="E694" s="222"/>
      <c r="F694" s="222"/>
      <c r="G694" s="222"/>
      <c r="H694" s="122"/>
      <c r="I694" s="122"/>
      <c r="J694" s="122"/>
      <c r="K694" s="122"/>
      <c r="L694" s="122"/>
      <c r="M694" s="122"/>
      <c r="N694" s="122"/>
      <c r="O694" s="122"/>
    </row>
    <row r="695" spans="1:15" ht="14.25" customHeight="1">
      <c r="A695" s="127"/>
      <c r="D695" s="222"/>
      <c r="E695" s="222"/>
      <c r="F695" s="222"/>
      <c r="G695" s="222"/>
      <c r="H695" s="122"/>
      <c r="I695" s="122"/>
      <c r="J695" s="122"/>
      <c r="K695" s="122"/>
      <c r="L695" s="122"/>
      <c r="M695" s="122"/>
      <c r="N695" s="122"/>
      <c r="O695" s="122"/>
    </row>
    <row r="696" spans="1:15" ht="14.25" customHeight="1">
      <c r="A696" s="127"/>
      <c r="D696" s="222"/>
      <c r="E696" s="222"/>
      <c r="F696" s="222"/>
      <c r="G696" s="222"/>
      <c r="H696" s="122"/>
      <c r="I696" s="122"/>
      <c r="J696" s="122"/>
      <c r="K696" s="122"/>
      <c r="L696" s="122"/>
      <c r="M696" s="122"/>
      <c r="N696" s="122"/>
      <c r="O696" s="122"/>
    </row>
    <row r="697" spans="1:15" ht="14.25" customHeight="1">
      <c r="A697" s="127"/>
      <c r="D697" s="222"/>
      <c r="E697" s="222"/>
      <c r="F697" s="222"/>
      <c r="G697" s="222"/>
      <c r="H697" s="122"/>
      <c r="I697" s="122"/>
      <c r="J697" s="122"/>
      <c r="K697" s="122"/>
      <c r="L697" s="122"/>
      <c r="M697" s="122"/>
      <c r="N697" s="122"/>
      <c r="O697" s="122"/>
    </row>
    <row r="698" spans="1:15" ht="14.25" customHeight="1">
      <c r="A698" s="127"/>
      <c r="D698" s="222"/>
      <c r="E698" s="222"/>
      <c r="F698" s="222"/>
      <c r="G698" s="222"/>
      <c r="H698" s="122"/>
      <c r="I698" s="122"/>
      <c r="J698" s="122"/>
      <c r="K698" s="122"/>
      <c r="L698" s="122"/>
      <c r="M698" s="122"/>
      <c r="N698" s="122"/>
      <c r="O698" s="122"/>
    </row>
    <row r="699" spans="1:15" ht="14.25" customHeight="1">
      <c r="A699" s="127"/>
      <c r="D699" s="222"/>
      <c r="E699" s="222"/>
      <c r="F699" s="222"/>
      <c r="G699" s="222"/>
      <c r="H699" s="122"/>
      <c r="I699" s="122"/>
      <c r="J699" s="122"/>
      <c r="K699" s="122"/>
      <c r="L699" s="122"/>
      <c r="M699" s="122"/>
      <c r="N699" s="122"/>
      <c r="O699" s="122"/>
    </row>
    <row r="700" spans="1:15" ht="14.25" customHeight="1">
      <c r="A700" s="127"/>
      <c r="D700" s="222"/>
      <c r="E700" s="222"/>
      <c r="F700" s="222"/>
      <c r="G700" s="222"/>
      <c r="H700" s="122"/>
      <c r="I700" s="122"/>
      <c r="J700" s="122"/>
      <c r="K700" s="122"/>
      <c r="L700" s="122"/>
      <c r="M700" s="122"/>
      <c r="N700" s="122"/>
      <c r="O700" s="122"/>
    </row>
    <row r="701" spans="1:15" ht="14.25" customHeight="1">
      <c r="A701" s="127"/>
      <c r="D701" s="222"/>
      <c r="E701" s="222"/>
      <c r="F701" s="222"/>
      <c r="G701" s="222"/>
      <c r="H701" s="122"/>
      <c r="I701" s="122"/>
      <c r="J701" s="122"/>
      <c r="K701" s="122"/>
      <c r="L701" s="122"/>
      <c r="M701" s="122"/>
      <c r="N701" s="122"/>
      <c r="O701" s="122"/>
    </row>
    <row r="702" spans="1:15" ht="14.25" customHeight="1">
      <c r="A702" s="127"/>
      <c r="D702" s="222"/>
      <c r="E702" s="222"/>
      <c r="F702" s="222"/>
      <c r="G702" s="222"/>
      <c r="H702" s="122"/>
      <c r="I702" s="122"/>
      <c r="J702" s="122"/>
      <c r="K702" s="122"/>
      <c r="L702" s="122"/>
      <c r="M702" s="122"/>
      <c r="N702" s="122"/>
      <c r="O702" s="122"/>
    </row>
    <row r="703" spans="1:15" ht="14.25" customHeight="1">
      <c r="A703" s="127"/>
      <c r="D703" s="222"/>
      <c r="E703" s="222"/>
      <c r="F703" s="222"/>
      <c r="G703" s="222"/>
      <c r="H703" s="122"/>
      <c r="I703" s="122"/>
      <c r="J703" s="122"/>
      <c r="K703" s="122"/>
      <c r="L703" s="122"/>
      <c r="M703" s="122"/>
      <c r="N703" s="122"/>
      <c r="O703" s="122"/>
    </row>
    <row r="704" spans="1:15" ht="14.25" customHeight="1">
      <c r="A704" s="127"/>
      <c r="D704" s="222"/>
      <c r="E704" s="222"/>
      <c r="F704" s="222"/>
      <c r="G704" s="222"/>
      <c r="H704" s="122"/>
      <c r="I704" s="122"/>
      <c r="J704" s="122"/>
      <c r="K704" s="122"/>
      <c r="L704" s="122"/>
      <c r="M704" s="122"/>
      <c r="N704" s="122"/>
      <c r="O704" s="122"/>
    </row>
    <row r="705" spans="1:15" ht="14.25" customHeight="1">
      <c r="A705" s="127"/>
      <c r="D705" s="222"/>
      <c r="E705" s="222"/>
      <c r="F705" s="222"/>
      <c r="G705" s="222"/>
      <c r="H705" s="122"/>
      <c r="I705" s="122"/>
      <c r="J705" s="122"/>
      <c r="K705" s="122"/>
      <c r="L705" s="122"/>
      <c r="M705" s="122"/>
      <c r="N705" s="122"/>
      <c r="O705" s="122"/>
    </row>
    <row r="706" spans="1:15" ht="14.25" customHeight="1">
      <c r="A706" s="127"/>
      <c r="D706" s="222"/>
      <c r="E706" s="222"/>
      <c r="F706" s="222"/>
      <c r="G706" s="222"/>
      <c r="H706" s="122"/>
      <c r="I706" s="122"/>
      <c r="J706" s="122"/>
      <c r="K706" s="122"/>
      <c r="L706" s="122"/>
      <c r="M706" s="122"/>
      <c r="N706" s="122"/>
      <c r="O706" s="122"/>
    </row>
    <row r="707" spans="1:15" ht="14.25" customHeight="1">
      <c r="A707" s="127"/>
      <c r="D707" s="222"/>
      <c r="E707" s="222"/>
      <c r="F707" s="222"/>
      <c r="G707" s="222"/>
      <c r="H707" s="122"/>
      <c r="I707" s="122"/>
      <c r="J707" s="122"/>
      <c r="K707" s="122"/>
      <c r="L707" s="122"/>
      <c r="M707" s="122"/>
      <c r="N707" s="122"/>
      <c r="O707" s="122"/>
    </row>
    <row r="708" spans="1:15" ht="14.25" customHeight="1">
      <c r="A708" s="127"/>
      <c r="D708" s="222"/>
      <c r="E708" s="222"/>
      <c r="F708" s="222"/>
      <c r="G708" s="222"/>
      <c r="H708" s="122"/>
      <c r="I708" s="122"/>
      <c r="J708" s="122"/>
      <c r="K708" s="122"/>
      <c r="L708" s="122"/>
      <c r="M708" s="122"/>
      <c r="N708" s="122"/>
      <c r="O708" s="122"/>
    </row>
    <row r="709" spans="1:15" ht="14.25" customHeight="1">
      <c r="A709" s="127"/>
      <c r="D709" s="222"/>
      <c r="E709" s="222"/>
      <c r="F709" s="222"/>
      <c r="G709" s="222"/>
      <c r="H709" s="122"/>
      <c r="I709" s="122"/>
      <c r="J709" s="122"/>
      <c r="K709" s="122"/>
      <c r="L709" s="122"/>
      <c r="M709" s="122"/>
      <c r="N709" s="122"/>
      <c r="O709" s="122"/>
    </row>
    <row r="710" spans="1:15" ht="14.25" customHeight="1">
      <c r="A710" s="127"/>
      <c r="D710" s="222"/>
      <c r="E710" s="222"/>
      <c r="F710" s="222"/>
      <c r="G710" s="222"/>
      <c r="H710" s="122"/>
      <c r="I710" s="122"/>
      <c r="J710" s="122"/>
      <c r="K710" s="122"/>
      <c r="L710" s="122"/>
      <c r="M710" s="122"/>
      <c r="N710" s="122"/>
      <c r="O710" s="122"/>
    </row>
    <row r="711" spans="1:15" ht="14.25" customHeight="1">
      <c r="A711" s="127"/>
      <c r="D711" s="222"/>
      <c r="E711" s="222"/>
      <c r="F711" s="222"/>
      <c r="G711" s="222"/>
      <c r="H711" s="122"/>
      <c r="I711" s="122"/>
      <c r="J711" s="122"/>
      <c r="K711" s="122"/>
      <c r="L711" s="122"/>
      <c r="M711" s="122"/>
      <c r="N711" s="122"/>
      <c r="O711" s="122"/>
    </row>
    <row r="712" spans="1:15" ht="14.25" customHeight="1">
      <c r="A712" s="127"/>
      <c r="D712" s="222"/>
      <c r="E712" s="222"/>
      <c r="F712" s="222"/>
      <c r="G712" s="222"/>
      <c r="H712" s="122"/>
      <c r="I712" s="122"/>
      <c r="J712" s="122"/>
      <c r="K712" s="122"/>
      <c r="L712" s="122"/>
      <c r="M712" s="122"/>
      <c r="N712" s="122"/>
      <c r="O712" s="122"/>
    </row>
    <row r="713" spans="1:15" ht="14.25" customHeight="1">
      <c r="A713" s="127"/>
      <c r="D713" s="222"/>
      <c r="E713" s="222"/>
      <c r="F713" s="222"/>
      <c r="G713" s="222"/>
      <c r="H713" s="122"/>
      <c r="I713" s="122"/>
      <c r="J713" s="122"/>
      <c r="K713" s="122"/>
      <c r="L713" s="122"/>
      <c r="M713" s="122"/>
      <c r="N713" s="122"/>
      <c r="O713" s="122"/>
    </row>
    <row r="714" spans="1:15" ht="14.25" customHeight="1">
      <c r="A714" s="127"/>
      <c r="D714" s="222"/>
      <c r="E714" s="222"/>
      <c r="F714" s="222"/>
      <c r="G714" s="222"/>
      <c r="H714" s="122"/>
      <c r="I714" s="122"/>
      <c r="J714" s="122"/>
      <c r="K714" s="122"/>
      <c r="L714" s="122"/>
      <c r="M714" s="122"/>
      <c r="N714" s="122"/>
      <c r="O714" s="122"/>
    </row>
    <row r="715" spans="1:15" ht="14.25" customHeight="1">
      <c r="A715" s="127"/>
      <c r="D715" s="222"/>
      <c r="E715" s="222"/>
      <c r="F715" s="222"/>
      <c r="G715" s="222"/>
      <c r="H715" s="122"/>
      <c r="I715" s="122"/>
      <c r="J715" s="122"/>
      <c r="K715" s="122"/>
      <c r="L715" s="122"/>
      <c r="M715" s="122"/>
      <c r="N715" s="122"/>
      <c r="O715" s="122"/>
    </row>
    <row r="716" spans="1:15" ht="14.25" customHeight="1">
      <c r="A716" s="127"/>
      <c r="D716" s="222"/>
      <c r="E716" s="222"/>
      <c r="F716" s="222"/>
      <c r="G716" s="222"/>
      <c r="H716" s="122"/>
      <c r="I716" s="122"/>
      <c r="J716" s="122"/>
      <c r="K716" s="122"/>
      <c r="L716" s="122"/>
      <c r="M716" s="122"/>
      <c r="N716" s="122"/>
      <c r="O716" s="122"/>
    </row>
    <row r="717" spans="1:15" ht="14.25" customHeight="1">
      <c r="A717" s="127"/>
      <c r="D717" s="222"/>
      <c r="E717" s="222"/>
      <c r="F717" s="222"/>
      <c r="G717" s="222"/>
      <c r="H717" s="122"/>
      <c r="I717" s="122"/>
      <c r="J717" s="122"/>
      <c r="K717" s="122"/>
      <c r="L717" s="122"/>
      <c r="M717" s="122"/>
      <c r="N717" s="122"/>
      <c r="O717" s="122"/>
    </row>
    <row r="718" spans="1:15" ht="14.25" customHeight="1">
      <c r="A718" s="127"/>
      <c r="D718" s="222"/>
      <c r="E718" s="222"/>
      <c r="F718" s="222"/>
      <c r="G718" s="222"/>
      <c r="H718" s="122"/>
      <c r="I718" s="122"/>
      <c r="J718" s="122"/>
      <c r="K718" s="122"/>
      <c r="L718" s="122"/>
      <c r="M718" s="122"/>
      <c r="N718" s="122"/>
      <c r="O718" s="122"/>
    </row>
    <row r="719" spans="1:15" ht="14.25" customHeight="1">
      <c r="A719" s="127"/>
      <c r="D719" s="222"/>
      <c r="E719" s="222"/>
      <c r="F719" s="222"/>
      <c r="G719" s="222"/>
      <c r="H719" s="122"/>
      <c r="I719" s="122"/>
      <c r="J719" s="122"/>
      <c r="K719" s="122"/>
      <c r="L719" s="122"/>
      <c r="M719" s="122"/>
      <c r="N719" s="122"/>
      <c r="O719" s="122"/>
    </row>
    <row r="720" spans="1:15" ht="14.25" customHeight="1">
      <c r="A720" s="127"/>
      <c r="D720" s="222"/>
      <c r="E720" s="222"/>
      <c r="F720" s="222"/>
      <c r="G720" s="222"/>
      <c r="H720" s="122"/>
      <c r="I720" s="122"/>
      <c r="J720" s="122"/>
      <c r="K720" s="122"/>
      <c r="L720" s="122"/>
      <c r="M720" s="122"/>
      <c r="N720" s="122"/>
      <c r="O720" s="122"/>
    </row>
    <row r="721" spans="1:15" ht="14.25" customHeight="1">
      <c r="A721" s="127"/>
      <c r="D721" s="222"/>
      <c r="E721" s="222"/>
      <c r="F721" s="222"/>
      <c r="G721" s="222"/>
      <c r="H721" s="122"/>
      <c r="I721" s="122"/>
      <c r="J721" s="122"/>
      <c r="K721" s="122"/>
      <c r="L721" s="122"/>
      <c r="M721" s="122"/>
      <c r="N721" s="122"/>
      <c r="O721" s="122"/>
    </row>
    <row r="722" spans="1:15" ht="14.25" customHeight="1">
      <c r="A722" s="127"/>
      <c r="D722" s="222"/>
      <c r="E722" s="222"/>
      <c r="F722" s="222"/>
      <c r="G722" s="222"/>
      <c r="H722" s="122"/>
      <c r="I722" s="122"/>
      <c r="J722" s="122"/>
      <c r="K722" s="122"/>
      <c r="L722" s="122"/>
      <c r="M722" s="122"/>
      <c r="N722" s="122"/>
      <c r="O722" s="122"/>
    </row>
    <row r="723" spans="1:15" ht="14.25" customHeight="1">
      <c r="A723" s="127"/>
      <c r="D723" s="222"/>
      <c r="E723" s="222"/>
      <c r="F723" s="222"/>
      <c r="G723" s="222"/>
      <c r="H723" s="122"/>
      <c r="I723" s="122"/>
      <c r="J723" s="122"/>
      <c r="K723" s="122"/>
      <c r="L723" s="122"/>
      <c r="M723" s="122"/>
      <c r="N723" s="122"/>
      <c r="O723" s="122"/>
    </row>
    <row r="724" spans="1:15" ht="14.25" customHeight="1">
      <c r="A724" s="127"/>
      <c r="D724" s="222"/>
      <c r="E724" s="222"/>
      <c r="F724" s="222"/>
      <c r="G724" s="222"/>
      <c r="H724" s="122"/>
      <c r="I724" s="122"/>
      <c r="J724" s="122"/>
      <c r="K724" s="122"/>
      <c r="L724" s="122"/>
      <c r="M724" s="122"/>
      <c r="N724" s="122"/>
      <c r="O724" s="122"/>
    </row>
    <row r="725" spans="1:15" ht="14.25" customHeight="1">
      <c r="A725" s="127"/>
      <c r="D725" s="222"/>
      <c r="E725" s="222"/>
      <c r="F725" s="222"/>
      <c r="G725" s="222"/>
      <c r="H725" s="122"/>
      <c r="I725" s="122"/>
      <c r="J725" s="122"/>
      <c r="K725" s="122"/>
      <c r="L725" s="122"/>
      <c r="M725" s="122"/>
      <c r="N725" s="122"/>
      <c r="O725" s="122"/>
    </row>
    <row r="726" spans="1:15" ht="14.25" customHeight="1">
      <c r="A726" s="127"/>
      <c r="D726" s="222"/>
      <c r="E726" s="222"/>
      <c r="F726" s="222"/>
      <c r="G726" s="222"/>
      <c r="H726" s="122"/>
      <c r="I726" s="122"/>
      <c r="J726" s="122"/>
      <c r="K726" s="122"/>
      <c r="L726" s="122"/>
      <c r="M726" s="122"/>
      <c r="N726" s="122"/>
      <c r="O726" s="122"/>
    </row>
    <row r="727" spans="1:15" ht="14.25" customHeight="1">
      <c r="A727" s="127"/>
      <c r="D727" s="222"/>
      <c r="E727" s="222"/>
      <c r="F727" s="222"/>
      <c r="G727" s="222"/>
      <c r="H727" s="122"/>
      <c r="I727" s="122"/>
      <c r="J727" s="122"/>
      <c r="K727" s="122"/>
      <c r="L727" s="122"/>
      <c r="M727" s="122"/>
      <c r="N727" s="122"/>
      <c r="O727" s="122"/>
    </row>
    <row r="728" spans="1:15" ht="14.25" customHeight="1">
      <c r="A728" s="127"/>
      <c r="D728" s="222"/>
      <c r="E728" s="222"/>
      <c r="F728" s="222"/>
      <c r="G728" s="222"/>
      <c r="H728" s="122"/>
      <c r="I728" s="122"/>
      <c r="J728" s="122"/>
      <c r="K728" s="122"/>
      <c r="L728" s="122"/>
      <c r="M728" s="122"/>
      <c r="N728" s="122"/>
      <c r="O728" s="122"/>
    </row>
    <row r="729" spans="1:15" ht="14.25" customHeight="1">
      <c r="A729" s="127"/>
      <c r="D729" s="222"/>
      <c r="E729" s="222"/>
      <c r="F729" s="222"/>
      <c r="G729" s="222"/>
      <c r="H729" s="122"/>
      <c r="I729" s="122"/>
      <c r="J729" s="122"/>
      <c r="K729" s="122"/>
      <c r="L729" s="122"/>
      <c r="M729" s="122"/>
      <c r="N729" s="122"/>
      <c r="O729" s="122"/>
    </row>
    <row r="730" spans="1:15" ht="14.25" customHeight="1">
      <c r="A730" s="127"/>
      <c r="D730" s="222"/>
      <c r="E730" s="222"/>
      <c r="F730" s="222"/>
      <c r="G730" s="222"/>
      <c r="H730" s="122"/>
      <c r="I730" s="122"/>
      <c r="J730" s="122"/>
      <c r="K730" s="122"/>
      <c r="L730" s="122"/>
      <c r="M730" s="122"/>
      <c r="N730" s="122"/>
      <c r="O730" s="122"/>
    </row>
    <row r="731" spans="1:15" ht="14.25" customHeight="1">
      <c r="A731" s="127"/>
      <c r="D731" s="222"/>
      <c r="E731" s="222"/>
      <c r="F731" s="222"/>
      <c r="G731" s="222"/>
      <c r="H731" s="122"/>
      <c r="I731" s="122"/>
      <c r="J731" s="122"/>
      <c r="K731" s="122"/>
      <c r="L731" s="122"/>
      <c r="M731" s="122"/>
      <c r="N731" s="122"/>
      <c r="O731" s="122"/>
    </row>
    <row r="732" spans="1:15" ht="14.25" customHeight="1">
      <c r="A732" s="127"/>
      <c r="D732" s="222"/>
      <c r="E732" s="222"/>
      <c r="F732" s="222"/>
      <c r="G732" s="222"/>
      <c r="H732" s="122"/>
      <c r="I732" s="122"/>
      <c r="J732" s="122"/>
      <c r="K732" s="122"/>
      <c r="L732" s="122"/>
      <c r="M732" s="122"/>
      <c r="N732" s="122"/>
      <c r="O732" s="122"/>
    </row>
    <row r="733" spans="1:15" ht="14.25" customHeight="1">
      <c r="A733" s="127"/>
      <c r="D733" s="222"/>
      <c r="E733" s="222"/>
      <c r="F733" s="222"/>
      <c r="G733" s="222"/>
      <c r="H733" s="122"/>
      <c r="I733" s="122"/>
      <c r="J733" s="122"/>
      <c r="K733" s="122"/>
      <c r="L733" s="122"/>
      <c r="M733" s="122"/>
      <c r="N733" s="122"/>
      <c r="O733" s="122"/>
    </row>
    <row r="734" spans="1:15" ht="14.25" customHeight="1">
      <c r="A734" s="127"/>
      <c r="D734" s="222"/>
      <c r="E734" s="222"/>
      <c r="F734" s="222"/>
      <c r="G734" s="222"/>
      <c r="H734" s="122"/>
      <c r="I734" s="122"/>
      <c r="J734" s="122"/>
      <c r="K734" s="122"/>
      <c r="L734" s="122"/>
      <c r="M734" s="122"/>
      <c r="N734" s="122"/>
      <c r="O734" s="122"/>
    </row>
    <row r="735" spans="1:15" ht="14.25" customHeight="1">
      <c r="A735" s="127"/>
      <c r="D735" s="222"/>
      <c r="E735" s="222"/>
      <c r="F735" s="222"/>
      <c r="G735" s="222"/>
      <c r="H735" s="122"/>
      <c r="I735" s="122"/>
      <c r="J735" s="122"/>
      <c r="K735" s="122"/>
      <c r="L735" s="122"/>
      <c r="M735" s="122"/>
      <c r="N735" s="122"/>
      <c r="O735" s="122"/>
    </row>
    <row r="736" spans="1:15" ht="14.25" customHeight="1">
      <c r="A736" s="127"/>
      <c r="D736" s="222"/>
      <c r="E736" s="222"/>
      <c r="F736" s="222"/>
      <c r="G736" s="222"/>
      <c r="H736" s="122"/>
      <c r="I736" s="122"/>
      <c r="J736" s="122"/>
      <c r="K736" s="122"/>
      <c r="L736" s="122"/>
      <c r="M736" s="122"/>
      <c r="N736" s="122"/>
      <c r="O736" s="122"/>
    </row>
    <row r="737" spans="1:15" ht="14.25" customHeight="1">
      <c r="A737" s="127"/>
      <c r="D737" s="222"/>
      <c r="E737" s="222"/>
      <c r="F737" s="222"/>
      <c r="G737" s="222"/>
      <c r="H737" s="122"/>
      <c r="I737" s="122"/>
      <c r="J737" s="122"/>
      <c r="K737" s="122"/>
      <c r="L737" s="122"/>
      <c r="M737" s="122"/>
      <c r="N737" s="122"/>
      <c r="O737" s="122"/>
    </row>
    <row r="738" spans="1:15" ht="14.25" customHeight="1">
      <c r="A738" s="127"/>
      <c r="D738" s="222"/>
      <c r="E738" s="222"/>
      <c r="F738" s="222"/>
      <c r="G738" s="222"/>
      <c r="H738" s="122"/>
      <c r="I738" s="122"/>
      <c r="J738" s="122"/>
      <c r="K738" s="122"/>
      <c r="L738" s="122"/>
      <c r="M738" s="122"/>
      <c r="N738" s="122"/>
      <c r="O738" s="122"/>
    </row>
    <row r="739" spans="1:15" ht="14.25" customHeight="1">
      <c r="A739" s="127"/>
      <c r="D739" s="222"/>
      <c r="E739" s="222"/>
      <c r="F739" s="222"/>
      <c r="G739" s="222"/>
      <c r="H739" s="122"/>
      <c r="I739" s="122"/>
      <c r="J739" s="122"/>
      <c r="K739" s="122"/>
      <c r="L739" s="122"/>
      <c r="M739" s="122"/>
      <c r="N739" s="122"/>
      <c r="O739" s="122"/>
    </row>
    <row r="740" spans="1:15" ht="14.25" customHeight="1">
      <c r="A740" s="127"/>
      <c r="D740" s="222"/>
      <c r="E740" s="222"/>
      <c r="F740" s="222"/>
      <c r="G740" s="222"/>
      <c r="H740" s="122"/>
      <c r="I740" s="122"/>
      <c r="J740" s="122"/>
      <c r="K740" s="122"/>
      <c r="L740" s="122"/>
      <c r="M740" s="122"/>
      <c r="N740" s="122"/>
      <c r="O740" s="122"/>
    </row>
    <row r="741" spans="1:15" ht="14.25" customHeight="1">
      <c r="A741" s="127"/>
      <c r="D741" s="222"/>
      <c r="E741" s="222"/>
      <c r="F741" s="222"/>
      <c r="G741" s="222"/>
      <c r="H741" s="122"/>
      <c r="I741" s="122"/>
      <c r="J741" s="122"/>
      <c r="K741" s="122"/>
      <c r="L741" s="122"/>
      <c r="M741" s="122"/>
      <c r="N741" s="122"/>
      <c r="O741" s="122"/>
    </row>
    <row r="742" spans="1:15" ht="14.25" customHeight="1">
      <c r="A742" s="127"/>
      <c r="D742" s="222"/>
      <c r="E742" s="222"/>
      <c r="F742" s="222"/>
      <c r="G742" s="222"/>
      <c r="H742" s="122"/>
      <c r="I742" s="122"/>
      <c r="J742" s="122"/>
      <c r="K742" s="122"/>
      <c r="L742" s="122"/>
      <c r="M742" s="122"/>
      <c r="N742" s="122"/>
      <c r="O742" s="122"/>
    </row>
    <row r="743" spans="1:15" ht="14.25" customHeight="1">
      <c r="A743" s="127"/>
      <c r="D743" s="222"/>
      <c r="E743" s="222"/>
      <c r="F743" s="222"/>
      <c r="G743" s="222"/>
      <c r="H743" s="122"/>
      <c r="I743" s="122"/>
      <c r="J743" s="122"/>
      <c r="K743" s="122"/>
      <c r="L743" s="122"/>
      <c r="M743" s="122"/>
      <c r="N743" s="122"/>
      <c r="O743" s="122"/>
    </row>
    <row r="744" spans="1:15" ht="14.25" customHeight="1">
      <c r="A744" s="127"/>
      <c r="D744" s="222"/>
      <c r="E744" s="222"/>
      <c r="F744" s="222"/>
      <c r="G744" s="222"/>
      <c r="H744" s="122"/>
      <c r="I744" s="122"/>
      <c r="J744" s="122"/>
      <c r="K744" s="122"/>
      <c r="L744" s="122"/>
      <c r="M744" s="122"/>
      <c r="N744" s="122"/>
      <c r="O744" s="122"/>
    </row>
    <row r="745" spans="1:15" ht="14.25" customHeight="1">
      <c r="A745" s="127"/>
      <c r="D745" s="222"/>
      <c r="E745" s="222"/>
      <c r="F745" s="222"/>
      <c r="G745" s="222"/>
      <c r="H745" s="122"/>
      <c r="I745" s="122"/>
      <c r="J745" s="122"/>
      <c r="K745" s="122"/>
      <c r="L745" s="122"/>
      <c r="M745" s="122"/>
      <c r="N745" s="122"/>
      <c r="O745" s="122"/>
    </row>
    <row r="746" spans="1:15" ht="14.25" customHeight="1">
      <c r="A746" s="127"/>
      <c r="D746" s="222"/>
      <c r="E746" s="222"/>
      <c r="F746" s="222"/>
      <c r="G746" s="222"/>
      <c r="H746" s="122"/>
      <c r="I746" s="122"/>
      <c r="J746" s="122"/>
      <c r="K746" s="122"/>
      <c r="L746" s="122"/>
      <c r="M746" s="122"/>
      <c r="N746" s="122"/>
      <c r="O746" s="122"/>
    </row>
    <row r="747" spans="1:15" ht="14.25" customHeight="1">
      <c r="A747" s="127"/>
      <c r="D747" s="222"/>
      <c r="E747" s="222"/>
      <c r="F747" s="222"/>
      <c r="G747" s="222"/>
      <c r="H747" s="122"/>
      <c r="I747" s="122"/>
      <c r="J747" s="122"/>
      <c r="K747" s="122"/>
      <c r="L747" s="122"/>
      <c r="M747" s="122"/>
      <c r="N747" s="122"/>
      <c r="O747" s="122"/>
    </row>
    <row r="748" spans="1:15" ht="14.25" customHeight="1">
      <c r="A748" s="127"/>
      <c r="D748" s="222"/>
      <c r="E748" s="222"/>
      <c r="F748" s="222"/>
      <c r="G748" s="222"/>
      <c r="H748" s="122"/>
      <c r="I748" s="122"/>
      <c r="J748" s="122"/>
      <c r="K748" s="122"/>
      <c r="L748" s="122"/>
      <c r="M748" s="122"/>
      <c r="N748" s="122"/>
      <c r="O748" s="122"/>
    </row>
    <row r="749" spans="1:15" ht="14.25" customHeight="1">
      <c r="A749" s="127"/>
      <c r="D749" s="222"/>
      <c r="E749" s="222"/>
      <c r="F749" s="222"/>
      <c r="G749" s="222"/>
      <c r="H749" s="122"/>
      <c r="I749" s="122"/>
      <c r="J749" s="122"/>
      <c r="K749" s="122"/>
      <c r="L749" s="122"/>
      <c r="M749" s="122"/>
      <c r="N749" s="122"/>
      <c r="O749" s="122"/>
    </row>
    <row r="750" spans="1:15" ht="14.25" customHeight="1">
      <c r="A750" s="127"/>
      <c r="D750" s="222"/>
      <c r="E750" s="222"/>
      <c r="F750" s="222"/>
      <c r="G750" s="222"/>
      <c r="H750" s="122"/>
      <c r="I750" s="122"/>
      <c r="J750" s="122"/>
      <c r="K750" s="122"/>
      <c r="L750" s="122"/>
      <c r="M750" s="122"/>
      <c r="N750" s="122"/>
      <c r="O750" s="122"/>
    </row>
    <row r="751" spans="1:15" ht="14.25" customHeight="1">
      <c r="A751" s="127"/>
      <c r="D751" s="222"/>
      <c r="E751" s="222"/>
      <c r="F751" s="222"/>
      <c r="G751" s="222"/>
      <c r="H751" s="122"/>
      <c r="I751" s="122"/>
      <c r="J751" s="122"/>
      <c r="K751" s="122"/>
      <c r="L751" s="122"/>
      <c r="M751" s="122"/>
      <c r="N751" s="122"/>
      <c r="O751" s="122"/>
    </row>
    <row r="752" spans="1:15" ht="14.25" customHeight="1">
      <c r="A752" s="127"/>
      <c r="D752" s="222"/>
      <c r="E752" s="222"/>
      <c r="F752" s="222"/>
      <c r="G752" s="222"/>
      <c r="H752" s="122"/>
      <c r="I752" s="122"/>
      <c r="J752" s="122"/>
      <c r="K752" s="122"/>
      <c r="L752" s="122"/>
      <c r="M752" s="122"/>
      <c r="N752" s="122"/>
      <c r="O752" s="122"/>
    </row>
    <row r="753" spans="1:15" ht="14.25" customHeight="1">
      <c r="A753" s="127"/>
      <c r="D753" s="222"/>
      <c r="E753" s="222"/>
      <c r="F753" s="222"/>
      <c r="G753" s="222"/>
      <c r="H753" s="122"/>
      <c r="I753" s="122"/>
      <c r="J753" s="122"/>
      <c r="K753" s="122"/>
      <c r="L753" s="122"/>
      <c r="M753" s="122"/>
      <c r="N753" s="122"/>
      <c r="O753" s="122"/>
    </row>
    <row r="754" spans="1:15" ht="14.25" customHeight="1">
      <c r="A754" s="127"/>
      <c r="D754" s="222"/>
      <c r="E754" s="222"/>
      <c r="F754" s="222"/>
      <c r="G754" s="222"/>
      <c r="H754" s="122"/>
      <c r="I754" s="122"/>
      <c r="J754" s="122"/>
      <c r="K754" s="122"/>
      <c r="L754" s="122"/>
      <c r="M754" s="122"/>
      <c r="N754" s="122"/>
      <c r="O754" s="122"/>
    </row>
    <row r="755" spans="1:15" ht="14.25" customHeight="1">
      <c r="A755" s="127"/>
      <c r="D755" s="222"/>
      <c r="E755" s="222"/>
      <c r="F755" s="222"/>
      <c r="G755" s="222"/>
      <c r="H755" s="122"/>
      <c r="I755" s="122"/>
      <c r="J755" s="122"/>
      <c r="K755" s="122"/>
      <c r="L755" s="122"/>
      <c r="M755" s="122"/>
      <c r="N755" s="122"/>
      <c r="O755" s="122"/>
    </row>
    <row r="756" spans="1:15" ht="14.25" customHeight="1">
      <c r="A756" s="127"/>
      <c r="D756" s="222"/>
      <c r="E756" s="222"/>
      <c r="F756" s="222"/>
      <c r="G756" s="222"/>
      <c r="H756" s="122"/>
      <c r="I756" s="122"/>
      <c r="J756" s="122"/>
      <c r="K756" s="122"/>
      <c r="L756" s="122"/>
      <c r="M756" s="122"/>
      <c r="N756" s="122"/>
      <c r="O756" s="122"/>
    </row>
    <row r="757" spans="1:15" ht="14.25" customHeight="1">
      <c r="A757" s="127"/>
      <c r="D757" s="222"/>
      <c r="E757" s="222"/>
      <c r="F757" s="222"/>
      <c r="G757" s="222"/>
      <c r="H757" s="122"/>
      <c r="I757" s="122"/>
      <c r="J757" s="122"/>
      <c r="K757" s="122"/>
      <c r="L757" s="122"/>
      <c r="M757" s="122"/>
      <c r="N757" s="122"/>
      <c r="O757" s="122"/>
    </row>
    <row r="758" spans="1:15" ht="14.25" customHeight="1">
      <c r="A758" s="127"/>
      <c r="D758" s="222"/>
      <c r="E758" s="222"/>
      <c r="F758" s="222"/>
      <c r="G758" s="222"/>
      <c r="H758" s="122"/>
      <c r="I758" s="122"/>
      <c r="J758" s="122"/>
      <c r="K758" s="122"/>
      <c r="L758" s="122"/>
      <c r="M758" s="122"/>
      <c r="N758" s="122"/>
      <c r="O758" s="122"/>
    </row>
    <row r="759" spans="1:15" ht="14.25" customHeight="1">
      <c r="A759" s="127"/>
      <c r="D759" s="222"/>
      <c r="E759" s="222"/>
      <c r="F759" s="222"/>
      <c r="G759" s="222"/>
      <c r="H759" s="122"/>
      <c r="I759" s="122"/>
      <c r="J759" s="122"/>
      <c r="K759" s="122"/>
      <c r="L759" s="122"/>
      <c r="M759" s="122"/>
      <c r="N759" s="122"/>
      <c r="O759" s="122"/>
    </row>
    <row r="760" spans="1:15" ht="14.25" customHeight="1">
      <c r="A760" s="127"/>
      <c r="D760" s="222"/>
      <c r="E760" s="222"/>
      <c r="F760" s="222"/>
      <c r="G760" s="222"/>
      <c r="H760" s="122"/>
      <c r="I760" s="122"/>
      <c r="J760" s="122"/>
      <c r="K760" s="122"/>
      <c r="L760" s="122"/>
      <c r="M760" s="122"/>
      <c r="N760" s="122"/>
      <c r="O760" s="122"/>
    </row>
    <row r="761" spans="1:15" ht="14.25" customHeight="1">
      <c r="A761" s="127"/>
      <c r="D761" s="222"/>
      <c r="E761" s="222"/>
      <c r="F761" s="222"/>
      <c r="G761" s="222"/>
      <c r="H761" s="122"/>
      <c r="I761" s="122"/>
      <c r="J761" s="122"/>
      <c r="K761" s="122"/>
      <c r="L761" s="122"/>
      <c r="M761" s="122"/>
      <c r="N761" s="122"/>
      <c r="O761" s="122"/>
    </row>
    <row r="762" spans="1:15" ht="14.25" customHeight="1">
      <c r="A762" s="127"/>
      <c r="D762" s="222"/>
      <c r="E762" s="222"/>
      <c r="F762" s="222"/>
      <c r="G762" s="222"/>
      <c r="H762" s="122"/>
      <c r="I762" s="122"/>
      <c r="J762" s="122"/>
      <c r="K762" s="122"/>
      <c r="L762" s="122"/>
      <c r="M762" s="122"/>
      <c r="N762" s="122"/>
      <c r="O762" s="122"/>
    </row>
    <row r="763" spans="1:15" ht="14.25" customHeight="1">
      <c r="A763" s="127"/>
      <c r="D763" s="222"/>
      <c r="E763" s="222"/>
      <c r="F763" s="222"/>
      <c r="G763" s="222"/>
      <c r="H763" s="122"/>
      <c r="I763" s="122"/>
      <c r="J763" s="122"/>
      <c r="K763" s="122"/>
      <c r="L763" s="122"/>
      <c r="M763" s="122"/>
      <c r="N763" s="122"/>
      <c r="O763" s="122"/>
    </row>
    <row r="764" spans="1:15" ht="14.25" customHeight="1">
      <c r="A764" s="127"/>
      <c r="D764" s="222"/>
      <c r="E764" s="222"/>
      <c r="F764" s="222"/>
      <c r="G764" s="222"/>
      <c r="H764" s="122"/>
      <c r="I764" s="122"/>
      <c r="J764" s="122"/>
      <c r="K764" s="122"/>
      <c r="L764" s="122"/>
      <c r="M764" s="122"/>
      <c r="N764" s="122"/>
      <c r="O764" s="122"/>
    </row>
    <row r="765" spans="1:15" ht="14.25" customHeight="1">
      <c r="A765" s="127"/>
      <c r="D765" s="222"/>
      <c r="E765" s="222"/>
      <c r="F765" s="222"/>
      <c r="G765" s="222"/>
      <c r="H765" s="122"/>
      <c r="I765" s="122"/>
      <c r="J765" s="122"/>
      <c r="K765" s="122"/>
      <c r="L765" s="122"/>
      <c r="M765" s="122"/>
      <c r="N765" s="122"/>
      <c r="O765" s="122"/>
    </row>
    <row r="766" spans="1:15" ht="14.25" customHeight="1">
      <c r="A766" s="127"/>
      <c r="D766" s="222"/>
      <c r="E766" s="222"/>
      <c r="F766" s="222"/>
      <c r="G766" s="222"/>
      <c r="H766" s="122"/>
      <c r="I766" s="122"/>
      <c r="J766" s="122"/>
      <c r="K766" s="122"/>
      <c r="L766" s="122"/>
      <c r="M766" s="122"/>
      <c r="N766" s="122"/>
      <c r="O766" s="122"/>
    </row>
    <row r="767" spans="1:15" ht="14.25" customHeight="1">
      <c r="A767" s="127"/>
      <c r="D767" s="222"/>
      <c r="E767" s="222"/>
      <c r="F767" s="222"/>
      <c r="G767" s="222"/>
      <c r="H767" s="122"/>
      <c r="I767" s="122"/>
      <c r="J767" s="122"/>
      <c r="K767" s="122"/>
      <c r="L767" s="122"/>
      <c r="M767" s="122"/>
      <c r="N767" s="122"/>
      <c r="O767" s="122"/>
    </row>
    <row r="768" spans="1:15" ht="14.25" customHeight="1">
      <c r="A768" s="127"/>
      <c r="D768" s="222"/>
      <c r="E768" s="222"/>
      <c r="F768" s="222"/>
      <c r="G768" s="222"/>
      <c r="H768" s="122"/>
      <c r="I768" s="122"/>
      <c r="J768" s="122"/>
      <c r="K768" s="122"/>
      <c r="L768" s="122"/>
      <c r="M768" s="122"/>
      <c r="N768" s="122"/>
      <c r="O768" s="122"/>
    </row>
    <row r="769" spans="1:15" ht="14.25" customHeight="1">
      <c r="A769" s="127"/>
      <c r="D769" s="222"/>
      <c r="E769" s="222"/>
      <c r="F769" s="222"/>
      <c r="G769" s="222"/>
      <c r="H769" s="122"/>
      <c r="I769" s="122"/>
      <c r="J769" s="122"/>
      <c r="K769" s="122"/>
      <c r="L769" s="122"/>
      <c r="M769" s="122"/>
      <c r="N769" s="122"/>
      <c r="O769" s="122"/>
    </row>
    <row r="770" spans="1:15" ht="14.25" customHeight="1">
      <c r="A770" s="127"/>
      <c r="D770" s="222"/>
      <c r="E770" s="222"/>
      <c r="F770" s="222"/>
      <c r="G770" s="222"/>
      <c r="H770" s="122"/>
      <c r="I770" s="122"/>
      <c r="J770" s="122"/>
      <c r="K770" s="122"/>
      <c r="L770" s="122"/>
      <c r="M770" s="122"/>
      <c r="N770" s="122"/>
      <c r="O770" s="122"/>
    </row>
    <row r="771" spans="1:15" ht="14.25" customHeight="1">
      <c r="A771" s="127"/>
      <c r="D771" s="222"/>
      <c r="E771" s="222"/>
      <c r="F771" s="222"/>
      <c r="G771" s="222"/>
      <c r="H771" s="122"/>
      <c r="I771" s="122"/>
      <c r="J771" s="122"/>
      <c r="K771" s="122"/>
      <c r="L771" s="122"/>
      <c r="M771" s="122"/>
      <c r="N771" s="122"/>
      <c r="O771" s="122"/>
    </row>
    <row r="772" spans="1:15" ht="14.25" customHeight="1">
      <c r="A772" s="127"/>
      <c r="D772" s="222"/>
      <c r="E772" s="222"/>
      <c r="F772" s="222"/>
      <c r="G772" s="222"/>
      <c r="H772" s="122"/>
      <c r="I772" s="122"/>
      <c r="J772" s="122"/>
      <c r="K772" s="122"/>
      <c r="L772" s="122"/>
      <c r="M772" s="122"/>
      <c r="N772" s="122"/>
      <c r="O772" s="122"/>
    </row>
    <row r="773" spans="1:15" ht="14.25" customHeight="1">
      <c r="A773" s="127"/>
      <c r="D773" s="222"/>
      <c r="E773" s="222"/>
      <c r="F773" s="222"/>
      <c r="G773" s="222"/>
      <c r="H773" s="122"/>
      <c r="I773" s="122"/>
      <c r="J773" s="122"/>
      <c r="K773" s="122"/>
      <c r="L773" s="122"/>
      <c r="M773" s="122"/>
      <c r="N773" s="122"/>
      <c r="O773" s="122"/>
    </row>
    <row r="774" spans="1:15" ht="14.25" customHeight="1">
      <c r="A774" s="127"/>
      <c r="D774" s="222"/>
      <c r="E774" s="222"/>
      <c r="F774" s="222"/>
      <c r="G774" s="222"/>
      <c r="H774" s="122"/>
      <c r="I774" s="122"/>
      <c r="J774" s="122"/>
      <c r="K774" s="122"/>
      <c r="L774" s="122"/>
      <c r="M774" s="122"/>
      <c r="N774" s="122"/>
      <c r="O774" s="122"/>
    </row>
    <row r="775" spans="1:15" ht="14.25" customHeight="1">
      <c r="A775" s="127"/>
      <c r="D775" s="222"/>
      <c r="E775" s="222"/>
      <c r="F775" s="222"/>
      <c r="G775" s="222"/>
      <c r="H775" s="122"/>
      <c r="I775" s="122"/>
      <c r="J775" s="122"/>
      <c r="K775" s="122"/>
      <c r="L775" s="122"/>
      <c r="M775" s="122"/>
      <c r="N775" s="122"/>
      <c r="O775" s="122"/>
    </row>
    <row r="776" spans="1:15" ht="14.25" customHeight="1">
      <c r="A776" s="127"/>
      <c r="D776" s="222"/>
      <c r="E776" s="222"/>
      <c r="F776" s="222"/>
      <c r="G776" s="222"/>
      <c r="H776" s="122"/>
      <c r="I776" s="122"/>
      <c r="J776" s="122"/>
      <c r="K776" s="122"/>
      <c r="L776" s="122"/>
      <c r="M776" s="122"/>
      <c r="N776" s="122"/>
      <c r="O776" s="122"/>
    </row>
    <row r="777" spans="1:15" ht="14.25" customHeight="1">
      <c r="A777" s="127"/>
      <c r="D777" s="222"/>
      <c r="E777" s="222"/>
      <c r="F777" s="222"/>
      <c r="G777" s="222"/>
      <c r="H777" s="122"/>
      <c r="I777" s="122"/>
      <c r="J777" s="122"/>
      <c r="K777" s="122"/>
      <c r="L777" s="122"/>
      <c r="M777" s="122"/>
      <c r="N777" s="122"/>
      <c r="O777" s="122"/>
    </row>
    <row r="778" spans="1:15" ht="14.25" customHeight="1">
      <c r="A778" s="127"/>
      <c r="D778" s="222"/>
      <c r="E778" s="222"/>
      <c r="F778" s="222"/>
      <c r="G778" s="222"/>
      <c r="H778" s="122"/>
      <c r="I778" s="122"/>
      <c r="J778" s="122"/>
      <c r="K778" s="122"/>
      <c r="L778" s="122"/>
      <c r="M778" s="122"/>
      <c r="N778" s="122"/>
      <c r="O778" s="122"/>
    </row>
    <row r="779" spans="1:15" ht="14.25" customHeight="1">
      <c r="A779" s="127"/>
      <c r="D779" s="222"/>
      <c r="E779" s="222"/>
      <c r="F779" s="222"/>
      <c r="G779" s="222"/>
      <c r="H779" s="122"/>
      <c r="I779" s="122"/>
      <c r="J779" s="122"/>
      <c r="K779" s="122"/>
      <c r="L779" s="122"/>
      <c r="M779" s="122"/>
      <c r="N779" s="122"/>
      <c r="O779" s="122"/>
    </row>
    <row r="780" spans="1:15" ht="14.25" customHeight="1">
      <c r="A780" s="127"/>
      <c r="D780" s="222"/>
      <c r="E780" s="222"/>
      <c r="F780" s="222"/>
      <c r="G780" s="222"/>
      <c r="H780" s="122"/>
      <c r="I780" s="122"/>
      <c r="J780" s="122"/>
      <c r="K780" s="122"/>
      <c r="L780" s="122"/>
      <c r="M780" s="122"/>
      <c r="N780" s="122"/>
      <c r="O780" s="122"/>
    </row>
    <row r="781" spans="1:15" ht="14.25" customHeight="1">
      <c r="A781" s="127"/>
      <c r="D781" s="222"/>
      <c r="E781" s="222"/>
      <c r="F781" s="222"/>
      <c r="G781" s="222"/>
      <c r="H781" s="122"/>
      <c r="I781" s="122"/>
      <c r="J781" s="122"/>
      <c r="K781" s="122"/>
      <c r="L781" s="122"/>
      <c r="M781" s="122"/>
      <c r="N781" s="122"/>
      <c r="O781" s="122"/>
    </row>
    <row r="782" spans="1:15" ht="14.25" customHeight="1">
      <c r="A782" s="127"/>
      <c r="D782" s="222"/>
      <c r="E782" s="222"/>
      <c r="F782" s="222"/>
      <c r="G782" s="222"/>
      <c r="H782" s="122"/>
      <c r="I782" s="122"/>
      <c r="J782" s="122"/>
      <c r="K782" s="122"/>
      <c r="L782" s="122"/>
      <c r="M782" s="122"/>
      <c r="N782" s="122"/>
      <c r="O782" s="122"/>
    </row>
    <row r="783" spans="1:15" ht="14.25" customHeight="1">
      <c r="A783" s="127"/>
      <c r="D783" s="222"/>
      <c r="E783" s="222"/>
      <c r="F783" s="222"/>
      <c r="G783" s="222"/>
      <c r="H783" s="122"/>
      <c r="I783" s="122"/>
      <c r="J783" s="122"/>
      <c r="K783" s="122"/>
      <c r="L783" s="122"/>
      <c r="M783" s="122"/>
      <c r="N783" s="122"/>
      <c r="O783" s="122"/>
    </row>
    <row r="784" spans="1:15" ht="14.25" customHeight="1">
      <c r="A784" s="127"/>
      <c r="D784" s="222"/>
      <c r="E784" s="222"/>
      <c r="F784" s="222"/>
      <c r="G784" s="222"/>
      <c r="H784" s="122"/>
      <c r="I784" s="122"/>
      <c r="J784" s="122"/>
      <c r="K784" s="122"/>
      <c r="L784" s="122"/>
      <c r="M784" s="122"/>
      <c r="N784" s="122"/>
      <c r="O784" s="122"/>
    </row>
    <row r="785" spans="1:15" ht="14.25" customHeight="1">
      <c r="A785" s="127"/>
      <c r="D785" s="222"/>
      <c r="E785" s="222"/>
      <c r="F785" s="222"/>
      <c r="G785" s="222"/>
      <c r="H785" s="122"/>
      <c r="I785" s="122"/>
      <c r="J785" s="122"/>
      <c r="K785" s="122"/>
      <c r="L785" s="122"/>
      <c r="M785" s="122"/>
      <c r="N785" s="122"/>
      <c r="O785" s="122"/>
    </row>
    <row r="786" spans="1:15" ht="14.25" customHeight="1">
      <c r="A786" s="127"/>
      <c r="D786" s="222"/>
      <c r="E786" s="222"/>
      <c r="F786" s="222"/>
      <c r="G786" s="222"/>
      <c r="H786" s="122"/>
      <c r="I786" s="122"/>
      <c r="J786" s="122"/>
      <c r="K786" s="122"/>
      <c r="L786" s="122"/>
      <c r="M786" s="122"/>
      <c r="N786" s="122"/>
      <c r="O786" s="122"/>
    </row>
    <row r="787" spans="1:15" ht="14.25" customHeight="1">
      <c r="A787" s="127"/>
      <c r="D787" s="222"/>
      <c r="E787" s="222"/>
      <c r="F787" s="222"/>
      <c r="G787" s="222"/>
      <c r="H787" s="122"/>
      <c r="I787" s="122"/>
      <c r="J787" s="122"/>
      <c r="K787" s="122"/>
      <c r="L787" s="122"/>
      <c r="M787" s="122"/>
      <c r="N787" s="122"/>
      <c r="O787" s="122"/>
    </row>
    <row r="788" spans="1:15" ht="14.25" customHeight="1">
      <c r="A788" s="127"/>
      <c r="D788" s="222"/>
      <c r="E788" s="222"/>
      <c r="F788" s="222"/>
      <c r="G788" s="222"/>
      <c r="H788" s="122"/>
      <c r="I788" s="122"/>
      <c r="J788" s="122"/>
      <c r="K788" s="122"/>
      <c r="L788" s="122"/>
      <c r="M788" s="122"/>
      <c r="N788" s="122"/>
      <c r="O788" s="122"/>
    </row>
    <row r="789" spans="1:15" ht="14.25" customHeight="1">
      <c r="A789" s="127"/>
      <c r="D789" s="222"/>
      <c r="E789" s="222"/>
      <c r="F789" s="222"/>
      <c r="G789" s="222"/>
      <c r="H789" s="122"/>
      <c r="I789" s="122"/>
      <c r="J789" s="122"/>
      <c r="K789" s="122"/>
      <c r="L789" s="122"/>
      <c r="M789" s="122"/>
      <c r="N789" s="122"/>
      <c r="O789" s="122"/>
    </row>
    <row r="790" spans="1:15" ht="14.25" customHeight="1">
      <c r="A790" s="127"/>
      <c r="D790" s="222"/>
      <c r="E790" s="222"/>
      <c r="F790" s="222"/>
      <c r="G790" s="222"/>
      <c r="H790" s="122"/>
      <c r="I790" s="122"/>
      <c r="J790" s="122"/>
      <c r="K790" s="122"/>
      <c r="L790" s="122"/>
      <c r="M790" s="122"/>
      <c r="N790" s="122"/>
      <c r="O790" s="122"/>
    </row>
    <row r="791" spans="1:15" ht="14.25" customHeight="1">
      <c r="A791" s="127"/>
      <c r="D791" s="222"/>
      <c r="E791" s="222"/>
      <c r="F791" s="222"/>
      <c r="G791" s="222"/>
      <c r="H791" s="122"/>
      <c r="I791" s="122"/>
      <c r="J791" s="122"/>
      <c r="K791" s="122"/>
      <c r="L791" s="122"/>
      <c r="M791" s="122"/>
      <c r="N791" s="122"/>
      <c r="O791" s="122"/>
    </row>
    <row r="792" spans="1:15" ht="14.25" customHeight="1">
      <c r="A792" s="127"/>
      <c r="D792" s="222"/>
      <c r="E792" s="222"/>
      <c r="F792" s="222"/>
      <c r="G792" s="222"/>
      <c r="H792" s="122"/>
      <c r="I792" s="122"/>
      <c r="J792" s="122"/>
      <c r="K792" s="122"/>
      <c r="L792" s="122"/>
      <c r="M792" s="122"/>
      <c r="N792" s="122"/>
      <c r="O792" s="122"/>
    </row>
    <row r="793" spans="1:15" ht="14.25" customHeight="1">
      <c r="A793" s="127"/>
      <c r="D793" s="222"/>
      <c r="E793" s="222"/>
      <c r="F793" s="222"/>
      <c r="G793" s="222"/>
      <c r="H793" s="122"/>
      <c r="I793" s="122"/>
      <c r="J793" s="122"/>
      <c r="K793" s="122"/>
      <c r="L793" s="122"/>
      <c r="M793" s="122"/>
      <c r="N793" s="122"/>
      <c r="O793" s="122"/>
    </row>
    <row r="794" spans="1:15" ht="14.25" customHeight="1">
      <c r="A794" s="127"/>
      <c r="D794" s="222"/>
      <c r="E794" s="222"/>
      <c r="F794" s="222"/>
      <c r="G794" s="222"/>
      <c r="H794" s="122"/>
      <c r="I794" s="122"/>
      <c r="J794" s="122"/>
      <c r="K794" s="122"/>
      <c r="L794" s="122"/>
      <c r="M794" s="122"/>
      <c r="N794" s="122"/>
      <c r="O794" s="122"/>
    </row>
    <row r="795" spans="1:15" ht="14.25" customHeight="1">
      <c r="A795" s="127"/>
      <c r="D795" s="222"/>
      <c r="E795" s="222"/>
      <c r="F795" s="222"/>
      <c r="G795" s="222"/>
      <c r="H795" s="122"/>
      <c r="I795" s="122"/>
      <c r="J795" s="122"/>
      <c r="K795" s="122"/>
      <c r="L795" s="122"/>
      <c r="M795" s="122"/>
      <c r="N795" s="122"/>
      <c r="O795" s="122"/>
    </row>
    <row r="796" spans="1:15" ht="14.25" customHeight="1">
      <c r="A796" s="127"/>
      <c r="D796" s="222"/>
      <c r="E796" s="222"/>
      <c r="F796" s="222"/>
      <c r="G796" s="222"/>
      <c r="H796" s="122"/>
      <c r="I796" s="122"/>
      <c r="J796" s="122"/>
      <c r="K796" s="122"/>
      <c r="L796" s="122"/>
      <c r="M796" s="122"/>
      <c r="N796" s="122"/>
      <c r="O796" s="122"/>
    </row>
    <row r="797" spans="1:15" ht="14.25" customHeight="1">
      <c r="A797" s="127"/>
      <c r="D797" s="222"/>
      <c r="E797" s="222"/>
      <c r="F797" s="222"/>
      <c r="G797" s="222"/>
      <c r="H797" s="122"/>
      <c r="I797" s="122"/>
      <c r="J797" s="122"/>
      <c r="K797" s="122"/>
      <c r="L797" s="122"/>
      <c r="M797" s="122"/>
      <c r="N797" s="122"/>
      <c r="O797" s="122"/>
    </row>
    <row r="798" spans="1:15" ht="14.25" customHeight="1">
      <c r="A798" s="127"/>
      <c r="D798" s="222"/>
      <c r="E798" s="222"/>
      <c r="F798" s="222"/>
      <c r="G798" s="222"/>
      <c r="H798" s="122"/>
      <c r="I798" s="122"/>
      <c r="J798" s="122"/>
      <c r="K798" s="122"/>
      <c r="L798" s="122"/>
      <c r="M798" s="122"/>
      <c r="N798" s="122"/>
      <c r="O798" s="122"/>
    </row>
    <row r="799" spans="1:15" ht="14.25" customHeight="1">
      <c r="A799" s="127"/>
      <c r="D799" s="222"/>
      <c r="E799" s="222"/>
      <c r="F799" s="222"/>
      <c r="G799" s="222"/>
      <c r="H799" s="122"/>
      <c r="I799" s="122"/>
      <c r="J799" s="122"/>
      <c r="K799" s="122"/>
      <c r="L799" s="122"/>
      <c r="M799" s="122"/>
      <c r="N799" s="122"/>
      <c r="O799" s="122"/>
    </row>
    <row r="800" spans="1:15" ht="14.25" customHeight="1">
      <c r="A800" s="127"/>
      <c r="D800" s="222"/>
      <c r="E800" s="222"/>
      <c r="F800" s="222"/>
      <c r="G800" s="222"/>
      <c r="H800" s="122"/>
      <c r="I800" s="122"/>
      <c r="J800" s="122"/>
      <c r="K800" s="122"/>
      <c r="L800" s="122"/>
      <c r="M800" s="122"/>
      <c r="N800" s="122"/>
      <c r="O800" s="122"/>
    </row>
    <row r="801" spans="1:15" ht="14.25" customHeight="1">
      <c r="A801" s="127"/>
      <c r="D801" s="222"/>
      <c r="E801" s="222"/>
      <c r="F801" s="222"/>
      <c r="G801" s="222"/>
      <c r="H801" s="122"/>
      <c r="I801" s="122"/>
      <c r="J801" s="122"/>
      <c r="K801" s="122"/>
      <c r="L801" s="122"/>
      <c r="M801" s="122"/>
      <c r="N801" s="122"/>
      <c r="O801" s="122"/>
    </row>
    <row r="802" spans="1:15" ht="14.25" customHeight="1">
      <c r="A802" s="127"/>
      <c r="D802" s="222"/>
      <c r="E802" s="222"/>
      <c r="F802" s="222"/>
      <c r="G802" s="222"/>
      <c r="H802" s="122"/>
      <c r="I802" s="122"/>
      <c r="J802" s="122"/>
      <c r="K802" s="122"/>
      <c r="L802" s="122"/>
      <c r="M802" s="122"/>
      <c r="N802" s="122"/>
      <c r="O802" s="122"/>
    </row>
    <row r="803" spans="1:15" ht="14.25" customHeight="1">
      <c r="A803" s="127"/>
      <c r="D803" s="222"/>
      <c r="E803" s="222"/>
      <c r="F803" s="222"/>
      <c r="G803" s="222"/>
      <c r="H803" s="122"/>
      <c r="I803" s="122"/>
      <c r="J803" s="122"/>
      <c r="K803" s="122"/>
      <c r="L803" s="122"/>
      <c r="M803" s="122"/>
      <c r="N803" s="122"/>
      <c r="O803" s="122"/>
    </row>
    <row r="804" spans="1:15" ht="14.25" customHeight="1">
      <c r="A804" s="127"/>
      <c r="D804" s="222"/>
      <c r="E804" s="222"/>
      <c r="F804" s="222"/>
      <c r="G804" s="222"/>
      <c r="H804" s="122"/>
      <c r="I804" s="122"/>
      <c r="J804" s="122"/>
      <c r="K804" s="122"/>
      <c r="L804" s="122"/>
      <c r="M804" s="122"/>
      <c r="N804" s="122"/>
      <c r="O804" s="122"/>
    </row>
    <row r="805" spans="1:15" ht="14.25" customHeight="1">
      <c r="A805" s="127"/>
      <c r="D805" s="222"/>
      <c r="E805" s="222"/>
      <c r="F805" s="222"/>
      <c r="G805" s="222"/>
      <c r="H805" s="122"/>
      <c r="I805" s="122"/>
      <c r="J805" s="122"/>
      <c r="K805" s="122"/>
      <c r="L805" s="122"/>
      <c r="M805" s="122"/>
      <c r="N805" s="122"/>
      <c r="O805" s="122"/>
    </row>
    <row r="806" spans="1:15" ht="14.25" customHeight="1">
      <c r="A806" s="127"/>
      <c r="D806" s="222"/>
      <c r="E806" s="222"/>
      <c r="F806" s="222"/>
      <c r="G806" s="222"/>
      <c r="H806" s="122"/>
      <c r="I806" s="122"/>
      <c r="J806" s="122"/>
      <c r="K806" s="122"/>
      <c r="L806" s="122"/>
      <c r="M806" s="122"/>
      <c r="N806" s="122"/>
      <c r="O806" s="122"/>
    </row>
    <row r="807" spans="1:15" ht="14.25" customHeight="1">
      <c r="A807" s="127"/>
      <c r="D807" s="222"/>
      <c r="E807" s="222"/>
      <c r="F807" s="222"/>
      <c r="G807" s="222"/>
      <c r="H807" s="122"/>
      <c r="I807" s="122"/>
      <c r="J807" s="122"/>
      <c r="K807" s="122"/>
      <c r="L807" s="122"/>
      <c r="M807" s="122"/>
      <c r="N807" s="122"/>
      <c r="O807" s="122"/>
    </row>
    <row r="808" spans="1:15" ht="14.25" customHeight="1">
      <c r="A808" s="127"/>
      <c r="D808" s="222"/>
      <c r="E808" s="222"/>
      <c r="F808" s="222"/>
      <c r="G808" s="222"/>
      <c r="H808" s="122"/>
      <c r="I808" s="122"/>
      <c r="J808" s="122"/>
      <c r="K808" s="122"/>
      <c r="L808" s="122"/>
      <c r="M808" s="122"/>
      <c r="N808" s="122"/>
      <c r="O808" s="122"/>
    </row>
    <row r="809" spans="1:15" ht="14.25" customHeight="1">
      <c r="A809" s="127"/>
      <c r="D809" s="222"/>
      <c r="E809" s="222"/>
      <c r="F809" s="222"/>
      <c r="G809" s="222"/>
      <c r="H809" s="122"/>
      <c r="I809" s="122"/>
      <c r="J809" s="122"/>
      <c r="K809" s="122"/>
      <c r="L809" s="122"/>
      <c r="M809" s="122"/>
      <c r="N809" s="122"/>
      <c r="O809" s="122"/>
    </row>
    <row r="810" spans="1:15" ht="14.25" customHeight="1">
      <c r="A810" s="127"/>
      <c r="D810" s="222"/>
      <c r="E810" s="222"/>
      <c r="F810" s="222"/>
      <c r="G810" s="222"/>
      <c r="H810" s="122"/>
      <c r="I810" s="122"/>
      <c r="J810" s="122"/>
      <c r="K810" s="122"/>
      <c r="L810" s="122"/>
      <c r="M810" s="122"/>
      <c r="N810" s="122"/>
      <c r="O810" s="122"/>
    </row>
    <row r="811" spans="1:15" ht="14.25" customHeight="1">
      <c r="A811" s="127"/>
      <c r="D811" s="222"/>
      <c r="E811" s="222"/>
      <c r="F811" s="222"/>
      <c r="G811" s="222"/>
      <c r="H811" s="122"/>
      <c r="I811" s="122"/>
      <c r="J811" s="122"/>
      <c r="K811" s="122"/>
      <c r="L811" s="122"/>
      <c r="M811" s="122"/>
      <c r="N811" s="122"/>
      <c r="O811" s="122"/>
    </row>
    <row r="812" spans="1:15" ht="14.25" customHeight="1">
      <c r="A812" s="127"/>
      <c r="D812" s="222"/>
      <c r="E812" s="222"/>
      <c r="F812" s="222"/>
      <c r="G812" s="222"/>
      <c r="H812" s="122"/>
      <c r="I812" s="122"/>
      <c r="J812" s="122"/>
      <c r="K812" s="122"/>
      <c r="L812" s="122"/>
      <c r="M812" s="122"/>
      <c r="N812" s="122"/>
      <c r="O812" s="122"/>
    </row>
    <row r="813" spans="1:15" ht="14.25" customHeight="1">
      <c r="A813" s="127"/>
      <c r="D813" s="222"/>
      <c r="E813" s="222"/>
      <c r="F813" s="222"/>
      <c r="G813" s="222"/>
      <c r="H813" s="122"/>
      <c r="I813" s="122"/>
      <c r="J813" s="122"/>
      <c r="K813" s="122"/>
      <c r="L813" s="122"/>
      <c r="M813" s="122"/>
      <c r="N813" s="122"/>
      <c r="O813" s="122"/>
    </row>
    <row r="814" spans="1:15" ht="14.25" customHeight="1">
      <c r="A814" s="127"/>
      <c r="D814" s="222"/>
      <c r="E814" s="222"/>
      <c r="F814" s="222"/>
      <c r="G814" s="222"/>
      <c r="H814" s="122"/>
      <c r="I814" s="122"/>
      <c r="J814" s="122"/>
      <c r="K814" s="122"/>
      <c r="L814" s="122"/>
      <c r="M814" s="122"/>
      <c r="N814" s="122"/>
      <c r="O814" s="122"/>
    </row>
    <row r="815" spans="1:15" ht="14.25" customHeight="1">
      <c r="A815" s="127"/>
      <c r="D815" s="222"/>
      <c r="E815" s="222"/>
      <c r="F815" s="222"/>
      <c r="G815" s="222"/>
      <c r="H815" s="122"/>
      <c r="I815" s="122"/>
      <c r="J815" s="122"/>
      <c r="K815" s="122"/>
      <c r="L815" s="122"/>
      <c r="M815" s="122"/>
      <c r="N815" s="122"/>
      <c r="O815" s="122"/>
    </row>
    <row r="816" spans="1:15" ht="14.25" customHeight="1">
      <c r="A816" s="127"/>
      <c r="D816" s="222"/>
      <c r="E816" s="222"/>
      <c r="F816" s="222"/>
      <c r="G816" s="222"/>
      <c r="H816" s="122"/>
      <c r="I816" s="122"/>
      <c r="J816" s="122"/>
      <c r="K816" s="122"/>
      <c r="L816" s="122"/>
      <c r="M816" s="122"/>
      <c r="N816" s="122"/>
      <c r="O816" s="122"/>
    </row>
    <row r="817" spans="1:15" ht="14.25" customHeight="1">
      <c r="A817" s="127"/>
      <c r="D817" s="222"/>
      <c r="E817" s="222"/>
      <c r="F817" s="222"/>
      <c r="G817" s="222"/>
      <c r="H817" s="122"/>
      <c r="I817" s="122"/>
      <c r="J817" s="122"/>
      <c r="K817" s="122"/>
      <c r="L817" s="122"/>
      <c r="M817" s="122"/>
      <c r="N817" s="122"/>
      <c r="O817" s="122"/>
    </row>
    <row r="818" spans="1:15" ht="14.25" customHeight="1">
      <c r="A818" s="127"/>
      <c r="D818" s="222"/>
      <c r="E818" s="222"/>
      <c r="F818" s="222"/>
      <c r="G818" s="222"/>
      <c r="H818" s="122"/>
      <c r="I818" s="122"/>
      <c r="J818" s="122"/>
      <c r="K818" s="122"/>
      <c r="L818" s="122"/>
      <c r="M818" s="122"/>
      <c r="N818" s="122"/>
      <c r="O818" s="122"/>
    </row>
    <row r="819" spans="1:15" ht="14.25" customHeight="1">
      <c r="A819" s="127"/>
      <c r="D819" s="222"/>
      <c r="E819" s="222"/>
      <c r="F819" s="222"/>
      <c r="G819" s="222"/>
      <c r="H819" s="122"/>
      <c r="I819" s="122"/>
      <c r="J819" s="122"/>
      <c r="K819" s="122"/>
      <c r="L819" s="122"/>
      <c r="M819" s="122"/>
      <c r="N819" s="122"/>
      <c r="O819" s="122"/>
    </row>
    <row r="820" spans="1:15" ht="14.25" customHeight="1">
      <c r="A820" s="127"/>
      <c r="D820" s="222"/>
      <c r="E820" s="222"/>
      <c r="F820" s="222"/>
      <c r="G820" s="222"/>
      <c r="H820" s="122"/>
      <c r="I820" s="122"/>
      <c r="J820" s="122"/>
      <c r="K820" s="122"/>
      <c r="L820" s="122"/>
      <c r="M820" s="122"/>
      <c r="N820" s="122"/>
      <c r="O820" s="122"/>
    </row>
    <row r="821" spans="1:15" ht="14.25" customHeight="1">
      <c r="A821" s="127"/>
      <c r="D821" s="222"/>
      <c r="E821" s="222"/>
      <c r="F821" s="222"/>
      <c r="G821" s="222"/>
      <c r="H821" s="122"/>
      <c r="I821" s="122"/>
      <c r="J821" s="122"/>
      <c r="K821" s="122"/>
      <c r="L821" s="122"/>
      <c r="M821" s="122"/>
      <c r="N821" s="122"/>
      <c r="O821" s="122"/>
    </row>
    <row r="822" spans="1:15" ht="14.25" customHeight="1">
      <c r="A822" s="127"/>
      <c r="D822" s="222"/>
      <c r="E822" s="222"/>
      <c r="F822" s="222"/>
      <c r="G822" s="222"/>
      <c r="H822" s="122"/>
      <c r="I822" s="122"/>
      <c r="J822" s="122"/>
      <c r="K822" s="122"/>
      <c r="L822" s="122"/>
      <c r="M822" s="122"/>
      <c r="N822" s="122"/>
      <c r="O822" s="122"/>
    </row>
    <row r="823" spans="1:15" ht="14.25" customHeight="1">
      <c r="A823" s="127"/>
      <c r="D823" s="222"/>
      <c r="E823" s="222"/>
      <c r="F823" s="222"/>
      <c r="G823" s="222"/>
      <c r="H823" s="122"/>
      <c r="I823" s="122"/>
      <c r="J823" s="122"/>
      <c r="K823" s="122"/>
      <c r="L823" s="122"/>
      <c r="M823" s="122"/>
      <c r="N823" s="122"/>
      <c r="O823" s="122"/>
    </row>
    <row r="824" spans="1:15" ht="14.25" customHeight="1">
      <c r="A824" s="127"/>
      <c r="D824" s="222"/>
      <c r="E824" s="222"/>
      <c r="F824" s="222"/>
      <c r="G824" s="222"/>
      <c r="H824" s="122"/>
      <c r="I824" s="122"/>
      <c r="J824" s="122"/>
      <c r="K824" s="122"/>
      <c r="L824" s="122"/>
      <c r="M824" s="122"/>
      <c r="N824" s="122"/>
      <c r="O824" s="122"/>
    </row>
    <row r="825" spans="1:15" ht="14.25" customHeight="1">
      <c r="A825" s="127"/>
      <c r="D825" s="222"/>
      <c r="E825" s="222"/>
      <c r="F825" s="222"/>
      <c r="G825" s="222"/>
      <c r="H825" s="122"/>
      <c r="I825" s="122"/>
      <c r="J825" s="122"/>
      <c r="K825" s="122"/>
      <c r="L825" s="122"/>
      <c r="M825" s="122"/>
      <c r="N825" s="122"/>
      <c r="O825" s="122"/>
    </row>
    <row r="826" spans="1:15" ht="14.25" customHeight="1">
      <c r="A826" s="127"/>
      <c r="D826" s="222"/>
      <c r="E826" s="222"/>
      <c r="F826" s="222"/>
      <c r="G826" s="222"/>
      <c r="H826" s="122"/>
      <c r="I826" s="122"/>
      <c r="J826" s="122"/>
      <c r="K826" s="122"/>
      <c r="L826" s="122"/>
      <c r="M826" s="122"/>
      <c r="N826" s="122"/>
      <c r="O826" s="122"/>
    </row>
    <row r="827" spans="1:15" ht="14.25" customHeight="1">
      <c r="A827" s="127"/>
      <c r="D827" s="222"/>
      <c r="E827" s="222"/>
      <c r="F827" s="222"/>
      <c r="G827" s="222"/>
      <c r="H827" s="122"/>
      <c r="I827" s="122"/>
      <c r="J827" s="122"/>
      <c r="K827" s="122"/>
      <c r="L827" s="122"/>
      <c r="M827" s="122"/>
      <c r="N827" s="122"/>
      <c r="O827" s="122"/>
    </row>
    <row r="828" spans="1:15" ht="14.25" customHeight="1">
      <c r="A828" s="127"/>
      <c r="D828" s="222"/>
      <c r="E828" s="222"/>
      <c r="F828" s="222"/>
      <c r="G828" s="222"/>
      <c r="H828" s="122"/>
      <c r="I828" s="122"/>
      <c r="J828" s="122"/>
      <c r="K828" s="122"/>
      <c r="L828" s="122"/>
      <c r="M828" s="122"/>
      <c r="N828" s="122"/>
      <c r="O828" s="122"/>
    </row>
    <row r="829" spans="1:15" ht="14.25" customHeight="1">
      <c r="A829" s="127"/>
      <c r="D829" s="222"/>
      <c r="E829" s="222"/>
      <c r="F829" s="222"/>
      <c r="G829" s="222"/>
      <c r="H829" s="122"/>
      <c r="I829" s="122"/>
      <c r="J829" s="122"/>
      <c r="K829" s="122"/>
      <c r="L829" s="122"/>
      <c r="M829" s="122"/>
      <c r="N829" s="122"/>
      <c r="O829" s="122"/>
    </row>
    <row r="830" spans="1:15" ht="14.25" customHeight="1">
      <c r="A830" s="127"/>
      <c r="D830" s="222"/>
      <c r="E830" s="222"/>
      <c r="F830" s="222"/>
      <c r="G830" s="222"/>
      <c r="H830" s="122"/>
      <c r="I830" s="122"/>
      <c r="J830" s="122"/>
      <c r="K830" s="122"/>
      <c r="L830" s="122"/>
      <c r="M830" s="122"/>
      <c r="N830" s="122"/>
      <c r="O830" s="122"/>
    </row>
    <row r="831" spans="1:15" ht="14.25" customHeight="1">
      <c r="A831" s="127"/>
      <c r="D831" s="222"/>
      <c r="E831" s="222"/>
      <c r="F831" s="222"/>
      <c r="G831" s="222"/>
      <c r="H831" s="122"/>
      <c r="I831" s="122"/>
      <c r="J831" s="122"/>
      <c r="K831" s="122"/>
      <c r="L831" s="122"/>
      <c r="M831" s="122"/>
      <c r="N831" s="122"/>
      <c r="O831" s="122"/>
    </row>
    <row r="832" spans="1:15" ht="14.25" customHeight="1">
      <c r="A832" s="127"/>
      <c r="D832" s="222"/>
      <c r="E832" s="222"/>
      <c r="F832" s="222"/>
      <c r="G832" s="222"/>
      <c r="H832" s="122"/>
      <c r="I832" s="122"/>
      <c r="J832" s="122"/>
      <c r="K832" s="122"/>
      <c r="L832" s="122"/>
      <c r="M832" s="122"/>
      <c r="N832" s="122"/>
      <c r="O832" s="122"/>
    </row>
    <row r="833" spans="1:15" ht="14.25" customHeight="1">
      <c r="A833" s="127"/>
      <c r="D833" s="222"/>
      <c r="E833" s="222"/>
      <c r="F833" s="222"/>
      <c r="G833" s="222"/>
      <c r="H833" s="122"/>
      <c r="I833" s="122"/>
      <c r="J833" s="122"/>
      <c r="K833" s="122"/>
      <c r="L833" s="122"/>
      <c r="M833" s="122"/>
      <c r="N833" s="122"/>
      <c r="O833" s="122"/>
    </row>
    <row r="834" spans="1:15" ht="14.25" customHeight="1">
      <c r="A834" s="127"/>
      <c r="D834" s="222"/>
      <c r="E834" s="222"/>
      <c r="F834" s="222"/>
      <c r="G834" s="222"/>
      <c r="H834" s="122"/>
      <c r="I834" s="122"/>
      <c r="J834" s="122"/>
      <c r="K834" s="122"/>
      <c r="L834" s="122"/>
      <c r="M834" s="122"/>
      <c r="N834" s="122"/>
      <c r="O834" s="122"/>
    </row>
    <row r="835" spans="1:15" ht="14.25" customHeight="1">
      <c r="A835" s="127"/>
      <c r="D835" s="222"/>
      <c r="E835" s="222"/>
      <c r="F835" s="222"/>
      <c r="G835" s="222"/>
      <c r="H835" s="122"/>
      <c r="I835" s="122"/>
      <c r="J835" s="122"/>
      <c r="K835" s="122"/>
      <c r="L835" s="122"/>
      <c r="M835" s="122"/>
      <c r="N835" s="122"/>
      <c r="O835" s="122"/>
    </row>
    <row r="836" spans="1:15" ht="14.25" customHeight="1">
      <c r="A836" s="127"/>
      <c r="D836" s="222"/>
      <c r="E836" s="222"/>
      <c r="F836" s="222"/>
      <c r="G836" s="222"/>
      <c r="H836" s="122"/>
      <c r="I836" s="122"/>
      <c r="J836" s="122"/>
      <c r="K836" s="122"/>
      <c r="L836" s="122"/>
      <c r="M836" s="122"/>
      <c r="N836" s="122"/>
      <c r="O836" s="122"/>
    </row>
    <row r="837" spans="1:15" ht="14.25" customHeight="1">
      <c r="A837" s="127"/>
      <c r="D837" s="222"/>
      <c r="E837" s="222"/>
      <c r="F837" s="222"/>
      <c r="G837" s="222"/>
      <c r="H837" s="122"/>
      <c r="I837" s="122"/>
      <c r="J837" s="122"/>
      <c r="K837" s="122"/>
      <c r="L837" s="122"/>
      <c r="M837" s="122"/>
      <c r="N837" s="122"/>
      <c r="O837" s="122"/>
    </row>
    <row r="838" spans="1:15" ht="14.25" customHeight="1">
      <c r="A838" s="127"/>
      <c r="D838" s="222"/>
      <c r="E838" s="222"/>
      <c r="F838" s="222"/>
      <c r="G838" s="222"/>
      <c r="H838" s="122"/>
      <c r="I838" s="122"/>
      <c r="J838" s="122"/>
      <c r="K838" s="122"/>
      <c r="L838" s="122"/>
      <c r="M838" s="122"/>
      <c r="N838" s="122"/>
      <c r="O838" s="122"/>
    </row>
    <row r="839" spans="1:15" ht="14.25" customHeight="1">
      <c r="A839" s="127"/>
      <c r="D839" s="222"/>
      <c r="E839" s="222"/>
      <c r="F839" s="222"/>
      <c r="G839" s="222"/>
      <c r="H839" s="122"/>
      <c r="I839" s="122"/>
      <c r="J839" s="122"/>
      <c r="K839" s="122"/>
      <c r="L839" s="122"/>
      <c r="M839" s="122"/>
      <c r="N839" s="122"/>
      <c r="O839" s="122"/>
    </row>
    <row r="840" spans="1:15" ht="14.25" customHeight="1">
      <c r="A840" s="127"/>
      <c r="D840" s="222"/>
      <c r="E840" s="222"/>
      <c r="F840" s="222"/>
      <c r="G840" s="222"/>
      <c r="H840" s="122"/>
      <c r="I840" s="122"/>
      <c r="J840" s="122"/>
      <c r="K840" s="122"/>
      <c r="L840" s="122"/>
      <c r="M840" s="122"/>
      <c r="N840" s="122"/>
      <c r="O840" s="122"/>
    </row>
    <row r="841" spans="1:15" ht="14.25" customHeight="1">
      <c r="A841" s="127"/>
      <c r="D841" s="222"/>
      <c r="E841" s="222"/>
      <c r="F841" s="222"/>
      <c r="G841" s="222"/>
      <c r="H841" s="122"/>
      <c r="I841" s="122"/>
      <c r="J841" s="122"/>
      <c r="K841" s="122"/>
      <c r="L841" s="122"/>
      <c r="M841" s="122"/>
      <c r="N841" s="122"/>
      <c r="O841" s="122"/>
    </row>
    <row r="842" spans="1:15" ht="14.25" customHeight="1">
      <c r="A842" s="127"/>
      <c r="D842" s="222"/>
      <c r="E842" s="222"/>
      <c r="F842" s="222"/>
      <c r="G842" s="222"/>
      <c r="H842" s="122"/>
      <c r="I842" s="122"/>
      <c r="J842" s="122"/>
      <c r="K842" s="122"/>
      <c r="L842" s="122"/>
      <c r="M842" s="122"/>
      <c r="N842" s="122"/>
      <c r="O842" s="122"/>
    </row>
    <row r="843" spans="1:15" ht="14.25" customHeight="1">
      <c r="A843" s="127"/>
      <c r="D843" s="222"/>
      <c r="E843" s="222"/>
      <c r="F843" s="222"/>
      <c r="G843" s="222"/>
      <c r="H843" s="122"/>
      <c r="I843" s="122"/>
      <c r="J843" s="122"/>
      <c r="K843" s="122"/>
      <c r="L843" s="122"/>
      <c r="M843" s="122"/>
      <c r="N843" s="122"/>
      <c r="O843" s="122"/>
    </row>
    <row r="844" spans="1:15" ht="14.25" customHeight="1">
      <c r="A844" s="127"/>
      <c r="D844" s="222"/>
      <c r="E844" s="222"/>
      <c r="F844" s="222"/>
      <c r="G844" s="222"/>
      <c r="H844" s="122"/>
      <c r="I844" s="122"/>
      <c r="J844" s="122"/>
      <c r="K844" s="122"/>
      <c r="L844" s="122"/>
      <c r="M844" s="122"/>
      <c r="N844" s="122"/>
      <c r="O844" s="122"/>
    </row>
    <row r="845" spans="1:15" ht="14.25" customHeight="1">
      <c r="A845" s="127"/>
      <c r="D845" s="222"/>
      <c r="E845" s="222"/>
      <c r="F845" s="222"/>
      <c r="G845" s="222"/>
      <c r="H845" s="122"/>
      <c r="I845" s="122"/>
      <c r="J845" s="122"/>
      <c r="K845" s="122"/>
      <c r="L845" s="122"/>
      <c r="M845" s="122"/>
      <c r="N845" s="122"/>
      <c r="O845" s="122"/>
    </row>
    <row r="846" spans="1:15" ht="14.25" customHeight="1">
      <c r="A846" s="127"/>
      <c r="D846" s="222"/>
      <c r="E846" s="222"/>
      <c r="F846" s="222"/>
      <c r="G846" s="222"/>
      <c r="H846" s="122"/>
      <c r="I846" s="122"/>
      <c r="J846" s="122"/>
      <c r="K846" s="122"/>
      <c r="L846" s="122"/>
      <c r="M846" s="122"/>
      <c r="N846" s="122"/>
      <c r="O846" s="122"/>
    </row>
    <row r="847" spans="1:15" ht="14.25" customHeight="1">
      <c r="A847" s="127"/>
      <c r="D847" s="222"/>
      <c r="E847" s="222"/>
      <c r="F847" s="222"/>
      <c r="G847" s="222"/>
      <c r="H847" s="122"/>
      <c r="I847" s="122"/>
      <c r="J847" s="122"/>
      <c r="K847" s="122"/>
      <c r="L847" s="122"/>
      <c r="M847" s="122"/>
      <c r="N847" s="122"/>
      <c r="O847" s="122"/>
    </row>
    <row r="848" spans="1:15" ht="14.25" customHeight="1">
      <c r="A848" s="127"/>
      <c r="D848" s="222"/>
      <c r="E848" s="222"/>
      <c r="F848" s="222"/>
      <c r="G848" s="222"/>
      <c r="H848" s="122"/>
      <c r="I848" s="122"/>
      <c r="J848" s="122"/>
      <c r="K848" s="122"/>
      <c r="L848" s="122"/>
      <c r="M848" s="122"/>
      <c r="N848" s="122"/>
      <c r="O848" s="122"/>
    </row>
    <row r="849" spans="1:15" ht="14.25" customHeight="1">
      <c r="A849" s="127"/>
      <c r="D849" s="222"/>
      <c r="E849" s="222"/>
      <c r="F849" s="222"/>
      <c r="G849" s="222"/>
      <c r="H849" s="122"/>
      <c r="I849" s="122"/>
      <c r="J849" s="122"/>
      <c r="K849" s="122"/>
      <c r="L849" s="122"/>
      <c r="M849" s="122"/>
      <c r="N849" s="122"/>
      <c r="O849" s="122"/>
    </row>
    <row r="850" spans="1:15" ht="14.25" customHeight="1">
      <c r="A850" s="127"/>
      <c r="D850" s="222"/>
      <c r="E850" s="222"/>
      <c r="F850" s="222"/>
      <c r="G850" s="222"/>
      <c r="H850" s="122"/>
      <c r="I850" s="122"/>
      <c r="J850" s="122"/>
      <c r="K850" s="122"/>
      <c r="L850" s="122"/>
      <c r="M850" s="122"/>
      <c r="N850" s="122"/>
      <c r="O850" s="122"/>
    </row>
    <row r="851" spans="1:15" ht="14.25" customHeight="1">
      <c r="A851" s="127"/>
      <c r="D851" s="222"/>
      <c r="E851" s="222"/>
      <c r="F851" s="222"/>
      <c r="G851" s="222"/>
      <c r="H851" s="122"/>
      <c r="I851" s="122"/>
      <c r="J851" s="122"/>
      <c r="K851" s="122"/>
      <c r="L851" s="122"/>
      <c r="M851" s="122"/>
      <c r="N851" s="122"/>
      <c r="O851" s="122"/>
    </row>
    <row r="852" spans="1:15" ht="14.25" customHeight="1">
      <c r="A852" s="127"/>
      <c r="D852" s="222"/>
      <c r="E852" s="222"/>
      <c r="F852" s="222"/>
      <c r="G852" s="222"/>
      <c r="H852" s="122"/>
      <c r="I852" s="122"/>
      <c r="J852" s="122"/>
      <c r="K852" s="122"/>
      <c r="L852" s="122"/>
      <c r="M852" s="122"/>
      <c r="N852" s="122"/>
      <c r="O852" s="122"/>
    </row>
    <row r="853" spans="1:15" ht="14.25" customHeight="1">
      <c r="A853" s="127"/>
      <c r="D853" s="222"/>
      <c r="E853" s="222"/>
      <c r="F853" s="222"/>
      <c r="G853" s="222"/>
      <c r="H853" s="122"/>
      <c r="I853" s="122"/>
      <c r="J853" s="122"/>
      <c r="K853" s="122"/>
      <c r="L853" s="122"/>
      <c r="M853" s="122"/>
      <c r="N853" s="122"/>
      <c r="O853" s="122"/>
    </row>
    <row r="854" spans="1:15" ht="14.25" customHeight="1">
      <c r="A854" s="127"/>
      <c r="D854" s="222"/>
      <c r="E854" s="222"/>
      <c r="F854" s="222"/>
      <c r="G854" s="222"/>
      <c r="H854" s="122"/>
      <c r="I854" s="122"/>
      <c r="J854" s="122"/>
      <c r="K854" s="122"/>
      <c r="L854" s="122"/>
      <c r="M854" s="122"/>
      <c r="N854" s="122"/>
      <c r="O854" s="122"/>
    </row>
    <row r="855" spans="1:15" ht="14.25" customHeight="1">
      <c r="A855" s="127"/>
      <c r="D855" s="222"/>
      <c r="E855" s="222"/>
      <c r="F855" s="222"/>
      <c r="G855" s="222"/>
      <c r="H855" s="122"/>
      <c r="I855" s="122"/>
      <c r="J855" s="122"/>
      <c r="K855" s="122"/>
      <c r="L855" s="122"/>
      <c r="M855" s="122"/>
      <c r="N855" s="122"/>
      <c r="O855" s="122"/>
    </row>
    <row r="856" spans="1:15" ht="14.25" customHeight="1">
      <c r="A856" s="127"/>
      <c r="D856" s="222"/>
      <c r="E856" s="222"/>
      <c r="F856" s="222"/>
      <c r="G856" s="222"/>
      <c r="H856" s="122"/>
      <c r="I856" s="122"/>
      <c r="J856" s="122"/>
      <c r="K856" s="122"/>
      <c r="L856" s="122"/>
      <c r="M856" s="122"/>
      <c r="N856" s="122"/>
      <c r="O856" s="122"/>
    </row>
    <row r="857" spans="1:15" ht="14.25" customHeight="1">
      <c r="A857" s="127"/>
      <c r="D857" s="222"/>
      <c r="E857" s="222"/>
      <c r="F857" s="222"/>
      <c r="G857" s="222"/>
      <c r="H857" s="122"/>
      <c r="I857" s="122"/>
      <c r="J857" s="122"/>
      <c r="K857" s="122"/>
      <c r="L857" s="122"/>
      <c r="M857" s="122"/>
      <c r="N857" s="122"/>
      <c r="O857" s="122"/>
    </row>
    <row r="858" spans="1:15" ht="14.25" customHeight="1">
      <c r="A858" s="127"/>
      <c r="D858" s="222"/>
      <c r="E858" s="222"/>
      <c r="F858" s="222"/>
      <c r="G858" s="222"/>
      <c r="H858" s="122"/>
      <c r="I858" s="122"/>
      <c r="J858" s="122"/>
      <c r="K858" s="122"/>
      <c r="L858" s="122"/>
      <c r="M858" s="122"/>
      <c r="N858" s="122"/>
      <c r="O858" s="122"/>
    </row>
    <row r="859" spans="1:15" ht="14.25" customHeight="1">
      <c r="A859" s="127"/>
      <c r="D859" s="222"/>
      <c r="E859" s="222"/>
      <c r="F859" s="222"/>
      <c r="G859" s="222"/>
      <c r="H859" s="122"/>
      <c r="I859" s="122"/>
      <c r="J859" s="122"/>
      <c r="K859" s="122"/>
      <c r="L859" s="122"/>
      <c r="M859" s="122"/>
      <c r="N859" s="122"/>
      <c r="O859" s="122"/>
    </row>
    <row r="860" spans="1:15" ht="14.25" customHeight="1">
      <c r="A860" s="127"/>
      <c r="D860" s="222"/>
      <c r="E860" s="222"/>
      <c r="F860" s="222"/>
      <c r="G860" s="222"/>
      <c r="H860" s="122"/>
      <c r="I860" s="122"/>
      <c r="J860" s="122"/>
      <c r="K860" s="122"/>
      <c r="L860" s="122"/>
      <c r="M860" s="122"/>
      <c r="N860" s="122"/>
      <c r="O860" s="122"/>
    </row>
    <row r="861" spans="1:15" ht="14.25" customHeight="1">
      <c r="A861" s="127"/>
      <c r="D861" s="222"/>
      <c r="E861" s="222"/>
      <c r="F861" s="222"/>
      <c r="G861" s="222"/>
      <c r="H861" s="122"/>
      <c r="I861" s="122"/>
      <c r="J861" s="122"/>
      <c r="K861" s="122"/>
      <c r="L861" s="122"/>
      <c r="M861" s="122"/>
      <c r="N861" s="122"/>
      <c r="O861" s="122"/>
    </row>
    <row r="862" spans="1:15" ht="14.25" customHeight="1">
      <c r="A862" s="127"/>
      <c r="D862" s="222"/>
      <c r="E862" s="222"/>
      <c r="F862" s="222"/>
      <c r="G862" s="222"/>
      <c r="H862" s="122"/>
      <c r="I862" s="122"/>
      <c r="J862" s="122"/>
      <c r="K862" s="122"/>
      <c r="L862" s="122"/>
      <c r="M862" s="122"/>
      <c r="N862" s="122"/>
      <c r="O862" s="122"/>
    </row>
    <row r="863" spans="1:15" ht="14.25" customHeight="1">
      <c r="A863" s="127"/>
      <c r="D863" s="222"/>
      <c r="E863" s="222"/>
      <c r="F863" s="222"/>
      <c r="G863" s="222"/>
      <c r="H863" s="122"/>
      <c r="I863" s="122"/>
      <c r="J863" s="122"/>
      <c r="K863" s="122"/>
      <c r="L863" s="122"/>
      <c r="M863" s="122"/>
      <c r="N863" s="122"/>
      <c r="O863" s="122"/>
    </row>
    <row r="864" spans="1:15" ht="14.25" customHeight="1">
      <c r="A864" s="127"/>
      <c r="D864" s="222"/>
      <c r="E864" s="222"/>
      <c r="F864" s="222"/>
      <c r="G864" s="222"/>
      <c r="H864" s="122"/>
      <c r="I864" s="122"/>
      <c r="J864" s="122"/>
      <c r="K864" s="122"/>
      <c r="L864" s="122"/>
      <c r="M864" s="122"/>
      <c r="N864" s="122"/>
      <c r="O864" s="122"/>
    </row>
    <row r="865" spans="1:15" ht="14.25" customHeight="1">
      <c r="A865" s="127"/>
      <c r="D865" s="222"/>
      <c r="E865" s="222"/>
      <c r="F865" s="222"/>
      <c r="G865" s="222"/>
      <c r="H865" s="122"/>
      <c r="I865" s="122"/>
      <c r="J865" s="122"/>
      <c r="K865" s="122"/>
      <c r="L865" s="122"/>
      <c r="M865" s="122"/>
      <c r="N865" s="122"/>
      <c r="O865" s="122"/>
    </row>
    <row r="866" spans="1:15" ht="14.25" customHeight="1">
      <c r="A866" s="127"/>
      <c r="D866" s="222"/>
      <c r="E866" s="222"/>
      <c r="F866" s="222"/>
      <c r="G866" s="222"/>
      <c r="H866" s="122"/>
      <c r="I866" s="122"/>
      <c r="J866" s="122"/>
      <c r="K866" s="122"/>
      <c r="L866" s="122"/>
      <c r="M866" s="122"/>
      <c r="N866" s="122"/>
      <c r="O866" s="122"/>
    </row>
    <row r="867" spans="1:15" ht="14.25" customHeight="1">
      <c r="A867" s="127"/>
      <c r="D867" s="222"/>
      <c r="E867" s="222"/>
      <c r="F867" s="222"/>
      <c r="G867" s="222"/>
      <c r="H867" s="122"/>
      <c r="I867" s="122"/>
      <c r="J867" s="122"/>
      <c r="K867" s="122"/>
      <c r="L867" s="122"/>
      <c r="M867" s="122"/>
      <c r="N867" s="122"/>
      <c r="O867" s="122"/>
    </row>
    <row r="868" spans="1:15" ht="14.25" customHeight="1">
      <c r="A868" s="127"/>
      <c r="D868" s="222"/>
      <c r="E868" s="222"/>
      <c r="F868" s="222"/>
      <c r="G868" s="222"/>
      <c r="H868" s="122"/>
      <c r="I868" s="122"/>
      <c r="J868" s="122"/>
      <c r="K868" s="122"/>
      <c r="L868" s="122"/>
      <c r="M868" s="122"/>
      <c r="N868" s="122"/>
      <c r="O868" s="122"/>
    </row>
    <row r="869" spans="1:15" ht="14.25" customHeight="1">
      <c r="A869" s="127"/>
      <c r="D869" s="222"/>
      <c r="E869" s="222"/>
      <c r="F869" s="222"/>
      <c r="G869" s="222"/>
      <c r="H869" s="122"/>
      <c r="I869" s="122"/>
      <c r="J869" s="122"/>
      <c r="K869" s="122"/>
      <c r="L869" s="122"/>
      <c r="M869" s="122"/>
      <c r="N869" s="122"/>
      <c r="O869" s="122"/>
    </row>
    <row r="870" spans="1:15" ht="14.25" customHeight="1">
      <c r="A870" s="127"/>
      <c r="D870" s="222"/>
      <c r="E870" s="222"/>
      <c r="F870" s="222"/>
      <c r="G870" s="222"/>
      <c r="H870" s="122"/>
      <c r="I870" s="122"/>
      <c r="J870" s="122"/>
      <c r="K870" s="122"/>
      <c r="L870" s="122"/>
      <c r="M870" s="122"/>
      <c r="N870" s="122"/>
      <c r="O870" s="122"/>
    </row>
    <row r="871" spans="1:15" ht="14.25" customHeight="1">
      <c r="A871" s="127"/>
      <c r="D871" s="222"/>
      <c r="E871" s="222"/>
      <c r="F871" s="222"/>
      <c r="G871" s="222"/>
      <c r="H871" s="122"/>
      <c r="I871" s="122"/>
      <c r="J871" s="122"/>
      <c r="K871" s="122"/>
      <c r="L871" s="122"/>
      <c r="M871" s="122"/>
      <c r="N871" s="122"/>
      <c r="O871" s="122"/>
    </row>
    <row r="872" spans="1:15" ht="14.25" customHeight="1">
      <c r="A872" s="127"/>
      <c r="D872" s="222"/>
      <c r="E872" s="222"/>
      <c r="F872" s="222"/>
      <c r="G872" s="222"/>
      <c r="H872" s="122"/>
      <c r="I872" s="122"/>
      <c r="J872" s="122"/>
      <c r="K872" s="122"/>
      <c r="L872" s="122"/>
      <c r="M872" s="122"/>
      <c r="N872" s="122"/>
      <c r="O872" s="122"/>
    </row>
    <row r="873" spans="1:15" ht="14.25" customHeight="1">
      <c r="A873" s="127"/>
      <c r="D873" s="222"/>
      <c r="E873" s="222"/>
      <c r="F873" s="222"/>
      <c r="G873" s="222"/>
      <c r="H873" s="122"/>
      <c r="I873" s="122"/>
      <c r="J873" s="122"/>
      <c r="K873" s="122"/>
      <c r="L873" s="122"/>
      <c r="M873" s="122"/>
      <c r="N873" s="122"/>
      <c r="O873" s="122"/>
    </row>
    <row r="874" spans="1:15" ht="14.25" customHeight="1">
      <c r="A874" s="127"/>
      <c r="D874" s="222"/>
      <c r="E874" s="222"/>
      <c r="F874" s="222"/>
      <c r="G874" s="222"/>
      <c r="H874" s="122"/>
      <c r="I874" s="122"/>
      <c r="J874" s="122"/>
      <c r="K874" s="122"/>
      <c r="L874" s="122"/>
      <c r="M874" s="122"/>
      <c r="N874" s="122"/>
      <c r="O874" s="122"/>
    </row>
    <row r="875" spans="1:15" ht="14.25" customHeight="1">
      <c r="A875" s="127"/>
      <c r="D875" s="222"/>
      <c r="E875" s="222"/>
      <c r="F875" s="222"/>
      <c r="G875" s="222"/>
      <c r="H875" s="122"/>
      <c r="I875" s="122"/>
      <c r="J875" s="122"/>
      <c r="K875" s="122"/>
      <c r="L875" s="122"/>
      <c r="M875" s="122"/>
      <c r="N875" s="122"/>
      <c r="O875" s="122"/>
    </row>
    <row r="876" spans="1:15" ht="14.25" customHeight="1">
      <c r="A876" s="127"/>
      <c r="D876" s="222"/>
      <c r="E876" s="222"/>
      <c r="F876" s="222"/>
      <c r="G876" s="222"/>
      <c r="H876" s="122"/>
      <c r="I876" s="122"/>
      <c r="J876" s="122"/>
      <c r="K876" s="122"/>
      <c r="L876" s="122"/>
      <c r="M876" s="122"/>
      <c r="N876" s="122"/>
      <c r="O876" s="122"/>
    </row>
    <row r="877" spans="1:15" ht="14.25" customHeight="1">
      <c r="A877" s="127"/>
      <c r="D877" s="222"/>
      <c r="E877" s="222"/>
      <c r="F877" s="222"/>
      <c r="G877" s="222"/>
      <c r="H877" s="122"/>
      <c r="I877" s="122"/>
      <c r="J877" s="122"/>
      <c r="K877" s="122"/>
      <c r="L877" s="122"/>
      <c r="M877" s="122"/>
      <c r="N877" s="122"/>
      <c r="O877" s="122"/>
    </row>
    <row r="878" spans="1:15" ht="14.25" customHeight="1">
      <c r="A878" s="127"/>
      <c r="D878" s="222"/>
      <c r="E878" s="222"/>
      <c r="F878" s="222"/>
      <c r="G878" s="222"/>
      <c r="H878" s="122"/>
      <c r="I878" s="122"/>
      <c r="J878" s="122"/>
      <c r="K878" s="122"/>
      <c r="L878" s="122"/>
      <c r="M878" s="122"/>
      <c r="N878" s="122"/>
      <c r="O878" s="122"/>
    </row>
    <row r="879" spans="1:15" ht="14.25" customHeight="1">
      <c r="A879" s="127"/>
      <c r="D879" s="222"/>
      <c r="E879" s="222"/>
      <c r="F879" s="222"/>
      <c r="G879" s="222"/>
      <c r="H879" s="122"/>
      <c r="I879" s="122"/>
      <c r="J879" s="122"/>
      <c r="K879" s="122"/>
      <c r="L879" s="122"/>
      <c r="M879" s="122"/>
      <c r="N879" s="122"/>
      <c r="O879" s="122"/>
    </row>
    <row r="880" spans="1:15" ht="14.25" customHeight="1">
      <c r="A880" s="127"/>
      <c r="D880" s="222"/>
      <c r="E880" s="222"/>
      <c r="F880" s="222"/>
      <c r="G880" s="222"/>
      <c r="H880" s="122"/>
      <c r="I880" s="122"/>
      <c r="J880" s="122"/>
      <c r="K880" s="122"/>
      <c r="L880" s="122"/>
      <c r="M880" s="122"/>
      <c r="N880" s="122"/>
      <c r="O880" s="122"/>
    </row>
    <row r="881" spans="1:15" ht="14.25" customHeight="1">
      <c r="A881" s="127"/>
      <c r="D881" s="222"/>
      <c r="E881" s="222"/>
      <c r="F881" s="222"/>
      <c r="G881" s="222"/>
      <c r="H881" s="122"/>
      <c r="I881" s="122"/>
      <c r="J881" s="122"/>
      <c r="K881" s="122"/>
      <c r="L881" s="122"/>
      <c r="M881" s="122"/>
      <c r="N881" s="122"/>
      <c r="O881" s="122"/>
    </row>
    <row r="882" spans="1:15" ht="14.25" customHeight="1">
      <c r="A882" s="127"/>
      <c r="D882" s="222"/>
      <c r="E882" s="222"/>
      <c r="F882" s="222"/>
      <c r="G882" s="222"/>
      <c r="H882" s="122"/>
      <c r="I882" s="122"/>
      <c r="J882" s="122"/>
      <c r="K882" s="122"/>
      <c r="L882" s="122"/>
      <c r="M882" s="122"/>
      <c r="N882" s="122"/>
      <c r="O882" s="122"/>
    </row>
    <row r="883" spans="1:15" ht="14.25" customHeight="1">
      <c r="A883" s="127"/>
      <c r="D883" s="222"/>
      <c r="E883" s="222"/>
      <c r="F883" s="222"/>
      <c r="G883" s="222"/>
      <c r="H883" s="122"/>
      <c r="I883" s="122"/>
      <c r="J883" s="122"/>
      <c r="K883" s="122"/>
      <c r="L883" s="122"/>
      <c r="M883" s="122"/>
      <c r="N883" s="122"/>
      <c r="O883" s="122"/>
    </row>
    <row r="884" spans="1:15" ht="14.25" customHeight="1">
      <c r="A884" s="127"/>
      <c r="D884" s="222"/>
      <c r="E884" s="222"/>
      <c r="F884" s="222"/>
      <c r="G884" s="222"/>
      <c r="H884" s="122"/>
      <c r="I884" s="122"/>
      <c r="J884" s="122"/>
      <c r="K884" s="122"/>
      <c r="L884" s="122"/>
      <c r="M884" s="122"/>
      <c r="N884" s="122"/>
      <c r="O884" s="122"/>
    </row>
    <row r="885" spans="1:15" ht="14.25" customHeight="1">
      <c r="A885" s="127"/>
      <c r="D885" s="222"/>
      <c r="E885" s="222"/>
      <c r="F885" s="222"/>
      <c r="G885" s="222"/>
      <c r="H885" s="122"/>
      <c r="I885" s="122"/>
      <c r="J885" s="122"/>
      <c r="K885" s="122"/>
      <c r="L885" s="122"/>
      <c r="M885" s="122"/>
      <c r="N885" s="122"/>
      <c r="O885" s="122"/>
    </row>
    <row r="886" spans="1:15" ht="14.25" customHeight="1">
      <c r="A886" s="127"/>
      <c r="D886" s="222"/>
      <c r="E886" s="222"/>
      <c r="F886" s="222"/>
      <c r="G886" s="222"/>
      <c r="H886" s="122"/>
      <c r="I886" s="122"/>
      <c r="J886" s="122"/>
      <c r="K886" s="122"/>
      <c r="L886" s="122"/>
      <c r="M886" s="122"/>
      <c r="N886" s="122"/>
      <c r="O886" s="122"/>
    </row>
    <row r="887" spans="1:15" ht="14.25" customHeight="1">
      <c r="A887" s="127"/>
      <c r="D887" s="222"/>
      <c r="E887" s="222"/>
      <c r="F887" s="222"/>
      <c r="G887" s="222"/>
      <c r="H887" s="122"/>
      <c r="I887" s="122"/>
      <c r="J887" s="122"/>
      <c r="K887" s="122"/>
      <c r="L887" s="122"/>
      <c r="M887" s="122"/>
      <c r="N887" s="122"/>
      <c r="O887" s="122"/>
    </row>
    <row r="888" spans="1:15" ht="14.25" customHeight="1">
      <c r="A888" s="127"/>
      <c r="D888" s="222"/>
      <c r="E888" s="222"/>
      <c r="F888" s="222"/>
      <c r="G888" s="222"/>
      <c r="H888" s="122"/>
      <c r="I888" s="122"/>
      <c r="J888" s="122"/>
      <c r="K888" s="122"/>
      <c r="L888" s="122"/>
      <c r="M888" s="122"/>
      <c r="N888" s="122"/>
      <c r="O888" s="122"/>
    </row>
    <row r="889" spans="1:15" ht="14.25" customHeight="1">
      <c r="A889" s="127"/>
      <c r="D889" s="222"/>
      <c r="E889" s="222"/>
      <c r="F889" s="222"/>
      <c r="G889" s="222"/>
      <c r="H889" s="122"/>
      <c r="I889" s="122"/>
      <c r="J889" s="122"/>
      <c r="K889" s="122"/>
      <c r="L889" s="122"/>
      <c r="M889" s="122"/>
      <c r="N889" s="122"/>
      <c r="O889" s="122"/>
    </row>
    <row r="890" spans="1:15" ht="14.25" customHeight="1">
      <c r="A890" s="127"/>
      <c r="D890" s="222"/>
      <c r="E890" s="222"/>
      <c r="F890" s="222"/>
      <c r="G890" s="222"/>
      <c r="H890" s="122"/>
      <c r="I890" s="122"/>
      <c r="J890" s="122"/>
      <c r="K890" s="122"/>
      <c r="L890" s="122"/>
      <c r="M890" s="122"/>
      <c r="N890" s="122"/>
      <c r="O890" s="122"/>
    </row>
    <row r="891" spans="1:15" ht="14.25" customHeight="1">
      <c r="A891" s="127"/>
      <c r="D891" s="222"/>
      <c r="E891" s="222"/>
      <c r="F891" s="222"/>
      <c r="G891" s="222"/>
      <c r="H891" s="122"/>
      <c r="I891" s="122"/>
      <c r="J891" s="122"/>
      <c r="K891" s="122"/>
      <c r="L891" s="122"/>
      <c r="M891" s="122"/>
      <c r="N891" s="122"/>
      <c r="O891" s="122"/>
    </row>
    <row r="892" spans="1:15" ht="14.25" customHeight="1">
      <c r="A892" s="127"/>
      <c r="D892" s="222"/>
      <c r="E892" s="222"/>
      <c r="F892" s="222"/>
      <c r="G892" s="222"/>
      <c r="H892" s="122"/>
      <c r="I892" s="122"/>
      <c r="J892" s="122"/>
      <c r="K892" s="122"/>
      <c r="L892" s="122"/>
      <c r="M892" s="122"/>
      <c r="N892" s="122"/>
      <c r="O892" s="122"/>
    </row>
    <row r="893" spans="1:15" ht="14.25" customHeight="1">
      <c r="A893" s="127"/>
      <c r="D893" s="222"/>
      <c r="E893" s="222"/>
      <c r="F893" s="222"/>
      <c r="G893" s="222"/>
      <c r="H893" s="122"/>
      <c r="I893" s="122"/>
      <c r="J893" s="122"/>
      <c r="K893" s="122"/>
      <c r="L893" s="122"/>
      <c r="M893" s="122"/>
      <c r="N893" s="122"/>
      <c r="O893" s="122"/>
    </row>
    <row r="894" spans="1:15" ht="14.25" customHeight="1">
      <c r="A894" s="127"/>
      <c r="D894" s="222"/>
      <c r="E894" s="222"/>
      <c r="F894" s="222"/>
      <c r="G894" s="222"/>
      <c r="H894" s="122"/>
      <c r="I894" s="122"/>
      <c r="J894" s="122"/>
      <c r="K894" s="122"/>
      <c r="L894" s="122"/>
      <c r="M894" s="122"/>
      <c r="N894" s="122"/>
      <c r="O894" s="122"/>
    </row>
    <row r="895" spans="1:15" ht="14.25" customHeight="1">
      <c r="A895" s="127"/>
      <c r="D895" s="222"/>
      <c r="E895" s="222"/>
      <c r="F895" s="222"/>
      <c r="G895" s="222"/>
      <c r="H895" s="122"/>
      <c r="I895" s="122"/>
      <c r="J895" s="122"/>
      <c r="K895" s="122"/>
      <c r="L895" s="122"/>
      <c r="M895" s="122"/>
      <c r="N895" s="122"/>
      <c r="O895" s="122"/>
    </row>
    <row r="896" spans="1:15" ht="14.25" customHeight="1">
      <c r="A896" s="127"/>
      <c r="D896" s="222"/>
      <c r="E896" s="222"/>
      <c r="F896" s="222"/>
      <c r="G896" s="222"/>
      <c r="H896" s="122"/>
      <c r="I896" s="122"/>
      <c r="J896" s="122"/>
      <c r="K896" s="122"/>
      <c r="L896" s="122"/>
      <c r="M896" s="122"/>
      <c r="N896" s="122"/>
      <c r="O896" s="122"/>
    </row>
    <row r="897" spans="1:15" ht="14.25" customHeight="1">
      <c r="A897" s="127"/>
      <c r="D897" s="222"/>
      <c r="E897" s="222"/>
      <c r="F897" s="222"/>
      <c r="G897" s="222"/>
      <c r="H897" s="122"/>
      <c r="I897" s="122"/>
      <c r="J897" s="122"/>
      <c r="K897" s="122"/>
      <c r="L897" s="122"/>
      <c r="M897" s="122"/>
      <c r="N897" s="122"/>
      <c r="O897" s="122"/>
    </row>
    <row r="898" spans="1:15" ht="14.25" customHeight="1">
      <c r="A898" s="127"/>
      <c r="D898" s="222"/>
      <c r="E898" s="222"/>
      <c r="F898" s="222"/>
      <c r="G898" s="222"/>
      <c r="H898" s="122"/>
      <c r="I898" s="122"/>
      <c r="J898" s="122"/>
      <c r="K898" s="122"/>
      <c r="L898" s="122"/>
      <c r="M898" s="122"/>
      <c r="N898" s="122"/>
      <c r="O898" s="122"/>
    </row>
    <row r="899" spans="1:15" ht="14.25" customHeight="1">
      <c r="A899" s="127"/>
      <c r="D899" s="222"/>
      <c r="E899" s="222"/>
      <c r="F899" s="222"/>
      <c r="G899" s="222"/>
      <c r="H899" s="122"/>
      <c r="I899" s="122"/>
      <c r="J899" s="122"/>
      <c r="K899" s="122"/>
      <c r="L899" s="122"/>
      <c r="M899" s="122"/>
      <c r="N899" s="122"/>
      <c r="O899" s="122"/>
    </row>
    <row r="900" spans="1:15" ht="14.25" customHeight="1">
      <c r="A900" s="127"/>
      <c r="D900" s="222"/>
      <c r="E900" s="222"/>
      <c r="F900" s="222"/>
      <c r="G900" s="222"/>
      <c r="H900" s="122"/>
      <c r="I900" s="122"/>
      <c r="J900" s="122"/>
      <c r="K900" s="122"/>
      <c r="L900" s="122"/>
      <c r="M900" s="122"/>
      <c r="N900" s="122"/>
      <c r="O900" s="122"/>
    </row>
    <row r="901" spans="1:15" ht="14.25" customHeight="1">
      <c r="A901" s="127"/>
      <c r="D901" s="222"/>
      <c r="E901" s="222"/>
      <c r="F901" s="222"/>
      <c r="G901" s="222"/>
      <c r="H901" s="122"/>
      <c r="I901" s="122"/>
      <c r="J901" s="122"/>
      <c r="K901" s="122"/>
      <c r="L901" s="122"/>
      <c r="M901" s="122"/>
      <c r="N901" s="122"/>
      <c r="O901" s="122"/>
    </row>
    <row r="902" spans="1:15" ht="14.25" customHeight="1">
      <c r="A902" s="127"/>
      <c r="D902" s="222"/>
      <c r="E902" s="222"/>
      <c r="F902" s="222"/>
      <c r="G902" s="222"/>
      <c r="H902" s="122"/>
      <c r="I902" s="122"/>
      <c r="J902" s="122"/>
      <c r="K902" s="122"/>
      <c r="L902" s="122"/>
      <c r="M902" s="122"/>
      <c r="N902" s="122"/>
      <c r="O902" s="122"/>
    </row>
    <row r="903" spans="1:15" ht="14.25" customHeight="1">
      <c r="A903" s="127"/>
      <c r="D903" s="222"/>
      <c r="E903" s="222"/>
      <c r="F903" s="222"/>
      <c r="G903" s="222"/>
      <c r="H903" s="122"/>
      <c r="I903" s="122"/>
      <c r="J903" s="122"/>
      <c r="K903" s="122"/>
      <c r="L903" s="122"/>
      <c r="M903" s="122"/>
      <c r="N903" s="122"/>
      <c r="O903" s="122"/>
    </row>
    <row r="904" spans="1:15" ht="14.25" customHeight="1">
      <c r="A904" s="127"/>
      <c r="D904" s="222"/>
      <c r="E904" s="222"/>
      <c r="F904" s="222"/>
      <c r="G904" s="222"/>
      <c r="H904" s="122"/>
      <c r="I904" s="122"/>
      <c r="J904" s="122"/>
      <c r="K904" s="122"/>
      <c r="L904" s="122"/>
      <c r="M904" s="122"/>
      <c r="N904" s="122"/>
      <c r="O904" s="122"/>
    </row>
    <row r="905" spans="1:15" ht="14.25" customHeight="1">
      <c r="A905" s="127"/>
      <c r="D905" s="222"/>
      <c r="E905" s="222"/>
      <c r="F905" s="222"/>
      <c r="G905" s="222"/>
      <c r="H905" s="122"/>
      <c r="I905" s="122"/>
      <c r="J905" s="122"/>
      <c r="K905" s="122"/>
      <c r="L905" s="122"/>
      <c r="M905" s="122"/>
      <c r="N905" s="122"/>
      <c r="O905" s="122"/>
    </row>
    <row r="906" spans="1:15" ht="14.25" customHeight="1">
      <c r="A906" s="127"/>
      <c r="D906" s="222"/>
      <c r="E906" s="222"/>
      <c r="F906" s="222"/>
      <c r="G906" s="222"/>
      <c r="H906" s="122"/>
      <c r="I906" s="122"/>
      <c r="J906" s="122"/>
      <c r="K906" s="122"/>
      <c r="L906" s="122"/>
      <c r="M906" s="122"/>
      <c r="N906" s="122"/>
      <c r="O906" s="122"/>
    </row>
    <row r="907" spans="1:15" ht="14.25" customHeight="1">
      <c r="A907" s="127"/>
      <c r="D907" s="222"/>
      <c r="E907" s="222"/>
      <c r="F907" s="222"/>
      <c r="G907" s="222"/>
      <c r="H907" s="122"/>
      <c r="I907" s="122"/>
      <c r="J907" s="122"/>
      <c r="K907" s="122"/>
      <c r="L907" s="122"/>
      <c r="M907" s="122"/>
      <c r="N907" s="122"/>
      <c r="O907" s="122"/>
    </row>
    <row r="908" spans="1:15" ht="14.25" customHeight="1">
      <c r="A908" s="127"/>
      <c r="D908" s="222"/>
      <c r="E908" s="222"/>
      <c r="F908" s="222"/>
      <c r="G908" s="222"/>
      <c r="H908" s="122"/>
      <c r="I908" s="122"/>
      <c r="J908" s="122"/>
      <c r="K908" s="122"/>
      <c r="L908" s="122"/>
      <c r="M908" s="122"/>
      <c r="N908" s="122"/>
      <c r="O908" s="122"/>
    </row>
    <row r="909" spans="1:15" ht="14.25" customHeight="1">
      <c r="A909" s="127"/>
      <c r="D909" s="222"/>
      <c r="E909" s="222"/>
      <c r="F909" s="222"/>
      <c r="G909" s="222"/>
      <c r="H909" s="122"/>
      <c r="I909" s="122"/>
      <c r="J909" s="122"/>
      <c r="K909" s="122"/>
      <c r="L909" s="122"/>
      <c r="M909" s="122"/>
      <c r="N909" s="122"/>
      <c r="O909" s="122"/>
    </row>
    <row r="910" spans="1:15" ht="14.25" customHeight="1">
      <c r="A910" s="127"/>
      <c r="D910" s="222"/>
      <c r="E910" s="222"/>
      <c r="F910" s="222"/>
      <c r="G910" s="222"/>
      <c r="H910" s="122"/>
      <c r="I910" s="122"/>
      <c r="J910" s="122"/>
      <c r="K910" s="122"/>
      <c r="L910" s="122"/>
      <c r="M910" s="122"/>
      <c r="N910" s="122"/>
      <c r="O910" s="122"/>
    </row>
    <row r="911" spans="1:15" ht="14.25" customHeight="1">
      <c r="A911" s="127"/>
      <c r="D911" s="222"/>
      <c r="E911" s="222"/>
      <c r="F911" s="222"/>
      <c r="G911" s="222"/>
      <c r="H911" s="122"/>
      <c r="I911" s="122"/>
      <c r="J911" s="122"/>
      <c r="K911" s="122"/>
      <c r="L911" s="122"/>
      <c r="M911" s="122"/>
      <c r="N911" s="122"/>
      <c r="O911" s="122"/>
    </row>
    <row r="912" spans="1:15" ht="14.25" customHeight="1">
      <c r="A912" s="127"/>
      <c r="D912" s="222"/>
      <c r="E912" s="222"/>
      <c r="F912" s="222"/>
      <c r="G912" s="222"/>
      <c r="H912" s="122"/>
      <c r="I912" s="122"/>
      <c r="J912" s="122"/>
      <c r="K912" s="122"/>
      <c r="L912" s="122"/>
      <c r="M912" s="122"/>
      <c r="N912" s="122"/>
      <c r="O912" s="122"/>
    </row>
    <row r="913" spans="1:15" ht="14.25" customHeight="1">
      <c r="A913" s="127"/>
      <c r="D913" s="222"/>
      <c r="E913" s="222"/>
      <c r="F913" s="222"/>
      <c r="G913" s="222"/>
      <c r="H913" s="122"/>
      <c r="I913" s="122"/>
      <c r="J913" s="122"/>
      <c r="K913" s="122"/>
      <c r="L913" s="122"/>
      <c r="M913" s="122"/>
      <c r="N913" s="122"/>
      <c r="O913" s="122"/>
    </row>
    <row r="914" spans="1:15" ht="14.25" customHeight="1">
      <c r="A914" s="127"/>
      <c r="D914" s="222"/>
      <c r="E914" s="222"/>
      <c r="F914" s="222"/>
      <c r="G914" s="222"/>
      <c r="H914" s="122"/>
      <c r="I914" s="122"/>
      <c r="J914" s="122"/>
      <c r="K914" s="122"/>
      <c r="L914" s="122"/>
      <c r="M914" s="122"/>
      <c r="N914" s="122"/>
      <c r="O914" s="122"/>
    </row>
    <row r="915" spans="1:15" ht="14.25" customHeight="1">
      <c r="A915" s="127"/>
      <c r="D915" s="222"/>
      <c r="E915" s="222"/>
      <c r="F915" s="222"/>
      <c r="G915" s="222"/>
      <c r="H915" s="122"/>
      <c r="I915" s="122"/>
      <c r="J915" s="122"/>
      <c r="K915" s="122"/>
      <c r="L915" s="122"/>
      <c r="M915" s="122"/>
      <c r="N915" s="122"/>
      <c r="O915" s="122"/>
    </row>
    <row r="916" spans="1:15" ht="14.25" customHeight="1">
      <c r="A916" s="127"/>
      <c r="D916" s="222"/>
      <c r="E916" s="222"/>
      <c r="F916" s="222"/>
      <c r="G916" s="222"/>
      <c r="H916" s="122"/>
      <c r="I916" s="122"/>
      <c r="J916" s="122"/>
      <c r="K916" s="122"/>
      <c r="L916" s="122"/>
      <c r="M916" s="122"/>
      <c r="N916" s="122"/>
      <c r="O916" s="122"/>
    </row>
    <row r="917" spans="1:15" ht="14.25" customHeight="1">
      <c r="A917" s="127"/>
      <c r="D917" s="222"/>
      <c r="E917" s="222"/>
      <c r="F917" s="222"/>
      <c r="G917" s="222"/>
      <c r="H917" s="122"/>
      <c r="I917" s="122"/>
      <c r="J917" s="122"/>
      <c r="K917" s="122"/>
      <c r="L917" s="122"/>
      <c r="M917" s="122"/>
      <c r="N917" s="122"/>
      <c r="O917" s="122"/>
    </row>
    <row r="918" spans="1:15" ht="14.25" customHeight="1">
      <c r="A918" s="127"/>
      <c r="D918" s="222"/>
      <c r="E918" s="222"/>
      <c r="F918" s="222"/>
      <c r="G918" s="222"/>
      <c r="H918" s="122"/>
      <c r="I918" s="122"/>
      <c r="J918" s="122"/>
      <c r="K918" s="122"/>
      <c r="L918" s="122"/>
      <c r="M918" s="122"/>
      <c r="N918" s="122"/>
      <c r="O918" s="122"/>
    </row>
    <row r="919" spans="1:15" ht="14.25" customHeight="1">
      <c r="A919" s="127"/>
      <c r="D919" s="222"/>
      <c r="E919" s="222"/>
      <c r="F919" s="222"/>
      <c r="G919" s="222"/>
      <c r="H919" s="122"/>
      <c r="I919" s="122"/>
      <c r="J919" s="122"/>
      <c r="K919" s="122"/>
      <c r="L919" s="122"/>
      <c r="M919" s="122"/>
      <c r="N919" s="122"/>
      <c r="O919" s="122"/>
    </row>
    <row r="920" spans="1:15" ht="14.25" customHeight="1">
      <c r="A920" s="127"/>
      <c r="D920" s="222"/>
      <c r="E920" s="222"/>
      <c r="F920" s="222"/>
      <c r="G920" s="222"/>
      <c r="H920" s="122"/>
      <c r="I920" s="122"/>
      <c r="J920" s="122"/>
      <c r="K920" s="122"/>
      <c r="L920" s="122"/>
      <c r="M920" s="122"/>
      <c r="N920" s="122"/>
      <c r="O920" s="122"/>
    </row>
    <row r="921" spans="1:15" ht="14.25" customHeight="1">
      <c r="A921" s="127"/>
      <c r="D921" s="222"/>
      <c r="E921" s="222"/>
      <c r="F921" s="222"/>
      <c r="G921" s="222"/>
      <c r="H921" s="122"/>
      <c r="I921" s="122"/>
      <c r="J921" s="122"/>
      <c r="K921" s="122"/>
      <c r="L921" s="122"/>
      <c r="M921" s="122"/>
      <c r="N921" s="122"/>
      <c r="O921" s="122"/>
    </row>
    <row r="922" spans="1:15" ht="14.25" customHeight="1">
      <c r="A922" s="127"/>
      <c r="D922" s="222"/>
      <c r="E922" s="222"/>
      <c r="F922" s="222"/>
      <c r="G922" s="222"/>
      <c r="H922" s="122"/>
      <c r="I922" s="122"/>
      <c r="J922" s="122"/>
      <c r="K922" s="122"/>
      <c r="L922" s="122"/>
      <c r="M922" s="122"/>
      <c r="N922" s="122"/>
      <c r="O922" s="122"/>
    </row>
    <row r="923" spans="1:15" ht="14.25" customHeight="1">
      <c r="A923" s="127"/>
      <c r="D923" s="222"/>
      <c r="E923" s="222"/>
      <c r="F923" s="222"/>
      <c r="G923" s="222"/>
      <c r="H923" s="122"/>
      <c r="I923" s="122"/>
      <c r="J923" s="122"/>
      <c r="K923" s="122"/>
      <c r="L923" s="122"/>
      <c r="M923" s="122"/>
      <c r="N923" s="122"/>
      <c r="O923" s="122"/>
    </row>
    <row r="924" spans="1:15" ht="14.25" customHeight="1">
      <c r="A924" s="127"/>
      <c r="D924" s="222"/>
      <c r="E924" s="222"/>
      <c r="F924" s="222"/>
      <c r="G924" s="222"/>
      <c r="H924" s="122"/>
      <c r="I924" s="122"/>
      <c r="J924" s="122"/>
      <c r="K924" s="122"/>
      <c r="L924" s="122"/>
      <c r="M924" s="122"/>
      <c r="N924" s="122"/>
      <c r="O924" s="122"/>
    </row>
    <row r="925" spans="1:15" ht="14.25" customHeight="1">
      <c r="A925" s="127"/>
      <c r="D925" s="222"/>
      <c r="E925" s="222"/>
      <c r="F925" s="222"/>
      <c r="G925" s="222"/>
      <c r="H925" s="122"/>
      <c r="I925" s="122"/>
      <c r="J925" s="122"/>
      <c r="K925" s="122"/>
      <c r="L925" s="122"/>
      <c r="M925" s="122"/>
      <c r="N925" s="122"/>
      <c r="O925" s="122"/>
    </row>
    <row r="926" spans="1:15" ht="14.25" customHeight="1">
      <c r="A926" s="127"/>
      <c r="D926" s="222"/>
      <c r="E926" s="222"/>
      <c r="F926" s="222"/>
      <c r="G926" s="222"/>
      <c r="H926" s="122"/>
      <c r="I926" s="122"/>
      <c r="J926" s="122"/>
      <c r="K926" s="122"/>
      <c r="L926" s="122"/>
      <c r="M926" s="122"/>
      <c r="N926" s="122"/>
      <c r="O926" s="122"/>
    </row>
    <row r="927" spans="1:15" ht="14.25" customHeight="1">
      <c r="A927" s="127"/>
      <c r="D927" s="222"/>
      <c r="E927" s="222"/>
      <c r="F927" s="222"/>
      <c r="G927" s="222"/>
      <c r="H927" s="122"/>
      <c r="I927" s="122"/>
      <c r="J927" s="122"/>
      <c r="K927" s="122"/>
      <c r="L927" s="122"/>
      <c r="M927" s="122"/>
      <c r="N927" s="122"/>
      <c r="O927" s="122"/>
    </row>
    <row r="928" spans="1:15" ht="14.25" customHeight="1">
      <c r="A928" s="127"/>
      <c r="D928" s="222"/>
      <c r="E928" s="222"/>
      <c r="F928" s="222"/>
      <c r="G928" s="222"/>
      <c r="H928" s="122"/>
      <c r="I928" s="122"/>
      <c r="J928" s="122"/>
      <c r="K928" s="122"/>
      <c r="L928" s="122"/>
      <c r="M928" s="122"/>
      <c r="N928" s="122"/>
      <c r="O928" s="122"/>
    </row>
    <row r="929" spans="1:15" ht="14.25" customHeight="1">
      <c r="A929" s="127"/>
      <c r="D929" s="222"/>
      <c r="E929" s="222"/>
      <c r="F929" s="222"/>
      <c r="G929" s="222"/>
      <c r="H929" s="122"/>
      <c r="I929" s="122"/>
      <c r="J929" s="122"/>
      <c r="K929" s="122"/>
      <c r="L929" s="122"/>
      <c r="M929" s="122"/>
      <c r="N929" s="122"/>
      <c r="O929" s="122"/>
    </row>
    <row r="930" spans="1:15" ht="14.25" customHeight="1">
      <c r="A930" s="127"/>
      <c r="D930" s="222"/>
      <c r="E930" s="222"/>
      <c r="F930" s="222"/>
      <c r="G930" s="222"/>
      <c r="H930" s="122"/>
      <c r="I930" s="122"/>
      <c r="J930" s="122"/>
      <c r="K930" s="122"/>
      <c r="L930" s="122"/>
      <c r="M930" s="122"/>
      <c r="N930" s="122"/>
      <c r="O930" s="122"/>
    </row>
    <row r="931" spans="1:15" ht="14.25" customHeight="1">
      <c r="A931" s="127"/>
      <c r="D931" s="222"/>
      <c r="E931" s="222"/>
      <c r="F931" s="222"/>
      <c r="G931" s="222"/>
      <c r="H931" s="122"/>
      <c r="I931" s="122"/>
      <c r="J931" s="122"/>
      <c r="K931" s="122"/>
      <c r="L931" s="122"/>
      <c r="M931" s="122"/>
      <c r="N931" s="122"/>
      <c r="O931" s="122"/>
    </row>
    <row r="932" spans="1:15" ht="14.25" customHeight="1">
      <c r="A932" s="127"/>
      <c r="D932" s="222"/>
      <c r="E932" s="222"/>
      <c r="F932" s="222"/>
      <c r="G932" s="222"/>
      <c r="H932" s="122"/>
      <c r="I932" s="122"/>
      <c r="J932" s="122"/>
      <c r="K932" s="122"/>
      <c r="L932" s="122"/>
      <c r="M932" s="122"/>
      <c r="N932" s="122"/>
      <c r="O932" s="122"/>
    </row>
    <row r="933" spans="1:15" ht="14.25" customHeight="1">
      <c r="A933" s="127"/>
      <c r="D933" s="222"/>
      <c r="E933" s="222"/>
      <c r="F933" s="222"/>
      <c r="G933" s="222"/>
      <c r="H933" s="122"/>
      <c r="I933" s="122"/>
      <c r="J933" s="122"/>
      <c r="K933" s="122"/>
      <c r="L933" s="122"/>
      <c r="M933" s="122"/>
      <c r="N933" s="122"/>
      <c r="O933" s="122"/>
    </row>
    <row r="934" spans="1:15" ht="14.25" customHeight="1">
      <c r="A934" s="127"/>
      <c r="D934" s="222"/>
      <c r="E934" s="222"/>
      <c r="F934" s="222"/>
      <c r="G934" s="222"/>
      <c r="H934" s="122"/>
      <c r="I934" s="122"/>
      <c r="J934" s="122"/>
      <c r="K934" s="122"/>
      <c r="L934" s="122"/>
      <c r="M934" s="122"/>
      <c r="N934" s="122"/>
      <c r="O934" s="122"/>
    </row>
    <row r="935" spans="1:15" ht="14.25" customHeight="1">
      <c r="A935" s="127"/>
      <c r="D935" s="222"/>
      <c r="E935" s="222"/>
      <c r="F935" s="222"/>
      <c r="G935" s="222"/>
      <c r="H935" s="122"/>
      <c r="I935" s="122"/>
      <c r="J935" s="122"/>
      <c r="K935" s="122"/>
      <c r="L935" s="122"/>
      <c r="M935" s="122"/>
      <c r="N935" s="122"/>
      <c r="O935" s="122"/>
    </row>
    <row r="936" spans="1:15" ht="14.25" customHeight="1">
      <c r="A936" s="127"/>
      <c r="D936" s="222"/>
      <c r="E936" s="222"/>
      <c r="F936" s="222"/>
      <c r="G936" s="222"/>
      <c r="H936" s="122"/>
      <c r="I936" s="122"/>
      <c r="J936" s="122"/>
      <c r="K936" s="122"/>
      <c r="L936" s="122"/>
      <c r="M936" s="122"/>
      <c r="N936" s="122"/>
      <c r="O936" s="122"/>
    </row>
    <row r="937" spans="1:15" ht="14.25" customHeight="1">
      <c r="A937" s="127"/>
      <c r="D937" s="222"/>
      <c r="E937" s="222"/>
      <c r="F937" s="222"/>
      <c r="G937" s="222"/>
      <c r="H937" s="122"/>
      <c r="I937" s="122"/>
      <c r="J937" s="122"/>
      <c r="K937" s="122"/>
      <c r="L937" s="122"/>
      <c r="M937" s="122"/>
      <c r="N937" s="122"/>
      <c r="O937" s="122"/>
    </row>
    <row r="938" spans="1:15" ht="14.25" customHeight="1">
      <c r="A938" s="127"/>
      <c r="D938" s="222"/>
      <c r="E938" s="222"/>
      <c r="F938" s="222"/>
      <c r="G938" s="222"/>
      <c r="H938" s="122"/>
      <c r="I938" s="122"/>
      <c r="J938" s="122"/>
      <c r="K938" s="122"/>
      <c r="L938" s="122"/>
      <c r="M938" s="122"/>
      <c r="N938" s="122"/>
      <c r="O938" s="122"/>
    </row>
    <row r="939" spans="1:15" ht="14.25" customHeight="1">
      <c r="A939" s="127"/>
      <c r="D939" s="222"/>
      <c r="E939" s="222"/>
      <c r="F939" s="222"/>
      <c r="G939" s="222"/>
      <c r="H939" s="122"/>
      <c r="I939" s="122"/>
      <c r="J939" s="122"/>
      <c r="K939" s="122"/>
      <c r="L939" s="122"/>
      <c r="M939" s="122"/>
      <c r="N939" s="122"/>
      <c r="O939" s="122"/>
    </row>
    <row r="940" spans="1:15" ht="14.25" customHeight="1">
      <c r="A940" s="127"/>
      <c r="D940" s="222"/>
      <c r="E940" s="222"/>
      <c r="F940" s="222"/>
      <c r="G940" s="222"/>
      <c r="H940" s="122"/>
      <c r="I940" s="122"/>
      <c r="J940" s="122"/>
      <c r="K940" s="122"/>
      <c r="L940" s="122"/>
      <c r="M940" s="122"/>
      <c r="N940" s="122"/>
      <c r="O940" s="122"/>
    </row>
    <row r="941" spans="1:15" ht="14.25" customHeight="1">
      <c r="A941" s="127"/>
      <c r="D941" s="222"/>
      <c r="E941" s="222"/>
      <c r="F941" s="222"/>
      <c r="G941" s="222"/>
      <c r="H941" s="122"/>
      <c r="I941" s="122"/>
      <c r="J941" s="122"/>
      <c r="K941" s="122"/>
      <c r="L941" s="122"/>
      <c r="M941" s="122"/>
      <c r="N941" s="122"/>
      <c r="O941" s="122"/>
    </row>
    <row r="942" spans="1:15" ht="14.25" customHeight="1">
      <c r="A942" s="127"/>
      <c r="D942" s="222"/>
      <c r="E942" s="222"/>
      <c r="F942" s="222"/>
      <c r="G942" s="222"/>
      <c r="H942" s="122"/>
      <c r="I942" s="122"/>
      <c r="J942" s="122"/>
      <c r="K942" s="122"/>
      <c r="L942" s="122"/>
      <c r="M942" s="122"/>
      <c r="N942" s="122"/>
      <c r="O942" s="122"/>
    </row>
    <row r="943" spans="1:15" ht="14.25" customHeight="1">
      <c r="A943" s="127"/>
      <c r="D943" s="222"/>
      <c r="E943" s="222"/>
      <c r="F943" s="222"/>
      <c r="G943" s="222"/>
      <c r="H943" s="122"/>
      <c r="I943" s="122"/>
      <c r="J943" s="122"/>
      <c r="K943" s="122"/>
      <c r="L943" s="122"/>
      <c r="M943" s="122"/>
      <c r="N943" s="122"/>
      <c r="O943" s="122"/>
    </row>
    <row r="944" spans="1:15" ht="14.25" customHeight="1">
      <c r="A944" s="127"/>
      <c r="D944" s="222"/>
      <c r="E944" s="222"/>
      <c r="F944" s="222"/>
      <c r="G944" s="222"/>
      <c r="H944" s="122"/>
      <c r="I944" s="122"/>
      <c r="J944" s="122"/>
      <c r="K944" s="122"/>
      <c r="L944" s="122"/>
      <c r="M944" s="122"/>
      <c r="N944" s="122"/>
      <c r="O944" s="122"/>
    </row>
    <row r="945" spans="1:15" ht="14.25" customHeight="1">
      <c r="A945" s="127"/>
      <c r="D945" s="222"/>
      <c r="E945" s="222"/>
      <c r="F945" s="222"/>
      <c r="G945" s="222"/>
      <c r="H945" s="122"/>
      <c r="I945" s="122"/>
      <c r="J945" s="122"/>
      <c r="K945" s="122"/>
      <c r="L945" s="122"/>
      <c r="M945" s="122"/>
      <c r="N945" s="122"/>
      <c r="O945" s="122"/>
    </row>
    <row r="946" spans="1:15" ht="14.25" customHeight="1">
      <c r="A946" s="127"/>
      <c r="D946" s="222"/>
      <c r="E946" s="222"/>
      <c r="F946" s="222"/>
      <c r="G946" s="222"/>
      <c r="H946" s="122"/>
      <c r="I946" s="122"/>
      <c r="J946" s="122"/>
      <c r="K946" s="122"/>
      <c r="L946" s="122"/>
      <c r="M946" s="122"/>
      <c r="N946" s="122"/>
      <c r="O946" s="122"/>
    </row>
    <row r="947" spans="1:15" ht="14.25" customHeight="1">
      <c r="A947" s="127"/>
      <c r="D947" s="222"/>
      <c r="E947" s="222"/>
      <c r="F947" s="222"/>
      <c r="G947" s="222"/>
      <c r="H947" s="122"/>
      <c r="I947" s="122"/>
      <c r="J947" s="122"/>
      <c r="K947" s="122"/>
      <c r="L947" s="122"/>
      <c r="M947" s="122"/>
      <c r="N947" s="122"/>
      <c r="O947" s="122"/>
    </row>
    <row r="948" spans="1:15" ht="14.25" customHeight="1">
      <c r="A948" s="127"/>
      <c r="D948" s="222"/>
      <c r="E948" s="222"/>
      <c r="F948" s="222"/>
      <c r="G948" s="222"/>
      <c r="H948" s="122"/>
      <c r="I948" s="122"/>
      <c r="J948" s="122"/>
      <c r="K948" s="122"/>
      <c r="L948" s="122"/>
      <c r="M948" s="122"/>
      <c r="N948" s="122"/>
      <c r="O948" s="122"/>
    </row>
    <row r="949" spans="1:15" ht="14.25" customHeight="1">
      <c r="A949" s="127"/>
      <c r="D949" s="222"/>
      <c r="E949" s="222"/>
      <c r="F949" s="222"/>
      <c r="G949" s="222"/>
      <c r="H949" s="122"/>
      <c r="I949" s="122"/>
      <c r="J949" s="122"/>
      <c r="K949" s="122"/>
      <c r="L949" s="122"/>
      <c r="M949" s="122"/>
      <c r="N949" s="122"/>
      <c r="O949" s="122"/>
    </row>
    <row r="950" spans="1:15" ht="14.25" customHeight="1">
      <c r="A950" s="127"/>
      <c r="D950" s="222"/>
      <c r="E950" s="222"/>
      <c r="F950" s="222"/>
      <c r="G950" s="222"/>
      <c r="H950" s="122"/>
      <c r="I950" s="122"/>
      <c r="J950" s="122"/>
      <c r="K950" s="122"/>
      <c r="L950" s="122"/>
      <c r="M950" s="122"/>
      <c r="N950" s="122"/>
      <c r="O950" s="122"/>
    </row>
    <row r="951" spans="1:15" ht="14.25" customHeight="1">
      <c r="A951" s="127"/>
      <c r="D951" s="222"/>
      <c r="E951" s="222"/>
      <c r="F951" s="222"/>
      <c r="G951" s="222"/>
      <c r="H951" s="122"/>
      <c r="I951" s="122"/>
      <c r="J951" s="122"/>
      <c r="K951" s="122"/>
      <c r="L951" s="122"/>
      <c r="M951" s="122"/>
      <c r="N951" s="122"/>
      <c r="O951" s="122"/>
    </row>
    <row r="952" spans="1:15" ht="14.25" customHeight="1">
      <c r="A952" s="127"/>
      <c r="D952" s="222"/>
      <c r="E952" s="222"/>
      <c r="F952" s="222"/>
      <c r="G952" s="222"/>
      <c r="H952" s="122"/>
      <c r="I952" s="122"/>
      <c r="J952" s="122"/>
      <c r="K952" s="122"/>
      <c r="L952" s="122"/>
      <c r="M952" s="122"/>
      <c r="N952" s="122"/>
      <c r="O952" s="122"/>
    </row>
    <row r="953" spans="1:15" ht="14.25" customHeight="1">
      <c r="A953" s="127"/>
      <c r="D953" s="222"/>
      <c r="E953" s="222"/>
      <c r="F953" s="222"/>
      <c r="G953" s="222"/>
      <c r="H953" s="122"/>
      <c r="I953" s="122"/>
      <c r="J953" s="122"/>
      <c r="K953" s="122"/>
      <c r="L953" s="122"/>
      <c r="M953" s="122"/>
      <c r="N953" s="122"/>
      <c r="O953" s="122"/>
    </row>
    <row r="954" spans="1:15" ht="14.25" customHeight="1">
      <c r="A954" s="127"/>
      <c r="D954" s="222"/>
      <c r="E954" s="222"/>
      <c r="F954" s="222"/>
      <c r="G954" s="222"/>
      <c r="H954" s="122"/>
      <c r="I954" s="122"/>
      <c r="J954" s="122"/>
      <c r="K954" s="122"/>
      <c r="L954" s="122"/>
      <c r="M954" s="122"/>
      <c r="N954" s="122"/>
      <c r="O954" s="122"/>
    </row>
    <row r="955" spans="1:15" ht="14.25" customHeight="1">
      <c r="A955" s="127"/>
      <c r="D955" s="222"/>
      <c r="E955" s="222"/>
      <c r="F955" s="222"/>
      <c r="G955" s="222"/>
      <c r="H955" s="122"/>
      <c r="I955" s="122"/>
      <c r="J955" s="122"/>
      <c r="K955" s="122"/>
      <c r="L955" s="122"/>
      <c r="M955" s="122"/>
      <c r="N955" s="122"/>
      <c r="O955" s="122"/>
    </row>
    <row r="956" spans="1:15" ht="14.25" customHeight="1">
      <c r="A956" s="127"/>
      <c r="D956" s="222"/>
      <c r="E956" s="222"/>
      <c r="F956" s="222"/>
      <c r="G956" s="222"/>
      <c r="H956" s="122"/>
      <c r="I956" s="122"/>
      <c r="J956" s="122"/>
      <c r="K956" s="122"/>
      <c r="L956" s="122"/>
      <c r="M956" s="122"/>
      <c r="N956" s="122"/>
      <c r="O956" s="122"/>
    </row>
    <row r="957" spans="1:15" ht="14.25" customHeight="1">
      <c r="A957" s="127"/>
      <c r="D957" s="222"/>
      <c r="E957" s="222"/>
      <c r="F957" s="222"/>
      <c r="G957" s="222"/>
      <c r="H957" s="122"/>
      <c r="I957" s="122"/>
      <c r="J957" s="122"/>
      <c r="K957" s="122"/>
      <c r="L957" s="122"/>
      <c r="M957" s="122"/>
      <c r="N957" s="122"/>
      <c r="O957" s="122"/>
    </row>
    <row r="958" spans="1:15" ht="14.25" customHeight="1">
      <c r="A958" s="127"/>
      <c r="D958" s="222"/>
      <c r="E958" s="222"/>
      <c r="F958" s="222"/>
      <c r="G958" s="222"/>
      <c r="H958" s="122"/>
      <c r="I958" s="122"/>
      <c r="J958" s="122"/>
      <c r="K958" s="122"/>
      <c r="L958" s="122"/>
      <c r="M958" s="122"/>
      <c r="N958" s="122"/>
      <c r="O958" s="122"/>
    </row>
    <row r="959" spans="1:15" ht="14.25" customHeight="1">
      <c r="A959" s="127"/>
      <c r="D959" s="222"/>
      <c r="E959" s="222"/>
      <c r="F959" s="222"/>
      <c r="G959" s="222"/>
      <c r="H959" s="122"/>
      <c r="I959" s="122"/>
      <c r="J959" s="122"/>
      <c r="K959" s="122"/>
      <c r="L959" s="122"/>
      <c r="M959" s="122"/>
      <c r="N959" s="122"/>
      <c r="O959" s="122"/>
    </row>
    <row r="960" spans="1:15" ht="14.25" customHeight="1">
      <c r="A960" s="127"/>
      <c r="D960" s="222"/>
      <c r="E960" s="222"/>
      <c r="F960" s="222"/>
      <c r="G960" s="222"/>
      <c r="H960" s="122"/>
      <c r="I960" s="122"/>
      <c r="J960" s="122"/>
      <c r="K960" s="122"/>
      <c r="L960" s="122"/>
      <c r="M960" s="122"/>
      <c r="N960" s="122"/>
      <c r="O960" s="122"/>
    </row>
    <row r="961" spans="1:15" ht="14.25" customHeight="1">
      <c r="A961" s="127"/>
      <c r="D961" s="222"/>
      <c r="E961" s="222"/>
      <c r="F961" s="222"/>
      <c r="G961" s="222"/>
      <c r="H961" s="122"/>
      <c r="I961" s="122"/>
      <c r="J961" s="122"/>
      <c r="K961" s="122"/>
      <c r="L961" s="122"/>
      <c r="M961" s="122"/>
      <c r="N961" s="122"/>
      <c r="O961" s="122"/>
    </row>
    <row r="962" spans="1:15" ht="14.25" customHeight="1">
      <c r="A962" s="127"/>
      <c r="D962" s="222"/>
      <c r="E962" s="222"/>
      <c r="F962" s="222"/>
      <c r="G962" s="222"/>
      <c r="H962" s="122"/>
      <c r="I962" s="122"/>
      <c r="J962" s="122"/>
      <c r="K962" s="122"/>
      <c r="L962" s="122"/>
      <c r="M962" s="122"/>
      <c r="N962" s="122"/>
      <c r="O962" s="122"/>
    </row>
    <row r="963" spans="1:15" ht="14.25" customHeight="1">
      <c r="A963" s="127"/>
      <c r="D963" s="222"/>
      <c r="E963" s="222"/>
      <c r="F963" s="222"/>
      <c r="G963" s="222"/>
      <c r="H963" s="122"/>
      <c r="I963" s="122"/>
      <c r="J963" s="122"/>
      <c r="K963" s="122"/>
      <c r="L963" s="122"/>
      <c r="M963" s="122"/>
      <c r="N963" s="122"/>
      <c r="O963" s="122"/>
    </row>
    <row r="964" spans="1:15" ht="14.25" customHeight="1">
      <c r="A964" s="127"/>
      <c r="D964" s="222"/>
      <c r="E964" s="222"/>
      <c r="F964" s="222"/>
      <c r="G964" s="222"/>
      <c r="H964" s="122"/>
      <c r="I964" s="122"/>
      <c r="J964" s="122"/>
      <c r="K964" s="122"/>
      <c r="L964" s="122"/>
      <c r="M964" s="122"/>
      <c r="N964" s="122"/>
      <c r="O964" s="122"/>
    </row>
    <row r="965" spans="1:15" ht="14.25" customHeight="1">
      <c r="A965" s="127"/>
      <c r="D965" s="222"/>
      <c r="E965" s="222"/>
      <c r="F965" s="222"/>
      <c r="G965" s="222"/>
      <c r="H965" s="122"/>
      <c r="I965" s="122"/>
      <c r="J965" s="122"/>
      <c r="K965" s="122"/>
      <c r="L965" s="122"/>
      <c r="M965" s="122"/>
      <c r="N965" s="122"/>
      <c r="O965" s="122"/>
    </row>
    <row r="966" spans="1:15" ht="14.25" customHeight="1">
      <c r="A966" s="127"/>
      <c r="D966" s="222"/>
      <c r="E966" s="222"/>
      <c r="F966" s="222"/>
      <c r="G966" s="222"/>
      <c r="H966" s="122"/>
      <c r="I966" s="122"/>
      <c r="J966" s="122"/>
      <c r="K966" s="122"/>
      <c r="L966" s="122"/>
      <c r="M966" s="122"/>
      <c r="N966" s="122"/>
      <c r="O966" s="122"/>
    </row>
    <row r="967" spans="1:15" ht="14.25" customHeight="1">
      <c r="A967" s="127"/>
      <c r="D967" s="222"/>
      <c r="E967" s="222"/>
      <c r="F967" s="222"/>
      <c r="G967" s="222"/>
      <c r="H967" s="122"/>
      <c r="I967" s="122"/>
      <c r="J967" s="122"/>
      <c r="K967" s="122"/>
      <c r="L967" s="122"/>
      <c r="M967" s="122"/>
      <c r="N967" s="122"/>
      <c r="O967" s="122"/>
    </row>
    <row r="968" spans="1:15" ht="14.25" customHeight="1">
      <c r="A968" s="127"/>
      <c r="D968" s="222"/>
      <c r="E968" s="222"/>
      <c r="F968" s="222"/>
      <c r="G968" s="222"/>
      <c r="H968" s="122"/>
      <c r="I968" s="122"/>
      <c r="J968" s="122"/>
      <c r="K968" s="122"/>
      <c r="L968" s="122"/>
      <c r="M968" s="122"/>
      <c r="N968" s="122"/>
      <c r="O968" s="122"/>
    </row>
    <row r="969" spans="1:15" ht="14.25" customHeight="1">
      <c r="A969" s="127"/>
      <c r="D969" s="222"/>
      <c r="E969" s="222"/>
      <c r="F969" s="222"/>
      <c r="G969" s="222"/>
      <c r="H969" s="122"/>
      <c r="I969" s="122"/>
      <c r="J969" s="122"/>
      <c r="K969" s="122"/>
      <c r="L969" s="122"/>
      <c r="M969" s="122"/>
      <c r="N969" s="122"/>
      <c r="O969" s="122"/>
    </row>
    <row r="970" spans="1:15" ht="14.25" customHeight="1">
      <c r="A970" s="127"/>
      <c r="D970" s="222"/>
      <c r="E970" s="222"/>
      <c r="F970" s="222"/>
      <c r="G970" s="222"/>
      <c r="H970" s="122"/>
      <c r="I970" s="122"/>
      <c r="J970" s="122"/>
      <c r="K970" s="122"/>
      <c r="L970" s="122"/>
      <c r="M970" s="122"/>
      <c r="N970" s="122"/>
      <c r="O970" s="122"/>
    </row>
    <row r="971" spans="1:15" ht="14.25" customHeight="1">
      <c r="A971" s="127"/>
      <c r="D971" s="222"/>
      <c r="E971" s="222"/>
      <c r="F971" s="222"/>
      <c r="G971" s="222"/>
      <c r="H971" s="122"/>
      <c r="I971" s="122"/>
      <c r="J971" s="122"/>
      <c r="K971" s="122"/>
      <c r="L971" s="122"/>
      <c r="M971" s="122"/>
      <c r="N971" s="122"/>
      <c r="O971" s="122"/>
    </row>
    <row r="972" spans="1:15" ht="14.25" customHeight="1">
      <c r="A972" s="127"/>
      <c r="D972" s="222"/>
      <c r="E972" s="222"/>
      <c r="F972" s="222"/>
      <c r="G972" s="222"/>
      <c r="H972" s="122"/>
      <c r="I972" s="122"/>
      <c r="J972" s="122"/>
      <c r="K972" s="122"/>
      <c r="L972" s="122"/>
      <c r="M972" s="122"/>
      <c r="N972" s="122"/>
      <c r="O972" s="122"/>
    </row>
    <row r="973" spans="1:15" ht="14.25" customHeight="1">
      <c r="A973" s="127"/>
      <c r="D973" s="222"/>
      <c r="E973" s="222"/>
      <c r="F973" s="222"/>
      <c r="G973" s="222"/>
      <c r="H973" s="122"/>
      <c r="I973" s="122"/>
      <c r="J973" s="122"/>
      <c r="K973" s="122"/>
      <c r="L973" s="122"/>
      <c r="M973" s="122"/>
      <c r="N973" s="122"/>
      <c r="O973" s="122"/>
    </row>
    <row r="974" spans="1:15" ht="14.25" customHeight="1">
      <c r="A974" s="127"/>
      <c r="D974" s="222"/>
      <c r="E974" s="222"/>
      <c r="F974" s="222"/>
      <c r="G974" s="222"/>
      <c r="H974" s="122"/>
      <c r="I974" s="122"/>
      <c r="J974" s="122"/>
      <c r="K974" s="122"/>
      <c r="L974" s="122"/>
      <c r="M974" s="122"/>
      <c r="N974" s="122"/>
      <c r="O974" s="122"/>
    </row>
    <row r="975" spans="1:15" ht="14.25" customHeight="1">
      <c r="A975" s="127"/>
      <c r="D975" s="222"/>
      <c r="E975" s="222"/>
      <c r="F975" s="222"/>
      <c r="G975" s="222"/>
      <c r="H975" s="122"/>
      <c r="I975" s="122"/>
      <c r="J975" s="122"/>
      <c r="K975" s="122"/>
      <c r="L975" s="122"/>
      <c r="M975" s="122"/>
      <c r="N975" s="122"/>
      <c r="O975" s="122"/>
    </row>
    <row r="976" spans="1:15" ht="14.25" customHeight="1">
      <c r="A976" s="127"/>
      <c r="D976" s="222"/>
      <c r="E976" s="222"/>
      <c r="F976" s="222"/>
      <c r="G976" s="222"/>
      <c r="H976" s="122"/>
      <c r="I976" s="122"/>
      <c r="J976" s="122"/>
      <c r="K976" s="122"/>
      <c r="L976" s="122"/>
      <c r="M976" s="122"/>
      <c r="N976" s="122"/>
      <c r="O976" s="122"/>
    </row>
    <row r="977" spans="1:15" ht="14.25" customHeight="1">
      <c r="A977" s="127"/>
      <c r="D977" s="222"/>
      <c r="E977" s="222"/>
      <c r="F977" s="222"/>
      <c r="G977" s="222"/>
      <c r="H977" s="122"/>
      <c r="I977" s="122"/>
      <c r="J977" s="122"/>
      <c r="K977" s="122"/>
      <c r="L977" s="122"/>
      <c r="M977" s="122"/>
      <c r="N977" s="122"/>
      <c r="O977" s="122"/>
    </row>
    <row r="978" spans="1:15" ht="14.25" customHeight="1">
      <c r="A978" s="127"/>
      <c r="D978" s="222"/>
      <c r="E978" s="222"/>
      <c r="F978" s="222"/>
      <c r="G978" s="222"/>
      <c r="H978" s="122"/>
      <c r="I978" s="122"/>
      <c r="J978" s="122"/>
      <c r="K978" s="122"/>
      <c r="L978" s="122"/>
      <c r="M978" s="122"/>
      <c r="N978" s="122"/>
      <c r="O978" s="122"/>
    </row>
    <row r="979" spans="1:15" ht="14.25" customHeight="1">
      <c r="A979" s="127"/>
      <c r="D979" s="222"/>
      <c r="E979" s="222"/>
      <c r="F979" s="222"/>
      <c r="G979" s="222"/>
      <c r="H979" s="122"/>
      <c r="I979" s="122"/>
      <c r="J979" s="122"/>
      <c r="K979" s="122"/>
      <c r="L979" s="122"/>
      <c r="M979" s="122"/>
      <c r="N979" s="122"/>
      <c r="O979" s="122"/>
    </row>
    <row r="980" spans="1:15" ht="14.25" customHeight="1">
      <c r="A980" s="127"/>
      <c r="D980" s="222"/>
      <c r="E980" s="222"/>
      <c r="F980" s="222"/>
      <c r="G980" s="222"/>
      <c r="H980" s="122"/>
      <c r="I980" s="122"/>
      <c r="J980" s="122"/>
      <c r="K980" s="122"/>
      <c r="L980" s="122"/>
      <c r="M980" s="122"/>
      <c r="N980" s="122"/>
      <c r="O980" s="122"/>
    </row>
    <row r="981" spans="1:15" ht="14.25" customHeight="1">
      <c r="A981" s="127"/>
      <c r="D981" s="222"/>
      <c r="E981" s="222"/>
      <c r="F981" s="222"/>
      <c r="G981" s="222"/>
      <c r="H981" s="122"/>
      <c r="I981" s="122"/>
      <c r="J981" s="122"/>
      <c r="K981" s="122"/>
      <c r="L981" s="122"/>
      <c r="M981" s="122"/>
      <c r="N981" s="122"/>
      <c r="O981" s="122"/>
    </row>
    <row r="982" spans="1:15" ht="14.25" customHeight="1">
      <c r="A982" s="127"/>
      <c r="D982" s="222"/>
      <c r="E982" s="222"/>
      <c r="F982" s="222"/>
      <c r="G982" s="222"/>
      <c r="H982" s="122"/>
      <c r="I982" s="122"/>
      <c r="J982" s="122"/>
      <c r="K982" s="122"/>
      <c r="L982" s="122"/>
      <c r="M982" s="122"/>
      <c r="N982" s="122"/>
      <c r="O982" s="122"/>
    </row>
    <row r="983" spans="1:15" ht="14.25" customHeight="1">
      <c r="A983" s="127"/>
      <c r="D983" s="222"/>
      <c r="E983" s="222"/>
      <c r="F983" s="222"/>
      <c r="G983" s="222"/>
      <c r="H983" s="122"/>
      <c r="I983" s="122"/>
      <c r="J983" s="122"/>
      <c r="K983" s="122"/>
      <c r="L983" s="122"/>
      <c r="M983" s="122"/>
      <c r="N983" s="122"/>
      <c r="O983" s="122"/>
    </row>
    <row r="984" spans="1:15" ht="14.25" customHeight="1">
      <c r="A984" s="127"/>
      <c r="D984" s="222"/>
      <c r="E984" s="222"/>
      <c r="F984" s="222"/>
      <c r="G984" s="222"/>
      <c r="H984" s="122"/>
      <c r="I984" s="122"/>
      <c r="J984" s="122"/>
      <c r="K984" s="122"/>
      <c r="L984" s="122"/>
      <c r="M984" s="122"/>
      <c r="N984" s="122"/>
      <c r="O984" s="122"/>
    </row>
    <row r="985" spans="1:15" ht="14.25" customHeight="1">
      <c r="A985" s="127"/>
      <c r="D985" s="222"/>
      <c r="E985" s="222"/>
      <c r="F985" s="222"/>
      <c r="G985" s="222"/>
      <c r="H985" s="122"/>
      <c r="I985" s="122"/>
      <c r="J985" s="122"/>
      <c r="K985" s="122"/>
      <c r="L985" s="122"/>
      <c r="M985" s="122"/>
      <c r="N985" s="122"/>
      <c r="O985" s="122"/>
    </row>
    <row r="986" spans="1:15" ht="14.25" customHeight="1">
      <c r="A986" s="127"/>
      <c r="D986" s="222"/>
      <c r="E986" s="222"/>
      <c r="F986" s="222"/>
      <c r="G986" s="222"/>
      <c r="H986" s="122"/>
      <c r="I986" s="122"/>
      <c r="J986" s="122"/>
      <c r="K986" s="122"/>
      <c r="L986" s="122"/>
      <c r="M986" s="122"/>
      <c r="N986" s="122"/>
      <c r="O986" s="122"/>
    </row>
    <row r="987" spans="1:15" ht="14.25" customHeight="1">
      <c r="A987" s="127"/>
      <c r="D987" s="222"/>
      <c r="E987" s="222"/>
      <c r="F987" s="222"/>
      <c r="G987" s="222"/>
      <c r="H987" s="122"/>
      <c r="I987" s="122"/>
      <c r="J987" s="122"/>
      <c r="K987" s="122"/>
      <c r="L987" s="122"/>
      <c r="M987" s="122"/>
      <c r="N987" s="122"/>
      <c r="O987" s="122"/>
    </row>
    <row r="988" spans="1:15" ht="14.25" customHeight="1">
      <c r="A988" s="127"/>
      <c r="D988" s="222"/>
      <c r="E988" s="222"/>
      <c r="F988" s="222"/>
      <c r="G988" s="222"/>
      <c r="H988" s="122"/>
      <c r="I988" s="122"/>
      <c r="J988" s="122"/>
      <c r="K988" s="122"/>
      <c r="L988" s="122"/>
      <c r="M988" s="122"/>
      <c r="N988" s="122"/>
      <c r="O988" s="122"/>
    </row>
    <row r="989" spans="1:15" ht="14.25" customHeight="1">
      <c r="A989" s="127"/>
      <c r="D989" s="222"/>
      <c r="E989" s="222"/>
      <c r="F989" s="222"/>
      <c r="G989" s="222"/>
      <c r="H989" s="122"/>
      <c r="I989" s="122"/>
      <c r="J989" s="122"/>
      <c r="K989" s="122"/>
      <c r="L989" s="122"/>
      <c r="M989" s="122"/>
      <c r="N989" s="122"/>
      <c r="O989" s="122"/>
    </row>
    <row r="990" spans="1:15" ht="14.25" customHeight="1">
      <c r="A990" s="127"/>
      <c r="D990" s="222"/>
      <c r="E990" s="222"/>
      <c r="F990" s="222"/>
      <c r="G990" s="222"/>
      <c r="H990" s="122"/>
      <c r="I990" s="122"/>
      <c r="J990" s="122"/>
      <c r="K990" s="122"/>
      <c r="L990" s="122"/>
      <c r="M990" s="122"/>
      <c r="N990" s="122"/>
      <c r="O990" s="122"/>
    </row>
    <row r="991" spans="1:15" ht="14.25" customHeight="1">
      <c r="A991" s="127"/>
      <c r="D991" s="222"/>
      <c r="E991" s="222"/>
      <c r="F991" s="222"/>
      <c r="G991" s="222"/>
      <c r="H991" s="122"/>
      <c r="I991" s="122"/>
      <c r="J991" s="122"/>
      <c r="K991" s="122"/>
      <c r="L991" s="122"/>
      <c r="M991" s="122"/>
      <c r="N991" s="122"/>
      <c r="O991" s="122"/>
    </row>
    <row r="992" spans="1:15" ht="14.25" customHeight="1">
      <c r="A992" s="127"/>
      <c r="D992" s="222"/>
      <c r="E992" s="222"/>
      <c r="F992" s="222"/>
      <c r="G992" s="222"/>
      <c r="H992" s="122"/>
      <c r="I992" s="122"/>
      <c r="J992" s="122"/>
      <c r="K992" s="122"/>
      <c r="L992" s="122"/>
      <c r="M992" s="122"/>
      <c r="N992" s="122"/>
      <c r="O992" s="122"/>
    </row>
    <row r="993" spans="1:15" ht="14.25" customHeight="1">
      <c r="A993" s="127"/>
      <c r="D993" s="222"/>
      <c r="E993" s="222"/>
      <c r="F993" s="222"/>
      <c r="G993" s="222"/>
      <c r="H993" s="122"/>
      <c r="I993" s="122"/>
      <c r="J993" s="122"/>
      <c r="K993" s="122"/>
      <c r="L993" s="122"/>
      <c r="M993" s="122"/>
      <c r="N993" s="122"/>
      <c r="O993" s="122"/>
    </row>
    <row r="994" spans="1:15" ht="14.25" customHeight="1">
      <c r="A994" s="127"/>
      <c r="D994" s="222"/>
      <c r="E994" s="222"/>
      <c r="F994" s="222"/>
      <c r="G994" s="222"/>
      <c r="H994" s="122"/>
      <c r="I994" s="122"/>
      <c r="J994" s="122"/>
      <c r="K994" s="122"/>
      <c r="L994" s="122"/>
      <c r="M994" s="122"/>
      <c r="N994" s="122"/>
      <c r="O994" s="122"/>
    </row>
    <row r="995" spans="1:15" ht="14.25" customHeight="1">
      <c r="A995" s="127"/>
      <c r="D995" s="222"/>
      <c r="E995" s="222"/>
      <c r="F995" s="222"/>
      <c r="G995" s="222"/>
      <c r="H995" s="122"/>
      <c r="I995" s="122"/>
      <c r="J995" s="122"/>
      <c r="K995" s="122"/>
      <c r="L995" s="122"/>
      <c r="M995" s="122"/>
      <c r="N995" s="122"/>
      <c r="O995" s="122"/>
    </row>
    <row r="996" spans="1:15" ht="14.25" customHeight="1">
      <c r="A996" s="127"/>
      <c r="D996" s="222"/>
      <c r="E996" s="222"/>
      <c r="F996" s="222"/>
      <c r="G996" s="222"/>
      <c r="H996" s="122"/>
      <c r="I996" s="122"/>
      <c r="J996" s="122"/>
      <c r="K996" s="122"/>
      <c r="L996" s="122"/>
      <c r="M996" s="122"/>
      <c r="N996" s="122"/>
      <c r="O996" s="122"/>
    </row>
    <row r="997" spans="1:15" ht="14.25" customHeight="1">
      <c r="A997" s="127"/>
      <c r="D997" s="222"/>
      <c r="E997" s="222"/>
      <c r="F997" s="222"/>
      <c r="G997" s="222"/>
      <c r="H997" s="122"/>
      <c r="I997" s="122"/>
      <c r="J997" s="122"/>
      <c r="K997" s="122"/>
      <c r="L997" s="122"/>
      <c r="M997" s="122"/>
      <c r="N997" s="122"/>
      <c r="O997" s="122"/>
    </row>
    <row r="998" spans="1:15" ht="14.25" customHeight="1">
      <c r="A998" s="127"/>
      <c r="D998" s="222"/>
      <c r="E998" s="222"/>
      <c r="F998" s="222"/>
      <c r="G998" s="222"/>
      <c r="H998" s="122"/>
      <c r="I998" s="122"/>
      <c r="J998" s="122"/>
      <c r="K998" s="122"/>
      <c r="L998" s="122"/>
      <c r="M998" s="122"/>
      <c r="N998" s="122"/>
      <c r="O998" s="122"/>
    </row>
    <row r="999" spans="1:15" ht="14.25" customHeight="1">
      <c r="A999" s="127"/>
      <c r="D999" s="222"/>
      <c r="E999" s="222"/>
      <c r="F999" s="222"/>
      <c r="G999" s="222"/>
      <c r="H999" s="122"/>
      <c r="I999" s="122"/>
      <c r="J999" s="122"/>
      <c r="K999" s="122"/>
      <c r="L999" s="122"/>
      <c r="M999" s="122"/>
      <c r="N999" s="122"/>
      <c r="O999" s="122"/>
    </row>
    <row r="1000" spans="1:15" ht="14.25" customHeight="1">
      <c r="A1000" s="127"/>
      <c r="D1000" s="222"/>
      <c r="E1000" s="222"/>
      <c r="F1000" s="222"/>
      <c r="G1000" s="222"/>
      <c r="H1000" s="122"/>
      <c r="I1000" s="122"/>
      <c r="J1000" s="122"/>
      <c r="K1000" s="122"/>
      <c r="L1000" s="122"/>
      <c r="M1000" s="122"/>
      <c r="N1000" s="122"/>
      <c r="O1000" s="122"/>
    </row>
    <row r="1001" spans="1:15" ht="14.25" customHeight="1">
      <c r="A1001" s="127"/>
      <c r="D1001" s="222"/>
      <c r="E1001" s="222"/>
      <c r="F1001" s="222"/>
      <c r="G1001" s="222"/>
      <c r="H1001" s="122"/>
      <c r="I1001" s="122"/>
      <c r="J1001" s="122"/>
      <c r="K1001" s="122"/>
      <c r="L1001" s="122"/>
      <c r="M1001" s="122"/>
      <c r="N1001" s="122"/>
      <c r="O1001" s="122"/>
    </row>
    <row r="1002" spans="1:15" ht="14.25" customHeight="1">
      <c r="A1002" s="127"/>
      <c r="D1002" s="222"/>
      <c r="E1002" s="222"/>
      <c r="F1002" s="222"/>
      <c r="G1002" s="222"/>
      <c r="H1002" s="122"/>
      <c r="I1002" s="122"/>
      <c r="J1002" s="122"/>
      <c r="K1002" s="122"/>
      <c r="L1002" s="122"/>
      <c r="M1002" s="122"/>
      <c r="N1002" s="122"/>
      <c r="O1002" s="122"/>
    </row>
    <row r="1003" spans="1:15" ht="14.25" customHeight="1">
      <c r="A1003" s="127"/>
      <c r="D1003" s="222"/>
      <c r="E1003" s="222"/>
      <c r="F1003" s="222"/>
      <c r="G1003" s="222"/>
      <c r="H1003" s="122"/>
      <c r="I1003" s="122"/>
      <c r="J1003" s="122"/>
      <c r="K1003" s="122"/>
      <c r="L1003" s="122"/>
      <c r="M1003" s="122"/>
      <c r="N1003" s="122"/>
      <c r="O1003" s="122"/>
    </row>
    <row r="1004" spans="1:15" ht="14.25" customHeight="1">
      <c r="A1004" s="127"/>
      <c r="D1004" s="222"/>
      <c r="E1004" s="222"/>
      <c r="F1004" s="222"/>
      <c r="G1004" s="222"/>
      <c r="H1004" s="122"/>
      <c r="I1004" s="122"/>
      <c r="J1004" s="122"/>
      <c r="K1004" s="122"/>
      <c r="L1004" s="122"/>
      <c r="M1004" s="122"/>
      <c r="N1004" s="122"/>
      <c r="O1004" s="122"/>
    </row>
    <row r="1005" spans="1:15" ht="14.25" customHeight="1">
      <c r="A1005" s="127"/>
      <c r="D1005" s="222"/>
      <c r="E1005" s="222"/>
      <c r="F1005" s="222"/>
      <c r="G1005" s="222"/>
      <c r="H1005" s="122"/>
      <c r="I1005" s="122"/>
      <c r="J1005" s="122"/>
      <c r="K1005" s="122"/>
      <c r="L1005" s="122"/>
      <c r="M1005" s="122"/>
      <c r="N1005" s="122"/>
      <c r="O1005" s="122"/>
    </row>
    <row r="1006" spans="1:15" ht="14.25" customHeight="1">
      <c r="A1006" s="127"/>
      <c r="D1006" s="222"/>
      <c r="E1006" s="222"/>
      <c r="F1006" s="222"/>
      <c r="G1006" s="222"/>
      <c r="H1006" s="122"/>
      <c r="I1006" s="122"/>
      <c r="J1006" s="122"/>
      <c r="K1006" s="122"/>
      <c r="L1006" s="122"/>
      <c r="M1006" s="122"/>
      <c r="N1006" s="122"/>
      <c r="O1006" s="122"/>
    </row>
    <row r="1007" spans="1:15" ht="14.25" customHeight="1">
      <c r="A1007" s="127"/>
      <c r="D1007" s="222"/>
      <c r="E1007" s="222"/>
      <c r="F1007" s="222"/>
      <c r="G1007" s="222"/>
      <c r="H1007" s="122"/>
      <c r="I1007" s="122"/>
      <c r="J1007" s="122"/>
      <c r="K1007" s="122"/>
      <c r="L1007" s="122"/>
      <c r="M1007" s="122"/>
      <c r="N1007" s="122"/>
      <c r="O1007" s="122"/>
    </row>
    <row r="1008" spans="1:15" ht="14.25" customHeight="1">
      <c r="A1008" s="127"/>
      <c r="D1008" s="222"/>
      <c r="E1008" s="222"/>
      <c r="F1008" s="222"/>
      <c r="G1008" s="222"/>
      <c r="H1008" s="122"/>
      <c r="I1008" s="122"/>
      <c r="J1008" s="122"/>
      <c r="K1008" s="122"/>
      <c r="L1008" s="122"/>
      <c r="M1008" s="122"/>
      <c r="N1008" s="122"/>
      <c r="O1008" s="122"/>
    </row>
  </sheetData>
  <conditionalFormatting sqref="H5:H16 H18:H45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P918"/>
  <sheetViews>
    <sheetView showGridLines="0" workbookViewId="0">
      <pane xSplit="2" topLeftCell="C1" activePane="topRight" state="frozen"/>
      <selection pane="topRight" sqref="A1:XFD1048576"/>
    </sheetView>
  </sheetViews>
  <sheetFormatPr defaultColWidth="14.42578125" defaultRowHeight="15" customHeight="1"/>
  <cols>
    <col min="1" max="1" width="9.7109375" customWidth="1"/>
    <col min="2" max="2" width="31.42578125" customWidth="1"/>
    <col min="3" max="3" width="12.140625" customWidth="1"/>
    <col min="4" max="4" width="9.28515625" customWidth="1"/>
    <col min="5" max="5" width="9.85546875" customWidth="1"/>
    <col min="6" max="6" width="12" customWidth="1"/>
    <col min="7" max="7" width="12.28515625" customWidth="1"/>
    <col min="8" max="8" width="11.28515625" customWidth="1"/>
    <col min="9" max="9" width="10.7109375" customWidth="1"/>
    <col min="10" max="10" width="10.140625" customWidth="1"/>
    <col min="11" max="11" width="11.5703125" customWidth="1"/>
    <col min="12" max="12" width="10.7109375" customWidth="1"/>
    <col min="13" max="13" width="11.5703125" customWidth="1"/>
    <col min="14" max="14" width="11" customWidth="1"/>
    <col min="15" max="15" width="14.28515625" customWidth="1"/>
    <col min="16" max="16" width="8.42578125" customWidth="1"/>
    <col min="17" max="17" width="10" customWidth="1"/>
    <col min="18" max="18" width="10.7109375" customWidth="1"/>
    <col min="19" max="19" width="10" customWidth="1"/>
    <col min="20" max="20" width="7.28515625" customWidth="1"/>
    <col min="21" max="21" width="8.5703125" customWidth="1"/>
    <col min="22" max="22" width="11.7109375" customWidth="1"/>
    <col min="24" max="24" width="9.7109375" customWidth="1"/>
    <col min="25" max="25" width="8.85546875" customWidth="1"/>
    <col min="26" max="26" width="11.42578125" customWidth="1"/>
    <col min="28" max="28" width="10.7109375" customWidth="1"/>
    <col min="29" max="29" width="8.140625" customWidth="1"/>
    <col min="30" max="30" width="10.28515625" customWidth="1"/>
    <col min="31" max="31" width="12" customWidth="1"/>
    <col min="32" max="33" width="10.28515625" customWidth="1"/>
    <col min="34" max="34" width="11.42578125" customWidth="1"/>
    <col min="35" max="35" width="9.85546875" customWidth="1"/>
    <col min="36" max="36" width="8.5703125" customWidth="1"/>
    <col min="37" max="37" width="9.5703125" customWidth="1"/>
    <col min="38" max="38" width="10.5703125" customWidth="1"/>
    <col min="39" max="39" width="10" customWidth="1"/>
    <col min="40" max="40" width="6.7109375" customWidth="1"/>
    <col min="41" max="41" width="8" customWidth="1"/>
    <col min="42" max="42" width="9.140625" customWidth="1"/>
    <col min="44" max="44" width="8.85546875" customWidth="1"/>
    <col min="45" max="45" width="9.140625" customWidth="1"/>
    <col min="46" max="46" width="9.42578125" customWidth="1"/>
    <col min="47" max="47" width="16.7109375" customWidth="1"/>
    <col min="48" max="48" width="10" customWidth="1"/>
    <col min="49" max="49" width="10.140625" customWidth="1"/>
    <col min="50" max="50" width="10" customWidth="1"/>
    <col min="51" max="51" width="11.85546875" customWidth="1"/>
    <col min="52" max="52" width="11.140625" customWidth="1"/>
    <col min="53" max="53" width="10.5703125" customWidth="1"/>
    <col min="54" max="54" width="10.42578125" customWidth="1"/>
    <col min="55" max="55" width="11.42578125" customWidth="1"/>
    <col min="56" max="56" width="10.7109375" customWidth="1"/>
    <col min="57" max="57" width="9.28515625" customWidth="1"/>
    <col min="58" max="58" width="10.140625" customWidth="1"/>
    <col min="59" max="59" width="11.140625" customWidth="1"/>
    <col min="60" max="60" width="10.5703125" customWidth="1"/>
    <col min="61" max="61" width="11" customWidth="1"/>
    <col min="62" max="62" width="8.28515625" customWidth="1"/>
    <col min="63" max="63" width="9.42578125" customWidth="1"/>
    <col min="64" max="64" width="10.28515625" customWidth="1"/>
    <col min="65" max="65" width="13.28515625" customWidth="1"/>
    <col min="66" max="66" width="8.85546875" customWidth="1"/>
    <col min="67" max="67" width="8.42578125" customWidth="1"/>
    <col min="68" max="68" width="10.5703125" customWidth="1"/>
  </cols>
  <sheetData>
    <row r="1" spans="1:68">
      <c r="A1" s="227"/>
      <c r="B1" s="228"/>
      <c r="C1" s="228"/>
      <c r="D1" s="228"/>
      <c r="E1" s="228"/>
      <c r="F1" s="228"/>
      <c r="G1" s="228"/>
      <c r="H1" s="228"/>
      <c r="I1" s="228"/>
      <c r="J1" s="228"/>
      <c r="K1" s="230"/>
      <c r="L1" s="230"/>
      <c r="M1" s="228"/>
      <c r="N1" s="228"/>
      <c r="O1" s="228"/>
      <c r="P1" s="228"/>
      <c r="Q1" s="228"/>
      <c r="R1" s="228"/>
      <c r="S1" s="228"/>
      <c r="T1" s="228"/>
      <c r="U1" s="228"/>
      <c r="V1" s="232"/>
      <c r="W1" s="228"/>
      <c r="X1" s="228"/>
      <c r="Y1" s="228"/>
      <c r="Z1" s="232"/>
      <c r="AA1" s="228"/>
      <c r="AB1" s="228"/>
      <c r="AC1" s="228"/>
      <c r="AD1" s="232"/>
      <c r="AE1" s="228"/>
      <c r="AF1" s="228"/>
      <c r="AG1" s="228"/>
      <c r="AH1" s="232"/>
      <c r="AI1" s="233"/>
      <c r="AJ1" s="235"/>
      <c r="AK1" s="235"/>
      <c r="AL1" s="237"/>
      <c r="AM1" s="233"/>
      <c r="AN1" s="235"/>
      <c r="AO1" s="235"/>
      <c r="AP1" s="239"/>
      <c r="AQ1" s="233"/>
      <c r="AR1" s="235"/>
      <c r="AS1" s="235"/>
      <c r="AT1" s="240"/>
      <c r="AU1" s="233"/>
      <c r="AV1" s="235"/>
      <c r="AW1" s="235"/>
      <c r="AX1" s="239"/>
      <c r="AY1" s="235"/>
      <c r="AZ1" s="233"/>
      <c r="BA1" s="235"/>
      <c r="BB1" s="235"/>
      <c r="BC1" s="239"/>
      <c r="BD1" s="233"/>
      <c r="BE1" s="235"/>
      <c r="BF1" s="235"/>
      <c r="BG1" s="239"/>
      <c r="BH1" s="242"/>
      <c r="BI1" s="233"/>
      <c r="BJ1" s="235"/>
      <c r="BK1" s="235"/>
      <c r="BL1" s="237"/>
      <c r="BM1" s="233"/>
      <c r="BN1" s="235"/>
      <c r="BO1" s="235"/>
      <c r="BP1" s="237"/>
    </row>
    <row r="2" spans="1:68">
      <c r="A2" s="243"/>
      <c r="B2" s="245"/>
      <c r="C2" s="247"/>
      <c r="D2" s="249"/>
      <c r="E2" s="249"/>
      <c r="F2" s="250"/>
      <c r="G2" s="247"/>
      <c r="H2" s="249"/>
      <c r="I2" s="249"/>
      <c r="J2" s="250"/>
      <c r="K2" s="252"/>
      <c r="L2" s="253"/>
      <c r="M2" s="249"/>
      <c r="N2" s="249"/>
      <c r="O2" s="247"/>
      <c r="P2" s="249"/>
      <c r="Q2" s="249"/>
      <c r="R2" s="250"/>
      <c r="S2" s="249"/>
      <c r="T2" s="249"/>
      <c r="U2" s="249"/>
      <c r="V2" s="254"/>
      <c r="W2" s="249"/>
      <c r="X2" s="249"/>
      <c r="Y2" s="249"/>
      <c r="Z2" s="256"/>
      <c r="AA2" s="249"/>
      <c r="AB2" s="249"/>
      <c r="AC2" s="249"/>
      <c r="AD2" s="256"/>
      <c r="AE2" s="249"/>
      <c r="AF2" s="249"/>
      <c r="AG2" s="249"/>
      <c r="AH2" s="256"/>
      <c r="AI2" s="249"/>
      <c r="AJ2" s="249"/>
      <c r="AK2" s="249"/>
      <c r="AL2" s="256"/>
      <c r="AM2" s="249"/>
      <c r="AN2" s="249"/>
      <c r="AO2" s="249"/>
      <c r="AP2" s="258"/>
      <c r="AQ2" s="249"/>
      <c r="AR2" s="249"/>
      <c r="AS2" s="249"/>
      <c r="AT2" s="260"/>
      <c r="AU2" s="249"/>
      <c r="AV2" s="258"/>
      <c r="AW2" s="249"/>
      <c r="AX2" s="258"/>
      <c r="AY2" s="262"/>
      <c r="AZ2" s="249"/>
      <c r="BA2" s="249"/>
      <c r="BB2" s="249"/>
      <c r="BC2" s="258"/>
      <c r="BD2" s="249"/>
      <c r="BE2" s="249"/>
      <c r="BF2" s="249"/>
      <c r="BG2" s="258"/>
      <c r="BH2" s="264"/>
      <c r="BI2" s="249"/>
      <c r="BJ2" s="249"/>
      <c r="BK2" s="249"/>
      <c r="BL2" s="256"/>
      <c r="BM2" s="249"/>
      <c r="BN2" s="249"/>
      <c r="BO2" s="249"/>
      <c r="BP2" s="256"/>
    </row>
    <row r="3" spans="1:68">
      <c r="A3" s="266"/>
      <c r="B3" s="268"/>
      <c r="C3" s="269"/>
      <c r="D3" s="271"/>
      <c r="E3" s="271"/>
      <c r="F3" s="272"/>
      <c r="G3" s="269"/>
      <c r="H3" s="268"/>
      <c r="I3" s="271"/>
      <c r="J3" s="273"/>
      <c r="K3" s="274"/>
      <c r="L3" s="275"/>
      <c r="M3" s="271"/>
      <c r="N3" s="276"/>
      <c r="O3" s="277"/>
      <c r="P3" s="268"/>
      <c r="Q3" s="271"/>
      <c r="R3" s="273"/>
      <c r="S3" s="277"/>
      <c r="T3" s="268"/>
      <c r="U3" s="271"/>
      <c r="V3" s="278"/>
      <c r="W3" s="277"/>
      <c r="X3" s="268"/>
      <c r="Y3" s="279"/>
      <c r="Z3" s="280"/>
      <c r="AA3" s="277"/>
      <c r="AB3" s="268"/>
      <c r="AC3" s="279"/>
      <c r="AD3" s="280"/>
      <c r="AE3" s="277"/>
      <c r="AF3" s="268"/>
      <c r="AG3" s="279"/>
      <c r="AH3" s="280"/>
      <c r="AI3" s="277"/>
      <c r="AJ3" s="268"/>
      <c r="AK3" s="279"/>
      <c r="AL3" s="280"/>
      <c r="AM3" s="277"/>
      <c r="AN3" s="268"/>
      <c r="AO3" s="279"/>
      <c r="AP3" s="276"/>
      <c r="AQ3" s="277"/>
      <c r="AR3" s="268"/>
      <c r="AS3" s="279"/>
      <c r="AT3" s="276"/>
      <c r="AU3" s="277"/>
      <c r="AV3" s="268"/>
      <c r="AW3" s="279"/>
      <c r="AX3" s="276"/>
      <c r="AY3" s="277"/>
      <c r="AZ3" s="277"/>
      <c r="BA3" s="268"/>
      <c r="BB3" s="279"/>
      <c r="BC3" s="276"/>
      <c r="BD3" s="277"/>
      <c r="BE3" s="268"/>
      <c r="BF3" s="279"/>
      <c r="BG3" s="276"/>
      <c r="BH3" s="281"/>
      <c r="BI3" s="277"/>
      <c r="BJ3" s="268"/>
      <c r="BK3" s="279"/>
      <c r="BL3" s="280"/>
      <c r="BM3" s="277"/>
      <c r="BN3" s="268"/>
      <c r="BO3" s="279"/>
      <c r="BP3" s="280"/>
    </row>
    <row r="4" spans="1:68">
      <c r="A4" s="282"/>
      <c r="B4" s="283"/>
      <c r="C4" s="284"/>
      <c r="D4" s="285"/>
      <c r="E4" s="285"/>
      <c r="F4" s="287"/>
      <c r="G4" s="289"/>
      <c r="H4" s="291"/>
      <c r="I4" s="293"/>
      <c r="J4" s="294"/>
      <c r="K4" s="289"/>
      <c r="L4" s="291"/>
      <c r="M4" s="283"/>
      <c r="N4" s="296"/>
      <c r="O4" s="297"/>
      <c r="P4" s="298"/>
      <c r="Q4" s="299"/>
      <c r="R4" s="301"/>
      <c r="S4" s="303"/>
      <c r="T4" s="298"/>
      <c r="U4" s="299"/>
      <c r="V4" s="301"/>
      <c r="W4" s="303"/>
      <c r="X4" s="298"/>
      <c r="Y4" s="299"/>
      <c r="Z4" s="301"/>
      <c r="AA4" s="303"/>
      <c r="AB4" s="298"/>
      <c r="AC4" s="299"/>
      <c r="AD4" s="301"/>
      <c r="AE4" s="303"/>
      <c r="AF4" s="298"/>
      <c r="AG4" s="299"/>
      <c r="AH4" s="301"/>
      <c r="AI4" s="303"/>
      <c r="AJ4" s="298"/>
      <c r="AK4" s="299"/>
      <c r="AL4" s="301"/>
      <c r="AM4" s="303"/>
      <c r="AN4" s="298"/>
      <c r="AO4" s="299"/>
      <c r="AP4" s="301"/>
      <c r="AQ4" s="303"/>
      <c r="AR4" s="298"/>
      <c r="AS4" s="299"/>
      <c r="AT4" s="301"/>
      <c r="AU4" s="303"/>
      <c r="AV4" s="298"/>
      <c r="AW4" s="299"/>
      <c r="AX4" s="306"/>
      <c r="AY4" s="308"/>
      <c r="AZ4" s="303"/>
      <c r="BA4" s="298"/>
      <c r="BB4" s="299"/>
      <c r="BC4" s="301"/>
      <c r="BD4" s="303"/>
      <c r="BE4" s="298"/>
      <c r="BF4" s="299"/>
      <c r="BG4" s="306"/>
      <c r="BH4" s="308"/>
      <c r="BI4" s="303"/>
      <c r="BJ4" s="298"/>
      <c r="BK4" s="299"/>
      <c r="BL4" s="301"/>
      <c r="BM4" s="303"/>
      <c r="BN4" s="298"/>
      <c r="BO4" s="299"/>
      <c r="BP4" s="301"/>
    </row>
    <row r="5" spans="1:68">
      <c r="A5" s="311"/>
      <c r="B5" s="313"/>
      <c r="C5" s="284"/>
      <c r="D5" s="285"/>
      <c r="E5" s="285"/>
      <c r="F5" s="287"/>
      <c r="G5" s="315"/>
      <c r="H5" s="285"/>
      <c r="I5" s="317"/>
      <c r="J5" s="294"/>
      <c r="K5" s="315"/>
      <c r="L5" s="285"/>
      <c r="M5" s="313"/>
      <c r="N5" s="296"/>
      <c r="O5" s="318"/>
      <c r="P5" s="319"/>
      <c r="Q5" s="321"/>
      <c r="R5" s="323"/>
      <c r="S5" s="324"/>
      <c r="T5" s="319"/>
      <c r="U5" s="321"/>
      <c r="V5" s="301"/>
      <c r="W5" s="324"/>
      <c r="X5" s="326"/>
      <c r="Y5" s="327"/>
      <c r="Z5" s="301"/>
      <c r="AA5" s="324"/>
      <c r="AB5" s="319"/>
      <c r="AC5" s="321"/>
      <c r="AD5" s="301"/>
      <c r="AE5" s="324"/>
      <c r="AF5" s="319"/>
      <c r="AG5" s="321"/>
      <c r="AH5" s="301"/>
      <c r="AI5" s="324"/>
      <c r="AJ5" s="319"/>
      <c r="AK5" s="321"/>
      <c r="AL5" s="301"/>
      <c r="AM5" s="324"/>
      <c r="AN5" s="319"/>
      <c r="AO5" s="321"/>
      <c r="AP5" s="328"/>
      <c r="AQ5" s="324"/>
      <c r="AR5" s="319"/>
      <c r="AS5" s="321"/>
      <c r="AT5" s="328"/>
      <c r="AU5" s="324"/>
      <c r="AV5" s="319"/>
      <c r="AW5" s="321"/>
      <c r="AX5" s="329"/>
      <c r="AY5" s="331"/>
      <c r="AZ5" s="324"/>
      <c r="BA5" s="326"/>
      <c r="BB5" s="327"/>
      <c r="BC5" s="301"/>
      <c r="BD5" s="324"/>
      <c r="BE5" s="319"/>
      <c r="BF5" s="321"/>
      <c r="BG5" s="329"/>
      <c r="BH5" s="331"/>
      <c r="BI5" s="324"/>
      <c r="BJ5" s="326"/>
      <c r="BK5" s="327"/>
      <c r="BL5" s="301"/>
      <c r="BM5" s="324"/>
      <c r="BN5" s="326"/>
      <c r="BO5" s="327"/>
      <c r="BP5" s="301"/>
    </row>
    <row r="6" spans="1:68">
      <c r="A6" s="311"/>
      <c r="B6" s="313"/>
      <c r="C6" s="284"/>
      <c r="D6" s="285"/>
      <c r="E6" s="285"/>
      <c r="F6" s="287"/>
      <c r="G6" s="315"/>
      <c r="H6" s="327"/>
      <c r="I6" s="317"/>
      <c r="J6" s="294"/>
      <c r="K6" s="315"/>
      <c r="L6" s="285"/>
      <c r="M6" s="313"/>
      <c r="N6" s="296"/>
      <c r="O6" s="335"/>
      <c r="P6" s="319"/>
      <c r="Q6" s="321"/>
      <c r="R6" s="323"/>
      <c r="S6" s="337"/>
      <c r="T6" s="319"/>
      <c r="U6" s="321"/>
      <c r="V6" s="301"/>
      <c r="W6" s="339"/>
      <c r="X6" s="326"/>
      <c r="Y6" s="327"/>
      <c r="Z6" s="301"/>
      <c r="AA6" s="337"/>
      <c r="AB6" s="319"/>
      <c r="AC6" s="321"/>
      <c r="AD6" s="301"/>
      <c r="AE6" s="337"/>
      <c r="AF6" s="319"/>
      <c r="AG6" s="321"/>
      <c r="AH6" s="301"/>
      <c r="AI6" s="337"/>
      <c r="AJ6" s="319"/>
      <c r="AK6" s="321"/>
      <c r="AL6" s="301"/>
      <c r="AM6" s="337"/>
      <c r="AN6" s="319"/>
      <c r="AO6" s="321"/>
      <c r="AP6" s="323"/>
      <c r="AQ6" s="337"/>
      <c r="AR6" s="319"/>
      <c r="AS6" s="321"/>
      <c r="AT6" s="323"/>
      <c r="AU6" s="337"/>
      <c r="AV6" s="319"/>
      <c r="AW6" s="321"/>
      <c r="AX6" s="341"/>
      <c r="AY6" s="342"/>
      <c r="AZ6" s="339"/>
      <c r="BA6" s="326"/>
      <c r="BB6" s="327"/>
      <c r="BC6" s="301"/>
      <c r="BD6" s="337"/>
      <c r="BE6" s="319"/>
      <c r="BF6" s="321"/>
      <c r="BG6" s="341"/>
      <c r="BH6" s="342"/>
      <c r="BI6" s="339"/>
      <c r="BJ6" s="326"/>
      <c r="BK6" s="327"/>
      <c r="BL6" s="301"/>
      <c r="BM6" s="339"/>
      <c r="BN6" s="326"/>
      <c r="BO6" s="327"/>
      <c r="BP6" s="301"/>
    </row>
    <row r="7" spans="1:68">
      <c r="A7" s="311"/>
      <c r="B7" s="313"/>
      <c r="C7" s="284"/>
      <c r="D7" s="285"/>
      <c r="E7" s="285"/>
      <c r="F7" s="287"/>
      <c r="G7" s="344"/>
      <c r="H7" s="321"/>
      <c r="I7" s="337"/>
      <c r="J7" s="323"/>
      <c r="K7" s="345"/>
      <c r="L7" s="346"/>
      <c r="M7" s="321"/>
      <c r="N7" s="347"/>
      <c r="O7" s="335"/>
      <c r="P7" s="319"/>
      <c r="Q7" s="321"/>
      <c r="R7" s="323"/>
      <c r="S7" s="337"/>
      <c r="T7" s="319"/>
      <c r="U7" s="321"/>
      <c r="V7" s="301"/>
      <c r="W7" s="337"/>
      <c r="X7" s="319"/>
      <c r="Y7" s="321"/>
      <c r="Z7" s="301"/>
      <c r="AA7" s="337"/>
      <c r="AB7" s="319"/>
      <c r="AC7" s="321"/>
      <c r="AD7" s="301"/>
      <c r="AE7" s="337"/>
      <c r="AF7" s="319"/>
      <c r="AG7" s="321"/>
      <c r="AH7" s="301"/>
      <c r="AI7" s="337"/>
      <c r="AJ7" s="319"/>
      <c r="AK7" s="321"/>
      <c r="AL7" s="301"/>
      <c r="AM7" s="337"/>
      <c r="AN7" s="319"/>
      <c r="AO7" s="321"/>
      <c r="AP7" s="323"/>
      <c r="AQ7" s="337"/>
      <c r="AR7" s="319"/>
      <c r="AS7" s="321"/>
      <c r="AT7" s="323"/>
      <c r="AU7" s="337"/>
      <c r="AV7" s="319"/>
      <c r="AW7" s="321"/>
      <c r="AX7" s="341"/>
      <c r="AY7" s="321"/>
      <c r="AZ7" s="337"/>
      <c r="BA7" s="319"/>
      <c r="BB7" s="321"/>
      <c r="BC7" s="323"/>
      <c r="BD7" s="337"/>
      <c r="BE7" s="319"/>
      <c r="BF7" s="321"/>
      <c r="BG7" s="341"/>
      <c r="BH7" s="350"/>
      <c r="BI7" s="337"/>
      <c r="BJ7" s="319"/>
      <c r="BK7" s="321"/>
      <c r="BL7" s="301"/>
      <c r="BM7" s="337"/>
      <c r="BN7" s="319"/>
      <c r="BO7" s="321"/>
      <c r="BP7" s="301"/>
    </row>
    <row r="8" spans="1:68">
      <c r="A8" s="351"/>
      <c r="B8" s="352"/>
      <c r="C8" s="353"/>
      <c r="D8" s="354"/>
      <c r="E8" s="354"/>
      <c r="F8" s="355"/>
      <c r="G8" s="356"/>
      <c r="H8" s="358"/>
      <c r="I8" s="361"/>
      <c r="J8" s="363"/>
      <c r="K8" s="365"/>
      <c r="L8" s="367"/>
      <c r="M8" s="369"/>
      <c r="N8" s="370"/>
      <c r="O8" s="371"/>
      <c r="P8" s="372"/>
      <c r="Q8" s="373"/>
      <c r="R8" s="374"/>
      <c r="S8" s="375"/>
      <c r="T8" s="372"/>
      <c r="U8" s="373"/>
      <c r="V8" s="376"/>
      <c r="W8" s="375"/>
      <c r="X8" s="372"/>
      <c r="Y8" s="373"/>
      <c r="Z8" s="376"/>
      <c r="AA8" s="375"/>
      <c r="AB8" s="372"/>
      <c r="AC8" s="373"/>
      <c r="AD8" s="376"/>
      <c r="AE8" s="375"/>
      <c r="AF8" s="372"/>
      <c r="AG8" s="373"/>
      <c r="AH8" s="376"/>
      <c r="AI8" s="375"/>
      <c r="AJ8" s="372"/>
      <c r="AK8" s="373"/>
      <c r="AL8" s="376"/>
      <c r="AM8" s="375"/>
      <c r="AN8" s="372"/>
      <c r="AO8" s="373"/>
      <c r="AP8" s="374"/>
      <c r="AQ8" s="375"/>
      <c r="AR8" s="372"/>
      <c r="AS8" s="373"/>
      <c r="AT8" s="374"/>
      <c r="AU8" s="375"/>
      <c r="AV8" s="372"/>
      <c r="AW8" s="373"/>
      <c r="AX8" s="377"/>
      <c r="AY8" s="378"/>
      <c r="AZ8" s="375"/>
      <c r="BA8" s="372"/>
      <c r="BB8" s="379"/>
      <c r="BC8" s="376"/>
      <c r="BD8" s="375"/>
      <c r="BE8" s="372"/>
      <c r="BF8" s="373"/>
      <c r="BG8" s="377"/>
      <c r="BH8" s="380"/>
      <c r="BI8" s="375"/>
      <c r="BJ8" s="372"/>
      <c r="BK8" s="381"/>
      <c r="BL8" s="376"/>
      <c r="BM8" s="375"/>
      <c r="BN8" s="372"/>
      <c r="BO8" s="381"/>
      <c r="BP8" s="376"/>
    </row>
    <row r="9" spans="1:68">
      <c r="A9" s="163"/>
      <c r="C9" s="382"/>
      <c r="F9" s="383"/>
      <c r="G9" s="382"/>
      <c r="J9" s="384"/>
      <c r="K9" s="385"/>
      <c r="L9" s="386"/>
      <c r="N9" s="384"/>
      <c r="O9" s="382"/>
      <c r="R9" s="384"/>
      <c r="V9" s="387"/>
      <c r="W9" s="382"/>
      <c r="Z9" s="388"/>
      <c r="AA9" s="382"/>
      <c r="AD9" s="388"/>
      <c r="AE9" s="382"/>
      <c r="AH9" s="388"/>
      <c r="AL9" s="390"/>
      <c r="BH9" s="391"/>
      <c r="BL9" s="390"/>
      <c r="BP9" s="390"/>
    </row>
    <row r="10" spans="1:68">
      <c r="A10" s="227"/>
      <c r="B10" s="228"/>
      <c r="C10" s="228"/>
      <c r="D10" s="228"/>
      <c r="E10" s="228"/>
      <c r="F10" s="228"/>
      <c r="G10" s="228"/>
      <c r="H10" s="228"/>
      <c r="I10" s="228"/>
      <c r="J10" s="228"/>
      <c r="K10" s="230"/>
      <c r="L10" s="230"/>
      <c r="M10" s="228"/>
      <c r="N10" s="228"/>
      <c r="O10" s="228"/>
      <c r="P10" s="228"/>
      <c r="Q10" s="228"/>
      <c r="R10" s="228"/>
      <c r="S10" s="228"/>
      <c r="T10" s="228"/>
      <c r="U10" s="228"/>
      <c r="V10" s="232"/>
      <c r="W10" s="228"/>
      <c r="X10" s="228"/>
      <c r="Y10" s="228"/>
      <c r="Z10" s="232"/>
      <c r="AA10" s="228"/>
      <c r="AB10" s="228"/>
      <c r="AC10" s="228"/>
      <c r="AD10" s="232"/>
      <c r="AE10" s="228"/>
      <c r="AF10" s="228"/>
      <c r="AG10" s="228"/>
      <c r="AH10" s="232"/>
      <c r="AI10" s="233"/>
      <c r="AJ10" s="235"/>
      <c r="AK10" s="235"/>
      <c r="AL10" s="237"/>
      <c r="AM10" s="233"/>
      <c r="AN10" s="235"/>
      <c r="AO10" s="235"/>
      <c r="AP10" s="239"/>
      <c r="AQ10" s="233"/>
      <c r="AR10" s="235"/>
      <c r="AS10" s="235"/>
      <c r="AT10" s="239"/>
      <c r="AU10" s="233"/>
      <c r="AV10" s="235"/>
      <c r="AW10" s="235"/>
      <c r="AX10" s="239"/>
      <c r="AY10" s="235"/>
      <c r="AZ10" s="233"/>
      <c r="BA10" s="235"/>
      <c r="BB10" s="235"/>
      <c r="BC10" s="239"/>
      <c r="BD10" s="233"/>
      <c r="BE10" s="235"/>
      <c r="BF10" s="235"/>
      <c r="BG10" s="239"/>
      <c r="BH10" s="242"/>
      <c r="BI10" s="233"/>
      <c r="BJ10" s="235"/>
      <c r="BK10" s="235"/>
      <c r="BL10" s="237"/>
      <c r="BM10" s="233"/>
      <c r="BN10" s="235"/>
      <c r="BO10" s="235"/>
      <c r="BP10" s="237"/>
    </row>
    <row r="11" spans="1:68">
      <c r="A11" s="243"/>
      <c r="B11" s="245"/>
      <c r="C11" s="247"/>
      <c r="D11" s="249"/>
      <c r="E11" s="249"/>
      <c r="F11" s="250"/>
      <c r="G11" s="247"/>
      <c r="H11" s="249"/>
      <c r="I11" s="249"/>
      <c r="J11" s="250"/>
      <c r="K11" s="252"/>
      <c r="L11" s="253"/>
      <c r="M11" s="249"/>
      <c r="N11" s="249"/>
      <c r="O11" s="247"/>
      <c r="P11" s="249"/>
      <c r="Q11" s="249"/>
      <c r="R11" s="250"/>
      <c r="S11" s="249"/>
      <c r="T11" s="249"/>
      <c r="U11" s="249"/>
      <c r="V11" s="254"/>
      <c r="W11" s="249"/>
      <c r="X11" s="249"/>
      <c r="Y11" s="249"/>
      <c r="Z11" s="256"/>
      <c r="AA11" s="249"/>
      <c r="AB11" s="249"/>
      <c r="AC11" s="249"/>
      <c r="AD11" s="256"/>
      <c r="AE11" s="249"/>
      <c r="AF11" s="249"/>
      <c r="AG11" s="249"/>
      <c r="AH11" s="256"/>
      <c r="AI11" s="249"/>
      <c r="AJ11" s="249"/>
      <c r="AK11" s="249"/>
      <c r="AL11" s="256"/>
      <c r="AM11" s="249"/>
      <c r="AN11" s="249"/>
      <c r="AO11" s="249"/>
      <c r="AP11" s="258"/>
      <c r="AQ11" s="249"/>
      <c r="AR11" s="249"/>
      <c r="AS11" s="249"/>
      <c r="AT11" s="258"/>
      <c r="AU11" s="249"/>
      <c r="AV11" s="249"/>
      <c r="AW11" s="249"/>
      <c r="AX11" s="258"/>
      <c r="AY11" s="262"/>
      <c r="AZ11" s="249"/>
      <c r="BA11" s="249"/>
      <c r="BB11" s="249"/>
      <c r="BC11" s="258"/>
      <c r="BD11" s="249"/>
      <c r="BE11" s="249"/>
      <c r="BF11" s="249"/>
      <c r="BG11" s="258"/>
      <c r="BH11" s="264"/>
      <c r="BI11" s="249"/>
      <c r="BJ11" s="249"/>
      <c r="BK11" s="249"/>
      <c r="BL11" s="256"/>
      <c r="BM11" s="249"/>
      <c r="BN11" s="249"/>
      <c r="BO11" s="249"/>
      <c r="BP11" s="256"/>
    </row>
    <row r="12" spans="1:68">
      <c r="A12" s="266"/>
      <c r="B12" s="268"/>
      <c r="C12" s="269"/>
      <c r="D12" s="271"/>
      <c r="E12" s="271"/>
      <c r="F12" s="272"/>
      <c r="G12" s="269"/>
      <c r="H12" s="268"/>
      <c r="I12" s="271"/>
      <c r="J12" s="273"/>
      <c r="K12" s="274"/>
      <c r="L12" s="275"/>
      <c r="M12" s="271"/>
      <c r="N12" s="276"/>
      <c r="O12" s="277"/>
      <c r="P12" s="268"/>
      <c r="Q12" s="271"/>
      <c r="R12" s="273"/>
      <c r="S12" s="277"/>
      <c r="T12" s="268"/>
      <c r="U12" s="271"/>
      <c r="V12" s="278"/>
      <c r="W12" s="277"/>
      <c r="X12" s="268"/>
      <c r="Y12" s="279"/>
      <c r="Z12" s="280"/>
      <c r="AA12" s="277"/>
      <c r="AB12" s="268"/>
      <c r="AC12" s="279"/>
      <c r="AD12" s="280"/>
      <c r="AE12" s="277"/>
      <c r="AF12" s="268"/>
      <c r="AG12" s="279"/>
      <c r="AH12" s="280"/>
      <c r="AI12" s="277"/>
      <c r="AJ12" s="268"/>
      <c r="AK12" s="279"/>
      <c r="AL12" s="280"/>
      <c r="AM12" s="277"/>
      <c r="AN12" s="268"/>
      <c r="AO12" s="279"/>
      <c r="AP12" s="276"/>
      <c r="AQ12" s="277"/>
      <c r="AR12" s="268"/>
      <c r="AS12" s="279"/>
      <c r="AT12" s="276"/>
      <c r="AU12" s="277"/>
      <c r="AV12" s="268"/>
      <c r="AW12" s="279"/>
      <c r="AX12" s="276"/>
      <c r="AY12" s="277"/>
      <c r="AZ12" s="277"/>
      <c r="BA12" s="268"/>
      <c r="BB12" s="279"/>
      <c r="BC12" s="276"/>
      <c r="BD12" s="277"/>
      <c r="BE12" s="268"/>
      <c r="BF12" s="279"/>
      <c r="BG12" s="276"/>
      <c r="BH12" s="281"/>
      <c r="BI12" s="277"/>
      <c r="BJ12" s="268"/>
      <c r="BK12" s="279"/>
      <c r="BL12" s="280"/>
      <c r="BM12" s="277"/>
      <c r="BN12" s="268"/>
      <c r="BO12" s="279"/>
      <c r="BP12" s="280"/>
    </row>
    <row r="13" spans="1:68">
      <c r="A13" s="282"/>
      <c r="B13" s="283"/>
      <c r="C13" s="392"/>
      <c r="D13" s="393"/>
      <c r="E13" s="393"/>
      <c r="F13" s="287"/>
      <c r="G13" s="394"/>
      <c r="H13" s="291"/>
      <c r="I13" s="291"/>
      <c r="J13" s="294"/>
      <c r="K13" s="289"/>
      <c r="L13" s="395"/>
      <c r="M13" s="291"/>
      <c r="N13" s="294"/>
      <c r="O13" s="297"/>
      <c r="P13" s="298"/>
      <c r="Q13" s="299"/>
      <c r="R13" s="396"/>
      <c r="S13" s="303"/>
      <c r="T13" s="298"/>
      <c r="U13" s="299"/>
      <c r="V13" s="306"/>
      <c r="W13" s="297"/>
      <c r="X13" s="299"/>
      <c r="Y13" s="299"/>
      <c r="Z13" s="301"/>
      <c r="AA13" s="297"/>
      <c r="AB13" s="298"/>
      <c r="AC13" s="299"/>
      <c r="AD13" s="301"/>
      <c r="AE13" s="297"/>
      <c r="AF13" s="298"/>
      <c r="AG13" s="299"/>
      <c r="AH13" s="397"/>
      <c r="AI13" s="299"/>
      <c r="AJ13" s="298"/>
      <c r="AK13" s="299"/>
      <c r="AL13" s="398"/>
      <c r="AM13" s="303"/>
      <c r="AN13" s="298"/>
      <c r="AO13" s="299"/>
      <c r="AP13" s="301"/>
      <c r="AQ13" s="303"/>
      <c r="AR13" s="298"/>
      <c r="AS13" s="299"/>
      <c r="AT13" s="301"/>
      <c r="AU13" s="303"/>
      <c r="AV13" s="298"/>
      <c r="AW13" s="299"/>
      <c r="AX13" s="301"/>
      <c r="AY13" s="308"/>
      <c r="AZ13" s="303"/>
      <c r="BA13" s="298"/>
      <c r="BB13" s="299"/>
      <c r="BC13" s="301"/>
      <c r="BD13" s="303"/>
      <c r="BE13" s="298"/>
      <c r="BF13" s="299"/>
      <c r="BG13" s="306"/>
      <c r="BH13" s="342"/>
      <c r="BI13" s="303"/>
      <c r="BJ13" s="298"/>
      <c r="BK13" s="299"/>
      <c r="BL13" s="301"/>
      <c r="BM13" s="303"/>
      <c r="BN13" s="303"/>
      <c r="BO13" s="303"/>
      <c r="BP13" s="301"/>
    </row>
    <row r="14" spans="1:68">
      <c r="A14" s="311"/>
      <c r="B14" s="313"/>
      <c r="C14" s="402"/>
      <c r="D14" s="404"/>
      <c r="E14" s="404"/>
      <c r="F14" s="287"/>
      <c r="G14" s="284"/>
      <c r="H14" s="285"/>
      <c r="I14" s="285"/>
      <c r="J14" s="294"/>
      <c r="K14" s="315"/>
      <c r="L14" s="406"/>
      <c r="M14" s="285"/>
      <c r="N14" s="294"/>
      <c r="O14" s="318"/>
      <c r="P14" s="319"/>
      <c r="Q14" s="321"/>
      <c r="R14" s="323"/>
      <c r="S14" s="324"/>
      <c r="T14" s="319"/>
      <c r="U14" s="321"/>
      <c r="V14" s="306"/>
      <c r="W14" s="318"/>
      <c r="X14" s="408"/>
      <c r="Y14" s="408"/>
      <c r="Z14" s="301"/>
      <c r="AA14" s="318"/>
      <c r="AB14" s="319"/>
      <c r="AC14" s="321"/>
      <c r="AD14" s="301"/>
      <c r="AE14" s="318"/>
      <c r="AF14" s="319"/>
      <c r="AG14" s="321"/>
      <c r="AH14" s="410"/>
      <c r="AI14" s="408"/>
      <c r="AJ14" s="319"/>
      <c r="AK14" s="321"/>
      <c r="AL14" s="411"/>
      <c r="AM14" s="324"/>
      <c r="AN14" s="319"/>
      <c r="AO14" s="321"/>
      <c r="AP14" s="328"/>
      <c r="AQ14" s="324"/>
      <c r="AR14" s="319"/>
      <c r="AS14" s="321"/>
      <c r="AT14" s="328"/>
      <c r="AU14" s="324"/>
      <c r="AV14" s="319"/>
      <c r="AW14" s="321"/>
      <c r="AX14" s="328"/>
      <c r="AY14" s="331"/>
      <c r="AZ14" s="324"/>
      <c r="BA14" s="326"/>
      <c r="BB14" s="327"/>
      <c r="BC14" s="301"/>
      <c r="BD14" s="324"/>
      <c r="BE14" s="319"/>
      <c r="BF14" s="321"/>
      <c r="BG14" s="329"/>
      <c r="BH14" s="331"/>
      <c r="BI14" s="324"/>
      <c r="BJ14" s="326"/>
      <c r="BK14" s="327"/>
      <c r="BL14" s="301"/>
      <c r="BM14" s="324"/>
      <c r="BN14" s="324"/>
      <c r="BO14" s="324"/>
      <c r="BP14" s="301"/>
    </row>
    <row r="15" spans="1:68">
      <c r="A15" s="311"/>
      <c r="B15" s="313"/>
      <c r="C15" s="402"/>
      <c r="D15" s="404"/>
      <c r="E15" s="404"/>
      <c r="F15" s="287"/>
      <c r="G15" s="284"/>
      <c r="H15" s="285"/>
      <c r="I15" s="285"/>
      <c r="J15" s="294"/>
      <c r="K15" s="315"/>
      <c r="L15" s="406"/>
      <c r="M15" s="285"/>
      <c r="N15" s="294"/>
      <c r="O15" s="335"/>
      <c r="P15" s="319"/>
      <c r="Q15" s="321"/>
      <c r="R15" s="323"/>
      <c r="S15" s="337"/>
      <c r="T15" s="319"/>
      <c r="U15" s="321"/>
      <c r="V15" s="306"/>
      <c r="W15" s="412"/>
      <c r="X15" s="327"/>
      <c r="Y15" s="327"/>
      <c r="Z15" s="301"/>
      <c r="AA15" s="335"/>
      <c r="AB15" s="319"/>
      <c r="AC15" s="321"/>
      <c r="AD15" s="301"/>
      <c r="AE15" s="335"/>
      <c r="AF15" s="319"/>
      <c r="AG15" s="321"/>
      <c r="AH15" s="410"/>
      <c r="AI15" s="321"/>
      <c r="AJ15" s="319"/>
      <c r="AK15" s="321"/>
      <c r="AL15" s="411"/>
      <c r="AM15" s="337"/>
      <c r="AN15" s="319"/>
      <c r="AO15" s="321"/>
      <c r="AP15" s="323"/>
      <c r="AQ15" s="337"/>
      <c r="AR15" s="319"/>
      <c r="AS15" s="321"/>
      <c r="AT15" s="323"/>
      <c r="AU15" s="337"/>
      <c r="AV15" s="319"/>
      <c r="AW15" s="321"/>
      <c r="AX15" s="323"/>
      <c r="AY15" s="342"/>
      <c r="AZ15" s="339"/>
      <c r="BA15" s="326"/>
      <c r="BB15" s="327"/>
      <c r="BC15" s="301"/>
      <c r="BD15" s="337"/>
      <c r="BE15" s="319"/>
      <c r="BF15" s="321"/>
      <c r="BG15" s="341"/>
      <c r="BH15" s="342"/>
      <c r="BI15" s="339"/>
      <c r="BJ15" s="326"/>
      <c r="BK15" s="327"/>
      <c r="BL15" s="301"/>
      <c r="BM15" s="339"/>
      <c r="BN15" s="339"/>
      <c r="BO15" s="339"/>
      <c r="BP15" s="301"/>
    </row>
    <row r="16" spans="1:68">
      <c r="A16" s="311"/>
      <c r="B16" s="313"/>
      <c r="C16" s="402"/>
      <c r="D16" s="404"/>
      <c r="E16" s="404"/>
      <c r="F16" s="287"/>
      <c r="G16" s="335"/>
      <c r="H16" s="321"/>
      <c r="I16" s="321"/>
      <c r="J16" s="323"/>
      <c r="K16" s="345"/>
      <c r="L16" s="346"/>
      <c r="M16" s="321"/>
      <c r="N16" s="323"/>
      <c r="O16" s="335"/>
      <c r="P16" s="319"/>
      <c r="Q16" s="321"/>
      <c r="R16" s="323"/>
      <c r="S16" s="337"/>
      <c r="T16" s="319"/>
      <c r="U16" s="321"/>
      <c r="V16" s="306"/>
      <c r="W16" s="335"/>
      <c r="X16" s="321"/>
      <c r="Y16" s="321"/>
      <c r="Z16" s="301"/>
      <c r="AA16" s="335"/>
      <c r="AB16" s="319"/>
      <c r="AC16" s="321"/>
      <c r="AD16" s="301"/>
      <c r="AE16" s="335"/>
      <c r="AF16" s="319"/>
      <c r="AG16" s="321"/>
      <c r="AH16" s="410"/>
      <c r="AI16" s="321"/>
      <c r="AJ16" s="319"/>
      <c r="AK16" s="321"/>
      <c r="AL16" s="411"/>
      <c r="AM16" s="337"/>
      <c r="AN16" s="319"/>
      <c r="AO16" s="321"/>
      <c r="AP16" s="323"/>
      <c r="AQ16" s="337"/>
      <c r="AR16" s="319"/>
      <c r="AS16" s="321"/>
      <c r="AT16" s="323"/>
      <c r="AU16" s="337"/>
      <c r="AV16" s="319"/>
      <c r="AW16" s="321"/>
      <c r="AX16" s="323"/>
      <c r="AY16" s="337"/>
      <c r="AZ16" s="337"/>
      <c r="BA16" s="319"/>
      <c r="BB16" s="321"/>
      <c r="BC16" s="323"/>
      <c r="BD16" s="337"/>
      <c r="BE16" s="319"/>
      <c r="BF16" s="321"/>
      <c r="BG16" s="341"/>
      <c r="BH16" s="350"/>
      <c r="BI16" s="337"/>
      <c r="BJ16" s="319"/>
      <c r="BK16" s="321"/>
      <c r="BL16" s="301"/>
      <c r="BM16" s="339"/>
      <c r="BN16" s="319"/>
      <c r="BO16" s="321"/>
      <c r="BP16" s="301"/>
    </row>
    <row r="17" spans="1:68">
      <c r="A17" s="351"/>
      <c r="B17" s="352"/>
      <c r="C17" s="413"/>
      <c r="D17" s="414"/>
      <c r="E17" s="414"/>
      <c r="F17" s="355"/>
      <c r="G17" s="415"/>
      <c r="H17" s="369"/>
      <c r="I17" s="369"/>
      <c r="J17" s="363"/>
      <c r="K17" s="365"/>
      <c r="L17" s="367"/>
      <c r="M17" s="369"/>
      <c r="N17" s="363"/>
      <c r="O17" s="415"/>
      <c r="P17" s="416"/>
      <c r="Q17" s="369"/>
      <c r="R17" s="363"/>
      <c r="S17" s="361"/>
      <c r="T17" s="416"/>
      <c r="U17" s="369"/>
      <c r="V17" s="417"/>
      <c r="W17" s="415"/>
      <c r="X17" s="416"/>
      <c r="Y17" s="369"/>
      <c r="Z17" s="418"/>
      <c r="AA17" s="415"/>
      <c r="AB17" s="419"/>
      <c r="AC17" s="369"/>
      <c r="AD17" s="418"/>
      <c r="AE17" s="415"/>
      <c r="AF17" s="416"/>
      <c r="AG17" s="369"/>
      <c r="AH17" s="420"/>
      <c r="AI17" s="369"/>
      <c r="AJ17" s="416"/>
      <c r="AK17" s="369"/>
      <c r="AL17" s="421"/>
      <c r="AM17" s="375"/>
      <c r="AN17" s="372"/>
      <c r="AO17" s="373"/>
      <c r="AP17" s="374"/>
      <c r="AQ17" s="375"/>
      <c r="AR17" s="372"/>
      <c r="AS17" s="373"/>
      <c r="AT17" s="374"/>
      <c r="AU17" s="375"/>
      <c r="AV17" s="372"/>
      <c r="AW17" s="373"/>
      <c r="AX17" s="374"/>
      <c r="AY17" s="375"/>
      <c r="AZ17" s="375"/>
      <c r="BA17" s="372"/>
      <c r="BB17" s="379"/>
      <c r="BC17" s="376"/>
      <c r="BD17" s="375"/>
      <c r="BE17" s="372"/>
      <c r="BF17" s="373"/>
      <c r="BG17" s="377"/>
      <c r="BH17" s="380"/>
      <c r="BI17" s="375"/>
      <c r="BJ17" s="372"/>
      <c r="BK17" s="381"/>
      <c r="BL17" s="376"/>
      <c r="BM17" s="375"/>
      <c r="BN17" s="372"/>
      <c r="BO17" s="381"/>
      <c r="BP17" s="376"/>
    </row>
    <row r="18" spans="1:68">
      <c r="A18" s="163"/>
      <c r="C18" s="382"/>
      <c r="F18" s="383"/>
      <c r="G18" s="382"/>
      <c r="J18" s="384"/>
      <c r="K18" s="385"/>
      <c r="L18" s="386"/>
      <c r="N18" s="384"/>
      <c r="O18" s="382"/>
      <c r="R18" s="384"/>
      <c r="V18" s="387"/>
      <c r="W18" s="382"/>
      <c r="Z18" s="388"/>
      <c r="AA18" s="382"/>
      <c r="AD18" s="388"/>
      <c r="AE18" s="382"/>
      <c r="AH18" s="388"/>
      <c r="AL18" s="390"/>
      <c r="BH18" s="391"/>
      <c r="BL18" s="390"/>
      <c r="BP18" s="390"/>
    </row>
    <row r="19" spans="1:68">
      <c r="A19" s="227"/>
      <c r="B19" s="228"/>
      <c r="C19" s="228"/>
      <c r="D19" s="228"/>
      <c r="E19" s="228"/>
      <c r="F19" s="228"/>
      <c r="G19" s="228"/>
      <c r="H19" s="228"/>
      <c r="I19" s="228"/>
      <c r="J19" s="228"/>
      <c r="K19" s="230"/>
      <c r="L19" s="230"/>
      <c r="M19" s="228"/>
      <c r="N19" s="228"/>
      <c r="O19" s="228"/>
      <c r="P19" s="228"/>
      <c r="Q19" s="228"/>
      <c r="R19" s="228"/>
      <c r="S19" s="228"/>
      <c r="T19" s="228"/>
      <c r="U19" s="228"/>
      <c r="V19" s="232"/>
      <c r="W19" s="228"/>
      <c r="X19" s="228"/>
      <c r="Y19" s="228"/>
      <c r="Z19" s="232"/>
      <c r="AA19" s="228"/>
      <c r="AB19" s="228"/>
      <c r="AC19" s="228"/>
      <c r="AD19" s="232"/>
      <c r="AE19" s="228"/>
      <c r="AF19" s="228"/>
      <c r="AG19" s="228"/>
      <c r="AH19" s="232"/>
      <c r="AI19" s="233"/>
      <c r="AJ19" s="235"/>
      <c r="AK19" s="235"/>
      <c r="AL19" s="237"/>
      <c r="AM19" s="233"/>
      <c r="AN19" s="235"/>
      <c r="AO19" s="235"/>
      <c r="AP19" s="239"/>
      <c r="AQ19" s="233"/>
      <c r="AR19" s="235"/>
      <c r="AS19" s="235"/>
      <c r="AT19" s="239"/>
      <c r="AU19" s="233"/>
      <c r="AV19" s="235"/>
      <c r="AW19" s="235"/>
      <c r="AX19" s="239"/>
      <c r="AY19" s="235"/>
      <c r="AZ19" s="233"/>
      <c r="BA19" s="235"/>
      <c r="BB19" s="235"/>
      <c r="BC19" s="239"/>
      <c r="BD19" s="233"/>
      <c r="BE19" s="235"/>
      <c r="BF19" s="235"/>
      <c r="BG19" s="239"/>
      <c r="BH19" s="242"/>
      <c r="BI19" s="233"/>
      <c r="BJ19" s="235"/>
      <c r="BK19" s="235"/>
      <c r="BL19" s="237"/>
      <c r="BM19" s="233"/>
      <c r="BN19" s="235"/>
      <c r="BO19" s="235"/>
      <c r="BP19" s="237"/>
    </row>
    <row r="20" spans="1:68">
      <c r="A20" s="243"/>
      <c r="B20" s="245"/>
      <c r="C20" s="247"/>
      <c r="D20" s="249"/>
      <c r="E20" s="249"/>
      <c r="F20" s="250"/>
      <c r="G20" s="247"/>
      <c r="H20" s="249"/>
      <c r="I20" s="249"/>
      <c r="J20" s="250"/>
      <c r="K20" s="252"/>
      <c r="L20" s="253"/>
      <c r="M20" s="249"/>
      <c r="N20" s="249"/>
      <c r="O20" s="247"/>
      <c r="P20" s="249"/>
      <c r="Q20" s="249"/>
      <c r="R20" s="250"/>
      <c r="S20" s="249"/>
      <c r="T20" s="249"/>
      <c r="U20" s="249"/>
      <c r="V20" s="254"/>
      <c r="W20" s="249"/>
      <c r="X20" s="249"/>
      <c r="Y20" s="249"/>
      <c r="Z20" s="256"/>
      <c r="AA20" s="249"/>
      <c r="AB20" s="249"/>
      <c r="AC20" s="249"/>
      <c r="AD20" s="256"/>
      <c r="AE20" s="249"/>
      <c r="AF20" s="249"/>
      <c r="AG20" s="249"/>
      <c r="AH20" s="256"/>
      <c r="AI20" s="249"/>
      <c r="AJ20" s="249"/>
      <c r="AK20" s="249"/>
      <c r="AL20" s="256"/>
      <c r="AM20" s="249"/>
      <c r="AN20" s="249"/>
      <c r="AO20" s="249"/>
      <c r="AP20" s="258"/>
      <c r="AQ20" s="249"/>
      <c r="AR20" s="249"/>
      <c r="AS20" s="249"/>
      <c r="AT20" s="258"/>
      <c r="AU20" s="249"/>
      <c r="AV20" s="249"/>
      <c r="AW20" s="249"/>
      <c r="AX20" s="258"/>
      <c r="AY20" s="262"/>
      <c r="AZ20" s="249"/>
      <c r="BA20" s="249"/>
      <c r="BB20" s="249"/>
      <c r="BC20" s="258"/>
      <c r="BD20" s="249"/>
      <c r="BE20" s="249"/>
      <c r="BF20" s="249"/>
      <c r="BG20" s="258"/>
      <c r="BH20" s="264"/>
      <c r="BI20" s="249"/>
      <c r="BJ20" s="249"/>
      <c r="BK20" s="249"/>
      <c r="BL20" s="256"/>
      <c r="BM20" s="249"/>
      <c r="BN20" s="249"/>
      <c r="BO20" s="249"/>
      <c r="BP20" s="256"/>
    </row>
    <row r="21" spans="1:68">
      <c r="A21" s="266"/>
      <c r="B21" s="268"/>
      <c r="C21" s="269"/>
      <c r="D21" s="271"/>
      <c r="E21" s="271"/>
      <c r="F21" s="272"/>
      <c r="G21" s="269"/>
      <c r="H21" s="268"/>
      <c r="I21" s="271"/>
      <c r="J21" s="273"/>
      <c r="K21" s="274"/>
      <c r="L21" s="275"/>
      <c r="M21" s="271"/>
      <c r="N21" s="279"/>
      <c r="O21" s="269"/>
      <c r="P21" s="268"/>
      <c r="Q21" s="271"/>
      <c r="R21" s="273"/>
      <c r="S21" s="277"/>
      <c r="T21" s="268"/>
      <c r="U21" s="271"/>
      <c r="V21" s="278"/>
      <c r="W21" s="277"/>
      <c r="X21" s="268"/>
      <c r="Y21" s="279"/>
      <c r="Z21" s="280"/>
      <c r="AA21" s="277"/>
      <c r="AB21" s="268"/>
      <c r="AC21" s="279"/>
      <c r="AD21" s="280"/>
      <c r="AE21" s="277"/>
      <c r="AF21" s="268"/>
      <c r="AG21" s="279"/>
      <c r="AH21" s="280"/>
      <c r="AI21" s="277"/>
      <c r="AJ21" s="268"/>
      <c r="AK21" s="279"/>
      <c r="AL21" s="280"/>
      <c r="AM21" s="277"/>
      <c r="AN21" s="268"/>
      <c r="AO21" s="279"/>
      <c r="AP21" s="276"/>
      <c r="AQ21" s="277"/>
      <c r="AR21" s="268"/>
      <c r="AS21" s="279"/>
      <c r="AT21" s="276"/>
      <c r="AU21" s="277"/>
      <c r="AV21" s="268"/>
      <c r="AW21" s="279"/>
      <c r="AX21" s="276"/>
      <c r="AY21" s="277"/>
      <c r="AZ21" s="277"/>
      <c r="BA21" s="268"/>
      <c r="BB21" s="279"/>
      <c r="BC21" s="276"/>
      <c r="BD21" s="277"/>
      <c r="BE21" s="268"/>
      <c r="BF21" s="279"/>
      <c r="BG21" s="276"/>
      <c r="BH21" s="281"/>
      <c r="BI21" s="277"/>
      <c r="BJ21" s="268"/>
      <c r="BK21" s="279"/>
      <c r="BL21" s="280"/>
      <c r="BM21" s="277"/>
      <c r="BN21" s="268"/>
      <c r="BO21" s="279"/>
      <c r="BP21" s="280"/>
    </row>
    <row r="22" spans="1:68">
      <c r="A22" s="282"/>
      <c r="B22" s="283"/>
      <c r="C22" s="289"/>
      <c r="D22" s="395"/>
      <c r="E22" s="291"/>
      <c r="F22" s="287"/>
      <c r="G22" s="289"/>
      <c r="H22" s="395"/>
      <c r="I22" s="291"/>
      <c r="J22" s="294"/>
      <c r="K22" s="289"/>
      <c r="L22" s="395"/>
      <c r="M22" s="291"/>
      <c r="N22" s="294"/>
      <c r="O22" s="297"/>
      <c r="P22" s="298"/>
      <c r="Q22" s="299"/>
      <c r="R22" s="396"/>
      <c r="S22" s="303"/>
      <c r="T22" s="298"/>
      <c r="U22" s="299"/>
      <c r="V22" s="306"/>
      <c r="W22" s="297"/>
      <c r="X22" s="299"/>
      <c r="Y22" s="299"/>
      <c r="Z22" s="301"/>
      <c r="AA22" s="297"/>
      <c r="AB22" s="298"/>
      <c r="AC22" s="299"/>
      <c r="AD22" s="301"/>
      <c r="AE22" s="297"/>
      <c r="AF22" s="298"/>
      <c r="AG22" s="299"/>
      <c r="AH22" s="422"/>
      <c r="AI22" s="297"/>
      <c r="AJ22" s="298"/>
      <c r="AK22" s="299"/>
      <c r="AL22" s="422"/>
      <c r="AM22" s="303"/>
      <c r="AN22" s="298"/>
      <c r="AO22" s="299"/>
      <c r="AP22" s="301"/>
      <c r="AQ22" s="303"/>
      <c r="AR22" s="298"/>
      <c r="AS22" s="299"/>
      <c r="AT22" s="301"/>
      <c r="AU22" s="303"/>
      <c r="AV22" s="298"/>
      <c r="AW22" s="299"/>
      <c r="AX22" s="301"/>
      <c r="AY22" s="308"/>
      <c r="AZ22" s="303"/>
      <c r="BA22" s="298"/>
      <c r="BB22" s="299"/>
      <c r="BC22" s="301"/>
      <c r="BD22" s="303"/>
      <c r="BE22" s="298"/>
      <c r="BF22" s="299"/>
      <c r="BG22" s="301"/>
      <c r="BH22" s="423"/>
      <c r="BI22" s="303"/>
      <c r="BJ22" s="298"/>
      <c r="BK22" s="299"/>
      <c r="BL22" s="301"/>
      <c r="BM22" s="303"/>
      <c r="BN22" s="298"/>
      <c r="BO22" s="299"/>
      <c r="BP22" s="301"/>
    </row>
    <row r="23" spans="1:68">
      <c r="A23" s="311"/>
      <c r="B23" s="313"/>
      <c r="C23" s="315"/>
      <c r="D23" s="406"/>
      <c r="E23" s="285"/>
      <c r="F23" s="287"/>
      <c r="G23" s="315"/>
      <c r="H23" s="406"/>
      <c r="I23" s="285"/>
      <c r="J23" s="294"/>
      <c r="K23" s="315"/>
      <c r="L23" s="406"/>
      <c r="M23" s="285"/>
      <c r="N23" s="294"/>
      <c r="O23" s="318"/>
      <c r="P23" s="319"/>
      <c r="Q23" s="321"/>
      <c r="R23" s="323"/>
      <c r="S23" s="324"/>
      <c r="T23" s="319"/>
      <c r="U23" s="321"/>
      <c r="V23" s="306"/>
      <c r="W23" s="318"/>
      <c r="X23" s="408"/>
      <c r="Y23" s="408"/>
      <c r="Z23" s="301"/>
      <c r="AA23" s="318"/>
      <c r="AB23" s="319"/>
      <c r="AC23" s="321"/>
      <c r="AD23" s="301"/>
      <c r="AE23" s="318"/>
      <c r="AF23" s="319"/>
      <c r="AG23" s="321"/>
      <c r="AH23" s="424"/>
      <c r="AI23" s="318"/>
      <c r="AJ23" s="319"/>
      <c r="AK23" s="321"/>
      <c r="AL23" s="424"/>
      <c r="AM23" s="324"/>
      <c r="AN23" s="319"/>
      <c r="AO23" s="321"/>
      <c r="AP23" s="328"/>
      <c r="AQ23" s="324"/>
      <c r="AR23" s="319"/>
      <c r="AS23" s="321"/>
      <c r="AT23" s="328"/>
      <c r="AU23" s="324"/>
      <c r="AV23" s="319"/>
      <c r="AW23" s="321"/>
      <c r="AX23" s="328"/>
      <c r="AY23" s="331"/>
      <c r="AZ23" s="324"/>
      <c r="BA23" s="326"/>
      <c r="BB23" s="327"/>
      <c r="BC23" s="425"/>
      <c r="BD23" s="324"/>
      <c r="BE23" s="319"/>
      <c r="BF23" s="321"/>
      <c r="BG23" s="328"/>
      <c r="BH23" s="426"/>
      <c r="BI23" s="324"/>
      <c r="BJ23" s="326"/>
      <c r="BK23" s="327"/>
      <c r="BL23" s="301"/>
      <c r="BM23" s="324"/>
      <c r="BN23" s="326"/>
      <c r="BO23" s="327"/>
      <c r="BP23" s="301"/>
    </row>
    <row r="24" spans="1:68">
      <c r="A24" s="311"/>
      <c r="B24" s="313"/>
      <c r="C24" s="315"/>
      <c r="D24" s="406"/>
      <c r="E24" s="285"/>
      <c r="F24" s="287"/>
      <c r="G24" s="315"/>
      <c r="H24" s="406"/>
      <c r="I24" s="285"/>
      <c r="J24" s="294"/>
      <c r="K24" s="315"/>
      <c r="L24" s="406"/>
      <c r="M24" s="285"/>
      <c r="N24" s="294"/>
      <c r="O24" s="335"/>
      <c r="P24" s="319"/>
      <c r="Q24" s="321"/>
      <c r="R24" s="323"/>
      <c r="S24" s="337"/>
      <c r="T24" s="319"/>
      <c r="U24" s="321"/>
      <c r="V24" s="306"/>
      <c r="W24" s="412"/>
      <c r="X24" s="327"/>
      <c r="Y24" s="327"/>
      <c r="Z24" s="301"/>
      <c r="AA24" s="335"/>
      <c r="AB24" s="319"/>
      <c r="AC24" s="321"/>
      <c r="AD24" s="301"/>
      <c r="AE24" s="335"/>
      <c r="AF24" s="319"/>
      <c r="AG24" s="321"/>
      <c r="AH24" s="424"/>
      <c r="AI24" s="335"/>
      <c r="AJ24" s="319"/>
      <c r="AK24" s="321"/>
      <c r="AL24" s="424"/>
      <c r="AM24" s="337"/>
      <c r="AN24" s="319"/>
      <c r="AO24" s="321"/>
      <c r="AP24" s="323"/>
      <c r="AQ24" s="337"/>
      <c r="AR24" s="319"/>
      <c r="AS24" s="321"/>
      <c r="AT24" s="323"/>
      <c r="AU24" s="337"/>
      <c r="AV24" s="319"/>
      <c r="AW24" s="321"/>
      <c r="AX24" s="323"/>
      <c r="AY24" s="342"/>
      <c r="AZ24" s="339"/>
      <c r="BA24" s="326"/>
      <c r="BB24" s="327"/>
      <c r="BC24" s="301"/>
      <c r="BD24" s="337"/>
      <c r="BE24" s="319"/>
      <c r="BF24" s="321"/>
      <c r="BG24" s="323"/>
      <c r="BH24" s="423"/>
      <c r="BI24" s="339"/>
      <c r="BJ24" s="326"/>
      <c r="BK24" s="327"/>
      <c r="BL24" s="301"/>
      <c r="BM24" s="339"/>
      <c r="BN24" s="326"/>
      <c r="BO24" s="327"/>
      <c r="BP24" s="301"/>
    </row>
    <row r="25" spans="1:68">
      <c r="A25" s="311"/>
      <c r="B25" s="313"/>
      <c r="C25" s="315"/>
      <c r="D25" s="406"/>
      <c r="E25" s="285"/>
      <c r="F25" s="287"/>
      <c r="G25" s="335"/>
      <c r="H25" s="319"/>
      <c r="I25" s="321"/>
      <c r="J25" s="323"/>
      <c r="K25" s="345"/>
      <c r="L25" s="427"/>
      <c r="M25" s="321"/>
      <c r="N25" s="323"/>
      <c r="O25" s="335"/>
      <c r="P25" s="319"/>
      <c r="Q25" s="321"/>
      <c r="R25" s="323"/>
      <c r="S25" s="337"/>
      <c r="T25" s="319"/>
      <c r="U25" s="321"/>
      <c r="V25" s="306"/>
      <c r="W25" s="335"/>
      <c r="X25" s="321"/>
      <c r="Y25" s="321"/>
      <c r="Z25" s="301"/>
      <c r="AA25" s="335"/>
      <c r="AB25" s="319"/>
      <c r="AC25" s="321"/>
      <c r="AD25" s="301"/>
      <c r="AE25" s="335"/>
      <c r="AF25" s="319"/>
      <c r="AG25" s="321"/>
      <c r="AH25" s="424"/>
      <c r="AI25" s="335"/>
      <c r="AJ25" s="319"/>
      <c r="AK25" s="321"/>
      <c r="AL25" s="424"/>
      <c r="AM25" s="337"/>
      <c r="AN25" s="319"/>
      <c r="AO25" s="321"/>
      <c r="AP25" s="323"/>
      <c r="AQ25" s="337"/>
      <c r="AR25" s="319"/>
      <c r="AS25" s="321"/>
      <c r="AT25" s="323"/>
      <c r="AU25" s="337"/>
      <c r="AV25" s="319"/>
      <c r="AW25" s="321"/>
      <c r="AX25" s="323"/>
      <c r="AY25" s="337"/>
      <c r="AZ25" s="337"/>
      <c r="BA25" s="319"/>
      <c r="BB25" s="321"/>
      <c r="BC25" s="323"/>
      <c r="BD25" s="337"/>
      <c r="BE25" s="319"/>
      <c r="BF25" s="321"/>
      <c r="BG25" s="323"/>
      <c r="BH25" s="428"/>
      <c r="BI25" s="337"/>
      <c r="BJ25" s="319"/>
      <c r="BK25" s="321"/>
      <c r="BL25" s="301"/>
      <c r="BM25" s="337"/>
      <c r="BN25" s="319"/>
      <c r="BO25" s="321"/>
      <c r="BP25" s="301"/>
    </row>
    <row r="26" spans="1:68">
      <c r="A26" s="351"/>
      <c r="B26" s="352"/>
      <c r="C26" s="429"/>
      <c r="D26" s="430"/>
      <c r="E26" s="354"/>
      <c r="F26" s="355"/>
      <c r="G26" s="415"/>
      <c r="H26" s="416"/>
      <c r="I26" s="369"/>
      <c r="J26" s="363"/>
      <c r="K26" s="365"/>
      <c r="L26" s="431"/>
      <c r="M26" s="369"/>
      <c r="N26" s="363"/>
      <c r="O26" s="415"/>
      <c r="P26" s="416"/>
      <c r="Q26" s="369"/>
      <c r="R26" s="363"/>
      <c r="S26" s="361"/>
      <c r="T26" s="416"/>
      <c r="U26" s="369"/>
      <c r="V26" s="417"/>
      <c r="W26" s="415"/>
      <c r="X26" s="416"/>
      <c r="Y26" s="369"/>
      <c r="Z26" s="418"/>
      <c r="AA26" s="415"/>
      <c r="AB26" s="416"/>
      <c r="AC26" s="369"/>
      <c r="AD26" s="418"/>
      <c r="AE26" s="415"/>
      <c r="AF26" s="416"/>
      <c r="AG26" s="369"/>
      <c r="AH26" s="432"/>
      <c r="AI26" s="415"/>
      <c r="AJ26" s="416"/>
      <c r="AK26" s="369"/>
      <c r="AL26" s="432"/>
      <c r="AM26" s="375"/>
      <c r="AN26" s="372"/>
      <c r="AO26" s="373"/>
      <c r="AP26" s="374"/>
      <c r="AQ26" s="375"/>
      <c r="AR26" s="372"/>
      <c r="AS26" s="373"/>
      <c r="AT26" s="374"/>
      <c r="AU26" s="375"/>
      <c r="AV26" s="372"/>
      <c r="AW26" s="373"/>
      <c r="AX26" s="374"/>
      <c r="AY26" s="375"/>
      <c r="AZ26" s="375"/>
      <c r="BA26" s="372"/>
      <c r="BB26" s="379"/>
      <c r="BC26" s="376"/>
      <c r="BD26" s="375"/>
      <c r="BE26" s="372"/>
      <c r="BF26" s="373"/>
      <c r="BG26" s="374"/>
      <c r="BH26" s="433"/>
      <c r="BI26" s="375"/>
      <c r="BJ26" s="372"/>
      <c r="BK26" s="381"/>
      <c r="BL26" s="376"/>
      <c r="BM26" s="375"/>
      <c r="BN26" s="372"/>
      <c r="BO26" s="381"/>
      <c r="BP26" s="376"/>
    </row>
    <row r="27" spans="1:68">
      <c r="A27" s="163"/>
      <c r="C27" s="382"/>
      <c r="F27" s="383"/>
      <c r="G27" s="382"/>
      <c r="J27" s="384"/>
      <c r="K27" s="385"/>
      <c r="L27" s="386"/>
      <c r="N27" s="384"/>
      <c r="O27" s="382"/>
      <c r="R27" s="384"/>
      <c r="V27" s="387"/>
      <c r="W27" s="382"/>
      <c r="Z27" s="388"/>
      <c r="AA27" s="382"/>
      <c r="AD27" s="388"/>
      <c r="AE27" s="382"/>
      <c r="AH27" s="388"/>
      <c r="AL27" s="390"/>
      <c r="BH27" s="391"/>
      <c r="BL27" s="390"/>
      <c r="BP27" s="390"/>
    </row>
    <row r="28" spans="1:68">
      <c r="A28" s="227"/>
      <c r="B28" s="435"/>
      <c r="C28" s="228"/>
      <c r="D28" s="228"/>
      <c r="E28" s="228"/>
      <c r="F28" s="228"/>
      <c r="G28" s="228"/>
      <c r="H28" s="228"/>
      <c r="I28" s="228"/>
      <c r="J28" s="228"/>
      <c r="K28" s="230"/>
      <c r="L28" s="230"/>
      <c r="M28" s="228"/>
      <c r="N28" s="228"/>
      <c r="O28" s="228"/>
      <c r="P28" s="228"/>
      <c r="Q28" s="228"/>
      <c r="R28" s="228"/>
      <c r="S28" s="228"/>
      <c r="T28" s="228"/>
      <c r="U28" s="228"/>
      <c r="V28" s="232"/>
      <c r="W28" s="228"/>
      <c r="X28" s="228"/>
      <c r="Y28" s="228"/>
      <c r="Z28" s="232"/>
      <c r="AA28" s="228"/>
      <c r="AB28" s="228"/>
      <c r="AC28" s="228"/>
      <c r="AD28" s="232"/>
      <c r="AE28" s="228"/>
      <c r="AF28" s="228"/>
      <c r="AG28" s="228"/>
      <c r="AH28" s="232"/>
      <c r="AI28" s="233"/>
      <c r="AJ28" s="235"/>
      <c r="AK28" s="235"/>
      <c r="AL28" s="237"/>
      <c r="AM28" s="233"/>
      <c r="AN28" s="235"/>
      <c r="AO28" s="235"/>
      <c r="AP28" s="239"/>
      <c r="AQ28" s="233"/>
      <c r="AR28" s="235"/>
      <c r="AS28" s="235"/>
      <c r="AT28" s="239"/>
      <c r="AU28" s="233"/>
      <c r="AV28" s="235"/>
      <c r="AW28" s="235"/>
      <c r="AX28" s="239"/>
      <c r="AY28" s="235"/>
      <c r="AZ28" s="233"/>
      <c r="BA28" s="235"/>
      <c r="BB28" s="235"/>
      <c r="BC28" s="239"/>
      <c r="BD28" s="233"/>
      <c r="BE28" s="235"/>
      <c r="BF28" s="235"/>
      <c r="BG28" s="239"/>
      <c r="BH28" s="242"/>
      <c r="BI28" s="233"/>
      <c r="BJ28" s="235"/>
      <c r="BK28" s="235"/>
      <c r="BL28" s="237"/>
      <c r="BM28" s="233"/>
      <c r="BN28" s="235"/>
      <c r="BO28" s="235"/>
      <c r="BP28" s="237"/>
    </row>
    <row r="29" spans="1:68">
      <c r="A29" s="243"/>
      <c r="B29" s="245"/>
      <c r="C29" s="247"/>
      <c r="D29" s="249"/>
      <c r="E29" s="249"/>
      <c r="F29" s="250"/>
      <c r="G29" s="247"/>
      <c r="H29" s="249"/>
      <c r="I29" s="249"/>
      <c r="J29" s="250"/>
      <c r="K29" s="252"/>
      <c r="L29" s="253"/>
      <c r="M29" s="249"/>
      <c r="N29" s="249"/>
      <c r="O29" s="247"/>
      <c r="P29" s="249"/>
      <c r="Q29" s="249"/>
      <c r="R29" s="250"/>
      <c r="S29" s="249"/>
      <c r="T29" s="249"/>
      <c r="U29" s="249"/>
      <c r="V29" s="254"/>
      <c r="W29" s="249"/>
      <c r="X29" s="249"/>
      <c r="Y29" s="249"/>
      <c r="Z29" s="256"/>
      <c r="AA29" s="249"/>
      <c r="AB29" s="249"/>
      <c r="AC29" s="249"/>
      <c r="AD29" s="256"/>
      <c r="AE29" s="249"/>
      <c r="AF29" s="249"/>
      <c r="AG29" s="249"/>
      <c r="AH29" s="256"/>
      <c r="AI29" s="249"/>
      <c r="AJ29" s="249"/>
      <c r="AK29" s="249"/>
      <c r="AL29" s="256"/>
      <c r="AM29" s="249"/>
      <c r="AN29" s="249"/>
      <c r="AO29" s="249"/>
      <c r="AP29" s="258"/>
      <c r="AQ29" s="249"/>
      <c r="AR29" s="249"/>
      <c r="AS29" s="249"/>
      <c r="AT29" s="258"/>
      <c r="AU29" s="249"/>
      <c r="AV29" s="249"/>
      <c r="AW29" s="249"/>
      <c r="AX29" s="258"/>
      <c r="AY29" s="262"/>
      <c r="AZ29" s="249"/>
      <c r="BA29" s="249"/>
      <c r="BB29" s="249"/>
      <c r="BC29" s="258"/>
      <c r="BD29" s="249"/>
      <c r="BE29" s="249"/>
      <c r="BF29" s="249"/>
      <c r="BG29" s="258"/>
      <c r="BH29" s="264"/>
      <c r="BI29" s="249"/>
      <c r="BJ29" s="249"/>
      <c r="BK29" s="249"/>
      <c r="BL29" s="256"/>
      <c r="BM29" s="249"/>
      <c r="BN29" s="249"/>
      <c r="BO29" s="249"/>
      <c r="BP29" s="256"/>
    </row>
    <row r="30" spans="1:68">
      <c r="A30" s="266"/>
      <c r="B30" s="268"/>
      <c r="C30" s="269"/>
      <c r="D30" s="271"/>
      <c r="E30" s="271"/>
      <c r="F30" s="272"/>
      <c r="G30" s="269"/>
      <c r="H30" s="268"/>
      <c r="I30" s="271"/>
      <c r="J30" s="273"/>
      <c r="K30" s="274"/>
      <c r="L30" s="275"/>
      <c r="M30" s="271"/>
      <c r="N30" s="279"/>
      <c r="O30" s="269"/>
      <c r="P30" s="268"/>
      <c r="Q30" s="271"/>
      <c r="R30" s="273"/>
      <c r="S30" s="277"/>
      <c r="T30" s="268"/>
      <c r="U30" s="271"/>
      <c r="V30" s="278"/>
      <c r="W30" s="277"/>
      <c r="X30" s="268"/>
      <c r="Y30" s="271"/>
      <c r="Z30" s="280"/>
      <c r="AA30" s="277"/>
      <c r="AB30" s="268"/>
      <c r="AC30" s="279"/>
      <c r="AD30" s="280"/>
      <c r="AE30" s="277"/>
      <c r="AF30" s="268"/>
      <c r="AG30" s="279"/>
      <c r="AH30" s="280"/>
      <c r="AI30" s="277"/>
      <c r="AJ30" s="268"/>
      <c r="AK30" s="279"/>
      <c r="AL30" s="280"/>
      <c r="AM30" s="277"/>
      <c r="AN30" s="268"/>
      <c r="AO30" s="279"/>
      <c r="AP30" s="276"/>
      <c r="AQ30" s="277"/>
      <c r="AR30" s="268"/>
      <c r="AS30" s="279"/>
      <c r="AT30" s="276"/>
      <c r="AU30" s="277"/>
      <c r="AV30" s="268"/>
      <c r="AW30" s="279"/>
      <c r="AX30" s="276"/>
      <c r="AY30" s="277"/>
      <c r="AZ30" s="277"/>
      <c r="BA30" s="268"/>
      <c r="BB30" s="279"/>
      <c r="BC30" s="276"/>
      <c r="BD30" s="277"/>
      <c r="BE30" s="268"/>
      <c r="BF30" s="279"/>
      <c r="BG30" s="276"/>
      <c r="BH30" s="281"/>
      <c r="BI30" s="277"/>
      <c r="BJ30" s="268"/>
      <c r="BK30" s="279"/>
      <c r="BL30" s="280"/>
      <c r="BM30" s="277"/>
      <c r="BN30" s="268"/>
      <c r="BO30" s="279"/>
      <c r="BP30" s="280"/>
    </row>
    <row r="31" spans="1:68">
      <c r="A31" s="282"/>
      <c r="B31" s="283"/>
      <c r="C31" s="289"/>
      <c r="D31" s="395"/>
      <c r="E31" s="291"/>
      <c r="F31" s="287"/>
      <c r="G31" s="289"/>
      <c r="H31" s="395"/>
      <c r="I31" s="291"/>
      <c r="J31" s="294"/>
      <c r="K31" s="289"/>
      <c r="L31" s="395"/>
      <c r="M31" s="291"/>
      <c r="N31" s="294"/>
      <c r="O31" s="297"/>
      <c r="P31" s="298"/>
      <c r="Q31" s="299"/>
      <c r="R31" s="396"/>
      <c r="S31" s="303"/>
      <c r="T31" s="298"/>
      <c r="U31" s="299"/>
      <c r="V31" s="306"/>
      <c r="W31" s="447"/>
      <c r="X31" s="449"/>
      <c r="Y31" s="451"/>
      <c r="Z31" s="301"/>
      <c r="AA31" s="297"/>
      <c r="AB31" s="298"/>
      <c r="AC31" s="299"/>
      <c r="AD31" s="301"/>
      <c r="AE31" s="297"/>
      <c r="AF31" s="298"/>
      <c r="AG31" s="299"/>
      <c r="AH31" s="422"/>
      <c r="AI31" s="297"/>
      <c r="AJ31" s="298"/>
      <c r="AK31" s="299"/>
      <c r="AL31" s="422"/>
      <c r="AM31" s="303"/>
      <c r="AN31" s="298"/>
      <c r="AO31" s="299"/>
      <c r="AP31" s="301"/>
      <c r="AQ31" s="303"/>
      <c r="AR31" s="298"/>
      <c r="AS31" s="299"/>
      <c r="AT31" s="301"/>
      <c r="AU31" s="303"/>
      <c r="AV31" s="298"/>
      <c r="AW31" s="299"/>
      <c r="AX31" s="301"/>
      <c r="AY31" s="308"/>
      <c r="AZ31" s="303"/>
      <c r="BA31" s="298"/>
      <c r="BB31" s="299"/>
      <c r="BC31" s="301"/>
      <c r="BD31" s="303"/>
      <c r="BE31" s="298"/>
      <c r="BF31" s="299"/>
      <c r="BG31" s="301"/>
      <c r="BH31" s="423"/>
      <c r="BI31" s="303"/>
      <c r="BJ31" s="298"/>
      <c r="BK31" s="299"/>
      <c r="BL31" s="301"/>
      <c r="BM31" s="303"/>
      <c r="BN31" s="298"/>
      <c r="BO31" s="299"/>
      <c r="BP31" s="301"/>
    </row>
    <row r="32" spans="1:68">
      <c r="A32" s="311"/>
      <c r="B32" s="313"/>
      <c r="C32" s="315"/>
      <c r="D32" s="406"/>
      <c r="E32" s="285"/>
      <c r="F32" s="287"/>
      <c r="G32" s="315"/>
      <c r="H32" s="319"/>
      <c r="I32" s="285"/>
      <c r="J32" s="323"/>
      <c r="K32" s="315"/>
      <c r="L32" s="406"/>
      <c r="M32" s="285"/>
      <c r="N32" s="294"/>
      <c r="O32" s="318"/>
      <c r="P32" s="319"/>
      <c r="Q32" s="321"/>
      <c r="R32" s="323"/>
      <c r="S32" s="324"/>
      <c r="T32" s="319"/>
      <c r="U32" s="321"/>
      <c r="V32" s="306"/>
      <c r="W32" s="460"/>
      <c r="X32" s="462"/>
      <c r="Y32" s="464"/>
      <c r="Z32" s="301"/>
      <c r="AA32" s="318"/>
      <c r="AB32" s="319"/>
      <c r="AC32" s="321"/>
      <c r="AD32" s="301"/>
      <c r="AE32" s="318"/>
      <c r="AF32" s="319"/>
      <c r="AG32" s="321"/>
      <c r="AH32" s="424"/>
      <c r="AI32" s="318"/>
      <c r="AJ32" s="319"/>
      <c r="AK32" s="321"/>
      <c r="AL32" s="424"/>
      <c r="AM32" s="324"/>
      <c r="AN32" s="319"/>
      <c r="AO32" s="321"/>
      <c r="AP32" s="328"/>
      <c r="AQ32" s="324"/>
      <c r="AR32" s="319"/>
      <c r="AS32" s="321"/>
      <c r="AT32" s="328"/>
      <c r="AU32" s="324"/>
      <c r="AV32" s="319"/>
      <c r="AW32" s="321"/>
      <c r="AX32" s="328"/>
      <c r="AY32" s="331"/>
      <c r="AZ32" s="324"/>
      <c r="BA32" s="326"/>
      <c r="BB32" s="327"/>
      <c r="BC32" s="425"/>
      <c r="BD32" s="324"/>
      <c r="BE32" s="319"/>
      <c r="BF32" s="321"/>
      <c r="BG32" s="328"/>
      <c r="BH32" s="426"/>
      <c r="BI32" s="324"/>
      <c r="BJ32" s="326"/>
      <c r="BK32" s="327"/>
      <c r="BL32" s="301"/>
      <c r="BM32" s="324"/>
      <c r="BN32" s="326"/>
      <c r="BO32" s="327"/>
      <c r="BP32" s="301"/>
    </row>
    <row r="33" spans="1:68">
      <c r="A33" s="311"/>
      <c r="B33" s="313"/>
      <c r="C33" s="284"/>
      <c r="D33" s="467"/>
      <c r="E33" s="285"/>
      <c r="F33" s="287"/>
      <c r="G33" s="315"/>
      <c r="H33" s="319"/>
      <c r="I33" s="285"/>
      <c r="J33" s="294"/>
      <c r="K33" s="315"/>
      <c r="L33" s="406"/>
      <c r="M33" s="285"/>
      <c r="N33" s="294"/>
      <c r="O33" s="335"/>
      <c r="P33" s="319"/>
      <c r="Q33" s="321"/>
      <c r="R33" s="323"/>
      <c r="S33" s="337"/>
      <c r="T33" s="319"/>
      <c r="U33" s="321"/>
      <c r="V33" s="306"/>
      <c r="W33" s="460"/>
      <c r="X33" s="462"/>
      <c r="Y33" s="464"/>
      <c r="Z33" s="301"/>
      <c r="AA33" s="335"/>
      <c r="AB33" s="319"/>
      <c r="AC33" s="321"/>
      <c r="AD33" s="301"/>
      <c r="AE33" s="335"/>
      <c r="AF33" s="319"/>
      <c r="AG33" s="321"/>
      <c r="AH33" s="424"/>
      <c r="AI33" s="335"/>
      <c r="AJ33" s="319"/>
      <c r="AK33" s="321"/>
      <c r="AL33" s="424"/>
      <c r="AM33" s="337"/>
      <c r="AN33" s="319"/>
      <c r="AO33" s="321"/>
      <c r="AP33" s="323"/>
      <c r="AQ33" s="337"/>
      <c r="AR33" s="319"/>
      <c r="AS33" s="321"/>
      <c r="AT33" s="323"/>
      <c r="AU33" s="337"/>
      <c r="AV33" s="319"/>
      <c r="AW33" s="321"/>
      <c r="AX33" s="323"/>
      <c r="AY33" s="342"/>
      <c r="AZ33" s="470"/>
      <c r="BA33" s="326"/>
      <c r="BB33" s="472"/>
      <c r="BC33" s="301"/>
      <c r="BD33" s="337"/>
      <c r="BE33" s="319"/>
      <c r="BF33" s="321"/>
      <c r="BG33" s="323"/>
      <c r="BH33" s="423"/>
      <c r="BI33" s="339"/>
      <c r="BJ33" s="326"/>
      <c r="BK33" s="327"/>
      <c r="BL33" s="301"/>
      <c r="BM33" s="339"/>
      <c r="BN33" s="326"/>
      <c r="BO33" s="327"/>
      <c r="BP33" s="301"/>
    </row>
    <row r="34" spans="1:68">
      <c r="A34" s="311"/>
      <c r="B34" s="313"/>
      <c r="C34" s="315"/>
      <c r="D34" s="406"/>
      <c r="E34" s="285"/>
      <c r="F34" s="287"/>
      <c r="G34" s="335"/>
      <c r="H34" s="319"/>
      <c r="I34" s="321"/>
      <c r="J34" s="323"/>
      <c r="K34" s="345"/>
      <c r="L34" s="427"/>
      <c r="M34" s="321"/>
      <c r="N34" s="323"/>
      <c r="O34" s="335"/>
      <c r="P34" s="319"/>
      <c r="Q34" s="321"/>
      <c r="R34" s="323"/>
      <c r="S34" s="337"/>
      <c r="T34" s="319"/>
      <c r="U34" s="321"/>
      <c r="V34" s="306"/>
      <c r="W34" s="335"/>
      <c r="X34" s="321"/>
      <c r="Y34" s="321"/>
      <c r="Z34" s="301"/>
      <c r="AA34" s="335"/>
      <c r="AB34" s="319"/>
      <c r="AC34" s="321"/>
      <c r="AD34" s="301"/>
      <c r="AE34" s="335"/>
      <c r="AF34" s="319"/>
      <c r="AG34" s="321"/>
      <c r="AH34" s="424"/>
      <c r="AI34" s="335"/>
      <c r="AJ34" s="319"/>
      <c r="AK34" s="321"/>
      <c r="AL34" s="424"/>
      <c r="AM34" s="337"/>
      <c r="AN34" s="319"/>
      <c r="AO34" s="321"/>
      <c r="AP34" s="323"/>
      <c r="AQ34" s="337"/>
      <c r="AR34" s="319"/>
      <c r="AS34" s="321"/>
      <c r="AT34" s="323"/>
      <c r="AU34" s="337"/>
      <c r="AV34" s="319"/>
      <c r="AW34" s="321"/>
      <c r="AX34" s="323"/>
      <c r="AY34" s="337"/>
      <c r="AZ34" s="337"/>
      <c r="BA34" s="319"/>
      <c r="BB34" s="321"/>
      <c r="BC34" s="323"/>
      <c r="BD34" s="337"/>
      <c r="BE34" s="319"/>
      <c r="BF34" s="321"/>
      <c r="BG34" s="323"/>
      <c r="BH34" s="428"/>
      <c r="BI34" s="337"/>
      <c r="BJ34" s="319"/>
      <c r="BK34" s="321"/>
      <c r="BL34" s="301"/>
      <c r="BM34" s="339"/>
      <c r="BN34" s="319"/>
      <c r="BO34" s="321"/>
      <c r="BP34" s="301"/>
    </row>
    <row r="35" spans="1:68">
      <c r="A35" s="351"/>
      <c r="B35" s="352"/>
      <c r="C35" s="429"/>
      <c r="D35" s="430"/>
      <c r="E35" s="354"/>
      <c r="F35" s="355"/>
      <c r="G35" s="415"/>
      <c r="H35" s="416"/>
      <c r="I35" s="369"/>
      <c r="J35" s="363"/>
      <c r="K35" s="365"/>
      <c r="L35" s="431"/>
      <c r="M35" s="369"/>
      <c r="N35" s="363"/>
      <c r="O35" s="415"/>
      <c r="P35" s="416"/>
      <c r="Q35" s="369"/>
      <c r="R35" s="363"/>
      <c r="S35" s="361"/>
      <c r="T35" s="416"/>
      <c r="U35" s="369"/>
      <c r="V35" s="417"/>
      <c r="W35" s="415"/>
      <c r="X35" s="416"/>
      <c r="Y35" s="369"/>
      <c r="Z35" s="418"/>
      <c r="AA35" s="415"/>
      <c r="AB35" s="416"/>
      <c r="AC35" s="369"/>
      <c r="AD35" s="418"/>
      <c r="AE35" s="415"/>
      <c r="AF35" s="416"/>
      <c r="AG35" s="369"/>
      <c r="AH35" s="432"/>
      <c r="AI35" s="415"/>
      <c r="AJ35" s="416"/>
      <c r="AK35" s="369"/>
      <c r="AL35" s="432"/>
      <c r="AM35" s="375"/>
      <c r="AN35" s="372"/>
      <c r="AO35" s="373"/>
      <c r="AP35" s="374"/>
      <c r="AQ35" s="375"/>
      <c r="AR35" s="372"/>
      <c r="AS35" s="373"/>
      <c r="AT35" s="374"/>
      <c r="AU35" s="375"/>
      <c r="AV35" s="372"/>
      <c r="AW35" s="373"/>
      <c r="AX35" s="374"/>
      <c r="AY35" s="375"/>
      <c r="AZ35" s="375"/>
      <c r="BA35" s="372"/>
      <c r="BB35" s="379"/>
      <c r="BC35" s="376"/>
      <c r="BD35" s="375"/>
      <c r="BE35" s="372"/>
      <c r="BF35" s="373"/>
      <c r="BG35" s="374"/>
      <c r="BH35" s="433"/>
      <c r="BI35" s="375"/>
      <c r="BJ35" s="372"/>
      <c r="BK35" s="381"/>
      <c r="BL35" s="376"/>
      <c r="BM35" s="375"/>
      <c r="BN35" s="372"/>
      <c r="BO35" s="381"/>
      <c r="BP35" s="376"/>
    </row>
    <row r="36" spans="1:68">
      <c r="A36" s="163"/>
      <c r="C36" s="382"/>
      <c r="F36" s="383"/>
      <c r="G36" s="382"/>
      <c r="J36" s="384"/>
      <c r="K36" s="385"/>
      <c r="L36" s="386"/>
      <c r="N36" s="384"/>
      <c r="O36" s="382"/>
      <c r="R36" s="384"/>
      <c r="V36" s="387"/>
      <c r="W36" s="382"/>
      <c r="Z36" s="388"/>
      <c r="AA36" s="382"/>
      <c r="AD36" s="388"/>
      <c r="AE36" s="382"/>
      <c r="AH36" s="388"/>
      <c r="AL36" s="390"/>
      <c r="BH36" s="391"/>
      <c r="BL36" s="390"/>
      <c r="BP36" s="390"/>
    </row>
    <row r="37" spans="1:68">
      <c r="A37" s="227"/>
      <c r="B37" s="228"/>
      <c r="C37" s="228"/>
      <c r="D37" s="228"/>
      <c r="E37" s="228"/>
      <c r="F37" s="228"/>
      <c r="G37" s="228"/>
      <c r="H37" s="228"/>
      <c r="I37" s="228"/>
      <c r="J37" s="228"/>
      <c r="K37" s="230"/>
      <c r="L37" s="230"/>
      <c r="M37" s="228"/>
      <c r="N37" s="228"/>
      <c r="O37" s="228"/>
      <c r="P37" s="228"/>
      <c r="Q37" s="228"/>
      <c r="R37" s="228"/>
      <c r="S37" s="228"/>
      <c r="T37" s="228"/>
      <c r="U37" s="228"/>
      <c r="V37" s="232"/>
      <c r="W37" s="228"/>
      <c r="X37" s="228"/>
      <c r="Y37" s="228"/>
      <c r="Z37" s="232"/>
      <c r="AA37" s="228"/>
      <c r="AB37" s="228"/>
      <c r="AC37" s="228"/>
      <c r="AD37" s="232"/>
      <c r="AE37" s="228"/>
      <c r="AF37" s="228"/>
      <c r="AG37" s="228"/>
      <c r="AH37" s="232"/>
      <c r="AI37" s="233"/>
      <c r="AJ37" s="235"/>
      <c r="AK37" s="235"/>
      <c r="AL37" s="237"/>
      <c r="AM37" s="233"/>
      <c r="AN37" s="235"/>
      <c r="AO37" s="235"/>
      <c r="AP37" s="239"/>
      <c r="AQ37" s="233"/>
      <c r="AR37" s="235"/>
      <c r="AS37" s="235"/>
      <c r="AT37" s="239"/>
      <c r="AU37" s="233"/>
      <c r="AV37" s="235"/>
      <c r="AW37" s="235"/>
      <c r="AX37" s="239"/>
      <c r="AY37" s="235"/>
      <c r="AZ37" s="233"/>
      <c r="BA37" s="235"/>
      <c r="BB37" s="235"/>
      <c r="BC37" s="239"/>
      <c r="BD37" s="233"/>
      <c r="BE37" s="235"/>
      <c r="BF37" s="235"/>
      <c r="BG37" s="239"/>
      <c r="BH37" s="242"/>
      <c r="BI37" s="233"/>
      <c r="BJ37" s="235"/>
      <c r="BK37" s="235"/>
      <c r="BL37" s="237"/>
      <c r="BM37" s="233"/>
      <c r="BN37" s="235"/>
      <c r="BO37" s="235"/>
      <c r="BP37" s="237"/>
    </row>
    <row r="38" spans="1:68">
      <c r="A38" s="243"/>
      <c r="B38" s="245"/>
      <c r="C38" s="247"/>
      <c r="D38" s="249"/>
      <c r="E38" s="249"/>
      <c r="F38" s="250"/>
      <c r="G38" s="247"/>
      <c r="H38" s="249"/>
      <c r="I38" s="249"/>
      <c r="J38" s="250"/>
      <c r="K38" s="252"/>
      <c r="L38" s="253"/>
      <c r="M38" s="249"/>
      <c r="N38" s="249"/>
      <c r="O38" s="247"/>
      <c r="P38" s="249"/>
      <c r="Q38" s="249"/>
      <c r="R38" s="250"/>
      <c r="S38" s="249"/>
      <c r="T38" s="249"/>
      <c r="U38" s="249"/>
      <c r="V38" s="254"/>
      <c r="W38" s="249"/>
      <c r="X38" s="249"/>
      <c r="Y38" s="249"/>
      <c r="Z38" s="256"/>
      <c r="AA38" s="249"/>
      <c r="AB38" s="249"/>
      <c r="AC38" s="249"/>
      <c r="AD38" s="256"/>
      <c r="AE38" s="249"/>
      <c r="AF38" s="249"/>
      <c r="AG38" s="249"/>
      <c r="AH38" s="256"/>
      <c r="AI38" s="249"/>
      <c r="AJ38" s="249"/>
      <c r="AK38" s="249"/>
      <c r="AL38" s="256"/>
      <c r="AM38" s="249"/>
      <c r="AN38" s="249"/>
      <c r="AO38" s="249"/>
      <c r="AP38" s="258"/>
      <c r="AQ38" s="249"/>
      <c r="AR38" s="249"/>
      <c r="AS38" s="249"/>
      <c r="AT38" s="258"/>
      <c r="AU38" s="249"/>
      <c r="AV38" s="249"/>
      <c r="AW38" s="249"/>
      <c r="AX38" s="258"/>
      <c r="AY38" s="262"/>
      <c r="AZ38" s="249"/>
      <c r="BA38" s="249"/>
      <c r="BB38" s="249"/>
      <c r="BC38" s="258"/>
      <c r="BD38" s="249"/>
      <c r="BE38" s="249"/>
      <c r="BF38" s="249"/>
      <c r="BG38" s="258"/>
      <c r="BH38" s="264"/>
      <c r="BI38" s="249"/>
      <c r="BJ38" s="249"/>
      <c r="BK38" s="249"/>
      <c r="BL38" s="256"/>
      <c r="BM38" s="249"/>
      <c r="BN38" s="249"/>
      <c r="BO38" s="249"/>
      <c r="BP38" s="256"/>
    </row>
    <row r="39" spans="1:68">
      <c r="A39" s="266"/>
      <c r="B39" s="268"/>
      <c r="C39" s="269"/>
      <c r="D39" s="271"/>
      <c r="E39" s="271"/>
      <c r="F39" s="272"/>
      <c r="G39" s="269"/>
      <c r="H39" s="268"/>
      <c r="I39" s="271"/>
      <c r="J39" s="273"/>
      <c r="K39" s="274"/>
      <c r="L39" s="275"/>
      <c r="M39" s="271"/>
      <c r="N39" s="279"/>
      <c r="O39" s="269"/>
      <c r="P39" s="268"/>
      <c r="Q39" s="271"/>
      <c r="R39" s="273"/>
      <c r="S39" s="277"/>
      <c r="T39" s="268"/>
      <c r="U39" s="271"/>
      <c r="V39" s="278"/>
      <c r="W39" s="277"/>
      <c r="X39" s="268"/>
      <c r="Y39" s="279"/>
      <c r="Z39" s="280"/>
      <c r="AA39" s="277"/>
      <c r="AB39" s="268"/>
      <c r="AC39" s="279"/>
      <c r="AD39" s="280"/>
      <c r="AE39" s="277"/>
      <c r="AF39" s="268"/>
      <c r="AG39" s="279"/>
      <c r="AH39" s="280"/>
      <c r="AI39" s="277"/>
      <c r="AJ39" s="268"/>
      <c r="AK39" s="279"/>
      <c r="AL39" s="280"/>
      <c r="AM39" s="277"/>
      <c r="AN39" s="268"/>
      <c r="AO39" s="279"/>
      <c r="AP39" s="276"/>
      <c r="AQ39" s="277"/>
      <c r="AR39" s="268"/>
      <c r="AS39" s="279"/>
      <c r="AT39" s="276"/>
      <c r="AU39" s="277"/>
      <c r="AV39" s="268"/>
      <c r="AW39" s="279"/>
      <c r="AX39" s="276"/>
      <c r="AY39" s="277"/>
      <c r="AZ39" s="277"/>
      <c r="BA39" s="268"/>
      <c r="BB39" s="279"/>
      <c r="BC39" s="276"/>
      <c r="BD39" s="277"/>
      <c r="BE39" s="268"/>
      <c r="BF39" s="279"/>
      <c r="BG39" s="276"/>
      <c r="BH39" s="281"/>
      <c r="BI39" s="277"/>
      <c r="BJ39" s="268"/>
      <c r="BK39" s="279"/>
      <c r="BL39" s="280"/>
      <c r="BM39" s="277"/>
      <c r="BN39" s="268"/>
      <c r="BO39" s="279"/>
      <c r="BP39" s="280"/>
    </row>
    <row r="40" spans="1:68">
      <c r="A40" s="282"/>
      <c r="B40" s="283"/>
      <c r="C40" s="289"/>
      <c r="D40" s="395"/>
      <c r="E40" s="291"/>
      <c r="F40" s="287"/>
      <c r="G40" s="289"/>
      <c r="H40" s="395"/>
      <c r="I40" s="475"/>
      <c r="J40" s="294"/>
      <c r="K40" s="289"/>
      <c r="L40" s="395"/>
      <c r="M40" s="291"/>
      <c r="N40" s="294"/>
      <c r="O40" s="297"/>
      <c r="P40" s="298"/>
      <c r="Q40" s="299"/>
      <c r="R40" s="301"/>
      <c r="S40" s="303"/>
      <c r="T40" s="298"/>
      <c r="U40" s="299"/>
      <c r="V40" s="306"/>
      <c r="W40" s="297"/>
      <c r="X40" s="299"/>
      <c r="Y40" s="299"/>
      <c r="Z40" s="301"/>
      <c r="AA40" s="297"/>
      <c r="AB40" s="298"/>
      <c r="AC40" s="299"/>
      <c r="AD40" s="301"/>
      <c r="AE40" s="297"/>
      <c r="AF40" s="298"/>
      <c r="AG40" s="299"/>
      <c r="AH40" s="422"/>
      <c r="AI40" s="297"/>
      <c r="AJ40" s="298"/>
      <c r="AK40" s="299"/>
      <c r="AL40" s="422"/>
      <c r="AM40" s="303"/>
      <c r="AN40" s="298"/>
      <c r="AO40" s="299"/>
      <c r="AP40" s="301"/>
      <c r="AQ40" s="303"/>
      <c r="AR40" s="298"/>
      <c r="AS40" s="299"/>
      <c r="AT40" s="301"/>
      <c r="AU40" s="303"/>
      <c r="AV40" s="298"/>
      <c r="AW40" s="299"/>
      <c r="AX40" s="301"/>
      <c r="AY40" s="308"/>
      <c r="AZ40" s="303"/>
      <c r="BA40" s="298"/>
      <c r="BB40" s="299"/>
      <c r="BC40" s="301"/>
      <c r="BD40" s="303"/>
      <c r="BE40" s="298"/>
      <c r="BF40" s="299"/>
      <c r="BG40" s="301"/>
      <c r="BH40" s="478"/>
      <c r="BI40" s="303"/>
      <c r="BJ40" s="298"/>
      <c r="BK40" s="299"/>
      <c r="BL40" s="301"/>
      <c r="BM40" s="303"/>
      <c r="BN40" s="298"/>
      <c r="BO40" s="299"/>
      <c r="BP40" s="301"/>
    </row>
    <row r="41" spans="1:68">
      <c r="A41" s="311"/>
      <c r="B41" s="313"/>
      <c r="C41" s="315"/>
      <c r="D41" s="406"/>
      <c r="E41" s="285"/>
      <c r="F41" s="287"/>
      <c r="G41" s="315"/>
      <c r="H41" s="406"/>
      <c r="I41" s="480"/>
      <c r="J41" s="294"/>
      <c r="K41" s="315"/>
      <c r="L41" s="406"/>
      <c r="M41" s="285"/>
      <c r="N41" s="294"/>
      <c r="O41" s="318"/>
      <c r="P41" s="319"/>
      <c r="Q41" s="327"/>
      <c r="R41" s="323"/>
      <c r="S41" s="324"/>
      <c r="T41" s="319"/>
      <c r="U41" s="321"/>
      <c r="V41" s="306"/>
      <c r="W41" s="318"/>
      <c r="X41" s="408"/>
      <c r="Y41" s="408"/>
      <c r="Z41" s="301"/>
      <c r="AA41" s="318"/>
      <c r="AB41" s="319"/>
      <c r="AC41" s="321"/>
      <c r="AD41" s="301"/>
      <c r="AE41" s="318"/>
      <c r="AF41" s="319"/>
      <c r="AG41" s="321"/>
      <c r="AH41" s="424"/>
      <c r="AI41" s="318"/>
      <c r="AJ41" s="319"/>
      <c r="AK41" s="321"/>
      <c r="AL41" s="424"/>
      <c r="AM41" s="324"/>
      <c r="AN41" s="319"/>
      <c r="AO41" s="321"/>
      <c r="AP41" s="328"/>
      <c r="AQ41" s="324"/>
      <c r="AR41" s="319"/>
      <c r="AS41" s="321"/>
      <c r="AT41" s="328"/>
      <c r="AU41" s="324"/>
      <c r="AV41" s="319"/>
      <c r="AW41" s="321"/>
      <c r="AX41" s="328"/>
      <c r="AY41" s="331"/>
      <c r="AZ41" s="324"/>
      <c r="BA41" s="326"/>
      <c r="BB41" s="327"/>
      <c r="BC41" s="425"/>
      <c r="BD41" s="324"/>
      <c r="BE41" s="319"/>
      <c r="BF41" s="321"/>
      <c r="BG41" s="328"/>
      <c r="BH41" s="481"/>
      <c r="BI41" s="324"/>
      <c r="BJ41" s="326"/>
      <c r="BK41" s="327"/>
      <c r="BL41" s="301"/>
      <c r="BM41" s="324"/>
      <c r="BN41" s="326"/>
      <c r="BO41" s="327"/>
      <c r="BP41" s="301"/>
    </row>
    <row r="42" spans="1:68">
      <c r="A42" s="311"/>
      <c r="B42" s="313"/>
      <c r="C42" s="315"/>
      <c r="D42" s="406"/>
      <c r="E42" s="285"/>
      <c r="F42" s="287"/>
      <c r="G42" s="315"/>
      <c r="H42" s="406"/>
      <c r="I42" s="480"/>
      <c r="J42" s="294"/>
      <c r="K42" s="315"/>
      <c r="L42" s="406"/>
      <c r="M42" s="285"/>
      <c r="N42" s="294"/>
      <c r="O42" s="335"/>
      <c r="P42" s="319"/>
      <c r="Q42" s="321"/>
      <c r="R42" s="323"/>
      <c r="S42" s="337"/>
      <c r="T42" s="319"/>
      <c r="U42" s="321"/>
      <c r="V42" s="306"/>
      <c r="W42" s="412"/>
      <c r="X42" s="327"/>
      <c r="Y42" s="327"/>
      <c r="Z42" s="301"/>
      <c r="AA42" s="335"/>
      <c r="AB42" s="319"/>
      <c r="AC42" s="321"/>
      <c r="AD42" s="301"/>
      <c r="AE42" s="335"/>
      <c r="AF42" s="319"/>
      <c r="AG42" s="321"/>
      <c r="AH42" s="424"/>
      <c r="AI42" s="335"/>
      <c r="AJ42" s="319"/>
      <c r="AK42" s="321"/>
      <c r="AL42" s="424"/>
      <c r="AM42" s="337"/>
      <c r="AN42" s="319"/>
      <c r="AO42" s="321"/>
      <c r="AP42" s="323"/>
      <c r="AQ42" s="337"/>
      <c r="AR42" s="319"/>
      <c r="AS42" s="321"/>
      <c r="AT42" s="323"/>
      <c r="AU42" s="337"/>
      <c r="AV42" s="319"/>
      <c r="AW42" s="321"/>
      <c r="AX42" s="323"/>
      <c r="AY42" s="342"/>
      <c r="AZ42" s="470"/>
      <c r="BA42" s="326"/>
      <c r="BB42" s="327"/>
      <c r="BC42" s="301"/>
      <c r="BD42" s="337"/>
      <c r="BE42" s="319"/>
      <c r="BF42" s="321"/>
      <c r="BG42" s="323"/>
      <c r="BH42" s="478"/>
      <c r="BI42" s="339"/>
      <c r="BJ42" s="326"/>
      <c r="BK42" s="327"/>
      <c r="BL42" s="301"/>
      <c r="BM42" s="339"/>
      <c r="BN42" s="326"/>
      <c r="BO42" s="327"/>
      <c r="BP42" s="301"/>
    </row>
    <row r="43" spans="1:68">
      <c r="A43" s="311"/>
      <c r="B43" s="313"/>
      <c r="C43" s="315"/>
      <c r="D43" s="406"/>
      <c r="E43" s="285"/>
      <c r="F43" s="287"/>
      <c r="G43" s="335"/>
      <c r="H43" s="319"/>
      <c r="I43" s="482"/>
      <c r="J43" s="323"/>
      <c r="K43" s="345"/>
      <c r="L43" s="427"/>
      <c r="M43" s="321"/>
      <c r="N43" s="323"/>
      <c r="O43" s="335"/>
      <c r="P43" s="319"/>
      <c r="Q43" s="321"/>
      <c r="R43" s="323"/>
      <c r="S43" s="337"/>
      <c r="T43" s="319"/>
      <c r="U43" s="321"/>
      <c r="V43" s="306"/>
      <c r="W43" s="335"/>
      <c r="X43" s="321"/>
      <c r="Y43" s="321"/>
      <c r="Z43" s="301"/>
      <c r="AA43" s="335"/>
      <c r="AB43" s="319"/>
      <c r="AC43" s="321"/>
      <c r="AD43" s="301"/>
      <c r="AE43" s="335"/>
      <c r="AF43" s="319"/>
      <c r="AG43" s="321"/>
      <c r="AH43" s="424"/>
      <c r="AI43" s="335"/>
      <c r="AJ43" s="319"/>
      <c r="AK43" s="321"/>
      <c r="AL43" s="424"/>
      <c r="AM43" s="337"/>
      <c r="AN43" s="319"/>
      <c r="AO43" s="321"/>
      <c r="AP43" s="323"/>
      <c r="AQ43" s="337"/>
      <c r="AR43" s="319"/>
      <c r="AS43" s="321"/>
      <c r="AT43" s="323"/>
      <c r="AU43" s="337"/>
      <c r="AV43" s="319"/>
      <c r="AW43" s="321"/>
      <c r="AX43" s="323"/>
      <c r="AY43" s="337"/>
      <c r="AZ43" s="337"/>
      <c r="BA43" s="319"/>
      <c r="BB43" s="321"/>
      <c r="BC43" s="323"/>
      <c r="BD43" s="337"/>
      <c r="BE43" s="319"/>
      <c r="BF43" s="321"/>
      <c r="BG43" s="323"/>
      <c r="BH43" s="484"/>
      <c r="BI43" s="337"/>
      <c r="BJ43" s="319"/>
      <c r="BK43" s="321"/>
      <c r="BL43" s="301"/>
      <c r="BM43" s="337"/>
      <c r="BN43" s="319"/>
      <c r="BO43" s="321"/>
      <c r="BP43" s="301"/>
    </row>
    <row r="44" spans="1:68">
      <c r="A44" s="351"/>
      <c r="B44" s="352"/>
      <c r="C44" s="429"/>
      <c r="D44" s="430"/>
      <c r="E44" s="354"/>
      <c r="F44" s="355"/>
      <c r="G44" s="415"/>
      <c r="H44" s="416"/>
      <c r="I44" s="369"/>
      <c r="J44" s="363"/>
      <c r="K44" s="365"/>
      <c r="L44" s="431"/>
      <c r="M44" s="369"/>
      <c r="N44" s="363"/>
      <c r="O44" s="415"/>
      <c r="P44" s="416"/>
      <c r="Q44" s="369"/>
      <c r="R44" s="363"/>
      <c r="S44" s="361"/>
      <c r="T44" s="416"/>
      <c r="U44" s="369"/>
      <c r="V44" s="417"/>
      <c r="W44" s="415"/>
      <c r="X44" s="416"/>
      <c r="Y44" s="369"/>
      <c r="Z44" s="418"/>
      <c r="AA44" s="415"/>
      <c r="AB44" s="416"/>
      <c r="AC44" s="369"/>
      <c r="AD44" s="418"/>
      <c r="AE44" s="415"/>
      <c r="AF44" s="416"/>
      <c r="AG44" s="369"/>
      <c r="AH44" s="432"/>
      <c r="AI44" s="415"/>
      <c r="AJ44" s="416"/>
      <c r="AK44" s="369"/>
      <c r="AL44" s="432"/>
      <c r="AM44" s="375"/>
      <c r="AN44" s="372"/>
      <c r="AO44" s="373"/>
      <c r="AP44" s="374"/>
      <c r="AQ44" s="375"/>
      <c r="AR44" s="372"/>
      <c r="AS44" s="373"/>
      <c r="AT44" s="374"/>
      <c r="AU44" s="375"/>
      <c r="AV44" s="372"/>
      <c r="AW44" s="373"/>
      <c r="AX44" s="374"/>
      <c r="AY44" s="375"/>
      <c r="AZ44" s="375"/>
      <c r="BA44" s="372"/>
      <c r="BB44" s="379"/>
      <c r="BC44" s="376"/>
      <c r="BD44" s="375"/>
      <c r="BE44" s="372"/>
      <c r="BF44" s="373"/>
      <c r="BG44" s="374"/>
      <c r="BH44" s="487"/>
      <c r="BI44" s="375"/>
      <c r="BJ44" s="372"/>
      <c r="BK44" s="489"/>
      <c r="BL44" s="376"/>
      <c r="BM44" s="375"/>
      <c r="BN44" s="372"/>
      <c r="BO44" s="381"/>
      <c r="BP44" s="376"/>
    </row>
    <row r="45" spans="1:68">
      <c r="A45" s="163"/>
      <c r="C45" s="382"/>
      <c r="F45" s="383"/>
      <c r="G45" s="382"/>
      <c r="J45" s="384"/>
      <c r="K45" s="386"/>
      <c r="L45" s="386"/>
      <c r="N45" s="491"/>
      <c r="O45" s="382"/>
      <c r="R45" s="384"/>
      <c r="V45" s="387"/>
      <c r="W45" s="382"/>
      <c r="Z45" s="388"/>
      <c r="AA45" s="382"/>
      <c r="AD45" s="388"/>
      <c r="AE45" s="382"/>
      <c r="AH45" s="388"/>
      <c r="AL45" s="390"/>
      <c r="BH45" s="391"/>
      <c r="BL45" s="390"/>
      <c r="BP45" s="390"/>
    </row>
    <row r="46" spans="1:68">
      <c r="A46" s="227"/>
      <c r="B46" s="228"/>
      <c r="C46" s="228"/>
      <c r="D46" s="228"/>
      <c r="E46" s="228"/>
      <c r="F46" s="228"/>
      <c r="G46" s="228"/>
      <c r="H46" s="228"/>
      <c r="I46" s="228"/>
      <c r="J46" s="228"/>
      <c r="K46" s="230"/>
      <c r="L46" s="230"/>
      <c r="M46" s="228"/>
      <c r="N46" s="228"/>
      <c r="O46" s="228"/>
      <c r="P46" s="228"/>
      <c r="Q46" s="228"/>
      <c r="R46" s="228"/>
      <c r="S46" s="228"/>
      <c r="T46" s="228"/>
      <c r="U46" s="228"/>
      <c r="V46" s="232"/>
      <c r="W46" s="228"/>
      <c r="X46" s="228"/>
      <c r="Y46" s="228"/>
      <c r="Z46" s="232"/>
      <c r="AA46" s="228"/>
      <c r="AB46" s="228"/>
      <c r="AC46" s="228"/>
      <c r="AD46" s="232"/>
      <c r="AE46" s="228"/>
      <c r="AF46" s="228"/>
      <c r="AG46" s="228"/>
      <c r="AH46" s="232"/>
      <c r="AI46" s="233"/>
      <c r="AJ46" s="235"/>
      <c r="AK46" s="235"/>
      <c r="AL46" s="237"/>
      <c r="AM46" s="233"/>
      <c r="AN46" s="235"/>
      <c r="AO46" s="235"/>
      <c r="AP46" s="239"/>
      <c r="AQ46" s="233"/>
      <c r="AR46" s="235"/>
      <c r="AS46" s="235"/>
      <c r="AT46" s="239"/>
      <c r="AU46" s="233"/>
      <c r="AV46" s="235"/>
      <c r="AW46" s="235"/>
      <c r="AX46" s="239"/>
      <c r="AY46" s="235"/>
      <c r="AZ46" s="233"/>
      <c r="BA46" s="235"/>
      <c r="BB46" s="235"/>
      <c r="BC46" s="239"/>
      <c r="BD46" s="233"/>
      <c r="BE46" s="235"/>
      <c r="BF46" s="235"/>
      <c r="BG46" s="239"/>
      <c r="BH46" s="242"/>
      <c r="BI46" s="233"/>
      <c r="BJ46" s="235"/>
      <c r="BK46" s="235"/>
      <c r="BL46" s="237"/>
      <c r="BM46" s="233"/>
      <c r="BN46" s="235"/>
      <c r="BO46" s="235"/>
      <c r="BP46" s="237"/>
    </row>
    <row r="47" spans="1:68">
      <c r="A47" s="243"/>
      <c r="B47" s="245"/>
      <c r="C47" s="247"/>
      <c r="D47" s="249"/>
      <c r="E47" s="249"/>
      <c r="F47" s="250"/>
      <c r="G47" s="247"/>
      <c r="H47" s="249"/>
      <c r="I47" s="249"/>
      <c r="J47" s="250"/>
      <c r="K47" s="252"/>
      <c r="L47" s="253"/>
      <c r="M47" s="249"/>
      <c r="N47" s="249"/>
      <c r="O47" s="247"/>
      <c r="P47" s="249"/>
      <c r="Q47" s="249"/>
      <c r="R47" s="250"/>
      <c r="S47" s="249"/>
      <c r="T47" s="249"/>
      <c r="U47" s="249"/>
      <c r="V47" s="254"/>
      <c r="W47" s="249"/>
      <c r="X47" s="249"/>
      <c r="Y47" s="249"/>
      <c r="Z47" s="256"/>
      <c r="AA47" s="249"/>
      <c r="AB47" s="249"/>
      <c r="AC47" s="249"/>
      <c r="AD47" s="256"/>
      <c r="AE47" s="249"/>
      <c r="AF47" s="249"/>
      <c r="AG47" s="249"/>
      <c r="AH47" s="256"/>
      <c r="AI47" s="249"/>
      <c r="AJ47" s="249"/>
      <c r="AK47" s="249"/>
      <c r="AL47" s="256"/>
      <c r="AM47" s="249"/>
      <c r="AN47" s="249"/>
      <c r="AO47" s="249"/>
      <c r="AP47" s="258"/>
      <c r="AQ47" s="249"/>
      <c r="AR47" s="249"/>
      <c r="AS47" s="249"/>
      <c r="AT47" s="258"/>
      <c r="AU47" s="249"/>
      <c r="AV47" s="249"/>
      <c r="AW47" s="249"/>
      <c r="AX47" s="258"/>
      <c r="AY47" s="262"/>
      <c r="AZ47" s="249"/>
      <c r="BA47" s="249"/>
      <c r="BB47" s="249"/>
      <c r="BC47" s="258"/>
      <c r="BD47" s="249"/>
      <c r="BE47" s="249"/>
      <c r="BF47" s="249"/>
      <c r="BG47" s="258"/>
      <c r="BH47" s="264"/>
      <c r="BI47" s="249"/>
      <c r="BJ47" s="249"/>
      <c r="BK47" s="249"/>
      <c r="BL47" s="256"/>
      <c r="BM47" s="249"/>
      <c r="BN47" s="249"/>
      <c r="BO47" s="249"/>
      <c r="BP47" s="256"/>
    </row>
    <row r="48" spans="1:68">
      <c r="A48" s="266"/>
      <c r="B48" s="268"/>
      <c r="C48" s="269"/>
      <c r="D48" s="271"/>
      <c r="E48" s="271"/>
      <c r="F48" s="272"/>
      <c r="G48" s="269"/>
      <c r="H48" s="268"/>
      <c r="I48" s="271"/>
      <c r="J48" s="273"/>
      <c r="K48" s="274"/>
      <c r="L48" s="275"/>
      <c r="M48" s="271"/>
      <c r="N48" s="279"/>
      <c r="O48" s="269"/>
      <c r="P48" s="268"/>
      <c r="Q48" s="271"/>
      <c r="R48" s="273"/>
      <c r="S48" s="277"/>
      <c r="T48" s="268"/>
      <c r="U48" s="271"/>
      <c r="V48" s="278"/>
      <c r="W48" s="277"/>
      <c r="X48" s="268"/>
      <c r="Y48" s="279"/>
      <c r="Z48" s="280"/>
      <c r="AA48" s="277"/>
      <c r="AB48" s="268"/>
      <c r="AC48" s="279"/>
      <c r="AD48" s="280"/>
      <c r="AE48" s="277"/>
      <c r="AF48" s="268"/>
      <c r="AG48" s="279"/>
      <c r="AH48" s="280"/>
      <c r="AI48" s="277"/>
      <c r="AJ48" s="268"/>
      <c r="AK48" s="279"/>
      <c r="AL48" s="280"/>
      <c r="AM48" s="277"/>
      <c r="AN48" s="268"/>
      <c r="AO48" s="279"/>
      <c r="AP48" s="276"/>
      <c r="AQ48" s="277"/>
      <c r="AR48" s="268"/>
      <c r="AS48" s="279"/>
      <c r="AT48" s="276"/>
      <c r="AU48" s="277"/>
      <c r="AV48" s="268"/>
      <c r="AW48" s="279"/>
      <c r="AX48" s="276"/>
      <c r="AY48" s="277"/>
      <c r="AZ48" s="277"/>
      <c r="BA48" s="268"/>
      <c r="BB48" s="279"/>
      <c r="BC48" s="276"/>
      <c r="BD48" s="277"/>
      <c r="BE48" s="268"/>
      <c r="BF48" s="279"/>
      <c r="BG48" s="276"/>
      <c r="BH48" s="281"/>
      <c r="BI48" s="277"/>
      <c r="BJ48" s="268"/>
      <c r="BK48" s="279"/>
      <c r="BL48" s="280"/>
      <c r="BM48" s="277"/>
      <c r="BN48" s="268"/>
      <c r="BO48" s="279"/>
      <c r="BP48" s="280"/>
    </row>
    <row r="49" spans="1:68">
      <c r="A49" s="282"/>
      <c r="B49" s="283"/>
      <c r="C49" s="289"/>
      <c r="D49" s="395"/>
      <c r="E49" s="291"/>
      <c r="F49" s="287"/>
      <c r="G49" s="289"/>
      <c r="H49" s="395"/>
      <c r="I49" s="291"/>
      <c r="J49" s="323"/>
      <c r="K49" s="283"/>
      <c r="L49" s="395"/>
      <c r="M49" s="291"/>
      <c r="N49" s="496"/>
      <c r="O49" s="297"/>
      <c r="P49" s="143"/>
      <c r="Q49" s="299"/>
      <c r="R49" s="301"/>
      <c r="S49" s="303"/>
      <c r="T49" s="298"/>
      <c r="U49" s="299"/>
      <c r="V49" s="306"/>
      <c r="W49" s="297"/>
      <c r="X49" s="299"/>
      <c r="Y49" s="299"/>
      <c r="Z49" s="301"/>
      <c r="AA49" s="297"/>
      <c r="AB49" s="298"/>
      <c r="AC49" s="299"/>
      <c r="AD49" s="301"/>
      <c r="AE49" s="297"/>
      <c r="AF49" s="298"/>
      <c r="AG49" s="299"/>
      <c r="AH49" s="422"/>
      <c r="AI49" s="297"/>
      <c r="AJ49" s="298"/>
      <c r="AK49" s="299"/>
      <c r="AL49" s="422"/>
      <c r="AM49" s="303"/>
      <c r="AN49" s="298"/>
      <c r="AO49" s="299"/>
      <c r="AP49" s="301"/>
      <c r="AQ49" s="303"/>
      <c r="AR49" s="298"/>
      <c r="AS49" s="299"/>
      <c r="AT49" s="301"/>
      <c r="AU49" s="303"/>
      <c r="AV49" s="298"/>
      <c r="AW49" s="299"/>
      <c r="AX49" s="301"/>
      <c r="AY49" s="308"/>
      <c r="AZ49" s="303"/>
      <c r="BA49" s="298"/>
      <c r="BB49" s="299"/>
      <c r="BC49" s="301"/>
      <c r="BD49" s="303"/>
      <c r="BE49" s="298"/>
      <c r="BF49" s="299"/>
      <c r="BG49" s="301"/>
      <c r="BH49" s="478"/>
      <c r="BI49" s="303"/>
      <c r="BJ49" s="298"/>
      <c r="BK49" s="299"/>
      <c r="BL49" s="301"/>
      <c r="BM49" s="303"/>
      <c r="BN49" s="298"/>
      <c r="BO49" s="299"/>
      <c r="BP49" s="301"/>
    </row>
    <row r="50" spans="1:68">
      <c r="A50" s="311"/>
      <c r="B50" s="313"/>
      <c r="C50" s="315"/>
      <c r="D50" s="406"/>
      <c r="E50" s="285"/>
      <c r="F50" s="287"/>
      <c r="G50" s="315"/>
      <c r="H50" s="406"/>
      <c r="I50" s="285"/>
      <c r="J50" s="294"/>
      <c r="K50" s="313"/>
      <c r="L50" s="406"/>
      <c r="M50" s="285"/>
      <c r="N50" s="496"/>
      <c r="O50" s="318"/>
      <c r="P50" s="319"/>
      <c r="Q50" s="321"/>
      <c r="R50" s="323"/>
      <c r="S50" s="324"/>
      <c r="T50" s="319"/>
      <c r="U50" s="321"/>
      <c r="V50" s="306"/>
      <c r="W50" s="318"/>
      <c r="X50" s="408"/>
      <c r="Y50" s="408"/>
      <c r="Z50" s="301"/>
      <c r="AA50" s="318"/>
      <c r="AB50" s="319"/>
      <c r="AC50" s="321"/>
      <c r="AD50" s="301"/>
      <c r="AE50" s="318"/>
      <c r="AF50" s="319"/>
      <c r="AG50" s="321"/>
      <c r="AH50" s="424"/>
      <c r="AI50" s="318"/>
      <c r="AJ50" s="319"/>
      <c r="AK50" s="321"/>
      <c r="AL50" s="424"/>
      <c r="AM50" s="324"/>
      <c r="AN50" s="319"/>
      <c r="AO50" s="321"/>
      <c r="AP50" s="328"/>
      <c r="AQ50" s="324"/>
      <c r="AR50" s="319"/>
      <c r="AS50" s="321"/>
      <c r="AT50" s="328"/>
      <c r="AU50" s="324"/>
      <c r="AV50" s="319"/>
      <c r="AW50" s="321"/>
      <c r="AX50" s="328"/>
      <c r="AY50" s="331"/>
      <c r="AZ50" s="324"/>
      <c r="BA50" s="326"/>
      <c r="BB50" s="327"/>
      <c r="BC50" s="301"/>
      <c r="BD50" s="324"/>
      <c r="BE50" s="337"/>
      <c r="BG50" s="500"/>
      <c r="BH50" s="481"/>
      <c r="BI50" s="324"/>
      <c r="BJ50" s="326"/>
      <c r="BK50" s="327"/>
      <c r="BL50" s="301"/>
      <c r="BM50" s="324"/>
      <c r="BN50" s="326"/>
      <c r="BO50" s="327"/>
      <c r="BP50" s="301"/>
    </row>
    <row r="51" spans="1:68">
      <c r="A51" s="311"/>
      <c r="B51" s="313"/>
      <c r="C51" s="315"/>
      <c r="D51" s="406"/>
      <c r="E51" s="285"/>
      <c r="F51" s="287"/>
      <c r="G51" s="315"/>
      <c r="H51" s="406"/>
      <c r="I51" s="408"/>
      <c r="J51" s="323"/>
      <c r="K51" s="313"/>
      <c r="L51" s="406"/>
      <c r="M51" s="285"/>
      <c r="N51" s="496"/>
      <c r="O51" s="335"/>
      <c r="P51" s="319"/>
      <c r="Q51" s="321"/>
      <c r="R51" s="323"/>
      <c r="S51" s="337"/>
      <c r="T51" s="319"/>
      <c r="U51" s="321"/>
      <c r="V51" s="306"/>
      <c r="W51" s="412"/>
      <c r="X51" s="327"/>
      <c r="Y51" s="327"/>
      <c r="Z51" s="301"/>
      <c r="AA51" s="335"/>
      <c r="AB51" s="319"/>
      <c r="AC51" s="321"/>
      <c r="AD51" s="301"/>
      <c r="AE51" s="335"/>
      <c r="AF51" s="319"/>
      <c r="AG51" s="321"/>
      <c r="AH51" s="424"/>
      <c r="AI51" s="335"/>
      <c r="AJ51" s="319"/>
      <c r="AK51" s="321"/>
      <c r="AL51" s="424"/>
      <c r="AM51" s="337"/>
      <c r="AN51" s="319"/>
      <c r="AO51" s="321"/>
      <c r="AP51" s="323"/>
      <c r="AQ51" s="337"/>
      <c r="AR51" s="319"/>
      <c r="AS51" s="321"/>
      <c r="AT51" s="323"/>
      <c r="AU51" s="337"/>
      <c r="AV51" s="319"/>
      <c r="AW51" s="321"/>
      <c r="AX51" s="323"/>
      <c r="AY51" s="342"/>
      <c r="AZ51" s="339"/>
      <c r="BA51" s="326"/>
      <c r="BB51" s="327"/>
      <c r="BC51" s="301"/>
      <c r="BD51" s="337"/>
      <c r="BE51" s="319"/>
      <c r="BF51" s="321"/>
      <c r="BG51" s="323"/>
      <c r="BH51" s="478"/>
      <c r="BI51" s="339"/>
      <c r="BJ51" s="326"/>
      <c r="BK51" s="327"/>
      <c r="BL51" s="301"/>
      <c r="BM51" s="339"/>
      <c r="BN51" s="326"/>
      <c r="BO51" s="327"/>
      <c r="BP51" s="301"/>
    </row>
    <row r="52" spans="1:68">
      <c r="A52" s="311"/>
      <c r="B52" s="313"/>
      <c r="C52" s="315"/>
      <c r="D52" s="406"/>
      <c r="E52" s="285"/>
      <c r="F52" s="287"/>
      <c r="G52" s="335"/>
      <c r="H52" s="337"/>
      <c r="I52" s="163"/>
      <c r="J52" s="323"/>
      <c r="K52" s="505"/>
      <c r="L52" s="427"/>
      <c r="M52" s="321"/>
      <c r="N52" s="341"/>
      <c r="O52" s="335"/>
      <c r="P52" s="319"/>
      <c r="Q52" s="321"/>
      <c r="R52" s="323"/>
      <c r="S52" s="337"/>
      <c r="T52" s="319"/>
      <c r="U52" s="321"/>
      <c r="V52" s="306"/>
      <c r="W52" s="335"/>
      <c r="X52" s="321"/>
      <c r="Y52" s="321"/>
      <c r="Z52" s="301"/>
      <c r="AA52" s="335"/>
      <c r="AB52" s="319"/>
      <c r="AC52" s="321"/>
      <c r="AD52" s="301"/>
      <c r="AE52" s="335"/>
      <c r="AF52" s="319"/>
      <c r="AG52" s="321"/>
      <c r="AH52" s="424"/>
      <c r="AI52" s="335"/>
      <c r="AJ52" s="319"/>
      <c r="AK52" s="321"/>
      <c r="AL52" s="424"/>
      <c r="AM52" s="337"/>
      <c r="AN52" s="319"/>
      <c r="AO52" s="321"/>
      <c r="AP52" s="323"/>
      <c r="AQ52" s="337"/>
      <c r="AR52" s="319"/>
      <c r="AS52" s="321"/>
      <c r="AT52" s="323"/>
      <c r="AU52" s="337"/>
      <c r="AV52" s="319"/>
      <c r="AW52" s="321"/>
      <c r="AX52" s="323"/>
      <c r="AY52" s="337"/>
      <c r="AZ52" s="337"/>
      <c r="BA52" s="319"/>
      <c r="BB52" s="321"/>
      <c r="BC52" s="323"/>
      <c r="BD52" s="337"/>
      <c r="BE52" s="319"/>
      <c r="BF52" s="321"/>
      <c r="BG52" s="323"/>
      <c r="BH52" s="484"/>
      <c r="BI52" s="337"/>
      <c r="BJ52" s="319"/>
      <c r="BK52" s="321"/>
      <c r="BL52" s="301"/>
      <c r="BM52" s="337"/>
      <c r="BN52" s="319"/>
      <c r="BO52" s="321"/>
      <c r="BP52" s="301"/>
    </row>
    <row r="53" spans="1:68">
      <c r="A53" s="351"/>
      <c r="B53" s="352"/>
      <c r="C53" s="506"/>
      <c r="D53" s="507"/>
      <c r="E53" s="509"/>
      <c r="F53" s="510"/>
      <c r="G53" s="371"/>
      <c r="H53" s="372"/>
      <c r="I53" s="373"/>
      <c r="J53" s="374"/>
      <c r="K53" s="511"/>
      <c r="L53" s="431"/>
      <c r="M53" s="369"/>
      <c r="N53" s="513"/>
      <c r="O53" s="371"/>
      <c r="P53" s="372"/>
      <c r="Q53" s="373"/>
      <c r="R53" s="374"/>
      <c r="S53" s="361"/>
      <c r="T53" s="416"/>
      <c r="U53" s="369"/>
      <c r="V53" s="417"/>
      <c r="W53" s="371"/>
      <c r="X53" s="372"/>
      <c r="Y53" s="373"/>
      <c r="Z53" s="376"/>
      <c r="AA53" s="371"/>
      <c r="AB53" s="372"/>
      <c r="AC53" s="373"/>
      <c r="AD53" s="376"/>
      <c r="AE53" s="371"/>
      <c r="AF53" s="372"/>
      <c r="AG53" s="373"/>
      <c r="AH53" s="514"/>
      <c r="AI53" s="371"/>
      <c r="AJ53" s="372"/>
      <c r="AK53" s="373"/>
      <c r="AL53" s="514"/>
      <c r="AM53" s="375"/>
      <c r="AN53" s="372"/>
      <c r="AO53" s="373"/>
      <c r="AP53" s="374"/>
      <c r="AQ53" s="375"/>
      <c r="AR53" s="372"/>
      <c r="AS53" s="373"/>
      <c r="AT53" s="374"/>
      <c r="AU53" s="375"/>
      <c r="AV53" s="372"/>
      <c r="AW53" s="373"/>
      <c r="AX53" s="374"/>
      <c r="AY53" s="375"/>
      <c r="AZ53" s="375"/>
      <c r="BA53" s="372"/>
      <c r="BB53" s="379"/>
      <c r="BC53" s="376"/>
      <c r="BD53" s="375"/>
      <c r="BE53" s="372"/>
      <c r="BF53" s="373"/>
      <c r="BG53" s="374"/>
      <c r="BH53" s="487"/>
      <c r="BI53" s="375"/>
      <c r="BJ53" s="372"/>
      <c r="BK53" s="381"/>
      <c r="BL53" s="376"/>
      <c r="BM53" s="375"/>
      <c r="BN53" s="372"/>
      <c r="BO53" s="381"/>
      <c r="BP53" s="376"/>
    </row>
    <row r="54" spans="1:68">
      <c r="A54" s="163"/>
      <c r="F54" s="515"/>
      <c r="J54" s="491"/>
      <c r="K54" s="386"/>
      <c r="L54" s="386"/>
      <c r="N54" s="491"/>
      <c r="R54" s="491"/>
      <c r="V54" s="387"/>
      <c r="Z54" s="387"/>
      <c r="AD54" s="387"/>
      <c r="AH54" s="387"/>
      <c r="AL54" s="390"/>
      <c r="BH54" s="391"/>
      <c r="BL54" s="390"/>
      <c r="BP54" s="390"/>
    </row>
    <row r="55" spans="1:68">
      <c r="A55" s="163"/>
      <c r="F55" s="515"/>
      <c r="J55" s="491"/>
      <c r="K55" s="386"/>
      <c r="L55" s="386"/>
      <c r="N55" s="491"/>
      <c r="R55" s="491"/>
      <c r="V55" s="387"/>
      <c r="Z55" s="387"/>
      <c r="AD55" s="387"/>
      <c r="AH55" s="387"/>
      <c r="AL55" s="390"/>
      <c r="BH55" s="391"/>
      <c r="BL55" s="390"/>
      <c r="BP55" s="390"/>
    </row>
    <row r="56" spans="1:68">
      <c r="A56" s="163"/>
      <c r="F56" s="515"/>
      <c r="J56" s="491"/>
      <c r="K56" s="386"/>
      <c r="L56" s="386"/>
      <c r="N56" s="491"/>
      <c r="R56" s="491"/>
      <c r="V56" s="387"/>
      <c r="Z56" s="387"/>
      <c r="AD56" s="387"/>
      <c r="AH56" s="387"/>
      <c r="AL56" s="390"/>
      <c r="BH56" s="391"/>
      <c r="BL56" s="390"/>
      <c r="BP56" s="390"/>
    </row>
    <row r="57" spans="1:68">
      <c r="A57" s="163"/>
      <c r="F57" s="515"/>
      <c r="J57" s="491"/>
      <c r="K57" s="386"/>
      <c r="L57" s="386"/>
      <c r="N57" s="491"/>
      <c r="R57" s="491"/>
      <c r="V57" s="387"/>
      <c r="Z57" s="387"/>
      <c r="AD57" s="387"/>
      <c r="AH57" s="387"/>
      <c r="AL57" s="390"/>
      <c r="BH57" s="391"/>
      <c r="BL57" s="390"/>
      <c r="BP57" s="390"/>
    </row>
    <row r="58" spans="1:68">
      <c r="A58" s="163"/>
      <c r="F58" s="515"/>
      <c r="J58" s="491"/>
      <c r="K58" s="386"/>
      <c r="L58" s="386"/>
      <c r="N58" s="491"/>
      <c r="R58" s="491"/>
      <c r="V58" s="387"/>
      <c r="Z58" s="387"/>
      <c r="AD58" s="387"/>
      <c r="AH58" s="387"/>
      <c r="AL58" s="390"/>
      <c r="BH58" s="391"/>
      <c r="BL58" s="390"/>
      <c r="BP58" s="390"/>
    </row>
    <row r="59" spans="1:68">
      <c r="A59" s="163"/>
      <c r="F59" s="515"/>
      <c r="J59" s="491"/>
      <c r="K59" s="386"/>
      <c r="L59" s="386"/>
      <c r="N59" s="491"/>
      <c r="R59" s="491"/>
      <c r="V59" s="387"/>
      <c r="Z59" s="387"/>
      <c r="AD59" s="387"/>
      <c r="AH59" s="387"/>
      <c r="AL59" s="390"/>
      <c r="BH59" s="391"/>
      <c r="BL59" s="390"/>
      <c r="BP59" s="390"/>
    </row>
    <row r="60" spans="1:68">
      <c r="A60" s="163"/>
      <c r="F60" s="515"/>
      <c r="J60" s="491"/>
      <c r="K60" s="386"/>
      <c r="L60" s="386"/>
      <c r="N60" s="491"/>
      <c r="R60" s="491"/>
      <c r="V60" s="387"/>
      <c r="Z60" s="387"/>
      <c r="AD60" s="387"/>
      <c r="AH60" s="387"/>
      <c r="AL60" s="390"/>
      <c r="BH60" s="391"/>
      <c r="BL60" s="390"/>
      <c r="BP60" s="390"/>
    </row>
    <row r="61" spans="1:68">
      <c r="A61" s="163"/>
      <c r="F61" s="515"/>
      <c r="J61" s="491"/>
      <c r="K61" s="386"/>
      <c r="L61" s="386"/>
      <c r="N61" s="491"/>
      <c r="R61" s="491"/>
      <c r="V61" s="387"/>
      <c r="Z61" s="387"/>
      <c r="AD61" s="387"/>
      <c r="AH61" s="387"/>
      <c r="AL61" s="390"/>
      <c r="BH61" s="391"/>
      <c r="BL61" s="390"/>
      <c r="BP61" s="390"/>
    </row>
    <row r="62" spans="1:68">
      <c r="A62" s="163"/>
      <c r="F62" s="515"/>
      <c r="J62" s="491"/>
      <c r="K62" s="386"/>
      <c r="L62" s="386"/>
      <c r="N62" s="491"/>
      <c r="R62" s="491"/>
      <c r="V62" s="387"/>
      <c r="Z62" s="387"/>
      <c r="AD62" s="387"/>
      <c r="AH62" s="387"/>
      <c r="AL62" s="390"/>
      <c r="BH62" s="391"/>
      <c r="BL62" s="390"/>
      <c r="BP62" s="390"/>
    </row>
    <row r="63" spans="1:68">
      <c r="A63" s="163"/>
      <c r="F63" s="515"/>
      <c r="J63" s="491"/>
      <c r="K63" s="386"/>
      <c r="L63" s="386"/>
      <c r="N63" s="491"/>
      <c r="R63" s="491"/>
      <c r="V63" s="387"/>
      <c r="Z63" s="387"/>
      <c r="AD63" s="387"/>
      <c r="AH63" s="387"/>
      <c r="AL63" s="390"/>
      <c r="BH63" s="391"/>
      <c r="BL63" s="390"/>
      <c r="BP63" s="390"/>
    </row>
    <row r="64" spans="1:68">
      <c r="A64" s="163"/>
      <c r="F64" s="515"/>
      <c r="J64" s="491"/>
      <c r="K64" s="386"/>
      <c r="L64" s="386"/>
      <c r="N64" s="491"/>
      <c r="R64" s="491"/>
      <c r="V64" s="387"/>
      <c r="Z64" s="387"/>
      <c r="AD64" s="387"/>
      <c r="AH64" s="387"/>
      <c r="AL64" s="390"/>
      <c r="BH64" s="391"/>
      <c r="BL64" s="390"/>
      <c r="BP64" s="390"/>
    </row>
    <row r="65" spans="1:68">
      <c r="A65" s="163"/>
      <c r="F65" s="515"/>
      <c r="J65" s="491"/>
      <c r="K65" s="386"/>
      <c r="L65" s="386"/>
      <c r="N65" s="491"/>
      <c r="R65" s="491"/>
      <c r="V65" s="387"/>
      <c r="Z65" s="387"/>
      <c r="AD65" s="387"/>
      <c r="AH65" s="387"/>
      <c r="AL65" s="390"/>
      <c r="BH65" s="391"/>
      <c r="BL65" s="390"/>
      <c r="BP65" s="390"/>
    </row>
    <row r="66" spans="1:68">
      <c r="A66" s="163"/>
      <c r="F66" s="515"/>
      <c r="J66" s="491"/>
      <c r="K66" s="386"/>
      <c r="L66" s="386"/>
      <c r="N66" s="491"/>
      <c r="R66" s="491"/>
      <c r="V66" s="387"/>
      <c r="Z66" s="387"/>
      <c r="AD66" s="387"/>
      <c r="AH66" s="387"/>
      <c r="AL66" s="390"/>
      <c r="BH66" s="391"/>
      <c r="BL66" s="390"/>
      <c r="BP66" s="390"/>
    </row>
    <row r="67" spans="1:68">
      <c r="A67" s="163"/>
      <c r="F67" s="515"/>
      <c r="J67" s="491"/>
      <c r="K67" s="386"/>
      <c r="L67" s="386"/>
      <c r="N67" s="491"/>
      <c r="R67" s="491"/>
      <c r="V67" s="387"/>
      <c r="Z67" s="387"/>
      <c r="AD67" s="387"/>
      <c r="AH67" s="387"/>
      <c r="AL67" s="390"/>
      <c r="BH67" s="391"/>
      <c r="BL67" s="390"/>
      <c r="BP67" s="390"/>
    </row>
    <row r="68" spans="1:68">
      <c r="A68" s="163"/>
      <c r="F68" s="515"/>
      <c r="J68" s="491"/>
      <c r="K68" s="386"/>
      <c r="L68" s="386"/>
      <c r="N68" s="491"/>
      <c r="R68" s="491"/>
      <c r="V68" s="387"/>
      <c r="Z68" s="387"/>
      <c r="AD68" s="387"/>
      <c r="AH68" s="387"/>
      <c r="AL68" s="390"/>
      <c r="BH68" s="391"/>
      <c r="BL68" s="390"/>
      <c r="BP68" s="390"/>
    </row>
    <row r="69" spans="1:68">
      <c r="A69" s="163"/>
      <c r="F69" s="515"/>
      <c r="J69" s="491"/>
      <c r="K69" s="386"/>
      <c r="L69" s="386"/>
      <c r="N69" s="491"/>
      <c r="R69" s="491"/>
      <c r="V69" s="387"/>
      <c r="Z69" s="387"/>
      <c r="AD69" s="387"/>
      <c r="AH69" s="387"/>
      <c r="AL69" s="390"/>
      <c r="BH69" s="391"/>
      <c r="BL69" s="390"/>
      <c r="BP69" s="390"/>
    </row>
    <row r="70" spans="1:68">
      <c r="A70" s="163"/>
      <c r="F70" s="515"/>
      <c r="J70" s="491"/>
      <c r="K70" s="386"/>
      <c r="L70" s="386"/>
      <c r="N70" s="491"/>
      <c r="R70" s="491"/>
      <c r="V70" s="387"/>
      <c r="Z70" s="387"/>
      <c r="AD70" s="387"/>
      <c r="AH70" s="387"/>
      <c r="AL70" s="390"/>
      <c r="BH70" s="391"/>
      <c r="BL70" s="390"/>
      <c r="BP70" s="390"/>
    </row>
    <row r="71" spans="1:68">
      <c r="A71" s="163"/>
      <c r="F71" s="515"/>
      <c r="J71" s="491"/>
      <c r="K71" s="386"/>
      <c r="L71" s="386"/>
      <c r="N71" s="491"/>
      <c r="R71" s="491"/>
      <c r="V71" s="387"/>
      <c r="Z71" s="387"/>
      <c r="AD71" s="387"/>
      <c r="AH71" s="387"/>
      <c r="AL71" s="390"/>
      <c r="BH71" s="391"/>
      <c r="BL71" s="390"/>
      <c r="BP71" s="390"/>
    </row>
    <row r="72" spans="1:68">
      <c r="A72" s="163"/>
      <c r="F72" s="515"/>
      <c r="J72" s="491"/>
      <c r="K72" s="386"/>
      <c r="L72" s="386"/>
      <c r="N72" s="491"/>
      <c r="R72" s="491"/>
      <c r="V72" s="387"/>
      <c r="Z72" s="387"/>
      <c r="AD72" s="387"/>
      <c r="AH72" s="387"/>
      <c r="AL72" s="390"/>
      <c r="BH72" s="391"/>
      <c r="BL72" s="390"/>
      <c r="BP72" s="390"/>
    </row>
    <row r="73" spans="1:68">
      <c r="A73" s="163"/>
      <c r="F73" s="515"/>
      <c r="J73" s="491"/>
      <c r="K73" s="386"/>
      <c r="L73" s="386"/>
      <c r="N73" s="491"/>
      <c r="R73" s="491"/>
      <c r="V73" s="387"/>
      <c r="Z73" s="387"/>
      <c r="AD73" s="387"/>
      <c r="AH73" s="387"/>
      <c r="AL73" s="390"/>
      <c r="BH73" s="391"/>
      <c r="BL73" s="390"/>
      <c r="BP73" s="390"/>
    </row>
    <row r="74" spans="1:68">
      <c r="A74" s="163"/>
      <c r="F74" s="515"/>
      <c r="J74" s="491"/>
      <c r="K74" s="386"/>
      <c r="L74" s="386"/>
      <c r="N74" s="491"/>
      <c r="R74" s="491"/>
      <c r="V74" s="387"/>
      <c r="Z74" s="387"/>
      <c r="AD74" s="387"/>
      <c r="AH74" s="387"/>
      <c r="AL74" s="390"/>
      <c r="BH74" s="391"/>
      <c r="BL74" s="390"/>
      <c r="BP74" s="390"/>
    </row>
    <row r="75" spans="1:68">
      <c r="A75" s="163"/>
      <c r="F75" s="515"/>
      <c r="J75" s="491"/>
      <c r="K75" s="386"/>
      <c r="L75" s="386"/>
      <c r="N75" s="491"/>
      <c r="R75" s="491"/>
      <c r="V75" s="387"/>
      <c r="Z75" s="387"/>
      <c r="AD75" s="387"/>
      <c r="AH75" s="387"/>
      <c r="AL75" s="390"/>
      <c r="BH75" s="391"/>
      <c r="BL75" s="390"/>
      <c r="BP75" s="390"/>
    </row>
    <row r="76" spans="1:68">
      <c r="A76" s="163"/>
      <c r="F76" s="515"/>
      <c r="J76" s="491"/>
      <c r="K76" s="386"/>
      <c r="L76" s="386"/>
      <c r="N76" s="491"/>
      <c r="R76" s="491"/>
      <c r="V76" s="387"/>
      <c r="Z76" s="387"/>
      <c r="AD76" s="387"/>
      <c r="AH76" s="387"/>
      <c r="AL76" s="390"/>
      <c r="BH76" s="391"/>
      <c r="BL76" s="390"/>
      <c r="BP76" s="390"/>
    </row>
    <row r="77" spans="1:68">
      <c r="A77" s="163"/>
      <c r="F77" s="515"/>
      <c r="J77" s="491"/>
      <c r="K77" s="386"/>
      <c r="L77" s="386"/>
      <c r="N77" s="491"/>
      <c r="R77" s="491"/>
      <c r="V77" s="387"/>
      <c r="Z77" s="387"/>
      <c r="AD77" s="387"/>
      <c r="AH77" s="387"/>
      <c r="AL77" s="390"/>
      <c r="BH77" s="391"/>
      <c r="BL77" s="390"/>
      <c r="BP77" s="390"/>
    </row>
    <row r="78" spans="1:68">
      <c r="A78" s="163"/>
      <c r="F78" s="515"/>
      <c r="J78" s="491"/>
      <c r="K78" s="386"/>
      <c r="L78" s="386"/>
      <c r="N78" s="491"/>
      <c r="R78" s="491"/>
      <c r="V78" s="387"/>
      <c r="Z78" s="387"/>
      <c r="AD78" s="387"/>
      <c r="AH78" s="387"/>
      <c r="AL78" s="390"/>
      <c r="BH78" s="391"/>
      <c r="BL78" s="390"/>
      <c r="BP78" s="390"/>
    </row>
    <row r="79" spans="1:68">
      <c r="A79" s="163"/>
      <c r="F79" s="515"/>
      <c r="J79" s="491"/>
      <c r="K79" s="386"/>
      <c r="L79" s="386"/>
      <c r="N79" s="491"/>
      <c r="R79" s="491"/>
      <c r="V79" s="387"/>
      <c r="Z79" s="387"/>
      <c r="AD79" s="387"/>
      <c r="AH79" s="387"/>
      <c r="AL79" s="390"/>
      <c r="BH79" s="391"/>
      <c r="BL79" s="390"/>
      <c r="BP79" s="390"/>
    </row>
    <row r="80" spans="1:68">
      <c r="A80" s="163"/>
      <c r="F80" s="515"/>
      <c r="J80" s="491"/>
      <c r="K80" s="386"/>
      <c r="L80" s="386"/>
      <c r="N80" s="491"/>
      <c r="R80" s="491"/>
      <c r="V80" s="387"/>
      <c r="Z80" s="387"/>
      <c r="AD80" s="387"/>
      <c r="AH80" s="387"/>
      <c r="AL80" s="390"/>
      <c r="BH80" s="391"/>
      <c r="BL80" s="390"/>
      <c r="BP80" s="390"/>
    </row>
    <row r="81" spans="1:68">
      <c r="A81" s="163"/>
      <c r="F81" s="515"/>
      <c r="J81" s="491"/>
      <c r="K81" s="386"/>
      <c r="L81" s="386"/>
      <c r="N81" s="491"/>
      <c r="R81" s="491"/>
      <c r="V81" s="387"/>
      <c r="Z81" s="387"/>
      <c r="AD81" s="387"/>
      <c r="AH81" s="387"/>
      <c r="AL81" s="390"/>
      <c r="BH81" s="391"/>
      <c r="BL81" s="390"/>
      <c r="BP81" s="390"/>
    </row>
    <row r="82" spans="1:68">
      <c r="A82" s="163"/>
      <c r="F82" s="515"/>
      <c r="J82" s="491"/>
      <c r="K82" s="386"/>
      <c r="L82" s="386"/>
      <c r="N82" s="491"/>
      <c r="R82" s="491"/>
      <c r="V82" s="387"/>
      <c r="Z82" s="387"/>
      <c r="AD82" s="387"/>
      <c r="AH82" s="387"/>
      <c r="AL82" s="390"/>
      <c r="BH82" s="391"/>
      <c r="BL82" s="390"/>
      <c r="BP82" s="390"/>
    </row>
    <row r="83" spans="1:68">
      <c r="A83" s="163"/>
      <c r="F83" s="515"/>
      <c r="J83" s="491"/>
      <c r="K83" s="386"/>
      <c r="L83" s="386"/>
      <c r="N83" s="491"/>
      <c r="R83" s="491"/>
      <c r="V83" s="387"/>
      <c r="Z83" s="387"/>
      <c r="AD83" s="387"/>
      <c r="AH83" s="387"/>
      <c r="AL83" s="390"/>
      <c r="BH83" s="391"/>
      <c r="BL83" s="390"/>
      <c r="BP83" s="390"/>
    </row>
    <row r="84" spans="1:68">
      <c r="A84" s="163"/>
      <c r="F84" s="515"/>
      <c r="J84" s="491"/>
      <c r="K84" s="386"/>
      <c r="L84" s="386"/>
      <c r="N84" s="491"/>
      <c r="R84" s="491"/>
      <c r="V84" s="387"/>
      <c r="Z84" s="387"/>
      <c r="AD84" s="387"/>
      <c r="AH84" s="387"/>
      <c r="AL84" s="390"/>
      <c r="BH84" s="391"/>
      <c r="BL84" s="390"/>
      <c r="BP84" s="390"/>
    </row>
    <row r="85" spans="1:68">
      <c r="A85" s="163"/>
      <c r="F85" s="515"/>
      <c r="J85" s="491"/>
      <c r="K85" s="386"/>
      <c r="L85" s="386"/>
      <c r="N85" s="491"/>
      <c r="R85" s="491"/>
      <c r="V85" s="387"/>
      <c r="Z85" s="387"/>
      <c r="AD85" s="387"/>
      <c r="AH85" s="387"/>
      <c r="AL85" s="390"/>
      <c r="BH85" s="391"/>
      <c r="BL85" s="390"/>
      <c r="BP85" s="390"/>
    </row>
    <row r="86" spans="1:68">
      <c r="A86" s="163"/>
      <c r="F86" s="515"/>
      <c r="J86" s="491"/>
      <c r="K86" s="386"/>
      <c r="L86" s="386"/>
      <c r="N86" s="491"/>
      <c r="R86" s="491"/>
      <c r="V86" s="387"/>
      <c r="Z86" s="387"/>
      <c r="AD86" s="387"/>
      <c r="AH86" s="387"/>
      <c r="AL86" s="390"/>
      <c r="BH86" s="391"/>
      <c r="BL86" s="390"/>
      <c r="BP86" s="390"/>
    </row>
    <row r="87" spans="1:68">
      <c r="A87" s="163"/>
      <c r="F87" s="515"/>
      <c r="J87" s="491"/>
      <c r="K87" s="386"/>
      <c r="L87" s="386"/>
      <c r="N87" s="491"/>
      <c r="R87" s="491"/>
      <c r="V87" s="387"/>
      <c r="Z87" s="387"/>
      <c r="AD87" s="387"/>
      <c r="AH87" s="387"/>
      <c r="AL87" s="390"/>
      <c r="BH87" s="391"/>
      <c r="BL87" s="390"/>
      <c r="BP87" s="390"/>
    </row>
    <row r="88" spans="1:68">
      <c r="A88" s="163"/>
      <c r="F88" s="515"/>
      <c r="J88" s="491"/>
      <c r="K88" s="386"/>
      <c r="L88" s="386"/>
      <c r="N88" s="491"/>
      <c r="R88" s="491"/>
      <c r="V88" s="387"/>
      <c r="Z88" s="387"/>
      <c r="AD88" s="387"/>
      <c r="AH88" s="387"/>
      <c r="AL88" s="390"/>
      <c r="BH88" s="391"/>
      <c r="BL88" s="390"/>
      <c r="BP88" s="390"/>
    </row>
    <row r="89" spans="1:68">
      <c r="A89" s="163"/>
      <c r="F89" s="515"/>
      <c r="J89" s="491"/>
      <c r="K89" s="386"/>
      <c r="L89" s="386"/>
      <c r="N89" s="491"/>
      <c r="R89" s="491"/>
      <c r="V89" s="387"/>
      <c r="Z89" s="387"/>
      <c r="AD89" s="387"/>
      <c r="AH89" s="387"/>
      <c r="AL89" s="390"/>
      <c r="BH89" s="391"/>
      <c r="BL89" s="390"/>
      <c r="BP89" s="390"/>
    </row>
    <row r="90" spans="1:68">
      <c r="A90" s="163"/>
      <c r="F90" s="515"/>
      <c r="J90" s="491"/>
      <c r="K90" s="386"/>
      <c r="L90" s="386"/>
      <c r="N90" s="491"/>
      <c r="R90" s="491"/>
      <c r="V90" s="387"/>
      <c r="Z90" s="387"/>
      <c r="AD90" s="387"/>
      <c r="AH90" s="387"/>
      <c r="AL90" s="390"/>
      <c r="BH90" s="391"/>
      <c r="BL90" s="390"/>
      <c r="BP90" s="390"/>
    </row>
    <row r="91" spans="1:68">
      <c r="A91" s="163"/>
      <c r="F91" s="515"/>
      <c r="J91" s="491"/>
      <c r="K91" s="386"/>
      <c r="L91" s="386"/>
      <c r="N91" s="491"/>
      <c r="R91" s="491"/>
      <c r="V91" s="387"/>
      <c r="Z91" s="387"/>
      <c r="AD91" s="387"/>
      <c r="AH91" s="387"/>
      <c r="AL91" s="390"/>
      <c r="BH91" s="391"/>
      <c r="BL91" s="390"/>
      <c r="BP91" s="390"/>
    </row>
    <row r="92" spans="1:68">
      <c r="A92" s="163"/>
      <c r="F92" s="515"/>
      <c r="J92" s="491"/>
      <c r="K92" s="386"/>
      <c r="L92" s="386"/>
      <c r="N92" s="491"/>
      <c r="R92" s="491"/>
      <c r="V92" s="387"/>
      <c r="Z92" s="387"/>
      <c r="AD92" s="387"/>
      <c r="AH92" s="387"/>
      <c r="AL92" s="390"/>
      <c r="BH92" s="391"/>
      <c r="BL92" s="390"/>
      <c r="BP92" s="390"/>
    </row>
    <row r="93" spans="1:68">
      <c r="A93" s="163"/>
      <c r="F93" s="515"/>
      <c r="J93" s="491"/>
      <c r="K93" s="386"/>
      <c r="L93" s="386"/>
      <c r="N93" s="491"/>
      <c r="R93" s="491"/>
      <c r="V93" s="387"/>
      <c r="Z93" s="387"/>
      <c r="AD93" s="387"/>
      <c r="AH93" s="387"/>
      <c r="AL93" s="390"/>
      <c r="BH93" s="391"/>
      <c r="BL93" s="390"/>
      <c r="BP93" s="390"/>
    </row>
    <row r="94" spans="1:68">
      <c r="A94" s="163"/>
      <c r="F94" s="515"/>
      <c r="J94" s="491"/>
      <c r="K94" s="386"/>
      <c r="L94" s="386"/>
      <c r="N94" s="491"/>
      <c r="R94" s="491"/>
      <c r="V94" s="387"/>
      <c r="Z94" s="387"/>
      <c r="AD94" s="387"/>
      <c r="AH94" s="387"/>
      <c r="AL94" s="390"/>
      <c r="BH94" s="391"/>
      <c r="BL94" s="390"/>
      <c r="BP94" s="390"/>
    </row>
    <row r="95" spans="1:68">
      <c r="A95" s="163"/>
      <c r="F95" s="515"/>
      <c r="J95" s="491"/>
      <c r="K95" s="386"/>
      <c r="L95" s="386"/>
      <c r="N95" s="491"/>
      <c r="R95" s="491"/>
      <c r="V95" s="387"/>
      <c r="Z95" s="387"/>
      <c r="AD95" s="387"/>
      <c r="AH95" s="387"/>
      <c r="AL95" s="390"/>
      <c r="BH95" s="391"/>
      <c r="BL95" s="390"/>
      <c r="BP95" s="390"/>
    </row>
    <row r="96" spans="1:68">
      <c r="A96" s="163"/>
      <c r="F96" s="515"/>
      <c r="J96" s="491"/>
      <c r="K96" s="386"/>
      <c r="L96" s="386"/>
      <c r="N96" s="491"/>
      <c r="R96" s="491"/>
      <c r="V96" s="387"/>
      <c r="Z96" s="387"/>
      <c r="AD96" s="387"/>
      <c r="AH96" s="387"/>
      <c r="AL96" s="390"/>
      <c r="BH96" s="391"/>
      <c r="BL96" s="390"/>
      <c r="BP96" s="390"/>
    </row>
    <row r="97" spans="1:68">
      <c r="A97" s="163"/>
      <c r="F97" s="515"/>
      <c r="J97" s="491"/>
      <c r="K97" s="386"/>
      <c r="L97" s="386"/>
      <c r="N97" s="491"/>
      <c r="R97" s="491"/>
      <c r="V97" s="387"/>
      <c r="Z97" s="387"/>
      <c r="AD97" s="387"/>
      <c r="AH97" s="387"/>
      <c r="AL97" s="390"/>
      <c r="BH97" s="391"/>
      <c r="BL97" s="390"/>
      <c r="BP97" s="390"/>
    </row>
    <row r="98" spans="1:68">
      <c r="A98" s="163"/>
      <c r="F98" s="515"/>
      <c r="J98" s="491"/>
      <c r="K98" s="386"/>
      <c r="L98" s="386"/>
      <c r="N98" s="491"/>
      <c r="R98" s="491"/>
      <c r="V98" s="387"/>
      <c r="Z98" s="387"/>
      <c r="AD98" s="387"/>
      <c r="AH98" s="387"/>
      <c r="AL98" s="390"/>
      <c r="BH98" s="391"/>
      <c r="BL98" s="390"/>
      <c r="BP98" s="390"/>
    </row>
    <row r="99" spans="1:68">
      <c r="A99" s="163"/>
      <c r="F99" s="515"/>
      <c r="J99" s="491"/>
      <c r="K99" s="386"/>
      <c r="L99" s="386"/>
      <c r="N99" s="491"/>
      <c r="R99" s="491"/>
      <c r="V99" s="387"/>
      <c r="Z99" s="387"/>
      <c r="AD99" s="387"/>
      <c r="AH99" s="387"/>
      <c r="AL99" s="390"/>
      <c r="BH99" s="391"/>
      <c r="BL99" s="390"/>
      <c r="BP99" s="390"/>
    </row>
    <row r="100" spans="1:68">
      <c r="A100" s="163"/>
      <c r="F100" s="515"/>
      <c r="J100" s="491"/>
      <c r="K100" s="386"/>
      <c r="L100" s="386"/>
      <c r="N100" s="491"/>
      <c r="R100" s="491"/>
      <c r="V100" s="387"/>
      <c r="Z100" s="387"/>
      <c r="AD100" s="387"/>
      <c r="AH100" s="387"/>
      <c r="AL100" s="390"/>
      <c r="BH100" s="391"/>
      <c r="BL100" s="390"/>
      <c r="BP100" s="390"/>
    </row>
    <row r="101" spans="1:68">
      <c r="A101" s="163"/>
      <c r="F101" s="515"/>
      <c r="J101" s="491"/>
      <c r="K101" s="386"/>
      <c r="L101" s="386"/>
      <c r="N101" s="491"/>
      <c r="R101" s="491"/>
      <c r="V101" s="387"/>
      <c r="Z101" s="387"/>
      <c r="AD101" s="387"/>
      <c r="AH101" s="387"/>
      <c r="AL101" s="390"/>
      <c r="BH101" s="391"/>
      <c r="BL101" s="390"/>
      <c r="BP101" s="390"/>
    </row>
    <row r="102" spans="1:68">
      <c r="A102" s="163"/>
      <c r="F102" s="515"/>
      <c r="J102" s="491"/>
      <c r="K102" s="386"/>
      <c r="L102" s="386"/>
      <c r="N102" s="491"/>
      <c r="R102" s="491"/>
      <c r="V102" s="387"/>
      <c r="Z102" s="387"/>
      <c r="AD102" s="387"/>
      <c r="AH102" s="387"/>
      <c r="AL102" s="390"/>
      <c r="BH102" s="391"/>
      <c r="BL102" s="390"/>
      <c r="BP102" s="390"/>
    </row>
    <row r="103" spans="1:68">
      <c r="A103" s="163"/>
      <c r="F103" s="515"/>
      <c r="J103" s="491"/>
      <c r="K103" s="386"/>
      <c r="L103" s="386"/>
      <c r="N103" s="491"/>
      <c r="R103" s="491"/>
      <c r="V103" s="387"/>
      <c r="Z103" s="387"/>
      <c r="AD103" s="387"/>
      <c r="AH103" s="387"/>
      <c r="AL103" s="390"/>
      <c r="BH103" s="391"/>
      <c r="BL103" s="390"/>
      <c r="BP103" s="390"/>
    </row>
    <row r="104" spans="1:68">
      <c r="A104" s="163"/>
      <c r="F104" s="515"/>
      <c r="J104" s="491"/>
      <c r="K104" s="386"/>
      <c r="L104" s="386"/>
      <c r="N104" s="491"/>
      <c r="R104" s="491"/>
      <c r="V104" s="387"/>
      <c r="Z104" s="387"/>
      <c r="AD104" s="387"/>
      <c r="AH104" s="387"/>
      <c r="AL104" s="390"/>
      <c r="BH104" s="391"/>
      <c r="BL104" s="390"/>
      <c r="BP104" s="390"/>
    </row>
    <row r="105" spans="1:68">
      <c r="A105" s="163"/>
      <c r="F105" s="515"/>
      <c r="J105" s="491"/>
      <c r="K105" s="386"/>
      <c r="L105" s="386"/>
      <c r="N105" s="491"/>
      <c r="R105" s="491"/>
      <c r="V105" s="387"/>
      <c r="Z105" s="387"/>
      <c r="AD105" s="387"/>
      <c r="AH105" s="387"/>
      <c r="AL105" s="390"/>
      <c r="BH105" s="391"/>
      <c r="BL105" s="390"/>
      <c r="BP105" s="390"/>
    </row>
    <row r="106" spans="1:68">
      <c r="A106" s="163"/>
      <c r="F106" s="515"/>
      <c r="J106" s="491"/>
      <c r="K106" s="386"/>
      <c r="L106" s="386"/>
      <c r="N106" s="491"/>
      <c r="R106" s="491"/>
      <c r="V106" s="387"/>
      <c r="Z106" s="387"/>
      <c r="AD106" s="387"/>
      <c r="AH106" s="387"/>
      <c r="AL106" s="390"/>
      <c r="BH106" s="391"/>
      <c r="BL106" s="390"/>
      <c r="BP106" s="390"/>
    </row>
    <row r="107" spans="1:68">
      <c r="A107" s="163"/>
      <c r="F107" s="515"/>
      <c r="J107" s="491"/>
      <c r="K107" s="386"/>
      <c r="L107" s="386"/>
      <c r="N107" s="491"/>
      <c r="R107" s="491"/>
      <c r="V107" s="387"/>
      <c r="Z107" s="387"/>
      <c r="AD107" s="387"/>
      <c r="AH107" s="387"/>
      <c r="AL107" s="390"/>
      <c r="BH107" s="391"/>
      <c r="BL107" s="390"/>
      <c r="BP107" s="390"/>
    </row>
    <row r="108" spans="1:68">
      <c r="A108" s="163"/>
      <c r="F108" s="515"/>
      <c r="J108" s="491"/>
      <c r="K108" s="386"/>
      <c r="L108" s="386"/>
      <c r="N108" s="491"/>
      <c r="R108" s="491"/>
      <c r="V108" s="387"/>
      <c r="Z108" s="387"/>
      <c r="AD108" s="387"/>
      <c r="AH108" s="387"/>
      <c r="AL108" s="390"/>
      <c r="BH108" s="391"/>
      <c r="BL108" s="390"/>
      <c r="BP108" s="390"/>
    </row>
    <row r="109" spans="1:68">
      <c r="A109" s="163"/>
      <c r="F109" s="515"/>
      <c r="J109" s="491"/>
      <c r="K109" s="386"/>
      <c r="L109" s="386"/>
      <c r="N109" s="491"/>
      <c r="R109" s="491"/>
      <c r="V109" s="387"/>
      <c r="Z109" s="387"/>
      <c r="AD109" s="387"/>
      <c r="AH109" s="387"/>
      <c r="AL109" s="390"/>
      <c r="BH109" s="391"/>
      <c r="BL109" s="390"/>
      <c r="BP109" s="390"/>
    </row>
    <row r="110" spans="1:68">
      <c r="A110" s="163"/>
      <c r="F110" s="515"/>
      <c r="J110" s="491"/>
      <c r="K110" s="386"/>
      <c r="L110" s="386"/>
      <c r="N110" s="491"/>
      <c r="R110" s="491"/>
      <c r="V110" s="387"/>
      <c r="Z110" s="387"/>
      <c r="AD110" s="387"/>
      <c r="AH110" s="387"/>
      <c r="AL110" s="390"/>
      <c r="BH110" s="391"/>
      <c r="BL110" s="390"/>
      <c r="BP110" s="390"/>
    </row>
    <row r="111" spans="1:68">
      <c r="A111" s="163"/>
      <c r="F111" s="515"/>
      <c r="J111" s="491"/>
      <c r="K111" s="386"/>
      <c r="L111" s="386"/>
      <c r="N111" s="491"/>
      <c r="R111" s="491"/>
      <c r="V111" s="387"/>
      <c r="Z111" s="387"/>
      <c r="AD111" s="387"/>
      <c r="AH111" s="387"/>
      <c r="AL111" s="390"/>
      <c r="BH111" s="391"/>
      <c r="BL111" s="390"/>
      <c r="BP111" s="390"/>
    </row>
    <row r="112" spans="1:68">
      <c r="A112" s="163"/>
      <c r="F112" s="515"/>
      <c r="J112" s="491"/>
      <c r="K112" s="386"/>
      <c r="L112" s="386"/>
      <c r="N112" s="491"/>
      <c r="R112" s="491"/>
      <c r="V112" s="387"/>
      <c r="Z112" s="387"/>
      <c r="AD112" s="387"/>
      <c r="AH112" s="387"/>
      <c r="AL112" s="390"/>
      <c r="BH112" s="391"/>
      <c r="BL112" s="390"/>
      <c r="BP112" s="390"/>
    </row>
    <row r="113" spans="1:68">
      <c r="A113" s="163"/>
      <c r="F113" s="515"/>
      <c r="J113" s="491"/>
      <c r="K113" s="386"/>
      <c r="L113" s="386"/>
      <c r="N113" s="491"/>
      <c r="R113" s="491"/>
      <c r="V113" s="387"/>
      <c r="Z113" s="387"/>
      <c r="AD113" s="387"/>
      <c r="AH113" s="387"/>
      <c r="AL113" s="390"/>
      <c r="BH113" s="391"/>
      <c r="BL113" s="390"/>
      <c r="BP113" s="390"/>
    </row>
    <row r="114" spans="1:68">
      <c r="A114" s="163"/>
      <c r="F114" s="515"/>
      <c r="J114" s="491"/>
      <c r="K114" s="386"/>
      <c r="L114" s="386"/>
      <c r="N114" s="491"/>
      <c r="R114" s="491"/>
      <c r="V114" s="387"/>
      <c r="Z114" s="387"/>
      <c r="AD114" s="387"/>
      <c r="AH114" s="387"/>
      <c r="AL114" s="390"/>
      <c r="BH114" s="391"/>
      <c r="BL114" s="390"/>
      <c r="BP114" s="390"/>
    </row>
    <row r="115" spans="1:68">
      <c r="A115" s="163"/>
      <c r="F115" s="515"/>
      <c r="J115" s="491"/>
      <c r="K115" s="386"/>
      <c r="L115" s="386"/>
      <c r="N115" s="491"/>
      <c r="R115" s="491"/>
      <c r="V115" s="387"/>
      <c r="Z115" s="387"/>
      <c r="AD115" s="387"/>
      <c r="AH115" s="387"/>
      <c r="AL115" s="390"/>
      <c r="BH115" s="391"/>
      <c r="BL115" s="390"/>
      <c r="BP115" s="390"/>
    </row>
    <row r="116" spans="1:68">
      <c r="A116" s="163"/>
      <c r="F116" s="515"/>
      <c r="J116" s="491"/>
      <c r="K116" s="386"/>
      <c r="L116" s="386"/>
      <c r="N116" s="491"/>
      <c r="R116" s="491"/>
      <c r="V116" s="387"/>
      <c r="Z116" s="387"/>
      <c r="AD116" s="387"/>
      <c r="AH116" s="387"/>
      <c r="AL116" s="390"/>
      <c r="BH116" s="391"/>
      <c r="BL116" s="390"/>
      <c r="BP116" s="390"/>
    </row>
    <row r="117" spans="1:68">
      <c r="A117" s="163"/>
      <c r="F117" s="515"/>
      <c r="J117" s="491"/>
      <c r="K117" s="386"/>
      <c r="L117" s="386"/>
      <c r="N117" s="491"/>
      <c r="R117" s="491"/>
      <c r="V117" s="387"/>
      <c r="Z117" s="387"/>
      <c r="AD117" s="387"/>
      <c r="AH117" s="387"/>
      <c r="AL117" s="390"/>
      <c r="BH117" s="391"/>
      <c r="BL117" s="390"/>
      <c r="BP117" s="390"/>
    </row>
    <row r="118" spans="1:68">
      <c r="A118" s="163"/>
      <c r="F118" s="515"/>
      <c r="J118" s="491"/>
      <c r="K118" s="386"/>
      <c r="L118" s="386"/>
      <c r="N118" s="491"/>
      <c r="R118" s="491"/>
      <c r="V118" s="387"/>
      <c r="Z118" s="387"/>
      <c r="AD118" s="387"/>
      <c r="AH118" s="387"/>
      <c r="AL118" s="390"/>
      <c r="BH118" s="391"/>
      <c r="BL118" s="390"/>
      <c r="BP118" s="390"/>
    </row>
    <row r="119" spans="1:68">
      <c r="A119" s="163"/>
      <c r="F119" s="515"/>
      <c r="J119" s="491"/>
      <c r="K119" s="386"/>
      <c r="L119" s="386"/>
      <c r="N119" s="491"/>
      <c r="R119" s="491"/>
      <c r="V119" s="387"/>
      <c r="Z119" s="387"/>
      <c r="AD119" s="387"/>
      <c r="AH119" s="387"/>
      <c r="AL119" s="390"/>
      <c r="BH119" s="391"/>
      <c r="BL119" s="390"/>
      <c r="BP119" s="390"/>
    </row>
    <row r="120" spans="1:68">
      <c r="A120" s="163"/>
      <c r="F120" s="515"/>
      <c r="J120" s="491"/>
      <c r="K120" s="386"/>
      <c r="L120" s="386"/>
      <c r="N120" s="491"/>
      <c r="R120" s="491"/>
      <c r="V120" s="387"/>
      <c r="Z120" s="387"/>
      <c r="AD120" s="387"/>
      <c r="AH120" s="387"/>
      <c r="AL120" s="390"/>
      <c r="BH120" s="391"/>
      <c r="BL120" s="390"/>
      <c r="BP120" s="390"/>
    </row>
    <row r="121" spans="1:68">
      <c r="A121" s="163"/>
      <c r="F121" s="515"/>
      <c r="J121" s="491"/>
      <c r="K121" s="386"/>
      <c r="L121" s="386"/>
      <c r="N121" s="491"/>
      <c r="R121" s="491"/>
      <c r="V121" s="387"/>
      <c r="Z121" s="387"/>
      <c r="AD121" s="387"/>
      <c r="AH121" s="387"/>
      <c r="AL121" s="390"/>
      <c r="BH121" s="391"/>
      <c r="BL121" s="390"/>
      <c r="BP121" s="390"/>
    </row>
    <row r="122" spans="1:68">
      <c r="A122" s="163"/>
      <c r="F122" s="515"/>
      <c r="J122" s="491"/>
      <c r="K122" s="386"/>
      <c r="L122" s="386"/>
      <c r="N122" s="491"/>
      <c r="R122" s="491"/>
      <c r="V122" s="387"/>
      <c r="Z122" s="387"/>
      <c r="AD122" s="387"/>
      <c r="AH122" s="387"/>
      <c r="AL122" s="390"/>
      <c r="BH122" s="391"/>
      <c r="BL122" s="390"/>
      <c r="BP122" s="390"/>
    </row>
    <row r="123" spans="1:68">
      <c r="A123" s="163"/>
      <c r="F123" s="515"/>
      <c r="J123" s="491"/>
      <c r="K123" s="386"/>
      <c r="L123" s="386"/>
      <c r="N123" s="491"/>
      <c r="R123" s="491"/>
      <c r="V123" s="387"/>
      <c r="Z123" s="387"/>
      <c r="AD123" s="387"/>
      <c r="AH123" s="387"/>
      <c r="AL123" s="390"/>
      <c r="BH123" s="391"/>
      <c r="BL123" s="390"/>
      <c r="BP123" s="390"/>
    </row>
    <row r="124" spans="1:68">
      <c r="A124" s="163"/>
      <c r="F124" s="515"/>
      <c r="J124" s="491"/>
      <c r="K124" s="386"/>
      <c r="L124" s="386"/>
      <c r="N124" s="491"/>
      <c r="R124" s="491"/>
      <c r="V124" s="387"/>
      <c r="Z124" s="387"/>
      <c r="AD124" s="387"/>
      <c r="AH124" s="387"/>
      <c r="AL124" s="390"/>
      <c r="BH124" s="391"/>
      <c r="BL124" s="390"/>
      <c r="BP124" s="390"/>
    </row>
    <row r="125" spans="1:68">
      <c r="A125" s="163"/>
      <c r="F125" s="515"/>
      <c r="J125" s="491"/>
      <c r="K125" s="386"/>
      <c r="L125" s="386"/>
      <c r="N125" s="491"/>
      <c r="R125" s="491"/>
      <c r="V125" s="387"/>
      <c r="Z125" s="387"/>
      <c r="AD125" s="387"/>
      <c r="AH125" s="387"/>
      <c r="AL125" s="390"/>
      <c r="BH125" s="391"/>
      <c r="BL125" s="390"/>
      <c r="BP125" s="390"/>
    </row>
    <row r="126" spans="1:68">
      <c r="A126" s="163"/>
      <c r="F126" s="515"/>
      <c r="J126" s="491"/>
      <c r="K126" s="386"/>
      <c r="L126" s="386"/>
      <c r="N126" s="491"/>
      <c r="R126" s="491"/>
      <c r="V126" s="387"/>
      <c r="Z126" s="387"/>
      <c r="AD126" s="387"/>
      <c r="AH126" s="387"/>
      <c r="AL126" s="390"/>
      <c r="BH126" s="391"/>
      <c r="BL126" s="390"/>
      <c r="BP126" s="390"/>
    </row>
    <row r="127" spans="1:68">
      <c r="A127" s="163"/>
      <c r="F127" s="515"/>
      <c r="J127" s="491"/>
      <c r="K127" s="386"/>
      <c r="L127" s="386"/>
      <c r="N127" s="491"/>
      <c r="R127" s="491"/>
      <c r="V127" s="387"/>
      <c r="Z127" s="387"/>
      <c r="AD127" s="387"/>
      <c r="AH127" s="387"/>
      <c r="AL127" s="390"/>
      <c r="BH127" s="391"/>
      <c r="BL127" s="390"/>
      <c r="BP127" s="390"/>
    </row>
    <row r="128" spans="1:68">
      <c r="A128" s="163"/>
      <c r="F128" s="515"/>
      <c r="J128" s="491"/>
      <c r="K128" s="386"/>
      <c r="L128" s="386"/>
      <c r="N128" s="491"/>
      <c r="R128" s="491"/>
      <c r="V128" s="387"/>
      <c r="Z128" s="387"/>
      <c r="AD128" s="387"/>
      <c r="AH128" s="387"/>
      <c r="AL128" s="390"/>
      <c r="BH128" s="391"/>
      <c r="BL128" s="390"/>
      <c r="BP128" s="390"/>
    </row>
    <row r="129" spans="1:68">
      <c r="A129" s="163"/>
      <c r="F129" s="515"/>
      <c r="J129" s="491"/>
      <c r="K129" s="386"/>
      <c r="L129" s="386"/>
      <c r="N129" s="491"/>
      <c r="R129" s="491"/>
      <c r="V129" s="387"/>
      <c r="Z129" s="387"/>
      <c r="AD129" s="387"/>
      <c r="AH129" s="387"/>
      <c r="AL129" s="390"/>
      <c r="BH129" s="391"/>
      <c r="BL129" s="390"/>
      <c r="BP129" s="390"/>
    </row>
    <row r="130" spans="1:68">
      <c r="A130" s="163"/>
      <c r="F130" s="515"/>
      <c r="J130" s="491"/>
      <c r="K130" s="386"/>
      <c r="L130" s="386"/>
      <c r="N130" s="491"/>
      <c r="R130" s="491"/>
      <c r="V130" s="387"/>
      <c r="Z130" s="387"/>
      <c r="AD130" s="387"/>
      <c r="AH130" s="387"/>
      <c r="AL130" s="390"/>
      <c r="BH130" s="391"/>
      <c r="BL130" s="390"/>
      <c r="BP130" s="390"/>
    </row>
    <row r="131" spans="1:68">
      <c r="A131" s="163"/>
      <c r="F131" s="515"/>
      <c r="J131" s="491"/>
      <c r="K131" s="386"/>
      <c r="L131" s="386"/>
      <c r="N131" s="491"/>
      <c r="R131" s="491"/>
      <c r="V131" s="387"/>
      <c r="Z131" s="387"/>
      <c r="AD131" s="387"/>
      <c r="AH131" s="387"/>
      <c r="AL131" s="390"/>
      <c r="BH131" s="391"/>
      <c r="BL131" s="390"/>
      <c r="BP131" s="390"/>
    </row>
    <row r="132" spans="1:68">
      <c r="A132" s="163"/>
      <c r="F132" s="515"/>
      <c r="J132" s="491"/>
      <c r="K132" s="386"/>
      <c r="L132" s="386"/>
      <c r="N132" s="491"/>
      <c r="R132" s="491"/>
      <c r="V132" s="387"/>
      <c r="Z132" s="387"/>
      <c r="AD132" s="387"/>
      <c r="AH132" s="387"/>
      <c r="AL132" s="390"/>
      <c r="BH132" s="391"/>
      <c r="BL132" s="390"/>
      <c r="BP132" s="390"/>
    </row>
    <row r="133" spans="1:68">
      <c r="A133" s="163"/>
      <c r="F133" s="515"/>
      <c r="J133" s="491"/>
      <c r="K133" s="386"/>
      <c r="L133" s="386"/>
      <c r="N133" s="491"/>
      <c r="R133" s="491"/>
      <c r="V133" s="387"/>
      <c r="Z133" s="387"/>
      <c r="AD133" s="387"/>
      <c r="AH133" s="387"/>
      <c r="AL133" s="390"/>
      <c r="BH133" s="391"/>
      <c r="BL133" s="390"/>
      <c r="BP133" s="390"/>
    </row>
    <row r="134" spans="1:68">
      <c r="A134" s="163"/>
      <c r="F134" s="515"/>
      <c r="J134" s="491"/>
      <c r="K134" s="386"/>
      <c r="L134" s="386"/>
      <c r="N134" s="491"/>
      <c r="R134" s="491"/>
      <c r="V134" s="387"/>
      <c r="Z134" s="387"/>
      <c r="AD134" s="387"/>
      <c r="AH134" s="387"/>
      <c r="AL134" s="390"/>
      <c r="BH134" s="391"/>
      <c r="BL134" s="390"/>
      <c r="BP134" s="390"/>
    </row>
    <row r="135" spans="1:68">
      <c r="A135" s="163"/>
      <c r="F135" s="515"/>
      <c r="J135" s="491"/>
      <c r="K135" s="386"/>
      <c r="L135" s="386"/>
      <c r="N135" s="491"/>
      <c r="R135" s="491"/>
      <c r="V135" s="387"/>
      <c r="Z135" s="387"/>
      <c r="AD135" s="387"/>
      <c r="AH135" s="387"/>
      <c r="AL135" s="390"/>
      <c r="BH135" s="391"/>
      <c r="BL135" s="390"/>
      <c r="BP135" s="390"/>
    </row>
    <row r="136" spans="1:68">
      <c r="A136" s="163"/>
      <c r="F136" s="515"/>
      <c r="J136" s="491"/>
      <c r="K136" s="386"/>
      <c r="L136" s="386"/>
      <c r="N136" s="491"/>
      <c r="R136" s="491"/>
      <c r="V136" s="387"/>
      <c r="Z136" s="387"/>
      <c r="AD136" s="387"/>
      <c r="AH136" s="387"/>
      <c r="AL136" s="390"/>
      <c r="BH136" s="391"/>
      <c r="BL136" s="390"/>
      <c r="BP136" s="390"/>
    </row>
    <row r="137" spans="1:68">
      <c r="A137" s="163"/>
      <c r="F137" s="515"/>
      <c r="J137" s="491"/>
      <c r="K137" s="386"/>
      <c r="L137" s="386"/>
      <c r="N137" s="491"/>
      <c r="R137" s="491"/>
      <c r="V137" s="387"/>
      <c r="Z137" s="387"/>
      <c r="AD137" s="387"/>
      <c r="AH137" s="387"/>
      <c r="AL137" s="390"/>
      <c r="BH137" s="391"/>
      <c r="BL137" s="390"/>
      <c r="BP137" s="390"/>
    </row>
    <row r="138" spans="1:68">
      <c r="A138" s="163"/>
      <c r="F138" s="515"/>
      <c r="J138" s="491"/>
      <c r="K138" s="386"/>
      <c r="L138" s="386"/>
      <c r="N138" s="491"/>
      <c r="R138" s="491"/>
      <c r="V138" s="387"/>
      <c r="Z138" s="387"/>
      <c r="AD138" s="387"/>
      <c r="AH138" s="387"/>
      <c r="AL138" s="390"/>
      <c r="BH138" s="391"/>
      <c r="BL138" s="390"/>
      <c r="BP138" s="390"/>
    </row>
    <row r="139" spans="1:68">
      <c r="A139" s="163"/>
      <c r="F139" s="515"/>
      <c r="J139" s="491"/>
      <c r="K139" s="386"/>
      <c r="L139" s="386"/>
      <c r="N139" s="491"/>
      <c r="R139" s="491"/>
      <c r="V139" s="387"/>
      <c r="Z139" s="387"/>
      <c r="AD139" s="387"/>
      <c r="AH139" s="387"/>
      <c r="AL139" s="390"/>
      <c r="BH139" s="391"/>
      <c r="BL139" s="390"/>
      <c r="BP139" s="390"/>
    </row>
    <row r="140" spans="1:68">
      <c r="A140" s="163"/>
      <c r="F140" s="515"/>
      <c r="J140" s="491"/>
      <c r="K140" s="386"/>
      <c r="L140" s="386"/>
      <c r="N140" s="491"/>
      <c r="R140" s="491"/>
      <c r="V140" s="387"/>
      <c r="Z140" s="387"/>
      <c r="AD140" s="387"/>
      <c r="AH140" s="387"/>
      <c r="AL140" s="390"/>
      <c r="BH140" s="391"/>
      <c r="BL140" s="390"/>
      <c r="BP140" s="390"/>
    </row>
    <row r="141" spans="1:68">
      <c r="A141" s="163"/>
      <c r="F141" s="515"/>
      <c r="J141" s="491"/>
      <c r="K141" s="386"/>
      <c r="L141" s="386"/>
      <c r="N141" s="491"/>
      <c r="R141" s="491"/>
      <c r="V141" s="387"/>
      <c r="Z141" s="387"/>
      <c r="AD141" s="387"/>
      <c r="AH141" s="387"/>
      <c r="AL141" s="390"/>
      <c r="BH141" s="391"/>
      <c r="BL141" s="390"/>
      <c r="BP141" s="390"/>
    </row>
    <row r="142" spans="1:68">
      <c r="A142" s="163"/>
      <c r="F142" s="515"/>
      <c r="J142" s="491"/>
      <c r="K142" s="386"/>
      <c r="L142" s="386"/>
      <c r="N142" s="491"/>
      <c r="R142" s="491"/>
      <c r="V142" s="387"/>
      <c r="Z142" s="387"/>
      <c r="AD142" s="387"/>
      <c r="AH142" s="387"/>
      <c r="AL142" s="390"/>
      <c r="BH142" s="391"/>
      <c r="BL142" s="390"/>
      <c r="BP142" s="390"/>
    </row>
    <row r="143" spans="1:68">
      <c r="A143" s="163"/>
      <c r="F143" s="515"/>
      <c r="J143" s="491"/>
      <c r="K143" s="386"/>
      <c r="L143" s="386"/>
      <c r="N143" s="491"/>
      <c r="R143" s="491"/>
      <c r="V143" s="387"/>
      <c r="Z143" s="387"/>
      <c r="AD143" s="387"/>
      <c r="AH143" s="387"/>
      <c r="AL143" s="390"/>
      <c r="BH143" s="391"/>
      <c r="BL143" s="390"/>
      <c r="BP143" s="390"/>
    </row>
    <row r="144" spans="1:68">
      <c r="A144" s="163"/>
      <c r="F144" s="515"/>
      <c r="J144" s="491"/>
      <c r="K144" s="386"/>
      <c r="L144" s="386"/>
      <c r="N144" s="491"/>
      <c r="R144" s="491"/>
      <c r="V144" s="387"/>
      <c r="Z144" s="387"/>
      <c r="AD144" s="387"/>
      <c r="AH144" s="387"/>
      <c r="AL144" s="390"/>
      <c r="BH144" s="391"/>
      <c r="BL144" s="390"/>
      <c r="BP144" s="390"/>
    </row>
    <row r="145" spans="1:68">
      <c r="A145" s="163"/>
      <c r="F145" s="515"/>
      <c r="J145" s="491"/>
      <c r="K145" s="386"/>
      <c r="L145" s="386"/>
      <c r="N145" s="491"/>
      <c r="R145" s="491"/>
      <c r="V145" s="387"/>
      <c r="Z145" s="387"/>
      <c r="AD145" s="387"/>
      <c r="AH145" s="387"/>
      <c r="AL145" s="390"/>
      <c r="BH145" s="391"/>
      <c r="BL145" s="390"/>
      <c r="BP145" s="390"/>
    </row>
    <row r="146" spans="1:68">
      <c r="A146" s="163"/>
      <c r="F146" s="515"/>
      <c r="J146" s="491"/>
      <c r="K146" s="386"/>
      <c r="L146" s="386"/>
      <c r="N146" s="491"/>
      <c r="R146" s="491"/>
      <c r="V146" s="387"/>
      <c r="Z146" s="387"/>
      <c r="AD146" s="387"/>
      <c r="AH146" s="387"/>
      <c r="AL146" s="390"/>
      <c r="BH146" s="391"/>
      <c r="BL146" s="390"/>
      <c r="BP146" s="390"/>
    </row>
    <row r="147" spans="1:68">
      <c r="A147" s="163"/>
      <c r="F147" s="515"/>
      <c r="J147" s="491"/>
      <c r="K147" s="386"/>
      <c r="L147" s="386"/>
      <c r="N147" s="491"/>
      <c r="R147" s="491"/>
      <c r="V147" s="387"/>
      <c r="Z147" s="387"/>
      <c r="AD147" s="387"/>
      <c r="AH147" s="387"/>
      <c r="AL147" s="390"/>
      <c r="BH147" s="391"/>
      <c r="BL147" s="390"/>
      <c r="BP147" s="390"/>
    </row>
    <row r="148" spans="1:68">
      <c r="A148" s="163"/>
      <c r="F148" s="515"/>
      <c r="J148" s="491"/>
      <c r="K148" s="386"/>
      <c r="L148" s="386"/>
      <c r="N148" s="491"/>
      <c r="R148" s="491"/>
      <c r="V148" s="387"/>
      <c r="Z148" s="387"/>
      <c r="AD148" s="387"/>
      <c r="AH148" s="387"/>
      <c r="AL148" s="390"/>
      <c r="BH148" s="391"/>
      <c r="BL148" s="390"/>
      <c r="BP148" s="390"/>
    </row>
    <row r="149" spans="1:68">
      <c r="A149" s="163"/>
      <c r="F149" s="515"/>
      <c r="J149" s="491"/>
      <c r="K149" s="386"/>
      <c r="L149" s="386"/>
      <c r="N149" s="491"/>
      <c r="R149" s="491"/>
      <c r="V149" s="387"/>
      <c r="Z149" s="387"/>
      <c r="AD149" s="387"/>
      <c r="AH149" s="387"/>
      <c r="AL149" s="390"/>
      <c r="BH149" s="391"/>
      <c r="BL149" s="390"/>
      <c r="BP149" s="390"/>
    </row>
    <row r="150" spans="1:68">
      <c r="A150" s="163"/>
      <c r="F150" s="515"/>
      <c r="J150" s="491"/>
      <c r="K150" s="386"/>
      <c r="L150" s="386"/>
      <c r="N150" s="491"/>
      <c r="R150" s="491"/>
      <c r="V150" s="387"/>
      <c r="Z150" s="387"/>
      <c r="AD150" s="387"/>
      <c r="AH150" s="387"/>
      <c r="AL150" s="390"/>
      <c r="BH150" s="391"/>
      <c r="BL150" s="390"/>
      <c r="BP150" s="390"/>
    </row>
    <row r="151" spans="1:68">
      <c r="A151" s="163"/>
      <c r="F151" s="515"/>
      <c r="J151" s="491"/>
      <c r="K151" s="386"/>
      <c r="L151" s="386"/>
      <c r="N151" s="491"/>
      <c r="R151" s="491"/>
      <c r="V151" s="387"/>
      <c r="Z151" s="387"/>
      <c r="AD151" s="387"/>
      <c r="AH151" s="387"/>
      <c r="AL151" s="390"/>
      <c r="BH151" s="391"/>
      <c r="BL151" s="390"/>
      <c r="BP151" s="390"/>
    </row>
    <row r="152" spans="1:68">
      <c r="A152" s="163"/>
      <c r="F152" s="515"/>
      <c r="J152" s="491"/>
      <c r="K152" s="386"/>
      <c r="L152" s="386"/>
      <c r="N152" s="491"/>
      <c r="R152" s="491"/>
      <c r="V152" s="387"/>
      <c r="Z152" s="387"/>
      <c r="AD152" s="387"/>
      <c r="AH152" s="387"/>
      <c r="AL152" s="390"/>
      <c r="BH152" s="391"/>
      <c r="BL152" s="390"/>
      <c r="BP152" s="390"/>
    </row>
    <row r="153" spans="1:68">
      <c r="A153" s="163"/>
      <c r="F153" s="515"/>
      <c r="J153" s="491"/>
      <c r="K153" s="386"/>
      <c r="L153" s="386"/>
      <c r="N153" s="491"/>
      <c r="R153" s="491"/>
      <c r="V153" s="387"/>
      <c r="Z153" s="387"/>
      <c r="AD153" s="387"/>
      <c r="AH153" s="387"/>
      <c r="AL153" s="390"/>
      <c r="BH153" s="391"/>
      <c r="BL153" s="390"/>
      <c r="BP153" s="390"/>
    </row>
    <row r="154" spans="1:68">
      <c r="A154" s="163"/>
      <c r="F154" s="515"/>
      <c r="J154" s="491"/>
      <c r="K154" s="386"/>
      <c r="L154" s="386"/>
      <c r="N154" s="491"/>
      <c r="R154" s="491"/>
      <c r="V154" s="387"/>
      <c r="Z154" s="387"/>
      <c r="AD154" s="387"/>
      <c r="AH154" s="387"/>
      <c r="AL154" s="390"/>
      <c r="BH154" s="391"/>
      <c r="BL154" s="390"/>
      <c r="BP154" s="390"/>
    </row>
    <row r="155" spans="1:68">
      <c r="A155" s="163"/>
      <c r="F155" s="515"/>
      <c r="J155" s="491"/>
      <c r="K155" s="386"/>
      <c r="L155" s="386"/>
      <c r="N155" s="491"/>
      <c r="R155" s="491"/>
      <c r="V155" s="387"/>
      <c r="Z155" s="387"/>
      <c r="AD155" s="387"/>
      <c r="AH155" s="387"/>
      <c r="AL155" s="390"/>
      <c r="BH155" s="391"/>
      <c r="BL155" s="390"/>
      <c r="BP155" s="390"/>
    </row>
    <row r="156" spans="1:68">
      <c r="A156" s="163"/>
      <c r="F156" s="515"/>
      <c r="J156" s="491"/>
      <c r="K156" s="386"/>
      <c r="L156" s="386"/>
      <c r="N156" s="491"/>
      <c r="R156" s="491"/>
      <c r="V156" s="387"/>
      <c r="Z156" s="387"/>
      <c r="AD156" s="387"/>
      <c r="AH156" s="387"/>
      <c r="AL156" s="390"/>
      <c r="BH156" s="391"/>
      <c r="BL156" s="390"/>
      <c r="BP156" s="390"/>
    </row>
    <row r="157" spans="1:68">
      <c r="A157" s="163"/>
      <c r="F157" s="515"/>
      <c r="J157" s="491"/>
      <c r="K157" s="386"/>
      <c r="L157" s="386"/>
      <c r="N157" s="491"/>
      <c r="R157" s="491"/>
      <c r="V157" s="387"/>
      <c r="Z157" s="387"/>
      <c r="AD157" s="387"/>
      <c r="AH157" s="387"/>
      <c r="AL157" s="390"/>
      <c r="BH157" s="391"/>
      <c r="BL157" s="390"/>
      <c r="BP157" s="390"/>
    </row>
    <row r="158" spans="1:68">
      <c r="A158" s="163"/>
      <c r="F158" s="515"/>
      <c r="J158" s="491"/>
      <c r="K158" s="386"/>
      <c r="L158" s="386"/>
      <c r="N158" s="491"/>
      <c r="R158" s="491"/>
      <c r="V158" s="387"/>
      <c r="Z158" s="387"/>
      <c r="AD158" s="387"/>
      <c r="AH158" s="387"/>
      <c r="AL158" s="390"/>
      <c r="BH158" s="391"/>
      <c r="BL158" s="390"/>
      <c r="BP158" s="390"/>
    </row>
    <row r="159" spans="1:68">
      <c r="A159" s="163"/>
      <c r="F159" s="515"/>
      <c r="J159" s="491"/>
      <c r="K159" s="386"/>
      <c r="L159" s="386"/>
      <c r="N159" s="491"/>
      <c r="R159" s="491"/>
      <c r="V159" s="387"/>
      <c r="Z159" s="387"/>
      <c r="AD159" s="387"/>
      <c r="AH159" s="387"/>
      <c r="AL159" s="390"/>
      <c r="BH159" s="391"/>
      <c r="BL159" s="390"/>
      <c r="BP159" s="390"/>
    </row>
    <row r="160" spans="1:68">
      <c r="A160" s="163"/>
      <c r="F160" s="515"/>
      <c r="J160" s="491"/>
      <c r="K160" s="386"/>
      <c r="L160" s="386"/>
      <c r="N160" s="491"/>
      <c r="R160" s="491"/>
      <c r="V160" s="387"/>
      <c r="Z160" s="387"/>
      <c r="AD160" s="387"/>
      <c r="AH160" s="387"/>
      <c r="AL160" s="390"/>
      <c r="BH160" s="391"/>
      <c r="BL160" s="390"/>
      <c r="BP160" s="390"/>
    </row>
    <row r="161" spans="1:68">
      <c r="A161" s="163"/>
      <c r="F161" s="515"/>
      <c r="J161" s="491"/>
      <c r="K161" s="386"/>
      <c r="L161" s="386"/>
      <c r="N161" s="491"/>
      <c r="R161" s="491"/>
      <c r="V161" s="387"/>
      <c r="Z161" s="387"/>
      <c r="AD161" s="387"/>
      <c r="AH161" s="387"/>
      <c r="AL161" s="390"/>
      <c r="BH161" s="391"/>
      <c r="BL161" s="390"/>
      <c r="BP161" s="390"/>
    </row>
    <row r="162" spans="1:68">
      <c r="A162" s="163"/>
      <c r="F162" s="515"/>
      <c r="J162" s="491"/>
      <c r="K162" s="386"/>
      <c r="L162" s="386"/>
      <c r="N162" s="491"/>
      <c r="R162" s="491"/>
      <c r="V162" s="387"/>
      <c r="Z162" s="387"/>
      <c r="AD162" s="387"/>
      <c r="AH162" s="387"/>
      <c r="AL162" s="390"/>
      <c r="BH162" s="391"/>
      <c r="BL162" s="390"/>
      <c r="BP162" s="390"/>
    </row>
    <row r="163" spans="1:68">
      <c r="A163" s="163"/>
      <c r="F163" s="515"/>
      <c r="J163" s="491"/>
      <c r="K163" s="386"/>
      <c r="L163" s="386"/>
      <c r="N163" s="491"/>
      <c r="R163" s="491"/>
      <c r="V163" s="387"/>
      <c r="Z163" s="387"/>
      <c r="AD163" s="387"/>
      <c r="AH163" s="387"/>
      <c r="AL163" s="390"/>
      <c r="BH163" s="391"/>
      <c r="BL163" s="390"/>
      <c r="BP163" s="390"/>
    </row>
    <row r="164" spans="1:68">
      <c r="A164" s="163"/>
      <c r="F164" s="515"/>
      <c r="J164" s="491"/>
      <c r="K164" s="386"/>
      <c r="L164" s="386"/>
      <c r="N164" s="491"/>
      <c r="R164" s="491"/>
      <c r="V164" s="387"/>
      <c r="Z164" s="387"/>
      <c r="AD164" s="387"/>
      <c r="AH164" s="387"/>
      <c r="AL164" s="390"/>
      <c r="BH164" s="391"/>
      <c r="BL164" s="390"/>
      <c r="BP164" s="390"/>
    </row>
    <row r="165" spans="1:68">
      <c r="A165" s="163"/>
      <c r="F165" s="515"/>
      <c r="J165" s="491"/>
      <c r="K165" s="386"/>
      <c r="L165" s="386"/>
      <c r="N165" s="491"/>
      <c r="R165" s="491"/>
      <c r="V165" s="387"/>
      <c r="Z165" s="387"/>
      <c r="AD165" s="387"/>
      <c r="AH165" s="387"/>
      <c r="AL165" s="390"/>
      <c r="BH165" s="391"/>
      <c r="BL165" s="390"/>
      <c r="BP165" s="390"/>
    </row>
    <row r="166" spans="1:68">
      <c r="A166" s="163"/>
      <c r="F166" s="515"/>
      <c r="J166" s="491"/>
      <c r="K166" s="386"/>
      <c r="L166" s="386"/>
      <c r="N166" s="491"/>
      <c r="R166" s="491"/>
      <c r="V166" s="387"/>
      <c r="Z166" s="387"/>
      <c r="AD166" s="387"/>
      <c r="AH166" s="387"/>
      <c r="AL166" s="390"/>
      <c r="BH166" s="391"/>
      <c r="BL166" s="390"/>
      <c r="BP166" s="390"/>
    </row>
    <row r="167" spans="1:68">
      <c r="A167" s="163"/>
      <c r="F167" s="515"/>
      <c r="J167" s="491"/>
      <c r="K167" s="386"/>
      <c r="L167" s="386"/>
      <c r="N167" s="491"/>
      <c r="R167" s="491"/>
      <c r="V167" s="387"/>
      <c r="Z167" s="387"/>
      <c r="AD167" s="387"/>
      <c r="AH167" s="387"/>
      <c r="AL167" s="390"/>
      <c r="BH167" s="391"/>
      <c r="BL167" s="390"/>
      <c r="BP167" s="390"/>
    </row>
    <row r="168" spans="1:68">
      <c r="A168" s="163"/>
      <c r="F168" s="515"/>
      <c r="J168" s="491"/>
      <c r="K168" s="386"/>
      <c r="L168" s="386"/>
      <c r="N168" s="491"/>
      <c r="R168" s="491"/>
      <c r="V168" s="387"/>
      <c r="Z168" s="387"/>
      <c r="AD168" s="387"/>
      <c r="AH168" s="387"/>
      <c r="AL168" s="390"/>
      <c r="BH168" s="391"/>
      <c r="BL168" s="390"/>
      <c r="BP168" s="390"/>
    </row>
    <row r="169" spans="1:68">
      <c r="A169" s="163"/>
      <c r="F169" s="515"/>
      <c r="J169" s="491"/>
      <c r="K169" s="386"/>
      <c r="L169" s="386"/>
      <c r="N169" s="491"/>
      <c r="R169" s="491"/>
      <c r="V169" s="387"/>
      <c r="Z169" s="387"/>
      <c r="AD169" s="387"/>
      <c r="AH169" s="387"/>
      <c r="AL169" s="390"/>
      <c r="BH169" s="391"/>
      <c r="BL169" s="390"/>
      <c r="BP169" s="390"/>
    </row>
    <row r="170" spans="1:68">
      <c r="A170" s="163"/>
      <c r="F170" s="515"/>
      <c r="J170" s="491"/>
      <c r="K170" s="386"/>
      <c r="L170" s="386"/>
      <c r="N170" s="491"/>
      <c r="R170" s="491"/>
      <c r="V170" s="387"/>
      <c r="Z170" s="387"/>
      <c r="AD170" s="387"/>
      <c r="AH170" s="387"/>
      <c r="AL170" s="390"/>
      <c r="BH170" s="391"/>
      <c r="BL170" s="390"/>
      <c r="BP170" s="390"/>
    </row>
    <row r="171" spans="1:68">
      <c r="A171" s="163"/>
      <c r="F171" s="515"/>
      <c r="J171" s="491"/>
      <c r="K171" s="386"/>
      <c r="L171" s="386"/>
      <c r="N171" s="491"/>
      <c r="R171" s="491"/>
      <c r="V171" s="387"/>
      <c r="Z171" s="387"/>
      <c r="AD171" s="387"/>
      <c r="AH171" s="387"/>
      <c r="AL171" s="390"/>
      <c r="BH171" s="391"/>
      <c r="BL171" s="390"/>
      <c r="BP171" s="390"/>
    </row>
    <row r="172" spans="1:68">
      <c r="A172" s="163"/>
      <c r="F172" s="515"/>
      <c r="J172" s="491"/>
      <c r="K172" s="386"/>
      <c r="L172" s="386"/>
      <c r="N172" s="491"/>
      <c r="R172" s="491"/>
      <c r="V172" s="387"/>
      <c r="Z172" s="387"/>
      <c r="AD172" s="387"/>
      <c r="AH172" s="387"/>
      <c r="AL172" s="390"/>
      <c r="BH172" s="391"/>
      <c r="BL172" s="390"/>
      <c r="BP172" s="390"/>
    </row>
    <row r="173" spans="1:68">
      <c r="A173" s="163"/>
      <c r="F173" s="515"/>
      <c r="J173" s="491"/>
      <c r="K173" s="386"/>
      <c r="L173" s="386"/>
      <c r="N173" s="491"/>
      <c r="R173" s="491"/>
      <c r="V173" s="387"/>
      <c r="Z173" s="387"/>
      <c r="AD173" s="387"/>
      <c r="AH173" s="387"/>
      <c r="AL173" s="390"/>
      <c r="BH173" s="391"/>
      <c r="BL173" s="390"/>
      <c r="BP173" s="390"/>
    </row>
    <row r="174" spans="1:68">
      <c r="A174" s="163"/>
      <c r="F174" s="515"/>
      <c r="J174" s="491"/>
      <c r="K174" s="386"/>
      <c r="L174" s="386"/>
      <c r="N174" s="491"/>
      <c r="R174" s="491"/>
      <c r="V174" s="387"/>
      <c r="Z174" s="387"/>
      <c r="AD174" s="387"/>
      <c r="AH174" s="387"/>
      <c r="AL174" s="390"/>
      <c r="BH174" s="391"/>
      <c r="BL174" s="390"/>
      <c r="BP174" s="390"/>
    </row>
    <row r="175" spans="1:68">
      <c r="A175" s="163"/>
      <c r="F175" s="515"/>
      <c r="J175" s="491"/>
      <c r="K175" s="386"/>
      <c r="L175" s="386"/>
      <c r="N175" s="491"/>
      <c r="R175" s="491"/>
      <c r="V175" s="387"/>
      <c r="Z175" s="387"/>
      <c r="AD175" s="387"/>
      <c r="AH175" s="387"/>
      <c r="AL175" s="390"/>
      <c r="BH175" s="391"/>
      <c r="BL175" s="390"/>
      <c r="BP175" s="390"/>
    </row>
    <row r="176" spans="1:68">
      <c r="A176" s="163"/>
      <c r="F176" s="515"/>
      <c r="J176" s="491"/>
      <c r="K176" s="386"/>
      <c r="L176" s="386"/>
      <c r="N176" s="491"/>
      <c r="R176" s="491"/>
      <c r="V176" s="387"/>
      <c r="Z176" s="387"/>
      <c r="AD176" s="387"/>
      <c r="AH176" s="387"/>
      <c r="AL176" s="390"/>
      <c r="BH176" s="391"/>
      <c r="BL176" s="390"/>
      <c r="BP176" s="390"/>
    </row>
    <row r="177" spans="1:68">
      <c r="A177" s="163"/>
      <c r="F177" s="515"/>
      <c r="J177" s="491"/>
      <c r="K177" s="386"/>
      <c r="L177" s="386"/>
      <c r="N177" s="491"/>
      <c r="R177" s="491"/>
      <c r="V177" s="387"/>
      <c r="Z177" s="387"/>
      <c r="AD177" s="387"/>
      <c r="AH177" s="387"/>
      <c r="AL177" s="390"/>
      <c r="BH177" s="391"/>
      <c r="BL177" s="390"/>
      <c r="BP177" s="390"/>
    </row>
    <row r="178" spans="1:68">
      <c r="A178" s="163"/>
      <c r="F178" s="515"/>
      <c r="J178" s="491"/>
      <c r="K178" s="386"/>
      <c r="L178" s="386"/>
      <c r="N178" s="491"/>
      <c r="R178" s="491"/>
      <c r="V178" s="387"/>
      <c r="Z178" s="387"/>
      <c r="AD178" s="387"/>
      <c r="AH178" s="387"/>
      <c r="AL178" s="390"/>
      <c r="BH178" s="391"/>
      <c r="BL178" s="390"/>
      <c r="BP178" s="390"/>
    </row>
    <row r="179" spans="1:68">
      <c r="A179" s="163"/>
      <c r="F179" s="515"/>
      <c r="J179" s="491"/>
      <c r="K179" s="386"/>
      <c r="L179" s="386"/>
      <c r="N179" s="491"/>
      <c r="R179" s="491"/>
      <c r="V179" s="387"/>
      <c r="Z179" s="387"/>
      <c r="AD179" s="387"/>
      <c r="AH179" s="387"/>
      <c r="AL179" s="390"/>
      <c r="BH179" s="391"/>
      <c r="BL179" s="390"/>
      <c r="BP179" s="390"/>
    </row>
    <row r="180" spans="1:68">
      <c r="A180" s="163"/>
      <c r="F180" s="515"/>
      <c r="J180" s="491"/>
      <c r="K180" s="386"/>
      <c r="L180" s="386"/>
      <c r="N180" s="491"/>
      <c r="R180" s="491"/>
      <c r="V180" s="387"/>
      <c r="Z180" s="387"/>
      <c r="AD180" s="387"/>
      <c r="AH180" s="387"/>
      <c r="AL180" s="390"/>
      <c r="BH180" s="391"/>
      <c r="BL180" s="390"/>
      <c r="BP180" s="390"/>
    </row>
    <row r="181" spans="1:68">
      <c r="A181" s="163"/>
      <c r="F181" s="515"/>
      <c r="J181" s="491"/>
      <c r="K181" s="386"/>
      <c r="L181" s="386"/>
      <c r="N181" s="491"/>
      <c r="R181" s="491"/>
      <c r="V181" s="387"/>
      <c r="Z181" s="387"/>
      <c r="AD181" s="387"/>
      <c r="AH181" s="387"/>
      <c r="AL181" s="390"/>
      <c r="BH181" s="391"/>
      <c r="BL181" s="390"/>
      <c r="BP181" s="390"/>
    </row>
    <row r="182" spans="1:68">
      <c r="A182" s="163"/>
      <c r="F182" s="515"/>
      <c r="J182" s="491"/>
      <c r="K182" s="386"/>
      <c r="L182" s="386"/>
      <c r="N182" s="491"/>
      <c r="R182" s="491"/>
      <c r="V182" s="387"/>
      <c r="Z182" s="387"/>
      <c r="AD182" s="387"/>
      <c r="AH182" s="387"/>
      <c r="AL182" s="390"/>
      <c r="BH182" s="391"/>
      <c r="BL182" s="390"/>
      <c r="BP182" s="390"/>
    </row>
    <row r="183" spans="1:68">
      <c r="A183" s="163"/>
      <c r="F183" s="515"/>
      <c r="J183" s="491"/>
      <c r="K183" s="386"/>
      <c r="L183" s="386"/>
      <c r="N183" s="491"/>
      <c r="R183" s="491"/>
      <c r="V183" s="387"/>
      <c r="Z183" s="387"/>
      <c r="AD183" s="387"/>
      <c r="AH183" s="387"/>
      <c r="AL183" s="390"/>
      <c r="BH183" s="391"/>
      <c r="BL183" s="390"/>
      <c r="BP183" s="390"/>
    </row>
    <row r="184" spans="1:68">
      <c r="A184" s="163"/>
      <c r="F184" s="515"/>
      <c r="J184" s="491"/>
      <c r="K184" s="386"/>
      <c r="L184" s="386"/>
      <c r="N184" s="491"/>
      <c r="R184" s="491"/>
      <c r="V184" s="387"/>
      <c r="Z184" s="387"/>
      <c r="AD184" s="387"/>
      <c r="AH184" s="387"/>
      <c r="AL184" s="390"/>
      <c r="BH184" s="391"/>
      <c r="BL184" s="390"/>
      <c r="BP184" s="390"/>
    </row>
    <row r="185" spans="1:68">
      <c r="A185" s="163"/>
      <c r="F185" s="515"/>
      <c r="J185" s="491"/>
      <c r="K185" s="386"/>
      <c r="L185" s="386"/>
      <c r="N185" s="491"/>
      <c r="R185" s="491"/>
      <c r="V185" s="387"/>
      <c r="Z185" s="387"/>
      <c r="AD185" s="387"/>
      <c r="AH185" s="387"/>
      <c r="AL185" s="390"/>
      <c r="BH185" s="391"/>
      <c r="BL185" s="390"/>
      <c r="BP185" s="390"/>
    </row>
    <row r="186" spans="1:68">
      <c r="A186" s="163"/>
      <c r="F186" s="515"/>
      <c r="J186" s="491"/>
      <c r="K186" s="386"/>
      <c r="L186" s="386"/>
      <c r="N186" s="491"/>
      <c r="R186" s="491"/>
      <c r="V186" s="387"/>
      <c r="Z186" s="387"/>
      <c r="AD186" s="387"/>
      <c r="AH186" s="387"/>
      <c r="AL186" s="390"/>
      <c r="BH186" s="391"/>
      <c r="BL186" s="390"/>
      <c r="BP186" s="390"/>
    </row>
    <row r="187" spans="1:68">
      <c r="A187" s="163"/>
      <c r="F187" s="515"/>
      <c r="J187" s="491"/>
      <c r="K187" s="386"/>
      <c r="L187" s="386"/>
      <c r="N187" s="491"/>
      <c r="R187" s="491"/>
      <c r="V187" s="387"/>
      <c r="Z187" s="387"/>
      <c r="AD187" s="387"/>
      <c r="AH187" s="387"/>
      <c r="AL187" s="390"/>
      <c r="BH187" s="391"/>
      <c r="BL187" s="390"/>
      <c r="BP187" s="390"/>
    </row>
    <row r="188" spans="1:68">
      <c r="A188" s="163"/>
      <c r="F188" s="515"/>
      <c r="J188" s="491"/>
      <c r="K188" s="386"/>
      <c r="L188" s="386"/>
      <c r="N188" s="491"/>
      <c r="R188" s="491"/>
      <c r="V188" s="387"/>
      <c r="Z188" s="387"/>
      <c r="AD188" s="387"/>
      <c r="AH188" s="387"/>
      <c r="AL188" s="390"/>
      <c r="BH188" s="391"/>
      <c r="BL188" s="390"/>
      <c r="BP188" s="390"/>
    </row>
    <row r="189" spans="1:68">
      <c r="A189" s="163"/>
      <c r="F189" s="515"/>
      <c r="J189" s="491"/>
      <c r="K189" s="386"/>
      <c r="L189" s="386"/>
      <c r="N189" s="491"/>
      <c r="R189" s="491"/>
      <c r="V189" s="387"/>
      <c r="Z189" s="387"/>
      <c r="AD189" s="387"/>
      <c r="AH189" s="387"/>
      <c r="AL189" s="390"/>
      <c r="BH189" s="391"/>
      <c r="BL189" s="390"/>
      <c r="BP189" s="390"/>
    </row>
    <row r="190" spans="1:68">
      <c r="A190" s="163"/>
      <c r="F190" s="515"/>
      <c r="J190" s="491"/>
      <c r="K190" s="386"/>
      <c r="L190" s="386"/>
      <c r="N190" s="491"/>
      <c r="R190" s="491"/>
      <c r="V190" s="387"/>
      <c r="Z190" s="387"/>
      <c r="AD190" s="387"/>
      <c r="AH190" s="387"/>
      <c r="AL190" s="390"/>
      <c r="BH190" s="391"/>
      <c r="BL190" s="390"/>
      <c r="BP190" s="390"/>
    </row>
    <row r="191" spans="1:68">
      <c r="A191" s="163"/>
      <c r="F191" s="515"/>
      <c r="J191" s="491"/>
      <c r="K191" s="386"/>
      <c r="L191" s="386"/>
      <c r="N191" s="491"/>
      <c r="R191" s="491"/>
      <c r="V191" s="387"/>
      <c r="Z191" s="387"/>
      <c r="AD191" s="387"/>
      <c r="AH191" s="387"/>
      <c r="AL191" s="390"/>
      <c r="BH191" s="391"/>
      <c r="BL191" s="390"/>
      <c r="BP191" s="390"/>
    </row>
    <row r="192" spans="1:68">
      <c r="A192" s="163"/>
      <c r="F192" s="515"/>
      <c r="J192" s="491"/>
      <c r="K192" s="386"/>
      <c r="L192" s="386"/>
      <c r="N192" s="491"/>
      <c r="R192" s="491"/>
      <c r="V192" s="387"/>
      <c r="Z192" s="387"/>
      <c r="AD192" s="387"/>
      <c r="AH192" s="387"/>
      <c r="AL192" s="390"/>
      <c r="BH192" s="391"/>
      <c r="BL192" s="390"/>
      <c r="BP192" s="390"/>
    </row>
    <row r="193" spans="1:68">
      <c r="A193" s="163"/>
      <c r="F193" s="515"/>
      <c r="J193" s="491"/>
      <c r="K193" s="386"/>
      <c r="L193" s="386"/>
      <c r="N193" s="491"/>
      <c r="R193" s="491"/>
      <c r="V193" s="387"/>
      <c r="Z193" s="387"/>
      <c r="AD193" s="387"/>
      <c r="AH193" s="387"/>
      <c r="AL193" s="390"/>
      <c r="BH193" s="391"/>
      <c r="BL193" s="390"/>
      <c r="BP193" s="390"/>
    </row>
    <row r="194" spans="1:68">
      <c r="A194" s="163"/>
      <c r="F194" s="515"/>
      <c r="J194" s="491"/>
      <c r="K194" s="386"/>
      <c r="L194" s="386"/>
      <c r="N194" s="491"/>
      <c r="R194" s="491"/>
      <c r="V194" s="387"/>
      <c r="Z194" s="387"/>
      <c r="AD194" s="387"/>
      <c r="AH194" s="387"/>
      <c r="AL194" s="390"/>
      <c r="BH194" s="391"/>
      <c r="BL194" s="390"/>
      <c r="BP194" s="390"/>
    </row>
    <row r="195" spans="1:68">
      <c r="A195" s="163"/>
      <c r="F195" s="515"/>
      <c r="J195" s="491"/>
      <c r="K195" s="386"/>
      <c r="L195" s="386"/>
      <c r="N195" s="491"/>
      <c r="R195" s="491"/>
      <c r="V195" s="387"/>
      <c r="Z195" s="387"/>
      <c r="AD195" s="387"/>
      <c r="AH195" s="387"/>
      <c r="AL195" s="390"/>
      <c r="BH195" s="391"/>
      <c r="BL195" s="390"/>
      <c r="BP195" s="390"/>
    </row>
    <row r="196" spans="1:68">
      <c r="A196" s="163"/>
      <c r="F196" s="515"/>
      <c r="J196" s="491"/>
      <c r="K196" s="386"/>
      <c r="L196" s="386"/>
      <c r="N196" s="491"/>
      <c r="R196" s="491"/>
      <c r="V196" s="387"/>
      <c r="Z196" s="387"/>
      <c r="AD196" s="387"/>
      <c r="AH196" s="387"/>
      <c r="AL196" s="390"/>
      <c r="BH196" s="391"/>
      <c r="BL196" s="390"/>
      <c r="BP196" s="390"/>
    </row>
    <row r="197" spans="1:68">
      <c r="A197" s="163"/>
      <c r="F197" s="515"/>
      <c r="J197" s="491"/>
      <c r="K197" s="386"/>
      <c r="L197" s="386"/>
      <c r="N197" s="491"/>
      <c r="R197" s="491"/>
      <c r="V197" s="387"/>
      <c r="Z197" s="387"/>
      <c r="AD197" s="387"/>
      <c r="AH197" s="387"/>
      <c r="AL197" s="390"/>
      <c r="BH197" s="391"/>
      <c r="BL197" s="390"/>
      <c r="BP197" s="390"/>
    </row>
    <row r="198" spans="1:68">
      <c r="A198" s="163"/>
      <c r="F198" s="515"/>
      <c r="J198" s="491"/>
      <c r="K198" s="386"/>
      <c r="L198" s="386"/>
      <c r="N198" s="491"/>
      <c r="R198" s="491"/>
      <c r="V198" s="387"/>
      <c r="Z198" s="387"/>
      <c r="AD198" s="387"/>
      <c r="AH198" s="387"/>
      <c r="AL198" s="390"/>
      <c r="BH198" s="391"/>
      <c r="BL198" s="390"/>
      <c r="BP198" s="390"/>
    </row>
    <row r="199" spans="1:68">
      <c r="A199" s="163"/>
      <c r="F199" s="515"/>
      <c r="J199" s="491"/>
      <c r="K199" s="386"/>
      <c r="L199" s="386"/>
      <c r="N199" s="491"/>
      <c r="R199" s="491"/>
      <c r="V199" s="387"/>
      <c r="Z199" s="387"/>
      <c r="AD199" s="387"/>
      <c r="AH199" s="387"/>
      <c r="AL199" s="390"/>
      <c r="BH199" s="391"/>
      <c r="BL199" s="390"/>
      <c r="BP199" s="390"/>
    </row>
    <row r="200" spans="1:68">
      <c r="A200" s="163"/>
      <c r="F200" s="515"/>
      <c r="J200" s="491"/>
      <c r="K200" s="386"/>
      <c r="L200" s="386"/>
      <c r="N200" s="491"/>
      <c r="R200" s="491"/>
      <c r="V200" s="387"/>
      <c r="Z200" s="387"/>
      <c r="AD200" s="387"/>
      <c r="AH200" s="387"/>
      <c r="AL200" s="390"/>
      <c r="BH200" s="391"/>
      <c r="BL200" s="390"/>
      <c r="BP200" s="390"/>
    </row>
    <row r="201" spans="1:68">
      <c r="A201" s="163"/>
      <c r="F201" s="515"/>
      <c r="J201" s="491"/>
      <c r="K201" s="386"/>
      <c r="L201" s="386"/>
      <c r="N201" s="491"/>
      <c r="R201" s="491"/>
      <c r="V201" s="387"/>
      <c r="Z201" s="387"/>
      <c r="AD201" s="387"/>
      <c r="AH201" s="387"/>
      <c r="AL201" s="390"/>
      <c r="BH201" s="391"/>
      <c r="BL201" s="390"/>
      <c r="BP201" s="390"/>
    </row>
    <row r="202" spans="1:68">
      <c r="A202" s="163"/>
      <c r="F202" s="515"/>
      <c r="J202" s="491"/>
      <c r="K202" s="386"/>
      <c r="L202" s="386"/>
      <c r="N202" s="491"/>
      <c r="R202" s="491"/>
      <c r="V202" s="387"/>
      <c r="Z202" s="387"/>
      <c r="AD202" s="387"/>
      <c r="AH202" s="387"/>
      <c r="AL202" s="390"/>
      <c r="BH202" s="391"/>
      <c r="BL202" s="390"/>
      <c r="BP202" s="390"/>
    </row>
    <row r="203" spans="1:68">
      <c r="A203" s="163"/>
      <c r="F203" s="515"/>
      <c r="J203" s="491"/>
      <c r="K203" s="386"/>
      <c r="L203" s="386"/>
      <c r="N203" s="491"/>
      <c r="R203" s="491"/>
      <c r="V203" s="387"/>
      <c r="Z203" s="387"/>
      <c r="AD203" s="387"/>
      <c r="AH203" s="387"/>
      <c r="AL203" s="390"/>
      <c r="BH203" s="391"/>
      <c r="BL203" s="390"/>
      <c r="BP203" s="390"/>
    </row>
    <row r="204" spans="1:68">
      <c r="A204" s="163"/>
      <c r="F204" s="515"/>
      <c r="J204" s="491"/>
      <c r="K204" s="386"/>
      <c r="L204" s="386"/>
      <c r="N204" s="491"/>
      <c r="R204" s="491"/>
      <c r="V204" s="387"/>
      <c r="Z204" s="387"/>
      <c r="AD204" s="387"/>
      <c r="AH204" s="387"/>
      <c r="AL204" s="390"/>
      <c r="BH204" s="391"/>
      <c r="BL204" s="390"/>
      <c r="BP204" s="390"/>
    </row>
    <row r="205" spans="1:68">
      <c r="A205" s="163"/>
      <c r="F205" s="515"/>
      <c r="J205" s="491"/>
      <c r="K205" s="386"/>
      <c r="L205" s="386"/>
      <c r="N205" s="491"/>
      <c r="R205" s="491"/>
      <c r="V205" s="387"/>
      <c r="Z205" s="387"/>
      <c r="AD205" s="387"/>
      <c r="AH205" s="387"/>
      <c r="AL205" s="390"/>
      <c r="BH205" s="391"/>
      <c r="BL205" s="390"/>
      <c r="BP205" s="390"/>
    </row>
    <row r="206" spans="1:68">
      <c r="A206" s="163"/>
      <c r="F206" s="515"/>
      <c r="J206" s="491"/>
      <c r="K206" s="386"/>
      <c r="L206" s="386"/>
      <c r="N206" s="491"/>
      <c r="R206" s="491"/>
      <c r="V206" s="387"/>
      <c r="Z206" s="387"/>
      <c r="AD206" s="387"/>
      <c r="AH206" s="387"/>
      <c r="AL206" s="390"/>
      <c r="BH206" s="391"/>
      <c r="BL206" s="390"/>
      <c r="BP206" s="390"/>
    </row>
    <row r="207" spans="1:68">
      <c r="A207" s="163"/>
      <c r="F207" s="515"/>
      <c r="J207" s="491"/>
      <c r="K207" s="386"/>
      <c r="L207" s="386"/>
      <c r="N207" s="491"/>
      <c r="R207" s="491"/>
      <c r="V207" s="387"/>
      <c r="Z207" s="387"/>
      <c r="AD207" s="387"/>
      <c r="AH207" s="387"/>
      <c r="AL207" s="390"/>
      <c r="BH207" s="391"/>
      <c r="BL207" s="390"/>
      <c r="BP207" s="390"/>
    </row>
    <row r="208" spans="1:68">
      <c r="A208" s="163"/>
      <c r="F208" s="515"/>
      <c r="J208" s="491"/>
      <c r="K208" s="386"/>
      <c r="L208" s="386"/>
      <c r="N208" s="491"/>
      <c r="R208" s="491"/>
      <c r="V208" s="387"/>
      <c r="Z208" s="387"/>
      <c r="AD208" s="387"/>
      <c r="AH208" s="387"/>
      <c r="AL208" s="390"/>
      <c r="BH208" s="391"/>
      <c r="BL208" s="390"/>
      <c r="BP208" s="390"/>
    </row>
    <row r="209" spans="1:68">
      <c r="A209" s="163"/>
      <c r="F209" s="515"/>
      <c r="J209" s="491"/>
      <c r="K209" s="386"/>
      <c r="L209" s="386"/>
      <c r="N209" s="491"/>
      <c r="R209" s="491"/>
      <c r="V209" s="387"/>
      <c r="Z209" s="387"/>
      <c r="AD209" s="387"/>
      <c r="AH209" s="387"/>
      <c r="AL209" s="390"/>
      <c r="BH209" s="391"/>
      <c r="BL209" s="390"/>
      <c r="BP209" s="390"/>
    </row>
    <row r="210" spans="1:68">
      <c r="A210" s="163"/>
      <c r="F210" s="515"/>
      <c r="J210" s="491"/>
      <c r="K210" s="386"/>
      <c r="L210" s="386"/>
      <c r="N210" s="491"/>
      <c r="R210" s="491"/>
      <c r="V210" s="387"/>
      <c r="Z210" s="387"/>
      <c r="AD210" s="387"/>
      <c r="AH210" s="387"/>
      <c r="AL210" s="390"/>
      <c r="BH210" s="391"/>
      <c r="BL210" s="390"/>
      <c r="BP210" s="390"/>
    </row>
    <row r="211" spans="1:68">
      <c r="A211" s="163"/>
      <c r="F211" s="515"/>
      <c r="J211" s="491"/>
      <c r="K211" s="386"/>
      <c r="L211" s="386"/>
      <c r="N211" s="491"/>
      <c r="R211" s="491"/>
      <c r="V211" s="387"/>
      <c r="Z211" s="387"/>
      <c r="AD211" s="387"/>
      <c r="AH211" s="387"/>
      <c r="AL211" s="390"/>
      <c r="BH211" s="391"/>
      <c r="BL211" s="390"/>
      <c r="BP211" s="390"/>
    </row>
    <row r="212" spans="1:68">
      <c r="A212" s="163"/>
      <c r="F212" s="515"/>
      <c r="J212" s="491"/>
      <c r="K212" s="386"/>
      <c r="L212" s="386"/>
      <c r="N212" s="491"/>
      <c r="R212" s="491"/>
      <c r="V212" s="387"/>
      <c r="Z212" s="387"/>
      <c r="AD212" s="387"/>
      <c r="AH212" s="387"/>
      <c r="AL212" s="390"/>
      <c r="BH212" s="391"/>
      <c r="BL212" s="390"/>
      <c r="BP212" s="390"/>
    </row>
    <row r="213" spans="1:68">
      <c r="A213" s="163"/>
      <c r="F213" s="515"/>
      <c r="J213" s="491"/>
      <c r="K213" s="386"/>
      <c r="L213" s="386"/>
      <c r="N213" s="491"/>
      <c r="R213" s="491"/>
      <c r="V213" s="387"/>
      <c r="Z213" s="387"/>
      <c r="AD213" s="387"/>
      <c r="AH213" s="387"/>
      <c r="AL213" s="390"/>
      <c r="BH213" s="391"/>
      <c r="BL213" s="390"/>
      <c r="BP213" s="390"/>
    </row>
    <row r="214" spans="1:68">
      <c r="A214" s="163"/>
      <c r="F214" s="515"/>
      <c r="J214" s="491"/>
      <c r="K214" s="386"/>
      <c r="L214" s="386"/>
      <c r="N214" s="491"/>
      <c r="R214" s="491"/>
      <c r="V214" s="387"/>
      <c r="Z214" s="387"/>
      <c r="AD214" s="387"/>
      <c r="AH214" s="387"/>
      <c r="AL214" s="390"/>
      <c r="BH214" s="391"/>
      <c r="BL214" s="390"/>
      <c r="BP214" s="390"/>
    </row>
    <row r="215" spans="1:68">
      <c r="A215" s="163"/>
      <c r="F215" s="515"/>
      <c r="J215" s="491"/>
      <c r="K215" s="386"/>
      <c r="L215" s="386"/>
      <c r="N215" s="491"/>
      <c r="R215" s="491"/>
      <c r="V215" s="387"/>
      <c r="Z215" s="387"/>
      <c r="AD215" s="387"/>
      <c r="AH215" s="387"/>
      <c r="AL215" s="390"/>
      <c r="BH215" s="391"/>
      <c r="BL215" s="390"/>
      <c r="BP215" s="390"/>
    </row>
    <row r="216" spans="1:68">
      <c r="A216" s="163"/>
      <c r="F216" s="515"/>
      <c r="J216" s="491"/>
      <c r="K216" s="386"/>
      <c r="L216" s="386"/>
      <c r="N216" s="491"/>
      <c r="R216" s="491"/>
      <c r="V216" s="387"/>
      <c r="Z216" s="387"/>
      <c r="AD216" s="387"/>
      <c r="AH216" s="387"/>
      <c r="AL216" s="390"/>
      <c r="BH216" s="391"/>
      <c r="BL216" s="390"/>
      <c r="BP216" s="390"/>
    </row>
    <row r="217" spans="1:68">
      <c r="A217" s="163"/>
      <c r="F217" s="515"/>
      <c r="J217" s="491"/>
      <c r="K217" s="386"/>
      <c r="L217" s="386"/>
      <c r="N217" s="491"/>
      <c r="R217" s="491"/>
      <c r="V217" s="387"/>
      <c r="Z217" s="387"/>
      <c r="AD217" s="387"/>
      <c r="AH217" s="387"/>
      <c r="AL217" s="390"/>
      <c r="BH217" s="391"/>
      <c r="BL217" s="390"/>
      <c r="BP217" s="390"/>
    </row>
    <row r="218" spans="1:68">
      <c r="A218" s="163"/>
      <c r="F218" s="515"/>
      <c r="J218" s="491"/>
      <c r="K218" s="386"/>
      <c r="L218" s="386"/>
      <c r="N218" s="491"/>
      <c r="R218" s="491"/>
      <c r="V218" s="387"/>
      <c r="Z218" s="387"/>
      <c r="AD218" s="387"/>
      <c r="AH218" s="387"/>
      <c r="AL218" s="390"/>
      <c r="BH218" s="391"/>
      <c r="BL218" s="390"/>
      <c r="BP218" s="390"/>
    </row>
    <row r="219" spans="1:68">
      <c r="A219" s="163"/>
      <c r="F219" s="515"/>
      <c r="J219" s="491"/>
      <c r="K219" s="386"/>
      <c r="L219" s="386"/>
      <c r="N219" s="491"/>
      <c r="R219" s="491"/>
      <c r="V219" s="387"/>
      <c r="Z219" s="387"/>
      <c r="AD219" s="387"/>
      <c r="AH219" s="387"/>
      <c r="AL219" s="390"/>
      <c r="BH219" s="391"/>
      <c r="BL219" s="390"/>
      <c r="BP219" s="390"/>
    </row>
    <row r="220" spans="1:68">
      <c r="A220" s="163"/>
      <c r="F220" s="515"/>
      <c r="J220" s="491"/>
      <c r="K220" s="386"/>
      <c r="L220" s="386"/>
      <c r="N220" s="491"/>
      <c r="R220" s="491"/>
      <c r="V220" s="387"/>
      <c r="Z220" s="387"/>
      <c r="AD220" s="387"/>
      <c r="AH220" s="387"/>
      <c r="AL220" s="390"/>
      <c r="BH220" s="391"/>
      <c r="BL220" s="390"/>
      <c r="BP220" s="390"/>
    </row>
    <row r="221" spans="1:68">
      <c r="A221" s="163"/>
      <c r="F221" s="515"/>
      <c r="J221" s="491"/>
      <c r="K221" s="386"/>
      <c r="L221" s="386"/>
      <c r="N221" s="491"/>
      <c r="R221" s="491"/>
      <c r="V221" s="387"/>
      <c r="Z221" s="387"/>
      <c r="AD221" s="387"/>
      <c r="AH221" s="387"/>
      <c r="AL221" s="390"/>
      <c r="BH221" s="391"/>
      <c r="BL221" s="390"/>
      <c r="BP221" s="390"/>
    </row>
    <row r="222" spans="1:68">
      <c r="A222" s="163"/>
      <c r="F222" s="515"/>
      <c r="J222" s="491"/>
      <c r="K222" s="386"/>
      <c r="L222" s="386"/>
      <c r="N222" s="491"/>
      <c r="R222" s="491"/>
      <c r="V222" s="387"/>
      <c r="Z222" s="387"/>
      <c r="AD222" s="387"/>
      <c r="AH222" s="387"/>
      <c r="AL222" s="390"/>
      <c r="BH222" s="391"/>
      <c r="BL222" s="390"/>
      <c r="BP222" s="390"/>
    </row>
    <row r="223" spans="1:68">
      <c r="A223" s="163"/>
      <c r="F223" s="515"/>
      <c r="J223" s="491"/>
      <c r="K223" s="386"/>
      <c r="L223" s="386"/>
      <c r="N223" s="491"/>
      <c r="R223" s="491"/>
      <c r="V223" s="387"/>
      <c r="Z223" s="387"/>
      <c r="AD223" s="387"/>
      <c r="AH223" s="387"/>
      <c r="AL223" s="390"/>
      <c r="BH223" s="391"/>
      <c r="BL223" s="390"/>
      <c r="BP223" s="390"/>
    </row>
    <row r="224" spans="1:68">
      <c r="A224" s="163"/>
      <c r="F224" s="515"/>
      <c r="J224" s="491"/>
      <c r="K224" s="386"/>
      <c r="L224" s="386"/>
      <c r="N224" s="491"/>
      <c r="R224" s="491"/>
      <c r="V224" s="387"/>
      <c r="Z224" s="387"/>
      <c r="AD224" s="387"/>
      <c r="AH224" s="387"/>
      <c r="AL224" s="390"/>
      <c r="BH224" s="391"/>
      <c r="BL224" s="390"/>
      <c r="BP224" s="390"/>
    </row>
    <row r="225" spans="1:68">
      <c r="A225" s="163"/>
      <c r="F225" s="515"/>
      <c r="J225" s="491"/>
      <c r="K225" s="386"/>
      <c r="L225" s="386"/>
      <c r="N225" s="491"/>
      <c r="R225" s="491"/>
      <c r="V225" s="387"/>
      <c r="Z225" s="387"/>
      <c r="AD225" s="387"/>
      <c r="AH225" s="387"/>
      <c r="AL225" s="390"/>
      <c r="BH225" s="391"/>
      <c r="BL225" s="390"/>
      <c r="BP225" s="390"/>
    </row>
    <row r="226" spans="1:68">
      <c r="A226" s="163"/>
      <c r="F226" s="515"/>
      <c r="J226" s="491"/>
      <c r="K226" s="386"/>
      <c r="L226" s="386"/>
      <c r="N226" s="491"/>
      <c r="R226" s="491"/>
      <c r="V226" s="387"/>
      <c r="Z226" s="387"/>
      <c r="AD226" s="387"/>
      <c r="AH226" s="387"/>
      <c r="AL226" s="390"/>
      <c r="BH226" s="391"/>
      <c r="BL226" s="390"/>
      <c r="BP226" s="390"/>
    </row>
    <row r="227" spans="1:68">
      <c r="A227" s="163"/>
      <c r="F227" s="515"/>
      <c r="J227" s="491"/>
      <c r="K227" s="386"/>
      <c r="L227" s="386"/>
      <c r="N227" s="491"/>
      <c r="R227" s="491"/>
      <c r="V227" s="387"/>
      <c r="Z227" s="387"/>
      <c r="AD227" s="387"/>
      <c r="AH227" s="387"/>
      <c r="AL227" s="390"/>
      <c r="BH227" s="391"/>
      <c r="BL227" s="390"/>
      <c r="BP227" s="390"/>
    </row>
    <row r="228" spans="1:68">
      <c r="A228" s="163"/>
      <c r="F228" s="515"/>
      <c r="J228" s="491"/>
      <c r="K228" s="386"/>
      <c r="L228" s="386"/>
      <c r="N228" s="491"/>
      <c r="R228" s="491"/>
      <c r="V228" s="387"/>
      <c r="Z228" s="387"/>
      <c r="AD228" s="387"/>
      <c r="AH228" s="387"/>
      <c r="AL228" s="390"/>
      <c r="BH228" s="391"/>
      <c r="BL228" s="390"/>
      <c r="BP228" s="390"/>
    </row>
    <row r="229" spans="1:68">
      <c r="A229" s="163"/>
      <c r="F229" s="515"/>
      <c r="J229" s="491"/>
      <c r="K229" s="386"/>
      <c r="L229" s="386"/>
      <c r="N229" s="491"/>
      <c r="R229" s="491"/>
      <c r="V229" s="387"/>
      <c r="Z229" s="387"/>
      <c r="AD229" s="387"/>
      <c r="AH229" s="387"/>
      <c r="AL229" s="390"/>
      <c r="BH229" s="391"/>
      <c r="BL229" s="390"/>
      <c r="BP229" s="390"/>
    </row>
    <row r="230" spans="1:68">
      <c r="A230" s="163"/>
      <c r="F230" s="515"/>
      <c r="J230" s="491"/>
      <c r="K230" s="386"/>
      <c r="L230" s="386"/>
      <c r="N230" s="491"/>
      <c r="R230" s="491"/>
      <c r="V230" s="387"/>
      <c r="Z230" s="387"/>
      <c r="AD230" s="387"/>
      <c r="AH230" s="387"/>
      <c r="AL230" s="390"/>
      <c r="BH230" s="391"/>
      <c r="BL230" s="390"/>
      <c r="BP230" s="390"/>
    </row>
    <row r="231" spans="1:68">
      <c r="A231" s="163"/>
      <c r="F231" s="515"/>
      <c r="J231" s="491"/>
      <c r="K231" s="386"/>
      <c r="L231" s="386"/>
      <c r="N231" s="491"/>
      <c r="R231" s="491"/>
      <c r="V231" s="387"/>
      <c r="Z231" s="387"/>
      <c r="AD231" s="387"/>
      <c r="AH231" s="387"/>
      <c r="AL231" s="390"/>
      <c r="BH231" s="391"/>
      <c r="BL231" s="390"/>
      <c r="BP231" s="390"/>
    </row>
    <row r="232" spans="1:68">
      <c r="A232" s="163"/>
      <c r="F232" s="515"/>
      <c r="J232" s="491"/>
      <c r="K232" s="386"/>
      <c r="L232" s="386"/>
      <c r="N232" s="491"/>
      <c r="R232" s="491"/>
      <c r="V232" s="387"/>
      <c r="Z232" s="387"/>
      <c r="AD232" s="387"/>
      <c r="AH232" s="387"/>
      <c r="AL232" s="390"/>
      <c r="BH232" s="391"/>
      <c r="BL232" s="390"/>
      <c r="BP232" s="390"/>
    </row>
    <row r="233" spans="1:68">
      <c r="A233" s="163"/>
      <c r="F233" s="515"/>
      <c r="J233" s="491"/>
      <c r="K233" s="386"/>
      <c r="L233" s="386"/>
      <c r="N233" s="491"/>
      <c r="R233" s="491"/>
      <c r="V233" s="387"/>
      <c r="Z233" s="387"/>
      <c r="AD233" s="387"/>
      <c r="AH233" s="387"/>
      <c r="AL233" s="390"/>
      <c r="BH233" s="391"/>
      <c r="BL233" s="390"/>
      <c r="BP233" s="390"/>
    </row>
    <row r="234" spans="1:68">
      <c r="A234" s="163"/>
      <c r="F234" s="515"/>
      <c r="J234" s="491"/>
      <c r="K234" s="386"/>
      <c r="L234" s="386"/>
      <c r="N234" s="491"/>
      <c r="R234" s="491"/>
      <c r="V234" s="387"/>
      <c r="Z234" s="387"/>
      <c r="AD234" s="387"/>
      <c r="AH234" s="387"/>
      <c r="AL234" s="390"/>
      <c r="BH234" s="391"/>
      <c r="BL234" s="390"/>
      <c r="BP234" s="390"/>
    </row>
    <row r="235" spans="1:68">
      <c r="A235" s="163"/>
      <c r="F235" s="515"/>
      <c r="J235" s="491"/>
      <c r="K235" s="386"/>
      <c r="L235" s="386"/>
      <c r="N235" s="491"/>
      <c r="R235" s="491"/>
      <c r="V235" s="387"/>
      <c r="Z235" s="387"/>
      <c r="AD235" s="387"/>
      <c r="AH235" s="387"/>
      <c r="AL235" s="390"/>
      <c r="BH235" s="391"/>
      <c r="BL235" s="390"/>
      <c r="BP235" s="390"/>
    </row>
    <row r="236" spans="1:68">
      <c r="A236" s="163"/>
      <c r="F236" s="515"/>
      <c r="J236" s="491"/>
      <c r="K236" s="386"/>
      <c r="L236" s="386"/>
      <c r="N236" s="491"/>
      <c r="R236" s="491"/>
      <c r="V236" s="387"/>
      <c r="Z236" s="387"/>
      <c r="AD236" s="387"/>
      <c r="AH236" s="387"/>
      <c r="AL236" s="390"/>
      <c r="BH236" s="391"/>
      <c r="BL236" s="390"/>
      <c r="BP236" s="390"/>
    </row>
    <row r="237" spans="1:68">
      <c r="A237" s="163"/>
      <c r="F237" s="515"/>
      <c r="J237" s="491"/>
      <c r="K237" s="386"/>
      <c r="L237" s="386"/>
      <c r="N237" s="491"/>
      <c r="R237" s="491"/>
      <c r="V237" s="387"/>
      <c r="Z237" s="387"/>
      <c r="AD237" s="387"/>
      <c r="AH237" s="387"/>
      <c r="AL237" s="390"/>
      <c r="BH237" s="391"/>
      <c r="BL237" s="390"/>
      <c r="BP237" s="390"/>
    </row>
    <row r="238" spans="1:68">
      <c r="A238" s="163"/>
      <c r="F238" s="515"/>
      <c r="J238" s="491"/>
      <c r="K238" s="386"/>
      <c r="L238" s="386"/>
      <c r="N238" s="491"/>
      <c r="R238" s="491"/>
      <c r="V238" s="387"/>
      <c r="Z238" s="387"/>
      <c r="AD238" s="387"/>
      <c r="AH238" s="387"/>
      <c r="AL238" s="390"/>
      <c r="BH238" s="391"/>
      <c r="BL238" s="390"/>
      <c r="BP238" s="390"/>
    </row>
    <row r="239" spans="1:68">
      <c r="A239" s="163"/>
      <c r="F239" s="515"/>
      <c r="J239" s="491"/>
      <c r="K239" s="386"/>
      <c r="L239" s="386"/>
      <c r="N239" s="491"/>
      <c r="R239" s="491"/>
      <c r="V239" s="387"/>
      <c r="Z239" s="387"/>
      <c r="AD239" s="387"/>
      <c r="AH239" s="387"/>
      <c r="AL239" s="390"/>
      <c r="BH239" s="391"/>
      <c r="BL239" s="390"/>
      <c r="BP239" s="390"/>
    </row>
    <row r="240" spans="1:68">
      <c r="A240" s="163"/>
      <c r="F240" s="515"/>
      <c r="J240" s="491"/>
      <c r="K240" s="386"/>
      <c r="L240" s="386"/>
      <c r="N240" s="491"/>
      <c r="R240" s="491"/>
      <c r="V240" s="387"/>
      <c r="Z240" s="387"/>
      <c r="AD240" s="387"/>
      <c r="AH240" s="387"/>
      <c r="AL240" s="390"/>
      <c r="BH240" s="391"/>
      <c r="BL240" s="390"/>
      <c r="BP240" s="390"/>
    </row>
    <row r="241" spans="1:68">
      <c r="A241" s="163"/>
      <c r="F241" s="515"/>
      <c r="J241" s="491"/>
      <c r="K241" s="386"/>
      <c r="L241" s="386"/>
      <c r="N241" s="491"/>
      <c r="R241" s="491"/>
      <c r="V241" s="387"/>
      <c r="Z241" s="387"/>
      <c r="AD241" s="387"/>
      <c r="AH241" s="387"/>
      <c r="AL241" s="390"/>
      <c r="BH241" s="391"/>
      <c r="BL241" s="390"/>
      <c r="BP241" s="390"/>
    </row>
    <row r="242" spans="1:68">
      <c r="A242" s="163"/>
      <c r="F242" s="515"/>
      <c r="J242" s="491"/>
      <c r="K242" s="386"/>
      <c r="L242" s="386"/>
      <c r="N242" s="491"/>
      <c r="R242" s="491"/>
      <c r="V242" s="387"/>
      <c r="Z242" s="387"/>
      <c r="AD242" s="387"/>
      <c r="AH242" s="387"/>
      <c r="AL242" s="390"/>
      <c r="BH242" s="391"/>
      <c r="BL242" s="390"/>
      <c r="BP242" s="390"/>
    </row>
    <row r="243" spans="1:68">
      <c r="A243" s="163"/>
      <c r="F243" s="515"/>
      <c r="J243" s="491"/>
      <c r="K243" s="386"/>
      <c r="L243" s="386"/>
      <c r="N243" s="491"/>
      <c r="R243" s="491"/>
      <c r="V243" s="387"/>
      <c r="Z243" s="387"/>
      <c r="AD243" s="387"/>
      <c r="AH243" s="387"/>
      <c r="AL243" s="390"/>
      <c r="BH243" s="391"/>
      <c r="BL243" s="390"/>
      <c r="BP243" s="390"/>
    </row>
    <row r="244" spans="1:68">
      <c r="A244" s="163"/>
      <c r="F244" s="515"/>
      <c r="J244" s="491"/>
      <c r="K244" s="386"/>
      <c r="L244" s="386"/>
      <c r="N244" s="491"/>
      <c r="R244" s="491"/>
      <c r="V244" s="387"/>
      <c r="Z244" s="387"/>
      <c r="AD244" s="387"/>
      <c r="AH244" s="387"/>
      <c r="AL244" s="390"/>
      <c r="BH244" s="391"/>
      <c r="BL244" s="390"/>
      <c r="BP244" s="390"/>
    </row>
    <row r="245" spans="1:68">
      <c r="A245" s="163"/>
      <c r="F245" s="515"/>
      <c r="J245" s="491"/>
      <c r="K245" s="386"/>
      <c r="L245" s="386"/>
      <c r="N245" s="491"/>
      <c r="R245" s="491"/>
      <c r="V245" s="387"/>
      <c r="Z245" s="387"/>
      <c r="AD245" s="387"/>
      <c r="AH245" s="387"/>
      <c r="AL245" s="390"/>
      <c r="BH245" s="391"/>
      <c r="BL245" s="390"/>
      <c r="BP245" s="390"/>
    </row>
    <row r="246" spans="1:68">
      <c r="A246" s="163"/>
      <c r="F246" s="515"/>
      <c r="J246" s="491"/>
      <c r="K246" s="386"/>
      <c r="L246" s="386"/>
      <c r="N246" s="491"/>
      <c r="R246" s="491"/>
      <c r="V246" s="387"/>
      <c r="Z246" s="387"/>
      <c r="AD246" s="387"/>
      <c r="AH246" s="387"/>
      <c r="AL246" s="390"/>
      <c r="BH246" s="391"/>
      <c r="BL246" s="390"/>
      <c r="BP246" s="390"/>
    </row>
    <row r="247" spans="1:68">
      <c r="A247" s="163"/>
      <c r="F247" s="515"/>
      <c r="J247" s="491"/>
      <c r="K247" s="386"/>
      <c r="L247" s="386"/>
      <c r="N247" s="491"/>
      <c r="R247" s="491"/>
      <c r="V247" s="387"/>
      <c r="Z247" s="387"/>
      <c r="AD247" s="387"/>
      <c r="AH247" s="387"/>
      <c r="AL247" s="390"/>
      <c r="BH247" s="391"/>
      <c r="BL247" s="390"/>
      <c r="BP247" s="390"/>
    </row>
    <row r="248" spans="1:68">
      <c r="A248" s="163"/>
      <c r="F248" s="515"/>
      <c r="J248" s="491"/>
      <c r="K248" s="386"/>
      <c r="L248" s="386"/>
      <c r="N248" s="491"/>
      <c r="R248" s="491"/>
      <c r="V248" s="387"/>
      <c r="Z248" s="387"/>
      <c r="AD248" s="387"/>
      <c r="AH248" s="387"/>
      <c r="AL248" s="390"/>
      <c r="BH248" s="391"/>
      <c r="BL248" s="390"/>
      <c r="BP248" s="390"/>
    </row>
    <row r="249" spans="1:68">
      <c r="A249" s="163"/>
      <c r="F249" s="515"/>
      <c r="J249" s="491"/>
      <c r="K249" s="386"/>
      <c r="L249" s="386"/>
      <c r="N249" s="491"/>
      <c r="R249" s="491"/>
      <c r="V249" s="387"/>
      <c r="Z249" s="387"/>
      <c r="AD249" s="387"/>
      <c r="AH249" s="387"/>
      <c r="AL249" s="390"/>
      <c r="BH249" s="391"/>
      <c r="BL249" s="390"/>
      <c r="BP249" s="390"/>
    </row>
    <row r="250" spans="1:68">
      <c r="A250" s="163"/>
      <c r="F250" s="515"/>
      <c r="J250" s="491"/>
      <c r="K250" s="386"/>
      <c r="L250" s="386"/>
      <c r="N250" s="491"/>
      <c r="R250" s="491"/>
      <c r="V250" s="387"/>
      <c r="Z250" s="387"/>
      <c r="AD250" s="387"/>
      <c r="AH250" s="387"/>
      <c r="AL250" s="390"/>
      <c r="BH250" s="391"/>
      <c r="BL250" s="390"/>
      <c r="BP250" s="390"/>
    </row>
    <row r="251" spans="1:68">
      <c r="A251" s="163"/>
      <c r="F251" s="515"/>
      <c r="J251" s="491"/>
      <c r="K251" s="386"/>
      <c r="L251" s="386"/>
      <c r="N251" s="491"/>
      <c r="R251" s="491"/>
      <c r="V251" s="387"/>
      <c r="Z251" s="387"/>
      <c r="AD251" s="387"/>
      <c r="AH251" s="387"/>
      <c r="AL251" s="390"/>
      <c r="BH251" s="391"/>
      <c r="BL251" s="390"/>
      <c r="BP251" s="390"/>
    </row>
    <row r="252" spans="1:68">
      <c r="A252" s="163"/>
      <c r="F252" s="515"/>
      <c r="J252" s="491"/>
      <c r="K252" s="386"/>
      <c r="L252" s="386"/>
      <c r="N252" s="491"/>
      <c r="R252" s="491"/>
      <c r="V252" s="387"/>
      <c r="Z252" s="387"/>
      <c r="AD252" s="387"/>
      <c r="AH252" s="387"/>
      <c r="AL252" s="390"/>
      <c r="BH252" s="391"/>
      <c r="BL252" s="390"/>
      <c r="BP252" s="390"/>
    </row>
    <row r="253" spans="1:68">
      <c r="A253" s="163"/>
      <c r="F253" s="515"/>
      <c r="J253" s="491"/>
      <c r="K253" s="386"/>
      <c r="L253" s="386"/>
      <c r="N253" s="491"/>
      <c r="R253" s="491"/>
      <c r="V253" s="387"/>
      <c r="Z253" s="387"/>
      <c r="AD253" s="387"/>
      <c r="AH253" s="387"/>
      <c r="AL253" s="390"/>
      <c r="BH253" s="391"/>
      <c r="BL253" s="390"/>
      <c r="BP253" s="390"/>
    </row>
    <row r="254" spans="1:68">
      <c r="A254" s="163"/>
      <c r="F254" s="515"/>
      <c r="J254" s="491"/>
      <c r="K254" s="386"/>
      <c r="L254" s="386"/>
      <c r="N254" s="491"/>
      <c r="R254" s="491"/>
      <c r="V254" s="387"/>
      <c r="Z254" s="387"/>
      <c r="AD254" s="387"/>
      <c r="AH254" s="387"/>
      <c r="AL254" s="390"/>
      <c r="BH254" s="391"/>
      <c r="BL254" s="390"/>
      <c r="BP254" s="390"/>
    </row>
    <row r="255" spans="1:68">
      <c r="A255" s="163"/>
      <c r="F255" s="515"/>
      <c r="J255" s="491"/>
      <c r="K255" s="386"/>
      <c r="L255" s="386"/>
      <c r="N255" s="491"/>
      <c r="R255" s="491"/>
      <c r="V255" s="387"/>
      <c r="Z255" s="387"/>
      <c r="AD255" s="387"/>
      <c r="AH255" s="387"/>
      <c r="AL255" s="390"/>
      <c r="BH255" s="391"/>
      <c r="BL255" s="390"/>
      <c r="BP255" s="390"/>
    </row>
    <row r="256" spans="1:68">
      <c r="A256" s="163"/>
      <c r="F256" s="515"/>
      <c r="J256" s="491"/>
      <c r="K256" s="386"/>
      <c r="L256" s="386"/>
      <c r="N256" s="491"/>
      <c r="R256" s="491"/>
      <c r="V256" s="387"/>
      <c r="Z256" s="387"/>
      <c r="AD256" s="387"/>
      <c r="AH256" s="387"/>
      <c r="AL256" s="390"/>
      <c r="BH256" s="391"/>
      <c r="BL256" s="390"/>
      <c r="BP256" s="390"/>
    </row>
    <row r="257" spans="1:68">
      <c r="A257" s="163"/>
      <c r="F257" s="515"/>
      <c r="J257" s="491"/>
      <c r="K257" s="386"/>
      <c r="L257" s="386"/>
      <c r="N257" s="491"/>
      <c r="R257" s="491"/>
      <c r="V257" s="387"/>
      <c r="Z257" s="387"/>
      <c r="AD257" s="387"/>
      <c r="AH257" s="387"/>
      <c r="AL257" s="390"/>
      <c r="BH257" s="391"/>
      <c r="BL257" s="390"/>
      <c r="BP257" s="390"/>
    </row>
    <row r="258" spans="1:68">
      <c r="A258" s="163"/>
      <c r="F258" s="515"/>
      <c r="J258" s="491"/>
      <c r="K258" s="386"/>
      <c r="L258" s="386"/>
      <c r="N258" s="491"/>
      <c r="R258" s="491"/>
      <c r="V258" s="387"/>
      <c r="Z258" s="387"/>
      <c r="AD258" s="387"/>
      <c r="AH258" s="387"/>
      <c r="AL258" s="390"/>
      <c r="BH258" s="391"/>
      <c r="BL258" s="390"/>
      <c r="BP258" s="390"/>
    </row>
    <row r="259" spans="1:68">
      <c r="A259" s="163"/>
      <c r="F259" s="515"/>
      <c r="J259" s="491"/>
      <c r="K259" s="386"/>
      <c r="L259" s="386"/>
      <c r="N259" s="491"/>
      <c r="R259" s="491"/>
      <c r="V259" s="387"/>
      <c r="Z259" s="387"/>
      <c r="AD259" s="387"/>
      <c r="AH259" s="387"/>
      <c r="AL259" s="390"/>
      <c r="BH259" s="391"/>
      <c r="BL259" s="390"/>
      <c r="BP259" s="390"/>
    </row>
    <row r="260" spans="1:68">
      <c r="A260" s="163"/>
      <c r="F260" s="515"/>
      <c r="J260" s="491"/>
      <c r="K260" s="386"/>
      <c r="L260" s="386"/>
      <c r="N260" s="491"/>
      <c r="R260" s="491"/>
      <c r="V260" s="387"/>
      <c r="Z260" s="387"/>
      <c r="AD260" s="387"/>
      <c r="AH260" s="387"/>
      <c r="AL260" s="390"/>
      <c r="BH260" s="391"/>
      <c r="BL260" s="390"/>
      <c r="BP260" s="390"/>
    </row>
    <row r="261" spans="1:68">
      <c r="A261" s="163"/>
      <c r="F261" s="515"/>
      <c r="J261" s="491"/>
      <c r="K261" s="386"/>
      <c r="L261" s="386"/>
      <c r="N261" s="491"/>
      <c r="R261" s="491"/>
      <c r="V261" s="387"/>
      <c r="Z261" s="387"/>
      <c r="AD261" s="387"/>
      <c r="AH261" s="387"/>
      <c r="AL261" s="390"/>
      <c r="BH261" s="391"/>
      <c r="BL261" s="390"/>
      <c r="BP261" s="390"/>
    </row>
    <row r="262" spans="1:68">
      <c r="A262" s="163"/>
      <c r="F262" s="515"/>
      <c r="J262" s="491"/>
      <c r="K262" s="386"/>
      <c r="L262" s="386"/>
      <c r="N262" s="491"/>
      <c r="R262" s="491"/>
      <c r="V262" s="387"/>
      <c r="Z262" s="387"/>
      <c r="AD262" s="387"/>
      <c r="AH262" s="387"/>
      <c r="AL262" s="390"/>
      <c r="BH262" s="391"/>
      <c r="BL262" s="390"/>
      <c r="BP262" s="390"/>
    </row>
    <row r="263" spans="1:68">
      <c r="A263" s="163"/>
      <c r="F263" s="515"/>
      <c r="J263" s="491"/>
      <c r="K263" s="386"/>
      <c r="L263" s="386"/>
      <c r="N263" s="491"/>
      <c r="R263" s="491"/>
      <c r="V263" s="387"/>
      <c r="Z263" s="387"/>
      <c r="AD263" s="387"/>
      <c r="AH263" s="387"/>
      <c r="AL263" s="390"/>
      <c r="BH263" s="391"/>
      <c r="BL263" s="390"/>
      <c r="BP263" s="390"/>
    </row>
    <row r="264" spans="1:68">
      <c r="A264" s="163"/>
      <c r="F264" s="515"/>
      <c r="J264" s="491"/>
      <c r="K264" s="386"/>
      <c r="L264" s="386"/>
      <c r="N264" s="491"/>
      <c r="R264" s="491"/>
      <c r="V264" s="387"/>
      <c r="Z264" s="387"/>
      <c r="AD264" s="387"/>
      <c r="AH264" s="387"/>
      <c r="AL264" s="390"/>
      <c r="BH264" s="391"/>
      <c r="BL264" s="390"/>
      <c r="BP264" s="390"/>
    </row>
    <row r="265" spans="1:68">
      <c r="A265" s="163"/>
      <c r="F265" s="515"/>
      <c r="J265" s="491"/>
      <c r="K265" s="386"/>
      <c r="L265" s="386"/>
      <c r="N265" s="491"/>
      <c r="R265" s="491"/>
      <c r="V265" s="387"/>
      <c r="Z265" s="387"/>
      <c r="AD265" s="387"/>
      <c r="AH265" s="387"/>
      <c r="AL265" s="390"/>
      <c r="BH265" s="391"/>
      <c r="BL265" s="390"/>
      <c r="BP265" s="390"/>
    </row>
    <row r="266" spans="1:68">
      <c r="A266" s="163"/>
      <c r="F266" s="515"/>
      <c r="J266" s="491"/>
      <c r="K266" s="386"/>
      <c r="L266" s="386"/>
      <c r="N266" s="491"/>
      <c r="R266" s="491"/>
      <c r="V266" s="387"/>
      <c r="Z266" s="387"/>
      <c r="AD266" s="387"/>
      <c r="AH266" s="387"/>
      <c r="AL266" s="390"/>
      <c r="BH266" s="391"/>
      <c r="BL266" s="390"/>
      <c r="BP266" s="390"/>
    </row>
    <row r="267" spans="1:68">
      <c r="A267" s="163"/>
      <c r="F267" s="515"/>
      <c r="J267" s="491"/>
      <c r="K267" s="386"/>
      <c r="L267" s="386"/>
      <c r="N267" s="491"/>
      <c r="R267" s="491"/>
      <c r="V267" s="387"/>
      <c r="Z267" s="387"/>
      <c r="AD267" s="387"/>
      <c r="AH267" s="387"/>
      <c r="AL267" s="390"/>
      <c r="BH267" s="391"/>
      <c r="BL267" s="390"/>
      <c r="BP267" s="390"/>
    </row>
    <row r="268" spans="1:68">
      <c r="A268" s="163"/>
      <c r="F268" s="515"/>
      <c r="J268" s="491"/>
      <c r="K268" s="386"/>
      <c r="L268" s="386"/>
      <c r="N268" s="491"/>
      <c r="R268" s="491"/>
      <c r="V268" s="387"/>
      <c r="Z268" s="387"/>
      <c r="AD268" s="387"/>
      <c r="AH268" s="387"/>
      <c r="AL268" s="390"/>
      <c r="BH268" s="391"/>
      <c r="BL268" s="390"/>
      <c r="BP268" s="390"/>
    </row>
    <row r="269" spans="1:68">
      <c r="A269" s="163"/>
      <c r="F269" s="515"/>
      <c r="J269" s="491"/>
      <c r="K269" s="386"/>
      <c r="L269" s="386"/>
      <c r="N269" s="491"/>
      <c r="R269" s="491"/>
      <c r="V269" s="387"/>
      <c r="Z269" s="387"/>
      <c r="AD269" s="387"/>
      <c r="AH269" s="387"/>
      <c r="AL269" s="390"/>
      <c r="BH269" s="391"/>
      <c r="BL269" s="390"/>
      <c r="BP269" s="390"/>
    </row>
    <row r="270" spans="1:68">
      <c r="A270" s="163"/>
      <c r="F270" s="515"/>
      <c r="J270" s="491"/>
      <c r="K270" s="386"/>
      <c r="L270" s="386"/>
      <c r="N270" s="491"/>
      <c r="R270" s="491"/>
      <c r="V270" s="387"/>
      <c r="Z270" s="387"/>
      <c r="AD270" s="387"/>
      <c r="AH270" s="387"/>
      <c r="AL270" s="390"/>
      <c r="BH270" s="391"/>
      <c r="BL270" s="390"/>
      <c r="BP270" s="390"/>
    </row>
    <row r="271" spans="1:68">
      <c r="A271" s="163"/>
      <c r="F271" s="515"/>
      <c r="J271" s="491"/>
      <c r="K271" s="386"/>
      <c r="L271" s="386"/>
      <c r="N271" s="491"/>
      <c r="R271" s="491"/>
      <c r="V271" s="387"/>
      <c r="Z271" s="387"/>
      <c r="AD271" s="387"/>
      <c r="AH271" s="387"/>
      <c r="AL271" s="390"/>
      <c r="BH271" s="391"/>
      <c r="BL271" s="390"/>
      <c r="BP271" s="390"/>
    </row>
    <row r="272" spans="1:68">
      <c r="A272" s="163"/>
      <c r="F272" s="515"/>
      <c r="J272" s="491"/>
      <c r="K272" s="386"/>
      <c r="L272" s="386"/>
      <c r="N272" s="491"/>
      <c r="R272" s="491"/>
      <c r="V272" s="387"/>
      <c r="Z272" s="387"/>
      <c r="AD272" s="387"/>
      <c r="AH272" s="387"/>
      <c r="AL272" s="390"/>
      <c r="BH272" s="391"/>
      <c r="BL272" s="390"/>
      <c r="BP272" s="390"/>
    </row>
    <row r="273" spans="1:68">
      <c r="A273" s="163"/>
      <c r="F273" s="515"/>
      <c r="J273" s="491"/>
      <c r="K273" s="386"/>
      <c r="L273" s="386"/>
      <c r="N273" s="491"/>
      <c r="R273" s="491"/>
      <c r="V273" s="387"/>
      <c r="Z273" s="387"/>
      <c r="AD273" s="387"/>
      <c r="AH273" s="387"/>
      <c r="AL273" s="390"/>
      <c r="BH273" s="391"/>
      <c r="BL273" s="390"/>
      <c r="BP273" s="390"/>
    </row>
    <row r="274" spans="1:68">
      <c r="A274" s="163"/>
      <c r="F274" s="515"/>
      <c r="J274" s="491"/>
      <c r="K274" s="386"/>
      <c r="L274" s="386"/>
      <c r="N274" s="491"/>
      <c r="R274" s="491"/>
      <c r="V274" s="387"/>
      <c r="Z274" s="387"/>
      <c r="AD274" s="387"/>
      <c r="AH274" s="387"/>
      <c r="AL274" s="390"/>
      <c r="BH274" s="391"/>
      <c r="BL274" s="390"/>
      <c r="BP274" s="390"/>
    </row>
    <row r="275" spans="1:68">
      <c r="A275" s="163"/>
      <c r="F275" s="515"/>
      <c r="J275" s="491"/>
      <c r="K275" s="386"/>
      <c r="L275" s="386"/>
      <c r="N275" s="491"/>
      <c r="R275" s="491"/>
      <c r="V275" s="387"/>
      <c r="Z275" s="387"/>
      <c r="AD275" s="387"/>
      <c r="AH275" s="387"/>
      <c r="AL275" s="390"/>
      <c r="BH275" s="391"/>
      <c r="BL275" s="390"/>
      <c r="BP275" s="390"/>
    </row>
    <row r="276" spans="1:68">
      <c r="A276" s="163"/>
      <c r="F276" s="515"/>
      <c r="J276" s="491"/>
      <c r="K276" s="386"/>
      <c r="L276" s="386"/>
      <c r="N276" s="491"/>
      <c r="R276" s="491"/>
      <c r="V276" s="387"/>
      <c r="Z276" s="387"/>
      <c r="AD276" s="387"/>
      <c r="AH276" s="387"/>
      <c r="AL276" s="390"/>
      <c r="BH276" s="391"/>
      <c r="BL276" s="390"/>
      <c r="BP276" s="390"/>
    </row>
    <row r="277" spans="1:68">
      <c r="A277" s="163"/>
      <c r="F277" s="515"/>
      <c r="J277" s="491"/>
      <c r="K277" s="386"/>
      <c r="L277" s="386"/>
      <c r="N277" s="491"/>
      <c r="R277" s="491"/>
      <c r="V277" s="387"/>
      <c r="Z277" s="387"/>
      <c r="AD277" s="387"/>
      <c r="AH277" s="387"/>
      <c r="AL277" s="390"/>
      <c r="BH277" s="391"/>
      <c r="BL277" s="390"/>
      <c r="BP277" s="390"/>
    </row>
    <row r="278" spans="1:68">
      <c r="A278" s="163"/>
      <c r="F278" s="515"/>
      <c r="J278" s="491"/>
      <c r="K278" s="386"/>
      <c r="L278" s="386"/>
      <c r="N278" s="491"/>
      <c r="R278" s="491"/>
      <c r="V278" s="387"/>
      <c r="Z278" s="387"/>
      <c r="AD278" s="387"/>
      <c r="AH278" s="387"/>
      <c r="AL278" s="390"/>
      <c r="BH278" s="391"/>
      <c r="BL278" s="390"/>
      <c r="BP278" s="390"/>
    </row>
    <row r="279" spans="1:68">
      <c r="A279" s="163"/>
      <c r="F279" s="515"/>
      <c r="J279" s="491"/>
      <c r="K279" s="386"/>
      <c r="L279" s="386"/>
      <c r="N279" s="491"/>
      <c r="R279" s="491"/>
      <c r="V279" s="387"/>
      <c r="Z279" s="387"/>
      <c r="AD279" s="387"/>
      <c r="AH279" s="387"/>
      <c r="AL279" s="390"/>
      <c r="BH279" s="391"/>
      <c r="BL279" s="390"/>
      <c r="BP279" s="390"/>
    </row>
    <row r="280" spans="1:68">
      <c r="A280" s="163"/>
      <c r="F280" s="515"/>
      <c r="J280" s="491"/>
      <c r="K280" s="386"/>
      <c r="L280" s="386"/>
      <c r="N280" s="491"/>
      <c r="R280" s="491"/>
      <c r="V280" s="387"/>
      <c r="Z280" s="387"/>
      <c r="AD280" s="387"/>
      <c r="AH280" s="387"/>
      <c r="AL280" s="390"/>
      <c r="BH280" s="391"/>
      <c r="BL280" s="390"/>
      <c r="BP280" s="390"/>
    </row>
    <row r="281" spans="1:68">
      <c r="A281" s="163"/>
      <c r="F281" s="515"/>
      <c r="J281" s="491"/>
      <c r="K281" s="386"/>
      <c r="L281" s="386"/>
      <c r="N281" s="491"/>
      <c r="R281" s="491"/>
      <c r="V281" s="387"/>
      <c r="Z281" s="387"/>
      <c r="AD281" s="387"/>
      <c r="AH281" s="387"/>
      <c r="AL281" s="390"/>
      <c r="BH281" s="391"/>
      <c r="BL281" s="390"/>
      <c r="BP281" s="390"/>
    </row>
    <row r="282" spans="1:68">
      <c r="A282" s="163"/>
      <c r="F282" s="515"/>
      <c r="J282" s="491"/>
      <c r="K282" s="386"/>
      <c r="L282" s="386"/>
      <c r="N282" s="491"/>
      <c r="R282" s="491"/>
      <c r="V282" s="387"/>
      <c r="Z282" s="387"/>
      <c r="AD282" s="387"/>
      <c r="AH282" s="387"/>
      <c r="AL282" s="390"/>
      <c r="BH282" s="391"/>
      <c r="BL282" s="390"/>
      <c r="BP282" s="390"/>
    </row>
    <row r="283" spans="1:68">
      <c r="A283" s="163"/>
      <c r="F283" s="515"/>
      <c r="J283" s="491"/>
      <c r="K283" s="386"/>
      <c r="L283" s="386"/>
      <c r="N283" s="491"/>
      <c r="R283" s="491"/>
      <c r="V283" s="387"/>
      <c r="Z283" s="387"/>
      <c r="AD283" s="387"/>
      <c r="AH283" s="387"/>
      <c r="AL283" s="390"/>
      <c r="BH283" s="391"/>
      <c r="BL283" s="390"/>
      <c r="BP283" s="390"/>
    </row>
    <row r="284" spans="1:68">
      <c r="A284" s="163"/>
      <c r="F284" s="515"/>
      <c r="J284" s="491"/>
      <c r="K284" s="386"/>
      <c r="L284" s="386"/>
      <c r="N284" s="491"/>
      <c r="R284" s="491"/>
      <c r="V284" s="387"/>
      <c r="Z284" s="387"/>
      <c r="AD284" s="387"/>
      <c r="AH284" s="387"/>
      <c r="AL284" s="390"/>
      <c r="BH284" s="391"/>
      <c r="BL284" s="390"/>
      <c r="BP284" s="390"/>
    </row>
    <row r="285" spans="1:68">
      <c r="A285" s="163"/>
      <c r="F285" s="515"/>
      <c r="J285" s="491"/>
      <c r="K285" s="386"/>
      <c r="L285" s="386"/>
      <c r="N285" s="491"/>
      <c r="R285" s="491"/>
      <c r="V285" s="387"/>
      <c r="Z285" s="387"/>
      <c r="AD285" s="387"/>
      <c r="AH285" s="387"/>
      <c r="AL285" s="390"/>
      <c r="BH285" s="391"/>
      <c r="BL285" s="390"/>
      <c r="BP285" s="390"/>
    </row>
    <row r="286" spans="1:68">
      <c r="A286" s="163"/>
      <c r="F286" s="515"/>
      <c r="J286" s="491"/>
      <c r="K286" s="386"/>
      <c r="L286" s="386"/>
      <c r="N286" s="491"/>
      <c r="R286" s="491"/>
      <c r="V286" s="387"/>
      <c r="Z286" s="387"/>
      <c r="AD286" s="387"/>
      <c r="AH286" s="387"/>
      <c r="AL286" s="390"/>
      <c r="BH286" s="391"/>
      <c r="BL286" s="390"/>
      <c r="BP286" s="390"/>
    </row>
    <row r="287" spans="1:68">
      <c r="A287" s="163"/>
      <c r="F287" s="515"/>
      <c r="J287" s="491"/>
      <c r="K287" s="386"/>
      <c r="L287" s="386"/>
      <c r="N287" s="491"/>
      <c r="R287" s="491"/>
      <c r="V287" s="387"/>
      <c r="Z287" s="387"/>
      <c r="AD287" s="387"/>
      <c r="AH287" s="387"/>
      <c r="AL287" s="390"/>
      <c r="BH287" s="391"/>
      <c r="BL287" s="390"/>
      <c r="BP287" s="390"/>
    </row>
    <row r="288" spans="1:68">
      <c r="A288" s="163"/>
      <c r="F288" s="515"/>
      <c r="J288" s="491"/>
      <c r="K288" s="386"/>
      <c r="L288" s="386"/>
      <c r="N288" s="491"/>
      <c r="R288" s="491"/>
      <c r="V288" s="387"/>
      <c r="Z288" s="387"/>
      <c r="AD288" s="387"/>
      <c r="AH288" s="387"/>
      <c r="AL288" s="390"/>
      <c r="BH288" s="391"/>
      <c r="BL288" s="390"/>
      <c r="BP288" s="390"/>
    </row>
    <row r="289" spans="1:68">
      <c r="A289" s="163"/>
      <c r="F289" s="515"/>
      <c r="J289" s="491"/>
      <c r="K289" s="386"/>
      <c r="L289" s="386"/>
      <c r="N289" s="491"/>
      <c r="R289" s="491"/>
      <c r="V289" s="387"/>
      <c r="Z289" s="387"/>
      <c r="AD289" s="387"/>
      <c r="AH289" s="387"/>
      <c r="AL289" s="390"/>
      <c r="BH289" s="391"/>
      <c r="BL289" s="390"/>
      <c r="BP289" s="390"/>
    </row>
    <row r="290" spans="1:68">
      <c r="A290" s="163"/>
      <c r="F290" s="515"/>
      <c r="J290" s="491"/>
      <c r="K290" s="386"/>
      <c r="L290" s="386"/>
      <c r="N290" s="491"/>
      <c r="R290" s="491"/>
      <c r="V290" s="387"/>
      <c r="Z290" s="387"/>
      <c r="AD290" s="387"/>
      <c r="AH290" s="387"/>
      <c r="AL290" s="390"/>
      <c r="BH290" s="391"/>
      <c r="BL290" s="390"/>
      <c r="BP290" s="390"/>
    </row>
    <row r="291" spans="1:68">
      <c r="A291" s="163"/>
      <c r="F291" s="515"/>
      <c r="J291" s="491"/>
      <c r="K291" s="386"/>
      <c r="L291" s="386"/>
      <c r="N291" s="491"/>
      <c r="R291" s="491"/>
      <c r="V291" s="387"/>
      <c r="Z291" s="387"/>
      <c r="AD291" s="387"/>
      <c r="AH291" s="387"/>
      <c r="AL291" s="390"/>
      <c r="BH291" s="391"/>
      <c r="BL291" s="390"/>
      <c r="BP291" s="390"/>
    </row>
    <row r="292" spans="1:68">
      <c r="A292" s="163"/>
      <c r="F292" s="515"/>
      <c r="J292" s="491"/>
      <c r="K292" s="386"/>
      <c r="L292" s="386"/>
      <c r="N292" s="491"/>
      <c r="R292" s="491"/>
      <c r="V292" s="387"/>
      <c r="Z292" s="387"/>
      <c r="AD292" s="387"/>
      <c r="AH292" s="387"/>
      <c r="AL292" s="390"/>
      <c r="BH292" s="391"/>
      <c r="BL292" s="390"/>
      <c r="BP292" s="390"/>
    </row>
    <row r="293" spans="1:68">
      <c r="A293" s="163"/>
      <c r="F293" s="515"/>
      <c r="J293" s="491"/>
      <c r="K293" s="386"/>
      <c r="L293" s="386"/>
      <c r="N293" s="491"/>
      <c r="R293" s="491"/>
      <c r="V293" s="387"/>
      <c r="Z293" s="387"/>
      <c r="AD293" s="387"/>
      <c r="AH293" s="387"/>
      <c r="AL293" s="390"/>
      <c r="BH293" s="391"/>
      <c r="BL293" s="390"/>
      <c r="BP293" s="390"/>
    </row>
    <row r="294" spans="1:68">
      <c r="A294" s="163"/>
      <c r="F294" s="515"/>
      <c r="J294" s="491"/>
      <c r="K294" s="386"/>
      <c r="L294" s="386"/>
      <c r="N294" s="491"/>
      <c r="R294" s="491"/>
      <c r="V294" s="387"/>
      <c r="Z294" s="387"/>
      <c r="AD294" s="387"/>
      <c r="AH294" s="387"/>
      <c r="AL294" s="390"/>
      <c r="BH294" s="391"/>
      <c r="BL294" s="390"/>
      <c r="BP294" s="390"/>
    </row>
    <row r="295" spans="1:68">
      <c r="A295" s="163"/>
      <c r="F295" s="515"/>
      <c r="J295" s="491"/>
      <c r="K295" s="386"/>
      <c r="L295" s="386"/>
      <c r="N295" s="491"/>
      <c r="R295" s="491"/>
      <c r="V295" s="387"/>
      <c r="Z295" s="387"/>
      <c r="AD295" s="387"/>
      <c r="AH295" s="387"/>
      <c r="AL295" s="390"/>
      <c r="BH295" s="391"/>
      <c r="BL295" s="390"/>
      <c r="BP295" s="390"/>
    </row>
    <row r="296" spans="1:68">
      <c r="A296" s="163"/>
      <c r="F296" s="515"/>
      <c r="J296" s="491"/>
      <c r="K296" s="386"/>
      <c r="L296" s="386"/>
      <c r="N296" s="491"/>
      <c r="R296" s="491"/>
      <c r="V296" s="387"/>
      <c r="Z296" s="387"/>
      <c r="AD296" s="387"/>
      <c r="AH296" s="387"/>
      <c r="AL296" s="390"/>
      <c r="BH296" s="391"/>
      <c r="BL296" s="390"/>
      <c r="BP296" s="390"/>
    </row>
    <row r="297" spans="1:68">
      <c r="A297" s="163"/>
      <c r="F297" s="515"/>
      <c r="J297" s="491"/>
      <c r="K297" s="386"/>
      <c r="L297" s="386"/>
      <c r="N297" s="491"/>
      <c r="R297" s="491"/>
      <c r="V297" s="387"/>
      <c r="Z297" s="387"/>
      <c r="AD297" s="387"/>
      <c r="AH297" s="387"/>
      <c r="AL297" s="390"/>
      <c r="BH297" s="391"/>
      <c r="BL297" s="390"/>
      <c r="BP297" s="390"/>
    </row>
    <row r="298" spans="1:68">
      <c r="A298" s="163"/>
      <c r="F298" s="515"/>
      <c r="J298" s="491"/>
      <c r="K298" s="386"/>
      <c r="L298" s="386"/>
      <c r="N298" s="491"/>
      <c r="R298" s="491"/>
      <c r="V298" s="387"/>
      <c r="Z298" s="387"/>
      <c r="AD298" s="387"/>
      <c r="AH298" s="387"/>
      <c r="AL298" s="390"/>
      <c r="BH298" s="391"/>
      <c r="BL298" s="390"/>
      <c r="BP298" s="390"/>
    </row>
    <row r="299" spans="1:68">
      <c r="A299" s="163"/>
      <c r="F299" s="515"/>
      <c r="J299" s="491"/>
      <c r="K299" s="386"/>
      <c r="L299" s="386"/>
      <c r="N299" s="491"/>
      <c r="R299" s="491"/>
      <c r="V299" s="387"/>
      <c r="Z299" s="387"/>
      <c r="AD299" s="387"/>
      <c r="AH299" s="387"/>
      <c r="AL299" s="390"/>
      <c r="BH299" s="391"/>
      <c r="BL299" s="390"/>
      <c r="BP299" s="390"/>
    </row>
    <row r="300" spans="1:68">
      <c r="A300" s="163"/>
      <c r="F300" s="515"/>
      <c r="J300" s="491"/>
      <c r="K300" s="386"/>
      <c r="L300" s="386"/>
      <c r="N300" s="491"/>
      <c r="R300" s="491"/>
      <c r="V300" s="387"/>
      <c r="Z300" s="387"/>
      <c r="AD300" s="387"/>
      <c r="AH300" s="387"/>
      <c r="AL300" s="390"/>
      <c r="BH300" s="391"/>
      <c r="BL300" s="390"/>
      <c r="BP300" s="390"/>
    </row>
    <row r="301" spans="1:68">
      <c r="A301" s="163"/>
      <c r="F301" s="515"/>
      <c r="J301" s="491"/>
      <c r="K301" s="386"/>
      <c r="L301" s="386"/>
      <c r="N301" s="491"/>
      <c r="R301" s="491"/>
      <c r="V301" s="387"/>
      <c r="Z301" s="387"/>
      <c r="AD301" s="387"/>
      <c r="AH301" s="387"/>
      <c r="AL301" s="390"/>
      <c r="BH301" s="391"/>
      <c r="BL301" s="390"/>
      <c r="BP301" s="390"/>
    </row>
    <row r="302" spans="1:68">
      <c r="A302" s="163"/>
      <c r="F302" s="515"/>
      <c r="J302" s="491"/>
      <c r="K302" s="386"/>
      <c r="L302" s="386"/>
      <c r="N302" s="491"/>
      <c r="R302" s="491"/>
      <c r="V302" s="387"/>
      <c r="Z302" s="387"/>
      <c r="AD302" s="387"/>
      <c r="AH302" s="387"/>
      <c r="AL302" s="390"/>
      <c r="BH302" s="391"/>
      <c r="BL302" s="390"/>
      <c r="BP302" s="390"/>
    </row>
    <row r="303" spans="1:68">
      <c r="A303" s="163"/>
      <c r="F303" s="515"/>
      <c r="J303" s="491"/>
      <c r="K303" s="386"/>
      <c r="L303" s="386"/>
      <c r="N303" s="491"/>
      <c r="R303" s="491"/>
      <c r="V303" s="387"/>
      <c r="Z303" s="387"/>
      <c r="AD303" s="387"/>
      <c r="AH303" s="387"/>
      <c r="AL303" s="390"/>
      <c r="BH303" s="391"/>
      <c r="BL303" s="390"/>
      <c r="BP303" s="390"/>
    </row>
    <row r="304" spans="1:68">
      <c r="A304" s="163"/>
      <c r="F304" s="515"/>
      <c r="J304" s="491"/>
      <c r="K304" s="386"/>
      <c r="L304" s="386"/>
      <c r="N304" s="491"/>
      <c r="R304" s="491"/>
      <c r="V304" s="387"/>
      <c r="Z304" s="387"/>
      <c r="AD304" s="387"/>
      <c r="AH304" s="387"/>
      <c r="AL304" s="390"/>
      <c r="BH304" s="391"/>
      <c r="BL304" s="390"/>
      <c r="BP304" s="390"/>
    </row>
    <row r="305" spans="1:68">
      <c r="A305" s="163"/>
      <c r="F305" s="515"/>
      <c r="J305" s="491"/>
      <c r="K305" s="386"/>
      <c r="L305" s="386"/>
      <c r="N305" s="491"/>
      <c r="R305" s="491"/>
      <c r="V305" s="387"/>
      <c r="Z305" s="387"/>
      <c r="AD305" s="387"/>
      <c r="AH305" s="387"/>
      <c r="AL305" s="390"/>
      <c r="BH305" s="391"/>
      <c r="BL305" s="390"/>
      <c r="BP305" s="390"/>
    </row>
    <row r="306" spans="1:68">
      <c r="A306" s="163"/>
      <c r="F306" s="515"/>
      <c r="J306" s="491"/>
      <c r="K306" s="386"/>
      <c r="L306" s="386"/>
      <c r="N306" s="491"/>
      <c r="R306" s="491"/>
      <c r="V306" s="387"/>
      <c r="Z306" s="387"/>
      <c r="AD306" s="387"/>
      <c r="AH306" s="387"/>
      <c r="AL306" s="390"/>
      <c r="BH306" s="391"/>
      <c r="BL306" s="390"/>
      <c r="BP306" s="390"/>
    </row>
    <row r="307" spans="1:68">
      <c r="A307" s="163"/>
      <c r="F307" s="515"/>
      <c r="J307" s="491"/>
      <c r="K307" s="386"/>
      <c r="L307" s="386"/>
      <c r="N307" s="491"/>
      <c r="R307" s="491"/>
      <c r="V307" s="387"/>
      <c r="Z307" s="387"/>
      <c r="AD307" s="387"/>
      <c r="AH307" s="387"/>
      <c r="AL307" s="390"/>
      <c r="BH307" s="391"/>
      <c r="BL307" s="390"/>
      <c r="BP307" s="390"/>
    </row>
    <row r="308" spans="1:68">
      <c r="A308" s="163"/>
      <c r="F308" s="515"/>
      <c r="J308" s="491"/>
      <c r="K308" s="386"/>
      <c r="L308" s="386"/>
      <c r="N308" s="491"/>
      <c r="R308" s="491"/>
      <c r="V308" s="387"/>
      <c r="Z308" s="387"/>
      <c r="AD308" s="387"/>
      <c r="AH308" s="387"/>
      <c r="AL308" s="390"/>
      <c r="BH308" s="391"/>
      <c r="BL308" s="390"/>
      <c r="BP308" s="390"/>
    </row>
    <row r="309" spans="1:68">
      <c r="A309" s="163"/>
      <c r="F309" s="515"/>
      <c r="J309" s="491"/>
      <c r="K309" s="386"/>
      <c r="L309" s="386"/>
      <c r="N309" s="491"/>
      <c r="R309" s="491"/>
      <c r="V309" s="387"/>
      <c r="Z309" s="387"/>
      <c r="AD309" s="387"/>
      <c r="AH309" s="387"/>
      <c r="AL309" s="390"/>
      <c r="BH309" s="391"/>
      <c r="BL309" s="390"/>
      <c r="BP309" s="390"/>
    </row>
    <row r="310" spans="1:68">
      <c r="A310" s="163"/>
      <c r="F310" s="515"/>
      <c r="J310" s="491"/>
      <c r="K310" s="386"/>
      <c r="L310" s="386"/>
      <c r="N310" s="491"/>
      <c r="R310" s="491"/>
      <c r="V310" s="387"/>
      <c r="Z310" s="387"/>
      <c r="AD310" s="387"/>
      <c r="AH310" s="387"/>
      <c r="AL310" s="390"/>
      <c r="BH310" s="391"/>
      <c r="BL310" s="390"/>
      <c r="BP310" s="390"/>
    </row>
    <row r="311" spans="1:68">
      <c r="A311" s="163"/>
      <c r="F311" s="515"/>
      <c r="J311" s="491"/>
      <c r="K311" s="386"/>
      <c r="L311" s="386"/>
      <c r="N311" s="491"/>
      <c r="R311" s="491"/>
      <c r="V311" s="387"/>
      <c r="Z311" s="387"/>
      <c r="AD311" s="387"/>
      <c r="AH311" s="387"/>
      <c r="AL311" s="390"/>
      <c r="BH311" s="391"/>
      <c r="BL311" s="390"/>
      <c r="BP311" s="390"/>
    </row>
    <row r="312" spans="1:68">
      <c r="A312" s="163"/>
      <c r="F312" s="515"/>
      <c r="J312" s="491"/>
      <c r="K312" s="386"/>
      <c r="L312" s="386"/>
      <c r="N312" s="491"/>
      <c r="R312" s="491"/>
      <c r="V312" s="387"/>
      <c r="Z312" s="387"/>
      <c r="AD312" s="387"/>
      <c r="AH312" s="387"/>
      <c r="AL312" s="390"/>
      <c r="BH312" s="391"/>
      <c r="BL312" s="390"/>
      <c r="BP312" s="390"/>
    </row>
    <row r="313" spans="1:68">
      <c r="A313" s="163"/>
      <c r="F313" s="515"/>
      <c r="J313" s="491"/>
      <c r="K313" s="386"/>
      <c r="L313" s="386"/>
      <c r="N313" s="491"/>
      <c r="R313" s="491"/>
      <c r="V313" s="387"/>
      <c r="Z313" s="387"/>
      <c r="AD313" s="387"/>
      <c r="AH313" s="387"/>
      <c r="AL313" s="390"/>
      <c r="BH313" s="391"/>
      <c r="BL313" s="390"/>
      <c r="BP313" s="390"/>
    </row>
    <row r="314" spans="1:68">
      <c r="A314" s="163"/>
      <c r="F314" s="515"/>
      <c r="J314" s="491"/>
      <c r="K314" s="386"/>
      <c r="L314" s="386"/>
      <c r="N314" s="491"/>
      <c r="R314" s="491"/>
      <c r="V314" s="387"/>
      <c r="Z314" s="387"/>
      <c r="AD314" s="387"/>
      <c r="AH314" s="387"/>
      <c r="AL314" s="390"/>
      <c r="BH314" s="391"/>
      <c r="BL314" s="390"/>
      <c r="BP314" s="390"/>
    </row>
    <row r="315" spans="1:68">
      <c r="A315" s="163"/>
      <c r="F315" s="515"/>
      <c r="J315" s="491"/>
      <c r="K315" s="386"/>
      <c r="L315" s="386"/>
      <c r="N315" s="491"/>
      <c r="R315" s="491"/>
      <c r="V315" s="387"/>
      <c r="Z315" s="387"/>
      <c r="AD315" s="387"/>
      <c r="AH315" s="387"/>
      <c r="AL315" s="390"/>
      <c r="BH315" s="391"/>
      <c r="BL315" s="390"/>
      <c r="BP315" s="390"/>
    </row>
    <row r="316" spans="1:68">
      <c r="A316" s="163"/>
      <c r="F316" s="515"/>
      <c r="J316" s="491"/>
      <c r="K316" s="386"/>
      <c r="L316" s="386"/>
      <c r="N316" s="491"/>
      <c r="R316" s="491"/>
      <c r="V316" s="387"/>
      <c r="Z316" s="387"/>
      <c r="AD316" s="387"/>
      <c r="AH316" s="387"/>
      <c r="AL316" s="390"/>
      <c r="BH316" s="391"/>
      <c r="BL316" s="390"/>
      <c r="BP316" s="390"/>
    </row>
    <row r="317" spans="1:68">
      <c r="A317" s="163"/>
      <c r="F317" s="515"/>
      <c r="J317" s="491"/>
      <c r="K317" s="386"/>
      <c r="L317" s="386"/>
      <c r="N317" s="491"/>
      <c r="R317" s="491"/>
      <c r="V317" s="387"/>
      <c r="Z317" s="387"/>
      <c r="AD317" s="387"/>
      <c r="AH317" s="387"/>
      <c r="AL317" s="390"/>
      <c r="BH317" s="391"/>
      <c r="BL317" s="390"/>
      <c r="BP317" s="390"/>
    </row>
    <row r="318" spans="1:68">
      <c r="A318" s="163"/>
      <c r="F318" s="515"/>
      <c r="J318" s="491"/>
      <c r="K318" s="386"/>
      <c r="L318" s="386"/>
      <c r="N318" s="491"/>
      <c r="R318" s="491"/>
      <c r="V318" s="387"/>
      <c r="Z318" s="387"/>
      <c r="AD318" s="387"/>
      <c r="AH318" s="387"/>
      <c r="AL318" s="390"/>
      <c r="BH318" s="391"/>
      <c r="BL318" s="390"/>
      <c r="BP318" s="390"/>
    </row>
    <row r="319" spans="1:68">
      <c r="A319" s="163"/>
      <c r="F319" s="515"/>
      <c r="J319" s="491"/>
      <c r="K319" s="386"/>
      <c r="L319" s="386"/>
      <c r="N319" s="491"/>
      <c r="R319" s="491"/>
      <c r="V319" s="387"/>
      <c r="Z319" s="387"/>
      <c r="AD319" s="387"/>
      <c r="AH319" s="387"/>
      <c r="AL319" s="390"/>
      <c r="BH319" s="391"/>
      <c r="BL319" s="390"/>
      <c r="BP319" s="390"/>
    </row>
    <row r="320" spans="1:68">
      <c r="A320" s="163"/>
      <c r="F320" s="515"/>
      <c r="J320" s="491"/>
      <c r="K320" s="386"/>
      <c r="L320" s="386"/>
      <c r="N320" s="491"/>
      <c r="R320" s="491"/>
      <c r="V320" s="387"/>
      <c r="Z320" s="387"/>
      <c r="AD320" s="387"/>
      <c r="AH320" s="387"/>
      <c r="AL320" s="390"/>
      <c r="BH320" s="391"/>
      <c r="BL320" s="390"/>
      <c r="BP320" s="390"/>
    </row>
    <row r="321" spans="1:68">
      <c r="A321" s="163"/>
      <c r="F321" s="515"/>
      <c r="J321" s="491"/>
      <c r="K321" s="386"/>
      <c r="L321" s="386"/>
      <c r="N321" s="491"/>
      <c r="R321" s="491"/>
      <c r="V321" s="387"/>
      <c r="Z321" s="387"/>
      <c r="AD321" s="387"/>
      <c r="AH321" s="387"/>
      <c r="AL321" s="390"/>
      <c r="BH321" s="391"/>
      <c r="BL321" s="390"/>
      <c r="BP321" s="390"/>
    </row>
    <row r="322" spans="1:68">
      <c r="A322" s="163"/>
      <c r="F322" s="515"/>
      <c r="J322" s="491"/>
      <c r="K322" s="386"/>
      <c r="L322" s="386"/>
      <c r="N322" s="491"/>
      <c r="R322" s="491"/>
      <c r="V322" s="387"/>
      <c r="Z322" s="387"/>
      <c r="AD322" s="387"/>
      <c r="AH322" s="387"/>
      <c r="AL322" s="390"/>
      <c r="BH322" s="391"/>
      <c r="BL322" s="390"/>
      <c r="BP322" s="390"/>
    </row>
    <row r="323" spans="1:68">
      <c r="A323" s="163"/>
      <c r="F323" s="515"/>
      <c r="J323" s="491"/>
      <c r="K323" s="386"/>
      <c r="L323" s="386"/>
      <c r="N323" s="491"/>
      <c r="R323" s="491"/>
      <c r="V323" s="387"/>
      <c r="Z323" s="387"/>
      <c r="AD323" s="387"/>
      <c r="AH323" s="387"/>
      <c r="AL323" s="390"/>
      <c r="BH323" s="391"/>
      <c r="BL323" s="390"/>
      <c r="BP323" s="390"/>
    </row>
    <row r="324" spans="1:68">
      <c r="A324" s="163"/>
      <c r="F324" s="515"/>
      <c r="J324" s="491"/>
      <c r="K324" s="386"/>
      <c r="L324" s="386"/>
      <c r="N324" s="491"/>
      <c r="R324" s="491"/>
      <c r="V324" s="387"/>
      <c r="Z324" s="387"/>
      <c r="AD324" s="387"/>
      <c r="AH324" s="387"/>
      <c r="AL324" s="390"/>
      <c r="BH324" s="391"/>
      <c r="BL324" s="390"/>
      <c r="BP324" s="390"/>
    </row>
    <row r="325" spans="1:68">
      <c r="A325" s="163"/>
      <c r="F325" s="515"/>
      <c r="J325" s="491"/>
      <c r="K325" s="386"/>
      <c r="L325" s="386"/>
      <c r="N325" s="491"/>
      <c r="R325" s="491"/>
      <c r="V325" s="387"/>
      <c r="Z325" s="387"/>
      <c r="AD325" s="387"/>
      <c r="AH325" s="387"/>
      <c r="AL325" s="390"/>
      <c r="BH325" s="391"/>
      <c r="BL325" s="390"/>
      <c r="BP325" s="390"/>
    </row>
    <row r="326" spans="1:68">
      <c r="A326" s="163"/>
      <c r="F326" s="515"/>
      <c r="J326" s="491"/>
      <c r="K326" s="386"/>
      <c r="L326" s="386"/>
      <c r="N326" s="491"/>
      <c r="R326" s="491"/>
      <c r="V326" s="387"/>
      <c r="Z326" s="387"/>
      <c r="AD326" s="387"/>
      <c r="AH326" s="387"/>
      <c r="AL326" s="390"/>
      <c r="BH326" s="391"/>
      <c r="BL326" s="390"/>
      <c r="BP326" s="390"/>
    </row>
    <row r="327" spans="1:68">
      <c r="A327" s="163"/>
      <c r="F327" s="515"/>
      <c r="J327" s="491"/>
      <c r="K327" s="386"/>
      <c r="L327" s="386"/>
      <c r="N327" s="491"/>
      <c r="R327" s="491"/>
      <c r="V327" s="387"/>
      <c r="Z327" s="387"/>
      <c r="AD327" s="387"/>
      <c r="AH327" s="387"/>
      <c r="AL327" s="390"/>
      <c r="BH327" s="391"/>
      <c r="BL327" s="390"/>
      <c r="BP327" s="390"/>
    </row>
    <row r="328" spans="1:68">
      <c r="A328" s="163"/>
      <c r="F328" s="515"/>
      <c r="J328" s="491"/>
      <c r="K328" s="386"/>
      <c r="L328" s="386"/>
      <c r="N328" s="491"/>
      <c r="R328" s="491"/>
      <c r="V328" s="387"/>
      <c r="Z328" s="387"/>
      <c r="AD328" s="387"/>
      <c r="AH328" s="387"/>
      <c r="AL328" s="390"/>
      <c r="BH328" s="391"/>
      <c r="BL328" s="390"/>
      <c r="BP328" s="390"/>
    </row>
    <row r="329" spans="1:68">
      <c r="A329" s="163"/>
      <c r="F329" s="515"/>
      <c r="J329" s="491"/>
      <c r="K329" s="386"/>
      <c r="L329" s="386"/>
      <c r="N329" s="491"/>
      <c r="R329" s="491"/>
      <c r="V329" s="387"/>
      <c r="Z329" s="387"/>
      <c r="AD329" s="387"/>
      <c r="AH329" s="387"/>
      <c r="AL329" s="390"/>
      <c r="BH329" s="391"/>
      <c r="BL329" s="390"/>
      <c r="BP329" s="390"/>
    </row>
    <row r="330" spans="1:68">
      <c r="A330" s="163"/>
      <c r="F330" s="515"/>
      <c r="J330" s="491"/>
      <c r="K330" s="386"/>
      <c r="L330" s="386"/>
      <c r="N330" s="491"/>
      <c r="R330" s="491"/>
      <c r="V330" s="387"/>
      <c r="Z330" s="387"/>
      <c r="AD330" s="387"/>
      <c r="AH330" s="387"/>
      <c r="AL330" s="390"/>
      <c r="BH330" s="391"/>
      <c r="BL330" s="390"/>
      <c r="BP330" s="390"/>
    </row>
    <row r="331" spans="1:68">
      <c r="A331" s="163"/>
      <c r="F331" s="515"/>
      <c r="J331" s="491"/>
      <c r="K331" s="386"/>
      <c r="L331" s="386"/>
      <c r="N331" s="491"/>
      <c r="R331" s="491"/>
      <c r="V331" s="387"/>
      <c r="Z331" s="387"/>
      <c r="AD331" s="387"/>
      <c r="AH331" s="387"/>
      <c r="AL331" s="390"/>
      <c r="BH331" s="391"/>
      <c r="BL331" s="390"/>
      <c r="BP331" s="390"/>
    </row>
    <row r="332" spans="1:68">
      <c r="A332" s="163"/>
      <c r="F332" s="515"/>
      <c r="J332" s="491"/>
      <c r="K332" s="386"/>
      <c r="L332" s="386"/>
      <c r="N332" s="491"/>
      <c r="R332" s="491"/>
      <c r="V332" s="387"/>
      <c r="Z332" s="387"/>
      <c r="AD332" s="387"/>
      <c r="AH332" s="387"/>
      <c r="AL332" s="390"/>
      <c r="BH332" s="391"/>
      <c r="BL332" s="390"/>
      <c r="BP332" s="390"/>
    </row>
    <row r="333" spans="1:68">
      <c r="A333" s="163"/>
      <c r="F333" s="515"/>
      <c r="J333" s="491"/>
      <c r="K333" s="386"/>
      <c r="L333" s="386"/>
      <c r="N333" s="491"/>
      <c r="R333" s="491"/>
      <c r="V333" s="387"/>
      <c r="Z333" s="387"/>
      <c r="AD333" s="387"/>
      <c r="AH333" s="387"/>
      <c r="AL333" s="390"/>
      <c r="BH333" s="391"/>
      <c r="BL333" s="390"/>
      <c r="BP333" s="390"/>
    </row>
    <row r="334" spans="1:68">
      <c r="A334" s="163"/>
      <c r="F334" s="515"/>
      <c r="J334" s="491"/>
      <c r="K334" s="386"/>
      <c r="L334" s="386"/>
      <c r="N334" s="491"/>
      <c r="R334" s="491"/>
      <c r="V334" s="387"/>
      <c r="Z334" s="387"/>
      <c r="AD334" s="387"/>
      <c r="AH334" s="387"/>
      <c r="AL334" s="390"/>
      <c r="BH334" s="391"/>
      <c r="BL334" s="390"/>
      <c r="BP334" s="390"/>
    </row>
    <row r="335" spans="1:68">
      <c r="A335" s="163"/>
      <c r="F335" s="515"/>
      <c r="J335" s="491"/>
      <c r="K335" s="386"/>
      <c r="L335" s="386"/>
      <c r="N335" s="491"/>
      <c r="R335" s="491"/>
      <c r="V335" s="387"/>
      <c r="Z335" s="387"/>
      <c r="AD335" s="387"/>
      <c r="AH335" s="387"/>
      <c r="AL335" s="390"/>
      <c r="BH335" s="391"/>
      <c r="BL335" s="390"/>
      <c r="BP335" s="390"/>
    </row>
    <row r="336" spans="1:68">
      <c r="A336" s="163"/>
      <c r="F336" s="515"/>
      <c r="J336" s="491"/>
      <c r="K336" s="386"/>
      <c r="L336" s="386"/>
      <c r="N336" s="491"/>
      <c r="R336" s="491"/>
      <c r="V336" s="387"/>
      <c r="Z336" s="387"/>
      <c r="AD336" s="387"/>
      <c r="AH336" s="387"/>
      <c r="AL336" s="390"/>
      <c r="BH336" s="391"/>
      <c r="BL336" s="390"/>
      <c r="BP336" s="390"/>
    </row>
    <row r="337" spans="1:68">
      <c r="A337" s="163"/>
      <c r="F337" s="515"/>
      <c r="J337" s="491"/>
      <c r="K337" s="386"/>
      <c r="L337" s="386"/>
      <c r="N337" s="491"/>
      <c r="R337" s="491"/>
      <c r="V337" s="387"/>
      <c r="Z337" s="387"/>
      <c r="AD337" s="387"/>
      <c r="AH337" s="387"/>
      <c r="AL337" s="390"/>
      <c r="BH337" s="391"/>
      <c r="BL337" s="390"/>
      <c r="BP337" s="390"/>
    </row>
    <row r="338" spans="1:68">
      <c r="A338" s="163"/>
      <c r="F338" s="515"/>
      <c r="J338" s="491"/>
      <c r="K338" s="386"/>
      <c r="L338" s="386"/>
      <c r="N338" s="491"/>
      <c r="R338" s="491"/>
      <c r="V338" s="387"/>
      <c r="Z338" s="387"/>
      <c r="AD338" s="387"/>
      <c r="AH338" s="387"/>
      <c r="AL338" s="390"/>
      <c r="BH338" s="391"/>
      <c r="BL338" s="390"/>
      <c r="BP338" s="390"/>
    </row>
    <row r="339" spans="1:68">
      <c r="A339" s="163"/>
      <c r="F339" s="515"/>
      <c r="J339" s="491"/>
      <c r="K339" s="386"/>
      <c r="L339" s="386"/>
      <c r="N339" s="491"/>
      <c r="R339" s="491"/>
      <c r="V339" s="387"/>
      <c r="Z339" s="387"/>
      <c r="AD339" s="387"/>
      <c r="AH339" s="387"/>
      <c r="AL339" s="390"/>
      <c r="BH339" s="391"/>
      <c r="BL339" s="390"/>
      <c r="BP339" s="390"/>
    </row>
    <row r="340" spans="1:68">
      <c r="A340" s="163"/>
      <c r="F340" s="515"/>
      <c r="J340" s="491"/>
      <c r="K340" s="386"/>
      <c r="L340" s="386"/>
      <c r="N340" s="491"/>
      <c r="R340" s="491"/>
      <c r="V340" s="387"/>
      <c r="Z340" s="387"/>
      <c r="AD340" s="387"/>
      <c r="AH340" s="387"/>
      <c r="AL340" s="390"/>
      <c r="BH340" s="391"/>
      <c r="BL340" s="390"/>
      <c r="BP340" s="390"/>
    </row>
    <row r="341" spans="1:68">
      <c r="A341" s="163"/>
      <c r="F341" s="515"/>
      <c r="J341" s="491"/>
      <c r="K341" s="386"/>
      <c r="L341" s="386"/>
      <c r="N341" s="491"/>
      <c r="R341" s="491"/>
      <c r="V341" s="387"/>
      <c r="Z341" s="387"/>
      <c r="AD341" s="387"/>
      <c r="AH341" s="387"/>
      <c r="AL341" s="390"/>
      <c r="BH341" s="391"/>
      <c r="BL341" s="390"/>
      <c r="BP341" s="390"/>
    </row>
    <row r="342" spans="1:68">
      <c r="A342" s="163"/>
      <c r="F342" s="515"/>
      <c r="J342" s="491"/>
      <c r="K342" s="386"/>
      <c r="L342" s="386"/>
      <c r="N342" s="491"/>
      <c r="R342" s="491"/>
      <c r="V342" s="387"/>
      <c r="Z342" s="387"/>
      <c r="AD342" s="387"/>
      <c r="AH342" s="387"/>
      <c r="AL342" s="390"/>
      <c r="BH342" s="391"/>
      <c r="BL342" s="390"/>
      <c r="BP342" s="390"/>
    </row>
    <row r="343" spans="1:68">
      <c r="A343" s="163"/>
      <c r="F343" s="515"/>
      <c r="J343" s="491"/>
      <c r="K343" s="386"/>
      <c r="L343" s="386"/>
      <c r="N343" s="491"/>
      <c r="R343" s="491"/>
      <c r="V343" s="387"/>
      <c r="Z343" s="387"/>
      <c r="AD343" s="387"/>
      <c r="AH343" s="387"/>
      <c r="AL343" s="390"/>
      <c r="BH343" s="391"/>
      <c r="BL343" s="390"/>
      <c r="BP343" s="390"/>
    </row>
    <row r="344" spans="1:68">
      <c r="A344" s="163"/>
      <c r="F344" s="515"/>
      <c r="J344" s="491"/>
      <c r="K344" s="386"/>
      <c r="L344" s="386"/>
      <c r="N344" s="491"/>
      <c r="R344" s="491"/>
      <c r="V344" s="387"/>
      <c r="Z344" s="387"/>
      <c r="AD344" s="387"/>
      <c r="AH344" s="387"/>
      <c r="AL344" s="390"/>
      <c r="BH344" s="391"/>
      <c r="BL344" s="390"/>
      <c r="BP344" s="390"/>
    </row>
    <row r="345" spans="1:68">
      <c r="A345" s="163"/>
      <c r="F345" s="515"/>
      <c r="J345" s="491"/>
      <c r="K345" s="386"/>
      <c r="L345" s="386"/>
      <c r="N345" s="491"/>
      <c r="R345" s="491"/>
      <c r="V345" s="387"/>
      <c r="Z345" s="387"/>
      <c r="AD345" s="387"/>
      <c r="AH345" s="387"/>
      <c r="AL345" s="390"/>
      <c r="BH345" s="391"/>
      <c r="BL345" s="390"/>
      <c r="BP345" s="390"/>
    </row>
    <row r="346" spans="1:68">
      <c r="A346" s="163"/>
      <c r="F346" s="515"/>
      <c r="J346" s="491"/>
      <c r="K346" s="386"/>
      <c r="L346" s="386"/>
      <c r="N346" s="491"/>
      <c r="R346" s="491"/>
      <c r="V346" s="387"/>
      <c r="Z346" s="387"/>
      <c r="AD346" s="387"/>
      <c r="AH346" s="387"/>
      <c r="AL346" s="390"/>
      <c r="BH346" s="391"/>
      <c r="BL346" s="390"/>
      <c r="BP346" s="390"/>
    </row>
    <row r="347" spans="1:68">
      <c r="A347" s="163"/>
      <c r="F347" s="515"/>
      <c r="J347" s="491"/>
      <c r="K347" s="386"/>
      <c r="L347" s="386"/>
      <c r="N347" s="491"/>
      <c r="R347" s="491"/>
      <c r="V347" s="387"/>
      <c r="Z347" s="387"/>
      <c r="AD347" s="387"/>
      <c r="AH347" s="387"/>
      <c r="AL347" s="390"/>
      <c r="BH347" s="391"/>
      <c r="BL347" s="390"/>
      <c r="BP347" s="390"/>
    </row>
    <row r="348" spans="1:68">
      <c r="A348" s="163"/>
      <c r="F348" s="515"/>
      <c r="J348" s="491"/>
      <c r="K348" s="386"/>
      <c r="L348" s="386"/>
      <c r="N348" s="491"/>
      <c r="R348" s="491"/>
      <c r="V348" s="387"/>
      <c r="Z348" s="387"/>
      <c r="AD348" s="387"/>
      <c r="AH348" s="387"/>
      <c r="AL348" s="390"/>
      <c r="BH348" s="391"/>
      <c r="BL348" s="390"/>
      <c r="BP348" s="390"/>
    </row>
    <row r="349" spans="1:68">
      <c r="A349" s="163"/>
      <c r="F349" s="515"/>
      <c r="J349" s="491"/>
      <c r="K349" s="386"/>
      <c r="L349" s="386"/>
      <c r="N349" s="491"/>
      <c r="R349" s="491"/>
      <c r="V349" s="387"/>
      <c r="Z349" s="387"/>
      <c r="AD349" s="387"/>
      <c r="AH349" s="387"/>
      <c r="AL349" s="390"/>
      <c r="BH349" s="391"/>
      <c r="BL349" s="390"/>
      <c r="BP349" s="390"/>
    </row>
    <row r="350" spans="1:68">
      <c r="A350" s="163"/>
      <c r="F350" s="515"/>
      <c r="J350" s="491"/>
      <c r="K350" s="386"/>
      <c r="L350" s="386"/>
      <c r="N350" s="491"/>
      <c r="R350" s="491"/>
      <c r="V350" s="387"/>
      <c r="Z350" s="387"/>
      <c r="AD350" s="387"/>
      <c r="AH350" s="387"/>
      <c r="AL350" s="390"/>
      <c r="BH350" s="391"/>
      <c r="BL350" s="390"/>
      <c r="BP350" s="390"/>
    </row>
    <row r="351" spans="1:68">
      <c r="A351" s="163"/>
      <c r="F351" s="515"/>
      <c r="J351" s="491"/>
      <c r="K351" s="386"/>
      <c r="L351" s="386"/>
      <c r="N351" s="491"/>
      <c r="R351" s="491"/>
      <c r="V351" s="387"/>
      <c r="Z351" s="387"/>
      <c r="AD351" s="387"/>
      <c r="AH351" s="387"/>
      <c r="AL351" s="390"/>
      <c r="BH351" s="391"/>
      <c r="BL351" s="390"/>
      <c r="BP351" s="390"/>
    </row>
    <row r="352" spans="1:68">
      <c r="A352" s="163"/>
      <c r="F352" s="515"/>
      <c r="J352" s="491"/>
      <c r="K352" s="386"/>
      <c r="L352" s="386"/>
      <c r="N352" s="491"/>
      <c r="R352" s="491"/>
      <c r="V352" s="387"/>
      <c r="Z352" s="387"/>
      <c r="AD352" s="387"/>
      <c r="AH352" s="387"/>
      <c r="AL352" s="390"/>
      <c r="BH352" s="391"/>
      <c r="BL352" s="390"/>
      <c r="BP352" s="390"/>
    </row>
    <row r="353" spans="1:68">
      <c r="A353" s="163"/>
      <c r="F353" s="515"/>
      <c r="J353" s="491"/>
      <c r="K353" s="386"/>
      <c r="L353" s="386"/>
      <c r="N353" s="491"/>
      <c r="R353" s="491"/>
      <c r="V353" s="387"/>
      <c r="Z353" s="387"/>
      <c r="AD353" s="387"/>
      <c r="AH353" s="387"/>
      <c r="AL353" s="390"/>
      <c r="BH353" s="391"/>
      <c r="BL353" s="390"/>
      <c r="BP353" s="390"/>
    </row>
    <row r="354" spans="1:68">
      <c r="A354" s="163"/>
      <c r="F354" s="515"/>
      <c r="J354" s="491"/>
      <c r="K354" s="386"/>
      <c r="L354" s="386"/>
      <c r="N354" s="491"/>
      <c r="R354" s="491"/>
      <c r="V354" s="387"/>
      <c r="Z354" s="387"/>
      <c r="AD354" s="387"/>
      <c r="AH354" s="387"/>
      <c r="AL354" s="390"/>
      <c r="BH354" s="391"/>
      <c r="BL354" s="390"/>
      <c r="BP354" s="390"/>
    </row>
    <row r="355" spans="1:68">
      <c r="A355" s="163"/>
      <c r="F355" s="515"/>
      <c r="J355" s="491"/>
      <c r="K355" s="386"/>
      <c r="L355" s="386"/>
      <c r="N355" s="491"/>
      <c r="R355" s="491"/>
      <c r="V355" s="387"/>
      <c r="Z355" s="387"/>
      <c r="AD355" s="387"/>
      <c r="AH355" s="387"/>
      <c r="AL355" s="390"/>
      <c r="BH355" s="391"/>
      <c r="BL355" s="390"/>
      <c r="BP355" s="390"/>
    </row>
    <row r="356" spans="1:68">
      <c r="A356" s="163"/>
      <c r="F356" s="515"/>
      <c r="J356" s="491"/>
      <c r="K356" s="386"/>
      <c r="L356" s="386"/>
      <c r="N356" s="491"/>
      <c r="R356" s="491"/>
      <c r="V356" s="387"/>
      <c r="Z356" s="387"/>
      <c r="AD356" s="387"/>
      <c r="AH356" s="387"/>
      <c r="AL356" s="390"/>
      <c r="BH356" s="391"/>
      <c r="BL356" s="390"/>
      <c r="BP356" s="390"/>
    </row>
    <row r="357" spans="1:68">
      <c r="A357" s="163"/>
      <c r="F357" s="515"/>
      <c r="J357" s="491"/>
      <c r="K357" s="386"/>
      <c r="L357" s="386"/>
      <c r="N357" s="491"/>
      <c r="R357" s="491"/>
      <c r="V357" s="387"/>
      <c r="Z357" s="387"/>
      <c r="AD357" s="387"/>
      <c r="AH357" s="387"/>
      <c r="AL357" s="390"/>
      <c r="BH357" s="391"/>
      <c r="BL357" s="390"/>
      <c r="BP357" s="390"/>
    </row>
    <row r="358" spans="1:68">
      <c r="A358" s="163"/>
      <c r="F358" s="515"/>
      <c r="J358" s="491"/>
      <c r="K358" s="386"/>
      <c r="L358" s="386"/>
      <c r="N358" s="491"/>
      <c r="R358" s="491"/>
      <c r="V358" s="387"/>
      <c r="Z358" s="387"/>
      <c r="AD358" s="387"/>
      <c r="AH358" s="387"/>
      <c r="AL358" s="390"/>
      <c r="BH358" s="391"/>
      <c r="BL358" s="390"/>
      <c r="BP358" s="390"/>
    </row>
    <row r="359" spans="1:68">
      <c r="A359" s="163"/>
      <c r="F359" s="515"/>
      <c r="J359" s="491"/>
      <c r="K359" s="386"/>
      <c r="L359" s="386"/>
      <c r="N359" s="491"/>
      <c r="R359" s="491"/>
      <c r="V359" s="387"/>
      <c r="Z359" s="387"/>
      <c r="AD359" s="387"/>
      <c r="AH359" s="387"/>
      <c r="AL359" s="390"/>
      <c r="BH359" s="391"/>
      <c r="BL359" s="390"/>
      <c r="BP359" s="390"/>
    </row>
    <row r="360" spans="1:68">
      <c r="A360" s="163"/>
      <c r="F360" s="515"/>
      <c r="J360" s="491"/>
      <c r="K360" s="386"/>
      <c r="L360" s="386"/>
      <c r="N360" s="491"/>
      <c r="R360" s="491"/>
      <c r="V360" s="387"/>
      <c r="Z360" s="387"/>
      <c r="AD360" s="387"/>
      <c r="AH360" s="387"/>
      <c r="AL360" s="390"/>
      <c r="BH360" s="391"/>
      <c r="BL360" s="390"/>
      <c r="BP360" s="390"/>
    </row>
    <row r="361" spans="1:68">
      <c r="A361" s="163"/>
      <c r="F361" s="515"/>
      <c r="J361" s="491"/>
      <c r="K361" s="386"/>
      <c r="L361" s="386"/>
      <c r="N361" s="491"/>
      <c r="R361" s="491"/>
      <c r="V361" s="387"/>
      <c r="Z361" s="387"/>
      <c r="AD361" s="387"/>
      <c r="AH361" s="387"/>
      <c r="AL361" s="390"/>
      <c r="BH361" s="391"/>
      <c r="BL361" s="390"/>
      <c r="BP361" s="390"/>
    </row>
    <row r="362" spans="1:68">
      <c r="A362" s="163"/>
      <c r="F362" s="515"/>
      <c r="J362" s="491"/>
      <c r="K362" s="386"/>
      <c r="L362" s="386"/>
      <c r="N362" s="491"/>
      <c r="R362" s="491"/>
      <c r="V362" s="387"/>
      <c r="Z362" s="387"/>
      <c r="AD362" s="387"/>
      <c r="AH362" s="387"/>
      <c r="AL362" s="390"/>
      <c r="BH362" s="391"/>
      <c r="BL362" s="390"/>
      <c r="BP362" s="390"/>
    </row>
    <row r="363" spans="1:68">
      <c r="A363" s="163"/>
      <c r="F363" s="515"/>
      <c r="J363" s="491"/>
      <c r="K363" s="386"/>
      <c r="L363" s="386"/>
      <c r="N363" s="491"/>
      <c r="R363" s="491"/>
      <c r="V363" s="387"/>
      <c r="Z363" s="387"/>
      <c r="AD363" s="387"/>
      <c r="AH363" s="387"/>
      <c r="AL363" s="390"/>
      <c r="BH363" s="391"/>
      <c r="BL363" s="390"/>
      <c r="BP363" s="390"/>
    </row>
    <row r="364" spans="1:68">
      <c r="A364" s="163"/>
      <c r="F364" s="515"/>
      <c r="J364" s="491"/>
      <c r="K364" s="386"/>
      <c r="L364" s="386"/>
      <c r="N364" s="491"/>
      <c r="R364" s="491"/>
      <c r="V364" s="387"/>
      <c r="Z364" s="387"/>
      <c r="AD364" s="387"/>
      <c r="AH364" s="387"/>
      <c r="AL364" s="390"/>
      <c r="BH364" s="391"/>
      <c r="BL364" s="390"/>
      <c r="BP364" s="390"/>
    </row>
    <row r="365" spans="1:68">
      <c r="A365" s="163"/>
      <c r="F365" s="515"/>
      <c r="J365" s="491"/>
      <c r="K365" s="386"/>
      <c r="L365" s="386"/>
      <c r="N365" s="491"/>
      <c r="R365" s="491"/>
      <c r="V365" s="387"/>
      <c r="Z365" s="387"/>
      <c r="AD365" s="387"/>
      <c r="AH365" s="387"/>
      <c r="AL365" s="390"/>
      <c r="BH365" s="391"/>
      <c r="BL365" s="390"/>
      <c r="BP365" s="390"/>
    </row>
    <row r="366" spans="1:68">
      <c r="A366" s="163"/>
      <c r="F366" s="515"/>
      <c r="J366" s="491"/>
      <c r="K366" s="386"/>
      <c r="L366" s="386"/>
      <c r="N366" s="491"/>
      <c r="R366" s="491"/>
      <c r="V366" s="387"/>
      <c r="Z366" s="387"/>
      <c r="AD366" s="387"/>
      <c r="AH366" s="387"/>
      <c r="AL366" s="390"/>
      <c r="BH366" s="391"/>
      <c r="BL366" s="390"/>
      <c r="BP366" s="390"/>
    </row>
    <row r="367" spans="1:68">
      <c r="A367" s="163"/>
      <c r="F367" s="515"/>
      <c r="J367" s="491"/>
      <c r="K367" s="386"/>
      <c r="L367" s="386"/>
      <c r="N367" s="491"/>
      <c r="R367" s="491"/>
      <c r="V367" s="387"/>
      <c r="Z367" s="387"/>
      <c r="AD367" s="387"/>
      <c r="AH367" s="387"/>
      <c r="AL367" s="390"/>
      <c r="BH367" s="391"/>
      <c r="BL367" s="390"/>
      <c r="BP367" s="390"/>
    </row>
    <row r="368" spans="1:68">
      <c r="A368" s="163"/>
      <c r="F368" s="515"/>
      <c r="J368" s="491"/>
      <c r="K368" s="386"/>
      <c r="L368" s="386"/>
      <c r="N368" s="491"/>
      <c r="R368" s="491"/>
      <c r="V368" s="387"/>
      <c r="Z368" s="387"/>
      <c r="AD368" s="387"/>
      <c r="AH368" s="387"/>
      <c r="AL368" s="390"/>
      <c r="BH368" s="391"/>
      <c r="BL368" s="390"/>
      <c r="BP368" s="390"/>
    </row>
    <row r="369" spans="1:68">
      <c r="A369" s="163"/>
      <c r="F369" s="515"/>
      <c r="J369" s="491"/>
      <c r="K369" s="386"/>
      <c r="L369" s="386"/>
      <c r="N369" s="491"/>
      <c r="R369" s="491"/>
      <c r="V369" s="387"/>
      <c r="Z369" s="387"/>
      <c r="AD369" s="387"/>
      <c r="AH369" s="387"/>
      <c r="AL369" s="390"/>
      <c r="BH369" s="391"/>
      <c r="BL369" s="390"/>
      <c r="BP369" s="390"/>
    </row>
    <row r="370" spans="1:68">
      <c r="A370" s="163"/>
      <c r="F370" s="515"/>
      <c r="J370" s="491"/>
      <c r="K370" s="386"/>
      <c r="L370" s="386"/>
      <c r="N370" s="491"/>
      <c r="R370" s="491"/>
      <c r="V370" s="387"/>
      <c r="Z370" s="387"/>
      <c r="AD370" s="387"/>
      <c r="AH370" s="387"/>
      <c r="AL370" s="390"/>
      <c r="BH370" s="391"/>
      <c r="BL370" s="390"/>
      <c r="BP370" s="390"/>
    </row>
    <row r="371" spans="1:68">
      <c r="A371" s="163"/>
      <c r="F371" s="515"/>
      <c r="J371" s="491"/>
      <c r="K371" s="386"/>
      <c r="L371" s="386"/>
      <c r="N371" s="491"/>
      <c r="R371" s="491"/>
      <c r="V371" s="387"/>
      <c r="Z371" s="387"/>
      <c r="AD371" s="387"/>
      <c r="AH371" s="387"/>
      <c r="AL371" s="390"/>
      <c r="BH371" s="391"/>
      <c r="BL371" s="390"/>
      <c r="BP371" s="390"/>
    </row>
    <row r="372" spans="1:68">
      <c r="A372" s="163"/>
      <c r="F372" s="515"/>
      <c r="J372" s="491"/>
      <c r="K372" s="386"/>
      <c r="L372" s="386"/>
      <c r="N372" s="491"/>
      <c r="R372" s="491"/>
      <c r="V372" s="387"/>
      <c r="Z372" s="387"/>
      <c r="AD372" s="387"/>
      <c r="AH372" s="387"/>
      <c r="AL372" s="390"/>
      <c r="BH372" s="391"/>
      <c r="BL372" s="390"/>
      <c r="BP372" s="390"/>
    </row>
    <row r="373" spans="1:68">
      <c r="A373" s="163"/>
      <c r="F373" s="515"/>
      <c r="J373" s="491"/>
      <c r="K373" s="386"/>
      <c r="L373" s="386"/>
      <c r="N373" s="491"/>
      <c r="R373" s="491"/>
      <c r="V373" s="387"/>
      <c r="Z373" s="387"/>
      <c r="AD373" s="387"/>
      <c r="AH373" s="387"/>
      <c r="AL373" s="390"/>
      <c r="BH373" s="391"/>
      <c r="BL373" s="390"/>
      <c r="BP373" s="390"/>
    </row>
    <row r="374" spans="1:68">
      <c r="A374" s="163"/>
      <c r="F374" s="515"/>
      <c r="J374" s="491"/>
      <c r="K374" s="386"/>
      <c r="L374" s="386"/>
      <c r="N374" s="491"/>
      <c r="R374" s="491"/>
      <c r="V374" s="387"/>
      <c r="Z374" s="387"/>
      <c r="AD374" s="387"/>
      <c r="AH374" s="387"/>
      <c r="AL374" s="390"/>
      <c r="BH374" s="391"/>
      <c r="BL374" s="390"/>
      <c r="BP374" s="390"/>
    </row>
    <row r="375" spans="1:68">
      <c r="A375" s="163"/>
      <c r="F375" s="515"/>
      <c r="J375" s="491"/>
      <c r="K375" s="386"/>
      <c r="L375" s="386"/>
      <c r="N375" s="491"/>
      <c r="R375" s="491"/>
      <c r="V375" s="387"/>
      <c r="Z375" s="387"/>
      <c r="AD375" s="387"/>
      <c r="AH375" s="387"/>
      <c r="AL375" s="390"/>
      <c r="BH375" s="391"/>
      <c r="BL375" s="390"/>
      <c r="BP375" s="390"/>
    </row>
    <row r="376" spans="1:68">
      <c r="A376" s="163"/>
      <c r="F376" s="515"/>
      <c r="J376" s="491"/>
      <c r="K376" s="386"/>
      <c r="L376" s="386"/>
      <c r="N376" s="491"/>
      <c r="R376" s="491"/>
      <c r="V376" s="387"/>
      <c r="Z376" s="387"/>
      <c r="AD376" s="387"/>
      <c r="AH376" s="387"/>
      <c r="AL376" s="390"/>
      <c r="BH376" s="391"/>
      <c r="BL376" s="390"/>
      <c r="BP376" s="390"/>
    </row>
    <row r="377" spans="1:68">
      <c r="A377" s="163"/>
      <c r="F377" s="515"/>
      <c r="J377" s="491"/>
      <c r="K377" s="386"/>
      <c r="L377" s="386"/>
      <c r="N377" s="491"/>
      <c r="R377" s="491"/>
      <c r="V377" s="387"/>
      <c r="Z377" s="387"/>
      <c r="AD377" s="387"/>
      <c r="AH377" s="387"/>
      <c r="AL377" s="390"/>
      <c r="BH377" s="391"/>
      <c r="BL377" s="390"/>
      <c r="BP377" s="390"/>
    </row>
    <row r="378" spans="1:68">
      <c r="A378" s="163"/>
      <c r="F378" s="515"/>
      <c r="J378" s="491"/>
      <c r="K378" s="386"/>
      <c r="L378" s="386"/>
      <c r="N378" s="491"/>
      <c r="R378" s="491"/>
      <c r="V378" s="387"/>
      <c r="Z378" s="387"/>
      <c r="AD378" s="387"/>
      <c r="AH378" s="387"/>
      <c r="AL378" s="390"/>
      <c r="BH378" s="391"/>
      <c r="BL378" s="390"/>
      <c r="BP378" s="390"/>
    </row>
    <row r="379" spans="1:68">
      <c r="A379" s="163"/>
      <c r="F379" s="515"/>
      <c r="J379" s="491"/>
      <c r="K379" s="386"/>
      <c r="L379" s="386"/>
      <c r="N379" s="491"/>
      <c r="R379" s="491"/>
      <c r="V379" s="387"/>
      <c r="Z379" s="387"/>
      <c r="AD379" s="387"/>
      <c r="AH379" s="387"/>
      <c r="AL379" s="390"/>
      <c r="BH379" s="391"/>
      <c r="BL379" s="390"/>
      <c r="BP379" s="390"/>
    </row>
    <row r="380" spans="1:68">
      <c r="A380" s="163"/>
      <c r="F380" s="515"/>
      <c r="J380" s="491"/>
      <c r="K380" s="386"/>
      <c r="L380" s="386"/>
      <c r="N380" s="491"/>
      <c r="R380" s="491"/>
      <c r="V380" s="387"/>
      <c r="Z380" s="387"/>
      <c r="AD380" s="387"/>
      <c r="AH380" s="387"/>
      <c r="AL380" s="390"/>
      <c r="BH380" s="391"/>
      <c r="BL380" s="390"/>
      <c r="BP380" s="390"/>
    </row>
    <row r="381" spans="1:68">
      <c r="A381" s="163"/>
      <c r="F381" s="515"/>
      <c r="J381" s="491"/>
      <c r="K381" s="386"/>
      <c r="L381" s="386"/>
      <c r="N381" s="491"/>
      <c r="R381" s="491"/>
      <c r="V381" s="387"/>
      <c r="Z381" s="387"/>
      <c r="AD381" s="387"/>
      <c r="AH381" s="387"/>
      <c r="AL381" s="390"/>
      <c r="BH381" s="391"/>
      <c r="BL381" s="390"/>
      <c r="BP381" s="390"/>
    </row>
    <row r="382" spans="1:68">
      <c r="A382" s="163"/>
      <c r="F382" s="515"/>
      <c r="J382" s="491"/>
      <c r="K382" s="386"/>
      <c r="L382" s="386"/>
      <c r="N382" s="491"/>
      <c r="R382" s="491"/>
      <c r="V382" s="387"/>
      <c r="Z382" s="387"/>
      <c r="AD382" s="387"/>
      <c r="AH382" s="387"/>
      <c r="AL382" s="390"/>
      <c r="BH382" s="391"/>
      <c r="BL382" s="390"/>
      <c r="BP382" s="390"/>
    </row>
    <row r="383" spans="1:68">
      <c r="A383" s="163"/>
      <c r="F383" s="515"/>
      <c r="J383" s="491"/>
      <c r="K383" s="386"/>
      <c r="L383" s="386"/>
      <c r="N383" s="491"/>
      <c r="R383" s="491"/>
      <c r="V383" s="387"/>
      <c r="Z383" s="387"/>
      <c r="AD383" s="387"/>
      <c r="AH383" s="387"/>
      <c r="AL383" s="390"/>
      <c r="BH383" s="391"/>
      <c r="BL383" s="390"/>
      <c r="BP383" s="390"/>
    </row>
    <row r="384" spans="1:68">
      <c r="A384" s="163"/>
      <c r="F384" s="515"/>
      <c r="J384" s="491"/>
      <c r="K384" s="386"/>
      <c r="L384" s="386"/>
      <c r="N384" s="491"/>
      <c r="R384" s="491"/>
      <c r="V384" s="387"/>
      <c r="Z384" s="387"/>
      <c r="AD384" s="387"/>
      <c r="AH384" s="387"/>
      <c r="AL384" s="390"/>
      <c r="BH384" s="391"/>
      <c r="BL384" s="390"/>
      <c r="BP384" s="390"/>
    </row>
    <row r="385" spans="1:68">
      <c r="A385" s="163"/>
      <c r="F385" s="515"/>
      <c r="J385" s="491"/>
      <c r="K385" s="386"/>
      <c r="L385" s="386"/>
      <c r="N385" s="491"/>
      <c r="R385" s="491"/>
      <c r="V385" s="387"/>
      <c r="Z385" s="387"/>
      <c r="AD385" s="387"/>
      <c r="AH385" s="387"/>
      <c r="AL385" s="390"/>
      <c r="BH385" s="391"/>
      <c r="BL385" s="390"/>
      <c r="BP385" s="390"/>
    </row>
    <row r="386" spans="1:68">
      <c r="A386" s="163"/>
      <c r="F386" s="515"/>
      <c r="J386" s="491"/>
      <c r="K386" s="386"/>
      <c r="L386" s="386"/>
      <c r="N386" s="491"/>
      <c r="R386" s="491"/>
      <c r="V386" s="387"/>
      <c r="Z386" s="387"/>
      <c r="AD386" s="387"/>
      <c r="AH386" s="387"/>
      <c r="AL386" s="390"/>
      <c r="BH386" s="391"/>
      <c r="BL386" s="390"/>
      <c r="BP386" s="390"/>
    </row>
    <row r="387" spans="1:68">
      <c r="A387" s="163"/>
      <c r="F387" s="515"/>
      <c r="J387" s="491"/>
      <c r="K387" s="386"/>
      <c r="L387" s="386"/>
      <c r="N387" s="491"/>
      <c r="R387" s="491"/>
      <c r="V387" s="387"/>
      <c r="Z387" s="387"/>
      <c r="AD387" s="387"/>
      <c r="AH387" s="387"/>
      <c r="AL387" s="390"/>
      <c r="BH387" s="391"/>
      <c r="BL387" s="390"/>
      <c r="BP387" s="390"/>
    </row>
    <row r="388" spans="1:68">
      <c r="A388" s="163"/>
      <c r="F388" s="515"/>
      <c r="J388" s="491"/>
      <c r="K388" s="386"/>
      <c r="L388" s="386"/>
      <c r="N388" s="491"/>
      <c r="R388" s="491"/>
      <c r="V388" s="387"/>
      <c r="Z388" s="387"/>
      <c r="AD388" s="387"/>
      <c r="AH388" s="387"/>
      <c r="AL388" s="390"/>
      <c r="BH388" s="391"/>
      <c r="BL388" s="390"/>
      <c r="BP388" s="390"/>
    </row>
    <row r="389" spans="1:68">
      <c r="A389" s="163"/>
      <c r="F389" s="515"/>
      <c r="J389" s="491"/>
      <c r="K389" s="386"/>
      <c r="L389" s="386"/>
      <c r="N389" s="491"/>
      <c r="R389" s="491"/>
      <c r="V389" s="387"/>
      <c r="Z389" s="387"/>
      <c r="AD389" s="387"/>
      <c r="AH389" s="387"/>
      <c r="AL389" s="390"/>
      <c r="BH389" s="391"/>
      <c r="BL389" s="390"/>
      <c r="BP389" s="390"/>
    </row>
    <row r="390" spans="1:68">
      <c r="A390" s="163"/>
      <c r="F390" s="515"/>
      <c r="J390" s="491"/>
      <c r="K390" s="386"/>
      <c r="L390" s="386"/>
      <c r="N390" s="491"/>
      <c r="R390" s="491"/>
      <c r="V390" s="387"/>
      <c r="Z390" s="387"/>
      <c r="AD390" s="387"/>
      <c r="AH390" s="387"/>
      <c r="AL390" s="390"/>
      <c r="BH390" s="391"/>
      <c r="BL390" s="390"/>
      <c r="BP390" s="390"/>
    </row>
    <row r="391" spans="1:68">
      <c r="A391" s="163"/>
      <c r="F391" s="515"/>
      <c r="J391" s="491"/>
      <c r="K391" s="386"/>
      <c r="L391" s="386"/>
      <c r="N391" s="491"/>
      <c r="R391" s="491"/>
      <c r="V391" s="387"/>
      <c r="Z391" s="387"/>
      <c r="AD391" s="387"/>
      <c r="AH391" s="387"/>
      <c r="AL391" s="390"/>
      <c r="BH391" s="391"/>
      <c r="BL391" s="390"/>
      <c r="BP391" s="390"/>
    </row>
    <row r="392" spans="1:68">
      <c r="A392" s="163"/>
      <c r="F392" s="515"/>
      <c r="J392" s="491"/>
      <c r="K392" s="386"/>
      <c r="L392" s="386"/>
      <c r="N392" s="491"/>
      <c r="R392" s="491"/>
      <c r="V392" s="387"/>
      <c r="Z392" s="387"/>
      <c r="AD392" s="387"/>
      <c r="AH392" s="387"/>
      <c r="AL392" s="390"/>
      <c r="BH392" s="391"/>
      <c r="BL392" s="390"/>
      <c r="BP392" s="390"/>
    </row>
    <row r="393" spans="1:68">
      <c r="A393" s="163"/>
      <c r="F393" s="515"/>
      <c r="J393" s="491"/>
      <c r="K393" s="386"/>
      <c r="L393" s="386"/>
      <c r="N393" s="491"/>
      <c r="R393" s="491"/>
      <c r="V393" s="387"/>
      <c r="Z393" s="387"/>
      <c r="AD393" s="387"/>
      <c r="AH393" s="387"/>
      <c r="AL393" s="390"/>
      <c r="BH393" s="391"/>
      <c r="BL393" s="390"/>
      <c r="BP393" s="390"/>
    </row>
    <row r="394" spans="1:68">
      <c r="A394" s="163"/>
      <c r="F394" s="515"/>
      <c r="J394" s="491"/>
      <c r="K394" s="386"/>
      <c r="L394" s="386"/>
      <c r="N394" s="491"/>
      <c r="R394" s="491"/>
      <c r="V394" s="387"/>
      <c r="Z394" s="387"/>
      <c r="AD394" s="387"/>
      <c r="AH394" s="387"/>
      <c r="AL394" s="390"/>
      <c r="BH394" s="391"/>
      <c r="BL394" s="390"/>
      <c r="BP394" s="390"/>
    </row>
    <row r="395" spans="1:68">
      <c r="A395" s="163"/>
      <c r="F395" s="515"/>
      <c r="J395" s="491"/>
      <c r="K395" s="386"/>
      <c r="L395" s="386"/>
      <c r="N395" s="491"/>
      <c r="R395" s="491"/>
      <c r="V395" s="387"/>
      <c r="Z395" s="387"/>
      <c r="AD395" s="387"/>
      <c r="AH395" s="387"/>
      <c r="AL395" s="390"/>
      <c r="BH395" s="391"/>
      <c r="BL395" s="390"/>
      <c r="BP395" s="390"/>
    </row>
    <row r="396" spans="1:68">
      <c r="A396" s="163"/>
      <c r="F396" s="515"/>
      <c r="J396" s="491"/>
      <c r="K396" s="386"/>
      <c r="L396" s="386"/>
      <c r="N396" s="491"/>
      <c r="R396" s="491"/>
      <c r="V396" s="387"/>
      <c r="Z396" s="387"/>
      <c r="AD396" s="387"/>
      <c r="AH396" s="387"/>
      <c r="AL396" s="390"/>
      <c r="BH396" s="391"/>
      <c r="BL396" s="390"/>
      <c r="BP396" s="390"/>
    </row>
    <row r="397" spans="1:68">
      <c r="A397" s="163"/>
      <c r="F397" s="515"/>
      <c r="J397" s="491"/>
      <c r="K397" s="386"/>
      <c r="L397" s="386"/>
      <c r="N397" s="491"/>
      <c r="R397" s="491"/>
      <c r="V397" s="387"/>
      <c r="Z397" s="387"/>
      <c r="AD397" s="387"/>
      <c r="AH397" s="387"/>
      <c r="AL397" s="390"/>
      <c r="BH397" s="391"/>
      <c r="BL397" s="390"/>
      <c r="BP397" s="390"/>
    </row>
    <row r="398" spans="1:68">
      <c r="A398" s="163"/>
      <c r="F398" s="515"/>
      <c r="J398" s="491"/>
      <c r="K398" s="386"/>
      <c r="L398" s="386"/>
      <c r="N398" s="491"/>
      <c r="R398" s="491"/>
      <c r="V398" s="387"/>
      <c r="Z398" s="387"/>
      <c r="AD398" s="387"/>
      <c r="AH398" s="387"/>
      <c r="AL398" s="390"/>
      <c r="BH398" s="391"/>
      <c r="BL398" s="390"/>
      <c r="BP398" s="390"/>
    </row>
    <row r="399" spans="1:68">
      <c r="A399" s="163"/>
      <c r="F399" s="515"/>
      <c r="J399" s="491"/>
      <c r="K399" s="386"/>
      <c r="L399" s="386"/>
      <c r="N399" s="491"/>
      <c r="R399" s="491"/>
      <c r="V399" s="387"/>
      <c r="Z399" s="387"/>
      <c r="AD399" s="387"/>
      <c r="AH399" s="387"/>
      <c r="AL399" s="390"/>
      <c r="BH399" s="391"/>
      <c r="BL399" s="390"/>
      <c r="BP399" s="390"/>
    </row>
    <row r="400" spans="1:68">
      <c r="A400" s="163"/>
      <c r="F400" s="515"/>
      <c r="J400" s="491"/>
      <c r="K400" s="386"/>
      <c r="L400" s="386"/>
      <c r="N400" s="491"/>
      <c r="R400" s="491"/>
      <c r="V400" s="387"/>
      <c r="Z400" s="387"/>
      <c r="AD400" s="387"/>
      <c r="AH400" s="387"/>
      <c r="AL400" s="390"/>
      <c r="BH400" s="391"/>
      <c r="BL400" s="390"/>
      <c r="BP400" s="390"/>
    </row>
    <row r="401" spans="1:68">
      <c r="A401" s="163"/>
      <c r="F401" s="515"/>
      <c r="J401" s="491"/>
      <c r="K401" s="386"/>
      <c r="L401" s="386"/>
      <c r="N401" s="491"/>
      <c r="R401" s="491"/>
      <c r="V401" s="387"/>
      <c r="Z401" s="387"/>
      <c r="AD401" s="387"/>
      <c r="AH401" s="387"/>
      <c r="AL401" s="390"/>
      <c r="BH401" s="391"/>
      <c r="BL401" s="390"/>
      <c r="BP401" s="390"/>
    </row>
    <row r="402" spans="1:68">
      <c r="A402" s="163"/>
      <c r="F402" s="515"/>
      <c r="J402" s="491"/>
      <c r="K402" s="386"/>
      <c r="L402" s="386"/>
      <c r="N402" s="491"/>
      <c r="R402" s="491"/>
      <c r="V402" s="387"/>
      <c r="Z402" s="387"/>
      <c r="AD402" s="387"/>
      <c r="AH402" s="387"/>
      <c r="AL402" s="390"/>
      <c r="BH402" s="391"/>
      <c r="BL402" s="390"/>
      <c r="BP402" s="390"/>
    </row>
    <row r="403" spans="1:68">
      <c r="A403" s="163"/>
      <c r="F403" s="515"/>
      <c r="J403" s="491"/>
      <c r="K403" s="386"/>
      <c r="L403" s="386"/>
      <c r="N403" s="491"/>
      <c r="R403" s="491"/>
      <c r="V403" s="387"/>
      <c r="Z403" s="387"/>
      <c r="AD403" s="387"/>
      <c r="AH403" s="387"/>
      <c r="AL403" s="390"/>
      <c r="BH403" s="391"/>
      <c r="BL403" s="390"/>
      <c r="BP403" s="390"/>
    </row>
    <row r="404" spans="1:68">
      <c r="A404" s="163"/>
      <c r="F404" s="515"/>
      <c r="J404" s="491"/>
      <c r="K404" s="386"/>
      <c r="L404" s="386"/>
      <c r="N404" s="491"/>
      <c r="R404" s="491"/>
      <c r="V404" s="387"/>
      <c r="Z404" s="387"/>
      <c r="AD404" s="387"/>
      <c r="AH404" s="387"/>
      <c r="AL404" s="390"/>
      <c r="BH404" s="391"/>
      <c r="BL404" s="390"/>
      <c r="BP404" s="390"/>
    </row>
    <row r="405" spans="1:68">
      <c r="A405" s="163"/>
      <c r="F405" s="515"/>
      <c r="J405" s="491"/>
      <c r="K405" s="386"/>
      <c r="L405" s="386"/>
      <c r="N405" s="491"/>
      <c r="R405" s="491"/>
      <c r="V405" s="387"/>
      <c r="Z405" s="387"/>
      <c r="AD405" s="387"/>
      <c r="AH405" s="387"/>
      <c r="AL405" s="390"/>
      <c r="BH405" s="391"/>
      <c r="BL405" s="390"/>
      <c r="BP405" s="390"/>
    </row>
    <row r="406" spans="1:68">
      <c r="A406" s="163"/>
      <c r="F406" s="515"/>
      <c r="J406" s="491"/>
      <c r="K406" s="386"/>
      <c r="L406" s="386"/>
      <c r="N406" s="491"/>
      <c r="R406" s="491"/>
      <c r="V406" s="387"/>
      <c r="Z406" s="387"/>
      <c r="AD406" s="387"/>
      <c r="AH406" s="387"/>
      <c r="AL406" s="390"/>
      <c r="BH406" s="391"/>
      <c r="BL406" s="390"/>
      <c r="BP406" s="390"/>
    </row>
    <row r="407" spans="1:68">
      <c r="A407" s="163"/>
      <c r="F407" s="515"/>
      <c r="J407" s="491"/>
      <c r="K407" s="386"/>
      <c r="L407" s="386"/>
      <c r="N407" s="491"/>
      <c r="R407" s="491"/>
      <c r="V407" s="387"/>
      <c r="Z407" s="387"/>
      <c r="AD407" s="387"/>
      <c r="AH407" s="387"/>
      <c r="AL407" s="390"/>
      <c r="BH407" s="391"/>
      <c r="BL407" s="390"/>
      <c r="BP407" s="390"/>
    </row>
    <row r="408" spans="1:68">
      <c r="A408" s="163"/>
      <c r="F408" s="515"/>
      <c r="J408" s="491"/>
      <c r="K408" s="386"/>
      <c r="L408" s="386"/>
      <c r="N408" s="491"/>
      <c r="R408" s="491"/>
      <c r="V408" s="387"/>
      <c r="Z408" s="387"/>
      <c r="AD408" s="387"/>
      <c r="AH408" s="387"/>
      <c r="AL408" s="390"/>
      <c r="BH408" s="391"/>
      <c r="BL408" s="390"/>
      <c r="BP408" s="390"/>
    </row>
    <row r="409" spans="1:68">
      <c r="A409" s="163"/>
      <c r="F409" s="515"/>
      <c r="J409" s="491"/>
      <c r="K409" s="386"/>
      <c r="L409" s="386"/>
      <c r="N409" s="491"/>
      <c r="R409" s="491"/>
      <c r="V409" s="387"/>
      <c r="Z409" s="387"/>
      <c r="AD409" s="387"/>
      <c r="AH409" s="387"/>
      <c r="AL409" s="390"/>
      <c r="BH409" s="391"/>
      <c r="BL409" s="390"/>
      <c r="BP409" s="390"/>
    </row>
    <row r="410" spans="1:68">
      <c r="A410" s="163"/>
      <c r="F410" s="515"/>
      <c r="J410" s="491"/>
      <c r="K410" s="386"/>
      <c r="L410" s="386"/>
      <c r="N410" s="491"/>
      <c r="R410" s="491"/>
      <c r="V410" s="387"/>
      <c r="Z410" s="387"/>
      <c r="AD410" s="387"/>
      <c r="AH410" s="387"/>
      <c r="AL410" s="390"/>
      <c r="BH410" s="391"/>
      <c r="BL410" s="390"/>
      <c r="BP410" s="390"/>
    </row>
    <row r="411" spans="1:68">
      <c r="A411" s="163"/>
      <c r="F411" s="515"/>
      <c r="J411" s="491"/>
      <c r="K411" s="386"/>
      <c r="L411" s="386"/>
      <c r="N411" s="491"/>
      <c r="R411" s="491"/>
      <c r="V411" s="387"/>
      <c r="Z411" s="387"/>
      <c r="AD411" s="387"/>
      <c r="AH411" s="387"/>
      <c r="AL411" s="390"/>
      <c r="BH411" s="391"/>
      <c r="BL411" s="390"/>
      <c r="BP411" s="390"/>
    </row>
    <row r="412" spans="1:68">
      <c r="A412" s="163"/>
      <c r="F412" s="515"/>
      <c r="J412" s="491"/>
      <c r="K412" s="386"/>
      <c r="L412" s="386"/>
      <c r="N412" s="491"/>
      <c r="R412" s="491"/>
      <c r="V412" s="387"/>
      <c r="Z412" s="387"/>
      <c r="AD412" s="387"/>
      <c r="AH412" s="387"/>
      <c r="AL412" s="390"/>
      <c r="BH412" s="391"/>
      <c r="BL412" s="390"/>
      <c r="BP412" s="390"/>
    </row>
    <row r="413" spans="1:68">
      <c r="A413" s="163"/>
      <c r="F413" s="515"/>
      <c r="J413" s="491"/>
      <c r="K413" s="386"/>
      <c r="L413" s="386"/>
      <c r="N413" s="491"/>
      <c r="R413" s="491"/>
      <c r="V413" s="387"/>
      <c r="Z413" s="387"/>
      <c r="AD413" s="387"/>
      <c r="AH413" s="387"/>
      <c r="AL413" s="390"/>
      <c r="BH413" s="391"/>
      <c r="BL413" s="390"/>
      <c r="BP413" s="390"/>
    </row>
    <row r="414" spans="1:68">
      <c r="A414" s="163"/>
      <c r="F414" s="515"/>
      <c r="J414" s="491"/>
      <c r="K414" s="386"/>
      <c r="L414" s="386"/>
      <c r="N414" s="491"/>
      <c r="R414" s="491"/>
      <c r="V414" s="387"/>
      <c r="Z414" s="387"/>
      <c r="AD414" s="387"/>
      <c r="AH414" s="387"/>
      <c r="AL414" s="390"/>
      <c r="BH414" s="391"/>
      <c r="BL414" s="390"/>
      <c r="BP414" s="390"/>
    </row>
    <row r="415" spans="1:68">
      <c r="A415" s="163"/>
      <c r="F415" s="515"/>
      <c r="J415" s="491"/>
      <c r="K415" s="386"/>
      <c r="L415" s="386"/>
      <c r="N415" s="491"/>
      <c r="R415" s="491"/>
      <c r="V415" s="387"/>
      <c r="Z415" s="387"/>
      <c r="AD415" s="387"/>
      <c r="AH415" s="387"/>
      <c r="AL415" s="390"/>
      <c r="BH415" s="391"/>
      <c r="BL415" s="390"/>
      <c r="BP415" s="390"/>
    </row>
    <row r="416" spans="1:68">
      <c r="A416" s="163"/>
      <c r="F416" s="515"/>
      <c r="J416" s="491"/>
      <c r="K416" s="386"/>
      <c r="L416" s="386"/>
      <c r="N416" s="491"/>
      <c r="R416" s="491"/>
      <c r="V416" s="387"/>
      <c r="Z416" s="387"/>
      <c r="AD416" s="387"/>
      <c r="AH416" s="387"/>
      <c r="AL416" s="390"/>
      <c r="BH416" s="391"/>
      <c r="BL416" s="390"/>
      <c r="BP416" s="390"/>
    </row>
    <row r="417" spans="1:68">
      <c r="A417" s="163"/>
      <c r="F417" s="515"/>
      <c r="J417" s="491"/>
      <c r="K417" s="386"/>
      <c r="L417" s="386"/>
      <c r="N417" s="491"/>
      <c r="R417" s="491"/>
      <c r="V417" s="387"/>
      <c r="Z417" s="387"/>
      <c r="AD417" s="387"/>
      <c r="AH417" s="387"/>
      <c r="AL417" s="390"/>
      <c r="BH417" s="391"/>
      <c r="BL417" s="390"/>
      <c r="BP417" s="390"/>
    </row>
    <row r="418" spans="1:68">
      <c r="A418" s="163"/>
      <c r="F418" s="515"/>
      <c r="J418" s="491"/>
      <c r="K418" s="386"/>
      <c r="L418" s="386"/>
      <c r="N418" s="491"/>
      <c r="R418" s="491"/>
      <c r="V418" s="387"/>
      <c r="Z418" s="387"/>
      <c r="AD418" s="387"/>
      <c r="AH418" s="387"/>
      <c r="AL418" s="390"/>
      <c r="BH418" s="391"/>
      <c r="BL418" s="390"/>
      <c r="BP418" s="390"/>
    </row>
    <row r="419" spans="1:68">
      <c r="A419" s="163"/>
      <c r="F419" s="515"/>
      <c r="J419" s="491"/>
      <c r="K419" s="386"/>
      <c r="L419" s="386"/>
      <c r="N419" s="491"/>
      <c r="R419" s="491"/>
      <c r="V419" s="387"/>
      <c r="Z419" s="387"/>
      <c r="AD419" s="387"/>
      <c r="AH419" s="387"/>
      <c r="AL419" s="390"/>
      <c r="BH419" s="391"/>
      <c r="BL419" s="390"/>
      <c r="BP419" s="390"/>
    </row>
    <row r="420" spans="1:68">
      <c r="A420" s="163"/>
      <c r="F420" s="515"/>
      <c r="J420" s="491"/>
      <c r="K420" s="386"/>
      <c r="L420" s="386"/>
      <c r="N420" s="491"/>
      <c r="R420" s="491"/>
      <c r="V420" s="387"/>
      <c r="Z420" s="387"/>
      <c r="AD420" s="387"/>
      <c r="AH420" s="387"/>
      <c r="AL420" s="390"/>
      <c r="BH420" s="391"/>
      <c r="BL420" s="390"/>
      <c r="BP420" s="390"/>
    </row>
    <row r="421" spans="1:68">
      <c r="A421" s="163"/>
      <c r="F421" s="515"/>
      <c r="J421" s="491"/>
      <c r="K421" s="386"/>
      <c r="L421" s="386"/>
      <c r="N421" s="491"/>
      <c r="R421" s="491"/>
      <c r="V421" s="387"/>
      <c r="Z421" s="387"/>
      <c r="AD421" s="387"/>
      <c r="AH421" s="387"/>
      <c r="AL421" s="390"/>
      <c r="BH421" s="391"/>
      <c r="BL421" s="390"/>
      <c r="BP421" s="390"/>
    </row>
    <row r="422" spans="1:68">
      <c r="A422" s="163"/>
      <c r="F422" s="515"/>
      <c r="J422" s="491"/>
      <c r="K422" s="386"/>
      <c r="L422" s="386"/>
      <c r="N422" s="491"/>
      <c r="R422" s="491"/>
      <c r="V422" s="387"/>
      <c r="Z422" s="387"/>
      <c r="AD422" s="387"/>
      <c r="AH422" s="387"/>
      <c r="AL422" s="390"/>
      <c r="BH422" s="391"/>
      <c r="BL422" s="390"/>
      <c r="BP422" s="390"/>
    </row>
    <row r="423" spans="1:68">
      <c r="A423" s="163"/>
      <c r="F423" s="515"/>
      <c r="J423" s="491"/>
      <c r="K423" s="386"/>
      <c r="L423" s="386"/>
      <c r="N423" s="491"/>
      <c r="R423" s="491"/>
      <c r="V423" s="387"/>
      <c r="Z423" s="387"/>
      <c r="AD423" s="387"/>
      <c r="AH423" s="387"/>
      <c r="AL423" s="390"/>
      <c r="BH423" s="391"/>
      <c r="BL423" s="390"/>
      <c r="BP423" s="390"/>
    </row>
    <row r="424" spans="1:68">
      <c r="A424" s="163"/>
      <c r="F424" s="515"/>
      <c r="J424" s="491"/>
      <c r="K424" s="386"/>
      <c r="L424" s="386"/>
      <c r="N424" s="491"/>
      <c r="R424" s="491"/>
      <c r="V424" s="387"/>
      <c r="Z424" s="387"/>
      <c r="AD424" s="387"/>
      <c r="AH424" s="387"/>
      <c r="AL424" s="390"/>
      <c r="BH424" s="391"/>
      <c r="BL424" s="390"/>
      <c r="BP424" s="390"/>
    </row>
    <row r="425" spans="1:68">
      <c r="A425" s="163"/>
      <c r="F425" s="515"/>
      <c r="J425" s="491"/>
      <c r="K425" s="386"/>
      <c r="L425" s="386"/>
      <c r="N425" s="491"/>
      <c r="R425" s="491"/>
      <c r="V425" s="387"/>
      <c r="Z425" s="387"/>
      <c r="AD425" s="387"/>
      <c r="AH425" s="387"/>
      <c r="AL425" s="390"/>
      <c r="BH425" s="391"/>
      <c r="BL425" s="390"/>
      <c r="BP425" s="390"/>
    </row>
    <row r="426" spans="1:68">
      <c r="A426" s="163"/>
      <c r="F426" s="515"/>
      <c r="J426" s="491"/>
      <c r="K426" s="386"/>
      <c r="L426" s="386"/>
      <c r="N426" s="491"/>
      <c r="R426" s="491"/>
      <c r="V426" s="387"/>
      <c r="Z426" s="387"/>
      <c r="AD426" s="387"/>
      <c r="AH426" s="387"/>
      <c r="AL426" s="390"/>
      <c r="BH426" s="391"/>
      <c r="BL426" s="390"/>
      <c r="BP426" s="390"/>
    </row>
    <row r="427" spans="1:68">
      <c r="A427" s="163"/>
      <c r="F427" s="515"/>
      <c r="J427" s="491"/>
      <c r="K427" s="386"/>
      <c r="L427" s="386"/>
      <c r="N427" s="491"/>
      <c r="R427" s="491"/>
      <c r="V427" s="387"/>
      <c r="Z427" s="387"/>
      <c r="AD427" s="387"/>
      <c r="AH427" s="387"/>
      <c r="AL427" s="390"/>
      <c r="BH427" s="391"/>
      <c r="BL427" s="390"/>
      <c r="BP427" s="390"/>
    </row>
    <row r="428" spans="1:68">
      <c r="A428" s="163"/>
      <c r="F428" s="515"/>
      <c r="J428" s="491"/>
      <c r="K428" s="386"/>
      <c r="L428" s="386"/>
      <c r="N428" s="491"/>
      <c r="R428" s="491"/>
      <c r="V428" s="387"/>
      <c r="Z428" s="387"/>
      <c r="AD428" s="387"/>
      <c r="AH428" s="387"/>
      <c r="AL428" s="390"/>
      <c r="BH428" s="391"/>
      <c r="BL428" s="390"/>
      <c r="BP428" s="390"/>
    </row>
    <row r="429" spans="1:68">
      <c r="A429" s="163"/>
      <c r="F429" s="515"/>
      <c r="J429" s="491"/>
      <c r="K429" s="386"/>
      <c r="L429" s="386"/>
      <c r="N429" s="491"/>
      <c r="R429" s="491"/>
      <c r="V429" s="387"/>
      <c r="Z429" s="387"/>
      <c r="AD429" s="387"/>
      <c r="AH429" s="387"/>
      <c r="AL429" s="390"/>
      <c r="BH429" s="391"/>
      <c r="BL429" s="390"/>
      <c r="BP429" s="390"/>
    </row>
    <row r="430" spans="1:68">
      <c r="A430" s="163"/>
      <c r="F430" s="515"/>
      <c r="J430" s="491"/>
      <c r="K430" s="386"/>
      <c r="L430" s="386"/>
      <c r="N430" s="491"/>
      <c r="R430" s="491"/>
      <c r="V430" s="387"/>
      <c r="Z430" s="387"/>
      <c r="AD430" s="387"/>
      <c r="AH430" s="387"/>
      <c r="AL430" s="390"/>
      <c r="BH430" s="391"/>
      <c r="BL430" s="390"/>
      <c r="BP430" s="390"/>
    </row>
    <row r="431" spans="1:68">
      <c r="A431" s="163"/>
      <c r="F431" s="515"/>
      <c r="J431" s="491"/>
      <c r="K431" s="386"/>
      <c r="L431" s="386"/>
      <c r="N431" s="491"/>
      <c r="R431" s="491"/>
      <c r="V431" s="387"/>
      <c r="Z431" s="387"/>
      <c r="AD431" s="387"/>
      <c r="AH431" s="387"/>
      <c r="AL431" s="390"/>
      <c r="BH431" s="391"/>
      <c r="BL431" s="390"/>
      <c r="BP431" s="390"/>
    </row>
    <row r="432" spans="1:68">
      <c r="A432" s="163"/>
      <c r="F432" s="515"/>
      <c r="J432" s="491"/>
      <c r="K432" s="386"/>
      <c r="L432" s="386"/>
      <c r="N432" s="491"/>
      <c r="R432" s="491"/>
      <c r="V432" s="387"/>
      <c r="Z432" s="387"/>
      <c r="AD432" s="387"/>
      <c r="AH432" s="387"/>
      <c r="AL432" s="390"/>
      <c r="BH432" s="391"/>
      <c r="BL432" s="390"/>
      <c r="BP432" s="390"/>
    </row>
    <row r="433" spans="1:68">
      <c r="A433" s="163"/>
      <c r="F433" s="515"/>
      <c r="J433" s="491"/>
      <c r="K433" s="386"/>
      <c r="L433" s="386"/>
      <c r="N433" s="491"/>
      <c r="R433" s="491"/>
      <c r="V433" s="387"/>
      <c r="Z433" s="387"/>
      <c r="AD433" s="387"/>
      <c r="AH433" s="387"/>
      <c r="AL433" s="390"/>
      <c r="BH433" s="391"/>
      <c r="BL433" s="390"/>
      <c r="BP433" s="390"/>
    </row>
    <row r="434" spans="1:68">
      <c r="A434" s="163"/>
      <c r="F434" s="515"/>
      <c r="J434" s="491"/>
      <c r="K434" s="386"/>
      <c r="L434" s="386"/>
      <c r="N434" s="491"/>
      <c r="R434" s="491"/>
      <c r="V434" s="387"/>
      <c r="Z434" s="387"/>
      <c r="AD434" s="387"/>
      <c r="AH434" s="387"/>
      <c r="AL434" s="390"/>
      <c r="BH434" s="391"/>
      <c r="BL434" s="390"/>
      <c r="BP434" s="390"/>
    </row>
    <row r="435" spans="1:68">
      <c r="A435" s="163"/>
      <c r="F435" s="515"/>
      <c r="J435" s="491"/>
      <c r="K435" s="386"/>
      <c r="L435" s="386"/>
      <c r="N435" s="491"/>
      <c r="R435" s="491"/>
      <c r="V435" s="387"/>
      <c r="Z435" s="387"/>
      <c r="AD435" s="387"/>
      <c r="AH435" s="387"/>
      <c r="AL435" s="390"/>
      <c r="BH435" s="391"/>
      <c r="BL435" s="390"/>
      <c r="BP435" s="390"/>
    </row>
    <row r="436" spans="1:68">
      <c r="A436" s="163"/>
      <c r="F436" s="515"/>
      <c r="J436" s="491"/>
      <c r="K436" s="386"/>
      <c r="L436" s="386"/>
      <c r="N436" s="491"/>
      <c r="R436" s="491"/>
      <c r="V436" s="387"/>
      <c r="Z436" s="387"/>
      <c r="AD436" s="387"/>
      <c r="AH436" s="387"/>
      <c r="AL436" s="390"/>
      <c r="BH436" s="391"/>
      <c r="BL436" s="390"/>
      <c r="BP436" s="390"/>
    </row>
    <row r="437" spans="1:68">
      <c r="A437" s="163"/>
      <c r="F437" s="515"/>
      <c r="J437" s="491"/>
      <c r="K437" s="386"/>
      <c r="L437" s="386"/>
      <c r="N437" s="491"/>
      <c r="R437" s="491"/>
      <c r="V437" s="387"/>
      <c r="Z437" s="387"/>
      <c r="AD437" s="387"/>
      <c r="AH437" s="387"/>
      <c r="AL437" s="390"/>
      <c r="BH437" s="391"/>
      <c r="BL437" s="390"/>
      <c r="BP437" s="390"/>
    </row>
    <row r="438" spans="1:68">
      <c r="A438" s="163"/>
      <c r="F438" s="515"/>
      <c r="J438" s="491"/>
      <c r="K438" s="386"/>
      <c r="L438" s="386"/>
      <c r="N438" s="491"/>
      <c r="R438" s="491"/>
      <c r="V438" s="387"/>
      <c r="Z438" s="387"/>
      <c r="AD438" s="387"/>
      <c r="AH438" s="387"/>
      <c r="AL438" s="390"/>
      <c r="BH438" s="391"/>
      <c r="BL438" s="390"/>
      <c r="BP438" s="390"/>
    </row>
    <row r="439" spans="1:68">
      <c r="A439" s="163"/>
      <c r="F439" s="515"/>
      <c r="J439" s="491"/>
      <c r="K439" s="386"/>
      <c r="L439" s="386"/>
      <c r="N439" s="491"/>
      <c r="R439" s="491"/>
      <c r="V439" s="387"/>
      <c r="Z439" s="387"/>
      <c r="AD439" s="387"/>
      <c r="AH439" s="387"/>
      <c r="AL439" s="390"/>
      <c r="BH439" s="391"/>
      <c r="BL439" s="390"/>
      <c r="BP439" s="390"/>
    </row>
    <row r="440" spans="1:68">
      <c r="A440" s="163"/>
      <c r="F440" s="515"/>
      <c r="J440" s="491"/>
      <c r="K440" s="386"/>
      <c r="L440" s="386"/>
      <c r="N440" s="491"/>
      <c r="R440" s="491"/>
      <c r="V440" s="387"/>
      <c r="Z440" s="387"/>
      <c r="AD440" s="387"/>
      <c r="AH440" s="387"/>
      <c r="AL440" s="390"/>
      <c r="BH440" s="391"/>
      <c r="BL440" s="390"/>
      <c r="BP440" s="390"/>
    </row>
    <row r="441" spans="1:68">
      <c r="A441" s="163"/>
      <c r="F441" s="515"/>
      <c r="J441" s="491"/>
      <c r="K441" s="386"/>
      <c r="L441" s="386"/>
      <c r="N441" s="491"/>
      <c r="R441" s="491"/>
      <c r="V441" s="387"/>
      <c r="Z441" s="387"/>
      <c r="AD441" s="387"/>
      <c r="AH441" s="387"/>
      <c r="AL441" s="390"/>
      <c r="BH441" s="391"/>
      <c r="BL441" s="390"/>
      <c r="BP441" s="390"/>
    </row>
    <row r="442" spans="1:68">
      <c r="A442" s="163"/>
      <c r="F442" s="515"/>
      <c r="J442" s="491"/>
      <c r="K442" s="386"/>
      <c r="L442" s="386"/>
      <c r="N442" s="491"/>
      <c r="R442" s="491"/>
      <c r="V442" s="387"/>
      <c r="Z442" s="387"/>
      <c r="AD442" s="387"/>
      <c r="AH442" s="387"/>
      <c r="AL442" s="390"/>
      <c r="BH442" s="391"/>
      <c r="BL442" s="390"/>
      <c r="BP442" s="390"/>
    </row>
    <row r="443" spans="1:68">
      <c r="A443" s="163"/>
      <c r="F443" s="515"/>
      <c r="J443" s="491"/>
      <c r="K443" s="386"/>
      <c r="L443" s="386"/>
      <c r="N443" s="491"/>
      <c r="R443" s="491"/>
      <c r="V443" s="387"/>
      <c r="Z443" s="387"/>
      <c r="AD443" s="387"/>
      <c r="AH443" s="387"/>
      <c r="AL443" s="390"/>
      <c r="BH443" s="391"/>
      <c r="BL443" s="390"/>
      <c r="BP443" s="390"/>
    </row>
    <row r="444" spans="1:68">
      <c r="A444" s="163"/>
      <c r="F444" s="515"/>
      <c r="J444" s="491"/>
      <c r="K444" s="386"/>
      <c r="L444" s="386"/>
      <c r="N444" s="491"/>
      <c r="R444" s="491"/>
      <c r="V444" s="387"/>
      <c r="Z444" s="387"/>
      <c r="AD444" s="387"/>
      <c r="AH444" s="387"/>
      <c r="AL444" s="390"/>
      <c r="BH444" s="391"/>
      <c r="BL444" s="390"/>
      <c r="BP444" s="390"/>
    </row>
    <row r="445" spans="1:68">
      <c r="A445" s="163"/>
      <c r="F445" s="515"/>
      <c r="J445" s="491"/>
      <c r="K445" s="386"/>
      <c r="L445" s="386"/>
      <c r="N445" s="491"/>
      <c r="R445" s="491"/>
      <c r="V445" s="387"/>
      <c r="Z445" s="387"/>
      <c r="AD445" s="387"/>
      <c r="AH445" s="387"/>
      <c r="AL445" s="390"/>
      <c r="BH445" s="391"/>
      <c r="BL445" s="390"/>
      <c r="BP445" s="390"/>
    </row>
    <row r="446" spans="1:68">
      <c r="A446" s="163"/>
      <c r="F446" s="515"/>
      <c r="J446" s="491"/>
      <c r="K446" s="386"/>
      <c r="L446" s="386"/>
      <c r="N446" s="491"/>
      <c r="R446" s="491"/>
      <c r="V446" s="387"/>
      <c r="Z446" s="387"/>
      <c r="AD446" s="387"/>
      <c r="AH446" s="387"/>
      <c r="AL446" s="390"/>
      <c r="BH446" s="391"/>
      <c r="BL446" s="390"/>
      <c r="BP446" s="390"/>
    </row>
    <row r="447" spans="1:68">
      <c r="A447" s="163"/>
      <c r="F447" s="515"/>
      <c r="J447" s="491"/>
      <c r="K447" s="386"/>
      <c r="L447" s="386"/>
      <c r="N447" s="491"/>
      <c r="R447" s="491"/>
      <c r="V447" s="387"/>
      <c r="Z447" s="387"/>
      <c r="AD447" s="387"/>
      <c r="AH447" s="387"/>
      <c r="AL447" s="390"/>
      <c r="BH447" s="391"/>
      <c r="BL447" s="390"/>
      <c r="BP447" s="390"/>
    </row>
    <row r="448" spans="1:68">
      <c r="A448" s="163"/>
      <c r="F448" s="515"/>
      <c r="J448" s="491"/>
      <c r="K448" s="386"/>
      <c r="L448" s="386"/>
      <c r="N448" s="491"/>
      <c r="R448" s="491"/>
      <c r="V448" s="387"/>
      <c r="Z448" s="387"/>
      <c r="AD448" s="387"/>
      <c r="AH448" s="387"/>
      <c r="AL448" s="390"/>
      <c r="BH448" s="391"/>
      <c r="BL448" s="390"/>
      <c r="BP448" s="390"/>
    </row>
    <row r="449" spans="1:68">
      <c r="A449" s="163"/>
      <c r="F449" s="515"/>
      <c r="J449" s="491"/>
      <c r="K449" s="386"/>
      <c r="L449" s="386"/>
      <c r="N449" s="491"/>
      <c r="R449" s="491"/>
      <c r="V449" s="387"/>
      <c r="Z449" s="387"/>
      <c r="AD449" s="387"/>
      <c r="AH449" s="387"/>
      <c r="AL449" s="390"/>
      <c r="BH449" s="391"/>
      <c r="BL449" s="390"/>
      <c r="BP449" s="390"/>
    </row>
    <row r="450" spans="1:68">
      <c r="A450" s="163"/>
      <c r="F450" s="515"/>
      <c r="J450" s="491"/>
      <c r="K450" s="386"/>
      <c r="L450" s="386"/>
      <c r="N450" s="491"/>
      <c r="R450" s="491"/>
      <c r="V450" s="387"/>
      <c r="Z450" s="387"/>
      <c r="AD450" s="387"/>
      <c r="AH450" s="387"/>
      <c r="AL450" s="390"/>
      <c r="BH450" s="391"/>
      <c r="BL450" s="390"/>
      <c r="BP450" s="390"/>
    </row>
    <row r="451" spans="1:68">
      <c r="A451" s="163"/>
      <c r="F451" s="515"/>
      <c r="J451" s="491"/>
      <c r="K451" s="386"/>
      <c r="L451" s="386"/>
      <c r="N451" s="491"/>
      <c r="R451" s="491"/>
      <c r="V451" s="387"/>
      <c r="Z451" s="387"/>
      <c r="AD451" s="387"/>
      <c r="AH451" s="387"/>
      <c r="AL451" s="390"/>
      <c r="BH451" s="391"/>
      <c r="BL451" s="390"/>
      <c r="BP451" s="390"/>
    </row>
    <row r="452" spans="1:68">
      <c r="A452" s="163"/>
      <c r="F452" s="515"/>
      <c r="J452" s="491"/>
      <c r="K452" s="386"/>
      <c r="L452" s="386"/>
      <c r="N452" s="491"/>
      <c r="R452" s="491"/>
      <c r="V452" s="387"/>
      <c r="Z452" s="387"/>
      <c r="AD452" s="387"/>
      <c r="AH452" s="387"/>
      <c r="AL452" s="390"/>
      <c r="BH452" s="391"/>
      <c r="BL452" s="390"/>
      <c r="BP452" s="390"/>
    </row>
    <row r="453" spans="1:68">
      <c r="A453" s="163"/>
      <c r="F453" s="515"/>
      <c r="J453" s="491"/>
      <c r="K453" s="386"/>
      <c r="L453" s="386"/>
      <c r="N453" s="491"/>
      <c r="R453" s="491"/>
      <c r="V453" s="387"/>
      <c r="Z453" s="387"/>
      <c r="AD453" s="387"/>
      <c r="AH453" s="387"/>
      <c r="AL453" s="390"/>
      <c r="BH453" s="391"/>
      <c r="BL453" s="390"/>
      <c r="BP453" s="390"/>
    </row>
    <row r="454" spans="1:68">
      <c r="A454" s="163"/>
      <c r="F454" s="515"/>
      <c r="J454" s="491"/>
      <c r="K454" s="386"/>
      <c r="L454" s="386"/>
      <c r="N454" s="491"/>
      <c r="R454" s="491"/>
      <c r="V454" s="387"/>
      <c r="Z454" s="387"/>
      <c r="AD454" s="387"/>
      <c r="AH454" s="387"/>
      <c r="AL454" s="390"/>
      <c r="BH454" s="391"/>
      <c r="BL454" s="390"/>
      <c r="BP454" s="390"/>
    </row>
    <row r="455" spans="1:68">
      <c r="A455" s="163"/>
      <c r="F455" s="515"/>
      <c r="J455" s="491"/>
      <c r="K455" s="386"/>
      <c r="L455" s="386"/>
      <c r="N455" s="491"/>
      <c r="R455" s="491"/>
      <c r="V455" s="387"/>
      <c r="Z455" s="387"/>
      <c r="AD455" s="387"/>
      <c r="AH455" s="387"/>
      <c r="AL455" s="390"/>
      <c r="BH455" s="391"/>
      <c r="BL455" s="390"/>
      <c r="BP455" s="390"/>
    </row>
    <row r="456" spans="1:68">
      <c r="A456" s="163"/>
      <c r="F456" s="515"/>
      <c r="J456" s="491"/>
      <c r="K456" s="386"/>
      <c r="L456" s="386"/>
      <c r="N456" s="491"/>
      <c r="R456" s="491"/>
      <c r="V456" s="387"/>
      <c r="Z456" s="387"/>
      <c r="AD456" s="387"/>
      <c r="AH456" s="387"/>
      <c r="AL456" s="390"/>
      <c r="BH456" s="391"/>
      <c r="BL456" s="390"/>
      <c r="BP456" s="390"/>
    </row>
    <row r="457" spans="1:68">
      <c r="A457" s="163"/>
      <c r="F457" s="515"/>
      <c r="J457" s="491"/>
      <c r="K457" s="386"/>
      <c r="L457" s="386"/>
      <c r="N457" s="491"/>
      <c r="R457" s="491"/>
      <c r="V457" s="387"/>
      <c r="Z457" s="387"/>
      <c r="AD457" s="387"/>
      <c r="AH457" s="387"/>
      <c r="AL457" s="390"/>
      <c r="BH457" s="391"/>
      <c r="BL457" s="390"/>
      <c r="BP457" s="390"/>
    </row>
    <row r="458" spans="1:68">
      <c r="A458" s="163"/>
      <c r="F458" s="515"/>
      <c r="J458" s="491"/>
      <c r="K458" s="386"/>
      <c r="L458" s="386"/>
      <c r="N458" s="491"/>
      <c r="R458" s="491"/>
      <c r="V458" s="387"/>
      <c r="Z458" s="387"/>
      <c r="AD458" s="387"/>
      <c r="AH458" s="387"/>
      <c r="AL458" s="390"/>
      <c r="BH458" s="391"/>
      <c r="BL458" s="390"/>
      <c r="BP458" s="390"/>
    </row>
    <row r="459" spans="1:68">
      <c r="A459" s="163"/>
      <c r="F459" s="515"/>
      <c r="J459" s="491"/>
      <c r="K459" s="386"/>
      <c r="L459" s="386"/>
      <c r="N459" s="491"/>
      <c r="R459" s="491"/>
      <c r="V459" s="387"/>
      <c r="Z459" s="387"/>
      <c r="AD459" s="387"/>
      <c r="AH459" s="387"/>
      <c r="AL459" s="390"/>
      <c r="BH459" s="391"/>
      <c r="BL459" s="390"/>
      <c r="BP459" s="390"/>
    </row>
    <row r="460" spans="1:68">
      <c r="A460" s="163"/>
      <c r="F460" s="515"/>
      <c r="J460" s="491"/>
      <c r="K460" s="386"/>
      <c r="L460" s="386"/>
      <c r="N460" s="491"/>
      <c r="R460" s="491"/>
      <c r="V460" s="387"/>
      <c r="Z460" s="387"/>
      <c r="AD460" s="387"/>
      <c r="AH460" s="387"/>
      <c r="AL460" s="390"/>
      <c r="BH460" s="391"/>
      <c r="BL460" s="390"/>
      <c r="BP460" s="390"/>
    </row>
    <row r="461" spans="1:68">
      <c r="A461" s="163"/>
      <c r="F461" s="515"/>
      <c r="J461" s="491"/>
      <c r="K461" s="386"/>
      <c r="L461" s="386"/>
      <c r="N461" s="491"/>
      <c r="R461" s="491"/>
      <c r="V461" s="387"/>
      <c r="Z461" s="387"/>
      <c r="AD461" s="387"/>
      <c r="AH461" s="387"/>
      <c r="AL461" s="390"/>
      <c r="BH461" s="391"/>
      <c r="BL461" s="390"/>
      <c r="BP461" s="390"/>
    </row>
    <row r="462" spans="1:68">
      <c r="A462" s="163"/>
      <c r="F462" s="515"/>
      <c r="J462" s="491"/>
      <c r="K462" s="386"/>
      <c r="L462" s="386"/>
      <c r="N462" s="491"/>
      <c r="R462" s="491"/>
      <c r="V462" s="387"/>
      <c r="Z462" s="387"/>
      <c r="AD462" s="387"/>
      <c r="AH462" s="387"/>
      <c r="AL462" s="390"/>
      <c r="BH462" s="391"/>
      <c r="BL462" s="390"/>
      <c r="BP462" s="390"/>
    </row>
    <row r="463" spans="1:68">
      <c r="A463" s="163"/>
      <c r="F463" s="515"/>
      <c r="J463" s="491"/>
      <c r="K463" s="386"/>
      <c r="L463" s="386"/>
      <c r="N463" s="491"/>
      <c r="R463" s="491"/>
      <c r="V463" s="387"/>
      <c r="Z463" s="387"/>
      <c r="AD463" s="387"/>
      <c r="AH463" s="387"/>
      <c r="AL463" s="390"/>
      <c r="BH463" s="391"/>
      <c r="BL463" s="390"/>
      <c r="BP463" s="390"/>
    </row>
    <row r="464" spans="1:68">
      <c r="A464" s="163"/>
      <c r="F464" s="515"/>
      <c r="J464" s="491"/>
      <c r="K464" s="386"/>
      <c r="L464" s="386"/>
      <c r="N464" s="491"/>
      <c r="R464" s="491"/>
      <c r="V464" s="387"/>
      <c r="Z464" s="387"/>
      <c r="AD464" s="387"/>
      <c r="AH464" s="387"/>
      <c r="AL464" s="390"/>
      <c r="BH464" s="391"/>
      <c r="BL464" s="390"/>
      <c r="BP464" s="390"/>
    </row>
    <row r="465" spans="1:68">
      <c r="A465" s="163"/>
      <c r="F465" s="515"/>
      <c r="J465" s="491"/>
      <c r="K465" s="386"/>
      <c r="L465" s="386"/>
      <c r="N465" s="491"/>
      <c r="R465" s="491"/>
      <c r="V465" s="387"/>
      <c r="Z465" s="387"/>
      <c r="AD465" s="387"/>
      <c r="AH465" s="387"/>
      <c r="AL465" s="390"/>
      <c r="BH465" s="391"/>
      <c r="BL465" s="390"/>
      <c r="BP465" s="390"/>
    </row>
    <row r="466" spans="1:68">
      <c r="A466" s="163"/>
      <c r="F466" s="515"/>
      <c r="J466" s="491"/>
      <c r="K466" s="386"/>
      <c r="L466" s="386"/>
      <c r="N466" s="491"/>
      <c r="R466" s="491"/>
      <c r="V466" s="387"/>
      <c r="Z466" s="387"/>
      <c r="AD466" s="387"/>
      <c r="AH466" s="387"/>
      <c r="AL466" s="390"/>
      <c r="BH466" s="391"/>
      <c r="BL466" s="390"/>
      <c r="BP466" s="390"/>
    </row>
    <row r="467" spans="1:68">
      <c r="A467" s="163"/>
      <c r="F467" s="515"/>
      <c r="J467" s="491"/>
      <c r="K467" s="386"/>
      <c r="L467" s="386"/>
      <c r="N467" s="491"/>
      <c r="R467" s="491"/>
      <c r="V467" s="387"/>
      <c r="Z467" s="387"/>
      <c r="AD467" s="387"/>
      <c r="AH467" s="387"/>
      <c r="AL467" s="390"/>
      <c r="BH467" s="391"/>
      <c r="BL467" s="390"/>
      <c r="BP467" s="390"/>
    </row>
    <row r="468" spans="1:68">
      <c r="A468" s="163"/>
      <c r="F468" s="515"/>
      <c r="J468" s="491"/>
      <c r="K468" s="386"/>
      <c r="L468" s="386"/>
      <c r="N468" s="491"/>
      <c r="R468" s="491"/>
      <c r="V468" s="387"/>
      <c r="Z468" s="387"/>
      <c r="AD468" s="387"/>
      <c r="AH468" s="387"/>
      <c r="AL468" s="390"/>
      <c r="BH468" s="391"/>
      <c r="BL468" s="390"/>
      <c r="BP468" s="390"/>
    </row>
    <row r="469" spans="1:68">
      <c r="A469" s="163"/>
      <c r="F469" s="515"/>
      <c r="J469" s="491"/>
      <c r="K469" s="386"/>
      <c r="L469" s="386"/>
      <c r="N469" s="491"/>
      <c r="R469" s="491"/>
      <c r="V469" s="387"/>
      <c r="Z469" s="387"/>
      <c r="AD469" s="387"/>
      <c r="AH469" s="387"/>
      <c r="AL469" s="390"/>
      <c r="BH469" s="391"/>
      <c r="BL469" s="390"/>
      <c r="BP469" s="390"/>
    </row>
    <row r="470" spans="1:68">
      <c r="A470" s="163"/>
      <c r="F470" s="515"/>
      <c r="J470" s="491"/>
      <c r="K470" s="386"/>
      <c r="L470" s="386"/>
      <c r="N470" s="491"/>
      <c r="R470" s="491"/>
      <c r="V470" s="387"/>
      <c r="Z470" s="387"/>
      <c r="AD470" s="387"/>
      <c r="AH470" s="387"/>
      <c r="AL470" s="390"/>
      <c r="BH470" s="391"/>
      <c r="BL470" s="390"/>
      <c r="BP470" s="390"/>
    </row>
    <row r="471" spans="1:68">
      <c r="A471" s="163"/>
      <c r="F471" s="515"/>
      <c r="J471" s="491"/>
      <c r="K471" s="386"/>
      <c r="L471" s="386"/>
      <c r="N471" s="491"/>
      <c r="R471" s="491"/>
      <c r="V471" s="387"/>
      <c r="Z471" s="387"/>
      <c r="AD471" s="387"/>
      <c r="AH471" s="387"/>
      <c r="AL471" s="390"/>
      <c r="BH471" s="391"/>
      <c r="BL471" s="390"/>
      <c r="BP471" s="390"/>
    </row>
    <row r="472" spans="1:68">
      <c r="A472" s="163"/>
      <c r="F472" s="515"/>
      <c r="J472" s="491"/>
      <c r="K472" s="386"/>
      <c r="L472" s="386"/>
      <c r="N472" s="491"/>
      <c r="R472" s="491"/>
      <c r="V472" s="387"/>
      <c r="Z472" s="387"/>
      <c r="AD472" s="387"/>
      <c r="AH472" s="387"/>
      <c r="AL472" s="390"/>
      <c r="BH472" s="391"/>
      <c r="BL472" s="390"/>
      <c r="BP472" s="390"/>
    </row>
    <row r="473" spans="1:68">
      <c r="A473" s="163"/>
      <c r="F473" s="515"/>
      <c r="J473" s="491"/>
      <c r="K473" s="386"/>
      <c r="L473" s="386"/>
      <c r="N473" s="491"/>
      <c r="R473" s="491"/>
      <c r="V473" s="387"/>
      <c r="Z473" s="387"/>
      <c r="AD473" s="387"/>
      <c r="AH473" s="387"/>
      <c r="AL473" s="390"/>
      <c r="BH473" s="391"/>
      <c r="BL473" s="390"/>
      <c r="BP473" s="390"/>
    </row>
    <row r="474" spans="1:68">
      <c r="A474" s="163"/>
      <c r="F474" s="515"/>
      <c r="J474" s="491"/>
      <c r="K474" s="386"/>
      <c r="L474" s="386"/>
      <c r="N474" s="491"/>
      <c r="R474" s="491"/>
      <c r="V474" s="387"/>
      <c r="Z474" s="387"/>
      <c r="AD474" s="387"/>
      <c r="AH474" s="387"/>
      <c r="AL474" s="390"/>
      <c r="BH474" s="391"/>
      <c r="BL474" s="390"/>
      <c r="BP474" s="390"/>
    </row>
    <row r="475" spans="1:68">
      <c r="A475" s="163"/>
      <c r="F475" s="515"/>
      <c r="J475" s="491"/>
      <c r="K475" s="386"/>
      <c r="L475" s="386"/>
      <c r="N475" s="491"/>
      <c r="R475" s="491"/>
      <c r="V475" s="387"/>
      <c r="Z475" s="387"/>
      <c r="AD475" s="387"/>
      <c r="AH475" s="387"/>
      <c r="AL475" s="390"/>
      <c r="BH475" s="391"/>
      <c r="BL475" s="390"/>
      <c r="BP475" s="390"/>
    </row>
    <row r="476" spans="1:68">
      <c r="A476" s="163"/>
      <c r="F476" s="515"/>
      <c r="J476" s="491"/>
      <c r="K476" s="386"/>
      <c r="L476" s="386"/>
      <c r="N476" s="491"/>
      <c r="R476" s="491"/>
      <c r="V476" s="387"/>
      <c r="Z476" s="387"/>
      <c r="AD476" s="387"/>
      <c r="AH476" s="387"/>
      <c r="AL476" s="390"/>
      <c r="BH476" s="391"/>
      <c r="BL476" s="390"/>
      <c r="BP476" s="390"/>
    </row>
    <row r="477" spans="1:68">
      <c r="A477" s="163"/>
      <c r="F477" s="515"/>
      <c r="J477" s="491"/>
      <c r="K477" s="386"/>
      <c r="L477" s="386"/>
      <c r="N477" s="491"/>
      <c r="R477" s="491"/>
      <c r="V477" s="387"/>
      <c r="Z477" s="387"/>
      <c r="AD477" s="387"/>
      <c r="AH477" s="387"/>
      <c r="AL477" s="390"/>
      <c r="BH477" s="391"/>
      <c r="BL477" s="390"/>
      <c r="BP477" s="390"/>
    </row>
    <row r="478" spans="1:68">
      <c r="A478" s="163"/>
      <c r="F478" s="515"/>
      <c r="J478" s="491"/>
      <c r="K478" s="386"/>
      <c r="L478" s="386"/>
      <c r="N478" s="491"/>
      <c r="R478" s="491"/>
      <c r="V478" s="387"/>
      <c r="Z478" s="387"/>
      <c r="AD478" s="387"/>
      <c r="AH478" s="387"/>
      <c r="AL478" s="390"/>
      <c r="BH478" s="391"/>
      <c r="BL478" s="390"/>
      <c r="BP478" s="390"/>
    </row>
    <row r="479" spans="1:68">
      <c r="A479" s="163"/>
      <c r="F479" s="515"/>
      <c r="J479" s="491"/>
      <c r="K479" s="386"/>
      <c r="L479" s="386"/>
      <c r="N479" s="491"/>
      <c r="R479" s="491"/>
      <c r="V479" s="387"/>
      <c r="Z479" s="387"/>
      <c r="AD479" s="387"/>
      <c r="AH479" s="387"/>
      <c r="AL479" s="390"/>
      <c r="BH479" s="391"/>
      <c r="BL479" s="390"/>
      <c r="BP479" s="390"/>
    </row>
    <row r="480" spans="1:68">
      <c r="A480" s="163"/>
      <c r="F480" s="515"/>
      <c r="J480" s="491"/>
      <c r="K480" s="386"/>
      <c r="L480" s="386"/>
      <c r="N480" s="491"/>
      <c r="R480" s="491"/>
      <c r="V480" s="387"/>
      <c r="Z480" s="387"/>
      <c r="AD480" s="387"/>
      <c r="AH480" s="387"/>
      <c r="AL480" s="390"/>
      <c r="BH480" s="391"/>
      <c r="BL480" s="390"/>
      <c r="BP480" s="390"/>
    </row>
    <row r="481" spans="1:68">
      <c r="A481" s="163"/>
      <c r="F481" s="515"/>
      <c r="J481" s="491"/>
      <c r="K481" s="386"/>
      <c r="L481" s="386"/>
      <c r="N481" s="491"/>
      <c r="R481" s="491"/>
      <c r="V481" s="387"/>
      <c r="Z481" s="387"/>
      <c r="AD481" s="387"/>
      <c r="AH481" s="387"/>
      <c r="AL481" s="390"/>
      <c r="BH481" s="391"/>
      <c r="BL481" s="390"/>
      <c r="BP481" s="390"/>
    </row>
    <row r="482" spans="1:68">
      <c r="A482" s="163"/>
      <c r="F482" s="515"/>
      <c r="J482" s="491"/>
      <c r="K482" s="386"/>
      <c r="L482" s="386"/>
      <c r="N482" s="491"/>
      <c r="R482" s="491"/>
      <c r="V482" s="387"/>
      <c r="Z482" s="387"/>
      <c r="AD482" s="387"/>
      <c r="AH482" s="387"/>
      <c r="AL482" s="390"/>
      <c r="BH482" s="391"/>
      <c r="BL482" s="390"/>
      <c r="BP482" s="390"/>
    </row>
    <row r="483" spans="1:68">
      <c r="A483" s="163"/>
      <c r="F483" s="515"/>
      <c r="J483" s="491"/>
      <c r="K483" s="386"/>
      <c r="L483" s="386"/>
      <c r="N483" s="491"/>
      <c r="R483" s="491"/>
      <c r="V483" s="387"/>
      <c r="Z483" s="387"/>
      <c r="AD483" s="387"/>
      <c r="AH483" s="387"/>
      <c r="AL483" s="390"/>
      <c r="BH483" s="391"/>
      <c r="BL483" s="390"/>
      <c r="BP483" s="390"/>
    </row>
    <row r="484" spans="1:68">
      <c r="A484" s="163"/>
      <c r="F484" s="515"/>
      <c r="J484" s="491"/>
      <c r="K484" s="386"/>
      <c r="L484" s="386"/>
      <c r="N484" s="491"/>
      <c r="R484" s="491"/>
      <c r="V484" s="387"/>
      <c r="Z484" s="387"/>
      <c r="AD484" s="387"/>
      <c r="AH484" s="387"/>
      <c r="AL484" s="390"/>
      <c r="BH484" s="391"/>
      <c r="BL484" s="390"/>
      <c r="BP484" s="390"/>
    </row>
    <row r="485" spans="1:68">
      <c r="A485" s="163"/>
      <c r="F485" s="515"/>
      <c r="J485" s="491"/>
      <c r="K485" s="386"/>
      <c r="L485" s="386"/>
      <c r="N485" s="491"/>
      <c r="R485" s="491"/>
      <c r="V485" s="387"/>
      <c r="Z485" s="387"/>
      <c r="AD485" s="387"/>
      <c r="AH485" s="387"/>
      <c r="AL485" s="390"/>
      <c r="BH485" s="391"/>
      <c r="BL485" s="390"/>
      <c r="BP485" s="390"/>
    </row>
    <row r="486" spans="1:68">
      <c r="A486" s="163"/>
      <c r="F486" s="515"/>
      <c r="J486" s="491"/>
      <c r="K486" s="386"/>
      <c r="L486" s="386"/>
      <c r="N486" s="491"/>
      <c r="R486" s="491"/>
      <c r="V486" s="387"/>
      <c r="Z486" s="387"/>
      <c r="AD486" s="387"/>
      <c r="AH486" s="387"/>
      <c r="AL486" s="390"/>
      <c r="BH486" s="391"/>
      <c r="BL486" s="390"/>
      <c r="BP486" s="390"/>
    </row>
    <row r="487" spans="1:68">
      <c r="A487" s="163"/>
      <c r="F487" s="515"/>
      <c r="J487" s="491"/>
      <c r="K487" s="386"/>
      <c r="L487" s="386"/>
      <c r="N487" s="491"/>
      <c r="R487" s="491"/>
      <c r="V487" s="387"/>
      <c r="Z487" s="387"/>
      <c r="AD487" s="387"/>
      <c r="AH487" s="387"/>
      <c r="AL487" s="390"/>
      <c r="BH487" s="391"/>
      <c r="BL487" s="390"/>
      <c r="BP487" s="390"/>
    </row>
    <row r="488" spans="1:68">
      <c r="A488" s="163"/>
      <c r="F488" s="515"/>
      <c r="J488" s="491"/>
      <c r="K488" s="386"/>
      <c r="L488" s="386"/>
      <c r="N488" s="491"/>
      <c r="R488" s="491"/>
      <c r="V488" s="387"/>
      <c r="Z488" s="387"/>
      <c r="AD488" s="387"/>
      <c r="AH488" s="387"/>
      <c r="AL488" s="390"/>
      <c r="BH488" s="391"/>
      <c r="BL488" s="390"/>
      <c r="BP488" s="390"/>
    </row>
    <row r="489" spans="1:68">
      <c r="A489" s="163"/>
      <c r="F489" s="515"/>
      <c r="J489" s="491"/>
      <c r="K489" s="386"/>
      <c r="L489" s="386"/>
      <c r="N489" s="491"/>
      <c r="R489" s="491"/>
      <c r="V489" s="387"/>
      <c r="Z489" s="387"/>
      <c r="AD489" s="387"/>
      <c r="AH489" s="387"/>
      <c r="AL489" s="390"/>
      <c r="BH489" s="391"/>
      <c r="BL489" s="390"/>
      <c r="BP489" s="390"/>
    </row>
    <row r="490" spans="1:68">
      <c r="A490" s="163"/>
      <c r="F490" s="515"/>
      <c r="J490" s="491"/>
      <c r="K490" s="386"/>
      <c r="L490" s="386"/>
      <c r="N490" s="491"/>
      <c r="R490" s="491"/>
      <c r="V490" s="387"/>
      <c r="Z490" s="387"/>
      <c r="AD490" s="387"/>
      <c r="AH490" s="387"/>
      <c r="AL490" s="390"/>
      <c r="BH490" s="391"/>
      <c r="BL490" s="390"/>
      <c r="BP490" s="390"/>
    </row>
    <row r="491" spans="1:68">
      <c r="A491" s="163"/>
      <c r="F491" s="515"/>
      <c r="J491" s="491"/>
      <c r="K491" s="386"/>
      <c r="L491" s="386"/>
      <c r="N491" s="491"/>
      <c r="R491" s="491"/>
      <c r="V491" s="387"/>
      <c r="Z491" s="387"/>
      <c r="AD491" s="387"/>
      <c r="AH491" s="387"/>
      <c r="AL491" s="390"/>
      <c r="BH491" s="391"/>
      <c r="BL491" s="390"/>
      <c r="BP491" s="390"/>
    </row>
    <row r="492" spans="1:68">
      <c r="A492" s="163"/>
      <c r="F492" s="515"/>
      <c r="J492" s="491"/>
      <c r="K492" s="386"/>
      <c r="L492" s="386"/>
      <c r="N492" s="491"/>
      <c r="R492" s="491"/>
      <c r="V492" s="387"/>
      <c r="Z492" s="387"/>
      <c r="AD492" s="387"/>
      <c r="AH492" s="387"/>
      <c r="AL492" s="390"/>
      <c r="BH492" s="391"/>
      <c r="BL492" s="390"/>
      <c r="BP492" s="390"/>
    </row>
    <row r="493" spans="1:68">
      <c r="A493" s="163"/>
      <c r="F493" s="515"/>
      <c r="J493" s="491"/>
      <c r="K493" s="386"/>
      <c r="L493" s="386"/>
      <c r="N493" s="491"/>
      <c r="R493" s="491"/>
      <c r="V493" s="387"/>
      <c r="Z493" s="387"/>
      <c r="AD493" s="387"/>
      <c r="AH493" s="387"/>
      <c r="AL493" s="390"/>
      <c r="BH493" s="391"/>
      <c r="BL493" s="390"/>
      <c r="BP493" s="390"/>
    </row>
    <row r="494" spans="1:68">
      <c r="A494" s="163"/>
      <c r="F494" s="515"/>
      <c r="J494" s="491"/>
      <c r="K494" s="386"/>
      <c r="L494" s="386"/>
      <c r="N494" s="491"/>
      <c r="R494" s="491"/>
      <c r="V494" s="387"/>
      <c r="Z494" s="387"/>
      <c r="AD494" s="387"/>
      <c r="AH494" s="387"/>
      <c r="AL494" s="390"/>
      <c r="BH494" s="391"/>
      <c r="BL494" s="390"/>
      <c r="BP494" s="390"/>
    </row>
    <row r="495" spans="1:68">
      <c r="A495" s="163"/>
      <c r="F495" s="515"/>
      <c r="J495" s="491"/>
      <c r="K495" s="386"/>
      <c r="L495" s="386"/>
      <c r="N495" s="491"/>
      <c r="R495" s="491"/>
      <c r="V495" s="387"/>
      <c r="Z495" s="387"/>
      <c r="AD495" s="387"/>
      <c r="AH495" s="387"/>
      <c r="AL495" s="390"/>
      <c r="BH495" s="391"/>
      <c r="BL495" s="390"/>
      <c r="BP495" s="390"/>
    </row>
    <row r="496" spans="1:68">
      <c r="A496" s="163"/>
      <c r="F496" s="515"/>
      <c r="J496" s="491"/>
      <c r="K496" s="386"/>
      <c r="L496" s="386"/>
      <c r="N496" s="491"/>
      <c r="R496" s="491"/>
      <c r="V496" s="387"/>
      <c r="Z496" s="387"/>
      <c r="AD496" s="387"/>
      <c r="AH496" s="387"/>
      <c r="AL496" s="390"/>
      <c r="BH496" s="391"/>
      <c r="BL496" s="390"/>
      <c r="BP496" s="390"/>
    </row>
    <row r="497" spans="1:68">
      <c r="A497" s="163"/>
      <c r="F497" s="515"/>
      <c r="J497" s="491"/>
      <c r="K497" s="386"/>
      <c r="L497" s="386"/>
      <c r="N497" s="491"/>
      <c r="R497" s="491"/>
      <c r="V497" s="387"/>
      <c r="Z497" s="387"/>
      <c r="AD497" s="387"/>
      <c r="AH497" s="387"/>
      <c r="AL497" s="390"/>
      <c r="BH497" s="391"/>
      <c r="BL497" s="390"/>
      <c r="BP497" s="390"/>
    </row>
    <row r="498" spans="1:68">
      <c r="A498" s="163"/>
      <c r="F498" s="515"/>
      <c r="J498" s="491"/>
      <c r="K498" s="386"/>
      <c r="L498" s="386"/>
      <c r="N498" s="491"/>
      <c r="R498" s="491"/>
      <c r="V498" s="387"/>
      <c r="Z498" s="387"/>
      <c r="AD498" s="387"/>
      <c r="AH498" s="387"/>
      <c r="AL498" s="390"/>
      <c r="BH498" s="391"/>
      <c r="BL498" s="390"/>
      <c r="BP498" s="390"/>
    </row>
    <row r="499" spans="1:68">
      <c r="A499" s="163"/>
      <c r="F499" s="515"/>
      <c r="J499" s="491"/>
      <c r="K499" s="386"/>
      <c r="L499" s="386"/>
      <c r="N499" s="491"/>
      <c r="R499" s="491"/>
      <c r="V499" s="387"/>
      <c r="Z499" s="387"/>
      <c r="AD499" s="387"/>
      <c r="AH499" s="387"/>
      <c r="AL499" s="390"/>
      <c r="BH499" s="391"/>
      <c r="BL499" s="390"/>
      <c r="BP499" s="390"/>
    </row>
    <row r="500" spans="1:68">
      <c r="A500" s="163"/>
      <c r="F500" s="515"/>
      <c r="J500" s="491"/>
      <c r="K500" s="386"/>
      <c r="L500" s="386"/>
      <c r="N500" s="491"/>
      <c r="R500" s="491"/>
      <c r="V500" s="387"/>
      <c r="Z500" s="387"/>
      <c r="AD500" s="387"/>
      <c r="AH500" s="387"/>
      <c r="AL500" s="390"/>
      <c r="BH500" s="391"/>
      <c r="BL500" s="390"/>
      <c r="BP500" s="390"/>
    </row>
    <row r="501" spans="1:68">
      <c r="A501" s="163"/>
      <c r="F501" s="515"/>
      <c r="J501" s="491"/>
      <c r="K501" s="386"/>
      <c r="L501" s="386"/>
      <c r="N501" s="491"/>
      <c r="R501" s="491"/>
      <c r="V501" s="387"/>
      <c r="Z501" s="387"/>
      <c r="AD501" s="387"/>
      <c r="AH501" s="387"/>
      <c r="AL501" s="390"/>
      <c r="BH501" s="391"/>
      <c r="BL501" s="390"/>
      <c r="BP501" s="390"/>
    </row>
    <row r="502" spans="1:68">
      <c r="A502" s="163"/>
      <c r="F502" s="515"/>
      <c r="J502" s="491"/>
      <c r="K502" s="386"/>
      <c r="L502" s="386"/>
      <c r="N502" s="491"/>
      <c r="R502" s="491"/>
      <c r="V502" s="387"/>
      <c r="Z502" s="387"/>
      <c r="AD502" s="387"/>
      <c r="AH502" s="387"/>
      <c r="AL502" s="390"/>
      <c r="BH502" s="391"/>
      <c r="BL502" s="390"/>
      <c r="BP502" s="390"/>
    </row>
    <row r="503" spans="1:68">
      <c r="A503" s="163"/>
      <c r="F503" s="515"/>
      <c r="J503" s="491"/>
      <c r="K503" s="386"/>
      <c r="L503" s="386"/>
      <c r="N503" s="491"/>
      <c r="R503" s="491"/>
      <c r="V503" s="387"/>
      <c r="Z503" s="387"/>
      <c r="AD503" s="387"/>
      <c r="AH503" s="387"/>
      <c r="AL503" s="390"/>
      <c r="BH503" s="391"/>
      <c r="BL503" s="390"/>
      <c r="BP503" s="390"/>
    </row>
    <row r="504" spans="1:68">
      <c r="A504" s="163"/>
      <c r="F504" s="515"/>
      <c r="J504" s="491"/>
      <c r="K504" s="386"/>
      <c r="L504" s="386"/>
      <c r="N504" s="491"/>
      <c r="R504" s="491"/>
      <c r="V504" s="387"/>
      <c r="Z504" s="387"/>
      <c r="AD504" s="387"/>
      <c r="AH504" s="387"/>
      <c r="AL504" s="390"/>
      <c r="BH504" s="391"/>
      <c r="BL504" s="390"/>
      <c r="BP504" s="390"/>
    </row>
    <row r="505" spans="1:68">
      <c r="A505" s="163"/>
      <c r="F505" s="515"/>
      <c r="J505" s="491"/>
      <c r="K505" s="386"/>
      <c r="L505" s="386"/>
      <c r="N505" s="491"/>
      <c r="R505" s="491"/>
      <c r="V505" s="387"/>
      <c r="Z505" s="387"/>
      <c r="AD505" s="387"/>
      <c r="AH505" s="387"/>
      <c r="AL505" s="390"/>
      <c r="BH505" s="391"/>
      <c r="BL505" s="390"/>
      <c r="BP505" s="390"/>
    </row>
    <row r="506" spans="1:68">
      <c r="A506" s="163"/>
      <c r="F506" s="515"/>
      <c r="J506" s="491"/>
      <c r="K506" s="386"/>
      <c r="L506" s="386"/>
      <c r="N506" s="491"/>
      <c r="R506" s="491"/>
      <c r="V506" s="387"/>
      <c r="Z506" s="387"/>
      <c r="AD506" s="387"/>
      <c r="AH506" s="387"/>
      <c r="AL506" s="390"/>
      <c r="BH506" s="391"/>
      <c r="BL506" s="390"/>
      <c r="BP506" s="390"/>
    </row>
    <row r="507" spans="1:68">
      <c r="A507" s="163"/>
      <c r="F507" s="515"/>
      <c r="J507" s="491"/>
      <c r="K507" s="386"/>
      <c r="L507" s="386"/>
      <c r="N507" s="491"/>
      <c r="R507" s="491"/>
      <c r="V507" s="387"/>
      <c r="Z507" s="387"/>
      <c r="AD507" s="387"/>
      <c r="AH507" s="387"/>
      <c r="AL507" s="390"/>
      <c r="BH507" s="391"/>
      <c r="BL507" s="390"/>
      <c r="BP507" s="390"/>
    </row>
    <row r="508" spans="1:68">
      <c r="A508" s="163"/>
      <c r="F508" s="515"/>
      <c r="J508" s="491"/>
      <c r="K508" s="386"/>
      <c r="L508" s="386"/>
      <c r="N508" s="491"/>
      <c r="R508" s="491"/>
      <c r="V508" s="387"/>
      <c r="Z508" s="387"/>
      <c r="AD508" s="387"/>
      <c r="AH508" s="387"/>
      <c r="AL508" s="390"/>
      <c r="BH508" s="391"/>
      <c r="BL508" s="390"/>
      <c r="BP508" s="390"/>
    </row>
    <row r="509" spans="1:68">
      <c r="A509" s="163"/>
      <c r="F509" s="515"/>
      <c r="J509" s="491"/>
      <c r="K509" s="386"/>
      <c r="L509" s="386"/>
      <c r="N509" s="491"/>
      <c r="R509" s="491"/>
      <c r="V509" s="387"/>
      <c r="Z509" s="387"/>
      <c r="AD509" s="387"/>
      <c r="AH509" s="387"/>
      <c r="AL509" s="390"/>
      <c r="BH509" s="391"/>
      <c r="BL509" s="390"/>
      <c r="BP509" s="390"/>
    </row>
    <row r="510" spans="1:68">
      <c r="A510" s="163"/>
      <c r="F510" s="515"/>
      <c r="J510" s="491"/>
      <c r="K510" s="386"/>
      <c r="L510" s="386"/>
      <c r="N510" s="491"/>
      <c r="R510" s="491"/>
      <c r="V510" s="387"/>
      <c r="Z510" s="387"/>
      <c r="AD510" s="387"/>
      <c r="AH510" s="387"/>
      <c r="AL510" s="390"/>
      <c r="BH510" s="391"/>
      <c r="BL510" s="390"/>
      <c r="BP510" s="390"/>
    </row>
    <row r="511" spans="1:68">
      <c r="A511" s="163"/>
      <c r="F511" s="515"/>
      <c r="J511" s="491"/>
      <c r="K511" s="386"/>
      <c r="L511" s="386"/>
      <c r="N511" s="491"/>
      <c r="R511" s="491"/>
      <c r="V511" s="387"/>
      <c r="Z511" s="387"/>
      <c r="AD511" s="387"/>
      <c r="AH511" s="387"/>
      <c r="AL511" s="390"/>
      <c r="BH511" s="391"/>
      <c r="BL511" s="390"/>
      <c r="BP511" s="390"/>
    </row>
    <row r="512" spans="1:68">
      <c r="A512" s="163"/>
      <c r="F512" s="515"/>
      <c r="J512" s="491"/>
      <c r="K512" s="386"/>
      <c r="L512" s="386"/>
      <c r="N512" s="491"/>
      <c r="R512" s="491"/>
      <c r="V512" s="387"/>
      <c r="Z512" s="387"/>
      <c r="AD512" s="387"/>
      <c r="AH512" s="387"/>
      <c r="AL512" s="390"/>
      <c r="BH512" s="391"/>
      <c r="BL512" s="390"/>
      <c r="BP512" s="390"/>
    </row>
    <row r="513" spans="1:68">
      <c r="A513" s="163"/>
      <c r="F513" s="515"/>
      <c r="J513" s="491"/>
      <c r="K513" s="386"/>
      <c r="L513" s="386"/>
      <c r="N513" s="491"/>
      <c r="R513" s="491"/>
      <c r="V513" s="387"/>
      <c r="Z513" s="387"/>
      <c r="AD513" s="387"/>
      <c r="AH513" s="387"/>
      <c r="AL513" s="390"/>
      <c r="BH513" s="391"/>
      <c r="BL513" s="390"/>
      <c r="BP513" s="390"/>
    </row>
    <row r="514" spans="1:68">
      <c r="A514" s="163"/>
      <c r="F514" s="515"/>
      <c r="J514" s="491"/>
      <c r="K514" s="386"/>
      <c r="L514" s="386"/>
      <c r="N514" s="491"/>
      <c r="R514" s="491"/>
      <c r="V514" s="387"/>
      <c r="Z514" s="387"/>
      <c r="AD514" s="387"/>
      <c r="AH514" s="387"/>
      <c r="AL514" s="390"/>
      <c r="BH514" s="391"/>
      <c r="BL514" s="390"/>
      <c r="BP514" s="390"/>
    </row>
    <row r="515" spans="1:68">
      <c r="A515" s="163"/>
      <c r="F515" s="515"/>
      <c r="J515" s="491"/>
      <c r="K515" s="386"/>
      <c r="L515" s="386"/>
      <c r="N515" s="491"/>
      <c r="R515" s="491"/>
      <c r="V515" s="387"/>
      <c r="Z515" s="387"/>
      <c r="AD515" s="387"/>
      <c r="AH515" s="387"/>
      <c r="AL515" s="390"/>
      <c r="BH515" s="391"/>
      <c r="BL515" s="390"/>
      <c r="BP515" s="390"/>
    </row>
    <row r="516" spans="1:68">
      <c r="A516" s="163"/>
      <c r="F516" s="515"/>
      <c r="J516" s="491"/>
      <c r="K516" s="386"/>
      <c r="L516" s="386"/>
      <c r="N516" s="491"/>
      <c r="R516" s="491"/>
      <c r="V516" s="387"/>
      <c r="Z516" s="387"/>
      <c r="AD516" s="387"/>
      <c r="AH516" s="387"/>
      <c r="AL516" s="390"/>
      <c r="BH516" s="391"/>
      <c r="BL516" s="390"/>
      <c r="BP516" s="390"/>
    </row>
    <row r="517" spans="1:68">
      <c r="A517" s="163"/>
      <c r="F517" s="515"/>
      <c r="J517" s="491"/>
      <c r="K517" s="386"/>
      <c r="L517" s="386"/>
      <c r="N517" s="491"/>
      <c r="R517" s="491"/>
      <c r="V517" s="387"/>
      <c r="Z517" s="387"/>
      <c r="AD517" s="387"/>
      <c r="AH517" s="387"/>
      <c r="AL517" s="390"/>
      <c r="BH517" s="391"/>
      <c r="BL517" s="390"/>
      <c r="BP517" s="390"/>
    </row>
    <row r="518" spans="1:68">
      <c r="A518" s="163"/>
      <c r="F518" s="515"/>
      <c r="J518" s="491"/>
      <c r="K518" s="386"/>
      <c r="L518" s="386"/>
      <c r="N518" s="491"/>
      <c r="R518" s="491"/>
      <c r="V518" s="387"/>
      <c r="Z518" s="387"/>
      <c r="AD518" s="387"/>
      <c r="AH518" s="387"/>
      <c r="AL518" s="390"/>
      <c r="BH518" s="391"/>
      <c r="BL518" s="390"/>
      <c r="BP518" s="390"/>
    </row>
    <row r="519" spans="1:68">
      <c r="A519" s="163"/>
      <c r="F519" s="515"/>
      <c r="J519" s="491"/>
      <c r="K519" s="386"/>
      <c r="L519" s="386"/>
      <c r="N519" s="491"/>
      <c r="R519" s="491"/>
      <c r="V519" s="387"/>
      <c r="Z519" s="387"/>
      <c r="AD519" s="387"/>
      <c r="AH519" s="387"/>
      <c r="AL519" s="390"/>
      <c r="BH519" s="391"/>
      <c r="BL519" s="390"/>
      <c r="BP519" s="390"/>
    </row>
    <row r="520" spans="1:68">
      <c r="A520" s="163"/>
      <c r="F520" s="515"/>
      <c r="J520" s="491"/>
      <c r="K520" s="386"/>
      <c r="L520" s="386"/>
      <c r="N520" s="491"/>
      <c r="R520" s="491"/>
      <c r="V520" s="387"/>
      <c r="Z520" s="387"/>
      <c r="AD520" s="387"/>
      <c r="AH520" s="387"/>
      <c r="AL520" s="390"/>
      <c r="BH520" s="391"/>
      <c r="BL520" s="390"/>
      <c r="BP520" s="390"/>
    </row>
    <row r="521" spans="1:68">
      <c r="A521" s="163"/>
      <c r="F521" s="515"/>
      <c r="J521" s="491"/>
      <c r="K521" s="386"/>
      <c r="L521" s="386"/>
      <c r="N521" s="491"/>
      <c r="R521" s="491"/>
      <c r="V521" s="387"/>
      <c r="Z521" s="387"/>
      <c r="AD521" s="387"/>
      <c r="AH521" s="387"/>
      <c r="AL521" s="390"/>
      <c r="BH521" s="391"/>
      <c r="BL521" s="390"/>
      <c r="BP521" s="390"/>
    </row>
    <row r="522" spans="1:68">
      <c r="A522" s="163"/>
      <c r="F522" s="515"/>
      <c r="J522" s="491"/>
      <c r="K522" s="386"/>
      <c r="L522" s="386"/>
      <c r="N522" s="491"/>
      <c r="R522" s="491"/>
      <c r="V522" s="387"/>
      <c r="Z522" s="387"/>
      <c r="AD522" s="387"/>
      <c r="AH522" s="387"/>
      <c r="AL522" s="390"/>
      <c r="BH522" s="391"/>
      <c r="BL522" s="390"/>
      <c r="BP522" s="390"/>
    </row>
    <row r="523" spans="1:68">
      <c r="A523" s="163"/>
      <c r="F523" s="515"/>
      <c r="J523" s="491"/>
      <c r="K523" s="386"/>
      <c r="L523" s="386"/>
      <c r="N523" s="491"/>
      <c r="R523" s="491"/>
      <c r="V523" s="387"/>
      <c r="Z523" s="387"/>
      <c r="AD523" s="387"/>
      <c r="AH523" s="387"/>
      <c r="AL523" s="390"/>
      <c r="BH523" s="391"/>
      <c r="BL523" s="390"/>
      <c r="BP523" s="390"/>
    </row>
    <row r="524" spans="1:68">
      <c r="A524" s="163"/>
      <c r="F524" s="515"/>
      <c r="J524" s="491"/>
      <c r="K524" s="386"/>
      <c r="L524" s="386"/>
      <c r="N524" s="491"/>
      <c r="R524" s="491"/>
      <c r="V524" s="387"/>
      <c r="Z524" s="387"/>
      <c r="AD524" s="387"/>
      <c r="AH524" s="387"/>
      <c r="AL524" s="390"/>
      <c r="BH524" s="391"/>
      <c r="BL524" s="390"/>
      <c r="BP524" s="390"/>
    </row>
    <row r="525" spans="1:68">
      <c r="A525" s="163"/>
      <c r="F525" s="515"/>
      <c r="J525" s="491"/>
      <c r="K525" s="386"/>
      <c r="L525" s="386"/>
      <c r="N525" s="491"/>
      <c r="R525" s="491"/>
      <c r="V525" s="387"/>
      <c r="Z525" s="387"/>
      <c r="AD525" s="387"/>
      <c r="AH525" s="387"/>
      <c r="AL525" s="390"/>
      <c r="BH525" s="391"/>
      <c r="BL525" s="390"/>
      <c r="BP525" s="390"/>
    </row>
    <row r="526" spans="1:68">
      <c r="A526" s="163"/>
      <c r="F526" s="515"/>
      <c r="J526" s="491"/>
      <c r="K526" s="386"/>
      <c r="L526" s="386"/>
      <c r="N526" s="491"/>
      <c r="R526" s="491"/>
      <c r="V526" s="387"/>
      <c r="Z526" s="387"/>
      <c r="AD526" s="387"/>
      <c r="AH526" s="387"/>
      <c r="AL526" s="390"/>
      <c r="BH526" s="391"/>
      <c r="BL526" s="390"/>
      <c r="BP526" s="390"/>
    </row>
    <row r="527" spans="1:68">
      <c r="A527" s="163"/>
      <c r="F527" s="515"/>
      <c r="J527" s="491"/>
      <c r="K527" s="386"/>
      <c r="L527" s="386"/>
      <c r="N527" s="491"/>
      <c r="R527" s="491"/>
      <c r="V527" s="387"/>
      <c r="Z527" s="387"/>
      <c r="AD527" s="387"/>
      <c r="AH527" s="387"/>
      <c r="AL527" s="390"/>
      <c r="BH527" s="391"/>
      <c r="BL527" s="390"/>
      <c r="BP527" s="390"/>
    </row>
    <row r="528" spans="1:68">
      <c r="A528" s="163"/>
      <c r="F528" s="515"/>
      <c r="J528" s="491"/>
      <c r="K528" s="386"/>
      <c r="L528" s="386"/>
      <c r="N528" s="491"/>
      <c r="R528" s="491"/>
      <c r="V528" s="387"/>
      <c r="Z528" s="387"/>
      <c r="AD528" s="387"/>
      <c r="AH528" s="387"/>
      <c r="AL528" s="390"/>
      <c r="BH528" s="391"/>
      <c r="BL528" s="390"/>
      <c r="BP528" s="390"/>
    </row>
    <row r="529" spans="1:68">
      <c r="A529" s="163"/>
      <c r="F529" s="515"/>
      <c r="J529" s="491"/>
      <c r="K529" s="386"/>
      <c r="L529" s="386"/>
      <c r="N529" s="491"/>
      <c r="R529" s="491"/>
      <c r="V529" s="387"/>
      <c r="Z529" s="387"/>
      <c r="AD529" s="387"/>
      <c r="AH529" s="387"/>
      <c r="AL529" s="390"/>
      <c r="BH529" s="391"/>
      <c r="BL529" s="390"/>
      <c r="BP529" s="390"/>
    </row>
    <row r="530" spans="1:68">
      <c r="A530" s="163"/>
      <c r="F530" s="515"/>
      <c r="J530" s="491"/>
      <c r="K530" s="386"/>
      <c r="L530" s="386"/>
      <c r="N530" s="491"/>
      <c r="R530" s="491"/>
      <c r="V530" s="387"/>
      <c r="Z530" s="387"/>
      <c r="AD530" s="387"/>
      <c r="AH530" s="387"/>
      <c r="AL530" s="390"/>
      <c r="BH530" s="391"/>
      <c r="BL530" s="390"/>
      <c r="BP530" s="390"/>
    </row>
    <row r="531" spans="1:68">
      <c r="A531" s="163"/>
      <c r="F531" s="515"/>
      <c r="J531" s="491"/>
      <c r="K531" s="386"/>
      <c r="L531" s="386"/>
      <c r="N531" s="491"/>
      <c r="R531" s="491"/>
      <c r="V531" s="387"/>
      <c r="Z531" s="387"/>
      <c r="AD531" s="387"/>
      <c r="AH531" s="387"/>
      <c r="AL531" s="390"/>
      <c r="BH531" s="391"/>
      <c r="BL531" s="390"/>
      <c r="BP531" s="390"/>
    </row>
    <row r="532" spans="1:68">
      <c r="A532" s="163"/>
      <c r="F532" s="515"/>
      <c r="J532" s="491"/>
      <c r="K532" s="386"/>
      <c r="L532" s="386"/>
      <c r="N532" s="491"/>
      <c r="R532" s="491"/>
      <c r="V532" s="387"/>
      <c r="Z532" s="387"/>
      <c r="AD532" s="387"/>
      <c r="AH532" s="387"/>
      <c r="AL532" s="390"/>
      <c r="BH532" s="391"/>
      <c r="BL532" s="390"/>
      <c r="BP532" s="390"/>
    </row>
    <row r="533" spans="1:68">
      <c r="A533" s="163"/>
      <c r="F533" s="515"/>
      <c r="J533" s="491"/>
      <c r="K533" s="386"/>
      <c r="L533" s="386"/>
      <c r="N533" s="491"/>
      <c r="R533" s="491"/>
      <c r="V533" s="387"/>
      <c r="Z533" s="387"/>
      <c r="AD533" s="387"/>
      <c r="AH533" s="387"/>
      <c r="AL533" s="390"/>
      <c r="BH533" s="391"/>
      <c r="BL533" s="390"/>
      <c r="BP533" s="390"/>
    </row>
    <row r="534" spans="1:68">
      <c r="A534" s="163"/>
      <c r="F534" s="515"/>
      <c r="J534" s="491"/>
      <c r="K534" s="386"/>
      <c r="L534" s="386"/>
      <c r="N534" s="491"/>
      <c r="R534" s="491"/>
      <c r="V534" s="387"/>
      <c r="Z534" s="387"/>
      <c r="AD534" s="387"/>
      <c r="AH534" s="387"/>
      <c r="AL534" s="390"/>
      <c r="BH534" s="391"/>
      <c r="BL534" s="390"/>
      <c r="BP534" s="390"/>
    </row>
    <row r="535" spans="1:68">
      <c r="A535" s="163"/>
      <c r="F535" s="515"/>
      <c r="J535" s="491"/>
      <c r="K535" s="386"/>
      <c r="L535" s="386"/>
      <c r="N535" s="491"/>
      <c r="R535" s="491"/>
      <c r="V535" s="387"/>
      <c r="Z535" s="387"/>
      <c r="AD535" s="387"/>
      <c r="AH535" s="387"/>
      <c r="AL535" s="390"/>
      <c r="BH535" s="391"/>
      <c r="BL535" s="390"/>
      <c r="BP535" s="390"/>
    </row>
    <row r="536" spans="1:68">
      <c r="A536" s="163"/>
      <c r="F536" s="515"/>
      <c r="J536" s="491"/>
      <c r="K536" s="386"/>
      <c r="L536" s="386"/>
      <c r="N536" s="491"/>
      <c r="R536" s="491"/>
      <c r="V536" s="387"/>
      <c r="Z536" s="387"/>
      <c r="AD536" s="387"/>
      <c r="AH536" s="387"/>
      <c r="AL536" s="390"/>
      <c r="BH536" s="391"/>
      <c r="BL536" s="390"/>
      <c r="BP536" s="390"/>
    </row>
    <row r="537" spans="1:68">
      <c r="A537" s="163"/>
      <c r="F537" s="515"/>
      <c r="J537" s="491"/>
      <c r="K537" s="386"/>
      <c r="L537" s="386"/>
      <c r="N537" s="491"/>
      <c r="R537" s="491"/>
      <c r="V537" s="387"/>
      <c r="Z537" s="387"/>
      <c r="AD537" s="387"/>
      <c r="AH537" s="387"/>
      <c r="AL537" s="390"/>
      <c r="BH537" s="391"/>
      <c r="BL537" s="390"/>
      <c r="BP537" s="390"/>
    </row>
    <row r="538" spans="1:68">
      <c r="A538" s="163"/>
      <c r="F538" s="515"/>
      <c r="J538" s="491"/>
      <c r="K538" s="386"/>
      <c r="L538" s="386"/>
      <c r="N538" s="491"/>
      <c r="R538" s="491"/>
      <c r="V538" s="387"/>
      <c r="Z538" s="387"/>
      <c r="AD538" s="387"/>
      <c r="AH538" s="387"/>
      <c r="AL538" s="390"/>
      <c r="BH538" s="391"/>
      <c r="BL538" s="390"/>
      <c r="BP538" s="390"/>
    </row>
    <row r="539" spans="1:68">
      <c r="A539" s="163"/>
      <c r="F539" s="515"/>
      <c r="J539" s="491"/>
      <c r="K539" s="386"/>
      <c r="L539" s="386"/>
      <c r="N539" s="491"/>
      <c r="R539" s="491"/>
      <c r="V539" s="387"/>
      <c r="Z539" s="387"/>
      <c r="AD539" s="387"/>
      <c r="AH539" s="387"/>
      <c r="AL539" s="390"/>
      <c r="BH539" s="391"/>
      <c r="BL539" s="390"/>
      <c r="BP539" s="390"/>
    </row>
    <row r="540" spans="1:68">
      <c r="A540" s="163"/>
      <c r="F540" s="515"/>
      <c r="J540" s="491"/>
      <c r="K540" s="386"/>
      <c r="L540" s="386"/>
      <c r="N540" s="491"/>
      <c r="R540" s="491"/>
      <c r="V540" s="387"/>
      <c r="Z540" s="387"/>
      <c r="AD540" s="387"/>
      <c r="AH540" s="387"/>
      <c r="AL540" s="390"/>
      <c r="BH540" s="391"/>
      <c r="BL540" s="390"/>
      <c r="BP540" s="390"/>
    </row>
    <row r="541" spans="1:68">
      <c r="A541" s="163"/>
      <c r="F541" s="515"/>
      <c r="J541" s="491"/>
      <c r="K541" s="386"/>
      <c r="L541" s="386"/>
      <c r="N541" s="491"/>
      <c r="R541" s="491"/>
      <c r="V541" s="387"/>
      <c r="Z541" s="387"/>
      <c r="AD541" s="387"/>
      <c r="AH541" s="387"/>
      <c r="AL541" s="390"/>
      <c r="BH541" s="391"/>
      <c r="BL541" s="390"/>
      <c r="BP541" s="390"/>
    </row>
    <row r="542" spans="1:68">
      <c r="A542" s="163"/>
      <c r="F542" s="515"/>
      <c r="J542" s="491"/>
      <c r="K542" s="386"/>
      <c r="L542" s="386"/>
      <c r="N542" s="491"/>
      <c r="R542" s="491"/>
      <c r="V542" s="387"/>
      <c r="Z542" s="387"/>
      <c r="AD542" s="387"/>
      <c r="AH542" s="387"/>
      <c r="AL542" s="390"/>
      <c r="BH542" s="391"/>
      <c r="BL542" s="390"/>
      <c r="BP542" s="390"/>
    </row>
    <row r="543" spans="1:68">
      <c r="A543" s="163"/>
      <c r="F543" s="515"/>
      <c r="J543" s="491"/>
      <c r="K543" s="386"/>
      <c r="L543" s="386"/>
      <c r="N543" s="491"/>
      <c r="R543" s="491"/>
      <c r="V543" s="387"/>
      <c r="Z543" s="387"/>
      <c r="AD543" s="387"/>
      <c r="AH543" s="387"/>
      <c r="AL543" s="390"/>
      <c r="BH543" s="391"/>
      <c r="BL543" s="390"/>
      <c r="BP543" s="390"/>
    </row>
    <row r="544" spans="1:68">
      <c r="A544" s="163"/>
      <c r="F544" s="515"/>
      <c r="J544" s="491"/>
      <c r="K544" s="386"/>
      <c r="L544" s="386"/>
      <c r="N544" s="491"/>
      <c r="R544" s="491"/>
      <c r="V544" s="387"/>
      <c r="Z544" s="387"/>
      <c r="AD544" s="387"/>
      <c r="AH544" s="387"/>
      <c r="AL544" s="390"/>
      <c r="BH544" s="391"/>
      <c r="BL544" s="390"/>
      <c r="BP544" s="390"/>
    </row>
    <row r="545" spans="1:68">
      <c r="A545" s="163"/>
      <c r="F545" s="515"/>
      <c r="J545" s="491"/>
      <c r="K545" s="386"/>
      <c r="L545" s="386"/>
      <c r="N545" s="491"/>
      <c r="R545" s="491"/>
      <c r="V545" s="387"/>
      <c r="Z545" s="387"/>
      <c r="AD545" s="387"/>
      <c r="AH545" s="387"/>
      <c r="AL545" s="390"/>
      <c r="BH545" s="391"/>
      <c r="BL545" s="390"/>
      <c r="BP545" s="390"/>
    </row>
    <row r="546" spans="1:68">
      <c r="A546" s="163"/>
      <c r="F546" s="515"/>
      <c r="J546" s="491"/>
      <c r="K546" s="386"/>
      <c r="L546" s="386"/>
      <c r="N546" s="491"/>
      <c r="R546" s="491"/>
      <c r="V546" s="387"/>
      <c r="Z546" s="387"/>
      <c r="AD546" s="387"/>
      <c r="AH546" s="387"/>
      <c r="AL546" s="390"/>
      <c r="BH546" s="391"/>
      <c r="BL546" s="390"/>
      <c r="BP546" s="390"/>
    </row>
    <row r="547" spans="1:68">
      <c r="A547" s="163"/>
      <c r="F547" s="515"/>
      <c r="J547" s="491"/>
      <c r="K547" s="386"/>
      <c r="L547" s="386"/>
      <c r="N547" s="491"/>
      <c r="R547" s="491"/>
      <c r="V547" s="387"/>
      <c r="Z547" s="387"/>
      <c r="AD547" s="387"/>
      <c r="AH547" s="387"/>
      <c r="AL547" s="390"/>
      <c r="BH547" s="391"/>
      <c r="BL547" s="390"/>
      <c r="BP547" s="390"/>
    </row>
    <row r="548" spans="1:68">
      <c r="A548" s="163"/>
      <c r="F548" s="515"/>
      <c r="J548" s="491"/>
      <c r="K548" s="386"/>
      <c r="L548" s="386"/>
      <c r="N548" s="491"/>
      <c r="R548" s="491"/>
      <c r="V548" s="387"/>
      <c r="Z548" s="387"/>
      <c r="AD548" s="387"/>
      <c r="AH548" s="387"/>
      <c r="AL548" s="390"/>
      <c r="BH548" s="391"/>
      <c r="BL548" s="390"/>
      <c r="BP548" s="390"/>
    </row>
    <row r="549" spans="1:68">
      <c r="A549" s="163"/>
      <c r="F549" s="515"/>
      <c r="J549" s="491"/>
      <c r="K549" s="386"/>
      <c r="L549" s="386"/>
      <c r="N549" s="491"/>
      <c r="R549" s="491"/>
      <c r="V549" s="387"/>
      <c r="Z549" s="387"/>
      <c r="AD549" s="387"/>
      <c r="AH549" s="387"/>
      <c r="AL549" s="390"/>
      <c r="BH549" s="391"/>
      <c r="BL549" s="390"/>
      <c r="BP549" s="390"/>
    </row>
    <row r="550" spans="1:68">
      <c r="A550" s="163"/>
      <c r="F550" s="515"/>
      <c r="J550" s="491"/>
      <c r="K550" s="386"/>
      <c r="L550" s="386"/>
      <c r="N550" s="491"/>
      <c r="R550" s="491"/>
      <c r="V550" s="387"/>
      <c r="Z550" s="387"/>
      <c r="AD550" s="387"/>
      <c r="AH550" s="387"/>
      <c r="AL550" s="390"/>
      <c r="BH550" s="391"/>
      <c r="BL550" s="390"/>
      <c r="BP550" s="390"/>
    </row>
    <row r="551" spans="1:68">
      <c r="A551" s="163"/>
      <c r="F551" s="515"/>
      <c r="J551" s="491"/>
      <c r="K551" s="386"/>
      <c r="L551" s="386"/>
      <c r="N551" s="491"/>
      <c r="R551" s="491"/>
      <c r="V551" s="387"/>
      <c r="Z551" s="387"/>
      <c r="AD551" s="387"/>
      <c r="AH551" s="387"/>
      <c r="AL551" s="390"/>
      <c r="BH551" s="391"/>
      <c r="BL551" s="390"/>
      <c r="BP551" s="390"/>
    </row>
    <row r="552" spans="1:68">
      <c r="A552" s="163"/>
      <c r="F552" s="515"/>
      <c r="J552" s="491"/>
      <c r="K552" s="386"/>
      <c r="L552" s="386"/>
      <c r="N552" s="491"/>
      <c r="R552" s="491"/>
      <c r="V552" s="387"/>
      <c r="Z552" s="387"/>
      <c r="AD552" s="387"/>
      <c r="AH552" s="387"/>
      <c r="AL552" s="390"/>
      <c r="BH552" s="391"/>
      <c r="BL552" s="390"/>
      <c r="BP552" s="390"/>
    </row>
    <row r="553" spans="1:68">
      <c r="A553" s="163"/>
      <c r="F553" s="515"/>
      <c r="J553" s="491"/>
      <c r="K553" s="386"/>
      <c r="L553" s="386"/>
      <c r="N553" s="491"/>
      <c r="R553" s="491"/>
      <c r="V553" s="387"/>
      <c r="Z553" s="387"/>
      <c r="AD553" s="387"/>
      <c r="AH553" s="387"/>
      <c r="AL553" s="390"/>
      <c r="BH553" s="391"/>
      <c r="BL553" s="390"/>
      <c r="BP553" s="390"/>
    </row>
    <row r="554" spans="1:68">
      <c r="A554" s="163"/>
      <c r="F554" s="515"/>
      <c r="J554" s="491"/>
      <c r="K554" s="386"/>
      <c r="L554" s="386"/>
      <c r="N554" s="491"/>
      <c r="R554" s="491"/>
      <c r="V554" s="387"/>
      <c r="Z554" s="387"/>
      <c r="AD554" s="387"/>
      <c r="AH554" s="387"/>
      <c r="AL554" s="390"/>
      <c r="BH554" s="391"/>
      <c r="BL554" s="390"/>
      <c r="BP554" s="390"/>
    </row>
    <row r="555" spans="1:68">
      <c r="A555" s="163"/>
      <c r="F555" s="515"/>
      <c r="J555" s="491"/>
      <c r="K555" s="386"/>
      <c r="L555" s="386"/>
      <c r="N555" s="491"/>
      <c r="R555" s="491"/>
      <c r="V555" s="387"/>
      <c r="Z555" s="387"/>
      <c r="AD555" s="387"/>
      <c r="AH555" s="387"/>
      <c r="AL555" s="390"/>
      <c r="BH555" s="391"/>
      <c r="BL555" s="390"/>
      <c r="BP555" s="390"/>
    </row>
    <row r="556" spans="1:68">
      <c r="A556" s="163"/>
      <c r="F556" s="515"/>
      <c r="J556" s="491"/>
      <c r="K556" s="386"/>
      <c r="L556" s="386"/>
      <c r="N556" s="491"/>
      <c r="R556" s="491"/>
      <c r="V556" s="387"/>
      <c r="Z556" s="387"/>
      <c r="AD556" s="387"/>
      <c r="AH556" s="387"/>
      <c r="AL556" s="390"/>
      <c r="BH556" s="391"/>
      <c r="BL556" s="390"/>
      <c r="BP556" s="390"/>
    </row>
    <row r="557" spans="1:68">
      <c r="A557" s="163"/>
      <c r="F557" s="515"/>
      <c r="J557" s="491"/>
      <c r="K557" s="386"/>
      <c r="L557" s="386"/>
      <c r="N557" s="491"/>
      <c r="R557" s="491"/>
      <c r="V557" s="387"/>
      <c r="Z557" s="387"/>
      <c r="AD557" s="387"/>
      <c r="AH557" s="387"/>
      <c r="AL557" s="390"/>
      <c r="BH557" s="391"/>
      <c r="BL557" s="390"/>
      <c r="BP557" s="390"/>
    </row>
    <row r="558" spans="1:68">
      <c r="A558" s="163"/>
      <c r="F558" s="515"/>
      <c r="J558" s="491"/>
      <c r="K558" s="386"/>
      <c r="L558" s="386"/>
      <c r="N558" s="491"/>
      <c r="R558" s="491"/>
      <c r="V558" s="387"/>
      <c r="Z558" s="387"/>
      <c r="AD558" s="387"/>
      <c r="AH558" s="387"/>
      <c r="AL558" s="390"/>
      <c r="BH558" s="391"/>
      <c r="BL558" s="390"/>
      <c r="BP558" s="390"/>
    </row>
    <row r="559" spans="1:68">
      <c r="A559" s="163"/>
      <c r="F559" s="515"/>
      <c r="J559" s="491"/>
      <c r="K559" s="386"/>
      <c r="L559" s="386"/>
      <c r="N559" s="491"/>
      <c r="R559" s="491"/>
      <c r="V559" s="387"/>
      <c r="Z559" s="387"/>
      <c r="AD559" s="387"/>
      <c r="AH559" s="387"/>
      <c r="AL559" s="390"/>
      <c r="BH559" s="391"/>
      <c r="BL559" s="390"/>
      <c r="BP559" s="390"/>
    </row>
    <row r="560" spans="1:68">
      <c r="A560" s="163"/>
      <c r="F560" s="515"/>
      <c r="J560" s="491"/>
      <c r="K560" s="386"/>
      <c r="L560" s="386"/>
      <c r="N560" s="491"/>
      <c r="R560" s="491"/>
      <c r="V560" s="387"/>
      <c r="Z560" s="387"/>
      <c r="AD560" s="387"/>
      <c r="AH560" s="387"/>
      <c r="AL560" s="390"/>
      <c r="BH560" s="391"/>
      <c r="BL560" s="390"/>
      <c r="BP560" s="390"/>
    </row>
    <row r="561" spans="1:68">
      <c r="A561" s="163"/>
      <c r="F561" s="515"/>
      <c r="J561" s="491"/>
      <c r="K561" s="386"/>
      <c r="L561" s="386"/>
      <c r="N561" s="491"/>
      <c r="R561" s="491"/>
      <c r="V561" s="387"/>
      <c r="Z561" s="387"/>
      <c r="AD561" s="387"/>
      <c r="AH561" s="387"/>
      <c r="AL561" s="390"/>
      <c r="BH561" s="391"/>
      <c r="BL561" s="390"/>
      <c r="BP561" s="390"/>
    </row>
    <row r="562" spans="1:68">
      <c r="A562" s="163"/>
      <c r="F562" s="515"/>
      <c r="J562" s="491"/>
      <c r="K562" s="386"/>
      <c r="L562" s="386"/>
      <c r="N562" s="491"/>
      <c r="R562" s="491"/>
      <c r="V562" s="387"/>
      <c r="Z562" s="387"/>
      <c r="AD562" s="387"/>
      <c r="AH562" s="387"/>
      <c r="AL562" s="390"/>
      <c r="BH562" s="391"/>
      <c r="BL562" s="390"/>
      <c r="BP562" s="390"/>
    </row>
    <row r="563" spans="1:68">
      <c r="A563" s="163"/>
      <c r="F563" s="515"/>
      <c r="J563" s="491"/>
      <c r="K563" s="386"/>
      <c r="L563" s="386"/>
      <c r="N563" s="491"/>
      <c r="R563" s="491"/>
      <c r="V563" s="387"/>
      <c r="Z563" s="387"/>
      <c r="AD563" s="387"/>
      <c r="AH563" s="387"/>
      <c r="AL563" s="390"/>
      <c r="BH563" s="391"/>
      <c r="BL563" s="390"/>
      <c r="BP563" s="390"/>
    </row>
    <row r="564" spans="1:68">
      <c r="A564" s="163"/>
      <c r="F564" s="515"/>
      <c r="J564" s="491"/>
      <c r="K564" s="386"/>
      <c r="L564" s="386"/>
      <c r="N564" s="491"/>
      <c r="R564" s="491"/>
      <c r="V564" s="387"/>
      <c r="Z564" s="387"/>
      <c r="AD564" s="387"/>
      <c r="AH564" s="387"/>
      <c r="AL564" s="390"/>
      <c r="BH564" s="391"/>
      <c r="BL564" s="390"/>
      <c r="BP564" s="390"/>
    </row>
    <row r="565" spans="1:68">
      <c r="A565" s="163"/>
      <c r="F565" s="515"/>
      <c r="J565" s="491"/>
      <c r="K565" s="386"/>
      <c r="L565" s="386"/>
      <c r="N565" s="491"/>
      <c r="R565" s="491"/>
      <c r="V565" s="387"/>
      <c r="Z565" s="387"/>
      <c r="AD565" s="387"/>
      <c r="AH565" s="387"/>
      <c r="AL565" s="390"/>
      <c r="BH565" s="391"/>
      <c r="BL565" s="390"/>
      <c r="BP565" s="390"/>
    </row>
    <row r="566" spans="1:68">
      <c r="A566" s="163"/>
      <c r="F566" s="515"/>
      <c r="J566" s="491"/>
      <c r="K566" s="386"/>
      <c r="L566" s="386"/>
      <c r="N566" s="491"/>
      <c r="R566" s="491"/>
      <c r="V566" s="387"/>
      <c r="Z566" s="387"/>
      <c r="AD566" s="387"/>
      <c r="AH566" s="387"/>
      <c r="AL566" s="390"/>
      <c r="BH566" s="391"/>
      <c r="BL566" s="390"/>
      <c r="BP566" s="390"/>
    </row>
    <row r="567" spans="1:68">
      <c r="A567" s="163"/>
      <c r="F567" s="515"/>
      <c r="J567" s="491"/>
      <c r="K567" s="386"/>
      <c r="L567" s="386"/>
      <c r="N567" s="491"/>
      <c r="R567" s="491"/>
      <c r="V567" s="387"/>
      <c r="Z567" s="387"/>
      <c r="AD567" s="387"/>
      <c r="AH567" s="387"/>
      <c r="AL567" s="390"/>
      <c r="BH567" s="391"/>
      <c r="BL567" s="390"/>
      <c r="BP567" s="390"/>
    </row>
    <row r="568" spans="1:68">
      <c r="A568" s="163"/>
      <c r="F568" s="515"/>
      <c r="J568" s="491"/>
      <c r="K568" s="386"/>
      <c r="L568" s="386"/>
      <c r="N568" s="491"/>
      <c r="R568" s="491"/>
      <c r="V568" s="387"/>
      <c r="Z568" s="387"/>
      <c r="AD568" s="387"/>
      <c r="AH568" s="387"/>
      <c r="AL568" s="390"/>
      <c r="BH568" s="391"/>
      <c r="BL568" s="390"/>
      <c r="BP568" s="390"/>
    </row>
    <row r="569" spans="1:68">
      <c r="A569" s="163"/>
      <c r="F569" s="515"/>
      <c r="J569" s="491"/>
      <c r="K569" s="386"/>
      <c r="L569" s="386"/>
      <c r="N569" s="491"/>
      <c r="R569" s="491"/>
      <c r="V569" s="387"/>
      <c r="Z569" s="387"/>
      <c r="AD569" s="387"/>
      <c r="AH569" s="387"/>
      <c r="AL569" s="390"/>
      <c r="BH569" s="391"/>
      <c r="BL569" s="390"/>
      <c r="BP569" s="390"/>
    </row>
    <row r="570" spans="1:68">
      <c r="A570" s="163"/>
      <c r="F570" s="515"/>
      <c r="J570" s="491"/>
      <c r="K570" s="386"/>
      <c r="L570" s="386"/>
      <c r="N570" s="491"/>
      <c r="R570" s="491"/>
      <c r="V570" s="387"/>
      <c r="Z570" s="387"/>
      <c r="AD570" s="387"/>
      <c r="AH570" s="387"/>
      <c r="AL570" s="390"/>
      <c r="BH570" s="391"/>
      <c r="BL570" s="390"/>
      <c r="BP570" s="390"/>
    </row>
    <row r="571" spans="1:68">
      <c r="A571" s="163"/>
      <c r="F571" s="515"/>
      <c r="J571" s="491"/>
      <c r="K571" s="386"/>
      <c r="L571" s="386"/>
      <c r="N571" s="491"/>
      <c r="R571" s="491"/>
      <c r="V571" s="387"/>
      <c r="Z571" s="387"/>
      <c r="AD571" s="387"/>
      <c r="AH571" s="387"/>
      <c r="AL571" s="390"/>
      <c r="BH571" s="391"/>
      <c r="BL571" s="390"/>
      <c r="BP571" s="390"/>
    </row>
    <row r="572" spans="1:68">
      <c r="A572" s="163"/>
      <c r="F572" s="515"/>
      <c r="J572" s="491"/>
      <c r="K572" s="386"/>
      <c r="L572" s="386"/>
      <c r="N572" s="491"/>
      <c r="R572" s="491"/>
      <c r="V572" s="387"/>
      <c r="Z572" s="387"/>
      <c r="AD572" s="387"/>
      <c r="AH572" s="387"/>
      <c r="AL572" s="390"/>
      <c r="BH572" s="391"/>
      <c r="BL572" s="390"/>
      <c r="BP572" s="390"/>
    </row>
    <row r="573" spans="1:68">
      <c r="A573" s="163"/>
      <c r="F573" s="515"/>
      <c r="J573" s="491"/>
      <c r="K573" s="386"/>
      <c r="L573" s="386"/>
      <c r="N573" s="491"/>
      <c r="R573" s="491"/>
      <c r="V573" s="387"/>
      <c r="Z573" s="387"/>
      <c r="AD573" s="387"/>
      <c r="AH573" s="387"/>
      <c r="AL573" s="390"/>
      <c r="BH573" s="391"/>
      <c r="BL573" s="390"/>
      <c r="BP573" s="390"/>
    </row>
    <row r="574" spans="1:68">
      <c r="A574" s="163"/>
      <c r="F574" s="515"/>
      <c r="J574" s="491"/>
      <c r="K574" s="386"/>
      <c r="L574" s="386"/>
      <c r="N574" s="491"/>
      <c r="R574" s="491"/>
      <c r="V574" s="387"/>
      <c r="Z574" s="387"/>
      <c r="AD574" s="387"/>
      <c r="AH574" s="387"/>
      <c r="AL574" s="390"/>
      <c r="BH574" s="391"/>
      <c r="BL574" s="390"/>
      <c r="BP574" s="390"/>
    </row>
    <row r="575" spans="1:68">
      <c r="A575" s="163"/>
      <c r="F575" s="515"/>
      <c r="J575" s="491"/>
      <c r="K575" s="386"/>
      <c r="L575" s="386"/>
      <c r="N575" s="491"/>
      <c r="R575" s="491"/>
      <c r="V575" s="387"/>
      <c r="Z575" s="387"/>
      <c r="AD575" s="387"/>
      <c r="AH575" s="387"/>
      <c r="AL575" s="390"/>
      <c r="BH575" s="391"/>
      <c r="BL575" s="390"/>
      <c r="BP575" s="390"/>
    </row>
    <row r="576" spans="1:68">
      <c r="A576" s="163"/>
      <c r="F576" s="515"/>
      <c r="J576" s="491"/>
      <c r="K576" s="386"/>
      <c r="L576" s="386"/>
      <c r="N576" s="491"/>
      <c r="R576" s="491"/>
      <c r="V576" s="387"/>
      <c r="Z576" s="387"/>
      <c r="AD576" s="387"/>
      <c r="AH576" s="387"/>
      <c r="AL576" s="390"/>
      <c r="BH576" s="391"/>
      <c r="BL576" s="390"/>
      <c r="BP576" s="390"/>
    </row>
    <row r="577" spans="1:68">
      <c r="A577" s="163"/>
      <c r="F577" s="515"/>
      <c r="J577" s="491"/>
      <c r="K577" s="386"/>
      <c r="L577" s="386"/>
      <c r="N577" s="491"/>
      <c r="R577" s="491"/>
      <c r="V577" s="387"/>
      <c r="Z577" s="387"/>
      <c r="AD577" s="387"/>
      <c r="AH577" s="387"/>
      <c r="AL577" s="390"/>
      <c r="BH577" s="391"/>
      <c r="BL577" s="390"/>
      <c r="BP577" s="390"/>
    </row>
    <row r="578" spans="1:68">
      <c r="A578" s="163"/>
      <c r="F578" s="515"/>
      <c r="J578" s="491"/>
      <c r="K578" s="386"/>
      <c r="L578" s="386"/>
      <c r="N578" s="491"/>
      <c r="R578" s="491"/>
      <c r="V578" s="387"/>
      <c r="Z578" s="387"/>
      <c r="AD578" s="387"/>
      <c r="AH578" s="387"/>
      <c r="AL578" s="390"/>
      <c r="BH578" s="391"/>
      <c r="BL578" s="390"/>
      <c r="BP578" s="390"/>
    </row>
    <row r="579" spans="1:68">
      <c r="A579" s="163"/>
      <c r="F579" s="515"/>
      <c r="J579" s="491"/>
      <c r="K579" s="386"/>
      <c r="L579" s="386"/>
      <c r="N579" s="491"/>
      <c r="R579" s="491"/>
      <c r="V579" s="387"/>
      <c r="Z579" s="387"/>
      <c r="AD579" s="387"/>
      <c r="AH579" s="387"/>
      <c r="AL579" s="390"/>
      <c r="BH579" s="391"/>
      <c r="BL579" s="390"/>
      <c r="BP579" s="390"/>
    </row>
    <row r="580" spans="1:68">
      <c r="A580" s="163"/>
      <c r="F580" s="515"/>
      <c r="J580" s="491"/>
      <c r="K580" s="386"/>
      <c r="L580" s="386"/>
      <c r="N580" s="491"/>
      <c r="R580" s="491"/>
      <c r="V580" s="387"/>
      <c r="Z580" s="387"/>
      <c r="AD580" s="387"/>
      <c r="AH580" s="387"/>
      <c r="AL580" s="390"/>
      <c r="BH580" s="391"/>
      <c r="BL580" s="390"/>
      <c r="BP580" s="390"/>
    </row>
    <row r="581" spans="1:68">
      <c r="A581" s="163"/>
      <c r="F581" s="515"/>
      <c r="J581" s="491"/>
      <c r="K581" s="386"/>
      <c r="L581" s="386"/>
      <c r="N581" s="491"/>
      <c r="R581" s="491"/>
      <c r="V581" s="387"/>
      <c r="Z581" s="387"/>
      <c r="AD581" s="387"/>
      <c r="AH581" s="387"/>
      <c r="AL581" s="390"/>
      <c r="BH581" s="391"/>
      <c r="BL581" s="390"/>
      <c r="BP581" s="390"/>
    </row>
    <row r="582" spans="1:68">
      <c r="A582" s="163"/>
      <c r="F582" s="515"/>
      <c r="J582" s="491"/>
      <c r="K582" s="386"/>
      <c r="L582" s="386"/>
      <c r="N582" s="491"/>
      <c r="R582" s="491"/>
      <c r="V582" s="387"/>
      <c r="Z582" s="387"/>
      <c r="AD582" s="387"/>
      <c r="AH582" s="387"/>
      <c r="AL582" s="390"/>
      <c r="BH582" s="391"/>
      <c r="BL582" s="390"/>
      <c r="BP582" s="390"/>
    </row>
    <row r="583" spans="1:68">
      <c r="A583" s="163"/>
      <c r="F583" s="515"/>
      <c r="J583" s="491"/>
      <c r="K583" s="386"/>
      <c r="L583" s="386"/>
      <c r="N583" s="491"/>
      <c r="R583" s="491"/>
      <c r="V583" s="387"/>
      <c r="Z583" s="387"/>
      <c r="AD583" s="387"/>
      <c r="AH583" s="387"/>
      <c r="AL583" s="390"/>
      <c r="BH583" s="391"/>
      <c r="BL583" s="390"/>
      <c r="BP583" s="390"/>
    </row>
    <row r="584" spans="1:68">
      <c r="A584" s="163"/>
      <c r="F584" s="515"/>
      <c r="J584" s="491"/>
      <c r="K584" s="386"/>
      <c r="L584" s="386"/>
      <c r="N584" s="491"/>
      <c r="R584" s="491"/>
      <c r="V584" s="387"/>
      <c r="Z584" s="387"/>
      <c r="AD584" s="387"/>
      <c r="AH584" s="387"/>
      <c r="AL584" s="390"/>
      <c r="BH584" s="391"/>
      <c r="BL584" s="390"/>
      <c r="BP584" s="390"/>
    </row>
    <row r="585" spans="1:68">
      <c r="A585" s="163"/>
      <c r="F585" s="515"/>
      <c r="J585" s="491"/>
      <c r="K585" s="386"/>
      <c r="L585" s="386"/>
      <c r="N585" s="491"/>
      <c r="R585" s="491"/>
      <c r="V585" s="387"/>
      <c r="Z585" s="387"/>
      <c r="AD585" s="387"/>
      <c r="AH585" s="387"/>
      <c r="AL585" s="390"/>
      <c r="BH585" s="391"/>
      <c r="BL585" s="390"/>
      <c r="BP585" s="390"/>
    </row>
    <row r="586" spans="1:68">
      <c r="A586" s="163"/>
      <c r="F586" s="515"/>
      <c r="J586" s="491"/>
      <c r="K586" s="386"/>
      <c r="L586" s="386"/>
      <c r="N586" s="491"/>
      <c r="R586" s="491"/>
      <c r="V586" s="387"/>
      <c r="Z586" s="387"/>
      <c r="AD586" s="387"/>
      <c r="AH586" s="387"/>
      <c r="AL586" s="390"/>
      <c r="BH586" s="391"/>
      <c r="BL586" s="390"/>
      <c r="BP586" s="390"/>
    </row>
    <row r="587" spans="1:68">
      <c r="A587" s="163"/>
      <c r="F587" s="515"/>
      <c r="J587" s="491"/>
      <c r="K587" s="386"/>
      <c r="L587" s="386"/>
      <c r="N587" s="491"/>
      <c r="R587" s="491"/>
      <c r="V587" s="387"/>
      <c r="Z587" s="387"/>
      <c r="AD587" s="387"/>
      <c r="AH587" s="387"/>
      <c r="AL587" s="390"/>
      <c r="BH587" s="391"/>
      <c r="BL587" s="390"/>
      <c r="BP587" s="390"/>
    </row>
    <row r="588" spans="1:68">
      <c r="A588" s="163"/>
      <c r="F588" s="515"/>
      <c r="J588" s="491"/>
      <c r="K588" s="386"/>
      <c r="L588" s="386"/>
      <c r="N588" s="491"/>
      <c r="R588" s="491"/>
      <c r="V588" s="387"/>
      <c r="Z588" s="387"/>
      <c r="AD588" s="387"/>
      <c r="AH588" s="387"/>
      <c r="AL588" s="390"/>
      <c r="BH588" s="391"/>
      <c r="BL588" s="390"/>
      <c r="BP588" s="390"/>
    </row>
    <row r="589" spans="1:68">
      <c r="A589" s="163"/>
      <c r="F589" s="515"/>
      <c r="J589" s="491"/>
      <c r="K589" s="386"/>
      <c r="L589" s="386"/>
      <c r="N589" s="491"/>
      <c r="R589" s="491"/>
      <c r="V589" s="387"/>
      <c r="Z589" s="387"/>
      <c r="AD589" s="387"/>
      <c r="AH589" s="387"/>
      <c r="AL589" s="390"/>
      <c r="BH589" s="391"/>
      <c r="BL589" s="390"/>
      <c r="BP589" s="390"/>
    </row>
    <row r="590" spans="1:68">
      <c r="A590" s="163"/>
      <c r="F590" s="515"/>
      <c r="J590" s="491"/>
      <c r="K590" s="386"/>
      <c r="L590" s="386"/>
      <c r="N590" s="491"/>
      <c r="R590" s="491"/>
      <c r="V590" s="387"/>
      <c r="Z590" s="387"/>
      <c r="AD590" s="387"/>
      <c r="AH590" s="387"/>
      <c r="AL590" s="390"/>
      <c r="BH590" s="391"/>
      <c r="BL590" s="390"/>
      <c r="BP590" s="390"/>
    </row>
    <row r="591" spans="1:68">
      <c r="A591" s="163"/>
      <c r="F591" s="515"/>
      <c r="J591" s="491"/>
      <c r="K591" s="386"/>
      <c r="L591" s="386"/>
      <c r="N591" s="491"/>
      <c r="R591" s="491"/>
      <c r="V591" s="387"/>
      <c r="Z591" s="387"/>
      <c r="AD591" s="387"/>
      <c r="AH591" s="387"/>
      <c r="AL591" s="390"/>
      <c r="BH591" s="391"/>
      <c r="BL591" s="390"/>
      <c r="BP591" s="390"/>
    </row>
    <row r="592" spans="1:68">
      <c r="A592" s="163"/>
      <c r="F592" s="515"/>
      <c r="J592" s="491"/>
      <c r="K592" s="386"/>
      <c r="L592" s="386"/>
      <c r="N592" s="491"/>
      <c r="R592" s="491"/>
      <c r="V592" s="387"/>
      <c r="Z592" s="387"/>
      <c r="AD592" s="387"/>
      <c r="AH592" s="387"/>
      <c r="AL592" s="390"/>
      <c r="BH592" s="391"/>
      <c r="BL592" s="390"/>
      <c r="BP592" s="390"/>
    </row>
    <row r="593" spans="1:68">
      <c r="A593" s="163"/>
      <c r="F593" s="515"/>
      <c r="J593" s="491"/>
      <c r="K593" s="386"/>
      <c r="L593" s="386"/>
      <c r="N593" s="491"/>
      <c r="R593" s="491"/>
      <c r="V593" s="387"/>
      <c r="Z593" s="387"/>
      <c r="AD593" s="387"/>
      <c r="AH593" s="387"/>
      <c r="AL593" s="390"/>
      <c r="BH593" s="391"/>
      <c r="BL593" s="390"/>
      <c r="BP593" s="390"/>
    </row>
    <row r="594" spans="1:68">
      <c r="A594" s="163"/>
      <c r="F594" s="515"/>
      <c r="J594" s="491"/>
      <c r="K594" s="386"/>
      <c r="L594" s="386"/>
      <c r="N594" s="491"/>
      <c r="R594" s="491"/>
      <c r="V594" s="387"/>
      <c r="Z594" s="387"/>
      <c r="AD594" s="387"/>
      <c r="AH594" s="387"/>
      <c r="AL594" s="390"/>
      <c r="BH594" s="391"/>
      <c r="BL594" s="390"/>
      <c r="BP594" s="390"/>
    </row>
    <row r="595" spans="1:68">
      <c r="A595" s="163"/>
      <c r="F595" s="515"/>
      <c r="J595" s="491"/>
      <c r="K595" s="386"/>
      <c r="L595" s="386"/>
      <c r="N595" s="491"/>
      <c r="R595" s="491"/>
      <c r="V595" s="387"/>
      <c r="Z595" s="387"/>
      <c r="AD595" s="387"/>
      <c r="AH595" s="387"/>
      <c r="AL595" s="390"/>
      <c r="BH595" s="391"/>
      <c r="BL595" s="390"/>
      <c r="BP595" s="390"/>
    </row>
    <row r="596" spans="1:68">
      <c r="A596" s="163"/>
      <c r="F596" s="515"/>
      <c r="J596" s="491"/>
      <c r="K596" s="386"/>
      <c r="L596" s="386"/>
      <c r="N596" s="491"/>
      <c r="R596" s="491"/>
      <c r="V596" s="387"/>
      <c r="Z596" s="387"/>
      <c r="AD596" s="387"/>
      <c r="AH596" s="387"/>
      <c r="AL596" s="390"/>
      <c r="BH596" s="391"/>
      <c r="BL596" s="390"/>
      <c r="BP596" s="390"/>
    </row>
    <row r="597" spans="1:68">
      <c r="A597" s="163"/>
      <c r="F597" s="515"/>
      <c r="J597" s="491"/>
      <c r="K597" s="386"/>
      <c r="L597" s="386"/>
      <c r="N597" s="491"/>
      <c r="R597" s="491"/>
      <c r="V597" s="387"/>
      <c r="Z597" s="387"/>
      <c r="AD597" s="387"/>
      <c r="AH597" s="387"/>
      <c r="AL597" s="390"/>
      <c r="BH597" s="391"/>
      <c r="BL597" s="390"/>
      <c r="BP597" s="390"/>
    </row>
    <row r="598" spans="1:68">
      <c r="A598" s="163"/>
      <c r="F598" s="515"/>
      <c r="J598" s="491"/>
      <c r="K598" s="386"/>
      <c r="L598" s="386"/>
      <c r="N598" s="491"/>
      <c r="R598" s="491"/>
      <c r="V598" s="387"/>
      <c r="Z598" s="387"/>
      <c r="AD598" s="387"/>
      <c r="AH598" s="387"/>
      <c r="AL598" s="390"/>
      <c r="BH598" s="391"/>
      <c r="BL598" s="390"/>
      <c r="BP598" s="390"/>
    </row>
    <row r="599" spans="1:68">
      <c r="A599" s="163"/>
      <c r="F599" s="515"/>
      <c r="J599" s="491"/>
      <c r="K599" s="386"/>
      <c r="L599" s="386"/>
      <c r="N599" s="491"/>
      <c r="R599" s="491"/>
      <c r="V599" s="387"/>
      <c r="Z599" s="387"/>
      <c r="AD599" s="387"/>
      <c r="AH599" s="387"/>
      <c r="AL599" s="390"/>
      <c r="BH599" s="391"/>
      <c r="BL599" s="390"/>
      <c r="BP599" s="390"/>
    </row>
    <row r="600" spans="1:68">
      <c r="A600" s="163"/>
      <c r="F600" s="515"/>
      <c r="J600" s="491"/>
      <c r="K600" s="386"/>
      <c r="L600" s="386"/>
      <c r="N600" s="491"/>
      <c r="R600" s="491"/>
      <c r="V600" s="387"/>
      <c r="Z600" s="387"/>
      <c r="AD600" s="387"/>
      <c r="AH600" s="387"/>
      <c r="AL600" s="390"/>
      <c r="BH600" s="391"/>
      <c r="BL600" s="390"/>
      <c r="BP600" s="390"/>
    </row>
    <row r="601" spans="1:68">
      <c r="A601" s="163"/>
      <c r="F601" s="515"/>
      <c r="J601" s="491"/>
      <c r="K601" s="386"/>
      <c r="L601" s="386"/>
      <c r="N601" s="491"/>
      <c r="R601" s="491"/>
      <c r="V601" s="387"/>
      <c r="Z601" s="387"/>
      <c r="AD601" s="387"/>
      <c r="AH601" s="387"/>
      <c r="AL601" s="390"/>
      <c r="BH601" s="391"/>
      <c r="BL601" s="390"/>
      <c r="BP601" s="390"/>
    </row>
    <row r="602" spans="1:68">
      <c r="A602" s="163"/>
      <c r="F602" s="515"/>
      <c r="J602" s="491"/>
      <c r="K602" s="386"/>
      <c r="L602" s="386"/>
      <c r="N602" s="491"/>
      <c r="R602" s="491"/>
      <c r="V602" s="387"/>
      <c r="Z602" s="387"/>
      <c r="AD602" s="387"/>
      <c r="AH602" s="387"/>
      <c r="AL602" s="390"/>
      <c r="BH602" s="391"/>
      <c r="BL602" s="390"/>
      <c r="BP602" s="390"/>
    </row>
    <row r="603" spans="1:68">
      <c r="A603" s="163"/>
      <c r="F603" s="515"/>
      <c r="J603" s="491"/>
      <c r="K603" s="386"/>
      <c r="L603" s="386"/>
      <c r="N603" s="491"/>
      <c r="R603" s="491"/>
      <c r="V603" s="387"/>
      <c r="Z603" s="387"/>
      <c r="AD603" s="387"/>
      <c r="AH603" s="387"/>
      <c r="AL603" s="390"/>
      <c r="BH603" s="391"/>
      <c r="BL603" s="390"/>
      <c r="BP603" s="390"/>
    </row>
    <row r="604" spans="1:68">
      <c r="A604" s="163"/>
      <c r="F604" s="515"/>
      <c r="J604" s="491"/>
      <c r="K604" s="386"/>
      <c r="L604" s="386"/>
      <c r="N604" s="491"/>
      <c r="R604" s="491"/>
      <c r="V604" s="387"/>
      <c r="Z604" s="387"/>
      <c r="AD604" s="387"/>
      <c r="AH604" s="387"/>
      <c r="AL604" s="390"/>
      <c r="BH604" s="391"/>
      <c r="BL604" s="390"/>
      <c r="BP604" s="390"/>
    </row>
    <row r="605" spans="1:68">
      <c r="A605" s="163"/>
      <c r="F605" s="515"/>
      <c r="J605" s="491"/>
      <c r="K605" s="386"/>
      <c r="L605" s="386"/>
      <c r="N605" s="491"/>
      <c r="R605" s="491"/>
      <c r="V605" s="387"/>
      <c r="Z605" s="387"/>
      <c r="AD605" s="387"/>
      <c r="AH605" s="387"/>
      <c r="AL605" s="390"/>
      <c r="BH605" s="391"/>
      <c r="BL605" s="390"/>
      <c r="BP605" s="390"/>
    </row>
    <row r="606" spans="1:68">
      <c r="A606" s="163"/>
      <c r="F606" s="515"/>
      <c r="J606" s="491"/>
      <c r="K606" s="386"/>
      <c r="L606" s="386"/>
      <c r="N606" s="491"/>
      <c r="R606" s="491"/>
      <c r="V606" s="387"/>
      <c r="Z606" s="387"/>
      <c r="AD606" s="387"/>
      <c r="AH606" s="387"/>
      <c r="AL606" s="390"/>
      <c r="BH606" s="391"/>
      <c r="BL606" s="390"/>
      <c r="BP606" s="390"/>
    </row>
    <row r="607" spans="1:68">
      <c r="A607" s="163"/>
      <c r="F607" s="515"/>
      <c r="J607" s="491"/>
      <c r="K607" s="386"/>
      <c r="L607" s="386"/>
      <c r="N607" s="491"/>
      <c r="R607" s="491"/>
      <c r="V607" s="387"/>
      <c r="Z607" s="387"/>
      <c r="AD607" s="387"/>
      <c r="AH607" s="387"/>
      <c r="AL607" s="390"/>
      <c r="BH607" s="391"/>
      <c r="BL607" s="390"/>
      <c r="BP607" s="390"/>
    </row>
    <row r="608" spans="1:68">
      <c r="A608" s="163"/>
      <c r="F608" s="515"/>
      <c r="J608" s="491"/>
      <c r="K608" s="386"/>
      <c r="L608" s="386"/>
      <c r="N608" s="491"/>
      <c r="R608" s="491"/>
      <c r="V608" s="387"/>
      <c r="Z608" s="387"/>
      <c r="AD608" s="387"/>
      <c r="AH608" s="387"/>
      <c r="AL608" s="390"/>
      <c r="BH608" s="391"/>
      <c r="BL608" s="390"/>
      <c r="BP608" s="390"/>
    </row>
    <row r="609" spans="1:68">
      <c r="A609" s="163"/>
      <c r="F609" s="515"/>
      <c r="J609" s="491"/>
      <c r="K609" s="386"/>
      <c r="L609" s="386"/>
      <c r="N609" s="491"/>
      <c r="R609" s="491"/>
      <c r="V609" s="387"/>
      <c r="Z609" s="387"/>
      <c r="AD609" s="387"/>
      <c r="AH609" s="387"/>
      <c r="AL609" s="390"/>
      <c r="BH609" s="391"/>
      <c r="BL609" s="390"/>
      <c r="BP609" s="390"/>
    </row>
    <row r="610" spans="1:68">
      <c r="A610" s="163"/>
      <c r="F610" s="515"/>
      <c r="J610" s="491"/>
      <c r="K610" s="386"/>
      <c r="L610" s="386"/>
      <c r="N610" s="491"/>
      <c r="R610" s="491"/>
      <c r="V610" s="387"/>
      <c r="Z610" s="387"/>
      <c r="AD610" s="387"/>
      <c r="AH610" s="387"/>
      <c r="AL610" s="390"/>
      <c r="BH610" s="391"/>
      <c r="BL610" s="390"/>
      <c r="BP610" s="390"/>
    </row>
    <row r="611" spans="1:68">
      <c r="A611" s="163"/>
      <c r="F611" s="515"/>
      <c r="J611" s="491"/>
      <c r="K611" s="386"/>
      <c r="L611" s="386"/>
      <c r="N611" s="491"/>
      <c r="R611" s="491"/>
      <c r="V611" s="387"/>
      <c r="Z611" s="387"/>
      <c r="AD611" s="387"/>
      <c r="AH611" s="387"/>
      <c r="AL611" s="390"/>
      <c r="BH611" s="391"/>
      <c r="BL611" s="390"/>
      <c r="BP611" s="390"/>
    </row>
    <row r="612" spans="1:68">
      <c r="A612" s="163"/>
      <c r="F612" s="515"/>
      <c r="J612" s="491"/>
      <c r="K612" s="386"/>
      <c r="L612" s="386"/>
      <c r="N612" s="491"/>
      <c r="R612" s="491"/>
      <c r="V612" s="387"/>
      <c r="Z612" s="387"/>
      <c r="AD612" s="387"/>
      <c r="AH612" s="387"/>
      <c r="AL612" s="390"/>
      <c r="BH612" s="391"/>
      <c r="BL612" s="390"/>
      <c r="BP612" s="390"/>
    </row>
    <row r="613" spans="1:68">
      <c r="A613" s="163"/>
      <c r="F613" s="515"/>
      <c r="J613" s="491"/>
      <c r="K613" s="386"/>
      <c r="L613" s="386"/>
      <c r="N613" s="491"/>
      <c r="R613" s="491"/>
      <c r="V613" s="387"/>
      <c r="Z613" s="387"/>
      <c r="AD613" s="387"/>
      <c r="AH613" s="387"/>
      <c r="AL613" s="390"/>
      <c r="BH613" s="391"/>
      <c r="BL613" s="390"/>
      <c r="BP613" s="390"/>
    </row>
    <row r="614" spans="1:68">
      <c r="A614" s="163"/>
      <c r="F614" s="515"/>
      <c r="J614" s="491"/>
      <c r="K614" s="386"/>
      <c r="L614" s="386"/>
      <c r="N614" s="491"/>
      <c r="R614" s="491"/>
      <c r="V614" s="387"/>
      <c r="Z614" s="387"/>
      <c r="AD614" s="387"/>
      <c r="AH614" s="387"/>
      <c r="AL614" s="390"/>
      <c r="BH614" s="391"/>
      <c r="BL614" s="390"/>
      <c r="BP614" s="390"/>
    </row>
    <row r="615" spans="1:68">
      <c r="A615" s="163"/>
      <c r="F615" s="515"/>
      <c r="J615" s="491"/>
      <c r="K615" s="386"/>
      <c r="L615" s="386"/>
      <c r="N615" s="491"/>
      <c r="R615" s="491"/>
      <c r="V615" s="387"/>
      <c r="Z615" s="387"/>
      <c r="AD615" s="387"/>
      <c r="AH615" s="387"/>
      <c r="AL615" s="390"/>
      <c r="BH615" s="391"/>
      <c r="BL615" s="390"/>
      <c r="BP615" s="390"/>
    </row>
    <row r="616" spans="1:68">
      <c r="A616" s="163"/>
      <c r="F616" s="515"/>
      <c r="J616" s="491"/>
      <c r="K616" s="386"/>
      <c r="L616" s="386"/>
      <c r="N616" s="491"/>
      <c r="R616" s="491"/>
      <c r="V616" s="387"/>
      <c r="Z616" s="387"/>
      <c r="AD616" s="387"/>
      <c r="AH616" s="387"/>
      <c r="AL616" s="390"/>
      <c r="BH616" s="391"/>
      <c r="BL616" s="390"/>
      <c r="BP616" s="390"/>
    </row>
    <row r="617" spans="1:68">
      <c r="A617" s="163"/>
      <c r="F617" s="515"/>
      <c r="J617" s="491"/>
      <c r="K617" s="386"/>
      <c r="L617" s="386"/>
      <c r="N617" s="491"/>
      <c r="R617" s="491"/>
      <c r="V617" s="387"/>
      <c r="Z617" s="387"/>
      <c r="AD617" s="387"/>
      <c r="AH617" s="387"/>
      <c r="AL617" s="390"/>
      <c r="BH617" s="391"/>
      <c r="BL617" s="390"/>
      <c r="BP617" s="390"/>
    </row>
    <row r="618" spans="1:68">
      <c r="A618" s="163"/>
      <c r="F618" s="515"/>
      <c r="J618" s="491"/>
      <c r="K618" s="386"/>
      <c r="L618" s="386"/>
      <c r="N618" s="491"/>
      <c r="R618" s="491"/>
      <c r="V618" s="387"/>
      <c r="Z618" s="387"/>
      <c r="AD618" s="387"/>
      <c r="AH618" s="387"/>
      <c r="AL618" s="390"/>
      <c r="BH618" s="391"/>
      <c r="BL618" s="390"/>
      <c r="BP618" s="390"/>
    </row>
    <row r="619" spans="1:68">
      <c r="A619" s="163"/>
      <c r="F619" s="515"/>
      <c r="J619" s="491"/>
      <c r="K619" s="386"/>
      <c r="L619" s="386"/>
      <c r="N619" s="491"/>
      <c r="R619" s="491"/>
      <c r="V619" s="387"/>
      <c r="Z619" s="387"/>
      <c r="AD619" s="387"/>
      <c r="AH619" s="387"/>
      <c r="AL619" s="390"/>
      <c r="BH619" s="391"/>
      <c r="BL619" s="390"/>
      <c r="BP619" s="390"/>
    </row>
    <row r="620" spans="1:68">
      <c r="A620" s="163"/>
      <c r="F620" s="515"/>
      <c r="J620" s="491"/>
      <c r="K620" s="386"/>
      <c r="L620" s="386"/>
      <c r="N620" s="491"/>
      <c r="R620" s="491"/>
      <c r="V620" s="387"/>
      <c r="Z620" s="387"/>
      <c r="AD620" s="387"/>
      <c r="AH620" s="387"/>
      <c r="AL620" s="390"/>
      <c r="BH620" s="391"/>
      <c r="BL620" s="390"/>
      <c r="BP620" s="390"/>
    </row>
    <row r="621" spans="1:68">
      <c r="A621" s="163"/>
      <c r="F621" s="515"/>
      <c r="J621" s="491"/>
      <c r="K621" s="386"/>
      <c r="L621" s="386"/>
      <c r="N621" s="491"/>
      <c r="R621" s="491"/>
      <c r="V621" s="387"/>
      <c r="Z621" s="387"/>
      <c r="AD621" s="387"/>
      <c r="AH621" s="387"/>
      <c r="AL621" s="390"/>
      <c r="BH621" s="391"/>
      <c r="BL621" s="390"/>
      <c r="BP621" s="390"/>
    </row>
    <row r="622" spans="1:68">
      <c r="A622" s="163"/>
      <c r="F622" s="515"/>
      <c r="J622" s="491"/>
      <c r="K622" s="386"/>
      <c r="L622" s="386"/>
      <c r="N622" s="491"/>
      <c r="R622" s="491"/>
      <c r="V622" s="387"/>
      <c r="Z622" s="387"/>
      <c r="AD622" s="387"/>
      <c r="AH622" s="387"/>
      <c r="AL622" s="390"/>
      <c r="BH622" s="391"/>
      <c r="BL622" s="390"/>
      <c r="BP622" s="390"/>
    </row>
    <row r="623" spans="1:68">
      <c r="A623" s="163"/>
      <c r="F623" s="515"/>
      <c r="J623" s="491"/>
      <c r="K623" s="386"/>
      <c r="L623" s="386"/>
      <c r="N623" s="491"/>
      <c r="R623" s="491"/>
      <c r="V623" s="387"/>
      <c r="Z623" s="387"/>
      <c r="AD623" s="387"/>
      <c r="AH623" s="387"/>
      <c r="AL623" s="390"/>
      <c r="BH623" s="391"/>
      <c r="BL623" s="390"/>
      <c r="BP623" s="390"/>
    </row>
    <row r="624" spans="1:68">
      <c r="A624" s="163"/>
      <c r="F624" s="515"/>
      <c r="J624" s="491"/>
      <c r="K624" s="386"/>
      <c r="L624" s="386"/>
      <c r="N624" s="491"/>
      <c r="R624" s="491"/>
      <c r="V624" s="387"/>
      <c r="Z624" s="387"/>
      <c r="AD624" s="387"/>
      <c r="AH624" s="387"/>
      <c r="AL624" s="390"/>
      <c r="BH624" s="391"/>
      <c r="BL624" s="390"/>
      <c r="BP624" s="390"/>
    </row>
    <row r="625" spans="1:68">
      <c r="A625" s="163"/>
      <c r="F625" s="515"/>
      <c r="J625" s="491"/>
      <c r="K625" s="386"/>
      <c r="L625" s="386"/>
      <c r="N625" s="491"/>
      <c r="R625" s="491"/>
      <c r="V625" s="387"/>
      <c r="Z625" s="387"/>
      <c r="AD625" s="387"/>
      <c r="AH625" s="387"/>
      <c r="AL625" s="390"/>
      <c r="BH625" s="391"/>
      <c r="BL625" s="390"/>
      <c r="BP625" s="390"/>
    </row>
    <row r="626" spans="1:68">
      <c r="A626" s="163"/>
      <c r="F626" s="515"/>
      <c r="J626" s="491"/>
      <c r="K626" s="386"/>
      <c r="L626" s="386"/>
      <c r="N626" s="491"/>
      <c r="R626" s="491"/>
      <c r="V626" s="387"/>
      <c r="Z626" s="387"/>
      <c r="AD626" s="387"/>
      <c r="AH626" s="387"/>
      <c r="AL626" s="390"/>
      <c r="BH626" s="391"/>
      <c r="BL626" s="390"/>
      <c r="BP626" s="390"/>
    </row>
    <row r="627" spans="1:68">
      <c r="A627" s="163"/>
      <c r="F627" s="515"/>
      <c r="J627" s="491"/>
      <c r="K627" s="386"/>
      <c r="L627" s="386"/>
      <c r="N627" s="491"/>
      <c r="R627" s="491"/>
      <c r="V627" s="387"/>
      <c r="Z627" s="387"/>
      <c r="AD627" s="387"/>
      <c r="AH627" s="387"/>
      <c r="AL627" s="390"/>
      <c r="BH627" s="391"/>
      <c r="BL627" s="390"/>
      <c r="BP627" s="390"/>
    </row>
    <row r="628" spans="1:68">
      <c r="A628" s="163"/>
      <c r="F628" s="515"/>
      <c r="J628" s="491"/>
      <c r="K628" s="386"/>
      <c r="L628" s="386"/>
      <c r="N628" s="491"/>
      <c r="R628" s="491"/>
      <c r="V628" s="387"/>
      <c r="Z628" s="387"/>
      <c r="AD628" s="387"/>
      <c r="AH628" s="387"/>
      <c r="AL628" s="390"/>
      <c r="BH628" s="391"/>
      <c r="BL628" s="390"/>
      <c r="BP628" s="390"/>
    </row>
    <row r="629" spans="1:68">
      <c r="A629" s="163"/>
      <c r="F629" s="515"/>
      <c r="J629" s="491"/>
      <c r="K629" s="386"/>
      <c r="L629" s="386"/>
      <c r="N629" s="491"/>
      <c r="R629" s="491"/>
      <c r="V629" s="387"/>
      <c r="Z629" s="387"/>
      <c r="AD629" s="387"/>
      <c r="AH629" s="387"/>
      <c r="AL629" s="390"/>
      <c r="BH629" s="391"/>
      <c r="BL629" s="390"/>
      <c r="BP629" s="390"/>
    </row>
    <row r="630" spans="1:68">
      <c r="A630" s="163"/>
      <c r="F630" s="515"/>
      <c r="J630" s="491"/>
      <c r="K630" s="386"/>
      <c r="L630" s="386"/>
      <c r="N630" s="491"/>
      <c r="R630" s="491"/>
      <c r="V630" s="387"/>
      <c r="Z630" s="387"/>
      <c r="AD630" s="387"/>
      <c r="AH630" s="387"/>
      <c r="AL630" s="390"/>
      <c r="BH630" s="391"/>
      <c r="BL630" s="390"/>
      <c r="BP630" s="390"/>
    </row>
    <row r="631" spans="1:68">
      <c r="A631" s="163"/>
      <c r="F631" s="515"/>
      <c r="J631" s="491"/>
      <c r="K631" s="386"/>
      <c r="L631" s="386"/>
      <c r="N631" s="491"/>
      <c r="R631" s="491"/>
      <c r="V631" s="387"/>
      <c r="Z631" s="387"/>
      <c r="AD631" s="387"/>
      <c r="AH631" s="387"/>
      <c r="AL631" s="390"/>
      <c r="BH631" s="391"/>
      <c r="BL631" s="390"/>
      <c r="BP631" s="390"/>
    </row>
    <row r="632" spans="1:68">
      <c r="A632" s="163"/>
      <c r="F632" s="515"/>
      <c r="J632" s="491"/>
      <c r="K632" s="386"/>
      <c r="L632" s="386"/>
      <c r="N632" s="491"/>
      <c r="R632" s="491"/>
      <c r="V632" s="387"/>
      <c r="Z632" s="387"/>
      <c r="AD632" s="387"/>
      <c r="AH632" s="387"/>
      <c r="AL632" s="390"/>
      <c r="BH632" s="391"/>
      <c r="BL632" s="390"/>
      <c r="BP632" s="390"/>
    </row>
    <row r="633" spans="1:68">
      <c r="A633" s="163"/>
      <c r="F633" s="515"/>
      <c r="J633" s="491"/>
      <c r="K633" s="386"/>
      <c r="L633" s="386"/>
      <c r="N633" s="491"/>
      <c r="R633" s="491"/>
      <c r="V633" s="387"/>
      <c r="Z633" s="387"/>
      <c r="AD633" s="387"/>
      <c r="AH633" s="387"/>
      <c r="AL633" s="390"/>
      <c r="BH633" s="391"/>
      <c r="BL633" s="390"/>
      <c r="BP633" s="390"/>
    </row>
    <row r="634" spans="1:68">
      <c r="A634" s="163"/>
      <c r="F634" s="515"/>
      <c r="J634" s="491"/>
      <c r="K634" s="386"/>
      <c r="L634" s="386"/>
      <c r="N634" s="491"/>
      <c r="R634" s="491"/>
      <c r="V634" s="387"/>
      <c r="Z634" s="387"/>
      <c r="AD634" s="387"/>
      <c r="AH634" s="387"/>
      <c r="AL634" s="390"/>
      <c r="BH634" s="391"/>
      <c r="BL634" s="390"/>
      <c r="BP634" s="390"/>
    </row>
    <row r="635" spans="1:68">
      <c r="A635" s="163"/>
      <c r="F635" s="515"/>
      <c r="J635" s="491"/>
      <c r="K635" s="386"/>
      <c r="L635" s="386"/>
      <c r="N635" s="491"/>
      <c r="R635" s="491"/>
      <c r="V635" s="387"/>
      <c r="Z635" s="387"/>
      <c r="AD635" s="387"/>
      <c r="AH635" s="387"/>
      <c r="AL635" s="390"/>
      <c r="BH635" s="391"/>
      <c r="BL635" s="390"/>
      <c r="BP635" s="390"/>
    </row>
    <row r="636" spans="1:68">
      <c r="A636" s="163"/>
      <c r="F636" s="515"/>
      <c r="J636" s="491"/>
      <c r="K636" s="386"/>
      <c r="L636" s="386"/>
      <c r="N636" s="491"/>
      <c r="R636" s="491"/>
      <c r="V636" s="387"/>
      <c r="Z636" s="387"/>
      <c r="AD636" s="387"/>
      <c r="AH636" s="387"/>
      <c r="AL636" s="390"/>
      <c r="BH636" s="391"/>
      <c r="BL636" s="390"/>
      <c r="BP636" s="390"/>
    </row>
    <row r="637" spans="1:68">
      <c r="A637" s="163"/>
      <c r="F637" s="515"/>
      <c r="J637" s="491"/>
      <c r="K637" s="386"/>
      <c r="L637" s="386"/>
      <c r="N637" s="491"/>
      <c r="R637" s="491"/>
      <c r="V637" s="387"/>
      <c r="Z637" s="387"/>
      <c r="AD637" s="387"/>
      <c r="AH637" s="387"/>
      <c r="AL637" s="390"/>
      <c r="BH637" s="391"/>
      <c r="BL637" s="390"/>
      <c r="BP637" s="390"/>
    </row>
    <row r="638" spans="1:68">
      <c r="A638" s="163"/>
      <c r="F638" s="515"/>
      <c r="J638" s="491"/>
      <c r="K638" s="386"/>
      <c r="L638" s="386"/>
      <c r="N638" s="491"/>
      <c r="R638" s="491"/>
      <c r="V638" s="387"/>
      <c r="Z638" s="387"/>
      <c r="AD638" s="387"/>
      <c r="AH638" s="387"/>
      <c r="AL638" s="390"/>
      <c r="BH638" s="391"/>
      <c r="BL638" s="390"/>
      <c r="BP638" s="390"/>
    </row>
    <row r="639" spans="1:68">
      <c r="A639" s="163"/>
      <c r="F639" s="515"/>
      <c r="J639" s="491"/>
      <c r="K639" s="386"/>
      <c r="L639" s="386"/>
      <c r="N639" s="491"/>
      <c r="R639" s="491"/>
      <c r="V639" s="387"/>
      <c r="Z639" s="387"/>
      <c r="AD639" s="387"/>
      <c r="AH639" s="387"/>
      <c r="AL639" s="390"/>
      <c r="BH639" s="391"/>
      <c r="BL639" s="390"/>
      <c r="BP639" s="390"/>
    </row>
    <row r="640" spans="1:68">
      <c r="A640" s="163"/>
      <c r="F640" s="515"/>
      <c r="J640" s="491"/>
      <c r="K640" s="386"/>
      <c r="L640" s="386"/>
      <c r="N640" s="491"/>
      <c r="R640" s="491"/>
      <c r="V640" s="387"/>
      <c r="Z640" s="387"/>
      <c r="AD640" s="387"/>
      <c r="AH640" s="387"/>
      <c r="AL640" s="390"/>
      <c r="BH640" s="391"/>
      <c r="BL640" s="390"/>
      <c r="BP640" s="390"/>
    </row>
    <row r="641" spans="1:68">
      <c r="A641" s="163"/>
      <c r="F641" s="515"/>
      <c r="J641" s="491"/>
      <c r="K641" s="386"/>
      <c r="L641" s="386"/>
      <c r="N641" s="491"/>
      <c r="R641" s="491"/>
      <c r="V641" s="387"/>
      <c r="Z641" s="387"/>
      <c r="AD641" s="387"/>
      <c r="AH641" s="387"/>
      <c r="AL641" s="390"/>
      <c r="BH641" s="391"/>
      <c r="BL641" s="390"/>
      <c r="BP641" s="390"/>
    </row>
    <row r="642" spans="1:68">
      <c r="A642" s="163"/>
      <c r="F642" s="515"/>
      <c r="J642" s="491"/>
      <c r="K642" s="386"/>
      <c r="L642" s="386"/>
      <c r="N642" s="491"/>
      <c r="R642" s="491"/>
      <c r="V642" s="387"/>
      <c r="Z642" s="387"/>
      <c r="AD642" s="387"/>
      <c r="AH642" s="387"/>
      <c r="AL642" s="390"/>
      <c r="BH642" s="391"/>
      <c r="BL642" s="390"/>
      <c r="BP642" s="390"/>
    </row>
    <row r="643" spans="1:68">
      <c r="A643" s="163"/>
      <c r="F643" s="515"/>
      <c r="J643" s="491"/>
      <c r="K643" s="386"/>
      <c r="L643" s="386"/>
      <c r="N643" s="491"/>
      <c r="R643" s="491"/>
      <c r="V643" s="387"/>
      <c r="Z643" s="387"/>
      <c r="AD643" s="387"/>
      <c r="AH643" s="387"/>
      <c r="AL643" s="390"/>
      <c r="BH643" s="391"/>
      <c r="BL643" s="390"/>
      <c r="BP643" s="390"/>
    </row>
    <row r="644" spans="1:68">
      <c r="A644" s="163"/>
      <c r="F644" s="515"/>
      <c r="J644" s="491"/>
      <c r="K644" s="386"/>
      <c r="L644" s="386"/>
      <c r="N644" s="491"/>
      <c r="R644" s="491"/>
      <c r="V644" s="387"/>
      <c r="Z644" s="387"/>
      <c r="AD644" s="387"/>
      <c r="AH644" s="387"/>
      <c r="AL644" s="390"/>
      <c r="BH644" s="391"/>
      <c r="BL644" s="390"/>
      <c r="BP644" s="390"/>
    </row>
    <row r="645" spans="1:68">
      <c r="A645" s="163"/>
      <c r="F645" s="515"/>
      <c r="J645" s="491"/>
      <c r="K645" s="386"/>
      <c r="L645" s="386"/>
      <c r="N645" s="491"/>
      <c r="R645" s="491"/>
      <c r="V645" s="387"/>
      <c r="Z645" s="387"/>
      <c r="AD645" s="387"/>
      <c r="AH645" s="387"/>
      <c r="AL645" s="390"/>
      <c r="BH645" s="391"/>
      <c r="BL645" s="390"/>
      <c r="BP645" s="390"/>
    </row>
    <row r="646" spans="1:68">
      <c r="A646" s="163"/>
      <c r="F646" s="515"/>
      <c r="J646" s="491"/>
      <c r="K646" s="386"/>
      <c r="L646" s="386"/>
      <c r="N646" s="491"/>
      <c r="R646" s="491"/>
      <c r="V646" s="387"/>
      <c r="Z646" s="387"/>
      <c r="AD646" s="387"/>
      <c r="AH646" s="387"/>
      <c r="AL646" s="390"/>
      <c r="BH646" s="391"/>
      <c r="BL646" s="390"/>
      <c r="BP646" s="390"/>
    </row>
    <row r="647" spans="1:68">
      <c r="A647" s="163"/>
      <c r="F647" s="515"/>
      <c r="J647" s="491"/>
      <c r="K647" s="386"/>
      <c r="L647" s="386"/>
      <c r="N647" s="491"/>
      <c r="R647" s="491"/>
      <c r="V647" s="387"/>
      <c r="Z647" s="387"/>
      <c r="AD647" s="387"/>
      <c r="AH647" s="387"/>
      <c r="AL647" s="390"/>
      <c r="BH647" s="391"/>
      <c r="BL647" s="390"/>
      <c r="BP647" s="390"/>
    </row>
    <row r="648" spans="1:68">
      <c r="A648" s="163"/>
      <c r="F648" s="515"/>
      <c r="J648" s="491"/>
      <c r="K648" s="386"/>
      <c r="L648" s="386"/>
      <c r="N648" s="491"/>
      <c r="R648" s="491"/>
      <c r="V648" s="387"/>
      <c r="Z648" s="387"/>
      <c r="AD648" s="387"/>
      <c r="AH648" s="387"/>
      <c r="AL648" s="390"/>
      <c r="BH648" s="391"/>
      <c r="BL648" s="390"/>
      <c r="BP648" s="390"/>
    </row>
    <row r="649" spans="1:68">
      <c r="A649" s="163"/>
      <c r="F649" s="515"/>
      <c r="J649" s="491"/>
      <c r="K649" s="386"/>
      <c r="L649" s="386"/>
      <c r="N649" s="491"/>
      <c r="R649" s="491"/>
      <c r="V649" s="387"/>
      <c r="Z649" s="387"/>
      <c r="AD649" s="387"/>
      <c r="AH649" s="387"/>
      <c r="AL649" s="390"/>
      <c r="BH649" s="391"/>
      <c r="BL649" s="390"/>
      <c r="BP649" s="390"/>
    </row>
    <row r="650" spans="1:68">
      <c r="A650" s="163"/>
      <c r="F650" s="515"/>
      <c r="J650" s="491"/>
      <c r="K650" s="386"/>
      <c r="L650" s="386"/>
      <c r="N650" s="491"/>
      <c r="R650" s="491"/>
      <c r="V650" s="387"/>
      <c r="Z650" s="387"/>
      <c r="AD650" s="387"/>
      <c r="AH650" s="387"/>
      <c r="AL650" s="390"/>
      <c r="BH650" s="391"/>
      <c r="BL650" s="390"/>
      <c r="BP650" s="390"/>
    </row>
    <row r="651" spans="1:68">
      <c r="A651" s="163"/>
      <c r="F651" s="515"/>
      <c r="J651" s="491"/>
      <c r="K651" s="386"/>
      <c r="L651" s="386"/>
      <c r="N651" s="491"/>
      <c r="R651" s="491"/>
      <c r="V651" s="387"/>
      <c r="Z651" s="387"/>
      <c r="AD651" s="387"/>
      <c r="AH651" s="387"/>
      <c r="AL651" s="390"/>
      <c r="BH651" s="391"/>
      <c r="BL651" s="390"/>
      <c r="BP651" s="390"/>
    </row>
    <row r="652" spans="1:68">
      <c r="A652" s="163"/>
      <c r="F652" s="515"/>
      <c r="J652" s="491"/>
      <c r="K652" s="386"/>
      <c r="L652" s="386"/>
      <c r="N652" s="491"/>
      <c r="R652" s="491"/>
      <c r="V652" s="387"/>
      <c r="Z652" s="387"/>
      <c r="AD652" s="387"/>
      <c r="AH652" s="387"/>
      <c r="AL652" s="390"/>
      <c r="BH652" s="391"/>
      <c r="BL652" s="390"/>
      <c r="BP652" s="390"/>
    </row>
    <row r="653" spans="1:68">
      <c r="A653" s="163"/>
      <c r="F653" s="515"/>
      <c r="J653" s="491"/>
      <c r="K653" s="386"/>
      <c r="L653" s="386"/>
      <c r="N653" s="491"/>
      <c r="R653" s="491"/>
      <c r="V653" s="387"/>
      <c r="Z653" s="387"/>
      <c r="AD653" s="387"/>
      <c r="AH653" s="387"/>
      <c r="AL653" s="390"/>
      <c r="BH653" s="391"/>
      <c r="BL653" s="390"/>
      <c r="BP653" s="390"/>
    </row>
    <row r="654" spans="1:68">
      <c r="A654" s="163"/>
      <c r="F654" s="515"/>
      <c r="J654" s="491"/>
      <c r="K654" s="386"/>
      <c r="L654" s="386"/>
      <c r="N654" s="491"/>
      <c r="R654" s="491"/>
      <c r="V654" s="387"/>
      <c r="Z654" s="387"/>
      <c r="AD654" s="387"/>
      <c r="AH654" s="387"/>
      <c r="AL654" s="390"/>
      <c r="BH654" s="391"/>
      <c r="BL654" s="390"/>
      <c r="BP654" s="390"/>
    </row>
    <row r="655" spans="1:68">
      <c r="A655" s="163"/>
      <c r="F655" s="515"/>
      <c r="J655" s="491"/>
      <c r="K655" s="386"/>
      <c r="L655" s="386"/>
      <c r="N655" s="491"/>
      <c r="R655" s="491"/>
      <c r="V655" s="387"/>
      <c r="Z655" s="387"/>
      <c r="AD655" s="387"/>
      <c r="AH655" s="387"/>
      <c r="AL655" s="390"/>
      <c r="BH655" s="391"/>
      <c r="BL655" s="390"/>
      <c r="BP655" s="390"/>
    </row>
    <row r="656" spans="1:68">
      <c r="A656" s="163"/>
      <c r="F656" s="515"/>
      <c r="J656" s="491"/>
      <c r="K656" s="386"/>
      <c r="L656" s="386"/>
      <c r="N656" s="491"/>
      <c r="R656" s="491"/>
      <c r="V656" s="387"/>
      <c r="Z656" s="387"/>
      <c r="AD656" s="387"/>
      <c r="AH656" s="387"/>
      <c r="AL656" s="390"/>
      <c r="BH656" s="391"/>
      <c r="BL656" s="390"/>
      <c r="BP656" s="390"/>
    </row>
    <row r="657" spans="1:68">
      <c r="A657" s="163"/>
      <c r="F657" s="515"/>
      <c r="J657" s="491"/>
      <c r="K657" s="386"/>
      <c r="L657" s="386"/>
      <c r="N657" s="491"/>
      <c r="R657" s="491"/>
      <c r="V657" s="387"/>
      <c r="Z657" s="387"/>
      <c r="AD657" s="387"/>
      <c r="AH657" s="387"/>
      <c r="AL657" s="390"/>
      <c r="BH657" s="391"/>
      <c r="BL657" s="390"/>
      <c r="BP657" s="390"/>
    </row>
    <row r="658" spans="1:68">
      <c r="A658" s="163"/>
      <c r="F658" s="515"/>
      <c r="J658" s="491"/>
      <c r="K658" s="386"/>
      <c r="L658" s="386"/>
      <c r="N658" s="491"/>
      <c r="R658" s="491"/>
      <c r="V658" s="387"/>
      <c r="Z658" s="387"/>
      <c r="AD658" s="387"/>
      <c r="AH658" s="387"/>
      <c r="AL658" s="390"/>
      <c r="BH658" s="391"/>
      <c r="BL658" s="390"/>
      <c r="BP658" s="390"/>
    </row>
    <row r="659" spans="1:68">
      <c r="A659" s="163"/>
      <c r="F659" s="515"/>
      <c r="J659" s="491"/>
      <c r="K659" s="386"/>
      <c r="L659" s="386"/>
      <c r="N659" s="491"/>
      <c r="R659" s="491"/>
      <c r="V659" s="387"/>
      <c r="Z659" s="387"/>
      <c r="AD659" s="387"/>
      <c r="AH659" s="387"/>
      <c r="AL659" s="390"/>
      <c r="BH659" s="391"/>
      <c r="BL659" s="390"/>
      <c r="BP659" s="390"/>
    </row>
    <row r="660" spans="1:68">
      <c r="A660" s="163"/>
      <c r="F660" s="515"/>
      <c r="J660" s="491"/>
      <c r="K660" s="386"/>
      <c r="L660" s="386"/>
      <c r="N660" s="491"/>
      <c r="R660" s="491"/>
      <c r="V660" s="387"/>
      <c r="Z660" s="387"/>
      <c r="AD660" s="387"/>
      <c r="AH660" s="387"/>
      <c r="AL660" s="390"/>
      <c r="BH660" s="391"/>
      <c r="BL660" s="390"/>
      <c r="BP660" s="390"/>
    </row>
    <row r="661" spans="1:68">
      <c r="A661" s="163"/>
      <c r="F661" s="515"/>
      <c r="J661" s="491"/>
      <c r="K661" s="386"/>
      <c r="L661" s="386"/>
      <c r="N661" s="491"/>
      <c r="R661" s="491"/>
      <c r="V661" s="387"/>
      <c r="Z661" s="387"/>
      <c r="AD661" s="387"/>
      <c r="AH661" s="387"/>
      <c r="AL661" s="390"/>
      <c r="BH661" s="391"/>
      <c r="BL661" s="390"/>
      <c r="BP661" s="390"/>
    </row>
    <row r="662" spans="1:68">
      <c r="A662" s="163"/>
      <c r="F662" s="515"/>
      <c r="J662" s="491"/>
      <c r="K662" s="386"/>
      <c r="L662" s="386"/>
      <c r="N662" s="491"/>
      <c r="R662" s="491"/>
      <c r="V662" s="387"/>
      <c r="Z662" s="387"/>
      <c r="AD662" s="387"/>
      <c r="AH662" s="387"/>
      <c r="AL662" s="390"/>
      <c r="BH662" s="391"/>
      <c r="BL662" s="390"/>
      <c r="BP662" s="390"/>
    </row>
    <row r="663" spans="1:68">
      <c r="A663" s="163"/>
      <c r="F663" s="515"/>
      <c r="J663" s="491"/>
      <c r="K663" s="386"/>
      <c r="L663" s="386"/>
      <c r="N663" s="491"/>
      <c r="R663" s="491"/>
      <c r="V663" s="387"/>
      <c r="Z663" s="387"/>
      <c r="AD663" s="387"/>
      <c r="AH663" s="387"/>
      <c r="AL663" s="390"/>
      <c r="BH663" s="391"/>
      <c r="BL663" s="390"/>
      <c r="BP663" s="390"/>
    </row>
    <row r="664" spans="1:68">
      <c r="A664" s="163"/>
      <c r="F664" s="515"/>
      <c r="J664" s="491"/>
      <c r="K664" s="386"/>
      <c r="L664" s="386"/>
      <c r="N664" s="491"/>
      <c r="R664" s="491"/>
      <c r="V664" s="387"/>
      <c r="Z664" s="387"/>
      <c r="AD664" s="387"/>
      <c r="AH664" s="387"/>
      <c r="AL664" s="390"/>
      <c r="BH664" s="391"/>
      <c r="BL664" s="390"/>
      <c r="BP664" s="390"/>
    </row>
    <row r="665" spans="1:68">
      <c r="A665" s="163"/>
      <c r="F665" s="515"/>
      <c r="J665" s="491"/>
      <c r="K665" s="386"/>
      <c r="L665" s="386"/>
      <c r="N665" s="491"/>
      <c r="R665" s="491"/>
      <c r="V665" s="387"/>
      <c r="Z665" s="387"/>
      <c r="AD665" s="387"/>
      <c r="AH665" s="387"/>
      <c r="AL665" s="390"/>
      <c r="BH665" s="391"/>
      <c r="BL665" s="390"/>
      <c r="BP665" s="390"/>
    </row>
    <row r="666" spans="1:68">
      <c r="A666" s="163"/>
      <c r="F666" s="515"/>
      <c r="J666" s="491"/>
      <c r="K666" s="386"/>
      <c r="L666" s="386"/>
      <c r="N666" s="491"/>
      <c r="R666" s="491"/>
      <c r="V666" s="387"/>
      <c r="Z666" s="387"/>
      <c r="AD666" s="387"/>
      <c r="AH666" s="387"/>
      <c r="AL666" s="390"/>
      <c r="BH666" s="391"/>
      <c r="BL666" s="390"/>
      <c r="BP666" s="390"/>
    </row>
    <row r="667" spans="1:68">
      <c r="A667" s="163"/>
      <c r="F667" s="515"/>
      <c r="J667" s="491"/>
      <c r="K667" s="386"/>
      <c r="L667" s="386"/>
      <c r="N667" s="491"/>
      <c r="R667" s="491"/>
      <c r="V667" s="387"/>
      <c r="Z667" s="387"/>
      <c r="AD667" s="387"/>
      <c r="AH667" s="387"/>
      <c r="AL667" s="390"/>
      <c r="BH667" s="391"/>
      <c r="BL667" s="390"/>
      <c r="BP667" s="390"/>
    </row>
    <row r="668" spans="1:68">
      <c r="A668" s="163"/>
      <c r="F668" s="515"/>
      <c r="J668" s="491"/>
      <c r="K668" s="386"/>
      <c r="L668" s="386"/>
      <c r="N668" s="491"/>
      <c r="R668" s="491"/>
      <c r="V668" s="387"/>
      <c r="Z668" s="387"/>
      <c r="AD668" s="387"/>
      <c r="AH668" s="387"/>
      <c r="AL668" s="390"/>
      <c r="BH668" s="391"/>
      <c r="BL668" s="390"/>
      <c r="BP668" s="390"/>
    </row>
    <row r="669" spans="1:68">
      <c r="A669" s="163"/>
      <c r="F669" s="515"/>
      <c r="J669" s="491"/>
      <c r="K669" s="386"/>
      <c r="L669" s="386"/>
      <c r="N669" s="491"/>
      <c r="R669" s="491"/>
      <c r="V669" s="387"/>
      <c r="Z669" s="387"/>
      <c r="AD669" s="387"/>
      <c r="AH669" s="387"/>
      <c r="AL669" s="390"/>
      <c r="BH669" s="391"/>
      <c r="BL669" s="390"/>
      <c r="BP669" s="390"/>
    </row>
    <row r="670" spans="1:68">
      <c r="A670" s="163"/>
      <c r="F670" s="515"/>
      <c r="J670" s="491"/>
      <c r="K670" s="386"/>
      <c r="L670" s="386"/>
      <c r="N670" s="491"/>
      <c r="R670" s="491"/>
      <c r="V670" s="387"/>
      <c r="Z670" s="387"/>
      <c r="AD670" s="387"/>
      <c r="AH670" s="387"/>
      <c r="AL670" s="390"/>
      <c r="BH670" s="391"/>
      <c r="BL670" s="390"/>
      <c r="BP670" s="390"/>
    </row>
    <row r="671" spans="1:68">
      <c r="A671" s="163"/>
      <c r="F671" s="515"/>
      <c r="J671" s="491"/>
      <c r="K671" s="386"/>
      <c r="L671" s="386"/>
      <c r="N671" s="491"/>
      <c r="R671" s="491"/>
      <c r="V671" s="387"/>
      <c r="Z671" s="387"/>
      <c r="AD671" s="387"/>
      <c r="AH671" s="387"/>
      <c r="AL671" s="390"/>
      <c r="BH671" s="391"/>
      <c r="BL671" s="390"/>
      <c r="BP671" s="390"/>
    </row>
    <row r="672" spans="1:68">
      <c r="A672" s="163"/>
      <c r="F672" s="515"/>
      <c r="J672" s="491"/>
      <c r="K672" s="386"/>
      <c r="L672" s="386"/>
      <c r="N672" s="491"/>
      <c r="R672" s="491"/>
      <c r="V672" s="387"/>
      <c r="Z672" s="387"/>
      <c r="AD672" s="387"/>
      <c r="AH672" s="387"/>
      <c r="AL672" s="390"/>
      <c r="BH672" s="391"/>
      <c r="BL672" s="390"/>
      <c r="BP672" s="390"/>
    </row>
    <row r="673" spans="1:68">
      <c r="A673" s="163"/>
      <c r="F673" s="515"/>
      <c r="J673" s="491"/>
      <c r="K673" s="386"/>
      <c r="L673" s="386"/>
      <c r="N673" s="491"/>
      <c r="R673" s="491"/>
      <c r="V673" s="387"/>
      <c r="Z673" s="387"/>
      <c r="AD673" s="387"/>
      <c r="AH673" s="387"/>
      <c r="AL673" s="390"/>
      <c r="BH673" s="391"/>
      <c r="BL673" s="390"/>
      <c r="BP673" s="390"/>
    </row>
    <row r="674" spans="1:68">
      <c r="A674" s="163"/>
      <c r="F674" s="515"/>
      <c r="J674" s="491"/>
      <c r="K674" s="386"/>
      <c r="L674" s="386"/>
      <c r="N674" s="491"/>
      <c r="R674" s="491"/>
      <c r="V674" s="387"/>
      <c r="Z674" s="387"/>
      <c r="AD674" s="387"/>
      <c r="AH674" s="387"/>
      <c r="AL674" s="390"/>
      <c r="BH674" s="391"/>
      <c r="BL674" s="390"/>
      <c r="BP674" s="390"/>
    </row>
    <row r="675" spans="1:68">
      <c r="A675" s="163"/>
      <c r="F675" s="515"/>
      <c r="J675" s="491"/>
      <c r="K675" s="386"/>
      <c r="L675" s="386"/>
      <c r="N675" s="491"/>
      <c r="R675" s="491"/>
      <c r="V675" s="387"/>
      <c r="Z675" s="387"/>
      <c r="AD675" s="387"/>
      <c r="AH675" s="387"/>
      <c r="AL675" s="390"/>
      <c r="BH675" s="391"/>
      <c r="BL675" s="390"/>
      <c r="BP675" s="390"/>
    </row>
    <row r="676" spans="1:68">
      <c r="A676" s="163"/>
      <c r="F676" s="515"/>
      <c r="J676" s="491"/>
      <c r="K676" s="386"/>
      <c r="L676" s="386"/>
      <c r="N676" s="491"/>
      <c r="R676" s="491"/>
      <c r="V676" s="387"/>
      <c r="Z676" s="387"/>
      <c r="AD676" s="387"/>
      <c r="AH676" s="387"/>
      <c r="AL676" s="390"/>
      <c r="BH676" s="391"/>
      <c r="BL676" s="390"/>
      <c r="BP676" s="390"/>
    </row>
    <row r="677" spans="1:68">
      <c r="A677" s="163"/>
      <c r="F677" s="515"/>
      <c r="J677" s="491"/>
      <c r="K677" s="386"/>
      <c r="L677" s="386"/>
      <c r="N677" s="491"/>
      <c r="R677" s="491"/>
      <c r="V677" s="387"/>
      <c r="Z677" s="387"/>
      <c r="AD677" s="387"/>
      <c r="AH677" s="387"/>
      <c r="AL677" s="390"/>
      <c r="BH677" s="391"/>
      <c r="BL677" s="390"/>
      <c r="BP677" s="390"/>
    </row>
    <row r="678" spans="1:68">
      <c r="A678" s="163"/>
      <c r="F678" s="515"/>
      <c r="J678" s="491"/>
      <c r="K678" s="386"/>
      <c r="L678" s="386"/>
      <c r="N678" s="491"/>
      <c r="R678" s="491"/>
      <c r="V678" s="387"/>
      <c r="Z678" s="387"/>
      <c r="AD678" s="387"/>
      <c r="AH678" s="387"/>
      <c r="AL678" s="390"/>
      <c r="BH678" s="391"/>
      <c r="BL678" s="390"/>
      <c r="BP678" s="390"/>
    </row>
    <row r="679" spans="1:68">
      <c r="A679" s="163"/>
      <c r="F679" s="515"/>
      <c r="J679" s="491"/>
      <c r="K679" s="386"/>
      <c r="L679" s="386"/>
      <c r="N679" s="491"/>
      <c r="R679" s="491"/>
      <c r="V679" s="387"/>
      <c r="Z679" s="387"/>
      <c r="AD679" s="387"/>
      <c r="AH679" s="387"/>
      <c r="AL679" s="390"/>
      <c r="BH679" s="391"/>
      <c r="BL679" s="390"/>
      <c r="BP679" s="390"/>
    </row>
    <row r="680" spans="1:68">
      <c r="A680" s="163"/>
      <c r="F680" s="515"/>
      <c r="J680" s="491"/>
      <c r="K680" s="386"/>
      <c r="L680" s="386"/>
      <c r="N680" s="491"/>
      <c r="R680" s="491"/>
      <c r="V680" s="387"/>
      <c r="Z680" s="387"/>
      <c r="AD680" s="387"/>
      <c r="AH680" s="387"/>
      <c r="AL680" s="390"/>
      <c r="BH680" s="391"/>
      <c r="BL680" s="390"/>
      <c r="BP680" s="390"/>
    </row>
    <row r="681" spans="1:68">
      <c r="A681" s="163"/>
      <c r="F681" s="515"/>
      <c r="J681" s="491"/>
      <c r="K681" s="386"/>
      <c r="L681" s="386"/>
      <c r="N681" s="491"/>
      <c r="R681" s="491"/>
      <c r="V681" s="387"/>
      <c r="Z681" s="387"/>
      <c r="AD681" s="387"/>
      <c r="AH681" s="387"/>
      <c r="AL681" s="390"/>
      <c r="BH681" s="391"/>
      <c r="BL681" s="390"/>
      <c r="BP681" s="390"/>
    </row>
    <row r="682" spans="1:68">
      <c r="A682" s="163"/>
      <c r="F682" s="515"/>
      <c r="J682" s="491"/>
      <c r="K682" s="386"/>
      <c r="L682" s="386"/>
      <c r="N682" s="491"/>
      <c r="R682" s="491"/>
      <c r="V682" s="387"/>
      <c r="Z682" s="387"/>
      <c r="AD682" s="387"/>
      <c r="AH682" s="387"/>
      <c r="AL682" s="390"/>
      <c r="BH682" s="391"/>
      <c r="BL682" s="390"/>
      <c r="BP682" s="390"/>
    </row>
    <row r="683" spans="1:68">
      <c r="A683" s="163"/>
      <c r="F683" s="515"/>
      <c r="J683" s="491"/>
      <c r="K683" s="386"/>
      <c r="L683" s="386"/>
      <c r="N683" s="491"/>
      <c r="R683" s="491"/>
      <c r="V683" s="387"/>
      <c r="Z683" s="387"/>
      <c r="AD683" s="387"/>
      <c r="AH683" s="387"/>
      <c r="AL683" s="390"/>
      <c r="BH683" s="391"/>
      <c r="BL683" s="390"/>
      <c r="BP683" s="390"/>
    </row>
    <row r="684" spans="1:68">
      <c r="A684" s="163"/>
      <c r="F684" s="515"/>
      <c r="J684" s="491"/>
      <c r="K684" s="386"/>
      <c r="L684" s="386"/>
      <c r="N684" s="491"/>
      <c r="R684" s="491"/>
      <c r="V684" s="387"/>
      <c r="Z684" s="387"/>
      <c r="AD684" s="387"/>
      <c r="AH684" s="387"/>
      <c r="AL684" s="390"/>
      <c r="BH684" s="391"/>
      <c r="BL684" s="390"/>
      <c r="BP684" s="390"/>
    </row>
    <row r="685" spans="1:68">
      <c r="A685" s="163"/>
      <c r="F685" s="515"/>
      <c r="J685" s="491"/>
      <c r="K685" s="386"/>
      <c r="L685" s="386"/>
      <c r="N685" s="491"/>
      <c r="R685" s="491"/>
      <c r="V685" s="387"/>
      <c r="Z685" s="387"/>
      <c r="AD685" s="387"/>
      <c r="AH685" s="387"/>
      <c r="AL685" s="390"/>
      <c r="BH685" s="391"/>
      <c r="BL685" s="390"/>
      <c r="BP685" s="390"/>
    </row>
    <row r="686" spans="1:68">
      <c r="A686" s="163"/>
      <c r="F686" s="515"/>
      <c r="J686" s="491"/>
      <c r="K686" s="386"/>
      <c r="L686" s="386"/>
      <c r="N686" s="491"/>
      <c r="R686" s="491"/>
      <c r="V686" s="387"/>
      <c r="Z686" s="387"/>
      <c r="AD686" s="387"/>
      <c r="AH686" s="387"/>
      <c r="AL686" s="390"/>
      <c r="BH686" s="391"/>
      <c r="BL686" s="390"/>
      <c r="BP686" s="390"/>
    </row>
    <row r="687" spans="1:68">
      <c r="A687" s="163"/>
      <c r="F687" s="515"/>
      <c r="J687" s="491"/>
      <c r="K687" s="386"/>
      <c r="L687" s="386"/>
      <c r="N687" s="491"/>
      <c r="R687" s="491"/>
      <c r="V687" s="387"/>
      <c r="Z687" s="387"/>
      <c r="AD687" s="387"/>
      <c r="AH687" s="387"/>
      <c r="AL687" s="390"/>
      <c r="BH687" s="391"/>
      <c r="BL687" s="390"/>
      <c r="BP687" s="390"/>
    </row>
    <row r="688" spans="1:68">
      <c r="A688" s="163"/>
      <c r="F688" s="515"/>
      <c r="J688" s="491"/>
      <c r="K688" s="386"/>
      <c r="L688" s="386"/>
      <c r="N688" s="491"/>
      <c r="R688" s="491"/>
      <c r="V688" s="387"/>
      <c r="Z688" s="387"/>
      <c r="AD688" s="387"/>
      <c r="AH688" s="387"/>
      <c r="AL688" s="390"/>
      <c r="BH688" s="391"/>
      <c r="BL688" s="390"/>
      <c r="BP688" s="390"/>
    </row>
    <row r="689" spans="1:68">
      <c r="A689" s="163"/>
      <c r="F689" s="515"/>
      <c r="J689" s="491"/>
      <c r="K689" s="386"/>
      <c r="L689" s="386"/>
      <c r="N689" s="491"/>
      <c r="R689" s="491"/>
      <c r="V689" s="387"/>
      <c r="Z689" s="387"/>
      <c r="AD689" s="387"/>
      <c r="AH689" s="387"/>
      <c r="AL689" s="390"/>
      <c r="BH689" s="391"/>
      <c r="BL689" s="390"/>
      <c r="BP689" s="390"/>
    </row>
    <row r="690" spans="1:68">
      <c r="A690" s="163"/>
      <c r="F690" s="515"/>
      <c r="J690" s="491"/>
      <c r="K690" s="386"/>
      <c r="L690" s="386"/>
      <c r="N690" s="491"/>
      <c r="R690" s="491"/>
      <c r="V690" s="387"/>
      <c r="Z690" s="387"/>
      <c r="AD690" s="387"/>
      <c r="AH690" s="387"/>
      <c r="AL690" s="390"/>
      <c r="BH690" s="391"/>
      <c r="BL690" s="390"/>
      <c r="BP690" s="390"/>
    </row>
    <row r="691" spans="1:68">
      <c r="A691" s="163"/>
      <c r="F691" s="515"/>
      <c r="J691" s="491"/>
      <c r="K691" s="386"/>
      <c r="L691" s="386"/>
      <c r="N691" s="491"/>
      <c r="R691" s="491"/>
      <c r="V691" s="387"/>
      <c r="Z691" s="387"/>
      <c r="AD691" s="387"/>
      <c r="AH691" s="387"/>
      <c r="AL691" s="390"/>
      <c r="BH691" s="391"/>
      <c r="BL691" s="390"/>
      <c r="BP691" s="390"/>
    </row>
    <row r="692" spans="1:68">
      <c r="A692" s="163"/>
      <c r="F692" s="515"/>
      <c r="J692" s="491"/>
      <c r="K692" s="386"/>
      <c r="L692" s="386"/>
      <c r="N692" s="491"/>
      <c r="R692" s="491"/>
      <c r="V692" s="387"/>
      <c r="Z692" s="387"/>
      <c r="AD692" s="387"/>
      <c r="AH692" s="387"/>
      <c r="AL692" s="390"/>
      <c r="BH692" s="391"/>
      <c r="BL692" s="390"/>
      <c r="BP692" s="390"/>
    </row>
    <row r="693" spans="1:68">
      <c r="A693" s="163"/>
      <c r="F693" s="515"/>
      <c r="J693" s="491"/>
      <c r="K693" s="386"/>
      <c r="L693" s="386"/>
      <c r="N693" s="491"/>
      <c r="R693" s="491"/>
      <c r="V693" s="387"/>
      <c r="Z693" s="387"/>
      <c r="AD693" s="387"/>
      <c r="AH693" s="387"/>
      <c r="AL693" s="390"/>
      <c r="BH693" s="391"/>
      <c r="BL693" s="390"/>
      <c r="BP693" s="390"/>
    </row>
    <row r="694" spans="1:68">
      <c r="A694" s="163"/>
      <c r="F694" s="515"/>
      <c r="J694" s="491"/>
      <c r="K694" s="386"/>
      <c r="L694" s="386"/>
      <c r="N694" s="491"/>
      <c r="R694" s="491"/>
      <c r="V694" s="387"/>
      <c r="Z694" s="387"/>
      <c r="AD694" s="387"/>
      <c r="AH694" s="387"/>
      <c r="AL694" s="390"/>
      <c r="BH694" s="391"/>
      <c r="BL694" s="390"/>
      <c r="BP694" s="390"/>
    </row>
    <row r="695" spans="1:68">
      <c r="A695" s="163"/>
      <c r="F695" s="515"/>
      <c r="J695" s="491"/>
      <c r="K695" s="386"/>
      <c r="L695" s="386"/>
      <c r="N695" s="491"/>
      <c r="R695" s="491"/>
      <c r="V695" s="387"/>
      <c r="Z695" s="387"/>
      <c r="AD695" s="387"/>
      <c r="AH695" s="387"/>
      <c r="AL695" s="390"/>
      <c r="BH695" s="391"/>
      <c r="BL695" s="390"/>
      <c r="BP695" s="390"/>
    </row>
    <row r="696" spans="1:68">
      <c r="A696" s="163"/>
      <c r="F696" s="515"/>
      <c r="J696" s="491"/>
      <c r="K696" s="386"/>
      <c r="L696" s="386"/>
      <c r="N696" s="491"/>
      <c r="R696" s="491"/>
      <c r="V696" s="387"/>
      <c r="Z696" s="387"/>
      <c r="AD696" s="387"/>
      <c r="AH696" s="387"/>
      <c r="AL696" s="390"/>
      <c r="BH696" s="391"/>
      <c r="BL696" s="390"/>
      <c r="BP696" s="390"/>
    </row>
    <row r="697" spans="1:68">
      <c r="A697" s="163"/>
      <c r="F697" s="515"/>
      <c r="J697" s="491"/>
      <c r="K697" s="386"/>
      <c r="L697" s="386"/>
      <c r="N697" s="491"/>
      <c r="R697" s="491"/>
      <c r="V697" s="387"/>
      <c r="Z697" s="387"/>
      <c r="AD697" s="387"/>
      <c r="AH697" s="387"/>
      <c r="AL697" s="390"/>
      <c r="BH697" s="391"/>
      <c r="BL697" s="390"/>
      <c r="BP697" s="390"/>
    </row>
    <row r="698" spans="1:68">
      <c r="A698" s="163"/>
      <c r="F698" s="515"/>
      <c r="J698" s="491"/>
      <c r="K698" s="386"/>
      <c r="L698" s="386"/>
      <c r="N698" s="491"/>
      <c r="R698" s="491"/>
      <c r="V698" s="387"/>
      <c r="Z698" s="387"/>
      <c r="AD698" s="387"/>
      <c r="AH698" s="387"/>
      <c r="AL698" s="390"/>
      <c r="BH698" s="391"/>
      <c r="BL698" s="390"/>
      <c r="BP698" s="390"/>
    </row>
    <row r="699" spans="1:68">
      <c r="A699" s="163"/>
      <c r="F699" s="515"/>
      <c r="J699" s="491"/>
      <c r="K699" s="386"/>
      <c r="L699" s="386"/>
      <c r="N699" s="491"/>
      <c r="R699" s="491"/>
      <c r="V699" s="387"/>
      <c r="Z699" s="387"/>
      <c r="AD699" s="387"/>
      <c r="AH699" s="387"/>
      <c r="AL699" s="390"/>
      <c r="BH699" s="391"/>
      <c r="BL699" s="390"/>
      <c r="BP699" s="390"/>
    </row>
    <row r="700" spans="1:68">
      <c r="A700" s="163"/>
      <c r="F700" s="515"/>
      <c r="J700" s="491"/>
      <c r="K700" s="386"/>
      <c r="L700" s="386"/>
      <c r="N700" s="491"/>
      <c r="R700" s="491"/>
      <c r="V700" s="387"/>
      <c r="Z700" s="387"/>
      <c r="AD700" s="387"/>
      <c r="AH700" s="387"/>
      <c r="AL700" s="390"/>
      <c r="BH700" s="391"/>
      <c r="BL700" s="390"/>
      <c r="BP700" s="390"/>
    </row>
    <row r="701" spans="1:68">
      <c r="A701" s="163"/>
      <c r="F701" s="515"/>
      <c r="J701" s="491"/>
      <c r="K701" s="386"/>
      <c r="L701" s="386"/>
      <c r="N701" s="491"/>
      <c r="R701" s="491"/>
      <c r="V701" s="387"/>
      <c r="Z701" s="387"/>
      <c r="AD701" s="387"/>
      <c r="AH701" s="387"/>
      <c r="AL701" s="390"/>
      <c r="BH701" s="391"/>
      <c r="BL701" s="390"/>
      <c r="BP701" s="390"/>
    </row>
    <row r="702" spans="1:68">
      <c r="A702" s="163"/>
      <c r="F702" s="515"/>
      <c r="J702" s="491"/>
      <c r="K702" s="386"/>
      <c r="L702" s="386"/>
      <c r="N702" s="491"/>
      <c r="R702" s="491"/>
      <c r="V702" s="387"/>
      <c r="Z702" s="387"/>
      <c r="AD702" s="387"/>
      <c r="AH702" s="387"/>
      <c r="AL702" s="390"/>
      <c r="BH702" s="391"/>
      <c r="BL702" s="390"/>
      <c r="BP702" s="390"/>
    </row>
    <row r="703" spans="1:68">
      <c r="A703" s="163"/>
      <c r="F703" s="515"/>
      <c r="J703" s="491"/>
      <c r="K703" s="386"/>
      <c r="L703" s="386"/>
      <c r="N703" s="491"/>
      <c r="R703" s="491"/>
      <c r="V703" s="387"/>
      <c r="Z703" s="387"/>
      <c r="AD703" s="387"/>
      <c r="AH703" s="387"/>
      <c r="AL703" s="390"/>
      <c r="BH703" s="391"/>
      <c r="BL703" s="390"/>
      <c r="BP703" s="390"/>
    </row>
    <row r="704" spans="1:68">
      <c r="A704" s="163"/>
      <c r="F704" s="515"/>
      <c r="J704" s="491"/>
      <c r="K704" s="386"/>
      <c r="L704" s="386"/>
      <c r="N704" s="491"/>
      <c r="R704" s="491"/>
      <c r="V704" s="387"/>
      <c r="Z704" s="387"/>
      <c r="AD704" s="387"/>
      <c r="AH704" s="387"/>
      <c r="AL704" s="390"/>
      <c r="BH704" s="391"/>
      <c r="BL704" s="390"/>
      <c r="BP704" s="390"/>
    </row>
    <row r="705" spans="1:68">
      <c r="A705" s="163"/>
      <c r="F705" s="515"/>
      <c r="J705" s="491"/>
      <c r="K705" s="386"/>
      <c r="L705" s="386"/>
      <c r="N705" s="491"/>
      <c r="R705" s="491"/>
      <c r="V705" s="387"/>
      <c r="Z705" s="387"/>
      <c r="AD705" s="387"/>
      <c r="AH705" s="387"/>
      <c r="AL705" s="390"/>
      <c r="BH705" s="391"/>
      <c r="BL705" s="390"/>
      <c r="BP705" s="390"/>
    </row>
    <row r="706" spans="1:68">
      <c r="A706" s="163"/>
      <c r="F706" s="515"/>
      <c r="J706" s="491"/>
      <c r="K706" s="386"/>
      <c r="L706" s="386"/>
      <c r="N706" s="491"/>
      <c r="R706" s="491"/>
      <c r="V706" s="387"/>
      <c r="Z706" s="387"/>
      <c r="AD706" s="387"/>
      <c r="AH706" s="387"/>
      <c r="AL706" s="390"/>
      <c r="BH706" s="391"/>
      <c r="BL706" s="390"/>
      <c r="BP706" s="390"/>
    </row>
    <row r="707" spans="1:68">
      <c r="A707" s="163"/>
      <c r="F707" s="515"/>
      <c r="J707" s="491"/>
      <c r="K707" s="386"/>
      <c r="L707" s="386"/>
      <c r="N707" s="491"/>
      <c r="R707" s="491"/>
      <c r="V707" s="387"/>
      <c r="Z707" s="387"/>
      <c r="AD707" s="387"/>
      <c r="AH707" s="387"/>
      <c r="AL707" s="390"/>
      <c r="BH707" s="391"/>
      <c r="BL707" s="390"/>
      <c r="BP707" s="390"/>
    </row>
    <row r="708" spans="1:68">
      <c r="A708" s="163"/>
      <c r="F708" s="515"/>
      <c r="J708" s="491"/>
      <c r="K708" s="386"/>
      <c r="L708" s="386"/>
      <c r="N708" s="491"/>
      <c r="R708" s="491"/>
      <c r="V708" s="387"/>
      <c r="Z708" s="387"/>
      <c r="AD708" s="387"/>
      <c r="AH708" s="387"/>
      <c r="AL708" s="390"/>
      <c r="BH708" s="391"/>
      <c r="BL708" s="390"/>
      <c r="BP708" s="390"/>
    </row>
    <row r="709" spans="1:68">
      <c r="A709" s="163"/>
      <c r="F709" s="515"/>
      <c r="J709" s="491"/>
      <c r="K709" s="386"/>
      <c r="L709" s="386"/>
      <c r="N709" s="491"/>
      <c r="R709" s="491"/>
      <c r="V709" s="387"/>
      <c r="Z709" s="387"/>
      <c r="AD709" s="387"/>
      <c r="AH709" s="387"/>
      <c r="AL709" s="390"/>
      <c r="BH709" s="391"/>
      <c r="BL709" s="390"/>
      <c r="BP709" s="390"/>
    </row>
    <row r="710" spans="1:68">
      <c r="A710" s="163"/>
      <c r="F710" s="515"/>
      <c r="J710" s="491"/>
      <c r="K710" s="386"/>
      <c r="L710" s="386"/>
      <c r="N710" s="491"/>
      <c r="R710" s="491"/>
      <c r="V710" s="387"/>
      <c r="Z710" s="387"/>
      <c r="AD710" s="387"/>
      <c r="AH710" s="387"/>
      <c r="AL710" s="390"/>
      <c r="BH710" s="391"/>
      <c r="BL710" s="390"/>
      <c r="BP710" s="390"/>
    </row>
    <row r="711" spans="1:68">
      <c r="A711" s="163"/>
      <c r="F711" s="515"/>
      <c r="J711" s="491"/>
      <c r="K711" s="386"/>
      <c r="L711" s="386"/>
      <c r="N711" s="491"/>
      <c r="R711" s="491"/>
      <c r="V711" s="387"/>
      <c r="Z711" s="387"/>
      <c r="AD711" s="387"/>
      <c r="AH711" s="387"/>
      <c r="AL711" s="390"/>
      <c r="BH711" s="391"/>
      <c r="BL711" s="390"/>
      <c r="BP711" s="390"/>
    </row>
    <row r="712" spans="1:68">
      <c r="A712" s="163"/>
      <c r="F712" s="515"/>
      <c r="J712" s="491"/>
      <c r="K712" s="386"/>
      <c r="L712" s="386"/>
      <c r="N712" s="491"/>
      <c r="R712" s="491"/>
      <c r="V712" s="387"/>
      <c r="Z712" s="387"/>
      <c r="AD712" s="387"/>
      <c r="AH712" s="387"/>
      <c r="AL712" s="390"/>
      <c r="BH712" s="391"/>
      <c r="BL712" s="390"/>
      <c r="BP712" s="390"/>
    </row>
    <row r="713" spans="1:68">
      <c r="A713" s="163"/>
      <c r="F713" s="515"/>
      <c r="J713" s="491"/>
      <c r="K713" s="386"/>
      <c r="L713" s="386"/>
      <c r="N713" s="491"/>
      <c r="R713" s="491"/>
      <c r="V713" s="387"/>
      <c r="Z713" s="387"/>
      <c r="AD713" s="387"/>
      <c r="AH713" s="387"/>
      <c r="AL713" s="390"/>
      <c r="BH713" s="391"/>
      <c r="BL713" s="390"/>
      <c r="BP713" s="390"/>
    </row>
    <row r="714" spans="1:68">
      <c r="A714" s="163"/>
      <c r="F714" s="515"/>
      <c r="J714" s="491"/>
      <c r="K714" s="386"/>
      <c r="L714" s="386"/>
      <c r="N714" s="491"/>
      <c r="R714" s="491"/>
      <c r="V714" s="387"/>
      <c r="Z714" s="387"/>
      <c r="AD714" s="387"/>
      <c r="AH714" s="387"/>
      <c r="AL714" s="390"/>
      <c r="BH714" s="391"/>
      <c r="BL714" s="390"/>
      <c r="BP714" s="390"/>
    </row>
    <row r="715" spans="1:68">
      <c r="A715" s="163"/>
      <c r="F715" s="515"/>
      <c r="J715" s="491"/>
      <c r="K715" s="386"/>
      <c r="L715" s="386"/>
      <c r="N715" s="491"/>
      <c r="R715" s="491"/>
      <c r="V715" s="387"/>
      <c r="Z715" s="387"/>
      <c r="AD715" s="387"/>
      <c r="AH715" s="387"/>
      <c r="AL715" s="390"/>
      <c r="BH715" s="391"/>
      <c r="BL715" s="390"/>
      <c r="BP715" s="390"/>
    </row>
    <row r="716" spans="1:68">
      <c r="A716" s="163"/>
      <c r="F716" s="515"/>
      <c r="J716" s="491"/>
      <c r="K716" s="386"/>
      <c r="L716" s="386"/>
      <c r="N716" s="491"/>
      <c r="R716" s="491"/>
      <c r="V716" s="387"/>
      <c r="Z716" s="387"/>
      <c r="AD716" s="387"/>
      <c r="AH716" s="387"/>
      <c r="AL716" s="390"/>
      <c r="BH716" s="391"/>
      <c r="BL716" s="390"/>
      <c r="BP716" s="390"/>
    </row>
    <row r="717" spans="1:68">
      <c r="A717" s="163"/>
      <c r="F717" s="515"/>
      <c r="J717" s="491"/>
      <c r="K717" s="386"/>
      <c r="L717" s="386"/>
      <c r="N717" s="491"/>
      <c r="R717" s="491"/>
      <c r="V717" s="387"/>
      <c r="Z717" s="387"/>
      <c r="AD717" s="387"/>
      <c r="AH717" s="387"/>
      <c r="AL717" s="390"/>
      <c r="BH717" s="391"/>
      <c r="BL717" s="390"/>
      <c r="BP717" s="390"/>
    </row>
    <row r="718" spans="1:68">
      <c r="A718" s="163"/>
      <c r="F718" s="515"/>
      <c r="J718" s="491"/>
      <c r="K718" s="386"/>
      <c r="L718" s="386"/>
      <c r="N718" s="491"/>
      <c r="R718" s="491"/>
      <c r="V718" s="387"/>
      <c r="Z718" s="387"/>
      <c r="AD718" s="387"/>
      <c r="AH718" s="387"/>
      <c r="AL718" s="390"/>
      <c r="BH718" s="391"/>
      <c r="BL718" s="390"/>
      <c r="BP718" s="390"/>
    </row>
    <row r="719" spans="1:68">
      <c r="A719" s="163"/>
      <c r="F719" s="515"/>
      <c r="J719" s="491"/>
      <c r="K719" s="386"/>
      <c r="L719" s="386"/>
      <c r="N719" s="491"/>
      <c r="R719" s="491"/>
      <c r="V719" s="387"/>
      <c r="Z719" s="387"/>
      <c r="AD719" s="387"/>
      <c r="AH719" s="387"/>
      <c r="AL719" s="390"/>
      <c r="BH719" s="391"/>
      <c r="BL719" s="390"/>
      <c r="BP719" s="390"/>
    </row>
    <row r="720" spans="1:68">
      <c r="A720" s="163"/>
      <c r="F720" s="515"/>
      <c r="J720" s="491"/>
      <c r="K720" s="386"/>
      <c r="L720" s="386"/>
      <c r="N720" s="491"/>
      <c r="R720" s="491"/>
      <c r="V720" s="387"/>
      <c r="Z720" s="387"/>
      <c r="AD720" s="387"/>
      <c r="AH720" s="387"/>
      <c r="AL720" s="390"/>
      <c r="BH720" s="391"/>
      <c r="BL720" s="390"/>
      <c r="BP720" s="390"/>
    </row>
    <row r="721" spans="1:68">
      <c r="A721" s="163"/>
      <c r="F721" s="515"/>
      <c r="J721" s="491"/>
      <c r="K721" s="386"/>
      <c r="L721" s="386"/>
      <c r="N721" s="491"/>
      <c r="R721" s="491"/>
      <c r="V721" s="387"/>
      <c r="Z721" s="387"/>
      <c r="AD721" s="387"/>
      <c r="AH721" s="387"/>
      <c r="AL721" s="390"/>
      <c r="BH721" s="391"/>
      <c r="BL721" s="390"/>
      <c r="BP721" s="390"/>
    </row>
    <row r="722" spans="1:68">
      <c r="A722" s="163"/>
      <c r="F722" s="515"/>
      <c r="J722" s="491"/>
      <c r="K722" s="386"/>
      <c r="L722" s="386"/>
      <c r="N722" s="491"/>
      <c r="R722" s="491"/>
      <c r="V722" s="387"/>
      <c r="Z722" s="387"/>
      <c r="AD722" s="387"/>
      <c r="AH722" s="387"/>
      <c r="AL722" s="390"/>
      <c r="BH722" s="391"/>
      <c r="BL722" s="390"/>
      <c r="BP722" s="390"/>
    </row>
    <row r="723" spans="1:68">
      <c r="A723" s="163"/>
      <c r="F723" s="515"/>
      <c r="J723" s="491"/>
      <c r="K723" s="386"/>
      <c r="L723" s="386"/>
      <c r="N723" s="491"/>
      <c r="R723" s="491"/>
      <c r="V723" s="387"/>
      <c r="Z723" s="387"/>
      <c r="AD723" s="387"/>
      <c r="AH723" s="387"/>
      <c r="AL723" s="390"/>
      <c r="BH723" s="391"/>
      <c r="BL723" s="390"/>
      <c r="BP723" s="390"/>
    </row>
    <row r="724" spans="1:68">
      <c r="A724" s="163"/>
      <c r="F724" s="515"/>
      <c r="J724" s="491"/>
      <c r="K724" s="386"/>
      <c r="L724" s="386"/>
      <c r="N724" s="491"/>
      <c r="R724" s="491"/>
      <c r="V724" s="387"/>
      <c r="Z724" s="387"/>
      <c r="AD724" s="387"/>
      <c r="AH724" s="387"/>
      <c r="AL724" s="390"/>
      <c r="BH724" s="391"/>
      <c r="BL724" s="390"/>
      <c r="BP724" s="390"/>
    </row>
    <row r="725" spans="1:68">
      <c r="A725" s="163"/>
      <c r="F725" s="515"/>
      <c r="J725" s="491"/>
      <c r="K725" s="386"/>
      <c r="L725" s="386"/>
      <c r="N725" s="491"/>
      <c r="R725" s="491"/>
      <c r="V725" s="387"/>
      <c r="Z725" s="387"/>
      <c r="AD725" s="387"/>
      <c r="AH725" s="387"/>
      <c r="AL725" s="390"/>
      <c r="BH725" s="391"/>
      <c r="BL725" s="390"/>
      <c r="BP725" s="390"/>
    </row>
    <row r="726" spans="1:68">
      <c r="A726" s="163"/>
      <c r="F726" s="515"/>
      <c r="J726" s="491"/>
      <c r="K726" s="386"/>
      <c r="L726" s="386"/>
      <c r="N726" s="491"/>
      <c r="R726" s="491"/>
      <c r="V726" s="387"/>
      <c r="Z726" s="387"/>
      <c r="AD726" s="387"/>
      <c r="AH726" s="387"/>
      <c r="AL726" s="390"/>
      <c r="BH726" s="391"/>
      <c r="BL726" s="390"/>
      <c r="BP726" s="390"/>
    </row>
    <row r="727" spans="1:68">
      <c r="A727" s="163"/>
      <c r="F727" s="515"/>
      <c r="J727" s="491"/>
      <c r="K727" s="386"/>
      <c r="L727" s="386"/>
      <c r="N727" s="491"/>
      <c r="R727" s="491"/>
      <c r="V727" s="387"/>
      <c r="Z727" s="387"/>
      <c r="AD727" s="387"/>
      <c r="AH727" s="387"/>
      <c r="AL727" s="390"/>
      <c r="BH727" s="391"/>
      <c r="BL727" s="390"/>
      <c r="BP727" s="390"/>
    </row>
    <row r="728" spans="1:68">
      <c r="A728" s="163"/>
      <c r="F728" s="515"/>
      <c r="J728" s="491"/>
      <c r="K728" s="386"/>
      <c r="L728" s="386"/>
      <c r="N728" s="491"/>
      <c r="R728" s="491"/>
      <c r="V728" s="387"/>
      <c r="Z728" s="387"/>
      <c r="AD728" s="387"/>
      <c r="AH728" s="387"/>
      <c r="AL728" s="390"/>
      <c r="BH728" s="391"/>
      <c r="BL728" s="390"/>
      <c r="BP728" s="390"/>
    </row>
    <row r="729" spans="1:68">
      <c r="A729" s="163"/>
      <c r="F729" s="515"/>
      <c r="J729" s="491"/>
      <c r="K729" s="386"/>
      <c r="L729" s="386"/>
      <c r="N729" s="491"/>
      <c r="R729" s="491"/>
      <c r="V729" s="387"/>
      <c r="Z729" s="387"/>
      <c r="AD729" s="387"/>
      <c r="AH729" s="387"/>
      <c r="AL729" s="390"/>
      <c r="BH729" s="391"/>
      <c r="BL729" s="390"/>
      <c r="BP729" s="390"/>
    </row>
    <row r="730" spans="1:68">
      <c r="A730" s="163"/>
      <c r="F730" s="515"/>
      <c r="J730" s="491"/>
      <c r="K730" s="386"/>
      <c r="L730" s="386"/>
      <c r="N730" s="491"/>
      <c r="R730" s="491"/>
      <c r="V730" s="387"/>
      <c r="Z730" s="387"/>
      <c r="AD730" s="387"/>
      <c r="AH730" s="387"/>
      <c r="AL730" s="390"/>
      <c r="BH730" s="391"/>
      <c r="BL730" s="390"/>
      <c r="BP730" s="390"/>
    </row>
    <row r="731" spans="1:68">
      <c r="A731" s="163"/>
      <c r="F731" s="515"/>
      <c r="J731" s="491"/>
      <c r="K731" s="386"/>
      <c r="L731" s="386"/>
      <c r="N731" s="491"/>
      <c r="R731" s="491"/>
      <c r="V731" s="387"/>
      <c r="Z731" s="387"/>
      <c r="AD731" s="387"/>
      <c r="AH731" s="387"/>
      <c r="AL731" s="390"/>
      <c r="BH731" s="391"/>
      <c r="BL731" s="390"/>
      <c r="BP731" s="390"/>
    </row>
    <row r="732" spans="1:68">
      <c r="A732" s="163"/>
      <c r="F732" s="515"/>
      <c r="J732" s="491"/>
      <c r="K732" s="386"/>
      <c r="L732" s="386"/>
      <c r="N732" s="491"/>
      <c r="R732" s="491"/>
      <c r="V732" s="387"/>
      <c r="Z732" s="387"/>
      <c r="AD732" s="387"/>
      <c r="AH732" s="387"/>
      <c r="AL732" s="390"/>
      <c r="BH732" s="391"/>
      <c r="BL732" s="390"/>
      <c r="BP732" s="390"/>
    </row>
    <row r="733" spans="1:68">
      <c r="A733" s="163"/>
      <c r="F733" s="515"/>
      <c r="J733" s="491"/>
      <c r="K733" s="386"/>
      <c r="L733" s="386"/>
      <c r="N733" s="491"/>
      <c r="R733" s="491"/>
      <c r="V733" s="387"/>
      <c r="Z733" s="387"/>
      <c r="AD733" s="387"/>
      <c r="AH733" s="387"/>
      <c r="AL733" s="390"/>
      <c r="BH733" s="391"/>
      <c r="BL733" s="390"/>
      <c r="BP733" s="390"/>
    </row>
    <row r="734" spans="1:68">
      <c r="A734" s="163"/>
      <c r="F734" s="515"/>
      <c r="J734" s="491"/>
      <c r="K734" s="386"/>
      <c r="L734" s="386"/>
      <c r="N734" s="491"/>
      <c r="R734" s="491"/>
      <c r="V734" s="387"/>
      <c r="Z734" s="387"/>
      <c r="AD734" s="387"/>
      <c r="AH734" s="387"/>
      <c r="AL734" s="390"/>
      <c r="BH734" s="391"/>
      <c r="BL734" s="390"/>
      <c r="BP734" s="390"/>
    </row>
    <row r="735" spans="1:68">
      <c r="A735" s="163"/>
      <c r="F735" s="515"/>
      <c r="J735" s="491"/>
      <c r="K735" s="386"/>
      <c r="L735" s="386"/>
      <c r="N735" s="491"/>
      <c r="R735" s="491"/>
      <c r="V735" s="387"/>
      <c r="Z735" s="387"/>
      <c r="AD735" s="387"/>
      <c r="AH735" s="387"/>
      <c r="AL735" s="390"/>
      <c r="BH735" s="391"/>
      <c r="BL735" s="390"/>
      <c r="BP735" s="390"/>
    </row>
    <row r="736" spans="1:68">
      <c r="A736" s="163"/>
      <c r="F736" s="515"/>
      <c r="J736" s="491"/>
      <c r="K736" s="386"/>
      <c r="L736" s="386"/>
      <c r="N736" s="491"/>
      <c r="R736" s="491"/>
      <c r="V736" s="387"/>
      <c r="Z736" s="387"/>
      <c r="AD736" s="387"/>
      <c r="AH736" s="387"/>
      <c r="AL736" s="390"/>
      <c r="BH736" s="391"/>
      <c r="BL736" s="390"/>
      <c r="BP736" s="390"/>
    </row>
    <row r="737" spans="1:68">
      <c r="A737" s="163"/>
      <c r="F737" s="515"/>
      <c r="J737" s="491"/>
      <c r="K737" s="386"/>
      <c r="L737" s="386"/>
      <c r="N737" s="491"/>
      <c r="R737" s="491"/>
      <c r="V737" s="387"/>
      <c r="Z737" s="387"/>
      <c r="AD737" s="387"/>
      <c r="AH737" s="387"/>
      <c r="AL737" s="390"/>
      <c r="BH737" s="391"/>
      <c r="BL737" s="390"/>
      <c r="BP737" s="390"/>
    </row>
    <row r="738" spans="1:68">
      <c r="A738" s="163"/>
      <c r="F738" s="515"/>
      <c r="J738" s="491"/>
      <c r="K738" s="386"/>
      <c r="L738" s="386"/>
      <c r="N738" s="491"/>
      <c r="R738" s="491"/>
      <c r="V738" s="387"/>
      <c r="Z738" s="387"/>
      <c r="AD738" s="387"/>
      <c r="AH738" s="387"/>
      <c r="AL738" s="390"/>
      <c r="BH738" s="391"/>
      <c r="BL738" s="390"/>
      <c r="BP738" s="390"/>
    </row>
    <row r="739" spans="1:68">
      <c r="A739" s="163"/>
      <c r="F739" s="515"/>
      <c r="J739" s="491"/>
      <c r="K739" s="386"/>
      <c r="L739" s="386"/>
      <c r="N739" s="491"/>
      <c r="R739" s="491"/>
      <c r="V739" s="387"/>
      <c r="Z739" s="387"/>
      <c r="AD739" s="387"/>
      <c r="AH739" s="387"/>
      <c r="AL739" s="390"/>
      <c r="BH739" s="391"/>
      <c r="BL739" s="390"/>
      <c r="BP739" s="390"/>
    </row>
    <row r="740" spans="1:68">
      <c r="A740" s="163"/>
      <c r="F740" s="515"/>
      <c r="J740" s="491"/>
      <c r="K740" s="386"/>
      <c r="L740" s="386"/>
      <c r="N740" s="491"/>
      <c r="R740" s="491"/>
      <c r="V740" s="387"/>
      <c r="Z740" s="387"/>
      <c r="AD740" s="387"/>
      <c r="AH740" s="387"/>
      <c r="AL740" s="390"/>
      <c r="BH740" s="391"/>
      <c r="BL740" s="390"/>
      <c r="BP740" s="390"/>
    </row>
    <row r="741" spans="1:68">
      <c r="A741" s="163"/>
      <c r="F741" s="515"/>
      <c r="J741" s="491"/>
      <c r="K741" s="386"/>
      <c r="L741" s="386"/>
      <c r="N741" s="491"/>
      <c r="R741" s="491"/>
      <c r="V741" s="387"/>
      <c r="Z741" s="387"/>
      <c r="AD741" s="387"/>
      <c r="AH741" s="387"/>
      <c r="AL741" s="390"/>
      <c r="BH741" s="391"/>
      <c r="BL741" s="390"/>
      <c r="BP741" s="390"/>
    </row>
    <row r="742" spans="1:68">
      <c r="A742" s="163"/>
      <c r="F742" s="515"/>
      <c r="J742" s="491"/>
      <c r="K742" s="386"/>
      <c r="L742" s="386"/>
      <c r="N742" s="491"/>
      <c r="R742" s="491"/>
      <c r="V742" s="387"/>
      <c r="Z742" s="387"/>
      <c r="AD742" s="387"/>
      <c r="AH742" s="387"/>
      <c r="AL742" s="390"/>
      <c r="BH742" s="391"/>
      <c r="BL742" s="390"/>
      <c r="BP742" s="390"/>
    </row>
    <row r="743" spans="1:68">
      <c r="A743" s="163"/>
      <c r="F743" s="515"/>
      <c r="J743" s="491"/>
      <c r="K743" s="386"/>
      <c r="L743" s="386"/>
      <c r="N743" s="491"/>
      <c r="R743" s="491"/>
      <c r="V743" s="387"/>
      <c r="Z743" s="387"/>
      <c r="AD743" s="387"/>
      <c r="AH743" s="387"/>
      <c r="AL743" s="390"/>
      <c r="BH743" s="391"/>
      <c r="BL743" s="390"/>
      <c r="BP743" s="390"/>
    </row>
    <row r="744" spans="1:68">
      <c r="A744" s="163"/>
      <c r="F744" s="515"/>
      <c r="J744" s="491"/>
      <c r="K744" s="386"/>
      <c r="L744" s="386"/>
      <c r="N744" s="491"/>
      <c r="R744" s="491"/>
      <c r="V744" s="387"/>
      <c r="Z744" s="387"/>
      <c r="AD744" s="387"/>
      <c r="AH744" s="387"/>
      <c r="AL744" s="390"/>
      <c r="BH744" s="391"/>
      <c r="BL744" s="390"/>
      <c r="BP744" s="390"/>
    </row>
    <row r="745" spans="1:68">
      <c r="A745" s="163"/>
      <c r="F745" s="515"/>
      <c r="J745" s="491"/>
      <c r="K745" s="386"/>
      <c r="L745" s="386"/>
      <c r="N745" s="491"/>
      <c r="R745" s="491"/>
      <c r="V745" s="387"/>
      <c r="Z745" s="387"/>
      <c r="AD745" s="387"/>
      <c r="AH745" s="387"/>
      <c r="AL745" s="390"/>
      <c r="BH745" s="391"/>
      <c r="BL745" s="390"/>
      <c r="BP745" s="390"/>
    </row>
    <row r="746" spans="1:68">
      <c r="A746" s="163"/>
      <c r="F746" s="515"/>
      <c r="J746" s="491"/>
      <c r="K746" s="386"/>
      <c r="L746" s="386"/>
      <c r="N746" s="491"/>
      <c r="R746" s="491"/>
      <c r="V746" s="387"/>
      <c r="Z746" s="387"/>
      <c r="AD746" s="387"/>
      <c r="AH746" s="387"/>
      <c r="AL746" s="390"/>
      <c r="BH746" s="391"/>
      <c r="BL746" s="390"/>
      <c r="BP746" s="390"/>
    </row>
    <row r="747" spans="1:68">
      <c r="A747" s="163"/>
      <c r="F747" s="515"/>
      <c r="J747" s="491"/>
      <c r="K747" s="386"/>
      <c r="L747" s="386"/>
      <c r="N747" s="491"/>
      <c r="R747" s="491"/>
      <c r="V747" s="387"/>
      <c r="Z747" s="387"/>
      <c r="AD747" s="387"/>
      <c r="AH747" s="387"/>
      <c r="AL747" s="390"/>
      <c r="BH747" s="391"/>
      <c r="BL747" s="390"/>
      <c r="BP747" s="390"/>
    </row>
    <row r="748" spans="1:68">
      <c r="A748" s="163"/>
      <c r="F748" s="515"/>
      <c r="J748" s="491"/>
      <c r="K748" s="386"/>
      <c r="L748" s="386"/>
      <c r="N748" s="491"/>
      <c r="R748" s="491"/>
      <c r="V748" s="387"/>
      <c r="Z748" s="387"/>
      <c r="AD748" s="387"/>
      <c r="AH748" s="387"/>
      <c r="AL748" s="390"/>
      <c r="BH748" s="391"/>
      <c r="BL748" s="390"/>
      <c r="BP748" s="390"/>
    </row>
    <row r="749" spans="1:68">
      <c r="A749" s="163"/>
      <c r="F749" s="515"/>
      <c r="J749" s="491"/>
      <c r="K749" s="386"/>
      <c r="L749" s="386"/>
      <c r="N749" s="491"/>
      <c r="R749" s="491"/>
      <c r="V749" s="387"/>
      <c r="Z749" s="387"/>
      <c r="AD749" s="387"/>
      <c r="AH749" s="387"/>
      <c r="AL749" s="390"/>
      <c r="BH749" s="391"/>
      <c r="BL749" s="390"/>
      <c r="BP749" s="390"/>
    </row>
    <row r="750" spans="1:68">
      <c r="A750" s="163"/>
      <c r="F750" s="515"/>
      <c r="J750" s="491"/>
      <c r="K750" s="386"/>
      <c r="L750" s="386"/>
      <c r="N750" s="491"/>
      <c r="R750" s="491"/>
      <c r="V750" s="387"/>
      <c r="Z750" s="387"/>
      <c r="AD750" s="387"/>
      <c r="AH750" s="387"/>
      <c r="AL750" s="390"/>
      <c r="BH750" s="391"/>
      <c r="BL750" s="390"/>
      <c r="BP750" s="390"/>
    </row>
    <row r="751" spans="1:68">
      <c r="A751" s="163"/>
      <c r="F751" s="515"/>
      <c r="J751" s="491"/>
      <c r="K751" s="386"/>
      <c r="L751" s="386"/>
      <c r="N751" s="491"/>
      <c r="R751" s="491"/>
      <c r="V751" s="387"/>
      <c r="Z751" s="387"/>
      <c r="AD751" s="387"/>
      <c r="AH751" s="387"/>
      <c r="AL751" s="390"/>
      <c r="BH751" s="391"/>
      <c r="BL751" s="390"/>
      <c r="BP751" s="390"/>
    </row>
    <row r="752" spans="1:68">
      <c r="A752" s="163"/>
      <c r="F752" s="515"/>
      <c r="J752" s="491"/>
      <c r="K752" s="386"/>
      <c r="L752" s="386"/>
      <c r="N752" s="491"/>
      <c r="R752" s="491"/>
      <c r="V752" s="387"/>
      <c r="Z752" s="387"/>
      <c r="AD752" s="387"/>
      <c r="AH752" s="387"/>
      <c r="AL752" s="390"/>
      <c r="BH752" s="391"/>
      <c r="BL752" s="390"/>
      <c r="BP752" s="390"/>
    </row>
    <row r="753" spans="1:68">
      <c r="A753" s="163"/>
      <c r="F753" s="515"/>
      <c r="J753" s="491"/>
      <c r="K753" s="386"/>
      <c r="L753" s="386"/>
      <c r="N753" s="491"/>
      <c r="R753" s="491"/>
      <c r="V753" s="387"/>
      <c r="Z753" s="387"/>
      <c r="AD753" s="387"/>
      <c r="AH753" s="387"/>
      <c r="AL753" s="390"/>
      <c r="BH753" s="391"/>
      <c r="BL753" s="390"/>
      <c r="BP753" s="390"/>
    </row>
    <row r="754" spans="1:68">
      <c r="A754" s="163"/>
      <c r="F754" s="515"/>
      <c r="J754" s="491"/>
      <c r="K754" s="386"/>
      <c r="L754" s="386"/>
      <c r="N754" s="491"/>
      <c r="R754" s="491"/>
      <c r="V754" s="387"/>
      <c r="Z754" s="387"/>
      <c r="AD754" s="387"/>
      <c r="AH754" s="387"/>
      <c r="AL754" s="390"/>
      <c r="BH754" s="391"/>
      <c r="BL754" s="390"/>
      <c r="BP754" s="390"/>
    </row>
    <row r="755" spans="1:68">
      <c r="A755" s="163"/>
      <c r="F755" s="515"/>
      <c r="J755" s="491"/>
      <c r="K755" s="386"/>
      <c r="L755" s="386"/>
      <c r="N755" s="491"/>
      <c r="R755" s="491"/>
      <c r="V755" s="387"/>
      <c r="Z755" s="387"/>
      <c r="AD755" s="387"/>
      <c r="AH755" s="387"/>
      <c r="AL755" s="390"/>
      <c r="BH755" s="391"/>
      <c r="BL755" s="390"/>
      <c r="BP755" s="390"/>
    </row>
    <row r="756" spans="1:68">
      <c r="A756" s="163"/>
      <c r="F756" s="515"/>
      <c r="J756" s="491"/>
      <c r="K756" s="386"/>
      <c r="L756" s="386"/>
      <c r="N756" s="491"/>
      <c r="R756" s="491"/>
      <c r="V756" s="387"/>
      <c r="Z756" s="387"/>
      <c r="AD756" s="387"/>
      <c r="AH756" s="387"/>
      <c r="AL756" s="390"/>
      <c r="BH756" s="391"/>
      <c r="BL756" s="390"/>
      <c r="BP756" s="390"/>
    </row>
    <row r="757" spans="1:68">
      <c r="A757" s="163"/>
      <c r="F757" s="515"/>
      <c r="J757" s="491"/>
      <c r="K757" s="386"/>
      <c r="L757" s="386"/>
      <c r="N757" s="491"/>
      <c r="R757" s="491"/>
      <c r="V757" s="387"/>
      <c r="Z757" s="387"/>
      <c r="AD757" s="387"/>
      <c r="AH757" s="387"/>
      <c r="AL757" s="390"/>
      <c r="BH757" s="391"/>
      <c r="BL757" s="390"/>
      <c r="BP757" s="390"/>
    </row>
    <row r="758" spans="1:68">
      <c r="A758" s="163"/>
      <c r="F758" s="515"/>
      <c r="J758" s="491"/>
      <c r="K758" s="386"/>
      <c r="L758" s="386"/>
      <c r="N758" s="491"/>
      <c r="R758" s="491"/>
      <c r="V758" s="387"/>
      <c r="Z758" s="387"/>
      <c r="AD758" s="387"/>
      <c r="AH758" s="387"/>
      <c r="AL758" s="390"/>
      <c r="BH758" s="391"/>
      <c r="BL758" s="390"/>
      <c r="BP758" s="390"/>
    </row>
    <row r="759" spans="1:68">
      <c r="A759" s="163"/>
      <c r="F759" s="515"/>
      <c r="J759" s="491"/>
      <c r="K759" s="386"/>
      <c r="L759" s="386"/>
      <c r="N759" s="491"/>
      <c r="R759" s="491"/>
      <c r="V759" s="387"/>
      <c r="Z759" s="387"/>
      <c r="AD759" s="387"/>
      <c r="AH759" s="387"/>
      <c r="AL759" s="390"/>
      <c r="BH759" s="391"/>
      <c r="BL759" s="390"/>
      <c r="BP759" s="390"/>
    </row>
    <row r="760" spans="1:68">
      <c r="A760" s="163"/>
      <c r="F760" s="515"/>
      <c r="J760" s="491"/>
      <c r="K760" s="386"/>
      <c r="L760" s="386"/>
      <c r="N760" s="491"/>
      <c r="R760" s="491"/>
      <c r="V760" s="387"/>
      <c r="Z760" s="387"/>
      <c r="AD760" s="387"/>
      <c r="AH760" s="387"/>
      <c r="AL760" s="390"/>
      <c r="BH760" s="391"/>
      <c r="BL760" s="390"/>
      <c r="BP760" s="390"/>
    </row>
    <row r="761" spans="1:68">
      <c r="A761" s="163"/>
      <c r="F761" s="515"/>
      <c r="J761" s="491"/>
      <c r="K761" s="386"/>
      <c r="L761" s="386"/>
      <c r="N761" s="491"/>
      <c r="R761" s="491"/>
      <c r="V761" s="387"/>
      <c r="Z761" s="387"/>
      <c r="AD761" s="387"/>
      <c r="AH761" s="387"/>
      <c r="AL761" s="390"/>
      <c r="BH761" s="391"/>
      <c r="BL761" s="390"/>
      <c r="BP761" s="390"/>
    </row>
    <row r="762" spans="1:68">
      <c r="A762" s="163"/>
      <c r="F762" s="515"/>
      <c r="J762" s="491"/>
      <c r="K762" s="386"/>
      <c r="L762" s="386"/>
      <c r="N762" s="491"/>
      <c r="R762" s="491"/>
      <c r="V762" s="387"/>
      <c r="Z762" s="387"/>
      <c r="AD762" s="387"/>
      <c r="AH762" s="387"/>
      <c r="AL762" s="390"/>
      <c r="BH762" s="391"/>
      <c r="BL762" s="390"/>
      <c r="BP762" s="390"/>
    </row>
    <row r="763" spans="1:68">
      <c r="A763" s="163"/>
      <c r="F763" s="515"/>
      <c r="J763" s="491"/>
      <c r="K763" s="386"/>
      <c r="L763" s="386"/>
      <c r="N763" s="491"/>
      <c r="R763" s="491"/>
      <c r="V763" s="387"/>
      <c r="Z763" s="387"/>
      <c r="AD763" s="387"/>
      <c r="AH763" s="387"/>
      <c r="AL763" s="390"/>
      <c r="BH763" s="391"/>
      <c r="BL763" s="390"/>
      <c r="BP763" s="390"/>
    </row>
    <row r="764" spans="1:68">
      <c r="A764" s="163"/>
      <c r="F764" s="515"/>
      <c r="J764" s="491"/>
      <c r="K764" s="386"/>
      <c r="L764" s="386"/>
      <c r="N764" s="491"/>
      <c r="R764" s="491"/>
      <c r="V764" s="387"/>
      <c r="Z764" s="387"/>
      <c r="AD764" s="387"/>
      <c r="AH764" s="387"/>
      <c r="AL764" s="390"/>
      <c r="BH764" s="391"/>
      <c r="BL764" s="390"/>
      <c r="BP764" s="390"/>
    </row>
    <row r="765" spans="1:68">
      <c r="A765" s="163"/>
      <c r="F765" s="515"/>
      <c r="J765" s="491"/>
      <c r="K765" s="386"/>
      <c r="L765" s="386"/>
      <c r="N765" s="491"/>
      <c r="R765" s="491"/>
      <c r="V765" s="387"/>
      <c r="Z765" s="387"/>
      <c r="AD765" s="387"/>
      <c r="AH765" s="387"/>
      <c r="AL765" s="390"/>
      <c r="BH765" s="391"/>
      <c r="BL765" s="390"/>
      <c r="BP765" s="390"/>
    </row>
    <row r="766" spans="1:68">
      <c r="A766" s="163"/>
      <c r="F766" s="515"/>
      <c r="J766" s="491"/>
      <c r="K766" s="386"/>
      <c r="L766" s="386"/>
      <c r="N766" s="491"/>
      <c r="R766" s="491"/>
      <c r="V766" s="387"/>
      <c r="Z766" s="387"/>
      <c r="AD766" s="387"/>
      <c r="AH766" s="387"/>
      <c r="AL766" s="390"/>
      <c r="BH766" s="391"/>
      <c r="BL766" s="390"/>
      <c r="BP766" s="390"/>
    </row>
    <row r="767" spans="1:68">
      <c r="A767" s="163"/>
      <c r="F767" s="515"/>
      <c r="J767" s="491"/>
      <c r="K767" s="386"/>
      <c r="L767" s="386"/>
      <c r="N767" s="491"/>
      <c r="R767" s="491"/>
      <c r="V767" s="387"/>
      <c r="Z767" s="387"/>
      <c r="AD767" s="387"/>
      <c r="AH767" s="387"/>
      <c r="AL767" s="390"/>
      <c r="BH767" s="391"/>
      <c r="BL767" s="390"/>
      <c r="BP767" s="390"/>
    </row>
    <row r="768" spans="1:68">
      <c r="A768" s="163"/>
      <c r="F768" s="515"/>
      <c r="J768" s="491"/>
      <c r="K768" s="386"/>
      <c r="L768" s="386"/>
      <c r="N768" s="491"/>
      <c r="R768" s="491"/>
      <c r="V768" s="387"/>
      <c r="Z768" s="387"/>
      <c r="AD768" s="387"/>
      <c r="AH768" s="387"/>
      <c r="AL768" s="390"/>
      <c r="BH768" s="391"/>
      <c r="BL768" s="390"/>
      <c r="BP768" s="390"/>
    </row>
    <row r="769" spans="1:68">
      <c r="A769" s="163"/>
      <c r="F769" s="515"/>
      <c r="J769" s="491"/>
      <c r="K769" s="386"/>
      <c r="L769" s="386"/>
      <c r="N769" s="491"/>
      <c r="R769" s="491"/>
      <c r="V769" s="387"/>
      <c r="Z769" s="387"/>
      <c r="AD769" s="387"/>
      <c r="AH769" s="387"/>
      <c r="AL769" s="390"/>
      <c r="BH769" s="391"/>
      <c r="BL769" s="390"/>
      <c r="BP769" s="390"/>
    </row>
    <row r="770" spans="1:68">
      <c r="A770" s="163"/>
      <c r="F770" s="515"/>
      <c r="J770" s="491"/>
      <c r="K770" s="386"/>
      <c r="L770" s="386"/>
      <c r="N770" s="491"/>
      <c r="R770" s="491"/>
      <c r="V770" s="387"/>
      <c r="Z770" s="387"/>
      <c r="AD770" s="387"/>
      <c r="AH770" s="387"/>
      <c r="AL770" s="390"/>
      <c r="BH770" s="391"/>
      <c r="BL770" s="390"/>
      <c r="BP770" s="390"/>
    </row>
    <row r="771" spans="1:68">
      <c r="A771" s="163"/>
      <c r="F771" s="515"/>
      <c r="J771" s="491"/>
      <c r="K771" s="386"/>
      <c r="L771" s="386"/>
      <c r="N771" s="491"/>
      <c r="R771" s="491"/>
      <c r="V771" s="387"/>
      <c r="Z771" s="387"/>
      <c r="AD771" s="387"/>
      <c r="AH771" s="387"/>
      <c r="AL771" s="390"/>
      <c r="BH771" s="391"/>
      <c r="BL771" s="390"/>
      <c r="BP771" s="390"/>
    </row>
    <row r="772" spans="1:68">
      <c r="A772" s="163"/>
      <c r="F772" s="515"/>
      <c r="J772" s="491"/>
      <c r="K772" s="386"/>
      <c r="L772" s="386"/>
      <c r="N772" s="491"/>
      <c r="R772" s="491"/>
      <c r="V772" s="387"/>
      <c r="Z772" s="387"/>
      <c r="AD772" s="387"/>
      <c r="AH772" s="387"/>
      <c r="AL772" s="390"/>
      <c r="BH772" s="391"/>
      <c r="BL772" s="390"/>
      <c r="BP772" s="390"/>
    </row>
    <row r="773" spans="1:68">
      <c r="A773" s="163"/>
      <c r="F773" s="515"/>
      <c r="J773" s="491"/>
      <c r="K773" s="386"/>
      <c r="L773" s="386"/>
      <c r="N773" s="491"/>
      <c r="R773" s="491"/>
      <c r="V773" s="387"/>
      <c r="Z773" s="387"/>
      <c r="AD773" s="387"/>
      <c r="AH773" s="387"/>
      <c r="AL773" s="390"/>
      <c r="BH773" s="391"/>
      <c r="BL773" s="390"/>
      <c r="BP773" s="390"/>
    </row>
    <row r="774" spans="1:68">
      <c r="A774" s="163"/>
      <c r="F774" s="515"/>
      <c r="J774" s="491"/>
      <c r="K774" s="386"/>
      <c r="L774" s="386"/>
      <c r="N774" s="491"/>
      <c r="R774" s="491"/>
      <c r="V774" s="387"/>
      <c r="Z774" s="387"/>
      <c r="AD774" s="387"/>
      <c r="AH774" s="387"/>
      <c r="AL774" s="390"/>
      <c r="BH774" s="391"/>
      <c r="BL774" s="390"/>
      <c r="BP774" s="390"/>
    </row>
    <row r="775" spans="1:68">
      <c r="A775" s="163"/>
      <c r="F775" s="515"/>
      <c r="J775" s="491"/>
      <c r="K775" s="386"/>
      <c r="L775" s="386"/>
      <c r="N775" s="491"/>
      <c r="R775" s="491"/>
      <c r="V775" s="387"/>
      <c r="Z775" s="387"/>
      <c r="AD775" s="387"/>
      <c r="AH775" s="387"/>
      <c r="AL775" s="390"/>
      <c r="BH775" s="391"/>
      <c r="BL775" s="390"/>
      <c r="BP775" s="390"/>
    </row>
    <row r="776" spans="1:68">
      <c r="A776" s="163"/>
      <c r="F776" s="515"/>
      <c r="J776" s="491"/>
      <c r="K776" s="386"/>
      <c r="L776" s="386"/>
      <c r="N776" s="491"/>
      <c r="R776" s="491"/>
      <c r="V776" s="387"/>
      <c r="Z776" s="387"/>
      <c r="AD776" s="387"/>
      <c r="AH776" s="387"/>
      <c r="AL776" s="390"/>
      <c r="BH776" s="391"/>
      <c r="BL776" s="390"/>
      <c r="BP776" s="390"/>
    </row>
    <row r="777" spans="1:68">
      <c r="A777" s="163"/>
      <c r="F777" s="515"/>
      <c r="J777" s="491"/>
      <c r="K777" s="386"/>
      <c r="L777" s="386"/>
      <c r="N777" s="491"/>
      <c r="R777" s="491"/>
      <c r="V777" s="387"/>
      <c r="Z777" s="387"/>
      <c r="AD777" s="387"/>
      <c r="AH777" s="387"/>
      <c r="AL777" s="390"/>
      <c r="BH777" s="391"/>
      <c r="BL777" s="390"/>
      <c r="BP777" s="390"/>
    </row>
    <row r="778" spans="1:68">
      <c r="A778" s="163"/>
      <c r="F778" s="515"/>
      <c r="J778" s="491"/>
      <c r="K778" s="386"/>
      <c r="L778" s="386"/>
      <c r="N778" s="491"/>
      <c r="R778" s="491"/>
      <c r="V778" s="387"/>
      <c r="Z778" s="387"/>
      <c r="AD778" s="387"/>
      <c r="AH778" s="387"/>
      <c r="AL778" s="390"/>
      <c r="BH778" s="391"/>
      <c r="BL778" s="390"/>
      <c r="BP778" s="390"/>
    </row>
    <row r="779" spans="1:68">
      <c r="A779" s="163"/>
      <c r="F779" s="515"/>
      <c r="J779" s="491"/>
      <c r="K779" s="386"/>
      <c r="L779" s="386"/>
      <c r="N779" s="491"/>
      <c r="R779" s="491"/>
      <c r="V779" s="387"/>
      <c r="Z779" s="387"/>
      <c r="AD779" s="387"/>
      <c r="AH779" s="387"/>
      <c r="AL779" s="390"/>
      <c r="BH779" s="391"/>
      <c r="BL779" s="390"/>
      <c r="BP779" s="390"/>
    </row>
    <row r="780" spans="1:68">
      <c r="A780" s="163"/>
      <c r="F780" s="515"/>
      <c r="J780" s="491"/>
      <c r="K780" s="386"/>
      <c r="L780" s="386"/>
      <c r="N780" s="491"/>
      <c r="R780" s="491"/>
      <c r="V780" s="387"/>
      <c r="Z780" s="387"/>
      <c r="AD780" s="387"/>
      <c r="AH780" s="387"/>
      <c r="AL780" s="390"/>
      <c r="BH780" s="391"/>
      <c r="BL780" s="390"/>
      <c r="BP780" s="390"/>
    </row>
    <row r="781" spans="1:68">
      <c r="A781" s="163"/>
      <c r="F781" s="515"/>
      <c r="J781" s="491"/>
      <c r="K781" s="386"/>
      <c r="L781" s="386"/>
      <c r="N781" s="491"/>
      <c r="R781" s="491"/>
      <c r="V781" s="387"/>
      <c r="Z781" s="387"/>
      <c r="AD781" s="387"/>
      <c r="AH781" s="387"/>
      <c r="AL781" s="390"/>
      <c r="BH781" s="391"/>
      <c r="BL781" s="390"/>
      <c r="BP781" s="390"/>
    </row>
    <row r="782" spans="1:68">
      <c r="A782" s="163"/>
      <c r="F782" s="515"/>
      <c r="J782" s="491"/>
      <c r="K782" s="386"/>
      <c r="L782" s="386"/>
      <c r="N782" s="491"/>
      <c r="R782" s="491"/>
      <c r="V782" s="387"/>
      <c r="Z782" s="387"/>
      <c r="AD782" s="387"/>
      <c r="AH782" s="387"/>
      <c r="AL782" s="390"/>
      <c r="BH782" s="391"/>
      <c r="BL782" s="390"/>
      <c r="BP782" s="390"/>
    </row>
    <row r="783" spans="1:68">
      <c r="A783" s="163"/>
      <c r="F783" s="515"/>
      <c r="J783" s="491"/>
      <c r="K783" s="386"/>
      <c r="L783" s="386"/>
      <c r="N783" s="491"/>
      <c r="R783" s="491"/>
      <c r="V783" s="387"/>
      <c r="Z783" s="387"/>
      <c r="AD783" s="387"/>
      <c r="AH783" s="387"/>
      <c r="AL783" s="390"/>
      <c r="BH783" s="391"/>
      <c r="BL783" s="390"/>
      <c r="BP783" s="390"/>
    </row>
    <row r="784" spans="1:68">
      <c r="A784" s="163"/>
      <c r="F784" s="515"/>
      <c r="J784" s="491"/>
      <c r="K784" s="386"/>
      <c r="L784" s="386"/>
      <c r="N784" s="491"/>
      <c r="R784" s="491"/>
      <c r="V784" s="387"/>
      <c r="Z784" s="387"/>
      <c r="AD784" s="387"/>
      <c r="AH784" s="387"/>
      <c r="AL784" s="390"/>
      <c r="BH784" s="391"/>
      <c r="BL784" s="390"/>
      <c r="BP784" s="390"/>
    </row>
    <row r="785" spans="1:68">
      <c r="A785" s="163"/>
      <c r="F785" s="515"/>
      <c r="J785" s="491"/>
      <c r="K785" s="386"/>
      <c r="L785" s="386"/>
      <c r="N785" s="491"/>
      <c r="R785" s="491"/>
      <c r="V785" s="387"/>
      <c r="Z785" s="387"/>
      <c r="AD785" s="387"/>
      <c r="AH785" s="387"/>
      <c r="AL785" s="390"/>
      <c r="BH785" s="391"/>
      <c r="BL785" s="390"/>
      <c r="BP785" s="390"/>
    </row>
    <row r="786" spans="1:68">
      <c r="A786" s="163"/>
      <c r="F786" s="515"/>
      <c r="J786" s="491"/>
      <c r="K786" s="386"/>
      <c r="L786" s="386"/>
      <c r="N786" s="491"/>
      <c r="R786" s="491"/>
      <c r="V786" s="387"/>
      <c r="Z786" s="387"/>
      <c r="AD786" s="387"/>
      <c r="AH786" s="387"/>
      <c r="AL786" s="390"/>
      <c r="BH786" s="391"/>
      <c r="BL786" s="390"/>
      <c r="BP786" s="390"/>
    </row>
    <row r="787" spans="1:68">
      <c r="A787" s="163"/>
      <c r="F787" s="515"/>
      <c r="J787" s="491"/>
      <c r="K787" s="386"/>
      <c r="L787" s="386"/>
      <c r="N787" s="491"/>
      <c r="R787" s="491"/>
      <c r="V787" s="387"/>
      <c r="Z787" s="387"/>
      <c r="AD787" s="387"/>
      <c r="AH787" s="387"/>
      <c r="AL787" s="390"/>
      <c r="BH787" s="391"/>
      <c r="BL787" s="390"/>
      <c r="BP787" s="390"/>
    </row>
    <row r="788" spans="1:68">
      <c r="A788" s="163"/>
      <c r="F788" s="515"/>
      <c r="J788" s="491"/>
      <c r="K788" s="386"/>
      <c r="L788" s="386"/>
      <c r="N788" s="491"/>
      <c r="R788" s="491"/>
      <c r="V788" s="387"/>
      <c r="Z788" s="387"/>
      <c r="AD788" s="387"/>
      <c r="AH788" s="387"/>
      <c r="AL788" s="390"/>
      <c r="BH788" s="391"/>
      <c r="BL788" s="390"/>
      <c r="BP788" s="390"/>
    </row>
    <row r="789" spans="1:68">
      <c r="A789" s="163"/>
      <c r="F789" s="515"/>
      <c r="J789" s="491"/>
      <c r="K789" s="386"/>
      <c r="L789" s="386"/>
      <c r="N789" s="491"/>
      <c r="R789" s="491"/>
      <c r="V789" s="387"/>
      <c r="Z789" s="387"/>
      <c r="AD789" s="387"/>
      <c r="AH789" s="387"/>
      <c r="AL789" s="390"/>
      <c r="BH789" s="391"/>
      <c r="BL789" s="390"/>
      <c r="BP789" s="390"/>
    </row>
    <row r="790" spans="1:68">
      <c r="A790" s="163"/>
      <c r="F790" s="515"/>
      <c r="J790" s="491"/>
      <c r="K790" s="386"/>
      <c r="L790" s="386"/>
      <c r="N790" s="491"/>
      <c r="R790" s="491"/>
      <c r="V790" s="387"/>
      <c r="Z790" s="387"/>
      <c r="AD790" s="387"/>
      <c r="AH790" s="387"/>
      <c r="AL790" s="390"/>
      <c r="BH790" s="391"/>
      <c r="BL790" s="390"/>
      <c r="BP790" s="390"/>
    </row>
    <row r="791" spans="1:68">
      <c r="A791" s="163"/>
      <c r="F791" s="515"/>
      <c r="J791" s="491"/>
      <c r="K791" s="386"/>
      <c r="L791" s="386"/>
      <c r="N791" s="491"/>
      <c r="R791" s="491"/>
      <c r="V791" s="387"/>
      <c r="Z791" s="387"/>
      <c r="AD791" s="387"/>
      <c r="AH791" s="387"/>
      <c r="AL791" s="390"/>
      <c r="BH791" s="391"/>
      <c r="BL791" s="390"/>
      <c r="BP791" s="390"/>
    </row>
    <row r="792" spans="1:68">
      <c r="A792" s="163"/>
      <c r="F792" s="515"/>
      <c r="J792" s="491"/>
      <c r="K792" s="386"/>
      <c r="L792" s="386"/>
      <c r="N792" s="491"/>
      <c r="R792" s="491"/>
      <c r="V792" s="387"/>
      <c r="Z792" s="387"/>
      <c r="AD792" s="387"/>
      <c r="AH792" s="387"/>
      <c r="AL792" s="390"/>
      <c r="BH792" s="391"/>
      <c r="BL792" s="390"/>
      <c r="BP792" s="390"/>
    </row>
    <row r="793" spans="1:68">
      <c r="A793" s="163"/>
      <c r="F793" s="515"/>
      <c r="J793" s="491"/>
      <c r="K793" s="386"/>
      <c r="L793" s="386"/>
      <c r="N793" s="491"/>
      <c r="R793" s="491"/>
      <c r="V793" s="387"/>
      <c r="Z793" s="387"/>
      <c r="AD793" s="387"/>
      <c r="AH793" s="387"/>
      <c r="AL793" s="390"/>
      <c r="BH793" s="391"/>
      <c r="BL793" s="390"/>
      <c r="BP793" s="390"/>
    </row>
    <row r="794" spans="1:68">
      <c r="A794" s="163"/>
      <c r="F794" s="515"/>
      <c r="J794" s="491"/>
      <c r="K794" s="386"/>
      <c r="L794" s="386"/>
      <c r="N794" s="491"/>
      <c r="R794" s="491"/>
      <c r="V794" s="387"/>
      <c r="Z794" s="387"/>
      <c r="AD794" s="387"/>
      <c r="AH794" s="387"/>
      <c r="AL794" s="390"/>
      <c r="BH794" s="391"/>
      <c r="BL794" s="390"/>
      <c r="BP794" s="390"/>
    </row>
    <row r="795" spans="1:68">
      <c r="A795" s="163"/>
      <c r="F795" s="515"/>
      <c r="J795" s="491"/>
      <c r="K795" s="386"/>
      <c r="L795" s="386"/>
      <c r="N795" s="491"/>
      <c r="R795" s="491"/>
      <c r="V795" s="387"/>
      <c r="Z795" s="387"/>
      <c r="AD795" s="387"/>
      <c r="AH795" s="387"/>
      <c r="AL795" s="390"/>
      <c r="BH795" s="391"/>
      <c r="BL795" s="390"/>
      <c r="BP795" s="390"/>
    </row>
    <row r="796" spans="1:68">
      <c r="A796" s="163"/>
      <c r="F796" s="515"/>
      <c r="J796" s="491"/>
      <c r="K796" s="386"/>
      <c r="L796" s="386"/>
      <c r="N796" s="491"/>
      <c r="R796" s="491"/>
      <c r="V796" s="387"/>
      <c r="Z796" s="387"/>
      <c r="AD796" s="387"/>
      <c r="AH796" s="387"/>
      <c r="AL796" s="390"/>
      <c r="BH796" s="391"/>
      <c r="BL796" s="390"/>
      <c r="BP796" s="390"/>
    </row>
    <row r="797" spans="1:68">
      <c r="A797" s="163"/>
      <c r="F797" s="515"/>
      <c r="J797" s="491"/>
      <c r="K797" s="386"/>
      <c r="L797" s="386"/>
      <c r="N797" s="491"/>
      <c r="R797" s="491"/>
      <c r="V797" s="387"/>
      <c r="Z797" s="387"/>
      <c r="AD797" s="387"/>
      <c r="AH797" s="387"/>
      <c r="AL797" s="390"/>
      <c r="BH797" s="391"/>
      <c r="BL797" s="390"/>
      <c r="BP797" s="390"/>
    </row>
    <row r="798" spans="1:68">
      <c r="A798" s="163"/>
      <c r="F798" s="515"/>
      <c r="J798" s="491"/>
      <c r="K798" s="386"/>
      <c r="L798" s="386"/>
      <c r="N798" s="491"/>
      <c r="R798" s="491"/>
      <c r="V798" s="387"/>
      <c r="Z798" s="387"/>
      <c r="AD798" s="387"/>
      <c r="AH798" s="387"/>
      <c r="AL798" s="390"/>
      <c r="BH798" s="391"/>
      <c r="BL798" s="390"/>
      <c r="BP798" s="390"/>
    </row>
    <row r="799" spans="1:68">
      <c r="A799" s="163"/>
      <c r="F799" s="515"/>
      <c r="J799" s="491"/>
      <c r="K799" s="386"/>
      <c r="L799" s="386"/>
      <c r="N799" s="491"/>
      <c r="R799" s="491"/>
      <c r="V799" s="387"/>
      <c r="Z799" s="387"/>
      <c r="AD799" s="387"/>
      <c r="AH799" s="387"/>
      <c r="AL799" s="390"/>
      <c r="BH799" s="391"/>
      <c r="BL799" s="390"/>
      <c r="BP799" s="390"/>
    </row>
    <row r="800" spans="1:68">
      <c r="A800" s="163"/>
      <c r="F800" s="515"/>
      <c r="J800" s="491"/>
      <c r="K800" s="386"/>
      <c r="L800" s="386"/>
      <c r="N800" s="491"/>
      <c r="R800" s="491"/>
      <c r="V800" s="387"/>
      <c r="Z800" s="387"/>
      <c r="AD800" s="387"/>
      <c r="AH800" s="387"/>
      <c r="AL800" s="390"/>
      <c r="BH800" s="391"/>
      <c r="BL800" s="390"/>
      <c r="BP800" s="390"/>
    </row>
    <row r="801" spans="1:68">
      <c r="A801" s="163"/>
      <c r="F801" s="515"/>
      <c r="J801" s="491"/>
      <c r="K801" s="386"/>
      <c r="L801" s="386"/>
      <c r="N801" s="491"/>
      <c r="R801" s="491"/>
      <c r="V801" s="387"/>
      <c r="Z801" s="387"/>
      <c r="AD801" s="387"/>
      <c r="AH801" s="387"/>
      <c r="AL801" s="390"/>
      <c r="BH801" s="391"/>
      <c r="BL801" s="390"/>
      <c r="BP801" s="390"/>
    </row>
    <row r="802" spans="1:68">
      <c r="A802" s="163"/>
      <c r="F802" s="515"/>
      <c r="J802" s="491"/>
      <c r="K802" s="386"/>
      <c r="L802" s="386"/>
      <c r="N802" s="491"/>
      <c r="R802" s="491"/>
      <c r="V802" s="387"/>
      <c r="Z802" s="387"/>
      <c r="AD802" s="387"/>
      <c r="AH802" s="387"/>
      <c r="AL802" s="390"/>
      <c r="BH802" s="391"/>
      <c r="BL802" s="390"/>
      <c r="BP802" s="390"/>
    </row>
    <row r="803" spans="1:68">
      <c r="A803" s="163"/>
      <c r="F803" s="515"/>
      <c r="J803" s="491"/>
      <c r="K803" s="386"/>
      <c r="L803" s="386"/>
      <c r="N803" s="491"/>
      <c r="R803" s="491"/>
      <c r="V803" s="387"/>
      <c r="Z803" s="387"/>
      <c r="AD803" s="387"/>
      <c r="AH803" s="387"/>
      <c r="AL803" s="390"/>
      <c r="BH803" s="391"/>
      <c r="BL803" s="390"/>
      <c r="BP803" s="390"/>
    </row>
    <row r="804" spans="1:68">
      <c r="A804" s="163"/>
      <c r="F804" s="515"/>
      <c r="J804" s="491"/>
      <c r="K804" s="386"/>
      <c r="L804" s="386"/>
      <c r="N804" s="491"/>
      <c r="R804" s="491"/>
      <c r="V804" s="387"/>
      <c r="Z804" s="387"/>
      <c r="AD804" s="387"/>
      <c r="AH804" s="387"/>
      <c r="AL804" s="390"/>
      <c r="BH804" s="391"/>
      <c r="BL804" s="390"/>
      <c r="BP804" s="390"/>
    </row>
    <row r="805" spans="1:68">
      <c r="A805" s="163"/>
      <c r="F805" s="515"/>
      <c r="J805" s="491"/>
      <c r="K805" s="386"/>
      <c r="L805" s="386"/>
      <c r="N805" s="491"/>
      <c r="R805" s="491"/>
      <c r="V805" s="387"/>
      <c r="Z805" s="387"/>
      <c r="AD805" s="387"/>
      <c r="AH805" s="387"/>
      <c r="AL805" s="390"/>
      <c r="BH805" s="391"/>
      <c r="BL805" s="390"/>
      <c r="BP805" s="390"/>
    </row>
    <row r="806" spans="1:68">
      <c r="A806" s="163"/>
      <c r="F806" s="515"/>
      <c r="J806" s="491"/>
      <c r="K806" s="386"/>
      <c r="L806" s="386"/>
      <c r="N806" s="491"/>
      <c r="R806" s="491"/>
      <c r="V806" s="387"/>
      <c r="Z806" s="387"/>
      <c r="AD806" s="387"/>
      <c r="AH806" s="387"/>
      <c r="AL806" s="390"/>
      <c r="BH806" s="391"/>
      <c r="BL806" s="390"/>
      <c r="BP806" s="390"/>
    </row>
    <row r="807" spans="1:68">
      <c r="A807" s="163"/>
      <c r="F807" s="515"/>
      <c r="J807" s="491"/>
      <c r="K807" s="386"/>
      <c r="L807" s="386"/>
      <c r="N807" s="491"/>
      <c r="R807" s="491"/>
      <c r="V807" s="387"/>
      <c r="Z807" s="387"/>
      <c r="AD807" s="387"/>
      <c r="AH807" s="387"/>
      <c r="AL807" s="390"/>
      <c r="BH807" s="391"/>
      <c r="BL807" s="390"/>
      <c r="BP807" s="390"/>
    </row>
    <row r="808" spans="1:68">
      <c r="A808" s="163"/>
      <c r="F808" s="515"/>
      <c r="J808" s="491"/>
      <c r="K808" s="386"/>
      <c r="L808" s="386"/>
      <c r="N808" s="491"/>
      <c r="R808" s="491"/>
      <c r="V808" s="387"/>
      <c r="Z808" s="387"/>
      <c r="AD808" s="387"/>
      <c r="AH808" s="387"/>
      <c r="AL808" s="390"/>
      <c r="BH808" s="391"/>
      <c r="BL808" s="390"/>
      <c r="BP808" s="390"/>
    </row>
    <row r="809" spans="1:68">
      <c r="A809" s="163"/>
      <c r="F809" s="515"/>
      <c r="J809" s="491"/>
      <c r="K809" s="386"/>
      <c r="L809" s="386"/>
      <c r="N809" s="491"/>
      <c r="R809" s="491"/>
      <c r="V809" s="387"/>
      <c r="Z809" s="387"/>
      <c r="AD809" s="387"/>
      <c r="AH809" s="387"/>
      <c r="AL809" s="390"/>
      <c r="BH809" s="391"/>
      <c r="BL809" s="390"/>
      <c r="BP809" s="390"/>
    </row>
    <row r="810" spans="1:68">
      <c r="A810" s="163"/>
      <c r="F810" s="515"/>
      <c r="J810" s="491"/>
      <c r="K810" s="386"/>
      <c r="L810" s="386"/>
      <c r="N810" s="491"/>
      <c r="R810" s="491"/>
      <c r="V810" s="387"/>
      <c r="Z810" s="387"/>
      <c r="AD810" s="387"/>
      <c r="AH810" s="387"/>
      <c r="AL810" s="390"/>
      <c r="BH810" s="391"/>
      <c r="BL810" s="390"/>
      <c r="BP810" s="390"/>
    </row>
    <row r="811" spans="1:68">
      <c r="A811" s="163"/>
      <c r="F811" s="515"/>
      <c r="J811" s="491"/>
      <c r="K811" s="386"/>
      <c r="L811" s="386"/>
      <c r="N811" s="491"/>
      <c r="R811" s="491"/>
      <c r="V811" s="387"/>
      <c r="Z811" s="387"/>
      <c r="AD811" s="387"/>
      <c r="AH811" s="387"/>
      <c r="AL811" s="390"/>
      <c r="BH811" s="391"/>
      <c r="BL811" s="390"/>
      <c r="BP811" s="390"/>
    </row>
    <row r="812" spans="1:68">
      <c r="A812" s="163"/>
      <c r="F812" s="515"/>
      <c r="J812" s="491"/>
      <c r="K812" s="386"/>
      <c r="L812" s="386"/>
      <c r="N812" s="491"/>
      <c r="R812" s="491"/>
      <c r="V812" s="387"/>
      <c r="Z812" s="387"/>
      <c r="AD812" s="387"/>
      <c r="AH812" s="387"/>
      <c r="AL812" s="390"/>
      <c r="BH812" s="391"/>
      <c r="BL812" s="390"/>
      <c r="BP812" s="390"/>
    </row>
    <row r="813" spans="1:68">
      <c r="A813" s="163"/>
      <c r="F813" s="515"/>
      <c r="J813" s="491"/>
      <c r="K813" s="386"/>
      <c r="L813" s="386"/>
      <c r="N813" s="491"/>
      <c r="R813" s="491"/>
      <c r="V813" s="387"/>
      <c r="Z813" s="387"/>
      <c r="AD813" s="387"/>
      <c r="AH813" s="387"/>
      <c r="AL813" s="390"/>
      <c r="BH813" s="391"/>
      <c r="BL813" s="390"/>
      <c r="BP813" s="390"/>
    </row>
    <row r="814" spans="1:68">
      <c r="A814" s="163"/>
      <c r="F814" s="515"/>
      <c r="J814" s="491"/>
      <c r="K814" s="386"/>
      <c r="L814" s="386"/>
      <c r="N814" s="491"/>
      <c r="R814" s="491"/>
      <c r="V814" s="387"/>
      <c r="Z814" s="387"/>
      <c r="AD814" s="387"/>
      <c r="AH814" s="387"/>
      <c r="AL814" s="390"/>
      <c r="BH814" s="391"/>
      <c r="BL814" s="390"/>
      <c r="BP814" s="390"/>
    </row>
    <row r="815" spans="1:68">
      <c r="A815" s="163"/>
      <c r="F815" s="515"/>
      <c r="J815" s="491"/>
      <c r="K815" s="386"/>
      <c r="L815" s="386"/>
      <c r="N815" s="491"/>
      <c r="R815" s="491"/>
      <c r="V815" s="387"/>
      <c r="Z815" s="387"/>
      <c r="AD815" s="387"/>
      <c r="AH815" s="387"/>
      <c r="AL815" s="390"/>
      <c r="BH815" s="391"/>
      <c r="BL815" s="390"/>
      <c r="BP815" s="390"/>
    </row>
    <row r="816" spans="1:68">
      <c r="A816" s="163"/>
      <c r="F816" s="515"/>
      <c r="J816" s="491"/>
      <c r="K816" s="386"/>
      <c r="L816" s="386"/>
      <c r="N816" s="491"/>
      <c r="R816" s="491"/>
      <c r="V816" s="387"/>
      <c r="Z816" s="387"/>
      <c r="AD816" s="387"/>
      <c r="AH816" s="387"/>
      <c r="AL816" s="390"/>
      <c r="BH816" s="391"/>
      <c r="BL816" s="390"/>
      <c r="BP816" s="390"/>
    </row>
    <row r="817" spans="1:68">
      <c r="A817" s="163"/>
      <c r="F817" s="515"/>
      <c r="J817" s="491"/>
      <c r="K817" s="386"/>
      <c r="L817" s="386"/>
      <c r="N817" s="491"/>
      <c r="R817" s="491"/>
      <c r="V817" s="387"/>
      <c r="Z817" s="387"/>
      <c r="AD817" s="387"/>
      <c r="AH817" s="387"/>
      <c r="AL817" s="390"/>
      <c r="BH817" s="391"/>
      <c r="BL817" s="390"/>
      <c r="BP817" s="390"/>
    </row>
    <row r="818" spans="1:68">
      <c r="A818" s="163"/>
      <c r="F818" s="515"/>
      <c r="J818" s="491"/>
      <c r="K818" s="386"/>
      <c r="L818" s="386"/>
      <c r="N818" s="491"/>
      <c r="R818" s="491"/>
      <c r="V818" s="387"/>
      <c r="Z818" s="387"/>
      <c r="AD818" s="387"/>
      <c r="AH818" s="387"/>
      <c r="AL818" s="390"/>
      <c r="BH818" s="391"/>
      <c r="BL818" s="390"/>
      <c r="BP818" s="390"/>
    </row>
    <row r="819" spans="1:68">
      <c r="A819" s="163"/>
      <c r="F819" s="515"/>
      <c r="J819" s="491"/>
      <c r="K819" s="386"/>
      <c r="L819" s="386"/>
      <c r="N819" s="491"/>
      <c r="R819" s="491"/>
      <c r="V819" s="387"/>
      <c r="Z819" s="387"/>
      <c r="AD819" s="387"/>
      <c r="AH819" s="387"/>
      <c r="AL819" s="390"/>
      <c r="BH819" s="391"/>
      <c r="BL819" s="390"/>
      <c r="BP819" s="390"/>
    </row>
    <row r="820" spans="1:68">
      <c r="A820" s="163"/>
      <c r="F820" s="515"/>
      <c r="J820" s="491"/>
      <c r="K820" s="386"/>
      <c r="L820" s="386"/>
      <c r="N820" s="491"/>
      <c r="R820" s="491"/>
      <c r="V820" s="387"/>
      <c r="Z820" s="387"/>
      <c r="AD820" s="387"/>
      <c r="AH820" s="387"/>
      <c r="AL820" s="390"/>
      <c r="BH820" s="391"/>
      <c r="BL820" s="390"/>
      <c r="BP820" s="390"/>
    </row>
    <row r="821" spans="1:68">
      <c r="A821" s="163"/>
      <c r="F821" s="515"/>
      <c r="J821" s="491"/>
      <c r="K821" s="386"/>
      <c r="L821" s="386"/>
      <c r="N821" s="491"/>
      <c r="R821" s="491"/>
      <c r="V821" s="387"/>
      <c r="Z821" s="387"/>
      <c r="AD821" s="387"/>
      <c r="AH821" s="387"/>
      <c r="AL821" s="390"/>
      <c r="BH821" s="391"/>
      <c r="BL821" s="390"/>
      <c r="BP821" s="390"/>
    </row>
    <row r="822" spans="1:68">
      <c r="A822" s="163"/>
      <c r="F822" s="515"/>
      <c r="J822" s="491"/>
      <c r="K822" s="386"/>
      <c r="L822" s="386"/>
      <c r="N822" s="491"/>
      <c r="R822" s="491"/>
      <c r="V822" s="387"/>
      <c r="Z822" s="387"/>
      <c r="AD822" s="387"/>
      <c r="AH822" s="387"/>
      <c r="AL822" s="390"/>
      <c r="BH822" s="391"/>
      <c r="BL822" s="390"/>
      <c r="BP822" s="390"/>
    </row>
    <row r="823" spans="1:68">
      <c r="A823" s="163"/>
      <c r="F823" s="515"/>
      <c r="J823" s="491"/>
      <c r="K823" s="386"/>
      <c r="L823" s="386"/>
      <c r="N823" s="491"/>
      <c r="R823" s="491"/>
      <c r="V823" s="387"/>
      <c r="Z823" s="387"/>
      <c r="AD823" s="387"/>
      <c r="AH823" s="387"/>
      <c r="AL823" s="390"/>
      <c r="BH823" s="391"/>
      <c r="BL823" s="390"/>
      <c r="BP823" s="390"/>
    </row>
    <row r="824" spans="1:68">
      <c r="A824" s="163"/>
      <c r="F824" s="515"/>
      <c r="J824" s="491"/>
      <c r="K824" s="386"/>
      <c r="L824" s="386"/>
      <c r="N824" s="491"/>
      <c r="R824" s="491"/>
      <c r="V824" s="387"/>
      <c r="Z824" s="387"/>
      <c r="AD824" s="387"/>
      <c r="AH824" s="387"/>
      <c r="AL824" s="390"/>
      <c r="BH824" s="391"/>
      <c r="BL824" s="390"/>
      <c r="BP824" s="390"/>
    </row>
    <row r="825" spans="1:68">
      <c r="A825" s="163"/>
      <c r="F825" s="515"/>
      <c r="J825" s="491"/>
      <c r="K825" s="386"/>
      <c r="L825" s="386"/>
      <c r="N825" s="491"/>
      <c r="R825" s="491"/>
      <c r="V825" s="387"/>
      <c r="Z825" s="387"/>
      <c r="AD825" s="387"/>
      <c r="AH825" s="387"/>
      <c r="AL825" s="390"/>
      <c r="BH825" s="391"/>
      <c r="BL825" s="390"/>
      <c r="BP825" s="390"/>
    </row>
    <row r="826" spans="1:68">
      <c r="A826" s="163"/>
      <c r="F826" s="515"/>
      <c r="J826" s="491"/>
      <c r="K826" s="386"/>
      <c r="L826" s="386"/>
      <c r="N826" s="491"/>
      <c r="R826" s="491"/>
      <c r="V826" s="387"/>
      <c r="Z826" s="387"/>
      <c r="AD826" s="387"/>
      <c r="AH826" s="387"/>
      <c r="AL826" s="390"/>
      <c r="BH826" s="391"/>
      <c r="BL826" s="390"/>
      <c r="BP826" s="390"/>
    </row>
    <row r="827" spans="1:68">
      <c r="A827" s="163"/>
      <c r="F827" s="515"/>
      <c r="J827" s="491"/>
      <c r="K827" s="386"/>
      <c r="L827" s="386"/>
      <c r="N827" s="491"/>
      <c r="R827" s="491"/>
      <c r="V827" s="387"/>
      <c r="Z827" s="387"/>
      <c r="AD827" s="387"/>
      <c r="AH827" s="387"/>
      <c r="AL827" s="390"/>
      <c r="BH827" s="391"/>
      <c r="BL827" s="390"/>
      <c r="BP827" s="390"/>
    </row>
    <row r="828" spans="1:68">
      <c r="A828" s="163"/>
      <c r="F828" s="515"/>
      <c r="J828" s="491"/>
      <c r="K828" s="386"/>
      <c r="L828" s="386"/>
      <c r="N828" s="491"/>
      <c r="R828" s="491"/>
      <c r="V828" s="387"/>
      <c r="Z828" s="387"/>
      <c r="AD828" s="387"/>
      <c r="AH828" s="387"/>
      <c r="AL828" s="390"/>
      <c r="BH828" s="391"/>
      <c r="BL828" s="390"/>
      <c r="BP828" s="390"/>
    </row>
    <row r="829" spans="1:68">
      <c r="A829" s="163"/>
      <c r="F829" s="515"/>
      <c r="J829" s="491"/>
      <c r="K829" s="386"/>
      <c r="L829" s="386"/>
      <c r="N829" s="491"/>
      <c r="R829" s="491"/>
      <c r="V829" s="387"/>
      <c r="Z829" s="387"/>
      <c r="AD829" s="387"/>
      <c r="AH829" s="387"/>
      <c r="AL829" s="390"/>
      <c r="BH829" s="391"/>
      <c r="BL829" s="390"/>
      <c r="BP829" s="390"/>
    </row>
    <row r="830" spans="1:68">
      <c r="A830" s="163"/>
      <c r="F830" s="515"/>
      <c r="J830" s="491"/>
      <c r="K830" s="386"/>
      <c r="L830" s="386"/>
      <c r="N830" s="491"/>
      <c r="R830" s="491"/>
      <c r="V830" s="387"/>
      <c r="Z830" s="387"/>
      <c r="AD830" s="387"/>
      <c r="AH830" s="387"/>
      <c r="AL830" s="390"/>
      <c r="BH830" s="391"/>
      <c r="BL830" s="390"/>
      <c r="BP830" s="390"/>
    </row>
    <row r="831" spans="1:68">
      <c r="A831" s="163"/>
      <c r="F831" s="515"/>
      <c r="J831" s="491"/>
      <c r="K831" s="386"/>
      <c r="L831" s="386"/>
      <c r="N831" s="491"/>
      <c r="R831" s="491"/>
      <c r="V831" s="387"/>
      <c r="Z831" s="387"/>
      <c r="AD831" s="387"/>
      <c r="AH831" s="387"/>
      <c r="AL831" s="390"/>
      <c r="BH831" s="391"/>
      <c r="BL831" s="390"/>
      <c r="BP831" s="390"/>
    </row>
    <row r="832" spans="1:68">
      <c r="A832" s="163"/>
      <c r="F832" s="515"/>
      <c r="J832" s="491"/>
      <c r="K832" s="386"/>
      <c r="L832" s="386"/>
      <c r="N832" s="491"/>
      <c r="R832" s="491"/>
      <c r="V832" s="387"/>
      <c r="Z832" s="387"/>
      <c r="AD832" s="387"/>
      <c r="AH832" s="387"/>
      <c r="AL832" s="390"/>
      <c r="BH832" s="391"/>
      <c r="BL832" s="390"/>
      <c r="BP832" s="390"/>
    </row>
    <row r="833" spans="1:68">
      <c r="A833" s="163"/>
      <c r="F833" s="515"/>
      <c r="J833" s="491"/>
      <c r="K833" s="386"/>
      <c r="L833" s="386"/>
      <c r="N833" s="491"/>
      <c r="R833" s="491"/>
      <c r="V833" s="387"/>
      <c r="Z833" s="387"/>
      <c r="AD833" s="387"/>
      <c r="AH833" s="387"/>
      <c r="AL833" s="390"/>
      <c r="BH833" s="391"/>
      <c r="BL833" s="390"/>
      <c r="BP833" s="390"/>
    </row>
    <row r="834" spans="1:68">
      <c r="A834" s="163"/>
      <c r="F834" s="515"/>
      <c r="J834" s="491"/>
      <c r="K834" s="386"/>
      <c r="L834" s="386"/>
      <c r="N834" s="491"/>
      <c r="R834" s="491"/>
      <c r="V834" s="387"/>
      <c r="Z834" s="387"/>
      <c r="AD834" s="387"/>
      <c r="AH834" s="387"/>
      <c r="AL834" s="390"/>
      <c r="BH834" s="391"/>
      <c r="BL834" s="390"/>
      <c r="BP834" s="390"/>
    </row>
    <row r="835" spans="1:68">
      <c r="A835" s="163"/>
      <c r="F835" s="515"/>
      <c r="J835" s="491"/>
      <c r="K835" s="386"/>
      <c r="L835" s="386"/>
      <c r="N835" s="491"/>
      <c r="R835" s="491"/>
      <c r="V835" s="387"/>
      <c r="Z835" s="387"/>
      <c r="AD835" s="387"/>
      <c r="AH835" s="387"/>
      <c r="AL835" s="390"/>
      <c r="BH835" s="391"/>
      <c r="BL835" s="390"/>
      <c r="BP835" s="390"/>
    </row>
    <row r="836" spans="1:68">
      <c r="A836" s="163"/>
      <c r="F836" s="515"/>
      <c r="J836" s="491"/>
      <c r="K836" s="386"/>
      <c r="L836" s="386"/>
      <c r="N836" s="491"/>
      <c r="R836" s="491"/>
      <c r="V836" s="387"/>
      <c r="Z836" s="387"/>
      <c r="AD836" s="387"/>
      <c r="AH836" s="387"/>
      <c r="AL836" s="390"/>
      <c r="BH836" s="391"/>
      <c r="BL836" s="390"/>
      <c r="BP836" s="390"/>
    </row>
    <row r="837" spans="1:68">
      <c r="A837" s="163"/>
      <c r="F837" s="515"/>
      <c r="J837" s="491"/>
      <c r="K837" s="386"/>
      <c r="L837" s="386"/>
      <c r="N837" s="491"/>
      <c r="R837" s="491"/>
      <c r="V837" s="387"/>
      <c r="Z837" s="387"/>
      <c r="AD837" s="387"/>
      <c r="AH837" s="387"/>
      <c r="AL837" s="390"/>
      <c r="BH837" s="391"/>
      <c r="BL837" s="390"/>
      <c r="BP837" s="390"/>
    </row>
    <row r="838" spans="1:68">
      <c r="A838" s="163"/>
      <c r="F838" s="515"/>
      <c r="J838" s="491"/>
      <c r="K838" s="386"/>
      <c r="L838" s="386"/>
      <c r="N838" s="491"/>
      <c r="R838" s="491"/>
      <c r="V838" s="387"/>
      <c r="Z838" s="387"/>
      <c r="AD838" s="387"/>
      <c r="AH838" s="387"/>
      <c r="AL838" s="390"/>
      <c r="BH838" s="391"/>
      <c r="BL838" s="390"/>
      <c r="BP838" s="390"/>
    </row>
    <row r="839" spans="1:68">
      <c r="A839" s="163"/>
      <c r="F839" s="515"/>
      <c r="J839" s="491"/>
      <c r="K839" s="386"/>
      <c r="L839" s="386"/>
      <c r="N839" s="491"/>
      <c r="R839" s="491"/>
      <c r="V839" s="387"/>
      <c r="Z839" s="387"/>
      <c r="AD839" s="387"/>
      <c r="AH839" s="387"/>
      <c r="AL839" s="390"/>
      <c r="BH839" s="391"/>
      <c r="BL839" s="390"/>
      <c r="BP839" s="390"/>
    </row>
    <row r="840" spans="1:68">
      <c r="A840" s="163"/>
      <c r="F840" s="515"/>
      <c r="J840" s="491"/>
      <c r="K840" s="386"/>
      <c r="L840" s="386"/>
      <c r="N840" s="491"/>
      <c r="R840" s="491"/>
      <c r="V840" s="387"/>
      <c r="Z840" s="387"/>
      <c r="AD840" s="387"/>
      <c r="AH840" s="387"/>
      <c r="AL840" s="390"/>
      <c r="BH840" s="391"/>
      <c r="BL840" s="390"/>
      <c r="BP840" s="390"/>
    </row>
    <row r="841" spans="1:68">
      <c r="A841" s="163"/>
      <c r="F841" s="515"/>
      <c r="J841" s="491"/>
      <c r="K841" s="386"/>
      <c r="L841" s="386"/>
      <c r="N841" s="491"/>
      <c r="R841" s="491"/>
      <c r="V841" s="387"/>
      <c r="Z841" s="387"/>
      <c r="AD841" s="387"/>
      <c r="AH841" s="387"/>
      <c r="AL841" s="390"/>
      <c r="BH841" s="391"/>
      <c r="BL841" s="390"/>
      <c r="BP841" s="390"/>
    </row>
    <row r="842" spans="1:68">
      <c r="A842" s="163"/>
      <c r="F842" s="515"/>
      <c r="J842" s="491"/>
      <c r="K842" s="386"/>
      <c r="L842" s="386"/>
      <c r="N842" s="491"/>
      <c r="R842" s="491"/>
      <c r="V842" s="387"/>
      <c r="Z842" s="387"/>
      <c r="AD842" s="387"/>
      <c r="AH842" s="387"/>
      <c r="AL842" s="390"/>
      <c r="BH842" s="391"/>
      <c r="BL842" s="390"/>
      <c r="BP842" s="390"/>
    </row>
    <row r="843" spans="1:68">
      <c r="A843" s="163"/>
      <c r="F843" s="515"/>
      <c r="J843" s="491"/>
      <c r="K843" s="386"/>
      <c r="L843" s="386"/>
      <c r="N843" s="491"/>
      <c r="R843" s="491"/>
      <c r="V843" s="387"/>
      <c r="Z843" s="387"/>
      <c r="AD843" s="387"/>
      <c r="AH843" s="387"/>
      <c r="AL843" s="390"/>
      <c r="BH843" s="391"/>
      <c r="BL843" s="390"/>
      <c r="BP843" s="390"/>
    </row>
    <row r="844" spans="1:68">
      <c r="A844" s="163"/>
      <c r="F844" s="515"/>
      <c r="J844" s="491"/>
      <c r="K844" s="386"/>
      <c r="L844" s="386"/>
      <c r="N844" s="491"/>
      <c r="R844" s="491"/>
      <c r="V844" s="387"/>
      <c r="Z844" s="387"/>
      <c r="AD844" s="387"/>
      <c r="AH844" s="387"/>
      <c r="AL844" s="390"/>
      <c r="BH844" s="391"/>
      <c r="BL844" s="390"/>
      <c r="BP844" s="390"/>
    </row>
    <row r="845" spans="1:68">
      <c r="A845" s="163"/>
      <c r="F845" s="515"/>
      <c r="J845" s="491"/>
      <c r="K845" s="386"/>
      <c r="L845" s="386"/>
      <c r="N845" s="491"/>
      <c r="R845" s="491"/>
      <c r="V845" s="387"/>
      <c r="Z845" s="387"/>
      <c r="AD845" s="387"/>
      <c r="AH845" s="387"/>
      <c r="AL845" s="390"/>
      <c r="BH845" s="391"/>
      <c r="BL845" s="390"/>
      <c r="BP845" s="390"/>
    </row>
    <row r="846" spans="1:68">
      <c r="A846" s="163"/>
      <c r="F846" s="515"/>
      <c r="J846" s="491"/>
      <c r="K846" s="386"/>
      <c r="L846" s="386"/>
      <c r="N846" s="491"/>
      <c r="R846" s="491"/>
      <c r="V846" s="387"/>
      <c r="Z846" s="387"/>
      <c r="AD846" s="387"/>
      <c r="AH846" s="387"/>
      <c r="AL846" s="390"/>
      <c r="BH846" s="391"/>
      <c r="BL846" s="390"/>
      <c r="BP846" s="390"/>
    </row>
    <row r="847" spans="1:68">
      <c r="A847" s="163"/>
      <c r="F847" s="515"/>
      <c r="J847" s="491"/>
      <c r="K847" s="386"/>
      <c r="L847" s="386"/>
      <c r="N847" s="491"/>
      <c r="R847" s="491"/>
      <c r="V847" s="387"/>
      <c r="Z847" s="387"/>
      <c r="AD847" s="387"/>
      <c r="AH847" s="387"/>
      <c r="AL847" s="390"/>
      <c r="BH847" s="391"/>
      <c r="BL847" s="390"/>
      <c r="BP847" s="390"/>
    </row>
    <row r="848" spans="1:68">
      <c r="A848" s="163"/>
      <c r="F848" s="515"/>
      <c r="J848" s="491"/>
      <c r="K848" s="386"/>
      <c r="L848" s="386"/>
      <c r="N848" s="491"/>
      <c r="R848" s="491"/>
      <c r="V848" s="387"/>
      <c r="Z848" s="387"/>
      <c r="AD848" s="387"/>
      <c r="AH848" s="387"/>
      <c r="AL848" s="390"/>
      <c r="BH848" s="391"/>
      <c r="BL848" s="390"/>
      <c r="BP848" s="390"/>
    </row>
    <row r="849" spans="1:68">
      <c r="A849" s="163"/>
      <c r="F849" s="515"/>
      <c r="J849" s="491"/>
      <c r="K849" s="386"/>
      <c r="L849" s="386"/>
      <c r="N849" s="491"/>
      <c r="R849" s="491"/>
      <c r="V849" s="387"/>
      <c r="Z849" s="387"/>
      <c r="AD849" s="387"/>
      <c r="AH849" s="387"/>
      <c r="AL849" s="390"/>
      <c r="BH849" s="391"/>
      <c r="BL849" s="390"/>
      <c r="BP849" s="390"/>
    </row>
    <row r="850" spans="1:68">
      <c r="A850" s="163"/>
      <c r="F850" s="515"/>
      <c r="J850" s="491"/>
      <c r="K850" s="386"/>
      <c r="L850" s="386"/>
      <c r="N850" s="491"/>
      <c r="R850" s="491"/>
      <c r="V850" s="387"/>
      <c r="Z850" s="387"/>
      <c r="AD850" s="387"/>
      <c r="AH850" s="387"/>
      <c r="AL850" s="390"/>
      <c r="BH850" s="391"/>
      <c r="BL850" s="390"/>
      <c r="BP850" s="390"/>
    </row>
    <row r="851" spans="1:68">
      <c r="A851" s="163"/>
      <c r="F851" s="515"/>
      <c r="J851" s="491"/>
      <c r="K851" s="386"/>
      <c r="L851" s="386"/>
      <c r="N851" s="491"/>
      <c r="R851" s="491"/>
      <c r="V851" s="387"/>
      <c r="Z851" s="387"/>
      <c r="AD851" s="387"/>
      <c r="AH851" s="387"/>
      <c r="AL851" s="390"/>
      <c r="BH851" s="391"/>
      <c r="BL851" s="390"/>
      <c r="BP851" s="390"/>
    </row>
    <row r="852" spans="1:68">
      <c r="A852" s="163"/>
      <c r="F852" s="515"/>
      <c r="J852" s="491"/>
      <c r="K852" s="386"/>
      <c r="L852" s="386"/>
      <c r="N852" s="491"/>
      <c r="R852" s="491"/>
      <c r="V852" s="387"/>
      <c r="Z852" s="387"/>
      <c r="AD852" s="387"/>
      <c r="AH852" s="387"/>
      <c r="AL852" s="390"/>
      <c r="BH852" s="391"/>
      <c r="BL852" s="390"/>
      <c r="BP852" s="390"/>
    </row>
    <row r="853" spans="1:68">
      <c r="A853" s="163"/>
      <c r="F853" s="515"/>
      <c r="J853" s="491"/>
      <c r="K853" s="386"/>
      <c r="L853" s="386"/>
      <c r="N853" s="491"/>
      <c r="R853" s="491"/>
      <c r="V853" s="387"/>
      <c r="Z853" s="387"/>
      <c r="AD853" s="387"/>
      <c r="AH853" s="387"/>
      <c r="AL853" s="390"/>
      <c r="BH853" s="391"/>
      <c r="BL853" s="390"/>
      <c r="BP853" s="390"/>
    </row>
    <row r="854" spans="1:68">
      <c r="A854" s="163"/>
      <c r="F854" s="515"/>
      <c r="J854" s="491"/>
      <c r="K854" s="386"/>
      <c r="L854" s="386"/>
      <c r="N854" s="491"/>
      <c r="R854" s="491"/>
      <c r="V854" s="387"/>
      <c r="Z854" s="387"/>
      <c r="AD854" s="387"/>
      <c r="AH854" s="387"/>
      <c r="AL854" s="390"/>
      <c r="BH854" s="391"/>
      <c r="BL854" s="390"/>
      <c r="BP854" s="390"/>
    </row>
    <row r="855" spans="1:68">
      <c r="A855" s="163"/>
      <c r="F855" s="515"/>
      <c r="J855" s="491"/>
      <c r="K855" s="386"/>
      <c r="L855" s="386"/>
      <c r="N855" s="491"/>
      <c r="R855" s="491"/>
      <c r="V855" s="387"/>
      <c r="Z855" s="387"/>
      <c r="AD855" s="387"/>
      <c r="AH855" s="387"/>
      <c r="AL855" s="390"/>
      <c r="BH855" s="391"/>
      <c r="BL855" s="390"/>
      <c r="BP855" s="390"/>
    </row>
    <row r="856" spans="1:68">
      <c r="A856" s="163"/>
      <c r="F856" s="515"/>
      <c r="J856" s="491"/>
      <c r="K856" s="386"/>
      <c r="L856" s="386"/>
      <c r="N856" s="491"/>
      <c r="R856" s="491"/>
      <c r="V856" s="387"/>
      <c r="Z856" s="387"/>
      <c r="AD856" s="387"/>
      <c r="AH856" s="387"/>
      <c r="AL856" s="390"/>
      <c r="BH856" s="391"/>
      <c r="BL856" s="390"/>
      <c r="BP856" s="390"/>
    </row>
    <row r="857" spans="1:68">
      <c r="A857" s="163"/>
      <c r="F857" s="515"/>
      <c r="J857" s="491"/>
      <c r="K857" s="386"/>
      <c r="L857" s="386"/>
      <c r="N857" s="491"/>
      <c r="R857" s="491"/>
      <c r="V857" s="387"/>
      <c r="Z857" s="387"/>
      <c r="AD857" s="387"/>
      <c r="AH857" s="387"/>
      <c r="AL857" s="390"/>
      <c r="BH857" s="391"/>
      <c r="BL857" s="390"/>
      <c r="BP857" s="390"/>
    </row>
    <row r="858" spans="1:68">
      <c r="A858" s="163"/>
      <c r="F858" s="515"/>
      <c r="J858" s="491"/>
      <c r="K858" s="386"/>
      <c r="L858" s="386"/>
      <c r="N858" s="491"/>
      <c r="R858" s="491"/>
      <c r="V858" s="387"/>
      <c r="Z858" s="387"/>
      <c r="AD858" s="387"/>
      <c r="AH858" s="387"/>
      <c r="AL858" s="390"/>
      <c r="BH858" s="391"/>
      <c r="BL858" s="390"/>
      <c r="BP858" s="390"/>
    </row>
    <row r="859" spans="1:68">
      <c r="A859" s="163"/>
      <c r="F859" s="515"/>
      <c r="J859" s="491"/>
      <c r="K859" s="386"/>
      <c r="L859" s="386"/>
      <c r="N859" s="491"/>
      <c r="R859" s="491"/>
      <c r="V859" s="387"/>
      <c r="Z859" s="387"/>
      <c r="AD859" s="387"/>
      <c r="AH859" s="387"/>
      <c r="AL859" s="390"/>
      <c r="BH859" s="391"/>
      <c r="BL859" s="390"/>
      <c r="BP859" s="390"/>
    </row>
    <row r="860" spans="1:68">
      <c r="A860" s="163"/>
      <c r="F860" s="515"/>
      <c r="J860" s="491"/>
      <c r="K860" s="386"/>
      <c r="L860" s="386"/>
      <c r="N860" s="491"/>
      <c r="R860" s="491"/>
      <c r="V860" s="387"/>
      <c r="Z860" s="387"/>
      <c r="AD860" s="387"/>
      <c r="AH860" s="387"/>
      <c r="AL860" s="390"/>
      <c r="BH860" s="391"/>
      <c r="BL860" s="390"/>
      <c r="BP860" s="390"/>
    </row>
    <row r="861" spans="1:68">
      <c r="A861" s="163"/>
      <c r="F861" s="515"/>
      <c r="J861" s="491"/>
      <c r="K861" s="386"/>
      <c r="L861" s="386"/>
      <c r="N861" s="491"/>
      <c r="R861" s="491"/>
      <c r="V861" s="387"/>
      <c r="Z861" s="387"/>
      <c r="AD861" s="387"/>
      <c r="AH861" s="387"/>
      <c r="AL861" s="390"/>
      <c r="BH861" s="391"/>
      <c r="BL861" s="390"/>
      <c r="BP861" s="390"/>
    </row>
    <row r="862" spans="1:68">
      <c r="A862" s="163"/>
      <c r="F862" s="515"/>
      <c r="J862" s="491"/>
      <c r="K862" s="386"/>
      <c r="L862" s="386"/>
      <c r="N862" s="491"/>
      <c r="R862" s="491"/>
      <c r="V862" s="387"/>
      <c r="Z862" s="387"/>
      <c r="AD862" s="387"/>
      <c r="AH862" s="387"/>
      <c r="AL862" s="390"/>
      <c r="BH862" s="391"/>
      <c r="BL862" s="390"/>
      <c r="BP862" s="390"/>
    </row>
    <row r="863" spans="1:68">
      <c r="A863" s="163"/>
      <c r="F863" s="515"/>
      <c r="J863" s="491"/>
      <c r="K863" s="386"/>
      <c r="L863" s="386"/>
      <c r="N863" s="491"/>
      <c r="R863" s="491"/>
      <c r="V863" s="387"/>
      <c r="Z863" s="387"/>
      <c r="AD863" s="387"/>
      <c r="AH863" s="387"/>
      <c r="AL863" s="390"/>
      <c r="BH863" s="391"/>
      <c r="BL863" s="390"/>
      <c r="BP863" s="390"/>
    </row>
    <row r="864" spans="1:68">
      <c r="A864" s="163"/>
      <c r="F864" s="515"/>
      <c r="J864" s="491"/>
      <c r="K864" s="386"/>
      <c r="L864" s="386"/>
      <c r="N864" s="491"/>
      <c r="R864" s="491"/>
      <c r="V864" s="387"/>
      <c r="Z864" s="387"/>
      <c r="AD864" s="387"/>
      <c r="AH864" s="387"/>
      <c r="AL864" s="390"/>
      <c r="BH864" s="391"/>
      <c r="BL864" s="390"/>
      <c r="BP864" s="390"/>
    </row>
    <row r="865" spans="1:68">
      <c r="A865" s="163"/>
      <c r="F865" s="515"/>
      <c r="J865" s="491"/>
      <c r="K865" s="386"/>
      <c r="L865" s="386"/>
      <c r="N865" s="491"/>
      <c r="R865" s="491"/>
      <c r="V865" s="387"/>
      <c r="Z865" s="387"/>
      <c r="AD865" s="387"/>
      <c r="AH865" s="387"/>
      <c r="AL865" s="390"/>
      <c r="BH865" s="391"/>
      <c r="BL865" s="390"/>
      <c r="BP865" s="390"/>
    </row>
    <row r="866" spans="1:68">
      <c r="A866" s="163"/>
      <c r="F866" s="515"/>
      <c r="J866" s="491"/>
      <c r="K866" s="386"/>
      <c r="L866" s="386"/>
      <c r="N866" s="491"/>
      <c r="R866" s="491"/>
      <c r="V866" s="387"/>
      <c r="Z866" s="387"/>
      <c r="AD866" s="387"/>
      <c r="AH866" s="387"/>
      <c r="AL866" s="390"/>
      <c r="BH866" s="391"/>
      <c r="BL866" s="390"/>
      <c r="BP866" s="390"/>
    </row>
    <row r="867" spans="1:68">
      <c r="A867" s="163"/>
      <c r="F867" s="515"/>
      <c r="J867" s="491"/>
      <c r="K867" s="386"/>
      <c r="L867" s="386"/>
      <c r="N867" s="491"/>
      <c r="R867" s="491"/>
      <c r="V867" s="387"/>
      <c r="Z867" s="387"/>
      <c r="AD867" s="387"/>
      <c r="AH867" s="387"/>
      <c r="AL867" s="390"/>
      <c r="BH867" s="391"/>
      <c r="BL867" s="390"/>
      <c r="BP867" s="390"/>
    </row>
    <row r="868" spans="1:68">
      <c r="A868" s="163"/>
      <c r="F868" s="515"/>
      <c r="J868" s="491"/>
      <c r="K868" s="386"/>
      <c r="L868" s="386"/>
      <c r="N868" s="491"/>
      <c r="R868" s="491"/>
      <c r="V868" s="387"/>
      <c r="Z868" s="387"/>
      <c r="AD868" s="387"/>
      <c r="AH868" s="387"/>
      <c r="AL868" s="390"/>
      <c r="BH868" s="391"/>
      <c r="BL868" s="390"/>
      <c r="BP868" s="390"/>
    </row>
    <row r="869" spans="1:68">
      <c r="A869" s="163"/>
      <c r="F869" s="515"/>
      <c r="J869" s="491"/>
      <c r="K869" s="386"/>
      <c r="L869" s="386"/>
      <c r="N869" s="491"/>
      <c r="R869" s="491"/>
      <c r="V869" s="387"/>
      <c r="Z869" s="387"/>
      <c r="AD869" s="387"/>
      <c r="AH869" s="387"/>
      <c r="AL869" s="390"/>
      <c r="BH869" s="391"/>
      <c r="BL869" s="390"/>
      <c r="BP869" s="390"/>
    </row>
    <row r="870" spans="1:68">
      <c r="A870" s="163"/>
      <c r="F870" s="515"/>
      <c r="J870" s="491"/>
      <c r="K870" s="386"/>
      <c r="L870" s="386"/>
      <c r="N870" s="491"/>
      <c r="R870" s="491"/>
      <c r="V870" s="387"/>
      <c r="Z870" s="387"/>
      <c r="AD870" s="387"/>
      <c r="AH870" s="387"/>
      <c r="AL870" s="390"/>
      <c r="BH870" s="391"/>
      <c r="BL870" s="390"/>
      <c r="BP870" s="390"/>
    </row>
    <row r="871" spans="1:68">
      <c r="A871" s="163"/>
      <c r="F871" s="515"/>
      <c r="J871" s="491"/>
      <c r="K871" s="386"/>
      <c r="L871" s="386"/>
      <c r="N871" s="491"/>
      <c r="R871" s="491"/>
      <c r="V871" s="387"/>
      <c r="Z871" s="387"/>
      <c r="AD871" s="387"/>
      <c r="AH871" s="387"/>
      <c r="AL871" s="390"/>
      <c r="BH871" s="391"/>
      <c r="BL871" s="390"/>
      <c r="BP871" s="390"/>
    </row>
    <row r="872" spans="1:68">
      <c r="A872" s="163"/>
      <c r="F872" s="515"/>
      <c r="J872" s="491"/>
      <c r="K872" s="386"/>
      <c r="L872" s="386"/>
      <c r="N872" s="491"/>
      <c r="R872" s="491"/>
      <c r="V872" s="387"/>
      <c r="Z872" s="387"/>
      <c r="AD872" s="387"/>
      <c r="AH872" s="387"/>
      <c r="AL872" s="390"/>
      <c r="BH872" s="391"/>
      <c r="BL872" s="390"/>
      <c r="BP872" s="390"/>
    </row>
    <row r="873" spans="1:68">
      <c r="A873" s="163"/>
      <c r="F873" s="515"/>
      <c r="J873" s="491"/>
      <c r="K873" s="386"/>
      <c r="L873" s="386"/>
      <c r="N873" s="491"/>
      <c r="R873" s="491"/>
      <c r="V873" s="387"/>
      <c r="Z873" s="387"/>
      <c r="AD873" s="387"/>
      <c r="AH873" s="387"/>
      <c r="AL873" s="390"/>
      <c r="BH873" s="391"/>
      <c r="BL873" s="390"/>
      <c r="BP873" s="390"/>
    </row>
    <row r="874" spans="1:68">
      <c r="A874" s="163"/>
      <c r="F874" s="515"/>
      <c r="J874" s="491"/>
      <c r="K874" s="386"/>
      <c r="L874" s="386"/>
      <c r="N874" s="491"/>
      <c r="R874" s="491"/>
      <c r="V874" s="387"/>
      <c r="Z874" s="387"/>
      <c r="AD874" s="387"/>
      <c r="AH874" s="387"/>
      <c r="AL874" s="390"/>
      <c r="BH874" s="391"/>
      <c r="BL874" s="390"/>
      <c r="BP874" s="390"/>
    </row>
    <row r="875" spans="1:68">
      <c r="A875" s="163"/>
      <c r="F875" s="515"/>
      <c r="J875" s="491"/>
      <c r="K875" s="386"/>
      <c r="L875" s="386"/>
      <c r="N875" s="491"/>
      <c r="R875" s="491"/>
      <c r="V875" s="387"/>
      <c r="Z875" s="387"/>
      <c r="AD875" s="387"/>
      <c r="AH875" s="387"/>
      <c r="AL875" s="390"/>
      <c r="BH875" s="391"/>
      <c r="BL875" s="390"/>
      <c r="BP875" s="390"/>
    </row>
    <row r="876" spans="1:68">
      <c r="A876" s="163"/>
      <c r="F876" s="515"/>
      <c r="J876" s="491"/>
      <c r="K876" s="386"/>
      <c r="L876" s="386"/>
      <c r="N876" s="491"/>
      <c r="R876" s="491"/>
      <c r="V876" s="387"/>
      <c r="Z876" s="387"/>
      <c r="AD876" s="387"/>
      <c r="AH876" s="387"/>
      <c r="AL876" s="390"/>
      <c r="BH876" s="391"/>
      <c r="BL876" s="390"/>
      <c r="BP876" s="390"/>
    </row>
    <row r="877" spans="1:68">
      <c r="A877" s="163"/>
      <c r="F877" s="515"/>
      <c r="J877" s="491"/>
      <c r="K877" s="386"/>
      <c r="L877" s="386"/>
      <c r="N877" s="491"/>
      <c r="R877" s="491"/>
      <c r="V877" s="387"/>
      <c r="Z877" s="387"/>
      <c r="AD877" s="387"/>
      <c r="AH877" s="387"/>
      <c r="AL877" s="390"/>
      <c r="BH877" s="391"/>
      <c r="BL877" s="390"/>
      <c r="BP877" s="390"/>
    </row>
    <row r="878" spans="1:68">
      <c r="A878" s="163"/>
      <c r="F878" s="515"/>
      <c r="J878" s="491"/>
      <c r="K878" s="386"/>
      <c r="L878" s="386"/>
      <c r="N878" s="491"/>
      <c r="R878" s="491"/>
      <c r="V878" s="387"/>
      <c r="Z878" s="387"/>
      <c r="AD878" s="387"/>
      <c r="AH878" s="387"/>
      <c r="AL878" s="390"/>
      <c r="BH878" s="391"/>
      <c r="BL878" s="390"/>
      <c r="BP878" s="390"/>
    </row>
    <row r="879" spans="1:68">
      <c r="A879" s="163"/>
      <c r="F879" s="515"/>
      <c r="J879" s="491"/>
      <c r="K879" s="386"/>
      <c r="L879" s="386"/>
      <c r="N879" s="491"/>
      <c r="R879" s="491"/>
      <c r="V879" s="387"/>
      <c r="Z879" s="387"/>
      <c r="AD879" s="387"/>
      <c r="AH879" s="387"/>
      <c r="AL879" s="390"/>
      <c r="BH879" s="391"/>
      <c r="BL879" s="390"/>
      <c r="BP879" s="390"/>
    </row>
    <row r="880" spans="1:68">
      <c r="A880" s="163"/>
      <c r="F880" s="515"/>
      <c r="J880" s="491"/>
      <c r="K880" s="386"/>
      <c r="L880" s="386"/>
      <c r="N880" s="491"/>
      <c r="R880" s="491"/>
      <c r="V880" s="387"/>
      <c r="Z880" s="387"/>
      <c r="AD880" s="387"/>
      <c r="AH880" s="387"/>
      <c r="AL880" s="390"/>
      <c r="BH880" s="391"/>
      <c r="BL880" s="390"/>
      <c r="BP880" s="390"/>
    </row>
    <row r="881" spans="1:68">
      <c r="A881" s="163"/>
      <c r="F881" s="515"/>
      <c r="J881" s="491"/>
      <c r="K881" s="386"/>
      <c r="L881" s="386"/>
      <c r="N881" s="491"/>
      <c r="R881" s="491"/>
      <c r="V881" s="387"/>
      <c r="Z881" s="387"/>
      <c r="AD881" s="387"/>
      <c r="AH881" s="387"/>
      <c r="AL881" s="390"/>
      <c r="BH881" s="391"/>
      <c r="BL881" s="390"/>
      <c r="BP881" s="390"/>
    </row>
    <row r="882" spans="1:68">
      <c r="A882" s="163"/>
      <c r="F882" s="515"/>
      <c r="J882" s="491"/>
      <c r="K882" s="386"/>
      <c r="L882" s="386"/>
      <c r="N882" s="491"/>
      <c r="R882" s="491"/>
      <c r="V882" s="387"/>
      <c r="Z882" s="387"/>
      <c r="AD882" s="387"/>
      <c r="AH882" s="387"/>
      <c r="AL882" s="390"/>
      <c r="BH882" s="391"/>
      <c r="BL882" s="390"/>
      <c r="BP882" s="390"/>
    </row>
    <row r="883" spans="1:68">
      <c r="A883" s="163"/>
      <c r="F883" s="515"/>
      <c r="J883" s="491"/>
      <c r="K883" s="386"/>
      <c r="L883" s="386"/>
      <c r="N883" s="491"/>
      <c r="R883" s="491"/>
      <c r="V883" s="387"/>
      <c r="Z883" s="387"/>
      <c r="AD883" s="387"/>
      <c r="AH883" s="387"/>
      <c r="AL883" s="390"/>
      <c r="BH883" s="391"/>
      <c r="BL883" s="390"/>
      <c r="BP883" s="390"/>
    </row>
    <row r="884" spans="1:68">
      <c r="A884" s="163"/>
      <c r="F884" s="515"/>
      <c r="J884" s="491"/>
      <c r="K884" s="386"/>
      <c r="L884" s="386"/>
      <c r="N884" s="491"/>
      <c r="R884" s="491"/>
      <c r="V884" s="387"/>
      <c r="Z884" s="387"/>
      <c r="AD884" s="387"/>
      <c r="AH884" s="387"/>
      <c r="AL884" s="390"/>
      <c r="BH884" s="391"/>
      <c r="BL884" s="390"/>
      <c r="BP884" s="390"/>
    </row>
    <row r="885" spans="1:68">
      <c r="A885" s="163"/>
      <c r="F885" s="515"/>
      <c r="J885" s="491"/>
      <c r="K885" s="386"/>
      <c r="L885" s="386"/>
      <c r="N885" s="491"/>
      <c r="R885" s="491"/>
      <c r="V885" s="387"/>
      <c r="Z885" s="387"/>
      <c r="AD885" s="387"/>
      <c r="AH885" s="387"/>
      <c r="AL885" s="390"/>
      <c r="BH885" s="391"/>
      <c r="BL885" s="390"/>
      <c r="BP885" s="390"/>
    </row>
    <row r="886" spans="1:68">
      <c r="A886" s="163"/>
      <c r="F886" s="515"/>
      <c r="J886" s="491"/>
      <c r="K886" s="386"/>
      <c r="L886" s="386"/>
      <c r="N886" s="491"/>
      <c r="R886" s="491"/>
      <c r="V886" s="387"/>
      <c r="Z886" s="387"/>
      <c r="AD886" s="387"/>
      <c r="AH886" s="387"/>
      <c r="AL886" s="390"/>
      <c r="BH886" s="391"/>
      <c r="BL886" s="390"/>
      <c r="BP886" s="390"/>
    </row>
    <row r="887" spans="1:68">
      <c r="A887" s="163"/>
      <c r="F887" s="515"/>
      <c r="J887" s="491"/>
      <c r="K887" s="386"/>
      <c r="L887" s="386"/>
      <c r="N887" s="491"/>
      <c r="R887" s="491"/>
      <c r="V887" s="387"/>
      <c r="Z887" s="387"/>
      <c r="AD887" s="387"/>
      <c r="AH887" s="387"/>
      <c r="AL887" s="390"/>
      <c r="BH887" s="391"/>
      <c r="BL887" s="390"/>
      <c r="BP887" s="390"/>
    </row>
    <row r="888" spans="1:68">
      <c r="A888" s="163"/>
      <c r="F888" s="515"/>
      <c r="J888" s="491"/>
      <c r="K888" s="386"/>
      <c r="L888" s="386"/>
      <c r="N888" s="491"/>
      <c r="R888" s="491"/>
      <c r="V888" s="387"/>
      <c r="Z888" s="387"/>
      <c r="AD888" s="387"/>
      <c r="AH888" s="387"/>
      <c r="AL888" s="390"/>
      <c r="BH888" s="391"/>
      <c r="BL888" s="390"/>
      <c r="BP888" s="390"/>
    </row>
    <row r="889" spans="1:68">
      <c r="A889" s="163"/>
      <c r="F889" s="515"/>
      <c r="J889" s="491"/>
      <c r="K889" s="386"/>
      <c r="L889" s="386"/>
      <c r="N889" s="491"/>
      <c r="R889" s="491"/>
      <c r="V889" s="387"/>
      <c r="Z889" s="387"/>
      <c r="AD889" s="387"/>
      <c r="AH889" s="387"/>
      <c r="AL889" s="390"/>
      <c r="BH889" s="391"/>
      <c r="BL889" s="390"/>
      <c r="BP889" s="390"/>
    </row>
    <row r="890" spans="1:68">
      <c r="A890" s="163"/>
      <c r="F890" s="515"/>
      <c r="J890" s="491"/>
      <c r="K890" s="386"/>
      <c r="L890" s="386"/>
      <c r="N890" s="491"/>
      <c r="R890" s="491"/>
      <c r="V890" s="387"/>
      <c r="Z890" s="387"/>
      <c r="AD890" s="387"/>
      <c r="AH890" s="387"/>
      <c r="AL890" s="390"/>
      <c r="BH890" s="391"/>
      <c r="BL890" s="390"/>
      <c r="BP890" s="390"/>
    </row>
    <row r="891" spans="1:68">
      <c r="A891" s="163"/>
      <c r="F891" s="515"/>
      <c r="J891" s="491"/>
      <c r="K891" s="386"/>
      <c r="L891" s="386"/>
      <c r="N891" s="491"/>
      <c r="R891" s="491"/>
      <c r="V891" s="387"/>
      <c r="Z891" s="387"/>
      <c r="AD891" s="387"/>
      <c r="AH891" s="387"/>
      <c r="AL891" s="390"/>
      <c r="BH891" s="391"/>
      <c r="BL891" s="390"/>
      <c r="BP891" s="390"/>
    </row>
    <row r="892" spans="1:68">
      <c r="A892" s="163"/>
      <c r="F892" s="515"/>
      <c r="J892" s="491"/>
      <c r="K892" s="386"/>
      <c r="L892" s="386"/>
      <c r="N892" s="491"/>
      <c r="R892" s="491"/>
      <c r="V892" s="387"/>
      <c r="Z892" s="387"/>
      <c r="AD892" s="387"/>
      <c r="AH892" s="387"/>
      <c r="AL892" s="390"/>
      <c r="BH892" s="391"/>
      <c r="BL892" s="390"/>
      <c r="BP892" s="390"/>
    </row>
    <row r="893" spans="1:68">
      <c r="A893" s="163"/>
      <c r="F893" s="515"/>
      <c r="J893" s="491"/>
      <c r="K893" s="386"/>
      <c r="L893" s="386"/>
      <c r="N893" s="491"/>
      <c r="R893" s="491"/>
      <c r="V893" s="387"/>
      <c r="Z893" s="387"/>
      <c r="AD893" s="387"/>
      <c r="AH893" s="387"/>
      <c r="AL893" s="390"/>
      <c r="BH893" s="391"/>
      <c r="BL893" s="390"/>
      <c r="BP893" s="390"/>
    </row>
    <row r="894" spans="1:68">
      <c r="A894" s="163"/>
      <c r="F894" s="515"/>
      <c r="J894" s="491"/>
      <c r="K894" s="386"/>
      <c r="L894" s="386"/>
      <c r="N894" s="491"/>
      <c r="R894" s="491"/>
      <c r="V894" s="387"/>
      <c r="Z894" s="387"/>
      <c r="AD894" s="387"/>
      <c r="AH894" s="387"/>
      <c r="AL894" s="390"/>
      <c r="BH894" s="391"/>
      <c r="BL894" s="390"/>
      <c r="BP894" s="390"/>
    </row>
    <row r="895" spans="1:68">
      <c r="A895" s="163"/>
      <c r="F895" s="515"/>
      <c r="J895" s="491"/>
      <c r="K895" s="386"/>
      <c r="L895" s="386"/>
      <c r="N895" s="491"/>
      <c r="R895" s="491"/>
      <c r="V895" s="387"/>
      <c r="Z895" s="387"/>
      <c r="AD895" s="387"/>
      <c r="AH895" s="387"/>
      <c r="AL895" s="390"/>
      <c r="BH895" s="391"/>
      <c r="BL895" s="390"/>
      <c r="BP895" s="390"/>
    </row>
    <row r="896" spans="1:68">
      <c r="A896" s="163"/>
      <c r="F896" s="515"/>
      <c r="J896" s="491"/>
      <c r="K896" s="386"/>
      <c r="L896" s="386"/>
      <c r="N896" s="491"/>
      <c r="R896" s="491"/>
      <c r="V896" s="387"/>
      <c r="Z896" s="387"/>
      <c r="AD896" s="387"/>
      <c r="AH896" s="387"/>
      <c r="AL896" s="390"/>
      <c r="BH896" s="391"/>
      <c r="BL896" s="390"/>
      <c r="BP896" s="390"/>
    </row>
    <row r="897" spans="1:68">
      <c r="A897" s="163"/>
      <c r="F897" s="515"/>
      <c r="J897" s="491"/>
      <c r="K897" s="386"/>
      <c r="L897" s="386"/>
      <c r="N897" s="491"/>
      <c r="R897" s="491"/>
      <c r="V897" s="387"/>
      <c r="Z897" s="387"/>
      <c r="AD897" s="387"/>
      <c r="AH897" s="387"/>
      <c r="AL897" s="390"/>
      <c r="BH897" s="391"/>
      <c r="BL897" s="390"/>
      <c r="BP897" s="390"/>
    </row>
    <row r="898" spans="1:68">
      <c r="A898" s="163"/>
      <c r="F898" s="515"/>
      <c r="J898" s="491"/>
      <c r="K898" s="386"/>
      <c r="L898" s="386"/>
      <c r="N898" s="491"/>
      <c r="R898" s="491"/>
      <c r="V898" s="387"/>
      <c r="Z898" s="387"/>
      <c r="AD898" s="387"/>
      <c r="AH898" s="387"/>
      <c r="AL898" s="390"/>
      <c r="BH898" s="391"/>
      <c r="BL898" s="390"/>
      <c r="BP898" s="390"/>
    </row>
    <row r="899" spans="1:68">
      <c r="A899" s="163"/>
      <c r="F899" s="515"/>
      <c r="J899" s="491"/>
      <c r="K899" s="386"/>
      <c r="L899" s="386"/>
      <c r="N899" s="491"/>
      <c r="R899" s="491"/>
      <c r="V899" s="387"/>
      <c r="Z899" s="387"/>
      <c r="AD899" s="387"/>
      <c r="AH899" s="387"/>
      <c r="AL899" s="390"/>
      <c r="BH899" s="391"/>
      <c r="BL899" s="390"/>
      <c r="BP899" s="390"/>
    </row>
    <row r="900" spans="1:68">
      <c r="A900" s="163"/>
      <c r="F900" s="515"/>
      <c r="J900" s="491"/>
      <c r="K900" s="386"/>
      <c r="L900" s="386"/>
      <c r="N900" s="491"/>
      <c r="R900" s="491"/>
      <c r="V900" s="387"/>
      <c r="Z900" s="387"/>
      <c r="AD900" s="387"/>
      <c r="AH900" s="387"/>
      <c r="AL900" s="390"/>
      <c r="BH900" s="391"/>
      <c r="BL900" s="390"/>
      <c r="BP900" s="390"/>
    </row>
    <row r="901" spans="1:68">
      <c r="A901" s="163"/>
      <c r="F901" s="515"/>
      <c r="J901" s="491"/>
      <c r="K901" s="386"/>
      <c r="L901" s="386"/>
      <c r="N901" s="491"/>
      <c r="R901" s="491"/>
      <c r="V901" s="387"/>
      <c r="Z901" s="387"/>
      <c r="AD901" s="387"/>
      <c r="AH901" s="387"/>
      <c r="AL901" s="390"/>
      <c r="BH901" s="391"/>
      <c r="BL901" s="390"/>
      <c r="BP901" s="390"/>
    </row>
    <row r="902" spans="1:68">
      <c r="A902" s="163"/>
      <c r="F902" s="515"/>
      <c r="J902" s="491"/>
      <c r="K902" s="386"/>
      <c r="L902" s="386"/>
      <c r="N902" s="491"/>
      <c r="R902" s="491"/>
      <c r="V902" s="387"/>
      <c r="Z902" s="387"/>
      <c r="AD902" s="387"/>
      <c r="AH902" s="387"/>
      <c r="AL902" s="390"/>
      <c r="BH902" s="391"/>
      <c r="BL902" s="390"/>
      <c r="BP902" s="390"/>
    </row>
    <row r="903" spans="1:68">
      <c r="A903" s="163"/>
      <c r="F903" s="515"/>
      <c r="J903" s="491"/>
      <c r="K903" s="386"/>
      <c r="L903" s="386"/>
      <c r="N903" s="491"/>
      <c r="R903" s="491"/>
      <c r="V903" s="387"/>
      <c r="Z903" s="387"/>
      <c r="AD903" s="387"/>
      <c r="AH903" s="387"/>
      <c r="AL903" s="390"/>
      <c r="BH903" s="391"/>
      <c r="BL903" s="390"/>
      <c r="BP903" s="390"/>
    </row>
    <row r="904" spans="1:68">
      <c r="A904" s="163"/>
      <c r="F904" s="515"/>
      <c r="J904" s="491"/>
      <c r="K904" s="386"/>
      <c r="L904" s="386"/>
      <c r="N904" s="491"/>
      <c r="R904" s="491"/>
      <c r="V904" s="387"/>
      <c r="Z904" s="387"/>
      <c r="AD904" s="387"/>
      <c r="AH904" s="387"/>
      <c r="AL904" s="390"/>
      <c r="BH904" s="391"/>
      <c r="BL904" s="390"/>
      <c r="BP904" s="390"/>
    </row>
    <row r="905" spans="1:68">
      <c r="A905" s="163"/>
      <c r="F905" s="515"/>
      <c r="J905" s="491"/>
      <c r="K905" s="386"/>
      <c r="L905" s="386"/>
      <c r="N905" s="491"/>
      <c r="R905" s="491"/>
      <c r="V905" s="387"/>
      <c r="Z905" s="387"/>
      <c r="AD905" s="387"/>
      <c r="AH905" s="387"/>
      <c r="AL905" s="390"/>
      <c r="BH905" s="391"/>
      <c r="BL905" s="390"/>
      <c r="BP905" s="390"/>
    </row>
    <row r="906" spans="1:68">
      <c r="A906" s="163"/>
      <c r="F906" s="515"/>
      <c r="J906" s="491"/>
      <c r="K906" s="386"/>
      <c r="L906" s="386"/>
      <c r="N906" s="491"/>
      <c r="R906" s="491"/>
      <c r="V906" s="387"/>
      <c r="Z906" s="387"/>
      <c r="AD906" s="387"/>
      <c r="AH906" s="387"/>
      <c r="AL906" s="390"/>
      <c r="BH906" s="391"/>
      <c r="BL906" s="390"/>
      <c r="BP906" s="390"/>
    </row>
    <row r="907" spans="1:68">
      <c r="A907" s="163"/>
      <c r="F907" s="515"/>
      <c r="J907" s="491"/>
      <c r="K907" s="386"/>
      <c r="L907" s="386"/>
      <c r="N907" s="491"/>
      <c r="R907" s="491"/>
      <c r="V907" s="387"/>
      <c r="Z907" s="387"/>
      <c r="AD907" s="387"/>
      <c r="AH907" s="387"/>
      <c r="AL907" s="390"/>
      <c r="BH907" s="391"/>
      <c r="BL907" s="390"/>
      <c r="BP907" s="390"/>
    </row>
    <row r="908" spans="1:68">
      <c r="A908" s="163"/>
      <c r="F908" s="515"/>
      <c r="J908" s="491"/>
      <c r="K908" s="386"/>
      <c r="L908" s="386"/>
      <c r="N908" s="491"/>
      <c r="R908" s="491"/>
      <c r="V908" s="387"/>
      <c r="Z908" s="387"/>
      <c r="AD908" s="387"/>
      <c r="AH908" s="387"/>
      <c r="AL908" s="390"/>
      <c r="BH908" s="391"/>
      <c r="BL908" s="390"/>
      <c r="BP908" s="390"/>
    </row>
    <row r="909" spans="1:68">
      <c r="A909" s="163"/>
      <c r="F909" s="515"/>
      <c r="J909" s="491"/>
      <c r="K909" s="386"/>
      <c r="L909" s="386"/>
      <c r="N909" s="491"/>
      <c r="R909" s="491"/>
      <c r="V909" s="387"/>
      <c r="Z909" s="387"/>
      <c r="AD909" s="387"/>
      <c r="AH909" s="387"/>
      <c r="AL909" s="390"/>
      <c r="BH909" s="391"/>
      <c r="BL909" s="390"/>
      <c r="BP909" s="390"/>
    </row>
    <row r="910" spans="1:68">
      <c r="A910" s="163"/>
      <c r="F910" s="515"/>
      <c r="J910" s="491"/>
      <c r="K910" s="386"/>
      <c r="L910" s="386"/>
      <c r="N910" s="491"/>
      <c r="R910" s="491"/>
      <c r="V910" s="387"/>
      <c r="Z910" s="387"/>
      <c r="AD910" s="387"/>
      <c r="AH910" s="387"/>
      <c r="AL910" s="390"/>
      <c r="BH910" s="391"/>
      <c r="BL910" s="390"/>
      <c r="BP910" s="390"/>
    </row>
    <row r="911" spans="1:68">
      <c r="A911" s="163"/>
      <c r="F911" s="515"/>
      <c r="J911" s="491"/>
      <c r="K911" s="386"/>
      <c r="L911" s="386"/>
      <c r="N911" s="491"/>
      <c r="R911" s="491"/>
      <c r="V911" s="387"/>
      <c r="Z911" s="387"/>
      <c r="AD911" s="387"/>
      <c r="AH911" s="387"/>
      <c r="AL911" s="390"/>
      <c r="BH911" s="391"/>
      <c r="BL911" s="390"/>
      <c r="BP911" s="390"/>
    </row>
    <row r="912" spans="1:68">
      <c r="A912" s="163"/>
      <c r="F912" s="515"/>
      <c r="J912" s="491"/>
      <c r="K912" s="386"/>
      <c r="L912" s="386"/>
      <c r="N912" s="491"/>
      <c r="R912" s="491"/>
      <c r="V912" s="387"/>
      <c r="Z912" s="387"/>
      <c r="AD912" s="387"/>
      <c r="AH912" s="387"/>
      <c r="AL912" s="390"/>
      <c r="BH912" s="391"/>
      <c r="BL912" s="390"/>
      <c r="BP912" s="390"/>
    </row>
    <row r="913" spans="1:68">
      <c r="A913" s="163"/>
      <c r="F913" s="515"/>
      <c r="J913" s="491"/>
      <c r="K913" s="386"/>
      <c r="L913" s="386"/>
      <c r="N913" s="491"/>
      <c r="R913" s="491"/>
      <c r="V913" s="387"/>
      <c r="Z913" s="387"/>
      <c r="AD913" s="387"/>
      <c r="AH913" s="387"/>
      <c r="AL913" s="390"/>
      <c r="BH913" s="391"/>
      <c r="BL913" s="390"/>
      <c r="BP913" s="390"/>
    </row>
    <row r="914" spans="1:68">
      <c r="A914" s="163"/>
      <c r="F914" s="515"/>
      <c r="J914" s="491"/>
      <c r="K914" s="386"/>
      <c r="L914" s="386"/>
      <c r="N914" s="491"/>
      <c r="R914" s="491"/>
      <c r="V914" s="387"/>
      <c r="Z914" s="387"/>
      <c r="AD914" s="387"/>
      <c r="AH914" s="387"/>
      <c r="AL914" s="390"/>
      <c r="BH914" s="391"/>
      <c r="BL914" s="390"/>
      <c r="BP914" s="390"/>
    </row>
    <row r="915" spans="1:68">
      <c r="A915" s="163"/>
      <c r="F915" s="515"/>
      <c r="J915" s="491"/>
      <c r="K915" s="386"/>
      <c r="L915" s="386"/>
      <c r="N915" s="491"/>
      <c r="R915" s="491"/>
      <c r="V915" s="387"/>
      <c r="Z915" s="387"/>
      <c r="AD915" s="387"/>
      <c r="AH915" s="387"/>
      <c r="AL915" s="390"/>
      <c r="BH915" s="391"/>
      <c r="BL915" s="390"/>
      <c r="BP915" s="390"/>
    </row>
    <row r="916" spans="1:68">
      <c r="A916" s="163"/>
      <c r="F916" s="515"/>
      <c r="J916" s="491"/>
      <c r="K916" s="386"/>
      <c r="L916" s="386"/>
      <c r="N916" s="491"/>
      <c r="R916" s="491"/>
      <c r="V916" s="387"/>
      <c r="Z916" s="387"/>
      <c r="AD916" s="387"/>
      <c r="AH916" s="387"/>
      <c r="AL916" s="390"/>
      <c r="BH916" s="391"/>
      <c r="BL916" s="390"/>
      <c r="BP916" s="390"/>
    </row>
    <row r="917" spans="1:68">
      <c r="A917" s="163"/>
      <c r="F917" s="515"/>
      <c r="J917" s="491"/>
      <c r="K917" s="386"/>
      <c r="L917" s="386"/>
      <c r="N917" s="491"/>
      <c r="R917" s="491"/>
      <c r="V917" s="387"/>
      <c r="Z917" s="387"/>
      <c r="AD917" s="387"/>
      <c r="AH917" s="387"/>
      <c r="AL917" s="390"/>
      <c r="BH917" s="391"/>
      <c r="BL917" s="390"/>
      <c r="BP917" s="390"/>
    </row>
    <row r="918" spans="1:68">
      <c r="A918" s="163"/>
      <c r="F918" s="515"/>
      <c r="J918" s="491"/>
      <c r="K918" s="386"/>
      <c r="L918" s="386"/>
      <c r="N918" s="491"/>
      <c r="R918" s="491"/>
      <c r="V918" s="387"/>
      <c r="Z918" s="387"/>
      <c r="AD918" s="387"/>
      <c r="AH918" s="387"/>
      <c r="AL918" s="390"/>
      <c r="BH918" s="391"/>
      <c r="BL918" s="390"/>
      <c r="BP918" s="39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F6000"/>
  </sheetPr>
  <dimension ref="A1:N1861"/>
  <sheetViews>
    <sheetView showGridLines="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0" sqref="A1:N182"/>
    </sheetView>
  </sheetViews>
  <sheetFormatPr defaultColWidth="14.42578125" defaultRowHeight="15" customHeight="1" outlineLevelRow="1"/>
  <cols>
    <col min="1" max="1" width="19.28515625" customWidth="1"/>
    <col min="2" max="2" width="7.5703125" customWidth="1"/>
    <col min="3" max="3" width="23" customWidth="1"/>
    <col min="4" max="4" width="16.85546875" customWidth="1"/>
    <col min="5" max="5" width="13.85546875" customWidth="1"/>
    <col min="6" max="6" width="9.42578125" customWidth="1"/>
    <col min="7" max="7" width="11.85546875" customWidth="1"/>
    <col min="8" max="8" width="13.7109375" customWidth="1"/>
    <col min="9" max="9" width="8.5703125" customWidth="1"/>
    <col min="10" max="10" width="10.5703125" customWidth="1"/>
    <col min="11" max="11" width="12" customWidth="1"/>
    <col min="12" max="12" width="9.5703125" customWidth="1"/>
    <col min="13" max="13" width="11.7109375" customWidth="1"/>
    <col min="14" max="14" width="11.140625" customWidth="1"/>
  </cols>
  <sheetData>
    <row r="1" spans="1:14">
      <c r="A1" s="226"/>
      <c r="B1" s="229"/>
      <c r="C1" s="229"/>
      <c r="D1" s="229"/>
      <c r="E1" s="229"/>
      <c r="F1" s="229"/>
      <c r="G1" s="229"/>
      <c r="H1" s="229"/>
      <c r="I1" s="229"/>
      <c r="J1" s="229"/>
      <c r="K1" s="13"/>
      <c r="L1" s="229"/>
      <c r="M1" s="229"/>
      <c r="N1" s="229"/>
    </row>
    <row r="2" spans="1:14">
      <c r="A2" s="226"/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31"/>
    </row>
    <row r="3" spans="1:14">
      <c r="A3" s="234"/>
      <c r="B3" s="236"/>
      <c r="C3" s="238"/>
      <c r="D3" s="241"/>
      <c r="E3" s="244"/>
      <c r="F3" s="246"/>
      <c r="G3" s="248"/>
      <c r="H3" s="244"/>
      <c r="I3" s="244"/>
      <c r="J3" s="244"/>
      <c r="K3" s="251"/>
      <c r="L3" s="248"/>
      <c r="M3" s="248"/>
      <c r="N3" s="248"/>
    </row>
    <row r="4" spans="1:14" outlineLevel="1">
      <c r="A4" s="255"/>
      <c r="B4" s="257"/>
      <c r="C4" s="259"/>
      <c r="D4" s="261"/>
      <c r="E4" s="263"/>
      <c r="F4" s="265"/>
      <c r="G4" s="267"/>
      <c r="H4" s="263"/>
      <c r="I4" s="263"/>
      <c r="J4" s="263"/>
      <c r="K4" s="270"/>
      <c r="L4" s="248"/>
      <c r="M4" s="248"/>
      <c r="N4" s="248"/>
    </row>
    <row r="5" spans="1:14" outlineLevel="1">
      <c r="A5" s="255"/>
      <c r="B5" s="257"/>
      <c r="C5" s="259"/>
      <c r="D5" s="261"/>
      <c r="E5" s="263"/>
      <c r="F5" s="265"/>
      <c r="G5" s="267"/>
      <c r="H5" s="263"/>
      <c r="I5" s="263"/>
      <c r="J5" s="263"/>
      <c r="K5" s="270"/>
      <c r="L5" s="248"/>
      <c r="M5" s="248"/>
      <c r="N5" s="248"/>
    </row>
    <row r="6" spans="1:14" outlineLevel="1">
      <c r="A6" s="255"/>
      <c r="B6" s="257"/>
      <c r="C6" s="259"/>
      <c r="D6" s="261"/>
      <c r="E6" s="263"/>
      <c r="F6" s="265"/>
      <c r="G6" s="267"/>
      <c r="H6" s="263"/>
      <c r="I6" s="263"/>
      <c r="J6" s="263"/>
      <c r="K6" s="270"/>
      <c r="L6" s="248"/>
      <c r="M6" s="248"/>
      <c r="N6" s="248"/>
    </row>
    <row r="7" spans="1:14" outlineLevel="1">
      <c r="A7" s="255"/>
      <c r="B7" s="257"/>
      <c r="C7" s="259"/>
      <c r="D7" s="261"/>
      <c r="E7" s="263"/>
      <c r="F7" s="265"/>
      <c r="G7" s="267"/>
      <c r="H7" s="263"/>
      <c r="I7" s="263"/>
      <c r="J7" s="263"/>
      <c r="K7" s="270"/>
      <c r="L7" s="248"/>
      <c r="M7" s="248"/>
      <c r="N7" s="248"/>
    </row>
    <row r="8" spans="1:14" outlineLevel="1">
      <c r="A8" s="286"/>
      <c r="B8" s="288"/>
      <c r="C8" s="290"/>
      <c r="D8" s="292"/>
      <c r="E8" s="295"/>
      <c r="F8" s="295"/>
      <c r="G8" s="295"/>
      <c r="H8" s="295"/>
      <c r="I8" s="295"/>
      <c r="J8" s="300"/>
      <c r="K8" s="302"/>
      <c r="L8" s="248"/>
      <c r="M8" s="248"/>
      <c r="N8" s="248"/>
    </row>
    <row r="9" spans="1:14" outlineLevel="1">
      <c r="A9" s="304"/>
      <c r="B9" s="305"/>
      <c r="C9" s="307"/>
      <c r="D9" s="309"/>
      <c r="E9" s="310"/>
      <c r="F9" s="312"/>
      <c r="G9" s="314"/>
      <c r="H9" s="310"/>
      <c r="I9" s="310"/>
      <c r="J9" s="310"/>
      <c r="K9" s="316"/>
      <c r="L9" s="248"/>
      <c r="M9" s="248"/>
      <c r="N9" s="248"/>
    </row>
    <row r="10" spans="1:14" outlineLevel="1">
      <c r="A10" s="320"/>
      <c r="B10" s="257"/>
      <c r="C10" s="322"/>
      <c r="D10" s="261"/>
      <c r="E10" s="263"/>
      <c r="F10" s="265"/>
      <c r="G10" s="267"/>
      <c r="H10" s="263"/>
      <c r="I10" s="263"/>
      <c r="J10" s="263"/>
      <c r="K10" s="270"/>
      <c r="L10" s="248"/>
      <c r="M10" s="248"/>
      <c r="N10" s="248"/>
    </row>
    <row r="11" spans="1:14" outlineLevel="1">
      <c r="A11" s="320"/>
      <c r="B11" s="257"/>
      <c r="C11" s="322"/>
      <c r="D11" s="325"/>
      <c r="E11" s="263"/>
      <c r="F11" s="265"/>
      <c r="G11" s="267"/>
      <c r="H11" s="263"/>
      <c r="I11" s="263"/>
      <c r="J11" s="263"/>
      <c r="K11" s="270"/>
      <c r="L11" s="248"/>
      <c r="M11" s="248"/>
      <c r="N11" s="248"/>
    </row>
    <row r="12" spans="1:14" outlineLevel="1">
      <c r="A12" s="320"/>
      <c r="B12" s="257"/>
      <c r="C12" s="322"/>
      <c r="D12" s="325"/>
      <c r="E12" s="263"/>
      <c r="F12" s="265"/>
      <c r="G12" s="267"/>
      <c r="H12" s="263"/>
      <c r="I12" s="263"/>
      <c r="J12" s="263"/>
      <c r="K12" s="270"/>
      <c r="L12" s="248"/>
      <c r="M12" s="248"/>
      <c r="N12" s="248"/>
    </row>
    <row r="13" spans="1:14" outlineLevel="1">
      <c r="A13" s="320"/>
      <c r="B13" s="257"/>
      <c r="C13" s="322"/>
      <c r="D13" s="325"/>
      <c r="E13" s="263"/>
      <c r="F13" s="265"/>
      <c r="G13" s="267"/>
      <c r="H13" s="263"/>
      <c r="I13" s="263"/>
      <c r="J13" s="263"/>
      <c r="K13" s="270"/>
      <c r="L13" s="248"/>
      <c r="M13" s="248"/>
      <c r="N13" s="248"/>
    </row>
    <row r="14" spans="1:14" outlineLevel="1">
      <c r="A14" s="330"/>
      <c r="B14" s="332"/>
      <c r="C14" s="333"/>
      <c r="D14" s="334"/>
      <c r="E14" s="336"/>
      <c r="F14" s="338"/>
      <c r="G14" s="336"/>
      <c r="H14" s="336"/>
      <c r="I14" s="336"/>
      <c r="J14" s="336"/>
      <c r="K14" s="338"/>
      <c r="L14" s="248"/>
      <c r="M14" s="248"/>
      <c r="N14" s="248"/>
    </row>
    <row r="15" spans="1:14" outlineLevel="1">
      <c r="A15" s="340"/>
      <c r="B15" s="257"/>
      <c r="C15" s="322"/>
      <c r="D15" s="325"/>
      <c r="E15" s="263"/>
      <c r="F15" s="265"/>
      <c r="G15" s="267"/>
      <c r="H15" s="263"/>
      <c r="I15" s="263"/>
      <c r="J15" s="263"/>
      <c r="K15" s="270"/>
      <c r="L15" s="248"/>
      <c r="M15" s="248"/>
      <c r="N15" s="248"/>
    </row>
    <row r="16" spans="1:14" outlineLevel="1">
      <c r="A16" s="343"/>
      <c r="B16" s="257"/>
      <c r="C16" s="322"/>
      <c r="D16" s="325"/>
      <c r="E16" s="263"/>
      <c r="F16" s="265"/>
      <c r="G16" s="263"/>
      <c r="H16" s="263"/>
      <c r="I16" s="263"/>
      <c r="J16" s="263"/>
      <c r="K16" s="270"/>
      <c r="L16" s="248"/>
      <c r="M16" s="248"/>
      <c r="N16" s="248"/>
    </row>
    <row r="17" spans="1:14" outlineLevel="1">
      <c r="A17" s="343"/>
      <c r="B17" s="257"/>
      <c r="C17" s="322"/>
      <c r="D17" s="325"/>
      <c r="E17" s="263"/>
      <c r="F17" s="265"/>
      <c r="G17" s="263"/>
      <c r="H17" s="263"/>
      <c r="I17" s="263"/>
      <c r="J17" s="263"/>
      <c r="K17" s="270"/>
      <c r="L17" s="248"/>
      <c r="M17" s="248"/>
      <c r="N17" s="248"/>
    </row>
    <row r="18" spans="1:14" outlineLevel="1">
      <c r="A18" s="343"/>
      <c r="B18" s="257"/>
      <c r="C18" s="322"/>
      <c r="D18" s="325"/>
      <c r="E18" s="263"/>
      <c r="F18" s="265"/>
      <c r="G18" s="267"/>
      <c r="H18" s="263"/>
      <c r="I18" s="263"/>
      <c r="J18" s="263"/>
      <c r="K18" s="270"/>
      <c r="L18" s="248"/>
      <c r="M18" s="248"/>
      <c r="N18" s="248"/>
    </row>
    <row r="19" spans="1:14" outlineLevel="1">
      <c r="A19" s="343"/>
      <c r="B19" s="257"/>
      <c r="C19" s="322"/>
      <c r="D19" s="325"/>
      <c r="E19" s="263"/>
      <c r="F19" s="265"/>
      <c r="G19" s="267"/>
      <c r="H19" s="263"/>
      <c r="I19" s="263"/>
      <c r="J19" s="263"/>
      <c r="K19" s="270"/>
      <c r="L19" s="248"/>
      <c r="M19" s="248"/>
      <c r="N19" s="248"/>
    </row>
    <row r="20" spans="1:14" outlineLevel="1">
      <c r="A20" s="343"/>
      <c r="B20" s="257"/>
      <c r="C20" s="322"/>
      <c r="D20" s="325"/>
      <c r="E20" s="267"/>
      <c r="F20" s="270"/>
      <c r="G20" s="267"/>
      <c r="H20" s="267"/>
      <c r="I20" s="267"/>
      <c r="J20" s="267"/>
      <c r="K20" s="270"/>
      <c r="L20" s="248"/>
      <c r="M20" s="248"/>
      <c r="N20" s="248"/>
    </row>
    <row r="21" spans="1:14" outlineLevel="1">
      <c r="A21" s="234"/>
      <c r="B21" s="236"/>
      <c r="C21" s="348"/>
      <c r="D21" s="349"/>
      <c r="E21" s="244"/>
      <c r="F21" s="246"/>
      <c r="G21" s="248"/>
      <c r="H21" s="244"/>
      <c r="I21" s="244"/>
      <c r="J21" s="244"/>
      <c r="K21" s="251"/>
      <c r="L21" s="248"/>
      <c r="M21" s="248"/>
      <c r="N21" s="248"/>
    </row>
    <row r="22" spans="1:14" outlineLevel="1">
      <c r="A22" s="343"/>
      <c r="B22" s="257"/>
      <c r="C22" s="322"/>
      <c r="D22" s="325"/>
      <c r="E22" s="263"/>
      <c r="F22" s="265"/>
      <c r="G22" s="267"/>
      <c r="H22" s="263"/>
      <c r="I22" s="263"/>
      <c r="J22" s="263"/>
      <c r="K22" s="270"/>
      <c r="L22" s="248"/>
      <c r="M22" s="248"/>
      <c r="N22" s="248"/>
    </row>
    <row r="23" spans="1:14" outlineLevel="1">
      <c r="A23" s="343"/>
      <c r="B23" s="257"/>
      <c r="C23" s="322"/>
      <c r="D23" s="325"/>
      <c r="E23" s="263"/>
      <c r="F23" s="265"/>
      <c r="G23" s="267"/>
      <c r="H23" s="263"/>
      <c r="I23" s="263"/>
      <c r="J23" s="263"/>
      <c r="K23" s="270"/>
      <c r="L23" s="248"/>
      <c r="M23" s="248"/>
      <c r="N23" s="248"/>
    </row>
    <row r="24" spans="1:14" outlineLevel="1">
      <c r="A24" s="343"/>
      <c r="B24" s="257"/>
      <c r="C24" s="322"/>
      <c r="D24" s="325"/>
      <c r="E24" s="263"/>
      <c r="F24" s="265"/>
      <c r="G24" s="267"/>
      <c r="H24" s="263"/>
      <c r="I24" s="263"/>
      <c r="J24" s="263"/>
      <c r="K24" s="270"/>
      <c r="L24" s="248"/>
      <c r="M24" s="248"/>
      <c r="N24" s="248"/>
    </row>
    <row r="25" spans="1:14" outlineLevel="1">
      <c r="A25" s="343"/>
      <c r="B25" s="257"/>
      <c r="C25" s="322"/>
      <c r="D25" s="325"/>
      <c r="E25" s="263"/>
      <c r="F25" s="265"/>
      <c r="G25" s="263"/>
      <c r="H25" s="263"/>
      <c r="I25" s="263"/>
      <c r="J25" s="263"/>
      <c r="K25" s="270"/>
      <c r="L25" s="248"/>
      <c r="M25" s="248"/>
      <c r="N25" s="248"/>
    </row>
    <row r="26" spans="1:14" outlineLevel="1">
      <c r="A26" s="357"/>
      <c r="B26" s="359"/>
      <c r="C26" s="360"/>
      <c r="D26" s="362"/>
      <c r="E26" s="364"/>
      <c r="F26" s="366"/>
      <c r="G26" s="364"/>
      <c r="H26" s="364"/>
      <c r="I26" s="364"/>
      <c r="J26" s="364"/>
      <c r="K26" s="368"/>
      <c r="L26" s="248"/>
      <c r="M26" s="248"/>
      <c r="N26" s="248"/>
    </row>
    <row r="27" spans="1:14" outlineLevel="1">
      <c r="A27" s="234"/>
      <c r="B27" s="236"/>
      <c r="C27" s="348"/>
      <c r="D27" s="349"/>
      <c r="E27" s="244"/>
      <c r="F27" s="246"/>
      <c r="G27" s="248"/>
      <c r="H27" s="244"/>
      <c r="I27" s="244"/>
      <c r="J27" s="244"/>
      <c r="K27" s="251"/>
      <c r="L27" s="248"/>
      <c r="M27" s="248"/>
      <c r="N27" s="248"/>
    </row>
    <row r="28" spans="1:14" outlineLevel="1">
      <c r="A28" s="343"/>
      <c r="B28" s="257"/>
      <c r="C28" s="322"/>
      <c r="D28" s="325"/>
      <c r="E28" s="263"/>
      <c r="F28" s="265"/>
      <c r="G28" s="267"/>
      <c r="H28" s="263"/>
      <c r="I28" s="263"/>
      <c r="J28" s="263"/>
      <c r="K28" s="270"/>
      <c r="L28" s="248"/>
      <c r="M28" s="248"/>
      <c r="N28" s="248"/>
    </row>
    <row r="29" spans="1:14" outlineLevel="1">
      <c r="A29" s="343"/>
      <c r="B29" s="257"/>
      <c r="C29" s="322"/>
      <c r="D29" s="325"/>
      <c r="E29" s="263"/>
      <c r="F29" s="265"/>
      <c r="G29" s="267"/>
      <c r="H29" s="263"/>
      <c r="I29" s="263"/>
      <c r="J29" s="263"/>
      <c r="K29" s="270"/>
      <c r="L29" s="248"/>
      <c r="M29" s="248"/>
      <c r="N29" s="248"/>
    </row>
    <row r="30" spans="1:14" outlineLevel="1">
      <c r="A30" s="343"/>
      <c r="B30" s="257"/>
      <c r="C30" s="322"/>
      <c r="D30" s="325"/>
      <c r="E30" s="263"/>
      <c r="F30" s="265"/>
      <c r="G30" s="267"/>
      <c r="H30" s="263"/>
      <c r="I30" s="263"/>
      <c r="J30" s="263"/>
      <c r="K30" s="270"/>
      <c r="L30" s="248"/>
      <c r="M30" s="248"/>
      <c r="N30" s="248"/>
    </row>
    <row r="31" spans="1:14" outlineLevel="1">
      <c r="A31" s="343"/>
      <c r="B31" s="257"/>
      <c r="C31" s="322"/>
      <c r="D31" s="325"/>
      <c r="E31" s="263"/>
      <c r="F31" s="265"/>
      <c r="G31" s="267"/>
      <c r="H31" s="263"/>
      <c r="I31" s="263"/>
      <c r="J31" s="263"/>
      <c r="K31" s="270"/>
      <c r="L31" s="248"/>
      <c r="M31" s="248"/>
      <c r="N31" s="248"/>
    </row>
    <row r="32" spans="1:14" outlineLevel="1">
      <c r="A32" s="357"/>
      <c r="B32" s="359"/>
      <c r="C32" s="360"/>
      <c r="D32" s="362"/>
      <c r="E32" s="364"/>
      <c r="F32" s="366"/>
      <c r="G32" s="364"/>
      <c r="H32" s="364"/>
      <c r="I32" s="364"/>
      <c r="J32" s="364"/>
      <c r="K32" s="368"/>
      <c r="L32" s="248"/>
      <c r="M32" s="248"/>
      <c r="N32" s="248"/>
    </row>
    <row r="33" spans="1:14" outlineLevel="1">
      <c r="A33" s="234"/>
      <c r="B33" s="236"/>
      <c r="C33" s="348"/>
      <c r="D33" s="349"/>
      <c r="E33" s="244"/>
      <c r="F33" s="246"/>
      <c r="G33" s="248"/>
      <c r="H33" s="244"/>
      <c r="I33" s="244"/>
      <c r="J33" s="244"/>
      <c r="K33" s="251"/>
      <c r="L33" s="248"/>
      <c r="M33" s="248"/>
      <c r="N33" s="248"/>
    </row>
    <row r="34" spans="1:14" outlineLevel="1">
      <c r="A34" s="343"/>
      <c r="B34" s="257"/>
      <c r="C34" s="322"/>
      <c r="D34" s="325"/>
      <c r="E34" s="263"/>
      <c r="F34" s="265"/>
      <c r="G34" s="267"/>
      <c r="H34" s="263"/>
      <c r="I34" s="263"/>
      <c r="J34" s="263"/>
      <c r="K34" s="270"/>
      <c r="L34" s="248"/>
      <c r="M34" s="248"/>
      <c r="N34" s="248"/>
    </row>
    <row r="35" spans="1:14" outlineLevel="1">
      <c r="A35" s="343"/>
      <c r="B35" s="257"/>
      <c r="C35" s="322"/>
      <c r="D35" s="325"/>
      <c r="E35" s="263"/>
      <c r="F35" s="265"/>
      <c r="G35" s="267"/>
      <c r="H35" s="263"/>
      <c r="I35" s="263"/>
      <c r="J35" s="263"/>
      <c r="K35" s="270"/>
      <c r="L35" s="248"/>
      <c r="M35" s="248"/>
      <c r="N35" s="248"/>
    </row>
    <row r="36" spans="1:14" outlineLevel="1">
      <c r="A36" s="343"/>
      <c r="B36" s="257"/>
      <c r="C36" s="322"/>
      <c r="D36" s="325"/>
      <c r="E36" s="263"/>
      <c r="F36" s="265"/>
      <c r="G36" s="267"/>
      <c r="H36" s="263"/>
      <c r="I36" s="263"/>
      <c r="J36" s="263"/>
      <c r="K36" s="270"/>
      <c r="L36" s="248"/>
      <c r="M36" s="248"/>
      <c r="N36" s="248"/>
    </row>
    <row r="37" spans="1:14" outlineLevel="1">
      <c r="A37" s="343"/>
      <c r="B37" s="257"/>
      <c r="C37" s="322"/>
      <c r="D37" s="325"/>
      <c r="E37" s="263"/>
      <c r="F37" s="265"/>
      <c r="G37" s="267"/>
      <c r="H37" s="263"/>
      <c r="I37" s="263"/>
      <c r="J37" s="263"/>
      <c r="K37" s="270"/>
      <c r="L37" s="248"/>
      <c r="M37" s="248"/>
      <c r="N37" s="248"/>
    </row>
    <row r="38" spans="1:14" outlineLevel="1">
      <c r="A38" s="357"/>
      <c r="B38" s="359"/>
      <c r="C38" s="360"/>
      <c r="D38" s="362"/>
      <c r="E38" s="364"/>
      <c r="F38" s="366"/>
      <c r="G38" s="364"/>
      <c r="H38" s="364"/>
      <c r="I38" s="364"/>
      <c r="J38" s="364"/>
      <c r="K38" s="368"/>
      <c r="L38" s="248"/>
      <c r="M38" s="248"/>
      <c r="N38" s="248"/>
    </row>
    <row r="39" spans="1:14" outlineLevel="1">
      <c r="A39" s="234"/>
      <c r="B39" s="236"/>
      <c r="C39" s="348"/>
      <c r="D39" s="349"/>
      <c r="E39" s="244"/>
      <c r="F39" s="246"/>
      <c r="G39" s="248"/>
      <c r="H39" s="244"/>
      <c r="I39" s="244"/>
      <c r="J39" s="244"/>
      <c r="K39" s="251"/>
      <c r="L39" s="248"/>
      <c r="M39" s="248"/>
      <c r="N39" s="248"/>
    </row>
    <row r="40" spans="1:14" outlineLevel="1">
      <c r="A40" s="343"/>
      <c r="B40" s="257"/>
      <c r="C40" s="322"/>
      <c r="D40" s="325"/>
      <c r="E40" s="263"/>
      <c r="F40" s="265"/>
      <c r="G40" s="267"/>
      <c r="H40" s="263"/>
      <c r="I40" s="263"/>
      <c r="J40" s="263"/>
      <c r="K40" s="270"/>
      <c r="L40" s="248"/>
      <c r="M40" s="248"/>
      <c r="N40" s="248"/>
    </row>
    <row r="41" spans="1:14" outlineLevel="1">
      <c r="A41" s="343"/>
      <c r="B41" s="257"/>
      <c r="C41" s="322"/>
      <c r="D41" s="325"/>
      <c r="E41" s="263"/>
      <c r="F41" s="265"/>
      <c r="G41" s="267"/>
      <c r="H41" s="263"/>
      <c r="I41" s="263"/>
      <c r="J41" s="263"/>
      <c r="K41" s="270"/>
      <c r="L41" s="248"/>
      <c r="M41" s="248"/>
      <c r="N41" s="248"/>
    </row>
    <row r="42" spans="1:14" outlineLevel="1">
      <c r="A42" s="343"/>
      <c r="B42" s="257"/>
      <c r="C42" s="322"/>
      <c r="D42" s="325"/>
      <c r="E42" s="263"/>
      <c r="F42" s="265"/>
      <c r="G42" s="267"/>
      <c r="H42" s="263"/>
      <c r="I42" s="263"/>
      <c r="J42" s="263"/>
      <c r="K42" s="270"/>
      <c r="L42" s="248"/>
      <c r="M42" s="248"/>
      <c r="N42" s="248"/>
    </row>
    <row r="43" spans="1:14" outlineLevel="1">
      <c r="A43" s="343"/>
      <c r="B43" s="257"/>
      <c r="C43" s="322"/>
      <c r="D43" s="325"/>
      <c r="E43" s="263"/>
      <c r="F43" s="265"/>
      <c r="G43" s="267"/>
      <c r="H43" s="263"/>
      <c r="I43" s="263"/>
      <c r="J43" s="263"/>
      <c r="K43" s="270"/>
      <c r="L43" s="248"/>
      <c r="M43" s="248"/>
      <c r="N43" s="248"/>
    </row>
    <row r="44" spans="1:14" outlineLevel="1">
      <c r="A44" s="357"/>
      <c r="B44" s="359"/>
      <c r="C44" s="360"/>
      <c r="D44" s="362"/>
      <c r="E44" s="389"/>
      <c r="F44" s="368"/>
      <c r="G44" s="389"/>
      <c r="H44" s="389"/>
      <c r="I44" s="389"/>
      <c r="J44" s="389"/>
      <c r="K44" s="368"/>
      <c r="L44" s="248"/>
      <c r="M44" s="248"/>
      <c r="N44" s="248"/>
    </row>
    <row r="45" spans="1:14" outlineLevel="1">
      <c r="A45" s="340"/>
      <c r="B45" s="257"/>
      <c r="C45" s="322"/>
      <c r="D45" s="325"/>
      <c r="E45" s="263"/>
      <c r="F45" s="265"/>
      <c r="G45" s="267"/>
      <c r="H45" s="263"/>
      <c r="I45" s="263"/>
      <c r="J45" s="263"/>
      <c r="K45" s="270"/>
      <c r="L45" s="248"/>
      <c r="M45" s="248"/>
      <c r="N45" s="248"/>
    </row>
    <row r="46" spans="1:14" outlineLevel="1">
      <c r="A46" s="343"/>
      <c r="B46" s="257"/>
      <c r="C46" s="322"/>
      <c r="D46" s="325"/>
      <c r="E46" s="263"/>
      <c r="F46" s="265"/>
      <c r="G46" s="267"/>
      <c r="H46" s="263"/>
      <c r="I46" s="263"/>
      <c r="J46" s="263"/>
      <c r="K46" s="270"/>
      <c r="L46" s="248"/>
      <c r="M46" s="248"/>
      <c r="N46" s="248"/>
    </row>
    <row r="47" spans="1:14" outlineLevel="1">
      <c r="A47" s="343"/>
      <c r="B47" s="257"/>
      <c r="C47" s="322"/>
      <c r="D47" s="325"/>
      <c r="E47" s="263"/>
      <c r="F47" s="265"/>
      <c r="G47" s="267"/>
      <c r="H47" s="263"/>
      <c r="I47" s="263"/>
      <c r="J47" s="263"/>
      <c r="K47" s="270"/>
      <c r="L47" s="248"/>
      <c r="M47" s="248"/>
      <c r="N47" s="248"/>
    </row>
    <row r="48" spans="1:14" outlineLevel="1">
      <c r="A48" s="343"/>
      <c r="B48" s="257"/>
      <c r="C48" s="322"/>
      <c r="D48" s="325"/>
      <c r="E48" s="263"/>
      <c r="F48" s="265"/>
      <c r="G48" s="267"/>
      <c r="H48" s="263"/>
      <c r="I48" s="263"/>
      <c r="J48" s="263"/>
      <c r="K48" s="270"/>
      <c r="L48" s="248"/>
      <c r="M48" s="248"/>
      <c r="N48" s="248"/>
    </row>
    <row r="49" spans="1:14" outlineLevel="1">
      <c r="A49" s="343"/>
      <c r="B49" s="257"/>
      <c r="C49" s="322"/>
      <c r="D49" s="325"/>
      <c r="E49" s="263"/>
      <c r="F49" s="265"/>
      <c r="G49" s="267"/>
      <c r="H49" s="263"/>
      <c r="I49" s="263"/>
      <c r="J49" s="263"/>
      <c r="K49" s="270"/>
      <c r="L49" s="248"/>
      <c r="M49" s="248"/>
      <c r="N49" s="248"/>
    </row>
    <row r="50" spans="1:14" outlineLevel="1">
      <c r="A50" s="343"/>
      <c r="B50" s="257"/>
      <c r="C50" s="322"/>
      <c r="D50" s="325"/>
      <c r="E50" s="267"/>
      <c r="F50" s="265"/>
      <c r="G50" s="263"/>
      <c r="H50" s="263"/>
      <c r="I50" s="267"/>
      <c r="J50" s="267"/>
      <c r="K50" s="270"/>
      <c r="L50" s="248"/>
      <c r="M50" s="248"/>
      <c r="N50" s="248"/>
    </row>
    <row r="51" spans="1:14" outlineLevel="1">
      <c r="A51" s="234"/>
      <c r="B51" s="236"/>
      <c r="C51" s="348"/>
      <c r="D51" s="349"/>
      <c r="E51" s="244"/>
      <c r="F51" s="246"/>
      <c r="G51" s="248"/>
      <c r="H51" s="244"/>
      <c r="I51" s="244"/>
      <c r="J51" s="244"/>
      <c r="K51" s="251"/>
      <c r="L51" s="248"/>
      <c r="M51" s="248"/>
      <c r="N51" s="248"/>
    </row>
    <row r="52" spans="1:14" outlineLevel="1">
      <c r="A52" s="343"/>
      <c r="B52" s="257"/>
      <c r="C52" s="322"/>
      <c r="D52" s="325"/>
      <c r="E52" s="263"/>
      <c r="F52" s="265"/>
      <c r="G52" s="267"/>
      <c r="H52" s="263"/>
      <c r="I52" s="263"/>
      <c r="J52" s="263"/>
      <c r="K52" s="270"/>
      <c r="L52" s="248"/>
      <c r="M52" s="248"/>
      <c r="N52" s="248"/>
    </row>
    <row r="53" spans="1:14" outlineLevel="1">
      <c r="A53" s="343"/>
      <c r="B53" s="257"/>
      <c r="C53" s="322"/>
      <c r="D53" s="325"/>
      <c r="E53" s="263"/>
      <c r="F53" s="265"/>
      <c r="G53" s="267"/>
      <c r="H53" s="263"/>
      <c r="I53" s="263"/>
      <c r="J53" s="263"/>
      <c r="K53" s="270"/>
      <c r="L53" s="248"/>
      <c r="M53" s="248"/>
      <c r="N53" s="248"/>
    </row>
    <row r="54" spans="1:14" outlineLevel="1">
      <c r="A54" s="343"/>
      <c r="B54" s="257"/>
      <c r="C54" s="322"/>
      <c r="D54" s="325"/>
      <c r="E54" s="263"/>
      <c r="F54" s="265"/>
      <c r="G54" s="267"/>
      <c r="H54" s="263"/>
      <c r="I54" s="263"/>
      <c r="J54" s="263"/>
      <c r="K54" s="270"/>
      <c r="L54" s="248"/>
      <c r="M54" s="248"/>
      <c r="N54" s="248"/>
    </row>
    <row r="55" spans="1:14" outlineLevel="1">
      <c r="A55" s="343"/>
      <c r="B55" s="257"/>
      <c r="C55" s="322"/>
      <c r="D55" s="325"/>
      <c r="E55" s="263"/>
      <c r="F55" s="265"/>
      <c r="G55" s="267"/>
      <c r="H55" s="263"/>
      <c r="I55" s="263"/>
      <c r="J55" s="263"/>
      <c r="K55" s="270"/>
      <c r="L55" s="248"/>
      <c r="M55" s="248"/>
      <c r="N55" s="248"/>
    </row>
    <row r="56" spans="1:14" outlineLevel="1">
      <c r="A56" s="357"/>
      <c r="B56" s="359"/>
      <c r="C56" s="360"/>
      <c r="D56" s="362"/>
      <c r="E56" s="364"/>
      <c r="F56" s="366"/>
      <c r="G56" s="364"/>
      <c r="H56" s="364"/>
      <c r="I56" s="364"/>
      <c r="J56" s="364"/>
      <c r="K56" s="368"/>
      <c r="L56" s="248"/>
      <c r="M56" s="248"/>
      <c r="N56" s="248"/>
    </row>
    <row r="57" spans="1:14" outlineLevel="1">
      <c r="A57" s="340"/>
      <c r="B57" s="257"/>
      <c r="C57" s="322"/>
      <c r="D57" s="325"/>
      <c r="E57" s="263"/>
      <c r="F57" s="265"/>
      <c r="G57" s="267"/>
      <c r="H57" s="263"/>
      <c r="I57" s="263"/>
      <c r="J57" s="263"/>
      <c r="K57" s="270"/>
      <c r="L57" s="248"/>
      <c r="M57" s="248"/>
      <c r="N57" s="248"/>
    </row>
    <row r="58" spans="1:14" outlineLevel="1">
      <c r="A58" s="343"/>
      <c r="B58" s="257"/>
      <c r="C58" s="322"/>
      <c r="D58" s="325"/>
      <c r="E58" s="263"/>
      <c r="F58" s="265"/>
      <c r="G58" s="267"/>
      <c r="H58" s="263"/>
      <c r="I58" s="263"/>
      <c r="J58" s="263"/>
      <c r="K58" s="270"/>
      <c r="L58" s="248"/>
      <c r="M58" s="248"/>
      <c r="N58" s="248"/>
    </row>
    <row r="59" spans="1:14" outlineLevel="1">
      <c r="A59" s="343"/>
      <c r="B59" s="257"/>
      <c r="C59" s="322"/>
      <c r="D59" s="325"/>
      <c r="E59" s="263"/>
      <c r="F59" s="265"/>
      <c r="G59" s="267"/>
      <c r="H59" s="263"/>
      <c r="I59" s="263"/>
      <c r="J59" s="263"/>
      <c r="K59" s="270"/>
      <c r="L59" s="248"/>
      <c r="M59" s="248"/>
      <c r="N59" s="248"/>
    </row>
    <row r="60" spans="1:14" outlineLevel="1">
      <c r="A60" s="343"/>
      <c r="B60" s="257"/>
      <c r="C60" s="322"/>
      <c r="D60" s="325"/>
      <c r="E60" s="263"/>
      <c r="F60" s="265"/>
      <c r="G60" s="267"/>
      <c r="H60" s="263"/>
      <c r="I60" s="263"/>
      <c r="J60" s="263"/>
      <c r="K60" s="270"/>
      <c r="L60" s="248"/>
      <c r="M60" s="248"/>
      <c r="N60" s="248"/>
    </row>
    <row r="61" spans="1:14" outlineLevel="1">
      <c r="A61" s="343"/>
      <c r="B61" s="257"/>
      <c r="C61" s="322"/>
      <c r="D61" s="325"/>
      <c r="E61" s="263"/>
      <c r="F61" s="265"/>
      <c r="G61" s="267"/>
      <c r="H61" s="263"/>
      <c r="I61" s="263"/>
      <c r="J61" s="263"/>
      <c r="K61" s="270"/>
      <c r="L61" s="248"/>
      <c r="M61" s="248"/>
      <c r="N61" s="248"/>
    </row>
    <row r="62" spans="1:14" outlineLevel="1">
      <c r="A62" s="357"/>
      <c r="B62" s="359"/>
      <c r="C62" s="360"/>
      <c r="D62" s="362"/>
      <c r="E62" s="389"/>
      <c r="F62" s="366"/>
      <c r="G62" s="364"/>
      <c r="H62" s="364"/>
      <c r="I62" s="389"/>
      <c r="J62" s="389"/>
      <c r="K62" s="368"/>
      <c r="L62" s="248"/>
      <c r="M62" s="248"/>
      <c r="N62" s="248"/>
    </row>
    <row r="63" spans="1:14" outlineLevel="1">
      <c r="A63" s="234"/>
      <c r="B63" s="236"/>
      <c r="C63" s="348"/>
      <c r="D63" s="349"/>
      <c r="E63" s="244"/>
      <c r="F63" s="246"/>
      <c r="G63" s="248"/>
      <c r="H63" s="244"/>
      <c r="I63" s="244"/>
      <c r="J63" s="244"/>
      <c r="K63" s="251"/>
      <c r="L63" s="248"/>
      <c r="M63" s="248"/>
      <c r="N63" s="248"/>
    </row>
    <row r="64" spans="1:14" outlineLevel="1">
      <c r="A64" s="255"/>
      <c r="B64" s="257"/>
      <c r="C64" s="322"/>
      <c r="D64" s="325"/>
      <c r="E64" s="263"/>
      <c r="F64" s="265"/>
      <c r="G64" s="267"/>
      <c r="H64" s="263"/>
      <c r="I64" s="263"/>
      <c r="J64" s="263"/>
      <c r="K64" s="270"/>
      <c r="L64" s="248"/>
      <c r="M64" s="248"/>
      <c r="N64" s="248"/>
    </row>
    <row r="65" spans="1:14" outlineLevel="1">
      <c r="A65" s="255"/>
      <c r="B65" s="257"/>
      <c r="C65" s="322"/>
      <c r="D65" s="325"/>
      <c r="E65" s="263"/>
      <c r="F65" s="265"/>
      <c r="G65" s="267"/>
      <c r="H65" s="263"/>
      <c r="I65" s="263"/>
      <c r="J65" s="263"/>
      <c r="K65" s="270"/>
      <c r="L65" s="248"/>
      <c r="M65" s="248"/>
      <c r="N65" s="248"/>
    </row>
    <row r="66" spans="1:14" outlineLevel="1">
      <c r="A66" s="255"/>
      <c r="B66" s="257"/>
      <c r="C66" s="322"/>
      <c r="D66" s="325"/>
      <c r="E66" s="263"/>
      <c r="F66" s="265"/>
      <c r="G66" s="267"/>
      <c r="H66" s="263"/>
      <c r="I66" s="263"/>
      <c r="J66" s="263"/>
      <c r="K66" s="270"/>
      <c r="L66" s="248"/>
      <c r="M66" s="248"/>
      <c r="N66" s="248"/>
    </row>
    <row r="67" spans="1:14" outlineLevel="1">
      <c r="A67" s="255"/>
      <c r="B67" s="257"/>
      <c r="C67" s="322"/>
      <c r="D67" s="325"/>
      <c r="E67" s="263"/>
      <c r="F67" s="265"/>
      <c r="G67" s="267"/>
      <c r="H67" s="263"/>
      <c r="I67" s="263"/>
      <c r="J67" s="263"/>
      <c r="K67" s="270"/>
      <c r="L67" s="248"/>
      <c r="M67" s="248"/>
      <c r="N67" s="248"/>
    </row>
    <row r="68" spans="1:14" outlineLevel="1">
      <c r="A68" s="399"/>
      <c r="B68" s="400"/>
      <c r="C68" s="401"/>
      <c r="D68" s="403"/>
      <c r="E68" s="405"/>
      <c r="F68" s="405"/>
      <c r="G68" s="405"/>
      <c r="H68" s="405"/>
      <c r="I68" s="405"/>
      <c r="J68" s="407"/>
      <c r="K68" s="409"/>
      <c r="L68" s="248"/>
      <c r="M68" s="248"/>
      <c r="N68" s="248"/>
    </row>
    <row r="69" spans="1:14" outlineLevel="1">
      <c r="A69" s="234"/>
      <c r="B69" s="236"/>
      <c r="C69" s="348"/>
      <c r="D69" s="349"/>
      <c r="E69" s="244"/>
      <c r="F69" s="246"/>
      <c r="G69" s="248"/>
      <c r="H69" s="244"/>
      <c r="I69" s="244"/>
      <c r="J69" s="244"/>
      <c r="K69" s="251"/>
      <c r="L69" s="248"/>
      <c r="M69" s="248"/>
      <c r="N69" s="248"/>
    </row>
    <row r="70" spans="1:14" outlineLevel="1">
      <c r="A70" s="343"/>
      <c r="B70" s="257"/>
      <c r="C70" s="322"/>
      <c r="D70" s="325"/>
      <c r="E70" s="263"/>
      <c r="F70" s="265"/>
      <c r="G70" s="267"/>
      <c r="H70" s="263"/>
      <c r="I70" s="263"/>
      <c r="J70" s="263"/>
      <c r="K70" s="270"/>
      <c r="L70" s="248"/>
      <c r="M70" s="248"/>
      <c r="N70" s="248"/>
    </row>
    <row r="71" spans="1:14" outlineLevel="1">
      <c r="A71" s="343"/>
      <c r="B71" s="257"/>
      <c r="C71" s="322"/>
      <c r="D71" s="325"/>
      <c r="E71" s="263"/>
      <c r="F71" s="265"/>
      <c r="G71" s="267"/>
      <c r="H71" s="263"/>
      <c r="I71" s="263"/>
      <c r="J71" s="263"/>
      <c r="K71" s="270"/>
      <c r="L71" s="248"/>
      <c r="M71" s="248"/>
      <c r="N71" s="248"/>
    </row>
    <row r="72" spans="1:14" outlineLevel="1">
      <c r="A72" s="343"/>
      <c r="B72" s="257"/>
      <c r="C72" s="322"/>
      <c r="D72" s="325"/>
      <c r="E72" s="263"/>
      <c r="F72" s="265"/>
      <c r="G72" s="267"/>
      <c r="H72" s="263"/>
      <c r="I72" s="263"/>
      <c r="J72" s="263"/>
      <c r="K72" s="270"/>
      <c r="L72" s="248"/>
      <c r="M72" s="248"/>
      <c r="N72" s="248"/>
    </row>
    <row r="73" spans="1:14" outlineLevel="1">
      <c r="A73" s="343"/>
      <c r="B73" s="257"/>
      <c r="C73" s="322"/>
      <c r="D73" s="325"/>
      <c r="E73" s="263"/>
      <c r="F73" s="265"/>
      <c r="G73" s="267"/>
      <c r="H73" s="263"/>
      <c r="I73" s="263"/>
      <c r="J73" s="263"/>
      <c r="K73" s="270"/>
      <c r="L73" s="248"/>
      <c r="M73" s="248"/>
      <c r="N73" s="248"/>
    </row>
    <row r="74" spans="1:14" outlineLevel="1">
      <c r="A74" s="357"/>
      <c r="B74" s="359"/>
      <c r="C74" s="360"/>
      <c r="D74" s="362"/>
      <c r="E74" s="389"/>
      <c r="F74" s="368"/>
      <c r="G74" s="389"/>
      <c r="H74" s="389"/>
      <c r="I74" s="389"/>
      <c r="J74" s="389"/>
      <c r="K74" s="368"/>
      <c r="L74" s="248"/>
      <c r="M74" s="248"/>
      <c r="N74" s="248"/>
    </row>
    <row r="75" spans="1:14" outlineLevel="1">
      <c r="A75" s="340"/>
      <c r="B75" s="257"/>
      <c r="C75" s="322"/>
      <c r="D75" s="325"/>
      <c r="E75" s="263"/>
      <c r="F75" s="265"/>
      <c r="G75" s="267"/>
      <c r="H75" s="263"/>
      <c r="I75" s="263"/>
      <c r="J75" s="263"/>
      <c r="K75" s="270"/>
      <c r="L75" s="248"/>
      <c r="M75" s="248"/>
      <c r="N75" s="248"/>
    </row>
    <row r="76" spans="1:14" outlineLevel="1">
      <c r="A76" s="343"/>
      <c r="B76" s="257"/>
      <c r="C76" s="322"/>
      <c r="D76" s="325"/>
      <c r="E76" s="263"/>
      <c r="F76" s="265"/>
      <c r="G76" s="267"/>
      <c r="H76" s="263"/>
      <c r="I76" s="263"/>
      <c r="J76" s="263"/>
      <c r="K76" s="270"/>
      <c r="L76" s="248"/>
      <c r="M76" s="248"/>
      <c r="N76" s="248"/>
    </row>
    <row r="77" spans="1:14" outlineLevel="1">
      <c r="A77" s="343"/>
      <c r="B77" s="257"/>
      <c r="C77" s="322"/>
      <c r="D77" s="325"/>
      <c r="E77" s="263"/>
      <c r="F77" s="265"/>
      <c r="G77" s="267"/>
      <c r="H77" s="263"/>
      <c r="I77" s="263"/>
      <c r="J77" s="263"/>
      <c r="K77" s="270"/>
      <c r="L77" s="248"/>
      <c r="M77" s="248"/>
      <c r="N77" s="248"/>
    </row>
    <row r="78" spans="1:14" outlineLevel="1">
      <c r="A78" s="343"/>
      <c r="B78" s="257"/>
      <c r="C78" s="322"/>
      <c r="D78" s="325"/>
      <c r="E78" s="263"/>
      <c r="F78" s="265"/>
      <c r="G78" s="267"/>
      <c r="H78" s="263"/>
      <c r="I78" s="263"/>
      <c r="J78" s="263"/>
      <c r="K78" s="270"/>
      <c r="L78" s="248"/>
      <c r="M78" s="248"/>
      <c r="N78" s="248"/>
    </row>
    <row r="79" spans="1:14" outlineLevel="1">
      <c r="A79" s="343"/>
      <c r="B79" s="257"/>
      <c r="C79" s="322"/>
      <c r="D79" s="325"/>
      <c r="E79" s="263"/>
      <c r="F79" s="265"/>
      <c r="G79" s="267"/>
      <c r="H79" s="263"/>
      <c r="I79" s="263"/>
      <c r="J79" s="263"/>
      <c r="K79" s="270"/>
      <c r="L79" s="248"/>
      <c r="M79" s="248"/>
      <c r="N79" s="248"/>
    </row>
    <row r="80" spans="1:14" outlineLevel="1">
      <c r="A80" s="343"/>
      <c r="B80" s="257"/>
      <c r="C80" s="322"/>
      <c r="D80" s="325"/>
      <c r="E80" s="267"/>
      <c r="F80" s="270"/>
      <c r="G80" s="267"/>
      <c r="H80" s="267"/>
      <c r="I80" s="267"/>
      <c r="J80" s="267"/>
      <c r="K80" s="270"/>
      <c r="L80" s="248"/>
      <c r="M80" s="248"/>
      <c r="N80" s="248"/>
    </row>
    <row r="81" spans="1:14" outlineLevel="1">
      <c r="A81" s="343"/>
      <c r="B81" s="257"/>
      <c r="C81" s="322"/>
      <c r="D81" s="325"/>
      <c r="E81" s="267"/>
      <c r="F81" s="270"/>
      <c r="G81" s="267"/>
      <c r="H81" s="267"/>
      <c r="I81" s="267"/>
      <c r="J81" s="267"/>
      <c r="K81" s="270"/>
      <c r="L81" s="248"/>
      <c r="M81" s="248"/>
      <c r="N81" s="248"/>
    </row>
    <row r="82" spans="1:14" outlineLevel="1">
      <c r="A82" s="234"/>
      <c r="B82" s="236"/>
      <c r="C82" s="348"/>
      <c r="D82" s="349"/>
      <c r="E82" s="244"/>
      <c r="F82" s="246"/>
      <c r="G82" s="248"/>
      <c r="H82" s="244"/>
      <c r="I82" s="244"/>
      <c r="J82" s="244"/>
      <c r="K82" s="251"/>
      <c r="L82" s="248"/>
      <c r="M82" s="248"/>
      <c r="N82" s="248"/>
    </row>
    <row r="83" spans="1:14" outlineLevel="1">
      <c r="A83" s="343"/>
      <c r="B83" s="257"/>
      <c r="C83" s="322"/>
      <c r="D83" s="325"/>
      <c r="E83" s="263"/>
      <c r="F83" s="265"/>
      <c r="G83" s="267"/>
      <c r="H83" s="263"/>
      <c r="I83" s="263"/>
      <c r="J83" s="263"/>
      <c r="K83" s="270"/>
      <c r="L83" s="248"/>
      <c r="M83" s="248"/>
      <c r="N83" s="248"/>
    </row>
    <row r="84" spans="1:14" outlineLevel="1">
      <c r="A84" s="343"/>
      <c r="B84" s="257"/>
      <c r="C84" s="322"/>
      <c r="D84" s="325"/>
      <c r="E84" s="263"/>
      <c r="F84" s="265"/>
      <c r="G84" s="267"/>
      <c r="H84" s="263"/>
      <c r="I84" s="263"/>
      <c r="J84" s="263"/>
      <c r="K84" s="270"/>
      <c r="L84" s="248"/>
      <c r="M84" s="248"/>
      <c r="N84" s="248"/>
    </row>
    <row r="85" spans="1:14" outlineLevel="1">
      <c r="A85" s="343"/>
      <c r="B85" s="257"/>
      <c r="C85" s="322"/>
      <c r="D85" s="325"/>
      <c r="E85" s="263"/>
      <c r="F85" s="265"/>
      <c r="G85" s="267"/>
      <c r="H85" s="263"/>
      <c r="I85" s="263"/>
      <c r="J85" s="263"/>
      <c r="K85" s="270"/>
      <c r="L85" s="248"/>
      <c r="M85" s="248"/>
      <c r="N85" s="248"/>
    </row>
    <row r="86" spans="1:14" outlineLevel="1">
      <c r="A86" s="343"/>
      <c r="B86" s="257"/>
      <c r="C86" s="322"/>
      <c r="D86" s="325"/>
      <c r="E86" s="263"/>
      <c r="F86" s="265"/>
      <c r="G86" s="267"/>
      <c r="H86" s="263"/>
      <c r="I86" s="263"/>
      <c r="J86" s="263"/>
      <c r="K86" s="270"/>
      <c r="L86" s="248"/>
      <c r="M86" s="248"/>
      <c r="N86" s="248"/>
    </row>
    <row r="87" spans="1:14" outlineLevel="1">
      <c r="A87" s="343"/>
      <c r="B87" s="257"/>
      <c r="C87" s="322"/>
      <c r="D87" s="325"/>
      <c r="E87" s="267"/>
      <c r="F87" s="270"/>
      <c r="G87" s="267"/>
      <c r="H87" s="267"/>
      <c r="I87" s="267"/>
      <c r="J87" s="267"/>
      <c r="K87" s="270"/>
      <c r="L87" s="248"/>
      <c r="M87" s="248"/>
      <c r="N87" s="248"/>
    </row>
    <row r="88" spans="1:14" outlineLevel="1">
      <c r="A88" s="357"/>
      <c r="B88" s="359"/>
      <c r="C88" s="360"/>
      <c r="D88" s="362"/>
      <c r="E88" s="389"/>
      <c r="F88" s="368"/>
      <c r="G88" s="389"/>
      <c r="H88" s="389"/>
      <c r="I88" s="389"/>
      <c r="J88" s="389"/>
      <c r="K88" s="368"/>
      <c r="L88" s="248"/>
      <c r="M88" s="248"/>
      <c r="N88" s="248"/>
    </row>
    <row r="89" spans="1:14" outlineLevel="1">
      <c r="A89" s="234"/>
      <c r="B89" s="236"/>
      <c r="C89" s="348"/>
      <c r="D89" s="349"/>
      <c r="E89" s="244"/>
      <c r="F89" s="246"/>
      <c r="G89" s="248"/>
      <c r="H89" s="244"/>
      <c r="I89" s="244"/>
      <c r="J89" s="244"/>
      <c r="K89" s="251"/>
      <c r="L89" s="248"/>
      <c r="M89" s="248"/>
      <c r="N89" s="248"/>
    </row>
    <row r="90" spans="1:14" outlineLevel="1">
      <c r="A90" s="343"/>
      <c r="B90" s="257"/>
      <c r="C90" s="322"/>
      <c r="D90" s="325"/>
      <c r="E90" s="263"/>
      <c r="F90" s="265"/>
      <c r="G90" s="267"/>
      <c r="H90" s="263"/>
      <c r="I90" s="263"/>
      <c r="J90" s="263"/>
      <c r="K90" s="270"/>
      <c r="L90" s="248"/>
      <c r="M90" s="248"/>
      <c r="N90" s="248"/>
    </row>
    <row r="91" spans="1:14" outlineLevel="1">
      <c r="A91" s="343"/>
      <c r="B91" s="257"/>
      <c r="C91" s="322"/>
      <c r="D91" s="325"/>
      <c r="E91" s="263"/>
      <c r="F91" s="265"/>
      <c r="G91" s="267"/>
      <c r="H91" s="263"/>
      <c r="I91" s="263"/>
      <c r="J91" s="263"/>
      <c r="K91" s="270"/>
      <c r="L91" s="248"/>
      <c r="M91" s="248"/>
      <c r="N91" s="248"/>
    </row>
    <row r="92" spans="1:14" outlineLevel="1">
      <c r="A92" s="343"/>
      <c r="B92" s="257"/>
      <c r="C92" s="322"/>
      <c r="D92" s="325"/>
      <c r="E92" s="263"/>
      <c r="F92" s="265"/>
      <c r="G92" s="267"/>
      <c r="H92" s="263"/>
      <c r="I92" s="263"/>
      <c r="J92" s="263"/>
      <c r="K92" s="270"/>
      <c r="L92" s="248"/>
      <c r="M92" s="248"/>
      <c r="N92" s="248"/>
    </row>
    <row r="93" spans="1:14" outlineLevel="1">
      <c r="A93" s="343"/>
      <c r="B93" s="257"/>
      <c r="C93" s="322"/>
      <c r="D93" s="325"/>
      <c r="E93" s="263"/>
      <c r="F93" s="265"/>
      <c r="G93" s="267"/>
      <c r="H93" s="263"/>
      <c r="I93" s="263"/>
      <c r="J93" s="263"/>
      <c r="K93" s="270"/>
      <c r="L93" s="248"/>
      <c r="M93" s="248"/>
      <c r="N93" s="248"/>
    </row>
    <row r="94" spans="1:14" outlineLevel="1">
      <c r="A94" s="343"/>
      <c r="B94" s="257"/>
      <c r="C94" s="322"/>
      <c r="D94" s="325"/>
      <c r="E94" s="267"/>
      <c r="F94" s="270"/>
      <c r="G94" s="267"/>
      <c r="H94" s="267"/>
      <c r="I94" s="267"/>
      <c r="J94" s="267"/>
      <c r="K94" s="270"/>
      <c r="L94" s="248"/>
      <c r="M94" s="248"/>
      <c r="N94" s="248"/>
    </row>
    <row r="95" spans="1:14" outlineLevel="1">
      <c r="A95" s="357"/>
      <c r="B95" s="359"/>
      <c r="C95" s="360"/>
      <c r="D95" s="362"/>
      <c r="E95" s="389"/>
      <c r="F95" s="368"/>
      <c r="G95" s="389"/>
      <c r="H95" s="389"/>
      <c r="I95" s="389"/>
      <c r="J95" s="389"/>
      <c r="K95" s="368"/>
      <c r="L95" s="248"/>
      <c r="M95" s="248"/>
      <c r="N95" s="248"/>
    </row>
    <row r="96" spans="1:14" outlineLevel="1">
      <c r="A96" s="340"/>
      <c r="B96" s="257"/>
      <c r="C96" s="322"/>
      <c r="D96" s="325"/>
      <c r="E96" s="263"/>
      <c r="F96" s="265"/>
      <c r="G96" s="267"/>
      <c r="H96" s="263"/>
      <c r="I96" s="263"/>
      <c r="J96" s="263"/>
      <c r="K96" s="270"/>
      <c r="L96" s="248"/>
      <c r="M96" s="248"/>
      <c r="N96" s="248"/>
    </row>
    <row r="97" spans="1:14" outlineLevel="1">
      <c r="A97" s="343"/>
      <c r="B97" s="257"/>
      <c r="C97" s="322"/>
      <c r="D97" s="325"/>
      <c r="E97" s="263"/>
      <c r="F97" s="265"/>
      <c r="G97" s="267"/>
      <c r="H97" s="263"/>
      <c r="I97" s="263"/>
      <c r="J97" s="263"/>
      <c r="K97" s="270"/>
      <c r="L97" s="248"/>
      <c r="M97" s="248"/>
      <c r="N97" s="248"/>
    </row>
    <row r="98" spans="1:14" outlineLevel="1">
      <c r="A98" s="343"/>
      <c r="B98" s="257"/>
      <c r="C98" s="322"/>
      <c r="D98" s="325"/>
      <c r="E98" s="263"/>
      <c r="F98" s="265"/>
      <c r="G98" s="267"/>
      <c r="H98" s="263"/>
      <c r="I98" s="263"/>
      <c r="J98" s="263"/>
      <c r="K98" s="270"/>
      <c r="L98" s="248"/>
      <c r="M98" s="248"/>
      <c r="N98" s="248"/>
    </row>
    <row r="99" spans="1:14" outlineLevel="1">
      <c r="A99" s="343"/>
      <c r="B99" s="257"/>
      <c r="C99" s="322"/>
      <c r="D99" s="325"/>
      <c r="E99" s="263"/>
      <c r="F99" s="265"/>
      <c r="G99" s="267"/>
      <c r="H99" s="263"/>
      <c r="I99" s="263"/>
      <c r="J99" s="263"/>
      <c r="K99" s="270"/>
      <c r="L99" s="248"/>
      <c r="M99" s="248"/>
      <c r="N99" s="248"/>
    </row>
    <row r="100" spans="1:14" outlineLevel="1">
      <c r="A100" s="343"/>
      <c r="B100" s="257"/>
      <c r="C100" s="322"/>
      <c r="D100" s="325"/>
      <c r="E100" s="263"/>
      <c r="F100" s="265"/>
      <c r="G100" s="267"/>
      <c r="H100" s="263"/>
      <c r="I100" s="263"/>
      <c r="J100" s="263"/>
      <c r="K100" s="270"/>
      <c r="L100" s="248"/>
      <c r="M100" s="248"/>
      <c r="N100" s="248"/>
    </row>
    <row r="101" spans="1:14" outlineLevel="1">
      <c r="A101" s="343"/>
      <c r="B101" s="257"/>
      <c r="C101" s="322"/>
      <c r="D101" s="325"/>
      <c r="E101" s="267"/>
      <c r="F101" s="270"/>
      <c r="G101" s="267"/>
      <c r="H101" s="267"/>
      <c r="I101" s="267"/>
      <c r="J101" s="267"/>
      <c r="K101" s="270"/>
      <c r="L101" s="248"/>
      <c r="M101" s="248"/>
      <c r="N101" s="248"/>
    </row>
    <row r="102" spans="1:14" outlineLevel="1">
      <c r="A102" s="343"/>
      <c r="B102" s="257"/>
      <c r="C102" s="322"/>
      <c r="D102" s="325"/>
      <c r="E102" s="267"/>
      <c r="F102" s="270"/>
      <c r="G102" s="267"/>
      <c r="H102" s="267"/>
      <c r="I102" s="267"/>
      <c r="J102" s="267"/>
      <c r="K102" s="270"/>
      <c r="L102" s="248"/>
      <c r="M102" s="248"/>
      <c r="N102" s="248"/>
    </row>
    <row r="103" spans="1:14" outlineLevel="1">
      <c r="A103" s="234"/>
      <c r="B103" s="236"/>
      <c r="C103" s="348"/>
      <c r="D103" s="349"/>
      <c r="E103" s="244"/>
      <c r="F103" s="246"/>
      <c r="G103" s="248"/>
      <c r="H103" s="244"/>
      <c r="I103" s="244"/>
      <c r="J103" s="244"/>
      <c r="K103" s="251"/>
      <c r="L103" s="248"/>
      <c r="M103" s="248"/>
      <c r="N103" s="248"/>
    </row>
    <row r="104" spans="1:14" outlineLevel="1">
      <c r="A104" s="343"/>
      <c r="B104" s="257"/>
      <c r="C104" s="322"/>
      <c r="D104" s="325"/>
      <c r="E104" s="263"/>
      <c r="F104" s="265"/>
      <c r="G104" s="267"/>
      <c r="H104" s="263"/>
      <c r="I104" s="263"/>
      <c r="J104" s="263"/>
      <c r="K104" s="270"/>
      <c r="L104" s="248"/>
      <c r="M104" s="248"/>
      <c r="N104" s="248"/>
    </row>
    <row r="105" spans="1:14" outlineLevel="1">
      <c r="A105" s="343"/>
      <c r="B105" s="257"/>
      <c r="C105" s="322"/>
      <c r="D105" s="325"/>
      <c r="E105" s="263"/>
      <c r="F105" s="265"/>
      <c r="G105" s="267"/>
      <c r="H105" s="263"/>
      <c r="I105" s="263"/>
      <c r="J105" s="263"/>
      <c r="K105" s="270"/>
      <c r="L105" s="248"/>
      <c r="M105" s="248"/>
      <c r="N105" s="248"/>
    </row>
    <row r="106" spans="1:14" outlineLevel="1">
      <c r="A106" s="343"/>
      <c r="B106" s="257"/>
      <c r="C106" s="322"/>
      <c r="D106" s="325"/>
      <c r="E106" s="263"/>
      <c r="F106" s="265"/>
      <c r="G106" s="267"/>
      <c r="H106" s="263"/>
      <c r="I106" s="263"/>
      <c r="J106" s="263"/>
      <c r="K106" s="270"/>
      <c r="L106" s="248"/>
      <c r="M106" s="248"/>
      <c r="N106" s="248"/>
    </row>
    <row r="107" spans="1:14" outlineLevel="1">
      <c r="A107" s="343"/>
      <c r="B107" s="257"/>
      <c r="C107" s="322"/>
      <c r="D107" s="325"/>
      <c r="E107" s="263"/>
      <c r="F107" s="265"/>
      <c r="G107" s="267"/>
      <c r="H107" s="263"/>
      <c r="I107" s="263"/>
      <c r="J107" s="263"/>
      <c r="K107" s="270"/>
      <c r="L107" s="248"/>
      <c r="M107" s="248"/>
      <c r="N107" s="248"/>
    </row>
    <row r="108" spans="1:14" outlineLevel="1">
      <c r="A108" s="343"/>
      <c r="B108" s="257"/>
      <c r="C108" s="322"/>
      <c r="D108" s="325"/>
      <c r="E108" s="267"/>
      <c r="F108" s="270"/>
      <c r="G108" s="267"/>
      <c r="H108" s="267"/>
      <c r="I108" s="267"/>
      <c r="J108" s="267"/>
      <c r="K108" s="270"/>
      <c r="L108" s="248"/>
      <c r="M108" s="248"/>
      <c r="N108" s="248"/>
    </row>
    <row r="109" spans="1:14" outlineLevel="1">
      <c r="A109" s="357"/>
      <c r="B109" s="359"/>
      <c r="C109" s="360"/>
      <c r="D109" s="362"/>
      <c r="E109" s="389"/>
      <c r="F109" s="368"/>
      <c r="G109" s="389"/>
      <c r="H109" s="389"/>
      <c r="I109" s="389"/>
      <c r="J109" s="389"/>
      <c r="K109" s="368"/>
      <c r="L109" s="248"/>
      <c r="M109" s="248"/>
      <c r="N109" s="248"/>
    </row>
    <row r="110" spans="1:14" outlineLevel="1">
      <c r="A110" s="234"/>
      <c r="B110" s="236"/>
      <c r="C110" s="348"/>
      <c r="D110" s="349"/>
      <c r="E110" s="244"/>
      <c r="F110" s="246"/>
      <c r="G110" s="248"/>
      <c r="H110" s="244"/>
      <c r="I110" s="244"/>
      <c r="J110" s="244"/>
      <c r="K110" s="251"/>
      <c r="L110" s="248"/>
      <c r="M110" s="248"/>
      <c r="N110" s="248"/>
    </row>
    <row r="111" spans="1:14" outlineLevel="1">
      <c r="A111" s="255"/>
      <c r="B111" s="257"/>
      <c r="C111" s="322"/>
      <c r="D111" s="325"/>
      <c r="E111" s="263"/>
      <c r="F111" s="265"/>
      <c r="G111" s="267"/>
      <c r="H111" s="263"/>
      <c r="I111" s="263"/>
      <c r="J111" s="263"/>
      <c r="K111" s="270"/>
      <c r="L111" s="248"/>
      <c r="M111" s="248"/>
      <c r="N111" s="248"/>
    </row>
    <row r="112" spans="1:14" outlineLevel="1">
      <c r="A112" s="255"/>
      <c r="B112" s="257"/>
      <c r="C112" s="322"/>
      <c r="D112" s="325"/>
      <c r="E112" s="263"/>
      <c r="F112" s="265"/>
      <c r="G112" s="267"/>
      <c r="H112" s="263"/>
      <c r="I112" s="263"/>
      <c r="J112" s="263"/>
      <c r="K112" s="270"/>
      <c r="L112" s="248"/>
      <c r="M112" s="248"/>
      <c r="N112" s="248"/>
    </row>
    <row r="113" spans="1:14" outlineLevel="1">
      <c r="A113" s="255"/>
      <c r="B113" s="257"/>
      <c r="C113" s="322"/>
      <c r="D113" s="325"/>
      <c r="E113" s="263"/>
      <c r="F113" s="265"/>
      <c r="G113" s="267"/>
      <c r="H113" s="263"/>
      <c r="I113" s="263"/>
      <c r="J113" s="263"/>
      <c r="K113" s="270"/>
      <c r="L113" s="248"/>
      <c r="M113" s="248"/>
      <c r="N113" s="248"/>
    </row>
    <row r="114" spans="1:14" outlineLevel="1">
      <c r="A114" s="255"/>
      <c r="B114" s="257"/>
      <c r="C114" s="322"/>
      <c r="D114" s="325"/>
      <c r="E114" s="263"/>
      <c r="F114" s="265"/>
      <c r="G114" s="267"/>
      <c r="H114" s="263"/>
      <c r="I114" s="263"/>
      <c r="J114" s="263"/>
      <c r="K114" s="270"/>
      <c r="L114" s="248"/>
      <c r="M114" s="248"/>
      <c r="N114" s="248"/>
    </row>
    <row r="115" spans="1:14" outlineLevel="1">
      <c r="A115" s="255"/>
      <c r="B115" s="257"/>
      <c r="C115" s="322"/>
      <c r="D115" s="325"/>
      <c r="E115" s="267"/>
      <c r="F115" s="270"/>
      <c r="G115" s="267"/>
      <c r="H115" s="267"/>
      <c r="I115" s="267"/>
      <c r="J115" s="267"/>
      <c r="K115" s="270"/>
      <c r="L115" s="248"/>
      <c r="M115" s="248"/>
      <c r="N115" s="248"/>
    </row>
    <row r="116" spans="1:14" outlineLevel="1">
      <c r="A116" s="399"/>
      <c r="B116" s="400"/>
      <c r="C116" s="401"/>
      <c r="D116" s="403"/>
      <c r="E116" s="407"/>
      <c r="F116" s="407"/>
      <c r="G116" s="407"/>
      <c r="H116" s="407"/>
      <c r="I116" s="407"/>
      <c r="J116" s="407"/>
      <c r="K116" s="409"/>
      <c r="L116" s="248"/>
      <c r="M116" s="248"/>
      <c r="N116" s="248"/>
    </row>
    <row r="117" spans="1:14" outlineLevel="1">
      <c r="A117" s="234"/>
      <c r="B117" s="236"/>
      <c r="C117" s="348"/>
      <c r="D117" s="349"/>
      <c r="E117" s="244"/>
      <c r="F117" s="246"/>
      <c r="G117" s="248"/>
      <c r="H117" s="244"/>
      <c r="I117" s="244"/>
      <c r="J117" s="244"/>
      <c r="K117" s="251"/>
      <c r="L117" s="248"/>
      <c r="M117" s="248"/>
      <c r="N117" s="248"/>
    </row>
    <row r="118" spans="1:14" outlineLevel="1">
      <c r="A118" s="343"/>
      <c r="B118" s="257"/>
      <c r="C118" s="322"/>
      <c r="D118" s="325"/>
      <c r="E118" s="263"/>
      <c r="F118" s="265"/>
      <c r="G118" s="267"/>
      <c r="H118" s="263"/>
      <c r="I118" s="263"/>
      <c r="J118" s="263"/>
      <c r="K118" s="270"/>
      <c r="L118" s="248"/>
      <c r="M118" s="248"/>
      <c r="N118" s="248"/>
    </row>
    <row r="119" spans="1:14" outlineLevel="1">
      <c r="A119" s="343"/>
      <c r="B119" s="257"/>
      <c r="C119" s="322"/>
      <c r="D119" s="325"/>
      <c r="E119" s="263"/>
      <c r="F119" s="265"/>
      <c r="G119" s="267"/>
      <c r="H119" s="263"/>
      <c r="I119" s="263"/>
      <c r="J119" s="263"/>
      <c r="K119" s="270"/>
      <c r="L119" s="248"/>
      <c r="M119" s="248"/>
      <c r="N119" s="248"/>
    </row>
    <row r="120" spans="1:14" outlineLevel="1">
      <c r="A120" s="343"/>
      <c r="B120" s="257"/>
      <c r="C120" s="322"/>
      <c r="D120" s="325"/>
      <c r="E120" s="263"/>
      <c r="F120" s="265"/>
      <c r="G120" s="267"/>
      <c r="H120" s="263"/>
      <c r="I120" s="263"/>
      <c r="J120" s="263"/>
      <c r="K120" s="270"/>
      <c r="L120" s="248"/>
      <c r="M120" s="248"/>
      <c r="N120" s="248"/>
    </row>
    <row r="121" spans="1:14" outlineLevel="1">
      <c r="A121" s="343"/>
      <c r="B121" s="257"/>
      <c r="C121" s="322"/>
      <c r="D121" s="325"/>
      <c r="E121" s="263"/>
      <c r="F121" s="265"/>
      <c r="G121" s="267"/>
      <c r="H121" s="263"/>
      <c r="I121" s="263"/>
      <c r="J121" s="263"/>
      <c r="K121" s="270"/>
      <c r="L121" s="248"/>
      <c r="M121" s="248"/>
      <c r="N121" s="248"/>
    </row>
    <row r="122" spans="1:14" outlineLevel="1">
      <c r="A122" s="357"/>
      <c r="B122" s="359"/>
      <c r="C122" s="360"/>
      <c r="D122" s="362"/>
      <c r="E122" s="389"/>
      <c r="F122" s="368"/>
      <c r="G122" s="389"/>
      <c r="H122" s="389"/>
      <c r="I122" s="389"/>
      <c r="J122" s="389"/>
      <c r="K122" s="368"/>
      <c r="L122" s="248"/>
      <c r="M122" s="248"/>
      <c r="N122" s="248"/>
    </row>
    <row r="123" spans="1:14" outlineLevel="1">
      <c r="A123" s="234"/>
      <c r="B123" s="236"/>
      <c r="C123" s="348"/>
      <c r="D123" s="349"/>
      <c r="E123" s="244"/>
      <c r="F123" s="246"/>
      <c r="G123" s="248"/>
      <c r="H123" s="244"/>
      <c r="I123" s="244"/>
      <c r="J123" s="244"/>
      <c r="K123" s="251"/>
      <c r="L123" s="248"/>
      <c r="M123" s="248"/>
      <c r="N123" s="248"/>
    </row>
    <row r="124" spans="1:14" outlineLevel="1">
      <c r="A124" s="343"/>
      <c r="B124" s="257"/>
      <c r="C124" s="322"/>
      <c r="D124" s="325"/>
      <c r="E124" s="263"/>
      <c r="F124" s="265"/>
      <c r="G124" s="267"/>
      <c r="H124" s="263"/>
      <c r="I124" s="263"/>
      <c r="J124" s="263"/>
      <c r="K124" s="270"/>
      <c r="L124" s="248"/>
      <c r="M124" s="248"/>
      <c r="N124" s="248"/>
    </row>
    <row r="125" spans="1:14" outlineLevel="1">
      <c r="A125" s="343"/>
      <c r="B125" s="257"/>
      <c r="C125" s="322"/>
      <c r="D125" s="325"/>
      <c r="E125" s="263"/>
      <c r="F125" s="265"/>
      <c r="G125" s="267"/>
      <c r="H125" s="263"/>
      <c r="I125" s="263"/>
      <c r="J125" s="263"/>
      <c r="K125" s="270"/>
      <c r="L125" s="248"/>
      <c r="M125" s="248"/>
      <c r="N125" s="248"/>
    </row>
    <row r="126" spans="1:14" outlineLevel="1">
      <c r="A126" s="343"/>
      <c r="B126" s="257"/>
      <c r="C126" s="322"/>
      <c r="D126" s="325"/>
      <c r="E126" s="263"/>
      <c r="F126" s="265"/>
      <c r="G126" s="267"/>
      <c r="H126" s="263"/>
      <c r="I126" s="263"/>
      <c r="J126" s="263"/>
      <c r="K126" s="270"/>
      <c r="L126" s="248"/>
      <c r="M126" s="248"/>
      <c r="N126" s="248"/>
    </row>
    <row r="127" spans="1:14" outlineLevel="1">
      <c r="A127" s="343"/>
      <c r="B127" s="257"/>
      <c r="C127" s="322"/>
      <c r="D127" s="325"/>
      <c r="E127" s="263"/>
      <c r="F127" s="265"/>
      <c r="G127" s="267"/>
      <c r="H127" s="263"/>
      <c r="I127" s="263"/>
      <c r="J127" s="263"/>
      <c r="K127" s="270"/>
      <c r="L127" s="248"/>
      <c r="M127" s="248"/>
      <c r="N127" s="248"/>
    </row>
    <row r="128" spans="1:14" outlineLevel="1">
      <c r="A128" s="357"/>
      <c r="B128" s="359"/>
      <c r="C128" s="360"/>
      <c r="D128" s="362"/>
      <c r="E128" s="389"/>
      <c r="F128" s="368"/>
      <c r="G128" s="389"/>
      <c r="H128" s="389"/>
      <c r="I128" s="389"/>
      <c r="J128" s="389"/>
      <c r="K128" s="368"/>
      <c r="L128" s="248"/>
      <c r="M128" s="248"/>
      <c r="N128" s="248"/>
    </row>
    <row r="129" spans="1:14" outlineLevel="1">
      <c r="A129" s="234"/>
      <c r="B129" s="236"/>
      <c r="C129" s="348"/>
      <c r="D129" s="349"/>
      <c r="E129" s="244"/>
      <c r="F129" s="246"/>
      <c r="G129" s="248"/>
      <c r="H129" s="244"/>
      <c r="I129" s="244"/>
      <c r="J129" s="244"/>
      <c r="K129" s="251"/>
      <c r="L129" s="248"/>
      <c r="M129" s="248"/>
      <c r="N129" s="248"/>
    </row>
    <row r="130" spans="1:14" outlineLevel="1">
      <c r="A130" s="343"/>
      <c r="B130" s="257"/>
      <c r="C130" s="322"/>
      <c r="D130" s="325"/>
      <c r="E130" s="263"/>
      <c r="F130" s="265"/>
      <c r="G130" s="267"/>
      <c r="H130" s="263"/>
      <c r="I130" s="263"/>
      <c r="J130" s="263"/>
      <c r="K130" s="270"/>
      <c r="L130" s="248"/>
      <c r="M130" s="248"/>
      <c r="N130" s="248"/>
    </row>
    <row r="131" spans="1:14" outlineLevel="1">
      <c r="A131" s="343"/>
      <c r="B131" s="257"/>
      <c r="C131" s="322"/>
      <c r="D131" s="325"/>
      <c r="E131" s="263"/>
      <c r="F131" s="265"/>
      <c r="G131" s="267"/>
      <c r="H131" s="263"/>
      <c r="I131" s="263"/>
      <c r="J131" s="263"/>
      <c r="K131" s="270"/>
      <c r="L131" s="248"/>
      <c r="M131" s="248"/>
      <c r="N131" s="248"/>
    </row>
    <row r="132" spans="1:14" outlineLevel="1">
      <c r="A132" s="343"/>
      <c r="B132" s="257"/>
      <c r="C132" s="322"/>
      <c r="D132" s="325"/>
      <c r="E132" s="263"/>
      <c r="F132" s="265"/>
      <c r="G132" s="267"/>
      <c r="H132" s="263"/>
      <c r="I132" s="263"/>
      <c r="J132" s="263"/>
      <c r="K132" s="270"/>
      <c r="L132" s="248"/>
      <c r="M132" s="248"/>
      <c r="N132" s="248"/>
    </row>
    <row r="133" spans="1:14" outlineLevel="1">
      <c r="A133" s="343"/>
      <c r="B133" s="257"/>
      <c r="C133" s="322"/>
      <c r="D133" s="325"/>
      <c r="E133" s="263"/>
      <c r="F133" s="265"/>
      <c r="G133" s="267"/>
      <c r="H133" s="263"/>
      <c r="I133" s="263"/>
      <c r="J133" s="263"/>
      <c r="K133" s="270"/>
      <c r="L133" s="248"/>
      <c r="M133" s="248"/>
      <c r="N133" s="248"/>
    </row>
    <row r="134" spans="1:14" outlineLevel="1">
      <c r="A134" s="357"/>
      <c r="B134" s="359"/>
      <c r="C134" s="360"/>
      <c r="D134" s="362"/>
      <c r="E134" s="389"/>
      <c r="F134" s="368"/>
      <c r="G134" s="389"/>
      <c r="H134" s="389"/>
      <c r="I134" s="389"/>
      <c r="J134" s="389"/>
      <c r="K134" s="368"/>
      <c r="L134" s="248"/>
      <c r="M134" s="248"/>
      <c r="N134" s="248"/>
    </row>
    <row r="135" spans="1:14" outlineLevel="1">
      <c r="A135" s="234"/>
      <c r="B135" s="236"/>
      <c r="C135" s="348"/>
      <c r="D135" s="349"/>
      <c r="E135" s="244"/>
      <c r="F135" s="246"/>
      <c r="G135" s="248"/>
      <c r="H135" s="244"/>
      <c r="I135" s="244"/>
      <c r="J135" s="244"/>
      <c r="K135" s="251"/>
      <c r="L135" s="248"/>
      <c r="M135" s="248"/>
      <c r="N135" s="248"/>
    </row>
    <row r="136" spans="1:14" outlineLevel="1">
      <c r="A136" s="343"/>
      <c r="B136" s="257"/>
      <c r="C136" s="322"/>
      <c r="D136" s="325"/>
      <c r="E136" s="263"/>
      <c r="F136" s="265"/>
      <c r="G136" s="267"/>
      <c r="H136" s="263"/>
      <c r="I136" s="263"/>
      <c r="J136" s="263"/>
      <c r="K136" s="270"/>
      <c r="L136" s="248"/>
      <c r="M136" s="248"/>
      <c r="N136" s="248"/>
    </row>
    <row r="137" spans="1:14" outlineLevel="1">
      <c r="A137" s="343"/>
      <c r="B137" s="257"/>
      <c r="C137" s="322"/>
      <c r="D137" s="325"/>
      <c r="E137" s="263"/>
      <c r="F137" s="265"/>
      <c r="G137" s="267"/>
      <c r="H137" s="263"/>
      <c r="I137" s="263"/>
      <c r="J137" s="263"/>
      <c r="K137" s="270"/>
      <c r="L137" s="248"/>
      <c r="M137" s="248"/>
      <c r="N137" s="248"/>
    </row>
    <row r="138" spans="1:14" outlineLevel="1">
      <c r="A138" s="343"/>
      <c r="B138" s="257"/>
      <c r="C138" s="322"/>
      <c r="D138" s="325"/>
      <c r="E138" s="263"/>
      <c r="F138" s="265"/>
      <c r="G138" s="267"/>
      <c r="H138" s="263"/>
      <c r="I138" s="263"/>
      <c r="J138" s="263"/>
      <c r="K138" s="270"/>
      <c r="L138" s="248"/>
      <c r="M138" s="248"/>
      <c r="N138" s="248"/>
    </row>
    <row r="139" spans="1:14" outlineLevel="1">
      <c r="A139" s="343"/>
      <c r="B139" s="257"/>
      <c r="C139" s="322"/>
      <c r="D139" s="325"/>
      <c r="E139" s="263"/>
      <c r="F139" s="265"/>
      <c r="G139" s="267"/>
      <c r="H139" s="263"/>
      <c r="I139" s="263"/>
      <c r="J139" s="263"/>
      <c r="K139" s="270"/>
      <c r="L139" s="248"/>
      <c r="M139" s="248"/>
      <c r="N139" s="248"/>
    </row>
    <row r="140" spans="1:14" outlineLevel="1">
      <c r="A140" s="357"/>
      <c r="B140" s="359"/>
      <c r="C140" s="360"/>
      <c r="D140" s="362"/>
      <c r="E140" s="389"/>
      <c r="F140" s="368"/>
      <c r="G140" s="389"/>
      <c r="H140" s="389"/>
      <c r="I140" s="389"/>
      <c r="J140" s="389"/>
      <c r="K140" s="368"/>
      <c r="L140" s="248"/>
      <c r="M140" s="248"/>
      <c r="N140" s="248"/>
    </row>
    <row r="141" spans="1:14" outlineLevel="1">
      <c r="A141" s="340"/>
      <c r="B141" s="257"/>
      <c r="C141" s="322"/>
      <c r="D141" s="325"/>
      <c r="E141" s="263"/>
      <c r="F141" s="265"/>
      <c r="G141" s="267"/>
      <c r="H141" s="263"/>
      <c r="I141" s="263"/>
      <c r="J141" s="263"/>
      <c r="K141" s="270"/>
      <c r="L141" s="248"/>
      <c r="M141" s="248"/>
      <c r="N141" s="248"/>
    </row>
    <row r="142" spans="1:14" outlineLevel="1">
      <c r="A142" s="343"/>
      <c r="B142" s="257"/>
      <c r="C142" s="322"/>
      <c r="D142" s="325"/>
      <c r="E142" s="263"/>
      <c r="F142" s="265"/>
      <c r="G142" s="267"/>
      <c r="H142" s="263"/>
      <c r="I142" s="263"/>
      <c r="J142" s="263"/>
      <c r="K142" s="270"/>
      <c r="L142" s="248"/>
      <c r="M142" s="248"/>
      <c r="N142" s="248"/>
    </row>
    <row r="143" spans="1:14" outlineLevel="1">
      <c r="A143" s="343"/>
      <c r="B143" s="257"/>
      <c r="C143" s="322"/>
      <c r="D143" s="325"/>
      <c r="E143" s="263"/>
      <c r="F143" s="265"/>
      <c r="G143" s="267"/>
      <c r="H143" s="263"/>
      <c r="I143" s="263"/>
      <c r="J143" s="263"/>
      <c r="K143" s="270"/>
      <c r="L143" s="248"/>
      <c r="M143" s="248"/>
      <c r="N143" s="248"/>
    </row>
    <row r="144" spans="1:14" outlineLevel="1">
      <c r="A144" s="343"/>
      <c r="B144" s="257"/>
      <c r="C144" s="322"/>
      <c r="D144" s="325"/>
      <c r="E144" s="263"/>
      <c r="F144" s="265"/>
      <c r="G144" s="267"/>
      <c r="H144" s="263"/>
      <c r="I144" s="263"/>
      <c r="J144" s="263"/>
      <c r="K144" s="270"/>
      <c r="L144" s="248"/>
      <c r="M144" s="248"/>
      <c r="N144" s="248"/>
    </row>
    <row r="145" spans="1:14" outlineLevel="1">
      <c r="A145" s="343"/>
      <c r="B145" s="257"/>
      <c r="C145" s="322"/>
      <c r="D145" s="325"/>
      <c r="E145" s="263"/>
      <c r="F145" s="265"/>
      <c r="G145" s="267"/>
      <c r="H145" s="263"/>
      <c r="I145" s="263"/>
      <c r="J145" s="263"/>
      <c r="K145" s="270"/>
      <c r="L145" s="248"/>
      <c r="M145" s="248"/>
      <c r="N145" s="248"/>
    </row>
    <row r="146" spans="1:14" outlineLevel="1">
      <c r="A146" s="343"/>
      <c r="B146" s="257"/>
      <c r="C146" s="322"/>
      <c r="D146" s="325"/>
      <c r="E146" s="267"/>
      <c r="F146" s="270"/>
      <c r="G146" s="267"/>
      <c r="H146" s="267"/>
      <c r="I146" s="267"/>
      <c r="J146" s="267"/>
      <c r="K146" s="270"/>
      <c r="L146" s="248"/>
      <c r="M146" s="248"/>
      <c r="N146" s="248"/>
    </row>
    <row r="147" spans="1:14" outlineLevel="1">
      <c r="A147" s="234"/>
      <c r="B147" s="236"/>
      <c r="C147" s="348"/>
      <c r="D147" s="349"/>
      <c r="E147" s="244"/>
      <c r="F147" s="246"/>
      <c r="G147" s="248"/>
      <c r="H147" s="244"/>
      <c r="I147" s="244"/>
      <c r="J147" s="244"/>
      <c r="K147" s="251"/>
      <c r="L147" s="248"/>
      <c r="M147" s="248"/>
      <c r="N147" s="248"/>
    </row>
    <row r="148" spans="1:14" outlineLevel="1">
      <c r="A148" s="343"/>
      <c r="B148" s="257"/>
      <c r="C148" s="322"/>
      <c r="D148" s="325"/>
      <c r="E148" s="263"/>
      <c r="F148" s="265"/>
      <c r="G148" s="267"/>
      <c r="H148" s="263"/>
      <c r="I148" s="263"/>
      <c r="J148" s="263"/>
      <c r="K148" s="270"/>
      <c r="L148" s="248"/>
      <c r="M148" s="248"/>
      <c r="N148" s="248"/>
    </row>
    <row r="149" spans="1:14" outlineLevel="1">
      <c r="A149" s="343"/>
      <c r="B149" s="257"/>
      <c r="C149" s="322"/>
      <c r="D149" s="325"/>
      <c r="E149" s="263"/>
      <c r="F149" s="265"/>
      <c r="G149" s="267"/>
      <c r="H149" s="263"/>
      <c r="I149" s="263"/>
      <c r="J149" s="263"/>
      <c r="K149" s="270"/>
      <c r="L149" s="248"/>
      <c r="M149" s="248"/>
      <c r="N149" s="248"/>
    </row>
    <row r="150" spans="1:14" outlineLevel="1">
      <c r="A150" s="343"/>
      <c r="B150" s="257"/>
      <c r="C150" s="322"/>
      <c r="D150" s="325"/>
      <c r="E150" s="263"/>
      <c r="F150" s="265"/>
      <c r="G150" s="267"/>
      <c r="H150" s="263"/>
      <c r="I150" s="263"/>
      <c r="J150" s="263"/>
      <c r="K150" s="270"/>
      <c r="L150" s="248"/>
      <c r="M150" s="248"/>
      <c r="N150" s="248"/>
    </row>
    <row r="151" spans="1:14" outlineLevel="1">
      <c r="A151" s="343"/>
      <c r="B151" s="257"/>
      <c r="C151" s="322"/>
      <c r="D151" s="325"/>
      <c r="E151" s="263"/>
      <c r="F151" s="265"/>
      <c r="G151" s="267"/>
      <c r="H151" s="263"/>
      <c r="I151" s="263"/>
      <c r="J151" s="263"/>
      <c r="K151" s="270"/>
      <c r="L151" s="248"/>
      <c r="M151" s="248"/>
      <c r="N151" s="248"/>
    </row>
    <row r="152" spans="1:14" outlineLevel="1">
      <c r="A152" s="357"/>
      <c r="B152" s="359"/>
      <c r="C152" s="360"/>
      <c r="D152" s="362"/>
      <c r="E152" s="389"/>
      <c r="F152" s="368"/>
      <c r="G152" s="389"/>
      <c r="H152" s="389"/>
      <c r="I152" s="389"/>
      <c r="J152" s="389"/>
      <c r="K152" s="368"/>
      <c r="L152" s="248"/>
      <c r="M152" s="248"/>
      <c r="N152" s="248"/>
    </row>
    <row r="153" spans="1:14" outlineLevel="1">
      <c r="A153" s="340"/>
      <c r="B153" s="257"/>
      <c r="C153" s="322"/>
      <c r="D153" s="325"/>
      <c r="E153" s="263"/>
      <c r="F153" s="265"/>
      <c r="G153" s="267"/>
      <c r="H153" s="263"/>
      <c r="I153" s="263"/>
      <c r="J153" s="263"/>
      <c r="K153" s="270"/>
      <c r="L153" s="248"/>
      <c r="M153" s="248"/>
      <c r="N153" s="248"/>
    </row>
    <row r="154" spans="1:14" outlineLevel="1">
      <c r="A154" s="343"/>
      <c r="B154" s="257"/>
      <c r="C154" s="322"/>
      <c r="D154" s="325"/>
      <c r="E154" s="263"/>
      <c r="F154" s="265"/>
      <c r="G154" s="267"/>
      <c r="H154" s="263"/>
      <c r="I154" s="263"/>
      <c r="J154" s="263"/>
      <c r="K154" s="270"/>
      <c r="L154" s="248"/>
      <c r="M154" s="248"/>
      <c r="N154" s="248"/>
    </row>
    <row r="155" spans="1:14" outlineLevel="1">
      <c r="A155" s="343"/>
      <c r="B155" s="257"/>
      <c r="C155" s="322"/>
      <c r="D155" s="325"/>
      <c r="E155" s="263"/>
      <c r="F155" s="265"/>
      <c r="G155" s="267"/>
      <c r="H155" s="263"/>
      <c r="I155" s="263"/>
      <c r="J155" s="263"/>
      <c r="K155" s="270"/>
      <c r="L155" s="248"/>
      <c r="M155" s="248"/>
      <c r="N155" s="248"/>
    </row>
    <row r="156" spans="1:14" outlineLevel="1">
      <c r="A156" s="343"/>
      <c r="B156" s="257"/>
      <c r="C156" s="322"/>
      <c r="D156" s="325"/>
      <c r="E156" s="263"/>
      <c r="F156" s="265"/>
      <c r="G156" s="267"/>
      <c r="H156" s="263"/>
      <c r="I156" s="263"/>
      <c r="J156" s="263"/>
      <c r="K156" s="270"/>
      <c r="L156" s="248"/>
      <c r="M156" s="248"/>
      <c r="N156" s="248"/>
    </row>
    <row r="157" spans="1:14" outlineLevel="1">
      <c r="A157" s="343"/>
      <c r="B157" s="257"/>
      <c r="C157" s="322"/>
      <c r="D157" s="325"/>
      <c r="E157" s="263"/>
      <c r="F157" s="265"/>
      <c r="G157" s="267"/>
      <c r="H157" s="263"/>
      <c r="I157" s="263"/>
      <c r="J157" s="263"/>
      <c r="K157" s="270"/>
      <c r="L157" s="248"/>
      <c r="M157" s="248"/>
      <c r="N157" s="248"/>
    </row>
    <row r="158" spans="1:14" outlineLevel="1">
      <c r="A158" s="357"/>
      <c r="B158" s="359"/>
      <c r="C158" s="360"/>
      <c r="D158" s="362"/>
      <c r="E158" s="389"/>
      <c r="F158" s="368"/>
      <c r="G158" s="389"/>
      <c r="H158" s="389"/>
      <c r="I158" s="389"/>
      <c r="J158" s="389"/>
      <c r="K158" s="368"/>
      <c r="L158" s="248"/>
      <c r="M158" s="248"/>
      <c r="N158" s="248"/>
    </row>
    <row r="159" spans="1:14" outlineLevel="1">
      <c r="A159" s="234"/>
      <c r="B159" s="236"/>
      <c r="C159" s="348"/>
      <c r="D159" s="349"/>
      <c r="E159" s="244"/>
      <c r="F159" s="246"/>
      <c r="G159" s="248"/>
      <c r="H159" s="244"/>
      <c r="I159" s="244"/>
      <c r="J159" s="244"/>
      <c r="K159" s="251"/>
      <c r="L159" s="248"/>
      <c r="M159" s="248"/>
      <c r="N159" s="248"/>
    </row>
    <row r="160" spans="1:14" outlineLevel="1">
      <c r="A160" s="255"/>
      <c r="B160" s="257"/>
      <c r="C160" s="322"/>
      <c r="D160" s="325"/>
      <c r="E160" s="263"/>
      <c r="F160" s="265"/>
      <c r="G160" s="267"/>
      <c r="H160" s="263"/>
      <c r="I160" s="263"/>
      <c r="J160" s="263"/>
      <c r="K160" s="270"/>
      <c r="L160" s="248"/>
      <c r="M160" s="248"/>
      <c r="N160" s="248"/>
    </row>
    <row r="161" spans="1:14" outlineLevel="1">
      <c r="A161" s="255"/>
      <c r="B161" s="257"/>
      <c r="C161" s="322"/>
      <c r="D161" s="325"/>
      <c r="E161" s="263"/>
      <c r="F161" s="265"/>
      <c r="G161" s="267"/>
      <c r="H161" s="263"/>
      <c r="I161" s="263"/>
      <c r="J161" s="263"/>
      <c r="K161" s="270"/>
      <c r="L161" s="248"/>
      <c r="M161" s="248"/>
      <c r="N161" s="248"/>
    </row>
    <row r="162" spans="1:14" outlineLevel="1">
      <c r="A162" s="255"/>
      <c r="B162" s="257"/>
      <c r="C162" s="322"/>
      <c r="D162" s="325"/>
      <c r="E162" s="263"/>
      <c r="F162" s="265"/>
      <c r="G162" s="267"/>
      <c r="H162" s="263"/>
      <c r="I162" s="263"/>
      <c r="J162" s="263"/>
      <c r="K162" s="270"/>
      <c r="L162" s="248"/>
      <c r="M162" s="248"/>
      <c r="N162" s="248"/>
    </row>
    <row r="163" spans="1:14" outlineLevel="1">
      <c r="A163" s="255"/>
      <c r="B163" s="257"/>
      <c r="C163" s="322"/>
      <c r="D163" s="325"/>
      <c r="E163" s="263"/>
      <c r="F163" s="265"/>
      <c r="G163" s="267"/>
      <c r="H163" s="263"/>
      <c r="I163" s="263"/>
      <c r="J163" s="263"/>
      <c r="K163" s="270"/>
      <c r="L163" s="248"/>
      <c r="M163" s="248"/>
      <c r="N163" s="248"/>
    </row>
    <row r="164" spans="1:14" outlineLevel="1">
      <c r="A164" s="399"/>
      <c r="B164" s="400"/>
      <c r="C164" s="401"/>
      <c r="D164" s="403"/>
      <c r="E164" s="407"/>
      <c r="F164" s="407"/>
      <c r="G164" s="407"/>
      <c r="H164" s="407"/>
      <c r="I164" s="407"/>
      <c r="J164" s="407"/>
      <c r="K164" s="409"/>
      <c r="L164" s="248"/>
      <c r="M164" s="248"/>
      <c r="N164" s="248"/>
    </row>
    <row r="165" spans="1:14" outlineLevel="1">
      <c r="A165" s="234"/>
      <c r="B165" s="236"/>
      <c r="C165" s="348"/>
      <c r="D165" s="349"/>
      <c r="E165" s="244"/>
      <c r="F165" s="246"/>
      <c r="G165" s="248"/>
      <c r="H165" s="244"/>
      <c r="I165" s="244"/>
      <c r="J165" s="244"/>
      <c r="K165" s="251"/>
      <c r="L165" s="248"/>
      <c r="M165" s="248"/>
      <c r="N165" s="248"/>
    </row>
    <row r="166" spans="1:14" outlineLevel="1">
      <c r="A166" s="343"/>
      <c r="B166" s="257"/>
      <c r="C166" s="322"/>
      <c r="D166" s="325"/>
      <c r="E166" s="263"/>
      <c r="F166" s="265"/>
      <c r="G166" s="267"/>
      <c r="H166" s="263"/>
      <c r="I166" s="263"/>
      <c r="J166" s="263"/>
      <c r="K166" s="270"/>
      <c r="L166" s="248"/>
      <c r="M166" s="248"/>
      <c r="N166" s="248"/>
    </row>
    <row r="167" spans="1:14" outlineLevel="1">
      <c r="A167" s="343"/>
      <c r="B167" s="257"/>
      <c r="C167" s="322"/>
      <c r="D167" s="325"/>
      <c r="E167" s="263"/>
      <c r="F167" s="265"/>
      <c r="G167" s="267"/>
      <c r="H167" s="263"/>
      <c r="I167" s="263"/>
      <c r="J167" s="263"/>
      <c r="K167" s="270"/>
      <c r="L167" s="248"/>
      <c r="M167" s="248"/>
      <c r="N167" s="248"/>
    </row>
    <row r="168" spans="1:14" outlineLevel="1">
      <c r="A168" s="343"/>
      <c r="B168" s="257"/>
      <c r="C168" s="322"/>
      <c r="D168" s="325"/>
      <c r="E168" s="263"/>
      <c r="F168" s="265"/>
      <c r="G168" s="267"/>
      <c r="H168" s="263"/>
      <c r="I168" s="263"/>
      <c r="J168" s="263"/>
      <c r="K168" s="270"/>
      <c r="L168" s="248"/>
      <c r="M168" s="248"/>
      <c r="N168" s="248"/>
    </row>
    <row r="169" spans="1:14" outlineLevel="1">
      <c r="A169" s="343"/>
      <c r="B169" s="257"/>
      <c r="C169" s="322"/>
      <c r="D169" s="325"/>
      <c r="E169" s="263"/>
      <c r="F169" s="265"/>
      <c r="G169" s="267"/>
      <c r="H169" s="263"/>
      <c r="I169" s="263"/>
      <c r="J169" s="263"/>
      <c r="K169" s="270"/>
      <c r="L169" s="248"/>
      <c r="M169" s="248"/>
      <c r="N169" s="248"/>
    </row>
    <row r="170" spans="1:14" outlineLevel="1">
      <c r="A170" s="357"/>
      <c r="B170" s="359"/>
      <c r="C170" s="360"/>
      <c r="D170" s="362"/>
      <c r="E170" s="389"/>
      <c r="F170" s="368"/>
      <c r="G170" s="389"/>
      <c r="H170" s="389"/>
      <c r="I170" s="389"/>
      <c r="J170" s="389"/>
      <c r="K170" s="368"/>
      <c r="L170" s="248"/>
      <c r="M170" s="248"/>
      <c r="N170" s="248"/>
    </row>
    <row r="171" spans="1:14" outlineLevel="1">
      <c r="A171" s="340"/>
      <c r="B171" s="257"/>
      <c r="C171" s="322"/>
      <c r="D171" s="325"/>
      <c r="E171" s="263"/>
      <c r="F171" s="265"/>
      <c r="G171" s="267"/>
      <c r="H171" s="263"/>
      <c r="I171" s="263"/>
      <c r="J171" s="263"/>
      <c r="K171" s="270"/>
      <c r="L171" s="248"/>
      <c r="M171" s="248"/>
      <c r="N171" s="248"/>
    </row>
    <row r="172" spans="1:14" outlineLevel="1">
      <c r="A172" s="343"/>
      <c r="B172" s="257"/>
      <c r="C172" s="322"/>
      <c r="D172" s="325"/>
      <c r="E172" s="263"/>
      <c r="F172" s="265"/>
      <c r="G172" s="267"/>
      <c r="H172" s="263"/>
      <c r="I172" s="263"/>
      <c r="J172" s="263"/>
      <c r="K172" s="270"/>
      <c r="L172" s="248"/>
      <c r="M172" s="248"/>
      <c r="N172" s="248"/>
    </row>
    <row r="173" spans="1:14" outlineLevel="1">
      <c r="A173" s="343"/>
      <c r="B173" s="257"/>
      <c r="C173" s="322"/>
      <c r="D173" s="325"/>
      <c r="E173" s="263"/>
      <c r="F173" s="265"/>
      <c r="G173" s="267"/>
      <c r="H173" s="263"/>
      <c r="I173" s="263"/>
      <c r="J173" s="263"/>
      <c r="K173" s="270"/>
      <c r="L173" s="248"/>
      <c r="M173" s="248"/>
      <c r="N173" s="248"/>
    </row>
    <row r="174" spans="1:14" outlineLevel="1">
      <c r="A174" s="343"/>
      <c r="B174" s="257"/>
      <c r="C174" s="322"/>
      <c r="D174" s="325"/>
      <c r="E174" s="263"/>
      <c r="F174" s="265"/>
      <c r="G174" s="267"/>
      <c r="H174" s="263"/>
      <c r="I174" s="263"/>
      <c r="J174" s="263"/>
      <c r="K174" s="270"/>
      <c r="L174" s="248"/>
      <c r="M174" s="248"/>
      <c r="N174" s="248"/>
    </row>
    <row r="175" spans="1:14" outlineLevel="1">
      <c r="A175" s="343"/>
      <c r="B175" s="257"/>
      <c r="C175" s="322"/>
      <c r="D175" s="325"/>
      <c r="E175" s="263"/>
      <c r="F175" s="265"/>
      <c r="G175" s="267"/>
      <c r="H175" s="263"/>
      <c r="I175" s="263"/>
      <c r="J175" s="263"/>
      <c r="K175" s="270"/>
      <c r="L175" s="248"/>
      <c r="M175" s="248"/>
      <c r="N175" s="248"/>
    </row>
    <row r="176" spans="1:14" outlineLevel="1">
      <c r="A176" s="343"/>
      <c r="B176" s="257"/>
      <c r="C176" s="322"/>
      <c r="D176" s="325"/>
      <c r="E176" s="267"/>
      <c r="F176" s="270"/>
      <c r="G176" s="267"/>
      <c r="H176" s="267"/>
      <c r="I176" s="267"/>
      <c r="J176" s="267"/>
      <c r="K176" s="270"/>
      <c r="L176" s="248"/>
      <c r="M176" s="248"/>
      <c r="N176" s="248"/>
    </row>
    <row r="177" spans="1:14" outlineLevel="1">
      <c r="A177" s="343"/>
      <c r="B177" s="257"/>
      <c r="C177" s="322"/>
      <c r="D177" s="325"/>
      <c r="E177" s="267"/>
      <c r="F177" s="270"/>
      <c r="G177" s="267"/>
      <c r="H177" s="267"/>
      <c r="I177" s="267"/>
      <c r="J177" s="267"/>
      <c r="K177" s="270"/>
      <c r="L177" s="248"/>
      <c r="M177" s="248"/>
      <c r="N177" s="248"/>
    </row>
    <row r="178" spans="1:14" outlineLevel="1">
      <c r="A178" s="234"/>
      <c r="B178" s="236"/>
      <c r="C178" s="348"/>
      <c r="D178" s="349"/>
      <c r="E178" s="244"/>
      <c r="F178" s="246"/>
      <c r="G178" s="248"/>
      <c r="H178" s="244"/>
      <c r="I178" s="244"/>
      <c r="J178" s="244"/>
      <c r="K178" s="251"/>
      <c r="L178" s="248"/>
      <c r="M178" s="248"/>
      <c r="N178" s="248"/>
    </row>
    <row r="179" spans="1:14" outlineLevel="1">
      <c r="A179" s="343"/>
      <c r="B179" s="257"/>
      <c r="C179" s="322"/>
      <c r="D179" s="325"/>
      <c r="E179" s="263"/>
      <c r="F179" s="265"/>
      <c r="G179" s="267"/>
      <c r="H179" s="263"/>
      <c r="I179" s="263"/>
      <c r="J179" s="263"/>
      <c r="K179" s="270"/>
      <c r="L179" s="248"/>
      <c r="M179" s="248"/>
      <c r="N179" s="248"/>
    </row>
    <row r="180" spans="1:14" outlineLevel="1">
      <c r="A180" s="343"/>
      <c r="B180" s="257"/>
      <c r="C180" s="322"/>
      <c r="D180" s="325"/>
      <c r="E180" s="263"/>
      <c r="F180" s="265"/>
      <c r="G180" s="267"/>
      <c r="H180" s="263"/>
      <c r="I180" s="263"/>
      <c r="J180" s="263"/>
      <c r="K180" s="270"/>
      <c r="L180" s="248"/>
      <c r="M180" s="248"/>
      <c r="N180" s="248"/>
    </row>
    <row r="181" spans="1:14" outlineLevel="1">
      <c r="A181" s="343"/>
      <c r="B181" s="257"/>
      <c r="C181" s="322"/>
      <c r="D181" s="325"/>
      <c r="E181" s="263"/>
      <c r="F181" s="265"/>
      <c r="G181" s="267"/>
      <c r="H181" s="263"/>
      <c r="I181" s="263"/>
      <c r="J181" s="263"/>
      <c r="K181" s="270"/>
      <c r="L181" s="248"/>
      <c r="M181" s="248"/>
      <c r="N181" s="248"/>
    </row>
    <row r="182" spans="1:14" outlineLevel="1">
      <c r="A182" s="343"/>
      <c r="B182" s="257"/>
      <c r="C182" s="322"/>
      <c r="D182" s="325"/>
      <c r="E182" s="263"/>
      <c r="F182" s="265"/>
      <c r="G182" s="267"/>
      <c r="H182" s="263"/>
      <c r="I182" s="263"/>
      <c r="J182" s="263"/>
      <c r="K182" s="270"/>
      <c r="L182" s="248"/>
      <c r="M182" s="248"/>
      <c r="N182" s="248"/>
    </row>
    <row r="183" spans="1:14" outlineLevel="1">
      <c r="A183" s="343"/>
      <c r="B183" s="257"/>
      <c r="C183" s="322"/>
      <c r="D183" s="325"/>
      <c r="E183" s="267"/>
      <c r="F183" s="270"/>
      <c r="G183" s="267"/>
      <c r="H183" s="267"/>
      <c r="I183" s="267"/>
      <c r="J183" s="267"/>
      <c r="K183" s="270"/>
      <c r="L183" s="248"/>
      <c r="M183" s="248"/>
      <c r="N183" s="248"/>
    </row>
    <row r="184" spans="1:14" outlineLevel="1">
      <c r="A184" s="357"/>
      <c r="B184" s="359"/>
      <c r="C184" s="360" t="s">
        <v>148</v>
      </c>
      <c r="D184" s="362"/>
      <c r="E184" s="389">
        <v>24.401346801346801</v>
      </c>
      <c r="F184" s="368">
        <v>24.234343434343437</v>
      </c>
      <c r="G184" s="389">
        <v>24.192592592592593</v>
      </c>
      <c r="H184" s="389">
        <v>23.8989898989899</v>
      </c>
      <c r="I184" s="389">
        <v>24.208754208754208</v>
      </c>
      <c r="J184" s="389">
        <v>24.103703703703708</v>
      </c>
      <c r="K184" s="368"/>
      <c r="L184" s="248">
        <f>AVERAGE(E184,F184,G184,H184,I184,J184)</f>
        <v>24.173288439955105</v>
      </c>
      <c r="M184" s="389">
        <v>24.401346801346801</v>
      </c>
      <c r="N184" s="248">
        <f>MIN(E184,F184,G184,H184,I184,J184)</f>
        <v>23.8989898989899</v>
      </c>
    </row>
    <row r="185" spans="1:14" outlineLevel="1">
      <c r="A185" s="234">
        <v>43501</v>
      </c>
      <c r="B185" s="236" t="s">
        <v>142</v>
      </c>
      <c r="C185" s="348" t="s">
        <v>149</v>
      </c>
      <c r="D185" s="349">
        <v>110</v>
      </c>
      <c r="E185" s="244">
        <v>2766.6666666666665</v>
      </c>
      <c r="F185" s="246">
        <v>3000</v>
      </c>
      <c r="G185" s="248">
        <v>2833.3333333333335</v>
      </c>
      <c r="H185" s="244">
        <v>2866.6666666666665</v>
      </c>
      <c r="I185" s="244">
        <v>2833.3333333333335</v>
      </c>
      <c r="J185" s="244">
        <v>2833.3333333333335</v>
      </c>
      <c r="K185" s="251"/>
      <c r="L185" s="248">
        <v>2855.5555555555552</v>
      </c>
      <c r="M185" s="248">
        <v>3000</v>
      </c>
      <c r="N185" s="476">
        <v>2766.6666666666665</v>
      </c>
    </row>
    <row r="186" spans="1:14" outlineLevel="1">
      <c r="A186" s="343"/>
      <c r="B186" s="257"/>
      <c r="C186" s="322" t="s">
        <v>150</v>
      </c>
      <c r="D186" s="325">
        <v>150</v>
      </c>
      <c r="E186" s="263">
        <v>3766.6666666666665</v>
      </c>
      <c r="F186" s="265">
        <v>3500</v>
      </c>
      <c r="G186" s="267">
        <v>3733.3333333333335</v>
      </c>
      <c r="H186" s="263">
        <v>3666.6666666666665</v>
      </c>
      <c r="I186" s="263">
        <v>3700</v>
      </c>
      <c r="J186" s="263">
        <v>3633.3333333333335</v>
      </c>
      <c r="K186" s="270"/>
      <c r="L186" s="267">
        <v>3666.6666666666661</v>
      </c>
      <c r="M186" s="267">
        <v>3766.6666666666665</v>
      </c>
      <c r="N186" s="477">
        <v>3500</v>
      </c>
    </row>
    <row r="187" spans="1:14" outlineLevel="1">
      <c r="A187" s="343"/>
      <c r="B187" s="257"/>
      <c r="C187" s="322" t="s">
        <v>151</v>
      </c>
      <c r="D187" s="325">
        <v>90</v>
      </c>
      <c r="E187" s="263">
        <v>2233.3333333333335</v>
      </c>
      <c r="F187" s="265">
        <v>2200</v>
      </c>
      <c r="G187" s="267">
        <v>2266.6666666666665</v>
      </c>
      <c r="H187" s="263">
        <v>2100</v>
      </c>
      <c r="I187" s="263">
        <v>2266.6666666666665</v>
      </c>
      <c r="J187" s="263">
        <v>2266.6666666666665</v>
      </c>
      <c r="K187" s="270"/>
      <c r="L187" s="267">
        <v>2222.2222222222222</v>
      </c>
      <c r="M187" s="267">
        <v>2266.6666666666665</v>
      </c>
      <c r="N187" s="477">
        <v>2100</v>
      </c>
    </row>
    <row r="188" spans="1:14" outlineLevel="1">
      <c r="A188" s="343"/>
      <c r="B188" s="257"/>
      <c r="C188" s="322" t="s">
        <v>152</v>
      </c>
      <c r="D188" s="325">
        <v>150</v>
      </c>
      <c r="E188" s="263">
        <v>3266.6666666666665</v>
      </c>
      <c r="F188" s="265">
        <v>3100</v>
      </c>
      <c r="G188" s="267">
        <v>3133.3333333333335</v>
      </c>
      <c r="H188" s="263">
        <v>3166.6666666666665</v>
      </c>
      <c r="I188" s="263">
        <v>3133.3333333333335</v>
      </c>
      <c r="J188" s="263">
        <v>3166.6666666666665</v>
      </c>
      <c r="K188" s="270"/>
      <c r="L188" s="267">
        <v>3161.1111111111113</v>
      </c>
      <c r="M188" s="267">
        <v>3266.6666666666665</v>
      </c>
      <c r="N188" s="477">
        <v>3100</v>
      </c>
    </row>
    <row r="189" spans="1:14" outlineLevel="1">
      <c r="A189" s="343"/>
      <c r="B189" s="257"/>
      <c r="C189" s="322" t="s">
        <v>153</v>
      </c>
      <c r="D189" s="325">
        <v>110</v>
      </c>
      <c r="E189" s="263">
        <v>2766.6666666666665</v>
      </c>
      <c r="F189" s="265">
        <v>2800</v>
      </c>
      <c r="G189" s="267">
        <v>2733.3333333333335</v>
      </c>
      <c r="H189" s="263">
        <v>2700</v>
      </c>
      <c r="I189" s="263">
        <v>2700</v>
      </c>
      <c r="J189" s="263">
        <v>2666.6666666666665</v>
      </c>
      <c r="K189" s="270"/>
      <c r="L189" s="267">
        <v>2727.7777777777778</v>
      </c>
      <c r="M189" s="267">
        <v>2800</v>
      </c>
      <c r="N189" s="477">
        <v>2666.6666666666665</v>
      </c>
    </row>
    <row r="190" spans="1:14" outlineLevel="1">
      <c r="A190" s="343"/>
      <c r="B190" s="257"/>
      <c r="C190" s="322"/>
      <c r="D190" s="325"/>
      <c r="E190" s="267"/>
      <c r="F190" s="270"/>
      <c r="G190" s="267"/>
      <c r="H190" s="267"/>
      <c r="I190" s="267"/>
      <c r="J190" s="267"/>
      <c r="K190" s="270"/>
      <c r="L190" s="267"/>
      <c r="M190" s="267"/>
      <c r="N190" s="477"/>
    </row>
    <row r="191" spans="1:14" outlineLevel="1">
      <c r="A191" s="357"/>
      <c r="B191" s="359"/>
      <c r="C191" s="360" t="s">
        <v>148</v>
      </c>
      <c r="D191" s="362"/>
      <c r="E191" s="389">
        <v>24.401346801346801</v>
      </c>
      <c r="F191" s="368">
        <v>24.234343434343437</v>
      </c>
      <c r="G191" s="389">
        <v>24.313804713804711</v>
      </c>
      <c r="H191" s="389">
        <v>23.8989898989899</v>
      </c>
      <c r="I191" s="389">
        <v>24.208754208754208</v>
      </c>
      <c r="J191" s="389">
        <v>24.103703703703708</v>
      </c>
      <c r="K191" s="368"/>
      <c r="L191" s="389">
        <v>24.193490460157125</v>
      </c>
      <c r="M191" s="389">
        <v>24.401346801346801</v>
      </c>
      <c r="N191" s="479">
        <v>23.8989898989899</v>
      </c>
    </row>
    <row r="192" spans="1:14" outlineLevel="1">
      <c r="A192" s="340">
        <v>43500</v>
      </c>
      <c r="B192" s="257" t="s">
        <v>142</v>
      </c>
      <c r="C192" s="322" t="s">
        <v>149</v>
      </c>
      <c r="D192" s="325">
        <v>110</v>
      </c>
      <c r="E192" s="263">
        <v>2733.3333333333335</v>
      </c>
      <c r="F192" s="265">
        <v>3000</v>
      </c>
      <c r="G192" s="267">
        <v>2833.3333333333335</v>
      </c>
      <c r="H192" s="263">
        <v>2866.6666666666665</v>
      </c>
      <c r="I192" s="263">
        <v>2833.3333333333335</v>
      </c>
      <c r="J192" s="263">
        <v>2833.3333333333335</v>
      </c>
      <c r="K192" s="270"/>
      <c r="L192" s="267">
        <v>2850</v>
      </c>
      <c r="M192" s="267">
        <v>3000</v>
      </c>
      <c r="N192" s="477">
        <v>2733.3333333333335</v>
      </c>
    </row>
    <row r="193" spans="1:14" outlineLevel="1">
      <c r="A193" s="343"/>
      <c r="B193" s="257"/>
      <c r="C193" s="322" t="s">
        <v>150</v>
      </c>
      <c r="D193" s="325">
        <v>150</v>
      </c>
      <c r="E193" s="263">
        <v>3766.6666666666665</v>
      </c>
      <c r="F193" s="265">
        <v>3500</v>
      </c>
      <c r="G193" s="267">
        <v>3733.3333333333335</v>
      </c>
      <c r="H193" s="263">
        <v>3666.6666666666665</v>
      </c>
      <c r="I193" s="263">
        <v>3700</v>
      </c>
      <c r="J193" s="263">
        <v>3633.3333333333335</v>
      </c>
      <c r="K193" s="270"/>
      <c r="L193" s="267">
        <v>3666.6666666666661</v>
      </c>
      <c r="M193" s="267">
        <v>3766.6666666666665</v>
      </c>
      <c r="N193" s="477">
        <v>3500</v>
      </c>
    </row>
    <row r="194" spans="1:14" outlineLevel="1">
      <c r="A194" s="343"/>
      <c r="B194" s="257"/>
      <c r="C194" s="322" t="s">
        <v>151</v>
      </c>
      <c r="D194" s="325">
        <v>90</v>
      </c>
      <c r="E194" s="263">
        <v>2233.3333333333335</v>
      </c>
      <c r="F194" s="265">
        <v>2200</v>
      </c>
      <c r="G194" s="267">
        <v>2166.6666666666665</v>
      </c>
      <c r="H194" s="263">
        <v>2100</v>
      </c>
      <c r="I194" s="263">
        <v>2266.6666666666665</v>
      </c>
      <c r="J194" s="263">
        <v>2266.6666666666665</v>
      </c>
      <c r="K194" s="270"/>
      <c r="L194" s="267">
        <v>2205.5555555555552</v>
      </c>
      <c r="M194" s="267">
        <v>2266.6666666666665</v>
      </c>
      <c r="N194" s="477">
        <v>2100</v>
      </c>
    </row>
    <row r="195" spans="1:14" outlineLevel="1">
      <c r="A195" s="343"/>
      <c r="B195" s="257"/>
      <c r="C195" s="322" t="s">
        <v>152</v>
      </c>
      <c r="D195" s="325">
        <v>150</v>
      </c>
      <c r="E195" s="263">
        <v>3233.3333333333335</v>
      </c>
      <c r="F195" s="265">
        <v>3100</v>
      </c>
      <c r="G195" s="267">
        <v>3133.3333333333335</v>
      </c>
      <c r="H195" s="263">
        <v>3166.6666666666665</v>
      </c>
      <c r="I195" s="263">
        <v>3133.3333333333335</v>
      </c>
      <c r="J195" s="263">
        <v>3166.6666666666665</v>
      </c>
      <c r="K195" s="270"/>
      <c r="L195" s="267">
        <v>3155.5555555555561</v>
      </c>
      <c r="M195" s="267">
        <v>3233.3333333333335</v>
      </c>
      <c r="N195" s="477">
        <v>3100</v>
      </c>
    </row>
    <row r="196" spans="1:14" outlineLevel="1">
      <c r="A196" s="343"/>
      <c r="B196" s="257"/>
      <c r="C196" s="322" t="s">
        <v>153</v>
      </c>
      <c r="D196" s="325">
        <v>110</v>
      </c>
      <c r="E196" s="263">
        <v>2766.6666666666665</v>
      </c>
      <c r="F196" s="265">
        <v>2800</v>
      </c>
      <c r="G196" s="267">
        <v>2700</v>
      </c>
      <c r="H196" s="263">
        <v>2700</v>
      </c>
      <c r="I196" s="263">
        <v>2700</v>
      </c>
      <c r="J196" s="263">
        <v>2666.6666666666665</v>
      </c>
      <c r="K196" s="270"/>
      <c r="L196" s="267">
        <v>2722.2222222222222</v>
      </c>
      <c r="M196" s="267">
        <v>2800</v>
      </c>
      <c r="N196" s="477">
        <v>2666.6666666666665</v>
      </c>
    </row>
    <row r="197" spans="1:14" outlineLevel="1">
      <c r="A197" s="343"/>
      <c r="B197" s="257"/>
      <c r="C197" s="322"/>
      <c r="D197" s="325"/>
      <c r="E197" s="267"/>
      <c r="F197" s="270"/>
      <c r="G197" s="267"/>
      <c r="H197" s="267"/>
      <c r="I197" s="267"/>
      <c r="J197" s="267"/>
      <c r="K197" s="270"/>
      <c r="L197" s="267"/>
      <c r="M197" s="267"/>
      <c r="N197" s="477"/>
    </row>
    <row r="198" spans="1:14" outlineLevel="1">
      <c r="A198" s="343"/>
      <c r="B198" s="257"/>
      <c r="C198" s="322" t="s">
        <v>148</v>
      </c>
      <c r="D198" s="325"/>
      <c r="E198" s="267">
        <v>24.296296296296294</v>
      </c>
      <c r="F198" s="270">
        <v>24.234343434343437</v>
      </c>
      <c r="G198" s="267">
        <v>24.03097643097643</v>
      </c>
      <c r="H198" s="267">
        <v>23.8989898989899</v>
      </c>
      <c r="I198" s="267">
        <v>24.208754208754208</v>
      </c>
      <c r="J198" s="267">
        <v>24.103703703703708</v>
      </c>
      <c r="K198" s="270"/>
      <c r="L198" s="267">
        <v>24.128843995510664</v>
      </c>
      <c r="M198" s="267">
        <v>24.296296296296294</v>
      </c>
      <c r="N198" s="477">
        <v>23.8989898989899</v>
      </c>
    </row>
    <row r="199" spans="1:14" outlineLevel="1">
      <c r="A199" s="234">
        <v>43497</v>
      </c>
      <c r="B199" s="236" t="s">
        <v>142</v>
      </c>
      <c r="C199" s="348" t="s">
        <v>149</v>
      </c>
      <c r="D199" s="349">
        <v>110</v>
      </c>
      <c r="E199" s="244">
        <v>2600</v>
      </c>
      <c r="F199" s="246">
        <v>2600</v>
      </c>
      <c r="G199" s="248">
        <v>2666.6666666666665</v>
      </c>
      <c r="H199" s="244">
        <v>2633.3333333333335</v>
      </c>
      <c r="I199" s="244">
        <v>2566.6666666666665</v>
      </c>
      <c r="J199" s="244">
        <v>2600</v>
      </c>
      <c r="K199" s="251"/>
      <c r="L199" s="248">
        <v>2611.1111111111109</v>
      </c>
      <c r="M199" s="248">
        <v>2666.6666666666665</v>
      </c>
      <c r="N199" s="476">
        <v>2566.6666666666665</v>
      </c>
    </row>
    <row r="200" spans="1:14" outlineLevel="1">
      <c r="A200" s="343"/>
      <c r="B200" s="257"/>
      <c r="C200" s="322" t="s">
        <v>150</v>
      </c>
      <c r="D200" s="325">
        <v>150</v>
      </c>
      <c r="E200" s="263">
        <v>3633.3333333333335</v>
      </c>
      <c r="F200" s="265">
        <v>3500</v>
      </c>
      <c r="G200" s="267">
        <v>3533.3333333333335</v>
      </c>
      <c r="H200" s="263">
        <v>3566.6666666666665</v>
      </c>
      <c r="I200" s="263">
        <v>3533.3333333333335</v>
      </c>
      <c r="J200" s="263">
        <v>3533.3333333333335</v>
      </c>
      <c r="K200" s="270"/>
      <c r="L200" s="267">
        <v>3550</v>
      </c>
      <c r="M200" s="267">
        <v>3633.3333333333335</v>
      </c>
      <c r="N200" s="477">
        <v>3500</v>
      </c>
    </row>
    <row r="201" spans="1:14" outlineLevel="1">
      <c r="A201" s="343"/>
      <c r="B201" s="257"/>
      <c r="C201" s="322" t="s">
        <v>151</v>
      </c>
      <c r="D201" s="325">
        <v>90</v>
      </c>
      <c r="E201" s="263">
        <v>2000</v>
      </c>
      <c r="F201" s="265">
        <v>2200</v>
      </c>
      <c r="G201" s="267">
        <v>2066.6666666666665</v>
      </c>
      <c r="H201" s="263">
        <v>2000</v>
      </c>
      <c r="I201" s="263">
        <v>2066.6666666666665</v>
      </c>
      <c r="J201" s="263">
        <v>2266.6666666666665</v>
      </c>
      <c r="K201" s="270"/>
      <c r="L201" s="267">
        <v>2099.9999999999995</v>
      </c>
      <c r="M201" s="267">
        <v>2266.6666666666665</v>
      </c>
      <c r="N201" s="477">
        <v>2000</v>
      </c>
    </row>
    <row r="202" spans="1:14" outlineLevel="1">
      <c r="A202" s="343"/>
      <c r="B202" s="257"/>
      <c r="C202" s="322" t="s">
        <v>152</v>
      </c>
      <c r="D202" s="325">
        <v>150</v>
      </c>
      <c r="E202" s="263">
        <v>3133.3333333333335</v>
      </c>
      <c r="F202" s="265">
        <v>3100</v>
      </c>
      <c r="G202" s="267">
        <v>3066.6666666666665</v>
      </c>
      <c r="H202" s="263">
        <v>3100</v>
      </c>
      <c r="I202" s="263">
        <v>3033.3333333333335</v>
      </c>
      <c r="J202" s="263">
        <v>3133.3333333333335</v>
      </c>
      <c r="K202" s="270"/>
      <c r="L202" s="267">
        <v>3094.4444444444448</v>
      </c>
      <c r="M202" s="267">
        <v>3133.3333333333335</v>
      </c>
      <c r="N202" s="477">
        <v>3033.3333333333335</v>
      </c>
    </row>
    <row r="203" spans="1:14" outlineLevel="1">
      <c r="A203" s="343"/>
      <c r="B203" s="257"/>
      <c r="C203" s="322" t="s">
        <v>153</v>
      </c>
      <c r="D203" s="325">
        <v>110</v>
      </c>
      <c r="E203" s="263">
        <v>2500</v>
      </c>
      <c r="F203" s="265">
        <v>2500</v>
      </c>
      <c r="G203" s="267">
        <v>2533.3333333333335</v>
      </c>
      <c r="H203" s="263">
        <v>2633.3333333333335</v>
      </c>
      <c r="I203" s="263">
        <v>2533.3333333333335</v>
      </c>
      <c r="J203" s="263">
        <v>2600</v>
      </c>
      <c r="K203" s="270"/>
      <c r="L203" s="267">
        <v>2550.0000000000005</v>
      </c>
      <c r="M203" s="267">
        <v>2633.3333333333335</v>
      </c>
      <c r="N203" s="477">
        <v>2500</v>
      </c>
    </row>
    <row r="204" spans="1:14" outlineLevel="1">
      <c r="A204" s="343"/>
      <c r="B204" s="257"/>
      <c r="C204" s="322"/>
      <c r="D204" s="325"/>
      <c r="E204" s="267"/>
      <c r="F204" s="270"/>
      <c r="G204" s="267"/>
      <c r="H204" s="267"/>
      <c r="I204" s="267"/>
      <c r="J204" s="267"/>
      <c r="K204" s="270"/>
      <c r="L204" s="267"/>
      <c r="M204" s="267"/>
      <c r="N204" s="477"/>
    </row>
    <row r="205" spans="1:14" outlineLevel="1">
      <c r="A205" s="357"/>
      <c r="B205" s="359"/>
      <c r="C205" s="360" t="s">
        <v>148</v>
      </c>
      <c r="D205" s="362"/>
      <c r="E205" s="389">
        <v>22.739393939393938</v>
      </c>
      <c r="F205" s="368">
        <v>22.96161616161616</v>
      </c>
      <c r="G205" s="389">
        <v>22.847138047138046</v>
      </c>
      <c r="H205" s="389">
        <v>22.90909090909091</v>
      </c>
      <c r="I205" s="389">
        <v>22.620875420875421</v>
      </c>
      <c r="J205" s="389">
        <v>23.380471380471384</v>
      </c>
      <c r="K205" s="368"/>
      <c r="L205" s="389">
        <v>22.909764309764309</v>
      </c>
      <c r="M205" s="389">
        <v>23.380471380471384</v>
      </c>
      <c r="N205" s="479">
        <v>22.620875420875421</v>
      </c>
    </row>
    <row r="206" spans="1:14" outlineLevel="1">
      <c r="A206" s="234">
        <v>43496</v>
      </c>
      <c r="B206" s="236" t="s">
        <v>142</v>
      </c>
      <c r="C206" s="348" t="s">
        <v>149</v>
      </c>
      <c r="D206" s="349">
        <v>110</v>
      </c>
      <c r="E206" s="244">
        <v>2600</v>
      </c>
      <c r="F206" s="246">
        <v>2600</v>
      </c>
      <c r="G206" s="248">
        <v>2666.6666666666665</v>
      </c>
      <c r="H206" s="244">
        <v>2633.3333333333335</v>
      </c>
      <c r="I206" s="244">
        <v>2566.6666666666665</v>
      </c>
      <c r="J206" s="244">
        <v>2600</v>
      </c>
      <c r="K206" s="251"/>
      <c r="L206" s="248">
        <v>2611.1111111111109</v>
      </c>
      <c r="M206" s="248">
        <v>2666.6666666666665</v>
      </c>
      <c r="N206" s="477">
        <v>2566.6666666666665</v>
      </c>
    </row>
    <row r="207" spans="1:14" outlineLevel="1">
      <c r="A207" s="255"/>
      <c r="B207" s="257"/>
      <c r="C207" s="322" t="s">
        <v>150</v>
      </c>
      <c r="D207" s="325">
        <v>150</v>
      </c>
      <c r="E207" s="263">
        <v>3633.3333333333335</v>
      </c>
      <c r="F207" s="265">
        <v>3500</v>
      </c>
      <c r="G207" s="267">
        <v>3533.3333333333335</v>
      </c>
      <c r="H207" s="263">
        <v>3566.6666666666665</v>
      </c>
      <c r="I207" s="263">
        <v>3533.3333333333335</v>
      </c>
      <c r="J207" s="263">
        <v>3533.3333333333335</v>
      </c>
      <c r="K207" s="270"/>
      <c r="L207" s="267">
        <v>3550</v>
      </c>
      <c r="M207" s="267">
        <v>3633.3333333333335</v>
      </c>
      <c r="N207" s="477">
        <v>3500</v>
      </c>
    </row>
    <row r="208" spans="1:14" outlineLevel="1">
      <c r="A208" s="255"/>
      <c r="B208" s="257"/>
      <c r="C208" s="322" t="s">
        <v>151</v>
      </c>
      <c r="D208" s="325">
        <v>90</v>
      </c>
      <c r="E208" s="263">
        <v>2000</v>
      </c>
      <c r="F208" s="265">
        <v>2200</v>
      </c>
      <c r="G208" s="267">
        <v>2066.6666666666665</v>
      </c>
      <c r="H208" s="263">
        <v>2000</v>
      </c>
      <c r="I208" s="263">
        <v>2066.6666666666665</v>
      </c>
      <c r="J208" s="263">
        <v>2266.6666666666665</v>
      </c>
      <c r="K208" s="270"/>
      <c r="L208" s="267">
        <v>2099.9999999999995</v>
      </c>
      <c r="M208" s="267">
        <v>2266.6666666666665</v>
      </c>
      <c r="N208" s="477">
        <v>2000</v>
      </c>
    </row>
    <row r="209" spans="1:14" outlineLevel="1">
      <c r="A209" s="255"/>
      <c r="B209" s="257"/>
      <c r="C209" s="322" t="s">
        <v>152</v>
      </c>
      <c r="D209" s="325">
        <v>150</v>
      </c>
      <c r="E209" s="263">
        <v>3133.3333333333335</v>
      </c>
      <c r="F209" s="265">
        <v>3100</v>
      </c>
      <c r="G209" s="267">
        <v>3066.6666666666665</v>
      </c>
      <c r="H209" s="263">
        <v>3100</v>
      </c>
      <c r="I209" s="263">
        <v>3033.3333333333335</v>
      </c>
      <c r="J209" s="263">
        <v>3133.3333333333335</v>
      </c>
      <c r="K209" s="270"/>
      <c r="L209" s="267">
        <v>3094.4444444444448</v>
      </c>
      <c r="M209" s="267">
        <v>3133.3333333333335</v>
      </c>
      <c r="N209" s="477">
        <v>3033.3333333333335</v>
      </c>
    </row>
    <row r="210" spans="1:14" outlineLevel="1">
      <c r="A210" s="255"/>
      <c r="B210" s="257"/>
      <c r="C210" s="322" t="s">
        <v>153</v>
      </c>
      <c r="D210" s="325">
        <v>110</v>
      </c>
      <c r="E210" s="263">
        <v>2500</v>
      </c>
      <c r="F210" s="265">
        <v>2500</v>
      </c>
      <c r="G210" s="267">
        <v>2533.3333333333335</v>
      </c>
      <c r="H210" s="263">
        <v>2633.3333333333335</v>
      </c>
      <c r="I210" s="263">
        <v>2533.3333333333335</v>
      </c>
      <c r="J210" s="263">
        <v>2600</v>
      </c>
      <c r="K210" s="270"/>
      <c r="L210" s="267">
        <v>2550.0000000000005</v>
      </c>
      <c r="M210" s="267">
        <v>2633.3333333333335</v>
      </c>
      <c r="N210" s="477">
        <v>2500</v>
      </c>
    </row>
    <row r="211" spans="1:14" outlineLevel="1">
      <c r="A211" s="255"/>
      <c r="B211" s="257"/>
      <c r="C211" s="322"/>
      <c r="D211" s="325"/>
      <c r="E211" s="267"/>
      <c r="F211" s="270"/>
      <c r="G211" s="267"/>
      <c r="H211" s="267"/>
      <c r="I211" s="267"/>
      <c r="J211" s="267"/>
      <c r="K211" s="270"/>
      <c r="L211" s="267"/>
      <c r="M211" s="267"/>
      <c r="N211" s="477"/>
    </row>
    <row r="212" spans="1:14" outlineLevel="1">
      <c r="A212" s="399"/>
      <c r="B212" s="400"/>
      <c r="C212" s="401" t="s">
        <v>148</v>
      </c>
      <c r="D212" s="403"/>
      <c r="E212" s="407">
        <v>22.739393939393938</v>
      </c>
      <c r="F212" s="407">
        <v>22.96161616161616</v>
      </c>
      <c r="G212" s="407">
        <v>22.847138047138046</v>
      </c>
      <c r="H212" s="407">
        <v>22.90909090909091</v>
      </c>
      <c r="I212" s="407">
        <v>22.620875420875421</v>
      </c>
      <c r="J212" s="407">
        <v>23.380471380471384</v>
      </c>
      <c r="K212" s="409"/>
      <c r="L212" s="407">
        <v>22.909764309764309</v>
      </c>
      <c r="M212" s="407">
        <v>23.380471380471384</v>
      </c>
      <c r="N212" s="479">
        <v>22.620875420875421</v>
      </c>
    </row>
    <row r="213" spans="1:14" outlineLevel="1">
      <c r="A213" s="340">
        <v>43495</v>
      </c>
      <c r="B213" s="257" t="s">
        <v>142</v>
      </c>
      <c r="C213" s="483" t="s">
        <v>149</v>
      </c>
      <c r="D213" s="485">
        <v>110</v>
      </c>
      <c r="E213" s="486">
        <v>2600</v>
      </c>
      <c r="F213" s="488">
        <v>2600</v>
      </c>
      <c r="G213" s="477">
        <v>2666.6666666666665</v>
      </c>
      <c r="H213" s="486">
        <v>2633.3333333333335</v>
      </c>
      <c r="I213" s="486">
        <v>2566.6666666666665</v>
      </c>
      <c r="J213" s="486">
        <v>2600</v>
      </c>
      <c r="K213" s="490"/>
      <c r="L213" s="477">
        <v>2611.1111111111109</v>
      </c>
      <c r="M213" s="477">
        <v>2666.6666666666665</v>
      </c>
      <c r="N213" s="477">
        <v>2566.6666666666665</v>
      </c>
    </row>
    <row r="214" spans="1:14" outlineLevel="1">
      <c r="A214" s="343"/>
      <c r="B214" s="257"/>
      <c r="C214" s="483" t="s">
        <v>150</v>
      </c>
      <c r="D214" s="485">
        <v>150</v>
      </c>
      <c r="E214" s="486">
        <v>3633.3333333333335</v>
      </c>
      <c r="F214" s="488">
        <v>3500</v>
      </c>
      <c r="G214" s="477">
        <v>3533.3333333333335</v>
      </c>
      <c r="H214" s="486">
        <v>3566.6666666666665</v>
      </c>
      <c r="I214" s="486">
        <v>3533.3333333333335</v>
      </c>
      <c r="J214" s="486">
        <v>3533.3333333333335</v>
      </c>
      <c r="K214" s="490"/>
      <c r="L214" s="477">
        <v>3550</v>
      </c>
      <c r="M214" s="477">
        <v>3633.3333333333335</v>
      </c>
      <c r="N214" s="477">
        <v>3500</v>
      </c>
    </row>
    <row r="215" spans="1:14" outlineLevel="1">
      <c r="A215" s="343"/>
      <c r="B215" s="257"/>
      <c r="C215" s="483" t="s">
        <v>151</v>
      </c>
      <c r="D215" s="485">
        <v>90</v>
      </c>
      <c r="E215" s="486">
        <v>2000</v>
      </c>
      <c r="F215" s="488">
        <v>2200</v>
      </c>
      <c r="G215" s="477">
        <v>2066.6666666666665</v>
      </c>
      <c r="H215" s="486">
        <v>2000</v>
      </c>
      <c r="I215" s="486">
        <v>2066.6666666666665</v>
      </c>
      <c r="J215" s="486">
        <v>2266.6666666666665</v>
      </c>
      <c r="K215" s="490"/>
      <c r="L215" s="477">
        <v>2099.9999999999995</v>
      </c>
      <c r="M215" s="477">
        <v>2266.6666666666665</v>
      </c>
      <c r="N215" s="477">
        <v>2000</v>
      </c>
    </row>
    <row r="216" spans="1:14" outlineLevel="1">
      <c r="A216" s="343"/>
      <c r="B216" s="257"/>
      <c r="C216" s="483" t="s">
        <v>152</v>
      </c>
      <c r="D216" s="485">
        <v>150</v>
      </c>
      <c r="E216" s="486">
        <v>3133.3333333333335</v>
      </c>
      <c r="F216" s="488">
        <v>3100</v>
      </c>
      <c r="G216" s="477">
        <v>3066.6666666666665</v>
      </c>
      <c r="H216" s="486">
        <v>3100</v>
      </c>
      <c r="I216" s="486">
        <v>3033.3333333333335</v>
      </c>
      <c r="J216" s="486">
        <v>3133.3333333333335</v>
      </c>
      <c r="K216" s="490"/>
      <c r="L216" s="477">
        <v>3094.4444444444448</v>
      </c>
      <c r="M216" s="477">
        <v>3133.3333333333335</v>
      </c>
      <c r="N216" s="477">
        <v>3033.3333333333335</v>
      </c>
    </row>
    <row r="217" spans="1:14" outlineLevel="1">
      <c r="A217" s="343"/>
      <c r="B217" s="257"/>
      <c r="C217" s="483" t="s">
        <v>153</v>
      </c>
      <c r="D217" s="485">
        <v>110</v>
      </c>
      <c r="E217" s="486">
        <v>2500</v>
      </c>
      <c r="F217" s="488">
        <v>2500</v>
      </c>
      <c r="G217" s="477">
        <v>2533.3333333333335</v>
      </c>
      <c r="H217" s="486">
        <v>2633.3333333333335</v>
      </c>
      <c r="I217" s="486">
        <v>2533.3333333333335</v>
      </c>
      <c r="J217" s="486">
        <v>2600</v>
      </c>
      <c r="K217" s="490"/>
      <c r="L217" s="477">
        <v>2550.0000000000005</v>
      </c>
      <c r="M217" s="477">
        <v>2633.3333333333335</v>
      </c>
      <c r="N217" s="477">
        <v>2500</v>
      </c>
    </row>
    <row r="218" spans="1:14" outlineLevel="1">
      <c r="A218" s="343"/>
      <c r="B218" s="257"/>
      <c r="C218" s="483"/>
      <c r="D218" s="485"/>
      <c r="E218" s="477"/>
      <c r="F218" s="483"/>
      <c r="G218" s="477"/>
      <c r="H218" s="477"/>
      <c r="I218" s="477"/>
      <c r="J218" s="477"/>
      <c r="K218" s="490"/>
      <c r="L218" s="477"/>
      <c r="M218" s="477"/>
      <c r="N218" s="477"/>
    </row>
    <row r="219" spans="1:14" outlineLevel="1">
      <c r="A219" s="343"/>
      <c r="B219" s="257"/>
      <c r="C219" s="483" t="s">
        <v>148</v>
      </c>
      <c r="D219" s="485"/>
      <c r="E219" s="477">
        <v>22.739393939393938</v>
      </c>
      <c r="F219" s="483">
        <v>22.96161616161616</v>
      </c>
      <c r="G219" s="477">
        <v>22.847138047138046</v>
      </c>
      <c r="H219" s="477">
        <v>22.90909090909091</v>
      </c>
      <c r="I219" s="477">
        <v>22.620875420875421</v>
      </c>
      <c r="J219" s="477">
        <v>23.380471380471384</v>
      </c>
      <c r="K219" s="490"/>
      <c r="L219" s="477">
        <v>22.909764309764309</v>
      </c>
      <c r="M219" s="477">
        <v>23.380471380471384</v>
      </c>
      <c r="N219" s="477">
        <v>22.620875420875421</v>
      </c>
    </row>
    <row r="220" spans="1:14" outlineLevel="1">
      <c r="A220" s="234">
        <v>43494</v>
      </c>
      <c r="B220" s="236" t="s">
        <v>142</v>
      </c>
      <c r="C220" s="492" t="s">
        <v>149</v>
      </c>
      <c r="D220" s="493">
        <v>110</v>
      </c>
      <c r="E220" s="494">
        <v>2866.6666666666665</v>
      </c>
      <c r="F220" s="495">
        <v>2800</v>
      </c>
      <c r="G220" s="476">
        <v>2866.6666666666665</v>
      </c>
      <c r="H220" s="494">
        <v>2800</v>
      </c>
      <c r="I220" s="494">
        <v>2866.6666666666665</v>
      </c>
      <c r="J220" s="494">
        <v>3000</v>
      </c>
      <c r="K220" s="497"/>
      <c r="L220" s="476">
        <v>2866.6666666666665</v>
      </c>
      <c r="M220" s="476">
        <v>3000</v>
      </c>
      <c r="N220" s="476">
        <v>2800</v>
      </c>
    </row>
    <row r="221" spans="1:14" outlineLevel="1">
      <c r="A221" s="343"/>
      <c r="B221" s="257"/>
      <c r="C221" s="483" t="s">
        <v>150</v>
      </c>
      <c r="D221" s="485">
        <v>150</v>
      </c>
      <c r="E221" s="486">
        <v>3866.6666666666665</v>
      </c>
      <c r="F221" s="488">
        <v>3800</v>
      </c>
      <c r="G221" s="477">
        <v>3633.3333333333335</v>
      </c>
      <c r="H221" s="486">
        <v>3633.3333333333335</v>
      </c>
      <c r="I221" s="486">
        <v>3766.6666666666665</v>
      </c>
      <c r="J221" s="486">
        <v>3700</v>
      </c>
      <c r="K221" s="490"/>
      <c r="L221" s="477">
        <v>3733.3333333333335</v>
      </c>
      <c r="M221" s="477">
        <v>3866.6666666666665</v>
      </c>
      <c r="N221" s="477">
        <v>3633.3333333333335</v>
      </c>
    </row>
    <row r="222" spans="1:14" outlineLevel="1">
      <c r="A222" s="343"/>
      <c r="B222" s="257"/>
      <c r="C222" s="483" t="s">
        <v>151</v>
      </c>
      <c r="D222" s="485">
        <v>90</v>
      </c>
      <c r="E222" s="486">
        <v>2100</v>
      </c>
      <c r="F222" s="488">
        <v>2200</v>
      </c>
      <c r="G222" s="477">
        <v>2266.6666666666665</v>
      </c>
      <c r="H222" s="486">
        <v>2266.6666666666665</v>
      </c>
      <c r="I222" s="486">
        <v>2066.6666666666665</v>
      </c>
      <c r="J222" s="486">
        <v>2366.6666666666665</v>
      </c>
      <c r="K222" s="490"/>
      <c r="L222" s="477">
        <v>2211.1111111111109</v>
      </c>
      <c r="M222" s="477">
        <v>2366.6666666666665</v>
      </c>
      <c r="N222" s="477">
        <v>2066.6666666666665</v>
      </c>
    </row>
    <row r="223" spans="1:14" outlineLevel="1">
      <c r="A223" s="343"/>
      <c r="B223" s="257"/>
      <c r="C223" s="483" t="s">
        <v>152</v>
      </c>
      <c r="D223" s="485">
        <v>150</v>
      </c>
      <c r="E223" s="486">
        <v>3366.6666666666665</v>
      </c>
      <c r="F223" s="488">
        <v>3400</v>
      </c>
      <c r="G223" s="477">
        <v>3133.3333333333335</v>
      </c>
      <c r="H223" s="486">
        <v>3333.3333333333335</v>
      </c>
      <c r="I223" s="486">
        <v>3500</v>
      </c>
      <c r="J223" s="486">
        <v>3433.3333333333335</v>
      </c>
      <c r="K223" s="490"/>
      <c r="L223" s="477">
        <v>3361.1111111111113</v>
      </c>
      <c r="M223" s="477">
        <v>3500</v>
      </c>
      <c r="N223" s="477">
        <v>3133.3333333333335</v>
      </c>
    </row>
    <row r="224" spans="1:14" outlineLevel="1">
      <c r="A224" s="343"/>
      <c r="B224" s="257"/>
      <c r="C224" s="483" t="s">
        <v>153</v>
      </c>
      <c r="D224" s="485">
        <v>110</v>
      </c>
      <c r="E224" s="486">
        <v>2733.3333333333335</v>
      </c>
      <c r="F224" s="488">
        <v>2800</v>
      </c>
      <c r="G224" s="477">
        <v>2700</v>
      </c>
      <c r="H224" s="486">
        <v>2733.3333333333335</v>
      </c>
      <c r="I224" s="486">
        <v>2866.6666666666665</v>
      </c>
      <c r="J224" s="486">
        <v>2833.3333333333335</v>
      </c>
      <c r="K224" s="490"/>
      <c r="L224" s="477">
        <v>2777.7777777777778</v>
      </c>
      <c r="M224" s="477">
        <v>2866.6666666666665</v>
      </c>
      <c r="N224" s="477">
        <v>2700</v>
      </c>
    </row>
    <row r="225" spans="1:14" outlineLevel="1">
      <c r="A225" s="343"/>
      <c r="B225" s="257"/>
      <c r="C225" s="483"/>
      <c r="D225" s="485"/>
      <c r="E225" s="477"/>
      <c r="F225" s="483"/>
      <c r="G225" s="477"/>
      <c r="H225" s="477"/>
      <c r="I225" s="477"/>
      <c r="J225" s="477"/>
      <c r="K225" s="490"/>
      <c r="L225" s="477"/>
      <c r="M225" s="477"/>
      <c r="N225" s="477"/>
    </row>
    <row r="226" spans="1:14" outlineLevel="1">
      <c r="A226" s="343"/>
      <c r="B226" s="257"/>
      <c r="C226" s="483" t="s">
        <v>148</v>
      </c>
      <c r="D226" s="485"/>
      <c r="E226" s="477">
        <v>24.49292929292929</v>
      </c>
      <c r="F226" s="483">
        <v>24.670707070707071</v>
      </c>
      <c r="G226" s="477">
        <v>24.180471380471381</v>
      </c>
      <c r="H226" s="477">
        <v>24.386531986531985</v>
      </c>
      <c r="I226" s="477">
        <v>24.705723905723907</v>
      </c>
      <c r="J226" s="477">
        <v>25.376430976430974</v>
      </c>
      <c r="K226" s="490"/>
      <c r="L226" s="477">
        <v>24.635465768799104</v>
      </c>
      <c r="M226" s="477">
        <v>25.376430976430974</v>
      </c>
      <c r="N226" s="477">
        <v>24.180471380471381</v>
      </c>
    </row>
    <row r="227" spans="1:14" outlineLevel="1">
      <c r="A227" s="340">
        <v>43493</v>
      </c>
      <c r="B227" s="236" t="s">
        <v>142</v>
      </c>
      <c r="C227" s="492" t="s">
        <v>149</v>
      </c>
      <c r="D227" s="493">
        <v>110</v>
      </c>
      <c r="E227" s="476">
        <v>2866.6666666666665</v>
      </c>
      <c r="F227" s="492">
        <v>2800</v>
      </c>
      <c r="G227" s="476">
        <v>2866.6666666666665</v>
      </c>
      <c r="H227" s="476">
        <v>2800</v>
      </c>
      <c r="I227" s="476">
        <v>2866.6666666666665</v>
      </c>
      <c r="J227" s="476">
        <v>2866.6666666666665</v>
      </c>
      <c r="K227" s="497"/>
      <c r="L227" s="476">
        <v>2844.4444444444439</v>
      </c>
      <c r="M227" s="476">
        <v>2866.6666666666665</v>
      </c>
      <c r="N227" s="476">
        <v>2800</v>
      </c>
    </row>
    <row r="228" spans="1:14" outlineLevel="1">
      <c r="A228" s="340"/>
      <c r="B228" s="498"/>
      <c r="C228" s="483" t="s">
        <v>150</v>
      </c>
      <c r="D228" s="485">
        <v>150</v>
      </c>
      <c r="E228" s="477">
        <v>3866.6666666666665</v>
      </c>
      <c r="F228" s="483">
        <v>3800</v>
      </c>
      <c r="G228" s="477">
        <v>3633.3333333333335</v>
      </c>
      <c r="H228" s="477">
        <v>3633.3333333333335</v>
      </c>
      <c r="I228" s="477">
        <v>3766.6666666666665</v>
      </c>
      <c r="J228" s="477">
        <v>3700</v>
      </c>
      <c r="K228" s="490"/>
      <c r="L228" s="477">
        <v>3733.3333333333335</v>
      </c>
      <c r="M228" s="477">
        <v>3866.6666666666665</v>
      </c>
      <c r="N228" s="477">
        <v>3633.3333333333335</v>
      </c>
    </row>
    <row r="229" spans="1:14" outlineLevel="1">
      <c r="A229" s="340"/>
      <c r="B229" s="498"/>
      <c r="C229" s="483" t="s">
        <v>151</v>
      </c>
      <c r="D229" s="485">
        <v>90</v>
      </c>
      <c r="E229" s="477">
        <v>2100</v>
      </c>
      <c r="F229" s="483">
        <v>2200</v>
      </c>
      <c r="G229" s="477">
        <v>2266.6666666666665</v>
      </c>
      <c r="H229" s="477">
        <v>2266.6666666666665</v>
      </c>
      <c r="I229" s="477">
        <v>2066.6666666666665</v>
      </c>
      <c r="J229" s="477">
        <v>2266.6666666666665</v>
      </c>
      <c r="K229" s="490"/>
      <c r="L229" s="477">
        <v>2194.4444444444439</v>
      </c>
      <c r="M229" s="477">
        <v>2266.6666666666665</v>
      </c>
      <c r="N229" s="477">
        <v>2066.6666666666665</v>
      </c>
    </row>
    <row r="230" spans="1:14" outlineLevel="1">
      <c r="A230" s="340"/>
      <c r="B230" s="498"/>
      <c r="C230" s="483" t="s">
        <v>152</v>
      </c>
      <c r="D230" s="485">
        <v>150</v>
      </c>
      <c r="E230" s="477">
        <v>3333.3333333333335</v>
      </c>
      <c r="F230" s="483">
        <v>3400</v>
      </c>
      <c r="G230" s="477">
        <v>3133.3333333333335</v>
      </c>
      <c r="H230" s="477">
        <v>3333.3333333333335</v>
      </c>
      <c r="I230" s="477">
        <v>3500</v>
      </c>
      <c r="J230" s="477">
        <v>3433.3333333333335</v>
      </c>
      <c r="K230" s="490"/>
      <c r="L230" s="477">
        <v>3355.5555555555552</v>
      </c>
      <c r="M230" s="477">
        <v>3500</v>
      </c>
      <c r="N230" s="477">
        <v>3133.3333333333335</v>
      </c>
    </row>
    <row r="231" spans="1:14" outlineLevel="1">
      <c r="A231" s="340"/>
      <c r="B231" s="498"/>
      <c r="C231" s="483" t="s">
        <v>153</v>
      </c>
      <c r="D231" s="485">
        <v>110</v>
      </c>
      <c r="E231" s="477">
        <v>2733.3333333333335</v>
      </c>
      <c r="F231" s="483">
        <v>2800</v>
      </c>
      <c r="G231" s="477">
        <v>2700</v>
      </c>
      <c r="H231" s="477">
        <v>2733.3333333333335</v>
      </c>
      <c r="I231" s="477">
        <v>2800</v>
      </c>
      <c r="J231" s="477">
        <v>2700</v>
      </c>
      <c r="K231" s="490"/>
      <c r="L231" s="477">
        <v>2744.4444444444448</v>
      </c>
      <c r="M231" s="477">
        <v>2800</v>
      </c>
      <c r="N231" s="477">
        <v>2700</v>
      </c>
    </row>
    <row r="232" spans="1:14" outlineLevel="1">
      <c r="A232" s="340"/>
      <c r="B232" s="498"/>
      <c r="C232" s="483"/>
      <c r="D232" s="485"/>
      <c r="E232" s="477"/>
      <c r="F232" s="490"/>
      <c r="G232" s="477"/>
      <c r="H232" s="477"/>
      <c r="I232" s="477"/>
      <c r="J232" s="477"/>
      <c r="K232" s="490"/>
      <c r="L232" s="477"/>
      <c r="M232" s="477"/>
      <c r="N232" s="477"/>
    </row>
    <row r="233" spans="1:14" outlineLevel="1">
      <c r="A233" s="340"/>
      <c r="B233" s="499"/>
      <c r="C233" s="501" t="s">
        <v>148</v>
      </c>
      <c r="D233" s="502"/>
      <c r="E233" s="503">
        <v>24.448484848484849</v>
      </c>
      <c r="F233" s="503">
        <v>24.670707070707071</v>
      </c>
      <c r="G233" s="503">
        <v>24.180471380471381</v>
      </c>
      <c r="H233" s="503">
        <v>24.386531986531985</v>
      </c>
      <c r="I233" s="503">
        <v>24.584511784511783</v>
      </c>
      <c r="J233" s="503">
        <v>24.669360269360268</v>
      </c>
      <c r="K233" s="504"/>
      <c r="L233" s="503">
        <v>24.490011223344556</v>
      </c>
      <c r="M233" s="503">
        <v>24.670707070707071</v>
      </c>
      <c r="N233" s="503">
        <v>24.180471380471381</v>
      </c>
    </row>
    <row r="234" spans="1:14" outlineLevel="1">
      <c r="A234" s="340">
        <v>43490</v>
      </c>
      <c r="B234" s="236" t="s">
        <v>142</v>
      </c>
      <c r="C234" s="492" t="s">
        <v>149</v>
      </c>
      <c r="D234" s="493">
        <v>110</v>
      </c>
      <c r="E234" s="476">
        <v>2866.6666666666665</v>
      </c>
      <c r="F234" s="492">
        <v>2800</v>
      </c>
      <c r="G234" s="476">
        <v>2866.6666666666665</v>
      </c>
      <c r="H234" s="476">
        <v>2800</v>
      </c>
      <c r="I234" s="476">
        <v>2866.6666666666665</v>
      </c>
      <c r="J234" s="476">
        <v>2866.6666666666665</v>
      </c>
      <c r="K234" s="497"/>
      <c r="L234" s="476">
        <v>2844.4444444444439</v>
      </c>
      <c r="M234" s="476">
        <v>2866.6666666666665</v>
      </c>
      <c r="N234" s="476">
        <v>2800</v>
      </c>
    </row>
    <row r="235" spans="1:14" outlineLevel="1">
      <c r="A235" s="340"/>
      <c r="B235" s="498"/>
      <c r="C235" s="483" t="s">
        <v>150</v>
      </c>
      <c r="D235" s="485">
        <v>150</v>
      </c>
      <c r="E235" s="477">
        <v>3866.6666666666665</v>
      </c>
      <c r="F235" s="483">
        <v>3800</v>
      </c>
      <c r="G235" s="477">
        <v>3633.3333333333335</v>
      </c>
      <c r="H235" s="477">
        <v>3633.3333333333335</v>
      </c>
      <c r="I235" s="477">
        <v>3766.6666666666665</v>
      </c>
      <c r="J235" s="477">
        <v>3700</v>
      </c>
      <c r="K235" s="490"/>
      <c r="L235" s="477">
        <v>3733.3333333333335</v>
      </c>
      <c r="M235" s="477">
        <v>3866.6666666666665</v>
      </c>
      <c r="N235" s="477">
        <v>3633.3333333333335</v>
      </c>
    </row>
    <row r="236" spans="1:14" outlineLevel="1">
      <c r="A236" s="340"/>
      <c r="B236" s="498"/>
      <c r="C236" s="483" t="s">
        <v>151</v>
      </c>
      <c r="D236" s="485">
        <v>90</v>
      </c>
      <c r="E236" s="477">
        <v>2100</v>
      </c>
      <c r="F236" s="483">
        <v>2200</v>
      </c>
      <c r="G236" s="477">
        <v>2266.6666666666665</v>
      </c>
      <c r="H236" s="477">
        <v>2266.6666666666665</v>
      </c>
      <c r="I236" s="477">
        <v>2066.6666666666665</v>
      </c>
      <c r="J236" s="477">
        <v>2266.6666666666665</v>
      </c>
      <c r="K236" s="490"/>
      <c r="L236" s="477">
        <v>2194.4444444444439</v>
      </c>
      <c r="M236" s="477">
        <v>2266.6666666666665</v>
      </c>
      <c r="N236" s="477">
        <v>2066.6666666666665</v>
      </c>
    </row>
    <row r="237" spans="1:14" outlineLevel="1">
      <c r="A237" s="340"/>
      <c r="B237" s="498"/>
      <c r="C237" s="483" t="s">
        <v>152</v>
      </c>
      <c r="D237" s="485">
        <v>150</v>
      </c>
      <c r="E237" s="477">
        <v>3333.3333333333335</v>
      </c>
      <c r="F237" s="483">
        <v>3400</v>
      </c>
      <c r="G237" s="477">
        <v>3133.3333333333335</v>
      </c>
      <c r="H237" s="477">
        <v>3333.3333333333335</v>
      </c>
      <c r="I237" s="477">
        <v>3500</v>
      </c>
      <c r="J237" s="477">
        <v>3433.3333333333335</v>
      </c>
      <c r="K237" s="490"/>
      <c r="L237" s="477">
        <v>3355.5555555555552</v>
      </c>
      <c r="M237" s="477">
        <v>3500</v>
      </c>
      <c r="N237" s="477">
        <v>3133.3333333333335</v>
      </c>
    </row>
    <row r="238" spans="1:14" outlineLevel="1">
      <c r="A238" s="340"/>
      <c r="B238" s="498"/>
      <c r="C238" s="483" t="s">
        <v>153</v>
      </c>
      <c r="D238" s="485">
        <v>110</v>
      </c>
      <c r="E238" s="477">
        <v>2733.3333333333335</v>
      </c>
      <c r="F238" s="483">
        <v>2800</v>
      </c>
      <c r="G238" s="477">
        <v>2700</v>
      </c>
      <c r="H238" s="477">
        <v>2733.3333333333335</v>
      </c>
      <c r="I238" s="477">
        <v>2800</v>
      </c>
      <c r="J238" s="477">
        <v>2700</v>
      </c>
      <c r="K238" s="490"/>
      <c r="L238" s="477">
        <v>2744.4444444444448</v>
      </c>
      <c r="M238" s="477">
        <v>2800</v>
      </c>
      <c r="N238" s="477">
        <v>2700</v>
      </c>
    </row>
    <row r="239" spans="1:14" outlineLevel="1">
      <c r="A239" s="340"/>
      <c r="B239" s="498"/>
      <c r="C239" s="483"/>
      <c r="D239" s="485"/>
      <c r="E239" s="477"/>
      <c r="F239" s="490"/>
      <c r="G239" s="477"/>
      <c r="H239" s="477"/>
      <c r="I239" s="477"/>
      <c r="J239" s="477"/>
      <c r="K239" s="490"/>
      <c r="L239" s="477"/>
      <c r="M239" s="477"/>
      <c r="N239" s="477"/>
    </row>
    <row r="240" spans="1:14" outlineLevel="1">
      <c r="A240" s="340"/>
      <c r="B240" s="499"/>
      <c r="C240" s="501" t="s">
        <v>148</v>
      </c>
      <c r="D240" s="502"/>
      <c r="E240" s="503">
        <v>24.448484848484849</v>
      </c>
      <c r="F240" s="503">
        <v>24.670707070707071</v>
      </c>
      <c r="G240" s="503">
        <v>24.180471380471381</v>
      </c>
      <c r="H240" s="503">
        <v>24.386531986531985</v>
      </c>
      <c r="I240" s="503">
        <v>24.584511784511783</v>
      </c>
      <c r="J240" s="503">
        <v>24.669360269360268</v>
      </c>
      <c r="K240" s="504"/>
      <c r="L240" s="503">
        <v>24.490011223344556</v>
      </c>
      <c r="M240" s="503">
        <v>24.670707070707071</v>
      </c>
      <c r="N240" s="503">
        <v>24.180471380471381</v>
      </c>
    </row>
    <row r="241" spans="1:14" outlineLevel="1">
      <c r="A241" s="340">
        <v>43489</v>
      </c>
      <c r="B241" s="257" t="s">
        <v>142</v>
      </c>
      <c r="C241" s="483" t="s">
        <v>149</v>
      </c>
      <c r="D241" s="485">
        <v>110</v>
      </c>
      <c r="E241" s="477">
        <v>2733.3333333333335</v>
      </c>
      <c r="F241" s="483">
        <v>2500</v>
      </c>
      <c r="G241" s="477">
        <v>2933.3333333333335</v>
      </c>
      <c r="H241" s="477">
        <v>2600</v>
      </c>
      <c r="I241" s="477">
        <v>2933.3333333333335</v>
      </c>
      <c r="J241" s="477">
        <v>2866.6666666666665</v>
      </c>
      <c r="K241" s="490"/>
      <c r="L241" s="477">
        <v>2761.1111111111113</v>
      </c>
      <c r="M241" s="477">
        <v>2933.3333333333335</v>
      </c>
      <c r="N241" s="477">
        <v>2500</v>
      </c>
    </row>
    <row r="242" spans="1:14" outlineLevel="1">
      <c r="A242" s="340"/>
      <c r="B242" s="498"/>
      <c r="C242" s="483" t="s">
        <v>150</v>
      </c>
      <c r="D242" s="485">
        <v>150</v>
      </c>
      <c r="E242" s="477">
        <v>3700</v>
      </c>
      <c r="F242" s="483">
        <v>3800</v>
      </c>
      <c r="G242" s="477">
        <v>3733.3333333333335</v>
      </c>
      <c r="H242" s="477">
        <v>3700</v>
      </c>
      <c r="I242" s="477">
        <v>3700</v>
      </c>
      <c r="J242" s="477">
        <v>3800</v>
      </c>
      <c r="K242" s="490"/>
      <c r="L242" s="477">
        <v>3738.8888888888891</v>
      </c>
      <c r="M242" s="477">
        <v>3800</v>
      </c>
      <c r="N242" s="477">
        <v>3700</v>
      </c>
    </row>
    <row r="243" spans="1:14" outlineLevel="1">
      <c r="A243" s="340"/>
      <c r="B243" s="498"/>
      <c r="C243" s="483" t="s">
        <v>151</v>
      </c>
      <c r="D243" s="485">
        <v>90</v>
      </c>
      <c r="E243" s="477">
        <v>2433.3333333333335</v>
      </c>
      <c r="F243" s="483">
        <v>2600</v>
      </c>
      <c r="G243" s="477">
        <v>2433.3333333333335</v>
      </c>
      <c r="H243" s="477">
        <v>2533.3333333333335</v>
      </c>
      <c r="I243" s="477">
        <v>2400</v>
      </c>
      <c r="J243" s="477">
        <v>2366.6666666666665</v>
      </c>
      <c r="K243" s="490"/>
      <c r="L243" s="477">
        <v>2461.1111111111113</v>
      </c>
      <c r="M243" s="477">
        <v>2600</v>
      </c>
      <c r="N243" s="477">
        <v>2366.6666666666665</v>
      </c>
    </row>
    <row r="244" spans="1:14" outlineLevel="1">
      <c r="A244" s="340"/>
      <c r="B244" s="498"/>
      <c r="C244" s="483" t="s">
        <v>152</v>
      </c>
      <c r="D244" s="485">
        <v>150</v>
      </c>
      <c r="E244" s="477">
        <v>3433.3333333333335</v>
      </c>
      <c r="F244" s="483">
        <v>3500</v>
      </c>
      <c r="G244" s="477">
        <v>3433.3333333333335</v>
      </c>
      <c r="H244" s="477">
        <v>3500</v>
      </c>
      <c r="I244" s="477">
        <v>3666.6666666666665</v>
      </c>
      <c r="J244" s="477">
        <v>3700</v>
      </c>
      <c r="K244" s="490"/>
      <c r="L244" s="477">
        <v>3538.8888888888891</v>
      </c>
      <c r="M244" s="477">
        <v>3700</v>
      </c>
      <c r="N244" s="477">
        <v>3433.3333333333335</v>
      </c>
    </row>
    <row r="245" spans="1:14" outlineLevel="1">
      <c r="A245" s="340"/>
      <c r="B245" s="498"/>
      <c r="C245" s="483" t="s">
        <v>153</v>
      </c>
      <c r="D245" s="485">
        <v>110</v>
      </c>
      <c r="E245" s="477">
        <v>3066.6666666666665</v>
      </c>
      <c r="F245" s="483">
        <v>3000</v>
      </c>
      <c r="G245" s="477">
        <v>3000</v>
      </c>
      <c r="H245" s="477">
        <v>3000</v>
      </c>
      <c r="I245" s="477">
        <v>3166.6666666666665</v>
      </c>
      <c r="J245" s="477">
        <v>3000</v>
      </c>
      <c r="K245" s="490"/>
      <c r="L245" s="477">
        <v>3038.8888888888887</v>
      </c>
      <c r="M245" s="477">
        <v>3166.6666666666665</v>
      </c>
      <c r="N245" s="477">
        <v>3000</v>
      </c>
    </row>
    <row r="246" spans="1:14" outlineLevel="1">
      <c r="A246" s="340"/>
      <c r="B246" s="498"/>
      <c r="C246" s="483"/>
      <c r="D246" s="485"/>
      <c r="E246" s="477"/>
      <c r="F246" s="490"/>
      <c r="G246" s="477"/>
      <c r="H246" s="477"/>
      <c r="I246" s="477"/>
      <c r="J246" s="477"/>
      <c r="K246" s="490"/>
      <c r="L246" s="477"/>
      <c r="M246" s="477"/>
      <c r="N246" s="477"/>
    </row>
    <row r="247" spans="1:14" outlineLevel="1">
      <c r="A247" s="340"/>
      <c r="B247" s="499"/>
      <c r="C247" s="508" t="s">
        <v>148</v>
      </c>
      <c r="D247" s="502"/>
      <c r="E247" s="479">
        <v>25.463973063973064</v>
      </c>
      <c r="F247" s="508">
        <v>25.511111111111109</v>
      </c>
      <c r="G247" s="479">
        <v>25.750841750841751</v>
      </c>
      <c r="H247" s="479">
        <v>25.411447811447811</v>
      </c>
      <c r="I247" s="479">
        <v>26.246464646464648</v>
      </c>
      <c r="J247" s="479">
        <v>25.925925925925924</v>
      </c>
      <c r="K247" s="508"/>
      <c r="L247" s="479">
        <v>25.718294051627385</v>
      </c>
      <c r="M247" s="479">
        <v>26.246464646464648</v>
      </c>
      <c r="N247" s="479">
        <v>25.411447811447811</v>
      </c>
    </row>
    <row r="248" spans="1:14" outlineLevel="1">
      <c r="A248" s="340">
        <v>43488</v>
      </c>
      <c r="B248" s="498" t="s">
        <v>142</v>
      </c>
      <c r="C248" s="483" t="s">
        <v>149</v>
      </c>
      <c r="D248" s="485">
        <v>110</v>
      </c>
      <c r="E248" s="477">
        <v>2733.3333333333335</v>
      </c>
      <c r="F248" s="490">
        <v>2500</v>
      </c>
      <c r="G248" s="477">
        <v>2933.3333333333335</v>
      </c>
      <c r="H248" s="477">
        <v>2600</v>
      </c>
      <c r="I248" s="477">
        <v>2933.3333333333335</v>
      </c>
      <c r="J248" s="477">
        <v>2866.6666666666665</v>
      </c>
      <c r="K248" s="490"/>
      <c r="L248" s="477">
        <v>2761.1111111111113</v>
      </c>
      <c r="M248" s="477">
        <v>2933.3333333333335</v>
      </c>
      <c r="N248" s="477">
        <v>2500</v>
      </c>
    </row>
    <row r="249" spans="1:14" outlineLevel="1">
      <c r="A249" s="340"/>
      <c r="B249" s="498"/>
      <c r="C249" s="483" t="s">
        <v>150</v>
      </c>
      <c r="D249" s="485">
        <v>150</v>
      </c>
      <c r="E249" s="477">
        <v>3700</v>
      </c>
      <c r="F249" s="490">
        <v>3800</v>
      </c>
      <c r="G249" s="477">
        <v>3733.3333333333335</v>
      </c>
      <c r="H249" s="477">
        <v>3700</v>
      </c>
      <c r="I249" s="477">
        <v>3700</v>
      </c>
      <c r="J249" s="477">
        <v>3800</v>
      </c>
      <c r="K249" s="490"/>
      <c r="L249" s="477">
        <v>3738.8888888888891</v>
      </c>
      <c r="M249" s="477">
        <v>3800</v>
      </c>
      <c r="N249" s="477">
        <v>3700</v>
      </c>
    </row>
    <row r="250" spans="1:14" outlineLevel="1">
      <c r="A250" s="340"/>
      <c r="B250" s="498"/>
      <c r="C250" s="483" t="s">
        <v>151</v>
      </c>
      <c r="D250" s="485">
        <v>90</v>
      </c>
      <c r="E250" s="477">
        <v>2433.3333333333335</v>
      </c>
      <c r="F250" s="490">
        <v>2600</v>
      </c>
      <c r="G250" s="477">
        <v>2433.3333333333335</v>
      </c>
      <c r="H250" s="477">
        <v>2533.3333333333335</v>
      </c>
      <c r="I250" s="477">
        <v>2400</v>
      </c>
      <c r="J250" s="477">
        <v>2366.6666666666665</v>
      </c>
      <c r="K250" s="490"/>
      <c r="L250" s="477">
        <v>2461.1111111111113</v>
      </c>
      <c r="M250" s="477">
        <v>2600</v>
      </c>
      <c r="N250" s="477">
        <v>2366.6666666666665</v>
      </c>
    </row>
    <row r="251" spans="1:14" outlineLevel="1">
      <c r="A251" s="340"/>
      <c r="B251" s="498"/>
      <c r="C251" s="483" t="s">
        <v>152</v>
      </c>
      <c r="D251" s="485">
        <v>150</v>
      </c>
      <c r="E251" s="477">
        <v>3433.3333333333335</v>
      </c>
      <c r="F251" s="490">
        <v>3500</v>
      </c>
      <c r="G251" s="477">
        <v>3433.3333333333335</v>
      </c>
      <c r="H251" s="477">
        <v>3500</v>
      </c>
      <c r="I251" s="477">
        <v>3666.6666666666665</v>
      </c>
      <c r="J251" s="477">
        <v>3700</v>
      </c>
      <c r="K251" s="490"/>
      <c r="L251" s="477">
        <v>3538.8888888888891</v>
      </c>
      <c r="M251" s="477">
        <v>3700</v>
      </c>
      <c r="N251" s="477">
        <v>3433.3333333333335</v>
      </c>
    </row>
    <row r="252" spans="1:14" outlineLevel="1">
      <c r="A252" s="340"/>
      <c r="B252" s="498"/>
      <c r="C252" s="483" t="s">
        <v>153</v>
      </c>
      <c r="D252" s="485">
        <v>110</v>
      </c>
      <c r="E252" s="477">
        <v>3066.6666666666665</v>
      </c>
      <c r="F252" s="490">
        <v>3000</v>
      </c>
      <c r="G252" s="477">
        <v>3000</v>
      </c>
      <c r="H252" s="477">
        <v>3000</v>
      </c>
      <c r="I252" s="477">
        <v>3166.6666666666665</v>
      </c>
      <c r="J252" s="477">
        <v>3000</v>
      </c>
      <c r="K252" s="490"/>
      <c r="L252" s="477">
        <v>3038.8888888888887</v>
      </c>
      <c r="M252" s="477">
        <v>3166.6666666666665</v>
      </c>
      <c r="N252" s="477">
        <v>3000</v>
      </c>
    </row>
    <row r="253" spans="1:14" outlineLevel="1">
      <c r="A253" s="340"/>
      <c r="B253" s="498"/>
      <c r="C253" s="483"/>
      <c r="D253" s="485"/>
      <c r="E253" s="477"/>
      <c r="F253" s="490"/>
      <c r="G253" s="477"/>
      <c r="H253" s="477"/>
      <c r="I253" s="477"/>
      <c r="J253" s="477"/>
      <c r="K253" s="490"/>
      <c r="L253" s="477"/>
      <c r="M253" s="477"/>
      <c r="N253" s="477"/>
    </row>
    <row r="254" spans="1:14" outlineLevel="1">
      <c r="A254" s="340"/>
      <c r="B254" s="499"/>
      <c r="C254" s="508" t="s">
        <v>148</v>
      </c>
      <c r="D254" s="512"/>
      <c r="E254" s="479">
        <v>25.463973063973064</v>
      </c>
      <c r="F254" s="502">
        <v>25.511111111111109</v>
      </c>
      <c r="G254" s="479">
        <v>25.750841750841751</v>
      </c>
      <c r="H254" s="479">
        <v>25.411447811447811</v>
      </c>
      <c r="I254" s="479">
        <v>26.246464646464648</v>
      </c>
      <c r="J254" s="479">
        <v>25.925925925925924</v>
      </c>
      <c r="K254" s="502"/>
      <c r="L254" s="479">
        <v>25.718294051627385</v>
      </c>
      <c r="M254" s="479">
        <v>26.246464646464648</v>
      </c>
      <c r="N254" s="479">
        <v>25.411447811447811</v>
      </c>
    </row>
    <row r="255" spans="1:14" outlineLevel="1">
      <c r="A255" s="340">
        <v>43487</v>
      </c>
      <c r="B255" s="257" t="s">
        <v>142</v>
      </c>
      <c r="C255" s="483" t="s">
        <v>149</v>
      </c>
      <c r="D255" s="485">
        <v>110</v>
      </c>
      <c r="E255" s="477">
        <v>2733.3333333333335</v>
      </c>
      <c r="F255" s="483">
        <v>2500</v>
      </c>
      <c r="G255" s="477">
        <v>2933.3333333333335</v>
      </c>
      <c r="H255" s="477">
        <v>2600</v>
      </c>
      <c r="I255" s="477">
        <v>2933.3333333333335</v>
      </c>
      <c r="J255" s="477">
        <v>2866.6666666666665</v>
      </c>
      <c r="K255" s="490"/>
      <c r="L255" s="477">
        <v>2761.1111111111113</v>
      </c>
      <c r="M255" s="477">
        <v>2933.3333333333335</v>
      </c>
      <c r="N255" s="477">
        <v>2500</v>
      </c>
    </row>
    <row r="256" spans="1:14" outlineLevel="1">
      <c r="A256" s="340"/>
      <c r="B256" s="498"/>
      <c r="C256" s="483" t="s">
        <v>150</v>
      </c>
      <c r="D256" s="485">
        <v>150</v>
      </c>
      <c r="E256" s="477">
        <v>3700</v>
      </c>
      <c r="F256" s="483">
        <v>3800</v>
      </c>
      <c r="G256" s="477">
        <v>3733.3333333333335</v>
      </c>
      <c r="H256" s="477">
        <v>3700</v>
      </c>
      <c r="I256" s="477">
        <v>3700</v>
      </c>
      <c r="J256" s="477">
        <v>3800</v>
      </c>
      <c r="K256" s="490"/>
      <c r="L256" s="477">
        <v>3738.8888888888891</v>
      </c>
      <c r="M256" s="477">
        <v>3800</v>
      </c>
      <c r="N256" s="477">
        <v>3700</v>
      </c>
    </row>
    <row r="257" spans="1:14" outlineLevel="1">
      <c r="A257" s="340"/>
      <c r="B257" s="498"/>
      <c r="C257" s="483" t="s">
        <v>151</v>
      </c>
      <c r="D257" s="485">
        <v>90</v>
      </c>
      <c r="E257" s="477">
        <v>2433.3333333333335</v>
      </c>
      <c r="F257" s="483">
        <v>2600</v>
      </c>
      <c r="G257" s="477">
        <v>2433.3333333333335</v>
      </c>
      <c r="H257" s="477">
        <v>2533.3333333333335</v>
      </c>
      <c r="I257" s="477">
        <v>2500</v>
      </c>
      <c r="J257" s="477">
        <v>2366.6666666666665</v>
      </c>
      <c r="K257" s="490"/>
      <c r="L257" s="477">
        <v>2477.7777777777778</v>
      </c>
      <c r="M257" s="477">
        <v>2600</v>
      </c>
      <c r="N257" s="477">
        <v>2366.6666666666665</v>
      </c>
    </row>
    <row r="258" spans="1:14" outlineLevel="1">
      <c r="A258" s="340"/>
      <c r="B258" s="498"/>
      <c r="C258" s="483" t="s">
        <v>152</v>
      </c>
      <c r="D258" s="485">
        <v>150</v>
      </c>
      <c r="E258" s="477">
        <v>3433.3333333333335</v>
      </c>
      <c r="F258" s="483">
        <v>3500</v>
      </c>
      <c r="G258" s="477">
        <v>3433.3333333333335</v>
      </c>
      <c r="H258" s="477">
        <v>3500</v>
      </c>
      <c r="I258" s="477">
        <v>3533.3333333333335</v>
      </c>
      <c r="J258" s="477">
        <v>3666.6666666666665</v>
      </c>
      <c r="K258" s="490"/>
      <c r="L258" s="477">
        <v>3511.1111111111113</v>
      </c>
      <c r="M258" s="477">
        <v>3666.6666666666665</v>
      </c>
      <c r="N258" s="477">
        <v>3433.3333333333335</v>
      </c>
    </row>
    <row r="259" spans="1:14" outlineLevel="1">
      <c r="A259" s="340"/>
      <c r="B259" s="498"/>
      <c r="C259" s="483" t="s">
        <v>153</v>
      </c>
      <c r="D259" s="485">
        <v>110</v>
      </c>
      <c r="E259" s="477">
        <v>3066.6666666666665</v>
      </c>
      <c r="F259" s="483">
        <v>3000</v>
      </c>
      <c r="G259" s="477">
        <v>3000</v>
      </c>
      <c r="H259" s="477">
        <v>3000</v>
      </c>
      <c r="I259" s="477">
        <v>3166.6666666666665</v>
      </c>
      <c r="J259" s="477">
        <v>3000</v>
      </c>
      <c r="K259" s="490"/>
      <c r="L259" s="477">
        <v>3038.8888888888887</v>
      </c>
      <c r="M259" s="477">
        <v>3166.6666666666665</v>
      </c>
      <c r="N259" s="477">
        <v>3000</v>
      </c>
    </row>
    <row r="260" spans="1:14" outlineLevel="1">
      <c r="A260" s="340"/>
      <c r="B260" s="498"/>
      <c r="C260" s="483"/>
      <c r="D260" s="485"/>
      <c r="E260" s="477"/>
      <c r="F260" s="490"/>
      <c r="G260" s="477"/>
      <c r="H260" s="477"/>
      <c r="I260" s="477"/>
      <c r="J260" s="477"/>
      <c r="K260" s="490"/>
      <c r="L260" s="477"/>
      <c r="M260" s="477"/>
      <c r="N260" s="477"/>
    </row>
    <row r="261" spans="1:14" outlineLevel="1">
      <c r="A261" s="340"/>
      <c r="B261" s="499"/>
      <c r="C261" s="508" t="s">
        <v>148</v>
      </c>
      <c r="D261" s="512"/>
      <c r="E261" s="479">
        <v>25.463973063973064</v>
      </c>
      <c r="F261" s="502">
        <v>25.511111111111109</v>
      </c>
      <c r="G261" s="479">
        <v>25.750841750841751</v>
      </c>
      <c r="H261" s="479">
        <v>25.411447811447811</v>
      </c>
      <c r="I261" s="479">
        <v>26.290909090909093</v>
      </c>
      <c r="J261" s="479">
        <v>25.88148148148148</v>
      </c>
      <c r="K261" s="502"/>
      <c r="L261" s="479">
        <v>25.718294051627385</v>
      </c>
      <c r="M261" s="479">
        <v>26.290909090909093</v>
      </c>
      <c r="N261" s="479">
        <v>25.411447811447811</v>
      </c>
    </row>
    <row r="262" spans="1:14" outlineLevel="1">
      <c r="A262" s="340">
        <v>43486</v>
      </c>
      <c r="B262" s="257" t="s">
        <v>142</v>
      </c>
      <c r="C262" s="483" t="s">
        <v>149</v>
      </c>
      <c r="D262" s="485">
        <v>110</v>
      </c>
      <c r="E262" s="477">
        <v>2866.6666666666665</v>
      </c>
      <c r="F262" s="483">
        <v>3000</v>
      </c>
      <c r="G262" s="477">
        <v>2933.3333333333335</v>
      </c>
      <c r="H262" s="477">
        <v>2866.6666666666665</v>
      </c>
      <c r="I262" s="477">
        <v>2933.3333333333335</v>
      </c>
      <c r="J262" s="477">
        <v>3200</v>
      </c>
      <c r="K262" s="490"/>
      <c r="L262" s="477">
        <v>2966.6666666666665</v>
      </c>
      <c r="M262" s="477">
        <v>3200</v>
      </c>
      <c r="N262" s="477">
        <v>2866.6666666666665</v>
      </c>
    </row>
    <row r="263" spans="1:14" outlineLevel="1">
      <c r="A263" s="340"/>
      <c r="B263" s="498"/>
      <c r="C263" s="483" t="s">
        <v>150</v>
      </c>
      <c r="D263" s="485">
        <v>150</v>
      </c>
      <c r="E263" s="477">
        <v>4000</v>
      </c>
      <c r="F263" s="483">
        <v>4200</v>
      </c>
      <c r="G263" s="477">
        <v>4000</v>
      </c>
      <c r="H263" s="477">
        <v>4033.3333333333335</v>
      </c>
      <c r="I263" s="477">
        <v>3933.3333333333335</v>
      </c>
      <c r="J263" s="477">
        <v>4233.333333333333</v>
      </c>
      <c r="K263" s="490"/>
      <c r="L263" s="477">
        <v>4066.6666666666665</v>
      </c>
      <c r="M263" s="477">
        <v>4233.333333333333</v>
      </c>
      <c r="N263" s="477">
        <v>3933.3333333333335</v>
      </c>
    </row>
    <row r="264" spans="1:14" outlineLevel="1">
      <c r="A264" s="340"/>
      <c r="B264" s="498"/>
      <c r="C264" s="483" t="s">
        <v>151</v>
      </c>
      <c r="D264" s="485">
        <v>90</v>
      </c>
      <c r="E264" s="477">
        <v>2500</v>
      </c>
      <c r="F264" s="483">
        <v>2600</v>
      </c>
      <c r="G264" s="477">
        <v>2500</v>
      </c>
      <c r="H264" s="477">
        <v>2533.3333333333335</v>
      </c>
      <c r="I264" s="477">
        <v>2500</v>
      </c>
      <c r="J264" s="477">
        <v>2500</v>
      </c>
      <c r="K264" s="490"/>
      <c r="L264" s="477">
        <v>2522.2222222222222</v>
      </c>
      <c r="M264" s="477">
        <v>2600</v>
      </c>
      <c r="N264" s="477">
        <v>2500</v>
      </c>
    </row>
    <row r="265" spans="1:14" outlineLevel="1">
      <c r="A265" s="340"/>
      <c r="B265" s="498"/>
      <c r="C265" s="483" t="s">
        <v>152</v>
      </c>
      <c r="D265" s="485">
        <v>150</v>
      </c>
      <c r="E265" s="477">
        <v>3433.3333333333335</v>
      </c>
      <c r="F265" s="483">
        <v>3800</v>
      </c>
      <c r="G265" s="477">
        <v>3533.3333333333335</v>
      </c>
      <c r="H265" s="477">
        <v>3500</v>
      </c>
      <c r="I265" s="477">
        <v>3633.3333333333335</v>
      </c>
      <c r="J265" s="477">
        <v>4000</v>
      </c>
      <c r="K265" s="490"/>
      <c r="L265" s="477">
        <v>3650</v>
      </c>
      <c r="M265" s="477">
        <v>4000</v>
      </c>
      <c r="N265" s="477">
        <v>3433.3333333333335</v>
      </c>
    </row>
    <row r="266" spans="1:14" outlineLevel="1">
      <c r="A266" s="340"/>
      <c r="B266" s="498"/>
      <c r="C266" s="483" t="s">
        <v>153</v>
      </c>
      <c r="D266" s="485">
        <v>110</v>
      </c>
      <c r="E266" s="477">
        <v>3233.3333333333335</v>
      </c>
      <c r="F266" s="483">
        <v>3000</v>
      </c>
      <c r="G266" s="477">
        <v>3000</v>
      </c>
      <c r="H266" s="477">
        <v>3166.6666666666665</v>
      </c>
      <c r="I266" s="477">
        <v>3166.6666666666665</v>
      </c>
      <c r="J266" s="477">
        <v>3100</v>
      </c>
      <c r="K266" s="490"/>
      <c r="L266" s="477">
        <v>3111.1111111111109</v>
      </c>
      <c r="M266" s="477">
        <v>3233.3333333333335</v>
      </c>
      <c r="N266" s="477">
        <v>3000</v>
      </c>
    </row>
    <row r="267" spans="1:14" outlineLevel="1">
      <c r="A267" s="340"/>
      <c r="B267" s="498"/>
      <c r="C267" s="483"/>
      <c r="D267" s="485"/>
      <c r="E267" s="477"/>
      <c r="F267" s="490"/>
      <c r="G267" s="477"/>
      <c r="H267" s="477"/>
      <c r="I267" s="477"/>
      <c r="J267" s="477"/>
      <c r="K267" s="490"/>
      <c r="L267" s="477"/>
      <c r="M267" s="477"/>
      <c r="N267" s="477"/>
    </row>
    <row r="268" spans="1:14" outlineLevel="1">
      <c r="A268" s="340"/>
      <c r="B268" s="499"/>
      <c r="C268" s="508" t="s">
        <v>148</v>
      </c>
      <c r="D268" s="502"/>
      <c r="E268" s="479">
        <v>26.557575757575755</v>
      </c>
      <c r="F268" s="508">
        <v>27.353535353535353</v>
      </c>
      <c r="G268" s="479">
        <v>26.387878787878787</v>
      </c>
      <c r="H268" s="479">
        <v>26.643771043771046</v>
      </c>
      <c r="I268" s="479">
        <v>26.735353535353539</v>
      </c>
      <c r="J268" s="479">
        <v>27.987878787878788</v>
      </c>
      <c r="K268" s="508"/>
      <c r="L268" s="479">
        <v>26.94433221099888</v>
      </c>
      <c r="M268" s="479">
        <v>27.987878787878788</v>
      </c>
      <c r="N268" s="479">
        <v>26.387878787878787</v>
      </c>
    </row>
    <row r="269" spans="1:14" outlineLevel="1">
      <c r="A269" s="340">
        <v>43483</v>
      </c>
      <c r="B269" s="257" t="s">
        <v>142</v>
      </c>
      <c r="C269" s="483" t="s">
        <v>149</v>
      </c>
      <c r="D269" s="485">
        <v>110</v>
      </c>
      <c r="E269" s="477">
        <v>2866.6666666666665</v>
      </c>
      <c r="F269" s="483">
        <v>3000</v>
      </c>
      <c r="G269" s="477">
        <v>2933.3333333333335</v>
      </c>
      <c r="H269" s="477">
        <v>2866.6666666666665</v>
      </c>
      <c r="I269" s="477">
        <v>2933.3333333333335</v>
      </c>
      <c r="J269" s="477">
        <v>3200</v>
      </c>
      <c r="K269" s="490"/>
      <c r="L269" s="477">
        <v>2966.6666666666665</v>
      </c>
      <c r="M269" s="477">
        <v>3200</v>
      </c>
      <c r="N269" s="477">
        <v>2866.6666666666665</v>
      </c>
    </row>
    <row r="270" spans="1:14" outlineLevel="1">
      <c r="A270" s="340"/>
      <c r="B270" s="498"/>
      <c r="C270" s="483" t="s">
        <v>150</v>
      </c>
      <c r="D270" s="485">
        <v>150</v>
      </c>
      <c r="E270" s="477">
        <v>4000</v>
      </c>
      <c r="F270" s="483">
        <v>4200</v>
      </c>
      <c r="G270" s="477">
        <v>4000</v>
      </c>
      <c r="H270" s="477">
        <v>4033.3333333333335</v>
      </c>
      <c r="I270" s="477">
        <v>3933.3333333333335</v>
      </c>
      <c r="J270" s="477">
        <v>4233.333333333333</v>
      </c>
      <c r="K270" s="490"/>
      <c r="L270" s="477">
        <v>4066.6666666666665</v>
      </c>
      <c r="M270" s="477">
        <v>4233.333333333333</v>
      </c>
      <c r="N270" s="477">
        <v>3933.3333333333335</v>
      </c>
    </row>
    <row r="271" spans="1:14" outlineLevel="1">
      <c r="A271" s="340"/>
      <c r="B271" s="498"/>
      <c r="C271" s="483" t="s">
        <v>151</v>
      </c>
      <c r="D271" s="485">
        <v>90</v>
      </c>
      <c r="E271" s="477">
        <v>2500</v>
      </c>
      <c r="F271" s="483">
        <v>2600</v>
      </c>
      <c r="G271" s="477">
        <v>2500</v>
      </c>
      <c r="H271" s="477">
        <v>2533.3333333333335</v>
      </c>
      <c r="I271" s="477">
        <v>2500</v>
      </c>
      <c r="J271" s="477">
        <v>2500</v>
      </c>
      <c r="K271" s="490"/>
      <c r="L271" s="477">
        <v>2522.2222222222222</v>
      </c>
      <c r="M271" s="477">
        <v>2600</v>
      </c>
      <c r="N271" s="477">
        <v>2500</v>
      </c>
    </row>
    <row r="272" spans="1:14" outlineLevel="1">
      <c r="A272" s="340"/>
      <c r="B272" s="498"/>
      <c r="C272" s="483" t="s">
        <v>152</v>
      </c>
      <c r="D272" s="485">
        <v>150</v>
      </c>
      <c r="E272" s="477">
        <v>3433.3333333333335</v>
      </c>
      <c r="F272" s="483">
        <v>3800</v>
      </c>
      <c r="G272" s="477">
        <v>3633.3333333333335</v>
      </c>
      <c r="H272" s="477">
        <v>3500</v>
      </c>
      <c r="I272" s="477">
        <v>3633.3333333333335</v>
      </c>
      <c r="J272" s="477">
        <v>4000</v>
      </c>
      <c r="K272" s="490"/>
      <c r="L272" s="477">
        <v>3666.6666666666665</v>
      </c>
      <c r="M272" s="477">
        <v>4000</v>
      </c>
      <c r="N272" s="477">
        <v>3433.3333333333335</v>
      </c>
    </row>
    <row r="273" spans="1:14" outlineLevel="1">
      <c r="A273" s="340"/>
      <c r="B273" s="498"/>
      <c r="C273" s="483" t="s">
        <v>153</v>
      </c>
      <c r="D273" s="485">
        <v>110</v>
      </c>
      <c r="E273" s="477">
        <v>3233.3333333333335</v>
      </c>
      <c r="F273" s="483">
        <v>3000</v>
      </c>
      <c r="G273" s="477">
        <v>3000</v>
      </c>
      <c r="H273" s="477">
        <v>3166.6666666666665</v>
      </c>
      <c r="I273" s="477">
        <v>3166.6666666666665</v>
      </c>
      <c r="J273" s="477">
        <v>3100</v>
      </c>
      <c r="K273" s="490"/>
      <c r="L273" s="477">
        <v>3111.1111111111109</v>
      </c>
      <c r="M273" s="477">
        <v>3233.3333333333335</v>
      </c>
      <c r="N273" s="477">
        <v>3000</v>
      </c>
    </row>
    <row r="274" spans="1:14" outlineLevel="1">
      <c r="A274" s="340"/>
      <c r="B274" s="498"/>
      <c r="C274" s="483"/>
      <c r="D274" s="485"/>
      <c r="E274" s="477"/>
      <c r="F274" s="490"/>
      <c r="G274" s="477"/>
      <c r="H274" s="477"/>
      <c r="I274" s="477"/>
      <c r="J274" s="477"/>
      <c r="K274" s="490"/>
      <c r="L274" s="477"/>
      <c r="M274" s="477"/>
      <c r="N274" s="477"/>
    </row>
    <row r="275" spans="1:14" outlineLevel="1">
      <c r="A275" s="340"/>
      <c r="B275" s="499"/>
      <c r="C275" s="508" t="s">
        <v>148</v>
      </c>
      <c r="D275" s="502"/>
      <c r="E275" s="479">
        <v>26.557575757575755</v>
      </c>
      <c r="F275" s="508">
        <v>27.353535353535353</v>
      </c>
      <c r="G275" s="479">
        <v>26.521212121212123</v>
      </c>
      <c r="H275" s="479">
        <v>26.643771043771046</v>
      </c>
      <c r="I275" s="479">
        <v>26.735353535353539</v>
      </c>
      <c r="J275" s="479">
        <v>27.987878787878788</v>
      </c>
      <c r="K275" s="508"/>
      <c r="L275" s="479">
        <v>26.966554433221102</v>
      </c>
      <c r="M275" s="479">
        <v>27.987878787878788</v>
      </c>
      <c r="N275" s="479">
        <v>26.521212121212123</v>
      </c>
    </row>
    <row r="276" spans="1:14" outlineLevel="1">
      <c r="A276" s="340">
        <v>43482</v>
      </c>
      <c r="B276" s="498" t="s">
        <v>142</v>
      </c>
      <c r="C276" s="483" t="s">
        <v>149</v>
      </c>
      <c r="D276" s="485">
        <v>110</v>
      </c>
      <c r="E276" s="477">
        <v>2866.6666666666665</v>
      </c>
      <c r="F276" s="483">
        <v>3000</v>
      </c>
      <c r="G276" s="477">
        <v>2933.3333333333335</v>
      </c>
      <c r="H276" s="477">
        <v>2866.6666666666665</v>
      </c>
      <c r="I276" s="477">
        <v>2933.3333333333335</v>
      </c>
      <c r="J276" s="477">
        <v>3200</v>
      </c>
      <c r="K276" s="490"/>
      <c r="L276" s="477">
        <v>2966.6666666666665</v>
      </c>
      <c r="M276" s="477">
        <v>3200</v>
      </c>
      <c r="N276" s="477">
        <v>2866.6666666666665</v>
      </c>
    </row>
    <row r="277" spans="1:14" outlineLevel="1">
      <c r="A277" s="340"/>
      <c r="B277" s="498"/>
      <c r="C277" s="483" t="s">
        <v>150</v>
      </c>
      <c r="D277" s="485">
        <v>150</v>
      </c>
      <c r="E277" s="477">
        <v>4000</v>
      </c>
      <c r="F277" s="483">
        <v>4200</v>
      </c>
      <c r="G277" s="477">
        <v>4000</v>
      </c>
      <c r="H277" s="477">
        <v>4033.3333333333335</v>
      </c>
      <c r="I277" s="477">
        <v>3933.3333333333335</v>
      </c>
      <c r="J277" s="477">
        <v>4233.333333333333</v>
      </c>
      <c r="K277" s="490"/>
      <c r="L277" s="477">
        <v>4066.6666666666665</v>
      </c>
      <c r="M277" s="477">
        <v>4233.333333333333</v>
      </c>
      <c r="N277" s="477">
        <v>3933.3333333333335</v>
      </c>
    </row>
    <row r="278" spans="1:14" outlineLevel="1">
      <c r="A278" s="340"/>
      <c r="B278" s="498"/>
      <c r="C278" s="483" t="s">
        <v>151</v>
      </c>
      <c r="D278" s="485">
        <v>90</v>
      </c>
      <c r="E278" s="477">
        <v>2500</v>
      </c>
      <c r="F278" s="483">
        <v>2600</v>
      </c>
      <c r="G278" s="477">
        <v>2500</v>
      </c>
      <c r="H278" s="477">
        <v>2533.3333333333335</v>
      </c>
      <c r="I278" s="477">
        <v>2500</v>
      </c>
      <c r="J278" s="477">
        <v>2500</v>
      </c>
      <c r="K278" s="490"/>
      <c r="L278" s="477">
        <v>2522.2222222222222</v>
      </c>
      <c r="M278" s="477">
        <v>2600</v>
      </c>
      <c r="N278" s="477">
        <v>2500</v>
      </c>
    </row>
    <row r="279" spans="1:14" outlineLevel="1">
      <c r="A279" s="340"/>
      <c r="B279" s="498"/>
      <c r="C279" s="483" t="s">
        <v>152</v>
      </c>
      <c r="D279" s="485">
        <v>150</v>
      </c>
      <c r="E279" s="477">
        <v>3433.3333333333335</v>
      </c>
      <c r="F279" s="483">
        <v>3800</v>
      </c>
      <c r="G279" s="477">
        <v>3633.3333333333335</v>
      </c>
      <c r="H279" s="477">
        <v>3500</v>
      </c>
      <c r="I279" s="477">
        <v>3633.3333333333335</v>
      </c>
      <c r="J279" s="477">
        <v>4000</v>
      </c>
      <c r="K279" s="490"/>
      <c r="L279" s="477">
        <v>3666.6666666666665</v>
      </c>
      <c r="M279" s="477">
        <v>4000</v>
      </c>
      <c r="N279" s="477">
        <v>3433.3333333333335</v>
      </c>
    </row>
    <row r="280" spans="1:14" outlineLevel="1">
      <c r="A280" s="340"/>
      <c r="B280" s="498"/>
      <c r="C280" s="483" t="s">
        <v>153</v>
      </c>
      <c r="D280" s="485">
        <v>110</v>
      </c>
      <c r="E280" s="477">
        <v>3233.3333333333335</v>
      </c>
      <c r="F280" s="483">
        <v>3000</v>
      </c>
      <c r="G280" s="477">
        <v>3000</v>
      </c>
      <c r="H280" s="477">
        <v>3166.6666666666665</v>
      </c>
      <c r="I280" s="477">
        <v>3166.6666666666665</v>
      </c>
      <c r="J280" s="477">
        <v>3100</v>
      </c>
      <c r="K280" s="490"/>
      <c r="L280" s="477">
        <v>3111.1111111111109</v>
      </c>
      <c r="M280" s="477">
        <v>3233.3333333333335</v>
      </c>
      <c r="N280" s="477">
        <v>3000</v>
      </c>
    </row>
    <row r="281" spans="1:14" outlineLevel="1">
      <c r="A281" s="340"/>
      <c r="B281" s="498"/>
      <c r="C281" s="483"/>
      <c r="D281" s="485"/>
      <c r="E281" s="477"/>
      <c r="F281" s="490"/>
      <c r="G281" s="477"/>
      <c r="H281" s="477"/>
      <c r="I281" s="477"/>
      <c r="J281" s="477"/>
      <c r="K281" s="490"/>
      <c r="L281" s="477"/>
      <c r="M281" s="477"/>
      <c r="N281" s="477"/>
    </row>
    <row r="282" spans="1:14" outlineLevel="1">
      <c r="A282" s="340"/>
      <c r="B282" s="499"/>
      <c r="C282" s="508" t="s">
        <v>148</v>
      </c>
      <c r="D282" s="502"/>
      <c r="E282" s="479">
        <v>26.557575757575755</v>
      </c>
      <c r="F282" s="508">
        <v>27.353535353535353</v>
      </c>
      <c r="G282" s="479">
        <v>26.521212121212123</v>
      </c>
      <c r="H282" s="479">
        <v>26.643771043771046</v>
      </c>
      <c r="I282" s="479">
        <v>26.735353535353539</v>
      </c>
      <c r="J282" s="479">
        <v>27.987878787878788</v>
      </c>
      <c r="K282" s="508"/>
      <c r="L282" s="479">
        <v>26.966554433221102</v>
      </c>
      <c r="M282" s="479">
        <v>27.987878787878788</v>
      </c>
      <c r="N282" s="479">
        <v>26.521212121212123</v>
      </c>
    </row>
    <row r="283" spans="1:14" outlineLevel="1">
      <c r="A283" s="340">
        <v>43481</v>
      </c>
      <c r="B283" s="257" t="s">
        <v>142</v>
      </c>
      <c r="C283" s="483" t="s">
        <v>149</v>
      </c>
      <c r="D283" s="485">
        <v>110</v>
      </c>
      <c r="E283" s="477">
        <v>3200</v>
      </c>
      <c r="F283" s="483">
        <v>3000</v>
      </c>
      <c r="G283" s="477">
        <v>3133.3333333333335</v>
      </c>
      <c r="H283" s="477">
        <v>3133.3333333333335</v>
      </c>
      <c r="I283" s="477">
        <v>3300</v>
      </c>
      <c r="J283" s="477">
        <v>3200</v>
      </c>
      <c r="K283" s="490"/>
      <c r="L283" s="477">
        <v>3161.1111111111113</v>
      </c>
      <c r="M283" s="477">
        <v>3300</v>
      </c>
      <c r="N283" s="477"/>
    </row>
    <row r="284" spans="1:14" outlineLevel="1">
      <c r="A284" s="340"/>
      <c r="B284" s="498"/>
      <c r="C284" s="483" t="s">
        <v>150</v>
      </c>
      <c r="D284" s="485">
        <v>150</v>
      </c>
      <c r="E284" s="477">
        <v>4133.333333333333</v>
      </c>
      <c r="F284" s="483">
        <v>4200</v>
      </c>
      <c r="G284" s="477">
        <v>4000</v>
      </c>
      <c r="H284" s="477">
        <v>4033.3333333333335</v>
      </c>
      <c r="I284" s="477">
        <v>4133.333333333333</v>
      </c>
      <c r="J284" s="477">
        <v>4233.333333333333</v>
      </c>
      <c r="K284" s="490"/>
      <c r="L284" s="477">
        <v>4122.2222222222217</v>
      </c>
      <c r="M284" s="477">
        <v>4233.333333333333</v>
      </c>
      <c r="N284" s="477"/>
    </row>
    <row r="285" spans="1:14" outlineLevel="1">
      <c r="A285" s="340"/>
      <c r="B285" s="498"/>
      <c r="C285" s="483" t="s">
        <v>151</v>
      </c>
      <c r="D285" s="485">
        <v>90</v>
      </c>
      <c r="E285" s="477">
        <v>2500</v>
      </c>
      <c r="F285" s="483">
        <v>2600</v>
      </c>
      <c r="G285" s="477">
        <v>2500</v>
      </c>
      <c r="H285" s="477">
        <v>2533.3333333333335</v>
      </c>
      <c r="I285" s="477">
        <v>2733.3333333333335</v>
      </c>
      <c r="J285" s="477">
        <v>2500</v>
      </c>
      <c r="K285" s="490"/>
      <c r="L285" s="477">
        <v>2561.1111111111113</v>
      </c>
      <c r="M285" s="477">
        <v>2733.3333333333335</v>
      </c>
      <c r="N285" s="477"/>
    </row>
    <row r="286" spans="1:14" outlineLevel="1">
      <c r="A286" s="340"/>
      <c r="B286" s="498"/>
      <c r="C286" s="483" t="s">
        <v>152</v>
      </c>
      <c r="D286" s="485">
        <v>150</v>
      </c>
      <c r="E286" s="477">
        <v>3700</v>
      </c>
      <c r="F286" s="483">
        <v>3800</v>
      </c>
      <c r="G286" s="477">
        <v>3733.3333333333335</v>
      </c>
      <c r="H286" s="477">
        <v>3500</v>
      </c>
      <c r="I286" s="477">
        <v>3633.3333333333335</v>
      </c>
      <c r="J286" s="477">
        <v>3800</v>
      </c>
      <c r="K286" s="490"/>
      <c r="L286" s="477">
        <v>3694.4444444444448</v>
      </c>
      <c r="M286" s="477">
        <v>3800</v>
      </c>
      <c r="N286" s="477"/>
    </row>
    <row r="287" spans="1:14" outlineLevel="1">
      <c r="A287" s="340"/>
      <c r="B287" s="498"/>
      <c r="C287" s="483" t="s">
        <v>153</v>
      </c>
      <c r="D287" s="485">
        <v>110</v>
      </c>
      <c r="E287" s="477">
        <v>3233.3333333333335</v>
      </c>
      <c r="F287" s="483">
        <v>3000</v>
      </c>
      <c r="G287" s="477">
        <v>3000</v>
      </c>
      <c r="H287" s="477">
        <v>3166.6666666666665</v>
      </c>
      <c r="I287" s="477">
        <v>3166.6666666666665</v>
      </c>
      <c r="J287" s="477">
        <v>3200</v>
      </c>
      <c r="K287" s="490"/>
      <c r="L287" s="477">
        <v>3127.7777777777774</v>
      </c>
      <c r="M287" s="477">
        <v>3233.3333333333335</v>
      </c>
      <c r="N287" s="477"/>
    </row>
    <row r="288" spans="1:14" outlineLevel="1">
      <c r="A288" s="340"/>
      <c r="B288" s="498"/>
      <c r="C288" s="483"/>
      <c r="D288" s="485"/>
      <c r="E288" s="477"/>
      <c r="F288" s="490"/>
      <c r="G288" s="477"/>
      <c r="H288" s="477"/>
      <c r="I288" s="477"/>
      <c r="J288" s="477"/>
      <c r="K288" s="490"/>
      <c r="L288" s="477"/>
      <c r="M288" s="477"/>
      <c r="N288" s="477"/>
    </row>
    <row r="289" spans="1:14" outlineLevel="1">
      <c r="A289" s="340"/>
      <c r="B289" s="499"/>
      <c r="C289" s="508" t="s">
        <v>148</v>
      </c>
      <c r="D289" s="502"/>
      <c r="E289" s="479">
        <v>27.696969696969699</v>
      </c>
      <c r="F289" s="508">
        <v>27.353535353535353</v>
      </c>
      <c r="G289" s="479">
        <v>27.018181818181819</v>
      </c>
      <c r="H289" s="479">
        <v>27.128619528619527</v>
      </c>
      <c r="I289" s="479">
        <v>28.187205387205388</v>
      </c>
      <c r="J289" s="479">
        <v>27.903030303030299</v>
      </c>
      <c r="K289" s="508"/>
      <c r="L289" s="479">
        <v>27.547923681257014</v>
      </c>
      <c r="M289" s="479">
        <v>28.187205387205388</v>
      </c>
      <c r="N289" s="477"/>
    </row>
    <row r="290" spans="1:14" outlineLevel="1">
      <c r="A290" s="340">
        <v>43480</v>
      </c>
      <c r="B290" s="498" t="s">
        <v>142</v>
      </c>
      <c r="C290" s="483" t="s">
        <v>149</v>
      </c>
      <c r="D290" s="485">
        <v>110</v>
      </c>
      <c r="E290" s="477">
        <v>2800</v>
      </c>
      <c r="F290" s="483">
        <v>3000</v>
      </c>
      <c r="G290" s="477">
        <v>3033.3333333333335</v>
      </c>
      <c r="H290" s="477">
        <v>3000</v>
      </c>
      <c r="I290" s="477">
        <v>3100</v>
      </c>
      <c r="J290" s="477">
        <v>3000</v>
      </c>
      <c r="K290" s="490"/>
      <c r="L290" s="477">
        <v>2988.8888888888891</v>
      </c>
      <c r="M290" s="477">
        <v>3100</v>
      </c>
      <c r="N290" s="477"/>
    </row>
    <row r="291" spans="1:14" outlineLevel="1">
      <c r="A291" s="340"/>
      <c r="B291" s="498"/>
      <c r="C291" s="483" t="s">
        <v>150</v>
      </c>
      <c r="D291" s="485">
        <v>150</v>
      </c>
      <c r="E291" s="477">
        <v>3866.6666666666665</v>
      </c>
      <c r="F291" s="483">
        <v>3700</v>
      </c>
      <c r="G291" s="477">
        <v>3800</v>
      </c>
      <c r="H291" s="477">
        <v>4033.3333333333335</v>
      </c>
      <c r="I291" s="477">
        <v>3800</v>
      </c>
      <c r="J291" s="477">
        <v>4000</v>
      </c>
      <c r="K291" s="490"/>
      <c r="L291" s="477">
        <v>3866.6666666666665</v>
      </c>
      <c r="M291" s="477">
        <v>4033.3333333333335</v>
      </c>
      <c r="N291" s="477"/>
    </row>
    <row r="292" spans="1:14" outlineLevel="1">
      <c r="A292" s="340"/>
      <c r="B292" s="498"/>
      <c r="C292" s="483" t="s">
        <v>151</v>
      </c>
      <c r="D292" s="485">
        <v>90</v>
      </c>
      <c r="E292" s="477">
        <v>2333.3333333333335</v>
      </c>
      <c r="F292" s="483">
        <v>2600</v>
      </c>
      <c r="G292" s="477">
        <v>2400</v>
      </c>
      <c r="H292" s="477">
        <v>2533.3333333333335</v>
      </c>
      <c r="I292" s="477">
        <v>2466.6666666666665</v>
      </c>
      <c r="J292" s="477">
        <v>2433.3333333333335</v>
      </c>
      <c r="K292" s="490"/>
      <c r="L292" s="477">
        <v>2461.1111111111113</v>
      </c>
      <c r="M292" s="477">
        <v>2600</v>
      </c>
      <c r="N292" s="477"/>
    </row>
    <row r="293" spans="1:14" outlineLevel="1">
      <c r="A293" s="340"/>
      <c r="B293" s="498"/>
      <c r="C293" s="483" t="s">
        <v>152</v>
      </c>
      <c r="D293" s="485">
        <v>150</v>
      </c>
      <c r="E293" s="477">
        <v>3466.6666666666665</v>
      </c>
      <c r="F293" s="483">
        <v>3300</v>
      </c>
      <c r="G293" s="477">
        <v>3500</v>
      </c>
      <c r="H293" s="477">
        <v>3500</v>
      </c>
      <c r="I293" s="477">
        <v>3633.3333333333335</v>
      </c>
      <c r="J293" s="477">
        <v>3800</v>
      </c>
      <c r="K293" s="490"/>
      <c r="L293" s="477">
        <v>3533.3333333333335</v>
      </c>
      <c r="M293" s="477">
        <v>3800</v>
      </c>
      <c r="N293" s="477"/>
    </row>
    <row r="294" spans="1:14" outlineLevel="1">
      <c r="A294" s="340"/>
      <c r="B294" s="498"/>
      <c r="C294" s="483" t="s">
        <v>153</v>
      </c>
      <c r="D294" s="485">
        <v>110</v>
      </c>
      <c r="E294" s="477">
        <v>3100</v>
      </c>
      <c r="F294" s="483">
        <v>3000</v>
      </c>
      <c r="G294" s="477">
        <v>3000</v>
      </c>
      <c r="H294" s="477">
        <v>3166.6666666666665</v>
      </c>
      <c r="I294" s="477">
        <v>3166.6666666666665</v>
      </c>
      <c r="J294" s="477">
        <v>3200</v>
      </c>
      <c r="K294" s="490"/>
      <c r="L294" s="477">
        <v>3105.5555555555552</v>
      </c>
      <c r="M294" s="477">
        <v>3200</v>
      </c>
      <c r="N294" s="477"/>
    </row>
    <row r="295" spans="1:14" outlineLevel="1">
      <c r="A295" s="340"/>
      <c r="B295" s="498"/>
      <c r="C295" s="483"/>
      <c r="D295" s="485"/>
      <c r="E295" s="477"/>
      <c r="F295" s="490"/>
      <c r="G295" s="477"/>
      <c r="H295" s="477"/>
      <c r="I295" s="477"/>
      <c r="J295" s="477"/>
      <c r="K295" s="490"/>
      <c r="L295" s="477"/>
      <c r="M295" s="477"/>
      <c r="N295" s="477"/>
    </row>
    <row r="296" spans="1:14" outlineLevel="1">
      <c r="A296" s="340"/>
      <c r="B296" s="499"/>
      <c r="C296" s="501" t="s">
        <v>148</v>
      </c>
      <c r="D296" s="502"/>
      <c r="E296" s="503">
        <v>25.690235690235689</v>
      </c>
      <c r="F296" s="503">
        <v>26.020202020202021</v>
      </c>
      <c r="G296" s="503">
        <v>26.036363636363639</v>
      </c>
      <c r="H296" s="503">
        <v>26.886195286195289</v>
      </c>
      <c r="I296" s="503">
        <v>26.786531986531987</v>
      </c>
      <c r="J296" s="503">
        <v>27.080134680134677</v>
      </c>
      <c r="K296" s="504"/>
      <c r="L296" s="503">
        <v>26.416610549943883</v>
      </c>
      <c r="M296" s="503">
        <v>27.080134680134677</v>
      </c>
      <c r="N296" s="479"/>
    </row>
    <row r="297" spans="1:14" outlineLevel="1">
      <c r="A297" s="340">
        <v>43479</v>
      </c>
      <c r="B297" s="257" t="s">
        <v>142</v>
      </c>
      <c r="C297" s="483" t="s">
        <v>149</v>
      </c>
      <c r="D297" s="485">
        <v>110</v>
      </c>
      <c r="E297" s="477">
        <v>2800</v>
      </c>
      <c r="F297" s="483">
        <v>3000</v>
      </c>
      <c r="G297" s="477">
        <v>3033.3333333333335</v>
      </c>
      <c r="H297" s="477">
        <v>3000</v>
      </c>
      <c r="I297" s="477">
        <v>3100</v>
      </c>
      <c r="J297" s="477">
        <v>2900</v>
      </c>
      <c r="K297" s="490"/>
      <c r="L297" s="477">
        <v>2972.2222222222226</v>
      </c>
      <c r="M297" s="477">
        <v>3100</v>
      </c>
      <c r="N297" s="477">
        <v>2800</v>
      </c>
    </row>
    <row r="298" spans="1:14" outlineLevel="1">
      <c r="A298" s="340"/>
      <c r="B298" s="498"/>
      <c r="C298" s="483" t="s">
        <v>150</v>
      </c>
      <c r="D298" s="485">
        <v>150</v>
      </c>
      <c r="E298" s="477">
        <v>3866.6666666666665</v>
      </c>
      <c r="F298" s="483">
        <v>3700</v>
      </c>
      <c r="G298" s="477">
        <v>3633.3333333333335</v>
      </c>
      <c r="H298" s="477">
        <v>4033.3333333333335</v>
      </c>
      <c r="I298" s="477">
        <v>3800</v>
      </c>
      <c r="J298" s="477">
        <v>4000</v>
      </c>
      <c r="K298" s="490"/>
      <c r="L298" s="477">
        <v>3838.8888888888891</v>
      </c>
      <c r="M298" s="477">
        <v>4033.3333333333335</v>
      </c>
      <c r="N298" s="477">
        <v>3633.3333333333335</v>
      </c>
    </row>
    <row r="299" spans="1:14" outlineLevel="1">
      <c r="A299" s="340"/>
      <c r="B299" s="498"/>
      <c r="C299" s="483" t="s">
        <v>151</v>
      </c>
      <c r="D299" s="485">
        <v>90</v>
      </c>
      <c r="E299" s="477">
        <v>2333.3333333333335</v>
      </c>
      <c r="F299" s="483">
        <v>2600</v>
      </c>
      <c r="G299" s="477">
        <v>2400</v>
      </c>
      <c r="H299" s="477">
        <v>2533.3333333333335</v>
      </c>
      <c r="I299" s="477">
        <v>2466.6666666666665</v>
      </c>
      <c r="J299" s="477">
        <v>2433.3333333333335</v>
      </c>
      <c r="K299" s="490"/>
      <c r="L299" s="477">
        <v>2461.1111111111113</v>
      </c>
      <c r="M299" s="477">
        <v>2600</v>
      </c>
      <c r="N299" s="477">
        <v>2333.3333333333335</v>
      </c>
    </row>
    <row r="300" spans="1:14" outlineLevel="1">
      <c r="A300" s="340"/>
      <c r="B300" s="498"/>
      <c r="C300" s="483" t="s">
        <v>152</v>
      </c>
      <c r="D300" s="485">
        <v>150</v>
      </c>
      <c r="E300" s="477">
        <v>3466.6666666666665</v>
      </c>
      <c r="F300" s="483">
        <v>3300</v>
      </c>
      <c r="G300" s="477">
        <v>3333.3333333333335</v>
      </c>
      <c r="H300" s="477">
        <v>3500</v>
      </c>
      <c r="I300" s="477">
        <v>3633.3333333333335</v>
      </c>
      <c r="J300" s="477">
        <v>3800</v>
      </c>
      <c r="K300" s="490"/>
      <c r="L300" s="477">
        <v>3505.5555555555552</v>
      </c>
      <c r="M300" s="477">
        <v>3800</v>
      </c>
      <c r="N300" s="477">
        <v>3300</v>
      </c>
    </row>
    <row r="301" spans="1:14" outlineLevel="1">
      <c r="A301" s="340"/>
      <c r="B301" s="498"/>
      <c r="C301" s="483" t="s">
        <v>153</v>
      </c>
      <c r="D301" s="485">
        <v>110</v>
      </c>
      <c r="E301" s="477">
        <v>3100</v>
      </c>
      <c r="F301" s="483">
        <v>3000</v>
      </c>
      <c r="G301" s="477">
        <v>3000</v>
      </c>
      <c r="H301" s="477">
        <v>3166.6666666666665</v>
      </c>
      <c r="I301" s="477">
        <v>3166.6666666666665</v>
      </c>
      <c r="J301" s="477">
        <v>3200</v>
      </c>
      <c r="K301" s="490"/>
      <c r="L301" s="477">
        <v>3105.5555555555552</v>
      </c>
      <c r="M301" s="477">
        <v>3200</v>
      </c>
      <c r="N301" s="477">
        <v>3000</v>
      </c>
    </row>
    <row r="302" spans="1:14" outlineLevel="1">
      <c r="A302" s="340"/>
      <c r="B302" s="498"/>
      <c r="C302" s="483"/>
      <c r="D302" s="485"/>
      <c r="E302" s="477"/>
      <c r="F302" s="490"/>
      <c r="G302" s="477"/>
      <c r="H302" s="477"/>
      <c r="I302" s="477"/>
      <c r="J302" s="477"/>
      <c r="K302" s="490"/>
      <c r="L302" s="477"/>
      <c r="M302" s="477"/>
      <c r="N302" s="477"/>
    </row>
    <row r="303" spans="1:14" outlineLevel="1">
      <c r="A303" s="340"/>
      <c r="B303" s="499"/>
      <c r="C303" s="501" t="s">
        <v>148</v>
      </c>
      <c r="D303" s="502"/>
      <c r="E303" s="503">
        <v>25.690235690235689</v>
      </c>
      <c r="F303" s="503">
        <v>26.020202020202021</v>
      </c>
      <c r="G303" s="503">
        <v>25.591919191919196</v>
      </c>
      <c r="H303" s="503">
        <v>26.886195286195289</v>
      </c>
      <c r="I303" s="503">
        <v>26.786531986531987</v>
      </c>
      <c r="J303" s="503">
        <v>26.898316498316497</v>
      </c>
      <c r="K303" s="504"/>
      <c r="L303" s="503">
        <v>26.312233445566779</v>
      </c>
      <c r="M303" s="503">
        <v>26.898316498316497</v>
      </c>
      <c r="N303" s="503">
        <v>25.591919191919196</v>
      </c>
    </row>
    <row r="304" spans="1:14" outlineLevel="1">
      <c r="A304" s="340">
        <v>43476</v>
      </c>
      <c r="B304" s="498" t="s">
        <v>142</v>
      </c>
      <c r="C304" s="483" t="s">
        <v>149</v>
      </c>
      <c r="D304" s="485">
        <v>110</v>
      </c>
      <c r="E304" s="477">
        <v>2933.3333333333335</v>
      </c>
      <c r="F304" s="483">
        <v>3000</v>
      </c>
      <c r="G304" s="477">
        <v>3033.3333333333335</v>
      </c>
      <c r="H304" s="477">
        <v>3000</v>
      </c>
      <c r="I304" s="477">
        <v>2833.3333333333335</v>
      </c>
      <c r="J304" s="477">
        <v>2900</v>
      </c>
      <c r="K304" s="490"/>
      <c r="L304" s="477">
        <v>2950</v>
      </c>
      <c r="M304" s="477">
        <v>3033.3333333333335</v>
      </c>
      <c r="N304" s="477">
        <v>2833.3333333333335</v>
      </c>
    </row>
    <row r="305" spans="1:14" outlineLevel="1">
      <c r="A305" s="340"/>
      <c r="B305" s="498"/>
      <c r="C305" s="483" t="s">
        <v>150</v>
      </c>
      <c r="D305" s="485">
        <v>150</v>
      </c>
      <c r="E305" s="477">
        <v>3866.6666666666665</v>
      </c>
      <c r="F305" s="483">
        <v>3700</v>
      </c>
      <c r="G305" s="477">
        <v>3633.3333333333335</v>
      </c>
      <c r="H305" s="477">
        <v>4033.3333333333335</v>
      </c>
      <c r="I305" s="477">
        <v>3800</v>
      </c>
      <c r="J305" s="477">
        <v>4000</v>
      </c>
      <c r="K305" s="490"/>
      <c r="L305" s="477">
        <v>3838.8888888888891</v>
      </c>
      <c r="M305" s="477">
        <v>4033.3333333333335</v>
      </c>
      <c r="N305" s="477">
        <v>3633.3333333333335</v>
      </c>
    </row>
    <row r="306" spans="1:14" outlineLevel="1">
      <c r="A306" s="340"/>
      <c r="B306" s="498"/>
      <c r="C306" s="483" t="s">
        <v>151</v>
      </c>
      <c r="D306" s="485">
        <v>90</v>
      </c>
      <c r="E306" s="477">
        <v>2333.3333333333335</v>
      </c>
      <c r="F306" s="483">
        <v>2600</v>
      </c>
      <c r="G306" s="477">
        <v>2400</v>
      </c>
      <c r="H306" s="477">
        <v>2533.3333333333335</v>
      </c>
      <c r="I306" s="477">
        <v>2466.6666666666665</v>
      </c>
      <c r="J306" s="477">
        <v>2433.3333333333335</v>
      </c>
      <c r="K306" s="490"/>
      <c r="L306" s="477">
        <v>2461.1111111111113</v>
      </c>
      <c r="M306" s="477">
        <v>2600</v>
      </c>
      <c r="N306" s="477">
        <v>2333.3333333333335</v>
      </c>
    </row>
    <row r="307" spans="1:14" outlineLevel="1">
      <c r="A307" s="340"/>
      <c r="B307" s="498"/>
      <c r="C307" s="483" t="s">
        <v>152</v>
      </c>
      <c r="D307" s="485">
        <v>150</v>
      </c>
      <c r="E307" s="477">
        <v>3500</v>
      </c>
      <c r="F307" s="483">
        <v>3800</v>
      </c>
      <c r="G307" s="477">
        <v>3500</v>
      </c>
      <c r="H307" s="477">
        <v>3500</v>
      </c>
      <c r="I307" s="477">
        <v>3633.3333333333335</v>
      </c>
      <c r="J307" s="477">
        <v>3800</v>
      </c>
      <c r="K307" s="490"/>
      <c r="L307" s="477">
        <v>3622.2222222222222</v>
      </c>
      <c r="M307" s="477">
        <v>3800</v>
      </c>
      <c r="N307" s="477">
        <v>3500</v>
      </c>
    </row>
    <row r="308" spans="1:14" outlineLevel="1">
      <c r="A308" s="340"/>
      <c r="B308" s="498"/>
      <c r="C308" s="483" t="s">
        <v>153</v>
      </c>
      <c r="D308" s="485">
        <v>110</v>
      </c>
      <c r="E308" s="477">
        <v>3100</v>
      </c>
      <c r="F308" s="483">
        <v>3000</v>
      </c>
      <c r="G308" s="477">
        <v>3000</v>
      </c>
      <c r="H308" s="477">
        <v>3166.6666666666665</v>
      </c>
      <c r="I308" s="477">
        <v>3166.6666666666665</v>
      </c>
      <c r="J308" s="477">
        <v>3200</v>
      </c>
      <c r="K308" s="490"/>
      <c r="L308" s="477">
        <v>3105.5555555555552</v>
      </c>
      <c r="M308" s="477">
        <v>3200</v>
      </c>
      <c r="N308" s="477">
        <v>3000</v>
      </c>
    </row>
    <row r="309" spans="1:14" outlineLevel="1">
      <c r="A309" s="340"/>
      <c r="B309" s="498"/>
      <c r="C309" s="483"/>
      <c r="D309" s="485"/>
      <c r="E309" s="477"/>
      <c r="F309" s="490"/>
      <c r="G309" s="477"/>
      <c r="H309" s="477"/>
      <c r="I309" s="477"/>
      <c r="J309" s="477"/>
      <c r="K309" s="490"/>
      <c r="L309" s="477"/>
      <c r="M309" s="477"/>
      <c r="N309" s="477"/>
    </row>
    <row r="310" spans="1:14" outlineLevel="1">
      <c r="A310" s="340"/>
      <c r="B310" s="499"/>
      <c r="C310" s="501" t="s">
        <v>148</v>
      </c>
      <c r="D310" s="502"/>
      <c r="E310" s="503">
        <v>25.977104377104375</v>
      </c>
      <c r="F310" s="503">
        <v>26.686868686868685</v>
      </c>
      <c r="G310" s="503">
        <v>25.814141414141414</v>
      </c>
      <c r="H310" s="503">
        <v>26.886195286195289</v>
      </c>
      <c r="I310" s="503">
        <v>26.301683501683506</v>
      </c>
      <c r="J310" s="503">
        <v>26.898316498316497</v>
      </c>
      <c r="K310" s="504"/>
      <c r="L310" s="503">
        <v>26.427384960718296</v>
      </c>
      <c r="M310" s="503">
        <v>26.898316498316497</v>
      </c>
      <c r="N310" s="503">
        <v>25.814141414141414</v>
      </c>
    </row>
    <row r="311" spans="1:14" outlineLevel="1">
      <c r="A311" s="340">
        <v>43475</v>
      </c>
      <c r="B311" s="257" t="s">
        <v>142</v>
      </c>
      <c r="C311" s="483" t="s">
        <v>149</v>
      </c>
      <c r="D311" s="485">
        <v>110</v>
      </c>
      <c r="E311" s="477">
        <v>2933.3333333333335</v>
      </c>
      <c r="F311" s="483">
        <v>3000</v>
      </c>
      <c r="G311" s="477">
        <v>3033.3333333333335</v>
      </c>
      <c r="H311" s="477">
        <v>3000</v>
      </c>
      <c r="I311" s="477">
        <v>2833.3333333333335</v>
      </c>
      <c r="J311" s="477">
        <v>2900</v>
      </c>
      <c r="K311" s="490"/>
      <c r="L311" s="477">
        <v>2950</v>
      </c>
      <c r="M311" s="477">
        <v>3033.3333333333335</v>
      </c>
      <c r="N311" s="477">
        <v>2833.3333333333335</v>
      </c>
    </row>
    <row r="312" spans="1:14" outlineLevel="1">
      <c r="A312" s="340"/>
      <c r="B312" s="498"/>
      <c r="C312" s="483" t="s">
        <v>150</v>
      </c>
      <c r="D312" s="485">
        <v>150</v>
      </c>
      <c r="E312" s="477">
        <v>3866.6666666666665</v>
      </c>
      <c r="F312" s="483">
        <v>3700</v>
      </c>
      <c r="G312" s="477">
        <v>3633.3333333333335</v>
      </c>
      <c r="H312" s="477">
        <v>4033.3333333333335</v>
      </c>
      <c r="I312" s="477">
        <v>3800</v>
      </c>
      <c r="J312" s="477">
        <v>4000</v>
      </c>
      <c r="K312" s="490"/>
      <c r="L312" s="477">
        <v>3838.8888888888891</v>
      </c>
      <c r="M312" s="477">
        <v>4033.3333333333335</v>
      </c>
      <c r="N312" s="477">
        <v>3633.3333333333335</v>
      </c>
    </row>
    <row r="313" spans="1:14" outlineLevel="1">
      <c r="A313" s="340"/>
      <c r="B313" s="498"/>
      <c r="C313" s="483" t="s">
        <v>151</v>
      </c>
      <c r="D313" s="485">
        <v>90</v>
      </c>
      <c r="E313" s="477">
        <v>2333.3333333333335</v>
      </c>
      <c r="F313" s="483">
        <v>2600</v>
      </c>
      <c r="G313" s="477">
        <v>2400</v>
      </c>
      <c r="H313" s="477">
        <v>2533.3333333333335</v>
      </c>
      <c r="I313" s="477">
        <v>2466.6666666666665</v>
      </c>
      <c r="J313" s="477">
        <v>2433.3333333333335</v>
      </c>
      <c r="K313" s="490"/>
      <c r="L313" s="477">
        <v>2461.1111111111113</v>
      </c>
      <c r="M313" s="477">
        <v>2600</v>
      </c>
      <c r="N313" s="477">
        <v>2333.3333333333335</v>
      </c>
    </row>
    <row r="314" spans="1:14" outlineLevel="1">
      <c r="A314" s="340"/>
      <c r="B314" s="498"/>
      <c r="C314" s="483" t="s">
        <v>152</v>
      </c>
      <c r="D314" s="485">
        <v>150</v>
      </c>
      <c r="E314" s="477">
        <v>3500</v>
      </c>
      <c r="F314" s="483">
        <v>3800</v>
      </c>
      <c r="G314" s="477">
        <v>3600</v>
      </c>
      <c r="H314" s="477">
        <v>3500</v>
      </c>
      <c r="I314" s="477">
        <v>3633.3333333333335</v>
      </c>
      <c r="J314" s="477">
        <v>3800</v>
      </c>
      <c r="K314" s="490"/>
      <c r="L314" s="477">
        <v>3638.8888888888887</v>
      </c>
      <c r="M314" s="477">
        <v>3800</v>
      </c>
      <c r="N314" s="477">
        <v>3500</v>
      </c>
    </row>
    <row r="315" spans="1:14" outlineLevel="1">
      <c r="A315" s="340"/>
      <c r="B315" s="498"/>
      <c r="C315" s="483" t="s">
        <v>153</v>
      </c>
      <c r="D315" s="485">
        <v>110</v>
      </c>
      <c r="E315" s="477">
        <v>3100</v>
      </c>
      <c r="F315" s="483">
        <v>3000</v>
      </c>
      <c r="G315" s="477">
        <v>3000</v>
      </c>
      <c r="H315" s="477">
        <v>3166.6666666666665</v>
      </c>
      <c r="I315" s="477">
        <v>3166.6666666666665</v>
      </c>
      <c r="J315" s="477">
        <v>3200</v>
      </c>
      <c r="K315" s="490"/>
      <c r="L315" s="477">
        <v>3105.5555555555552</v>
      </c>
      <c r="M315" s="477">
        <v>3200</v>
      </c>
      <c r="N315" s="477">
        <v>3000</v>
      </c>
    </row>
    <row r="316" spans="1:14" outlineLevel="1">
      <c r="A316" s="340"/>
      <c r="B316" s="498"/>
      <c r="C316" s="483"/>
      <c r="D316" s="485"/>
      <c r="E316" s="477"/>
      <c r="F316" s="490"/>
      <c r="G316" s="477"/>
      <c r="H316" s="477"/>
      <c r="I316" s="477"/>
      <c r="J316" s="477"/>
      <c r="K316" s="490"/>
      <c r="L316" s="477"/>
      <c r="M316" s="477"/>
      <c r="N316" s="477"/>
    </row>
    <row r="317" spans="1:14" outlineLevel="1">
      <c r="A317" s="340"/>
      <c r="B317" s="499"/>
      <c r="C317" s="508" t="s">
        <v>148</v>
      </c>
      <c r="D317" s="502"/>
      <c r="E317" s="479">
        <v>25.977104377104375</v>
      </c>
      <c r="F317" s="508">
        <v>26.686868686868685</v>
      </c>
      <c r="G317" s="479">
        <v>25.94747474747475</v>
      </c>
      <c r="H317" s="479">
        <v>26.886195286195289</v>
      </c>
      <c r="I317" s="479">
        <v>26.301683501683506</v>
      </c>
      <c r="J317" s="479">
        <v>26.898316498316497</v>
      </c>
      <c r="K317" s="508"/>
      <c r="L317" s="479">
        <v>26.449607182940515</v>
      </c>
      <c r="M317" s="479">
        <v>26.898316498316497</v>
      </c>
      <c r="N317" s="479">
        <v>25.94747474747475</v>
      </c>
    </row>
    <row r="318" spans="1:14" outlineLevel="1">
      <c r="A318" s="340">
        <v>43474</v>
      </c>
      <c r="B318" s="498" t="s">
        <v>142</v>
      </c>
      <c r="C318" s="483" t="s">
        <v>149</v>
      </c>
      <c r="D318" s="485">
        <v>110</v>
      </c>
      <c r="E318" s="477">
        <v>2933.3333333333335</v>
      </c>
      <c r="F318" s="483">
        <v>3000</v>
      </c>
      <c r="G318" s="477">
        <v>3033.3333333333335</v>
      </c>
      <c r="H318" s="477">
        <v>3000</v>
      </c>
      <c r="I318" s="477">
        <v>2833.3333333333335</v>
      </c>
      <c r="J318" s="477">
        <v>2833.3333333333335</v>
      </c>
      <c r="K318" s="490"/>
      <c r="L318" s="477">
        <v>2938.8888888888891</v>
      </c>
      <c r="M318" s="477">
        <v>3033.3333333333335</v>
      </c>
      <c r="N318" s="477">
        <v>2833.3333333333335</v>
      </c>
    </row>
    <row r="319" spans="1:14" outlineLevel="1">
      <c r="A319" s="340"/>
      <c r="B319" s="498"/>
      <c r="C319" s="483" t="s">
        <v>150</v>
      </c>
      <c r="D319" s="485">
        <v>150</v>
      </c>
      <c r="E319" s="477">
        <v>3866.6666666666665</v>
      </c>
      <c r="F319" s="483">
        <v>3700</v>
      </c>
      <c r="G319" s="477">
        <v>3633.3333333333335</v>
      </c>
      <c r="H319" s="477">
        <v>4033.3333333333335</v>
      </c>
      <c r="I319" s="477">
        <v>3800</v>
      </c>
      <c r="J319" s="477">
        <v>4000</v>
      </c>
      <c r="K319" s="490"/>
      <c r="L319" s="477">
        <v>3838.8888888888891</v>
      </c>
      <c r="M319" s="477">
        <v>4033.3333333333335</v>
      </c>
      <c r="N319" s="477">
        <v>3633.3333333333335</v>
      </c>
    </row>
    <row r="320" spans="1:14" outlineLevel="1">
      <c r="A320" s="340"/>
      <c r="B320" s="498"/>
      <c r="C320" s="483" t="s">
        <v>151</v>
      </c>
      <c r="D320" s="485">
        <v>90</v>
      </c>
      <c r="E320" s="477">
        <v>2333.3333333333335</v>
      </c>
      <c r="F320" s="483">
        <v>2600</v>
      </c>
      <c r="G320" s="477">
        <v>2400</v>
      </c>
      <c r="H320" s="477">
        <v>2533.3333333333335</v>
      </c>
      <c r="I320" s="477">
        <v>2466.6666666666665</v>
      </c>
      <c r="J320" s="477">
        <v>2433.3333333333335</v>
      </c>
      <c r="K320" s="490"/>
      <c r="L320" s="477">
        <v>2461.1111111111113</v>
      </c>
      <c r="M320" s="477">
        <v>2600</v>
      </c>
      <c r="N320" s="477">
        <v>2333.3333333333335</v>
      </c>
    </row>
    <row r="321" spans="1:14" outlineLevel="1">
      <c r="A321" s="340"/>
      <c r="B321" s="498"/>
      <c r="C321" s="483" t="s">
        <v>152</v>
      </c>
      <c r="D321" s="485">
        <v>150</v>
      </c>
      <c r="E321" s="477">
        <v>3500</v>
      </c>
      <c r="F321" s="483">
        <v>3800</v>
      </c>
      <c r="G321" s="477">
        <v>3600</v>
      </c>
      <c r="H321" s="477">
        <v>3500</v>
      </c>
      <c r="I321" s="477">
        <v>3633.3333333333335</v>
      </c>
      <c r="J321" s="477">
        <v>3700</v>
      </c>
      <c r="K321" s="490"/>
      <c r="L321" s="477">
        <v>3622.2222222222222</v>
      </c>
      <c r="M321" s="477">
        <v>3800</v>
      </c>
      <c r="N321" s="477">
        <v>3500</v>
      </c>
    </row>
    <row r="322" spans="1:14" outlineLevel="1">
      <c r="A322" s="340"/>
      <c r="B322" s="498"/>
      <c r="C322" s="483" t="s">
        <v>153</v>
      </c>
      <c r="D322" s="485">
        <v>110</v>
      </c>
      <c r="E322" s="477">
        <v>3100</v>
      </c>
      <c r="F322" s="483">
        <v>3000</v>
      </c>
      <c r="G322" s="477">
        <v>3000</v>
      </c>
      <c r="H322" s="477">
        <v>3166.6666666666665</v>
      </c>
      <c r="I322" s="477">
        <v>3166.6666666666665</v>
      </c>
      <c r="J322" s="477">
        <v>3200</v>
      </c>
      <c r="K322" s="490"/>
      <c r="L322" s="477">
        <v>3105.5555555555552</v>
      </c>
      <c r="M322" s="477">
        <v>3200</v>
      </c>
      <c r="N322" s="477">
        <v>3000</v>
      </c>
    </row>
    <row r="323" spans="1:14" outlineLevel="1">
      <c r="A323" s="340"/>
      <c r="B323" s="498"/>
      <c r="C323" s="483"/>
      <c r="D323" s="485"/>
      <c r="E323" s="477"/>
      <c r="F323" s="490"/>
      <c r="G323" s="477"/>
      <c r="H323" s="477"/>
      <c r="I323" s="477"/>
      <c r="J323" s="477"/>
      <c r="K323" s="490"/>
      <c r="L323" s="477"/>
      <c r="M323" s="477"/>
      <c r="N323" s="477"/>
    </row>
    <row r="324" spans="1:14" outlineLevel="1">
      <c r="A324" s="340"/>
      <c r="B324" s="499"/>
      <c r="C324" s="508" t="s">
        <v>148</v>
      </c>
      <c r="D324" s="512"/>
      <c r="E324" s="479">
        <v>25.977104377104375</v>
      </c>
      <c r="F324" s="502">
        <v>26.686868686868685</v>
      </c>
      <c r="G324" s="479">
        <v>25.94747474747475</v>
      </c>
      <c r="H324" s="479">
        <v>26.886195286195289</v>
      </c>
      <c r="I324" s="479">
        <v>26.301683501683506</v>
      </c>
      <c r="J324" s="479">
        <v>26.643771043771046</v>
      </c>
      <c r="K324" s="502"/>
      <c r="L324" s="479">
        <v>26.407182940516275</v>
      </c>
      <c r="M324" s="479">
        <v>26.886195286195289</v>
      </c>
      <c r="N324" s="479">
        <v>25.94747474747475</v>
      </c>
    </row>
    <row r="325" spans="1:14" outlineLevel="1">
      <c r="A325" s="340">
        <v>43473</v>
      </c>
      <c r="B325" s="257" t="s">
        <v>142</v>
      </c>
      <c r="C325" s="483" t="s">
        <v>149</v>
      </c>
      <c r="D325" s="485">
        <v>110</v>
      </c>
      <c r="E325" s="477">
        <v>2933.3333333333335</v>
      </c>
      <c r="F325" s="483">
        <v>3000</v>
      </c>
      <c r="G325" s="477">
        <v>3033.3333333333335</v>
      </c>
      <c r="H325" s="477">
        <v>3000</v>
      </c>
      <c r="I325" s="477">
        <v>2833.3333333333335</v>
      </c>
      <c r="J325" s="477">
        <v>2833.3333333333335</v>
      </c>
      <c r="K325" s="490"/>
      <c r="L325" s="477">
        <v>2938.8888888888891</v>
      </c>
      <c r="M325" s="477">
        <v>3033.3333333333335</v>
      </c>
      <c r="N325" s="477">
        <v>2833.3333333333335</v>
      </c>
    </row>
    <row r="326" spans="1:14" outlineLevel="1">
      <c r="A326" s="340"/>
      <c r="B326" s="498"/>
      <c r="C326" s="483" t="s">
        <v>150</v>
      </c>
      <c r="D326" s="485">
        <v>150</v>
      </c>
      <c r="E326" s="477">
        <v>3866.6666666666665</v>
      </c>
      <c r="F326" s="483">
        <v>3700</v>
      </c>
      <c r="G326" s="477">
        <v>3633.3333333333335</v>
      </c>
      <c r="H326" s="477">
        <v>4033.3333333333335</v>
      </c>
      <c r="I326" s="477">
        <v>3800</v>
      </c>
      <c r="J326" s="477">
        <v>4000</v>
      </c>
      <c r="K326" s="490"/>
      <c r="L326" s="477">
        <v>3838.8888888888891</v>
      </c>
      <c r="M326" s="477">
        <v>4033.3333333333335</v>
      </c>
      <c r="N326" s="477">
        <v>3633.3333333333335</v>
      </c>
    </row>
    <row r="327" spans="1:14" outlineLevel="1">
      <c r="A327" s="340"/>
      <c r="B327" s="498"/>
      <c r="C327" s="483" t="s">
        <v>151</v>
      </c>
      <c r="D327" s="485">
        <v>90</v>
      </c>
      <c r="E327" s="477">
        <v>2333.3333333333335</v>
      </c>
      <c r="F327" s="483">
        <v>2600</v>
      </c>
      <c r="G327" s="477">
        <v>2400</v>
      </c>
      <c r="H327" s="477">
        <v>2533.3333333333335</v>
      </c>
      <c r="I327" s="477">
        <v>2466.6666666666665</v>
      </c>
      <c r="J327" s="477">
        <v>2433.3333333333335</v>
      </c>
      <c r="K327" s="490"/>
      <c r="L327" s="477">
        <v>2461.1111111111113</v>
      </c>
      <c r="M327" s="477">
        <v>2600</v>
      </c>
      <c r="N327" s="477">
        <v>2333.3333333333335</v>
      </c>
    </row>
    <row r="328" spans="1:14" outlineLevel="1">
      <c r="A328" s="340"/>
      <c r="B328" s="498"/>
      <c r="C328" s="483" t="s">
        <v>152</v>
      </c>
      <c r="D328" s="485">
        <v>150</v>
      </c>
      <c r="E328" s="477">
        <v>3500</v>
      </c>
      <c r="F328" s="483">
        <v>3800</v>
      </c>
      <c r="G328" s="477">
        <v>3600</v>
      </c>
      <c r="H328" s="477">
        <v>3500</v>
      </c>
      <c r="I328" s="477">
        <v>3633.3333333333335</v>
      </c>
      <c r="J328" s="477">
        <v>3700</v>
      </c>
      <c r="K328" s="490"/>
      <c r="L328" s="477">
        <v>3622.2222222222222</v>
      </c>
      <c r="M328" s="477">
        <v>3800</v>
      </c>
      <c r="N328" s="477">
        <v>3500</v>
      </c>
    </row>
    <row r="329" spans="1:14" outlineLevel="1">
      <c r="A329" s="340"/>
      <c r="B329" s="498"/>
      <c r="C329" s="483" t="s">
        <v>153</v>
      </c>
      <c r="D329" s="485">
        <v>110</v>
      </c>
      <c r="E329" s="477">
        <v>3100</v>
      </c>
      <c r="F329" s="483">
        <v>3000</v>
      </c>
      <c r="G329" s="477">
        <v>3000</v>
      </c>
      <c r="H329" s="477">
        <v>3166.6666666666665</v>
      </c>
      <c r="I329" s="477">
        <v>3166.6666666666665</v>
      </c>
      <c r="J329" s="477">
        <v>3200</v>
      </c>
      <c r="K329" s="490"/>
      <c r="L329" s="477">
        <v>3105.5555555555552</v>
      </c>
      <c r="M329" s="477">
        <v>3200</v>
      </c>
      <c r="N329" s="477">
        <v>3000</v>
      </c>
    </row>
    <row r="330" spans="1:14" outlineLevel="1">
      <c r="A330" s="340"/>
      <c r="B330" s="498"/>
      <c r="C330" s="483"/>
      <c r="D330" s="485"/>
      <c r="E330" s="477"/>
      <c r="F330" s="490"/>
      <c r="G330" s="477"/>
      <c r="H330" s="477"/>
      <c r="I330" s="477"/>
      <c r="J330" s="477"/>
      <c r="K330" s="490"/>
      <c r="L330" s="477"/>
      <c r="M330" s="477"/>
      <c r="N330" s="477"/>
    </row>
    <row r="331" spans="1:14" outlineLevel="1">
      <c r="A331" s="340"/>
      <c r="B331" s="499"/>
      <c r="C331" s="508" t="s">
        <v>148</v>
      </c>
      <c r="D331" s="502"/>
      <c r="E331" s="479">
        <v>25.977104377104375</v>
      </c>
      <c r="F331" s="508">
        <v>26.686868686868685</v>
      </c>
      <c r="G331" s="479">
        <v>25.94747474747475</v>
      </c>
      <c r="H331" s="479">
        <v>26.886195286195289</v>
      </c>
      <c r="I331" s="479">
        <v>26.301683501683506</v>
      </c>
      <c r="J331" s="479">
        <v>26.643771043771046</v>
      </c>
      <c r="K331" s="508"/>
      <c r="L331" s="479">
        <v>26.407182940516275</v>
      </c>
      <c r="M331" s="479">
        <v>26.886195286195289</v>
      </c>
      <c r="N331" s="479">
        <v>25.94747474747475</v>
      </c>
    </row>
    <row r="332" spans="1:14" outlineLevel="1">
      <c r="A332" s="340">
        <v>43472</v>
      </c>
      <c r="B332" s="498" t="s">
        <v>142</v>
      </c>
      <c r="C332" s="483" t="s">
        <v>149</v>
      </c>
      <c r="D332" s="485">
        <v>110</v>
      </c>
      <c r="E332" s="477">
        <v>2933.3333333333335</v>
      </c>
      <c r="F332" s="483">
        <v>3000</v>
      </c>
      <c r="G332" s="477">
        <v>3033.3333333333335</v>
      </c>
      <c r="H332" s="477">
        <v>3000</v>
      </c>
      <c r="I332" s="477">
        <v>3266.6666666666665</v>
      </c>
      <c r="J332" s="477">
        <v>3000</v>
      </c>
      <c r="K332" s="490"/>
      <c r="L332" s="477">
        <v>3038.8888888888891</v>
      </c>
      <c r="M332" s="477">
        <v>3266.6666666666665</v>
      </c>
      <c r="N332" s="477">
        <v>2933.3333333333335</v>
      </c>
    </row>
    <row r="333" spans="1:14" outlineLevel="1">
      <c r="A333" s="340"/>
      <c r="B333" s="498"/>
      <c r="C333" s="483" t="s">
        <v>150</v>
      </c>
      <c r="D333" s="485">
        <v>150</v>
      </c>
      <c r="E333" s="477">
        <v>3866.6666666666665</v>
      </c>
      <c r="F333" s="483">
        <v>3700</v>
      </c>
      <c r="G333" s="477">
        <v>3633.3333333333335</v>
      </c>
      <c r="H333" s="477">
        <v>4033.3333333333335</v>
      </c>
      <c r="I333" s="477">
        <v>3800</v>
      </c>
      <c r="J333" s="477">
        <v>4000</v>
      </c>
      <c r="K333" s="490"/>
      <c r="L333" s="477">
        <v>3838.8888888888891</v>
      </c>
      <c r="M333" s="477">
        <v>4033.3333333333335</v>
      </c>
      <c r="N333" s="477">
        <v>3633.3333333333335</v>
      </c>
    </row>
    <row r="334" spans="1:14" outlineLevel="1">
      <c r="A334" s="340"/>
      <c r="B334" s="498"/>
      <c r="C334" s="483" t="s">
        <v>151</v>
      </c>
      <c r="D334" s="485">
        <v>90</v>
      </c>
      <c r="E334" s="477">
        <v>2333.3333333333335</v>
      </c>
      <c r="F334" s="483">
        <v>2600</v>
      </c>
      <c r="G334" s="477">
        <v>2400</v>
      </c>
      <c r="H334" s="477">
        <v>2533.3333333333335</v>
      </c>
      <c r="I334" s="477">
        <v>2466.6666666666665</v>
      </c>
      <c r="J334" s="477">
        <v>2500</v>
      </c>
      <c r="K334" s="490"/>
      <c r="L334" s="477">
        <v>2472.2222222222222</v>
      </c>
      <c r="M334" s="477">
        <v>2600</v>
      </c>
      <c r="N334" s="477">
        <v>2333.3333333333335</v>
      </c>
    </row>
    <row r="335" spans="1:14" outlineLevel="1">
      <c r="A335" s="340"/>
      <c r="B335" s="498"/>
      <c r="C335" s="483" t="s">
        <v>152</v>
      </c>
      <c r="D335" s="485">
        <v>150</v>
      </c>
      <c r="E335" s="477">
        <v>3500</v>
      </c>
      <c r="F335" s="483">
        <v>3800</v>
      </c>
      <c r="G335" s="477">
        <v>3600</v>
      </c>
      <c r="H335" s="477">
        <v>3500</v>
      </c>
      <c r="I335" s="477">
        <v>3633.3333333333335</v>
      </c>
      <c r="J335" s="477">
        <v>3700</v>
      </c>
      <c r="K335" s="490"/>
      <c r="L335" s="477">
        <v>3622.2222222222222</v>
      </c>
      <c r="M335" s="477">
        <v>3800</v>
      </c>
      <c r="N335" s="477">
        <v>3500</v>
      </c>
    </row>
    <row r="336" spans="1:14" outlineLevel="1">
      <c r="A336" s="340"/>
      <c r="B336" s="498"/>
      <c r="C336" s="483" t="s">
        <v>153</v>
      </c>
      <c r="D336" s="485">
        <v>110</v>
      </c>
      <c r="E336" s="477">
        <v>3100</v>
      </c>
      <c r="F336" s="483">
        <v>3000</v>
      </c>
      <c r="G336" s="477">
        <v>3000</v>
      </c>
      <c r="H336" s="477">
        <v>3166.6666666666665</v>
      </c>
      <c r="I336" s="477">
        <v>3166.6666666666665</v>
      </c>
      <c r="J336" s="477">
        <v>3200</v>
      </c>
      <c r="K336" s="490"/>
      <c r="L336" s="477">
        <v>3105.5555555555552</v>
      </c>
      <c r="M336" s="477">
        <v>3200</v>
      </c>
      <c r="N336" s="477">
        <v>3000</v>
      </c>
    </row>
    <row r="337" spans="1:14" outlineLevel="1">
      <c r="A337" s="340"/>
      <c r="B337" s="498"/>
      <c r="C337" s="483"/>
      <c r="D337" s="485"/>
      <c r="E337" s="477"/>
      <c r="F337" s="490"/>
      <c r="G337" s="477"/>
      <c r="H337" s="477"/>
      <c r="I337" s="477"/>
      <c r="J337" s="477"/>
      <c r="K337" s="490"/>
      <c r="L337" s="477"/>
      <c r="M337" s="477"/>
      <c r="N337" s="477"/>
    </row>
    <row r="338" spans="1:14" outlineLevel="1">
      <c r="A338" s="340"/>
      <c r="B338" s="499"/>
      <c r="C338" s="508" t="s">
        <v>148</v>
      </c>
      <c r="D338" s="512"/>
      <c r="E338" s="479">
        <v>25.977104377104375</v>
      </c>
      <c r="F338" s="502">
        <v>26.686868686868685</v>
      </c>
      <c r="G338" s="479">
        <v>25.94747474747475</v>
      </c>
      <c r="H338" s="479">
        <v>26.886195286195289</v>
      </c>
      <c r="I338" s="479">
        <v>27.089562289562291</v>
      </c>
      <c r="J338" s="479">
        <v>27.094949494949493</v>
      </c>
      <c r="K338" s="502"/>
      <c r="L338" s="479">
        <v>26.613692480359148</v>
      </c>
      <c r="M338" s="479">
        <v>27.094949494949493</v>
      </c>
      <c r="N338" s="479">
        <v>25.94747474747475</v>
      </c>
    </row>
    <row r="339" spans="1:14" outlineLevel="1">
      <c r="A339" s="340">
        <v>43471</v>
      </c>
      <c r="B339" s="257" t="s">
        <v>142</v>
      </c>
      <c r="C339" s="483" t="s">
        <v>149</v>
      </c>
      <c r="D339" s="485">
        <v>110</v>
      </c>
      <c r="E339" s="477">
        <v>2933.3333333333335</v>
      </c>
      <c r="F339" s="490">
        <v>3000</v>
      </c>
      <c r="G339" s="477">
        <v>3033.3333333333335</v>
      </c>
      <c r="H339" s="477">
        <v>3000</v>
      </c>
      <c r="I339" s="477">
        <v>3266.6666666666665</v>
      </c>
      <c r="J339" s="477">
        <v>3000</v>
      </c>
      <c r="K339" s="490"/>
      <c r="L339" s="477">
        <v>3038.8888888888891</v>
      </c>
      <c r="M339" s="477">
        <v>3266.6666666666665</v>
      </c>
      <c r="N339" s="477">
        <v>2933.3333333333335</v>
      </c>
    </row>
    <row r="340" spans="1:14" outlineLevel="1">
      <c r="A340" s="340"/>
      <c r="B340" s="498"/>
      <c r="C340" s="483" t="s">
        <v>150</v>
      </c>
      <c r="D340" s="485">
        <v>150</v>
      </c>
      <c r="E340" s="477">
        <v>3766.6666666666665</v>
      </c>
      <c r="F340" s="490">
        <v>3700</v>
      </c>
      <c r="G340" s="477">
        <v>3733.3333333333335</v>
      </c>
      <c r="H340" s="477">
        <v>4200</v>
      </c>
      <c r="I340" s="477">
        <v>3800</v>
      </c>
      <c r="J340" s="477">
        <v>4000</v>
      </c>
      <c r="K340" s="490"/>
      <c r="L340" s="477">
        <v>3866.6666666666665</v>
      </c>
      <c r="M340" s="477">
        <v>4200</v>
      </c>
      <c r="N340" s="477">
        <v>3700</v>
      </c>
    </row>
    <row r="341" spans="1:14" outlineLevel="1">
      <c r="A341" s="340"/>
      <c r="B341" s="498"/>
      <c r="C341" s="483" t="s">
        <v>151</v>
      </c>
      <c r="D341" s="485">
        <v>90</v>
      </c>
      <c r="E341" s="477">
        <v>2333.3333333333335</v>
      </c>
      <c r="F341" s="490">
        <v>2600</v>
      </c>
      <c r="G341" s="477">
        <v>2433.3333333333335</v>
      </c>
      <c r="H341" s="477">
        <v>2533.3333333333335</v>
      </c>
      <c r="I341" s="477">
        <v>2466.6666666666665</v>
      </c>
      <c r="J341" s="477">
        <v>2500</v>
      </c>
      <c r="K341" s="490"/>
      <c r="L341" s="477">
        <v>2477.7777777777778</v>
      </c>
      <c r="M341" s="477">
        <v>2600</v>
      </c>
      <c r="N341" s="477">
        <v>2333.3333333333335</v>
      </c>
    </row>
    <row r="342" spans="1:14" outlineLevel="1">
      <c r="A342" s="340"/>
      <c r="B342" s="498"/>
      <c r="C342" s="483" t="s">
        <v>152</v>
      </c>
      <c r="D342" s="485">
        <v>150</v>
      </c>
      <c r="E342" s="477">
        <v>3566.6666666666665</v>
      </c>
      <c r="F342" s="490">
        <v>3800</v>
      </c>
      <c r="G342" s="477">
        <v>3600</v>
      </c>
      <c r="H342" s="477">
        <v>3633.3333333333335</v>
      </c>
      <c r="I342" s="477">
        <v>3533.3333333333335</v>
      </c>
      <c r="J342" s="477">
        <v>3700</v>
      </c>
      <c r="K342" s="490"/>
      <c r="L342" s="477">
        <v>3638.8888888888887</v>
      </c>
      <c r="M342" s="477">
        <v>3800</v>
      </c>
      <c r="N342" s="477">
        <v>3533.3333333333335</v>
      </c>
    </row>
    <row r="343" spans="1:14" outlineLevel="1">
      <c r="A343" s="340"/>
      <c r="B343" s="498"/>
      <c r="C343" s="483" t="s">
        <v>153</v>
      </c>
      <c r="D343" s="485">
        <v>110</v>
      </c>
      <c r="E343" s="477">
        <v>3100</v>
      </c>
      <c r="F343" s="490">
        <v>3000</v>
      </c>
      <c r="G343" s="477">
        <v>3000</v>
      </c>
      <c r="H343" s="477">
        <v>3166.6666666666665</v>
      </c>
      <c r="I343" s="477">
        <v>3166.6666666666665</v>
      </c>
      <c r="J343" s="477">
        <v>3200</v>
      </c>
      <c r="K343" s="490"/>
      <c r="L343" s="477">
        <v>3105.5555555555552</v>
      </c>
      <c r="M343" s="477">
        <v>3200</v>
      </c>
      <c r="N343" s="477">
        <v>3000</v>
      </c>
    </row>
    <row r="344" spans="1:14" outlineLevel="1">
      <c r="A344" s="340"/>
      <c r="B344" s="498"/>
      <c r="C344" s="483"/>
      <c r="D344" s="485"/>
      <c r="E344" s="477"/>
      <c r="F344" s="490"/>
      <c r="G344" s="477"/>
      <c r="H344" s="477"/>
      <c r="I344" s="477"/>
      <c r="J344" s="477"/>
      <c r="K344" s="490"/>
      <c r="L344" s="477"/>
      <c r="M344" s="477"/>
      <c r="N344" s="477"/>
    </row>
    <row r="345" spans="1:14" outlineLevel="1">
      <c r="A345" s="340"/>
      <c r="B345" s="499"/>
      <c r="C345" s="508" t="s">
        <v>148</v>
      </c>
      <c r="D345" s="512"/>
      <c r="E345" s="479">
        <v>25.932659932659931</v>
      </c>
      <c r="F345" s="502">
        <v>26.686868686868685</v>
      </c>
      <c r="G345" s="479">
        <v>26.154882154882152</v>
      </c>
      <c r="H345" s="479">
        <v>27.286195286195287</v>
      </c>
      <c r="I345" s="479">
        <v>26.956228956228955</v>
      </c>
      <c r="J345" s="479">
        <v>27.094949494949493</v>
      </c>
      <c r="K345" s="502"/>
      <c r="L345" s="479">
        <v>26.685297418630753</v>
      </c>
      <c r="M345" s="479">
        <v>27.286195286195287</v>
      </c>
      <c r="N345" s="479">
        <v>25.932659932659931</v>
      </c>
    </row>
    <row r="346" spans="1:14" outlineLevel="1">
      <c r="A346" s="340">
        <v>43470</v>
      </c>
      <c r="B346" s="257" t="s">
        <v>142</v>
      </c>
      <c r="C346" s="483" t="s">
        <v>149</v>
      </c>
      <c r="D346" s="485">
        <v>110</v>
      </c>
      <c r="E346" s="477">
        <v>2933.3333333333335</v>
      </c>
      <c r="F346" s="490">
        <v>3000</v>
      </c>
      <c r="G346" s="477">
        <v>3066.6666666666665</v>
      </c>
      <c r="H346" s="477">
        <v>3000</v>
      </c>
      <c r="I346" s="477">
        <v>3266.6666666666665</v>
      </c>
      <c r="J346" s="477">
        <v>2933.3333333333335</v>
      </c>
      <c r="K346" s="490"/>
      <c r="L346" s="477">
        <v>3033.3333333333335</v>
      </c>
      <c r="M346" s="477">
        <v>3266.6666666666665</v>
      </c>
      <c r="N346" s="477">
        <v>2933.3333333333335</v>
      </c>
    </row>
    <row r="347" spans="1:14" outlineLevel="1">
      <c r="A347" s="340"/>
      <c r="B347" s="498"/>
      <c r="C347" s="483" t="s">
        <v>150</v>
      </c>
      <c r="D347" s="485">
        <v>150</v>
      </c>
      <c r="E347" s="477">
        <v>4000</v>
      </c>
      <c r="F347" s="490">
        <v>4200</v>
      </c>
      <c r="G347" s="477">
        <v>4333.333333333333</v>
      </c>
      <c r="H347" s="477">
        <v>4200</v>
      </c>
      <c r="I347" s="477">
        <v>4233.333333333333</v>
      </c>
      <c r="J347" s="477">
        <v>4333.333333333333</v>
      </c>
      <c r="K347" s="490"/>
      <c r="L347" s="477">
        <v>4216.6666666666661</v>
      </c>
      <c r="M347" s="477">
        <v>4333.333333333333</v>
      </c>
      <c r="N347" s="477">
        <v>4000</v>
      </c>
    </row>
    <row r="348" spans="1:14" outlineLevel="1">
      <c r="A348" s="340"/>
      <c r="B348" s="498"/>
      <c r="C348" s="483" t="s">
        <v>151</v>
      </c>
      <c r="D348" s="485">
        <v>90</v>
      </c>
      <c r="E348" s="477">
        <v>2400</v>
      </c>
      <c r="F348" s="490">
        <v>2600</v>
      </c>
      <c r="G348" s="477">
        <v>2600</v>
      </c>
      <c r="H348" s="477">
        <v>2533.3333333333335</v>
      </c>
      <c r="I348" s="477">
        <v>2466.6666666666665</v>
      </c>
      <c r="J348" s="477">
        <v>2500</v>
      </c>
      <c r="K348" s="490"/>
      <c r="L348" s="477">
        <v>2516.6666666666665</v>
      </c>
      <c r="M348" s="477">
        <v>2600</v>
      </c>
      <c r="N348" s="477">
        <v>2400</v>
      </c>
    </row>
    <row r="349" spans="1:14" outlineLevel="1">
      <c r="A349" s="340"/>
      <c r="B349" s="498"/>
      <c r="C349" s="483" t="s">
        <v>152</v>
      </c>
      <c r="D349" s="485">
        <v>150</v>
      </c>
      <c r="E349" s="477">
        <v>3933.3333333333335</v>
      </c>
      <c r="F349" s="490">
        <v>3800</v>
      </c>
      <c r="G349" s="477">
        <v>3800</v>
      </c>
      <c r="H349" s="477">
        <v>3633.3333333333335</v>
      </c>
      <c r="I349" s="477">
        <v>3700</v>
      </c>
      <c r="J349" s="477">
        <v>3866.6666666666665</v>
      </c>
      <c r="K349" s="490"/>
      <c r="L349" s="477">
        <v>3788.8888888888891</v>
      </c>
      <c r="M349" s="477">
        <v>3933.3333333333335</v>
      </c>
      <c r="N349" s="477">
        <v>3633.3333333333335</v>
      </c>
    </row>
    <row r="350" spans="1:14" outlineLevel="1">
      <c r="A350" s="340"/>
      <c r="B350" s="498"/>
      <c r="C350" s="483" t="s">
        <v>153</v>
      </c>
      <c r="D350" s="485">
        <v>110</v>
      </c>
      <c r="E350" s="477">
        <v>3100</v>
      </c>
      <c r="F350" s="490">
        <v>3000</v>
      </c>
      <c r="G350" s="477">
        <v>3233.3333333333335</v>
      </c>
      <c r="H350" s="477">
        <v>3166.6666666666665</v>
      </c>
      <c r="I350" s="477">
        <v>3166.6666666666665</v>
      </c>
      <c r="J350" s="477">
        <v>3200</v>
      </c>
      <c r="K350" s="490"/>
      <c r="L350" s="477">
        <v>3144.4444444444439</v>
      </c>
      <c r="M350" s="477">
        <v>3233.3333333333335</v>
      </c>
      <c r="N350" s="477">
        <v>3000</v>
      </c>
    </row>
    <row r="351" spans="1:14" outlineLevel="1">
      <c r="A351" s="340"/>
      <c r="B351" s="498"/>
      <c r="C351" s="483"/>
      <c r="D351" s="485"/>
      <c r="E351" s="477"/>
      <c r="F351" s="490"/>
      <c r="G351" s="477"/>
      <c r="H351" s="477"/>
      <c r="I351" s="477"/>
      <c r="J351" s="477"/>
      <c r="K351" s="490"/>
      <c r="L351" s="477"/>
      <c r="M351" s="477"/>
      <c r="N351" s="477"/>
    </row>
    <row r="352" spans="1:14" outlineLevel="1">
      <c r="A352" s="340"/>
      <c r="B352" s="499"/>
      <c r="C352" s="508" t="s">
        <v>148</v>
      </c>
      <c r="D352" s="502"/>
      <c r="E352" s="479">
        <v>26.880808080808084</v>
      </c>
      <c r="F352" s="508">
        <v>27.353535353535353</v>
      </c>
      <c r="G352" s="479">
        <v>28.076767676767673</v>
      </c>
      <c r="H352" s="479">
        <v>27.286195286195287</v>
      </c>
      <c r="I352" s="479">
        <v>27.756228956228956</v>
      </c>
      <c r="J352" s="479">
        <v>27.640404040404043</v>
      </c>
      <c r="K352" s="508"/>
      <c r="L352" s="479">
        <v>27.498989898989901</v>
      </c>
      <c r="M352" s="479">
        <v>28.076767676767673</v>
      </c>
      <c r="N352" s="479">
        <v>26.880808080808084</v>
      </c>
    </row>
    <row r="353" spans="1:14" outlineLevel="1">
      <c r="A353" s="340">
        <v>43469</v>
      </c>
      <c r="B353" s="498" t="s">
        <v>142</v>
      </c>
      <c r="C353" s="483" t="s">
        <v>149</v>
      </c>
      <c r="D353" s="485">
        <v>110</v>
      </c>
      <c r="E353" s="477">
        <v>2933.3333333333335</v>
      </c>
      <c r="F353" s="483">
        <v>3000</v>
      </c>
      <c r="G353" s="477">
        <v>3066.6666666666665</v>
      </c>
      <c r="H353" s="477">
        <v>3000</v>
      </c>
      <c r="I353" s="477">
        <v>3266.6666666666665</v>
      </c>
      <c r="J353" s="477">
        <v>2933.3333333333335</v>
      </c>
      <c r="K353" s="490"/>
      <c r="L353" s="477">
        <v>3033.3333333333335</v>
      </c>
      <c r="M353" s="477">
        <v>3266.6666666666665</v>
      </c>
      <c r="N353" s="477">
        <v>2933.3333333333335</v>
      </c>
    </row>
    <row r="354" spans="1:14" outlineLevel="1">
      <c r="A354" s="340"/>
      <c r="B354" s="498"/>
      <c r="C354" s="483" t="s">
        <v>150</v>
      </c>
      <c r="D354" s="485">
        <v>150</v>
      </c>
      <c r="E354" s="477">
        <v>4000</v>
      </c>
      <c r="F354" s="483">
        <v>4200</v>
      </c>
      <c r="G354" s="477">
        <v>4333.333333333333</v>
      </c>
      <c r="H354" s="477">
        <v>4200</v>
      </c>
      <c r="I354" s="477">
        <v>4233.333333333333</v>
      </c>
      <c r="J354" s="477">
        <v>4333.333333333333</v>
      </c>
      <c r="K354" s="490"/>
      <c r="L354" s="477">
        <v>4216.6666666666661</v>
      </c>
      <c r="M354" s="477">
        <v>4333.333333333333</v>
      </c>
      <c r="N354" s="477">
        <v>4000</v>
      </c>
    </row>
    <row r="355" spans="1:14" outlineLevel="1">
      <c r="A355" s="340"/>
      <c r="B355" s="498"/>
      <c r="C355" s="483" t="s">
        <v>151</v>
      </c>
      <c r="D355" s="485">
        <v>90</v>
      </c>
      <c r="E355" s="477">
        <v>2400</v>
      </c>
      <c r="F355" s="483">
        <v>2600</v>
      </c>
      <c r="G355" s="477">
        <v>2600</v>
      </c>
      <c r="H355" s="477">
        <v>2533.3333333333335</v>
      </c>
      <c r="I355" s="477">
        <v>2466.6666666666665</v>
      </c>
      <c r="J355" s="477">
        <v>2500</v>
      </c>
      <c r="K355" s="490"/>
      <c r="L355" s="477">
        <v>2516.6666666666665</v>
      </c>
      <c r="M355" s="477">
        <v>2600</v>
      </c>
      <c r="N355" s="477">
        <v>2400</v>
      </c>
    </row>
    <row r="356" spans="1:14" outlineLevel="1">
      <c r="A356" s="340"/>
      <c r="B356" s="498"/>
      <c r="C356" s="483" t="s">
        <v>152</v>
      </c>
      <c r="D356" s="485">
        <v>150</v>
      </c>
      <c r="E356" s="477">
        <v>3933.3333333333335</v>
      </c>
      <c r="F356" s="483">
        <v>3800</v>
      </c>
      <c r="G356" s="477">
        <v>3800</v>
      </c>
      <c r="H356" s="477">
        <v>3633.3333333333335</v>
      </c>
      <c r="I356" s="477">
        <v>3700</v>
      </c>
      <c r="J356" s="477">
        <v>3866.6666666666665</v>
      </c>
      <c r="K356" s="490"/>
      <c r="L356" s="477">
        <v>3788.8888888888891</v>
      </c>
      <c r="M356" s="477">
        <v>3933.3333333333335</v>
      </c>
      <c r="N356" s="477">
        <v>3633.3333333333335</v>
      </c>
    </row>
    <row r="357" spans="1:14" outlineLevel="1">
      <c r="A357" s="340"/>
      <c r="B357" s="498"/>
      <c r="C357" s="483" t="s">
        <v>153</v>
      </c>
      <c r="D357" s="485">
        <v>110</v>
      </c>
      <c r="E357" s="477">
        <v>3100</v>
      </c>
      <c r="F357" s="483">
        <v>3000</v>
      </c>
      <c r="G357" s="477">
        <v>3233.3333333333335</v>
      </c>
      <c r="H357" s="477">
        <v>3166.6666666666665</v>
      </c>
      <c r="I357" s="477">
        <v>3166.6666666666665</v>
      </c>
      <c r="J357" s="477">
        <v>3200</v>
      </c>
      <c r="K357" s="490"/>
      <c r="L357" s="477">
        <v>3144.4444444444439</v>
      </c>
      <c r="M357" s="477">
        <v>3233.3333333333335</v>
      </c>
      <c r="N357" s="477">
        <v>3000</v>
      </c>
    </row>
    <row r="358" spans="1:14" outlineLevel="1">
      <c r="A358" s="340"/>
      <c r="B358" s="498"/>
      <c r="C358" s="483"/>
      <c r="D358" s="485"/>
      <c r="E358" s="477"/>
      <c r="F358" s="490"/>
      <c r="G358" s="477"/>
      <c r="H358" s="477"/>
      <c r="I358" s="477"/>
      <c r="J358" s="477"/>
      <c r="K358" s="490"/>
      <c r="L358" s="477"/>
      <c r="M358" s="477"/>
      <c r="N358" s="477"/>
    </row>
    <row r="359" spans="1:14" outlineLevel="1">
      <c r="A359" s="340"/>
      <c r="B359" s="499"/>
      <c r="C359" s="508" t="s">
        <v>148</v>
      </c>
      <c r="D359" s="512"/>
      <c r="E359" s="479">
        <v>26.880808080808084</v>
      </c>
      <c r="F359" s="502">
        <v>27.353535353535353</v>
      </c>
      <c r="G359" s="479">
        <v>28.076767676767673</v>
      </c>
      <c r="H359" s="479">
        <v>27.286195286195287</v>
      </c>
      <c r="I359" s="479">
        <v>27.756228956228956</v>
      </c>
      <c r="J359" s="479">
        <v>27.640404040404043</v>
      </c>
      <c r="K359" s="502"/>
      <c r="L359" s="479">
        <v>27.498989898989901</v>
      </c>
      <c r="M359" s="479">
        <v>28.076767676767673</v>
      </c>
      <c r="N359" s="479">
        <v>26.880808080808084</v>
      </c>
    </row>
    <row r="360" spans="1:14" outlineLevel="1">
      <c r="A360" s="340">
        <v>43468</v>
      </c>
      <c r="B360" s="257" t="s">
        <v>142</v>
      </c>
      <c r="C360" s="483" t="s">
        <v>149</v>
      </c>
      <c r="D360" s="485">
        <v>110</v>
      </c>
      <c r="E360" s="477">
        <v>2933.3333333333335</v>
      </c>
      <c r="F360" s="483">
        <v>3000</v>
      </c>
      <c r="G360" s="477">
        <v>3066.6666666666665</v>
      </c>
      <c r="H360" s="477">
        <v>3200</v>
      </c>
      <c r="I360" s="477">
        <v>3266.6666666666665</v>
      </c>
      <c r="J360" s="477">
        <v>2933.3333333333335</v>
      </c>
      <c r="K360" s="490"/>
      <c r="L360" s="477">
        <v>3066.6666666666665</v>
      </c>
      <c r="M360" s="477">
        <v>3266.6666666666665</v>
      </c>
      <c r="N360" s="477">
        <v>2933.3333333333335</v>
      </c>
    </row>
    <row r="361" spans="1:14" outlineLevel="1">
      <c r="A361" s="340"/>
      <c r="B361" s="498"/>
      <c r="C361" s="483" t="s">
        <v>150</v>
      </c>
      <c r="D361" s="485">
        <v>150</v>
      </c>
      <c r="E361" s="477">
        <v>4000</v>
      </c>
      <c r="F361" s="483">
        <v>4200</v>
      </c>
      <c r="G361" s="477">
        <v>4333.333333333333</v>
      </c>
      <c r="H361" s="477">
        <v>4200</v>
      </c>
      <c r="I361" s="477">
        <v>4400</v>
      </c>
      <c r="J361" s="477">
        <v>4333.333333333333</v>
      </c>
      <c r="K361" s="490"/>
      <c r="L361" s="477">
        <v>4244.4444444444443</v>
      </c>
      <c r="M361" s="477">
        <v>4400</v>
      </c>
      <c r="N361" s="477">
        <v>4000</v>
      </c>
    </row>
    <row r="362" spans="1:14" outlineLevel="1">
      <c r="A362" s="340"/>
      <c r="B362" s="498"/>
      <c r="C362" s="483" t="s">
        <v>151</v>
      </c>
      <c r="D362" s="485">
        <v>90</v>
      </c>
      <c r="E362" s="477">
        <v>2400</v>
      </c>
      <c r="F362" s="483">
        <v>2600</v>
      </c>
      <c r="G362" s="477">
        <v>2600</v>
      </c>
      <c r="H362" s="477">
        <v>2533.3333333333335</v>
      </c>
      <c r="I362" s="477">
        <v>2466.6666666666665</v>
      </c>
      <c r="J362" s="477">
        <v>2500</v>
      </c>
      <c r="K362" s="490"/>
      <c r="L362" s="477">
        <v>2516.6666666666665</v>
      </c>
      <c r="M362" s="477">
        <v>2600</v>
      </c>
      <c r="N362" s="477">
        <v>2400</v>
      </c>
    </row>
    <row r="363" spans="1:14" outlineLevel="1">
      <c r="A363" s="340"/>
      <c r="B363" s="498"/>
      <c r="C363" s="483" t="s">
        <v>152</v>
      </c>
      <c r="D363" s="485">
        <v>150</v>
      </c>
      <c r="E363" s="477">
        <v>3933.3333333333335</v>
      </c>
      <c r="F363" s="483">
        <v>3800</v>
      </c>
      <c r="G363" s="477">
        <v>3800</v>
      </c>
      <c r="H363" s="477">
        <v>4000</v>
      </c>
      <c r="I363" s="477">
        <v>4166.666666666667</v>
      </c>
      <c r="J363" s="477">
        <v>4633.333333333333</v>
      </c>
      <c r="K363" s="490"/>
      <c r="L363" s="477">
        <v>4055.5555555555552</v>
      </c>
      <c r="M363" s="477">
        <v>4633.333333333333</v>
      </c>
      <c r="N363" s="477">
        <v>3800</v>
      </c>
    </row>
    <row r="364" spans="1:14" outlineLevel="1">
      <c r="A364" s="340"/>
      <c r="B364" s="498"/>
      <c r="C364" s="483" t="s">
        <v>153</v>
      </c>
      <c r="D364" s="485">
        <v>110</v>
      </c>
      <c r="E364" s="477">
        <v>3100</v>
      </c>
      <c r="F364" s="483">
        <v>3000</v>
      </c>
      <c r="G364" s="477">
        <v>3233.3333333333335</v>
      </c>
      <c r="H364" s="477">
        <v>3166.6666666666665</v>
      </c>
      <c r="I364" s="477">
        <v>3166.6666666666665</v>
      </c>
      <c r="J364" s="477">
        <v>3200</v>
      </c>
      <c r="K364" s="490"/>
      <c r="L364" s="477">
        <v>3144.4444444444439</v>
      </c>
      <c r="M364" s="477">
        <v>3233.3333333333335</v>
      </c>
      <c r="N364" s="477">
        <v>3000</v>
      </c>
    </row>
    <row r="365" spans="1:14" outlineLevel="1">
      <c r="A365" s="340"/>
      <c r="B365" s="498"/>
      <c r="C365" s="483"/>
      <c r="D365" s="485"/>
      <c r="E365" s="477"/>
      <c r="F365" s="490"/>
      <c r="G365" s="477"/>
      <c r="H365" s="477"/>
      <c r="I365" s="477"/>
      <c r="J365" s="477"/>
      <c r="K365" s="490"/>
      <c r="L365" s="477"/>
      <c r="M365" s="477"/>
      <c r="N365" s="477"/>
    </row>
    <row r="366" spans="1:14" outlineLevel="1">
      <c r="A366" s="340"/>
      <c r="B366" s="499"/>
      <c r="C366" s="508" t="s">
        <v>148</v>
      </c>
      <c r="D366" s="512"/>
      <c r="E366" s="479">
        <v>26.880808080808084</v>
      </c>
      <c r="F366" s="502">
        <v>27.353535353535353</v>
      </c>
      <c r="G366" s="479">
        <v>28.076767676767673</v>
      </c>
      <c r="H366" s="479">
        <v>28.138720538720541</v>
      </c>
      <c r="I366" s="479">
        <v>28.600673400673401</v>
      </c>
      <c r="J366" s="479">
        <v>28.662626262626265</v>
      </c>
      <c r="K366" s="502"/>
      <c r="L366" s="479">
        <v>27.952188552188556</v>
      </c>
      <c r="M366" s="479">
        <v>28.662626262626265</v>
      </c>
      <c r="N366" s="479">
        <v>26.880808080808084</v>
      </c>
    </row>
    <row r="367" spans="1:14" outlineLevel="1">
      <c r="A367" s="340">
        <v>43467</v>
      </c>
      <c r="B367" s="257" t="s">
        <v>142</v>
      </c>
      <c r="C367" s="483" t="s">
        <v>149</v>
      </c>
      <c r="D367" s="485">
        <v>110</v>
      </c>
      <c r="E367" s="477">
        <v>2933.3333333333335</v>
      </c>
      <c r="F367" s="483">
        <v>3000</v>
      </c>
      <c r="G367" s="477">
        <v>3066.6666666666665</v>
      </c>
      <c r="H367" s="477">
        <v>3000</v>
      </c>
      <c r="I367" s="477">
        <v>3266.6666666666665</v>
      </c>
      <c r="J367" s="477">
        <v>2933.3333333333335</v>
      </c>
      <c r="K367" s="490"/>
      <c r="L367" s="477">
        <v>3033.3333333333335</v>
      </c>
      <c r="M367" s="477">
        <v>3266.6666666666665</v>
      </c>
      <c r="N367" s="477">
        <v>2933.3333333333335</v>
      </c>
    </row>
    <row r="368" spans="1:14" outlineLevel="1">
      <c r="A368" s="340"/>
      <c r="B368" s="498"/>
      <c r="C368" s="483" t="s">
        <v>150</v>
      </c>
      <c r="D368" s="485">
        <v>150</v>
      </c>
      <c r="E368" s="477">
        <v>4000</v>
      </c>
      <c r="F368" s="483">
        <v>4200</v>
      </c>
      <c r="G368" s="477">
        <v>4333.333333333333</v>
      </c>
      <c r="H368" s="477">
        <v>4200</v>
      </c>
      <c r="I368" s="477">
        <v>4233.333333333333</v>
      </c>
      <c r="J368" s="477">
        <v>4333.333333333333</v>
      </c>
      <c r="K368" s="490"/>
      <c r="L368" s="477">
        <v>4216.6666666666661</v>
      </c>
      <c r="M368" s="477">
        <v>4333.333333333333</v>
      </c>
      <c r="N368" s="477">
        <v>4000</v>
      </c>
    </row>
    <row r="369" spans="1:14" outlineLevel="1">
      <c r="A369" s="340"/>
      <c r="B369" s="498"/>
      <c r="C369" s="483" t="s">
        <v>151</v>
      </c>
      <c r="D369" s="485">
        <v>90</v>
      </c>
      <c r="E369" s="477">
        <v>2400</v>
      </c>
      <c r="F369" s="483">
        <v>2600</v>
      </c>
      <c r="G369" s="477">
        <v>2600</v>
      </c>
      <c r="H369" s="477">
        <v>2533.3333333333335</v>
      </c>
      <c r="I369" s="477">
        <v>2466.6666666666665</v>
      </c>
      <c r="J369" s="477">
        <v>2500</v>
      </c>
      <c r="K369" s="490"/>
      <c r="L369" s="477">
        <v>2516.6666666666665</v>
      </c>
      <c r="M369" s="477">
        <v>2600</v>
      </c>
      <c r="N369" s="477">
        <v>2400</v>
      </c>
    </row>
    <row r="370" spans="1:14" outlineLevel="1">
      <c r="A370" s="340"/>
      <c r="B370" s="498"/>
      <c r="C370" s="483" t="s">
        <v>152</v>
      </c>
      <c r="D370" s="485">
        <v>150</v>
      </c>
      <c r="E370" s="477">
        <v>3933.3333333333335</v>
      </c>
      <c r="F370" s="483">
        <v>3800</v>
      </c>
      <c r="G370" s="477">
        <v>3800</v>
      </c>
      <c r="H370" s="477">
        <v>3633.3333333333335</v>
      </c>
      <c r="I370" s="477">
        <v>3700</v>
      </c>
      <c r="J370" s="477">
        <v>3866.6666666666665</v>
      </c>
      <c r="K370" s="490"/>
      <c r="L370" s="477">
        <v>3788.8888888888891</v>
      </c>
      <c r="M370" s="477">
        <v>3933.3333333333335</v>
      </c>
      <c r="N370" s="477">
        <v>3633.3333333333335</v>
      </c>
    </row>
    <row r="371" spans="1:14" outlineLevel="1">
      <c r="A371" s="340"/>
      <c r="B371" s="498"/>
      <c r="C371" s="483" t="s">
        <v>153</v>
      </c>
      <c r="D371" s="485">
        <v>110</v>
      </c>
      <c r="E371" s="477">
        <v>3100</v>
      </c>
      <c r="F371" s="483">
        <v>3000</v>
      </c>
      <c r="G371" s="477">
        <v>3233.3333333333335</v>
      </c>
      <c r="H371" s="477">
        <v>3166.6666666666665</v>
      </c>
      <c r="I371" s="477">
        <v>3166.6666666666665</v>
      </c>
      <c r="J371" s="477">
        <v>3200</v>
      </c>
      <c r="K371" s="490"/>
      <c r="L371" s="477">
        <v>3144.4444444444439</v>
      </c>
      <c r="M371" s="477">
        <v>3233.3333333333335</v>
      </c>
      <c r="N371" s="477">
        <v>3000</v>
      </c>
    </row>
    <row r="372" spans="1:14" outlineLevel="1">
      <c r="A372" s="340"/>
      <c r="B372" s="498"/>
      <c r="C372" s="483"/>
      <c r="D372" s="485"/>
      <c r="E372" s="477"/>
      <c r="F372" s="490"/>
      <c r="G372" s="477"/>
      <c r="H372" s="477"/>
      <c r="I372" s="477"/>
      <c r="J372" s="477"/>
      <c r="K372" s="490"/>
      <c r="L372" s="477"/>
      <c r="M372" s="477"/>
      <c r="N372" s="477"/>
    </row>
    <row r="373" spans="1:14" outlineLevel="1">
      <c r="A373" s="340"/>
      <c r="B373" s="499"/>
      <c r="C373" s="501" t="s">
        <v>148</v>
      </c>
      <c r="D373" s="502"/>
      <c r="E373" s="502">
        <v>26.880808080808084</v>
      </c>
      <c r="F373" s="501">
        <v>27.353535353535353</v>
      </c>
      <c r="G373" s="502">
        <v>28.076767676767673</v>
      </c>
      <c r="H373" s="502">
        <v>27.286195286195287</v>
      </c>
      <c r="I373" s="502">
        <v>27.756228956228956</v>
      </c>
      <c r="J373" s="502">
        <v>27.640404040404043</v>
      </c>
      <c r="K373" s="501"/>
      <c r="L373" s="502">
        <v>27.498989898989901</v>
      </c>
      <c r="M373" s="502">
        <v>28.076767676767673</v>
      </c>
      <c r="N373" s="502">
        <v>26.880808080808084</v>
      </c>
    </row>
    <row r="374" spans="1:14" outlineLevel="1">
      <c r="A374" s="234">
        <v>43455</v>
      </c>
      <c r="B374" s="498" t="s">
        <v>142</v>
      </c>
      <c r="C374" s="483" t="s">
        <v>149</v>
      </c>
      <c r="D374" s="485">
        <v>110</v>
      </c>
      <c r="E374" s="477">
        <v>3000</v>
      </c>
      <c r="F374" s="483">
        <v>3000</v>
      </c>
      <c r="G374" s="477">
        <v>3100</v>
      </c>
      <c r="H374" s="477">
        <v>3200</v>
      </c>
      <c r="I374" s="477">
        <v>3266.6666666666665</v>
      </c>
      <c r="J374" s="477">
        <v>2933.3333333333335</v>
      </c>
      <c r="K374" s="490"/>
      <c r="L374" s="477">
        <v>3083.3333333333335</v>
      </c>
      <c r="M374" s="477">
        <v>3266.6666666666665</v>
      </c>
      <c r="N374" s="477">
        <v>2933.3333333333335</v>
      </c>
    </row>
    <row r="375" spans="1:14" outlineLevel="1">
      <c r="A375" s="340"/>
      <c r="B375" s="498"/>
      <c r="C375" s="483" t="s">
        <v>150</v>
      </c>
      <c r="D375" s="485">
        <v>150</v>
      </c>
      <c r="E375" s="477">
        <v>4266.666666666667</v>
      </c>
      <c r="F375" s="483">
        <v>4200</v>
      </c>
      <c r="G375" s="477">
        <v>4333.333333333333</v>
      </c>
      <c r="H375" s="477">
        <v>4366.666666666667</v>
      </c>
      <c r="I375" s="477">
        <v>4400</v>
      </c>
      <c r="J375" s="477">
        <v>4333.333333333333</v>
      </c>
      <c r="K375" s="490"/>
      <c r="L375" s="477">
        <v>4316.666666666667</v>
      </c>
      <c r="M375" s="477">
        <v>4400</v>
      </c>
      <c r="N375" s="477">
        <v>4200</v>
      </c>
    </row>
    <row r="376" spans="1:14" outlineLevel="1">
      <c r="A376" s="340"/>
      <c r="B376" s="498"/>
      <c r="C376" s="483" t="s">
        <v>151</v>
      </c>
      <c r="D376" s="485">
        <v>90</v>
      </c>
      <c r="E376" s="477">
        <v>2400</v>
      </c>
      <c r="F376" s="483">
        <v>2600</v>
      </c>
      <c r="G376" s="477">
        <v>2600</v>
      </c>
      <c r="H376" s="477">
        <v>2533.3333333333335</v>
      </c>
      <c r="I376" s="477">
        <v>2466.6666666666665</v>
      </c>
      <c r="J376" s="477">
        <v>2500</v>
      </c>
      <c r="K376" s="490"/>
      <c r="L376" s="477">
        <v>2516.6666666666665</v>
      </c>
      <c r="M376" s="477">
        <v>2600</v>
      </c>
      <c r="N376" s="477">
        <v>2400</v>
      </c>
    </row>
    <row r="377" spans="1:14" outlineLevel="1">
      <c r="A377" s="340"/>
      <c r="B377" s="498"/>
      <c r="C377" s="483" t="s">
        <v>152</v>
      </c>
      <c r="D377" s="485">
        <v>150</v>
      </c>
      <c r="E377" s="477">
        <v>4100</v>
      </c>
      <c r="F377" s="483">
        <v>4000</v>
      </c>
      <c r="G377" s="477">
        <v>3800</v>
      </c>
      <c r="H377" s="477">
        <v>4233.333333333333</v>
      </c>
      <c r="I377" s="477">
        <v>4166.666666666667</v>
      </c>
      <c r="J377" s="477">
        <v>4633.333333333333</v>
      </c>
      <c r="K377" s="490"/>
      <c r="L377" s="477">
        <v>4155.5555555555557</v>
      </c>
      <c r="M377" s="477">
        <v>4633.333333333333</v>
      </c>
      <c r="N377" s="477">
        <v>3800</v>
      </c>
    </row>
    <row r="378" spans="1:14" outlineLevel="1">
      <c r="A378" s="340"/>
      <c r="B378" s="498"/>
      <c r="C378" s="483" t="s">
        <v>153</v>
      </c>
      <c r="D378" s="485">
        <v>110</v>
      </c>
      <c r="E378" s="477">
        <v>3166.6666666666665</v>
      </c>
      <c r="F378" s="483">
        <v>3000</v>
      </c>
      <c r="G378" s="477">
        <v>3233.3333333333335</v>
      </c>
      <c r="H378" s="477">
        <v>3166.6666666666665</v>
      </c>
      <c r="I378" s="477">
        <v>3166.6666666666665</v>
      </c>
      <c r="J378" s="477">
        <v>3200</v>
      </c>
      <c r="K378" s="490"/>
      <c r="L378" s="477">
        <v>3155.5555555555552</v>
      </c>
      <c r="M378" s="477">
        <v>3233.3333333333335</v>
      </c>
      <c r="N378" s="477">
        <v>3000</v>
      </c>
    </row>
    <row r="379" spans="1:14" outlineLevel="1">
      <c r="A379" s="340"/>
      <c r="B379" s="498"/>
      <c r="C379" s="483"/>
      <c r="D379" s="485"/>
      <c r="E379" s="477"/>
      <c r="F379" s="490"/>
      <c r="G379" s="477"/>
      <c r="H379" s="477"/>
      <c r="I379" s="477"/>
      <c r="J379" s="477"/>
      <c r="K379" s="490"/>
      <c r="L379" s="477"/>
      <c r="M379" s="477"/>
      <c r="N379" s="477"/>
    </row>
    <row r="380" spans="1:14" outlineLevel="1">
      <c r="A380" s="340"/>
      <c r="B380" s="499"/>
      <c r="C380" s="501" t="s">
        <v>148</v>
      </c>
      <c r="D380" s="512"/>
      <c r="E380" s="512">
        <v>27.701010101010105</v>
      </c>
      <c r="F380" s="501">
        <v>27.620202020202022</v>
      </c>
      <c r="G380" s="512">
        <v>28.137373737373736</v>
      </c>
      <c r="H380" s="512">
        <v>28.672053872053873</v>
      </c>
      <c r="I380" s="512">
        <v>28.600673400673401</v>
      </c>
      <c r="J380" s="512">
        <v>28.662626262626265</v>
      </c>
      <c r="K380" s="501"/>
      <c r="L380" s="512">
        <v>28.232323232323235</v>
      </c>
      <c r="M380" s="512">
        <v>28.672053872053873</v>
      </c>
      <c r="N380" s="512">
        <v>27.620202020202022</v>
      </c>
    </row>
    <row r="381" spans="1:14" outlineLevel="1">
      <c r="A381" s="234">
        <v>43454</v>
      </c>
      <c r="B381" s="257" t="s">
        <v>142</v>
      </c>
      <c r="C381" s="483" t="s">
        <v>149</v>
      </c>
      <c r="D381" s="485">
        <v>110</v>
      </c>
      <c r="E381" s="477">
        <v>2866.6666666666665</v>
      </c>
      <c r="F381" s="483">
        <v>3000</v>
      </c>
      <c r="G381" s="477">
        <v>3100</v>
      </c>
      <c r="H381" s="477">
        <v>3200</v>
      </c>
      <c r="I381" s="477">
        <v>3266.6666666666665</v>
      </c>
      <c r="J381" s="477">
        <v>2933.3333333333335</v>
      </c>
      <c r="K381" s="490"/>
      <c r="L381" s="477">
        <v>3061.1111111111109</v>
      </c>
      <c r="M381" s="477">
        <v>3266.6666666666665</v>
      </c>
      <c r="N381" s="477">
        <v>2866.6666666666665</v>
      </c>
    </row>
    <row r="382" spans="1:14" outlineLevel="1">
      <c r="A382" s="340"/>
      <c r="B382" s="498"/>
      <c r="C382" s="483" t="s">
        <v>150</v>
      </c>
      <c r="D382" s="485">
        <v>150</v>
      </c>
      <c r="E382" s="477">
        <v>4400</v>
      </c>
      <c r="F382" s="483">
        <v>4200</v>
      </c>
      <c r="G382" s="477">
        <v>4500</v>
      </c>
      <c r="H382" s="477">
        <v>4366.666666666667</v>
      </c>
      <c r="I382" s="477">
        <v>4500</v>
      </c>
      <c r="J382" s="477">
        <v>4433.333333333333</v>
      </c>
      <c r="K382" s="490"/>
      <c r="L382" s="477">
        <v>4400</v>
      </c>
      <c r="M382" s="477">
        <v>4500</v>
      </c>
      <c r="N382" s="477">
        <v>4200</v>
      </c>
    </row>
    <row r="383" spans="1:14" outlineLevel="1">
      <c r="A383" s="340"/>
      <c r="B383" s="498"/>
      <c r="C383" s="483" t="s">
        <v>151</v>
      </c>
      <c r="D383" s="485">
        <v>90</v>
      </c>
      <c r="E383" s="477">
        <v>2400</v>
      </c>
      <c r="F383" s="483">
        <v>2600</v>
      </c>
      <c r="G383" s="477">
        <v>2600</v>
      </c>
      <c r="H383" s="477">
        <v>2533.3333333333335</v>
      </c>
      <c r="I383" s="477">
        <v>2466.6666666666665</v>
      </c>
      <c r="J383" s="477">
        <v>2500</v>
      </c>
      <c r="K383" s="490"/>
      <c r="L383" s="477">
        <v>2516.6666666666665</v>
      </c>
      <c r="M383" s="477">
        <v>2600</v>
      </c>
      <c r="N383" s="477">
        <v>2400</v>
      </c>
    </row>
    <row r="384" spans="1:14" outlineLevel="1">
      <c r="A384" s="340"/>
      <c r="B384" s="498"/>
      <c r="C384" s="483" t="s">
        <v>152</v>
      </c>
      <c r="D384" s="485">
        <v>150</v>
      </c>
      <c r="E384" s="477">
        <v>4266.666666666667</v>
      </c>
      <c r="F384" s="483">
        <v>4500</v>
      </c>
      <c r="G384" s="477">
        <v>4400</v>
      </c>
      <c r="H384" s="477">
        <v>4366.666666666667</v>
      </c>
      <c r="I384" s="477">
        <v>4166.666666666667</v>
      </c>
      <c r="J384" s="477">
        <v>4633.333333333333</v>
      </c>
      <c r="K384" s="490"/>
      <c r="L384" s="477">
        <v>4388.8888888888896</v>
      </c>
      <c r="M384" s="477">
        <v>4633.333333333333</v>
      </c>
      <c r="N384" s="477">
        <v>4166.666666666667</v>
      </c>
    </row>
    <row r="385" spans="1:14" outlineLevel="1">
      <c r="A385" s="340"/>
      <c r="B385" s="498"/>
      <c r="C385" s="483" t="s">
        <v>153</v>
      </c>
      <c r="D385" s="485">
        <v>110</v>
      </c>
      <c r="E385" s="477">
        <v>3166.6666666666665</v>
      </c>
      <c r="F385" s="483">
        <v>3000</v>
      </c>
      <c r="G385" s="477">
        <v>3233.3333333333335</v>
      </c>
      <c r="H385" s="477">
        <v>3166.6666666666665</v>
      </c>
      <c r="I385" s="477">
        <v>3166.6666666666665</v>
      </c>
      <c r="J385" s="477">
        <v>3200</v>
      </c>
      <c r="K385" s="490"/>
      <c r="L385" s="477">
        <v>3155.5555555555552</v>
      </c>
      <c r="M385" s="477">
        <v>3233.3333333333335</v>
      </c>
      <c r="N385" s="477">
        <v>3000</v>
      </c>
    </row>
    <row r="386" spans="1:14" outlineLevel="1">
      <c r="A386" s="340"/>
      <c r="B386" s="498"/>
      <c r="C386" s="483"/>
      <c r="D386" s="485"/>
      <c r="E386" s="477"/>
      <c r="F386" s="490"/>
      <c r="G386" s="477"/>
      <c r="H386" s="477"/>
      <c r="I386" s="477"/>
      <c r="J386" s="477"/>
      <c r="K386" s="490"/>
      <c r="L386" s="477"/>
      <c r="M386" s="477"/>
      <c r="N386" s="477"/>
    </row>
    <row r="387" spans="1:14" outlineLevel="1">
      <c r="A387" s="340"/>
      <c r="B387" s="499"/>
      <c r="C387" s="501" t="s">
        <v>148</v>
      </c>
      <c r="D387" s="502"/>
      <c r="E387" s="502">
        <v>27.858585858585862</v>
      </c>
      <c r="F387" s="501">
        <v>28.28686868686869</v>
      </c>
      <c r="G387" s="502">
        <v>29.159595959595958</v>
      </c>
      <c r="H387" s="502">
        <v>28.84983164983165</v>
      </c>
      <c r="I387" s="502">
        <v>28.734006734006734</v>
      </c>
      <c r="J387" s="502">
        <v>28.795959595959594</v>
      </c>
      <c r="K387" s="501"/>
      <c r="L387" s="502">
        <v>28.614141414141415</v>
      </c>
      <c r="M387" s="502">
        <v>29.159595959595958</v>
      </c>
      <c r="N387" s="502">
        <v>27.858585858585862</v>
      </c>
    </row>
    <row r="388" spans="1:14" outlineLevel="1">
      <c r="A388" s="234">
        <v>43453</v>
      </c>
      <c r="B388" s="498" t="s">
        <v>142</v>
      </c>
      <c r="C388" s="483" t="s">
        <v>149</v>
      </c>
      <c r="D388" s="485">
        <v>110</v>
      </c>
      <c r="E388" s="477">
        <v>2866.6666666666665</v>
      </c>
      <c r="F388" s="483">
        <v>3000</v>
      </c>
      <c r="G388" s="477">
        <v>3100</v>
      </c>
      <c r="H388" s="477">
        <v>3200</v>
      </c>
      <c r="I388" s="477">
        <v>3266.6666666666665</v>
      </c>
      <c r="J388" s="477">
        <v>2933.3333333333335</v>
      </c>
      <c r="K388" s="490"/>
      <c r="L388" s="477">
        <v>3061.1111111111109</v>
      </c>
      <c r="M388" s="477">
        <v>3266.6666666666665</v>
      </c>
      <c r="N388" s="477">
        <v>2866.6666666666665</v>
      </c>
    </row>
    <row r="389" spans="1:14" outlineLevel="1">
      <c r="A389" s="343"/>
      <c r="B389" s="498"/>
      <c r="C389" s="483" t="s">
        <v>150</v>
      </c>
      <c r="D389" s="485">
        <v>150</v>
      </c>
      <c r="E389" s="477">
        <v>4400</v>
      </c>
      <c r="F389" s="483">
        <v>4200</v>
      </c>
      <c r="G389" s="477">
        <v>4500</v>
      </c>
      <c r="H389" s="477">
        <v>4366.666666666667</v>
      </c>
      <c r="I389" s="477">
        <v>4500</v>
      </c>
      <c r="J389" s="477">
        <v>4433.333333333333</v>
      </c>
      <c r="K389" s="490"/>
      <c r="L389" s="477">
        <v>4400</v>
      </c>
      <c r="M389" s="477">
        <v>4500</v>
      </c>
      <c r="N389" s="477">
        <v>4200</v>
      </c>
    </row>
    <row r="390" spans="1:14" outlineLevel="1">
      <c r="A390" s="343"/>
      <c r="B390" s="498"/>
      <c r="C390" s="483" t="s">
        <v>151</v>
      </c>
      <c r="D390" s="485">
        <v>90</v>
      </c>
      <c r="E390" s="477">
        <v>2400</v>
      </c>
      <c r="F390" s="483">
        <v>2600</v>
      </c>
      <c r="G390" s="477">
        <v>2600</v>
      </c>
      <c r="H390" s="477">
        <v>2533.3333333333335</v>
      </c>
      <c r="I390" s="477">
        <v>2466.6666666666665</v>
      </c>
      <c r="J390" s="477">
        <v>2500</v>
      </c>
      <c r="K390" s="490"/>
      <c r="L390" s="477">
        <v>2516.6666666666665</v>
      </c>
      <c r="M390" s="477">
        <v>2600</v>
      </c>
      <c r="N390" s="477">
        <v>2400</v>
      </c>
    </row>
    <row r="391" spans="1:14" outlineLevel="1">
      <c r="A391" s="343"/>
      <c r="B391" s="498"/>
      <c r="C391" s="483" t="s">
        <v>152</v>
      </c>
      <c r="D391" s="485">
        <v>150</v>
      </c>
      <c r="E391" s="477">
        <v>4266.666666666667</v>
      </c>
      <c r="F391" s="483">
        <v>4500</v>
      </c>
      <c r="G391" s="477">
        <v>4300</v>
      </c>
      <c r="H391" s="477">
        <v>4366.666666666667</v>
      </c>
      <c r="I391" s="477">
        <v>4166.666666666667</v>
      </c>
      <c r="J391" s="477">
        <v>4633.333333333333</v>
      </c>
      <c r="K391" s="490"/>
      <c r="L391" s="477">
        <v>4372.2222222222226</v>
      </c>
      <c r="M391" s="477">
        <v>4633.333333333333</v>
      </c>
      <c r="N391" s="477">
        <v>4166.666666666667</v>
      </c>
    </row>
    <row r="392" spans="1:14" outlineLevel="1">
      <c r="A392" s="343"/>
      <c r="B392" s="498"/>
      <c r="C392" s="483" t="s">
        <v>153</v>
      </c>
      <c r="D392" s="485">
        <v>110</v>
      </c>
      <c r="E392" s="477">
        <v>3166.6666666666665</v>
      </c>
      <c r="F392" s="483">
        <v>3000</v>
      </c>
      <c r="G392" s="477">
        <v>3233.3333333333335</v>
      </c>
      <c r="H392" s="477">
        <v>3166.6666666666665</v>
      </c>
      <c r="I392" s="477">
        <v>3166.6666666666665</v>
      </c>
      <c r="J392" s="477">
        <v>3200</v>
      </c>
      <c r="K392" s="490"/>
      <c r="L392" s="477">
        <v>3155.5555555555552</v>
      </c>
      <c r="M392" s="477">
        <v>3233.3333333333335</v>
      </c>
      <c r="N392" s="477">
        <v>3000</v>
      </c>
    </row>
    <row r="393" spans="1:14" outlineLevel="1">
      <c r="A393" s="343"/>
      <c r="B393" s="498"/>
      <c r="C393" s="483"/>
      <c r="D393" s="485"/>
      <c r="E393" s="477"/>
      <c r="F393" s="490"/>
      <c r="G393" s="477"/>
      <c r="H393" s="477"/>
      <c r="I393" s="477"/>
      <c r="J393" s="477"/>
      <c r="K393" s="490"/>
      <c r="L393" s="477"/>
      <c r="M393" s="477"/>
      <c r="N393" s="477"/>
    </row>
    <row r="394" spans="1:14" outlineLevel="1">
      <c r="A394" s="357"/>
      <c r="B394" s="499"/>
      <c r="C394" s="508" t="s">
        <v>148</v>
      </c>
      <c r="D394" s="512"/>
      <c r="E394" s="479">
        <v>27.858585858585862</v>
      </c>
      <c r="F394" s="502">
        <v>28.28686868686869</v>
      </c>
      <c r="G394" s="479">
        <v>29.026262626262628</v>
      </c>
      <c r="H394" s="479">
        <v>28.84983164983165</v>
      </c>
      <c r="I394" s="479">
        <v>28.734006734006734</v>
      </c>
      <c r="J394" s="479">
        <v>28.795959595959594</v>
      </c>
      <c r="K394" s="502"/>
      <c r="L394" s="479">
        <v>28.591919191919192</v>
      </c>
      <c r="M394" s="479">
        <v>29.026262626262628</v>
      </c>
      <c r="N394" s="479">
        <v>27.858585858585862</v>
      </c>
    </row>
    <row r="395" spans="1:14" outlineLevel="1">
      <c r="A395" s="340">
        <v>43452</v>
      </c>
      <c r="B395" s="257" t="s">
        <v>142</v>
      </c>
      <c r="C395" s="322" t="s">
        <v>149</v>
      </c>
      <c r="D395" s="325">
        <v>110</v>
      </c>
      <c r="E395" s="267">
        <v>2733.3333333333335</v>
      </c>
      <c r="F395" s="270">
        <v>2500</v>
      </c>
      <c r="G395" s="267">
        <v>2933.3333333333335</v>
      </c>
      <c r="H395" s="267">
        <v>2600</v>
      </c>
      <c r="I395" s="267">
        <v>2933.3333333333335</v>
      </c>
      <c r="J395" s="267">
        <v>2866.6666666666665</v>
      </c>
      <c r="K395" s="270"/>
      <c r="L395" s="267">
        <v>2761.1111111111113</v>
      </c>
      <c r="M395" s="267">
        <v>2933.3333333333335</v>
      </c>
      <c r="N395" s="516">
        <v>2500</v>
      </c>
    </row>
    <row r="396" spans="1:14" outlineLevel="1">
      <c r="A396" s="343"/>
      <c r="B396" s="257"/>
      <c r="C396" s="322" t="s">
        <v>150</v>
      </c>
      <c r="D396" s="325">
        <v>150</v>
      </c>
      <c r="E396" s="267">
        <v>3700</v>
      </c>
      <c r="F396" s="270">
        <v>3800</v>
      </c>
      <c r="G396" s="267">
        <v>3733.3333333333335</v>
      </c>
      <c r="H396" s="267">
        <v>3700</v>
      </c>
      <c r="I396" s="267">
        <v>3700</v>
      </c>
      <c r="J396" s="267">
        <v>3800</v>
      </c>
      <c r="K396" s="270"/>
      <c r="L396" s="267">
        <v>3738.8888888888891</v>
      </c>
      <c r="M396" s="267">
        <v>3800</v>
      </c>
      <c r="N396" s="516">
        <v>3700</v>
      </c>
    </row>
    <row r="397" spans="1:14" outlineLevel="1">
      <c r="A397" s="343"/>
      <c r="B397" s="257"/>
      <c r="C397" s="322" t="s">
        <v>151</v>
      </c>
      <c r="D397" s="325">
        <v>90</v>
      </c>
      <c r="E397" s="267">
        <v>2433.3333333333335</v>
      </c>
      <c r="F397" s="270">
        <v>2600</v>
      </c>
      <c r="G397" s="267">
        <v>2433.3333333333335</v>
      </c>
      <c r="H397" s="267">
        <v>2533.3333333333335</v>
      </c>
      <c r="I397" s="267">
        <v>2400</v>
      </c>
      <c r="J397" s="267">
        <v>2366.6666666666665</v>
      </c>
      <c r="K397" s="270"/>
      <c r="L397" s="267">
        <v>2461.1111111111113</v>
      </c>
      <c r="M397" s="267">
        <v>2600</v>
      </c>
      <c r="N397" s="516">
        <v>2366.6666666666665</v>
      </c>
    </row>
    <row r="398" spans="1:14" outlineLevel="1">
      <c r="A398" s="343"/>
      <c r="B398" s="257"/>
      <c r="C398" s="322" t="s">
        <v>152</v>
      </c>
      <c r="D398" s="325">
        <v>150</v>
      </c>
      <c r="E398" s="267">
        <v>3433.3333333333335</v>
      </c>
      <c r="F398" s="270">
        <v>3500</v>
      </c>
      <c r="G398" s="267">
        <v>3433.3333333333335</v>
      </c>
      <c r="H398" s="267">
        <v>3500</v>
      </c>
      <c r="I398" s="267">
        <v>3666.6666666666665</v>
      </c>
      <c r="J398" s="267">
        <v>3700</v>
      </c>
      <c r="K398" s="270"/>
      <c r="L398" s="267">
        <v>3538.8888888888891</v>
      </c>
      <c r="M398" s="267">
        <v>3700</v>
      </c>
      <c r="N398" s="516">
        <v>3433.3333333333335</v>
      </c>
    </row>
    <row r="399" spans="1:14" outlineLevel="1">
      <c r="A399" s="343"/>
      <c r="B399" s="257"/>
      <c r="C399" s="322" t="s">
        <v>153</v>
      </c>
      <c r="D399" s="325">
        <v>110</v>
      </c>
      <c r="E399" s="267">
        <v>3066.6666666666665</v>
      </c>
      <c r="F399" s="270">
        <v>3000</v>
      </c>
      <c r="G399" s="267">
        <v>3000</v>
      </c>
      <c r="H399" s="267">
        <v>3000</v>
      </c>
      <c r="I399" s="267">
        <v>3166.6666666666665</v>
      </c>
      <c r="J399" s="267">
        <v>3000</v>
      </c>
      <c r="K399" s="270"/>
      <c r="L399" s="267">
        <v>3038.8888888888887</v>
      </c>
      <c r="M399" s="267">
        <v>3166.6666666666665</v>
      </c>
      <c r="N399" s="516">
        <v>3000</v>
      </c>
    </row>
    <row r="400" spans="1:14" outlineLevel="1">
      <c r="A400" s="343"/>
      <c r="B400" s="257"/>
      <c r="C400" s="322"/>
      <c r="D400" s="325"/>
      <c r="E400" s="267"/>
      <c r="F400" s="270"/>
      <c r="G400" s="267"/>
      <c r="H400" s="267"/>
      <c r="I400" s="267"/>
      <c r="J400" s="267"/>
      <c r="K400" s="270"/>
      <c r="L400" s="267"/>
      <c r="M400" s="267"/>
      <c r="N400" s="516"/>
    </row>
    <row r="401" spans="1:14" outlineLevel="1">
      <c r="A401" s="343"/>
      <c r="B401" s="257"/>
      <c r="C401" s="322" t="s">
        <v>148</v>
      </c>
      <c r="D401" s="325"/>
      <c r="E401" s="267">
        <v>25.463973063973064</v>
      </c>
      <c r="F401" s="270">
        <v>25.511111111111109</v>
      </c>
      <c r="G401" s="267">
        <v>25.750841750841751</v>
      </c>
      <c r="H401" s="267">
        <v>25.411447811447811</v>
      </c>
      <c r="I401" s="267">
        <v>26.246464646464648</v>
      </c>
      <c r="J401" s="267">
        <v>25.925925925925924</v>
      </c>
      <c r="K401" s="270"/>
      <c r="L401" s="267">
        <v>25.718294051627385</v>
      </c>
      <c r="M401" s="267">
        <v>26.246464646464648</v>
      </c>
      <c r="N401" s="516">
        <v>25.411447811447811</v>
      </c>
    </row>
    <row r="402" spans="1:14" outlineLevel="1">
      <c r="A402" s="234">
        <v>43451</v>
      </c>
      <c r="B402" s="236" t="s">
        <v>142</v>
      </c>
      <c r="C402" s="348" t="s">
        <v>149</v>
      </c>
      <c r="D402" s="349">
        <v>110</v>
      </c>
      <c r="E402" s="244">
        <v>2733.3333333333335</v>
      </c>
      <c r="F402" s="246">
        <v>2500</v>
      </c>
      <c r="G402" s="248">
        <v>2933.3333333333335</v>
      </c>
      <c r="H402" s="244">
        <v>2600</v>
      </c>
      <c r="I402" s="244">
        <v>2933.3333333333335</v>
      </c>
      <c r="J402" s="244">
        <v>2866.6666666666665</v>
      </c>
      <c r="K402" s="251"/>
      <c r="L402" s="248">
        <v>2761.1111111111113</v>
      </c>
      <c r="M402" s="248">
        <v>2933.3333333333335</v>
      </c>
      <c r="N402" s="517">
        <v>2500</v>
      </c>
    </row>
    <row r="403" spans="1:14" outlineLevel="1">
      <c r="A403" s="343"/>
      <c r="B403" s="257"/>
      <c r="C403" s="322" t="s">
        <v>150</v>
      </c>
      <c r="D403" s="325">
        <v>150</v>
      </c>
      <c r="E403" s="263">
        <v>3700</v>
      </c>
      <c r="F403" s="265">
        <v>3800</v>
      </c>
      <c r="G403" s="267">
        <v>3733.3333333333335</v>
      </c>
      <c r="H403" s="263">
        <v>3700</v>
      </c>
      <c r="I403" s="263">
        <v>3700</v>
      </c>
      <c r="J403" s="263">
        <v>3800</v>
      </c>
      <c r="K403" s="270"/>
      <c r="L403" s="267">
        <v>3738.8888888888891</v>
      </c>
      <c r="M403" s="267">
        <v>3800</v>
      </c>
      <c r="N403" s="516">
        <v>3700</v>
      </c>
    </row>
    <row r="404" spans="1:14" outlineLevel="1">
      <c r="A404" s="343"/>
      <c r="B404" s="257"/>
      <c r="C404" s="322" t="s">
        <v>151</v>
      </c>
      <c r="D404" s="325">
        <v>90</v>
      </c>
      <c r="E404" s="263">
        <v>2433.3333333333335</v>
      </c>
      <c r="F404" s="265">
        <v>2600</v>
      </c>
      <c r="G404" s="267">
        <v>2433.3333333333335</v>
      </c>
      <c r="H404" s="263">
        <v>2533.3333333333335</v>
      </c>
      <c r="I404" s="263">
        <v>2500</v>
      </c>
      <c r="J404" s="263">
        <v>2366.6666666666665</v>
      </c>
      <c r="K404" s="270"/>
      <c r="L404" s="267">
        <v>2477.7777777777778</v>
      </c>
      <c r="M404" s="267">
        <v>2600</v>
      </c>
      <c r="N404" s="516">
        <v>2366.6666666666665</v>
      </c>
    </row>
    <row r="405" spans="1:14" outlineLevel="1">
      <c r="A405" s="343"/>
      <c r="B405" s="257"/>
      <c r="C405" s="322" t="s">
        <v>152</v>
      </c>
      <c r="D405" s="325">
        <v>150</v>
      </c>
      <c r="E405" s="263">
        <v>3433.3333333333335</v>
      </c>
      <c r="F405" s="265">
        <v>3500</v>
      </c>
      <c r="G405" s="267">
        <v>3433.3333333333335</v>
      </c>
      <c r="H405" s="263">
        <v>3500</v>
      </c>
      <c r="I405" s="263">
        <v>3533.3333333333335</v>
      </c>
      <c r="J405" s="263">
        <v>3666.6666666666665</v>
      </c>
      <c r="K405" s="270"/>
      <c r="L405" s="267">
        <v>3511.1111111111113</v>
      </c>
      <c r="M405" s="267">
        <v>3666.6666666666665</v>
      </c>
      <c r="N405" s="516">
        <v>3433.3333333333335</v>
      </c>
    </row>
    <row r="406" spans="1:14" outlineLevel="1">
      <c r="A406" s="343"/>
      <c r="B406" s="257"/>
      <c r="C406" s="322" t="s">
        <v>153</v>
      </c>
      <c r="D406" s="325">
        <v>110</v>
      </c>
      <c r="E406" s="263">
        <v>3066.6666666666665</v>
      </c>
      <c r="F406" s="265">
        <v>3000</v>
      </c>
      <c r="G406" s="267">
        <v>3000</v>
      </c>
      <c r="H406" s="263">
        <v>3000</v>
      </c>
      <c r="I406" s="263">
        <v>3166.6666666666665</v>
      </c>
      <c r="J406" s="263">
        <v>3000</v>
      </c>
      <c r="K406" s="270"/>
      <c r="L406" s="267">
        <v>3038.8888888888887</v>
      </c>
      <c r="M406" s="267">
        <v>3166.6666666666665</v>
      </c>
      <c r="N406" s="516">
        <v>3000</v>
      </c>
    </row>
    <row r="407" spans="1:14" outlineLevel="1">
      <c r="A407" s="343"/>
      <c r="B407" s="257"/>
      <c r="C407" s="322"/>
      <c r="D407" s="325"/>
      <c r="E407" s="267"/>
      <c r="F407" s="270"/>
      <c r="G407" s="267"/>
      <c r="H407" s="267"/>
      <c r="I407" s="267"/>
      <c r="J407" s="267"/>
      <c r="K407" s="270"/>
      <c r="L407" s="267"/>
      <c r="M407" s="267"/>
      <c r="N407" s="516"/>
    </row>
    <row r="408" spans="1:14" outlineLevel="1">
      <c r="A408" s="343"/>
      <c r="B408" s="257"/>
      <c r="C408" s="322" t="s">
        <v>148</v>
      </c>
      <c r="D408" s="325"/>
      <c r="E408" s="267">
        <v>25.463973063973064</v>
      </c>
      <c r="F408" s="270">
        <v>25.511111111111109</v>
      </c>
      <c r="G408" s="267">
        <v>25.750841750841751</v>
      </c>
      <c r="H408" s="267">
        <v>25.411447811447811</v>
      </c>
      <c r="I408" s="267">
        <v>26.290909090909093</v>
      </c>
      <c r="J408" s="267">
        <v>25.88148148148148</v>
      </c>
      <c r="K408" s="270"/>
      <c r="L408" s="267">
        <v>25.718294051627385</v>
      </c>
      <c r="M408" s="267">
        <v>26.290909090909093</v>
      </c>
      <c r="N408" s="516">
        <v>25.411447811447811</v>
      </c>
    </row>
    <row r="409" spans="1:14" outlineLevel="1">
      <c r="A409" s="234">
        <v>43449</v>
      </c>
      <c r="B409" s="236" t="s">
        <v>142</v>
      </c>
      <c r="C409" s="348" t="s">
        <v>149</v>
      </c>
      <c r="D409" s="349">
        <v>110</v>
      </c>
      <c r="E409" s="244">
        <v>2866.6666666666665</v>
      </c>
      <c r="F409" s="246">
        <v>3000</v>
      </c>
      <c r="G409" s="248">
        <v>2933.3333333333335</v>
      </c>
      <c r="H409" s="244">
        <v>2866.6666666666665</v>
      </c>
      <c r="I409" s="244">
        <v>2933.3333333333335</v>
      </c>
      <c r="J409" s="244">
        <v>3200</v>
      </c>
      <c r="K409" s="251"/>
      <c r="L409" s="248">
        <v>2966.6666666666665</v>
      </c>
      <c r="M409" s="248">
        <v>3200</v>
      </c>
      <c r="N409" s="517">
        <v>2866.6666666666665</v>
      </c>
    </row>
    <row r="410" spans="1:14" outlineLevel="1">
      <c r="A410" s="343"/>
      <c r="B410" s="257"/>
      <c r="C410" s="322" t="s">
        <v>150</v>
      </c>
      <c r="D410" s="325">
        <v>150</v>
      </c>
      <c r="E410" s="263">
        <v>4000</v>
      </c>
      <c r="F410" s="265">
        <v>4200</v>
      </c>
      <c r="G410" s="267">
        <v>4000</v>
      </c>
      <c r="H410" s="263">
        <v>4033.3333333333335</v>
      </c>
      <c r="I410" s="263">
        <v>3933.3333333333335</v>
      </c>
      <c r="J410" s="263">
        <v>4233.333333333333</v>
      </c>
      <c r="K410" s="270"/>
      <c r="L410" s="267">
        <v>4066.6666666666665</v>
      </c>
      <c r="M410" s="267">
        <v>4233.333333333333</v>
      </c>
      <c r="N410" s="516">
        <v>3933.3333333333335</v>
      </c>
    </row>
    <row r="411" spans="1:14" outlineLevel="1">
      <c r="A411" s="343"/>
      <c r="B411" s="257"/>
      <c r="C411" s="322" t="s">
        <v>151</v>
      </c>
      <c r="D411" s="325">
        <v>90</v>
      </c>
      <c r="E411" s="263">
        <v>2500</v>
      </c>
      <c r="F411" s="265">
        <v>2600</v>
      </c>
      <c r="G411" s="267">
        <v>2500</v>
      </c>
      <c r="H411" s="263">
        <v>2533.3333333333335</v>
      </c>
      <c r="I411" s="263">
        <v>2500</v>
      </c>
      <c r="J411" s="263">
        <v>2500</v>
      </c>
      <c r="K411" s="270"/>
      <c r="L411" s="267">
        <v>2522.2222222222222</v>
      </c>
      <c r="M411" s="267">
        <v>2600</v>
      </c>
      <c r="N411" s="516">
        <v>2500</v>
      </c>
    </row>
    <row r="412" spans="1:14" outlineLevel="1">
      <c r="A412" s="343"/>
      <c r="B412" s="257"/>
      <c r="C412" s="322" t="s">
        <v>152</v>
      </c>
      <c r="D412" s="325">
        <v>150</v>
      </c>
      <c r="E412" s="263">
        <v>3433.3333333333335</v>
      </c>
      <c r="F412" s="265">
        <v>3800</v>
      </c>
      <c r="G412" s="267">
        <v>3533.3333333333335</v>
      </c>
      <c r="H412" s="263">
        <v>3500</v>
      </c>
      <c r="I412" s="263">
        <v>3633.3333333333335</v>
      </c>
      <c r="J412" s="263">
        <v>4000</v>
      </c>
      <c r="K412" s="270"/>
      <c r="L412" s="267">
        <v>3650</v>
      </c>
      <c r="M412" s="267">
        <v>4000</v>
      </c>
      <c r="N412" s="516">
        <v>3433.3333333333335</v>
      </c>
    </row>
    <row r="413" spans="1:14" outlineLevel="1">
      <c r="A413" s="343"/>
      <c r="B413" s="257"/>
      <c r="C413" s="322" t="s">
        <v>153</v>
      </c>
      <c r="D413" s="325">
        <v>110</v>
      </c>
      <c r="E413" s="263">
        <v>3233.3333333333335</v>
      </c>
      <c r="F413" s="265">
        <v>3000</v>
      </c>
      <c r="G413" s="267">
        <v>3000</v>
      </c>
      <c r="H413" s="263">
        <v>3166.6666666666665</v>
      </c>
      <c r="I413" s="263">
        <v>3166.6666666666665</v>
      </c>
      <c r="J413" s="263">
        <v>3100</v>
      </c>
      <c r="K413" s="270"/>
      <c r="L413" s="267">
        <v>3111.1111111111109</v>
      </c>
      <c r="M413" s="267">
        <v>3233.3333333333335</v>
      </c>
      <c r="N413" s="516">
        <v>3000</v>
      </c>
    </row>
    <row r="414" spans="1:14" outlineLevel="1">
      <c r="A414" s="343"/>
      <c r="B414" s="257"/>
      <c r="C414" s="322"/>
      <c r="D414" s="325"/>
      <c r="E414" s="267"/>
      <c r="F414" s="270"/>
      <c r="G414" s="267"/>
      <c r="H414" s="267"/>
      <c r="I414" s="267"/>
      <c r="J414" s="267"/>
      <c r="K414" s="270"/>
      <c r="L414" s="267"/>
      <c r="M414" s="267"/>
      <c r="N414" s="516"/>
    </row>
    <row r="415" spans="1:14" outlineLevel="1">
      <c r="A415" s="357"/>
      <c r="B415" s="359"/>
      <c r="C415" s="360" t="s">
        <v>148</v>
      </c>
      <c r="D415" s="362"/>
      <c r="E415" s="389">
        <v>26.557575757575755</v>
      </c>
      <c r="F415" s="368">
        <v>27.353535353535353</v>
      </c>
      <c r="G415" s="389">
        <v>26.387878787878787</v>
      </c>
      <c r="H415" s="389">
        <v>26.643771043771046</v>
      </c>
      <c r="I415" s="389">
        <v>26.735353535353539</v>
      </c>
      <c r="J415" s="389">
        <v>27.987878787878788</v>
      </c>
      <c r="K415" s="368"/>
      <c r="L415" s="389">
        <v>26.94433221099888</v>
      </c>
      <c r="M415" s="389">
        <v>27.987878787878788</v>
      </c>
      <c r="N415" s="518">
        <v>26.387878787878787</v>
      </c>
    </row>
    <row r="416" spans="1:14" outlineLevel="1">
      <c r="A416" s="234">
        <v>43448</v>
      </c>
      <c r="B416" s="236" t="s">
        <v>142</v>
      </c>
      <c r="C416" s="348" t="s">
        <v>149</v>
      </c>
      <c r="D416" s="349">
        <v>110</v>
      </c>
      <c r="E416" s="244">
        <v>2866.6666666666665</v>
      </c>
      <c r="F416" s="246">
        <v>3000</v>
      </c>
      <c r="G416" s="248">
        <v>2933.3333333333335</v>
      </c>
      <c r="H416" s="244">
        <v>2866.6666666666665</v>
      </c>
      <c r="I416" s="244">
        <v>2933.3333333333335</v>
      </c>
      <c r="J416" s="244">
        <v>3200</v>
      </c>
      <c r="K416" s="251"/>
      <c r="L416" s="248">
        <v>2966.6666666666665</v>
      </c>
      <c r="M416" s="248">
        <v>3200</v>
      </c>
      <c r="N416" s="517">
        <v>2866.6666666666665</v>
      </c>
    </row>
    <row r="417" spans="1:14" outlineLevel="1">
      <c r="A417" s="343"/>
      <c r="B417" s="257"/>
      <c r="C417" s="322" t="s">
        <v>150</v>
      </c>
      <c r="D417" s="325">
        <v>150</v>
      </c>
      <c r="E417" s="263">
        <v>4000</v>
      </c>
      <c r="F417" s="265">
        <v>4200</v>
      </c>
      <c r="G417" s="267">
        <v>4000</v>
      </c>
      <c r="H417" s="263">
        <v>4033.3333333333335</v>
      </c>
      <c r="I417" s="263">
        <v>3933.3333333333335</v>
      </c>
      <c r="J417" s="263">
        <v>4233.333333333333</v>
      </c>
      <c r="K417" s="270"/>
      <c r="L417" s="267">
        <v>4066.6666666666665</v>
      </c>
      <c r="M417" s="267">
        <v>4233.333333333333</v>
      </c>
      <c r="N417" s="516">
        <v>3933.3333333333335</v>
      </c>
    </row>
    <row r="418" spans="1:14" outlineLevel="1">
      <c r="A418" s="343"/>
      <c r="B418" s="257"/>
      <c r="C418" s="322" t="s">
        <v>151</v>
      </c>
      <c r="D418" s="325">
        <v>90</v>
      </c>
      <c r="E418" s="263">
        <v>2500</v>
      </c>
      <c r="F418" s="265">
        <v>2600</v>
      </c>
      <c r="G418" s="267">
        <v>2500</v>
      </c>
      <c r="H418" s="263">
        <v>2533.3333333333335</v>
      </c>
      <c r="I418" s="263">
        <v>2500</v>
      </c>
      <c r="J418" s="263">
        <v>2500</v>
      </c>
      <c r="K418" s="270"/>
      <c r="L418" s="267">
        <v>2522.2222222222222</v>
      </c>
      <c r="M418" s="267">
        <v>2600</v>
      </c>
      <c r="N418" s="516">
        <v>2500</v>
      </c>
    </row>
    <row r="419" spans="1:14" outlineLevel="1">
      <c r="A419" s="343"/>
      <c r="B419" s="257"/>
      <c r="C419" s="322" t="s">
        <v>152</v>
      </c>
      <c r="D419" s="325">
        <v>150</v>
      </c>
      <c r="E419" s="263">
        <v>3433.3333333333335</v>
      </c>
      <c r="F419" s="265">
        <v>3800</v>
      </c>
      <c r="G419" s="267">
        <v>3633.3333333333335</v>
      </c>
      <c r="H419" s="263">
        <v>3500</v>
      </c>
      <c r="I419" s="263">
        <v>3633.3333333333335</v>
      </c>
      <c r="J419" s="263">
        <v>4000</v>
      </c>
      <c r="K419" s="270"/>
      <c r="L419" s="267">
        <v>3666.6666666666665</v>
      </c>
      <c r="M419" s="267">
        <v>4000</v>
      </c>
      <c r="N419" s="516">
        <v>3433.3333333333335</v>
      </c>
    </row>
    <row r="420" spans="1:14" outlineLevel="1">
      <c r="A420" s="343"/>
      <c r="B420" s="257"/>
      <c r="C420" s="322" t="s">
        <v>153</v>
      </c>
      <c r="D420" s="325">
        <v>110</v>
      </c>
      <c r="E420" s="263">
        <v>3233.3333333333335</v>
      </c>
      <c r="F420" s="265">
        <v>3000</v>
      </c>
      <c r="G420" s="267">
        <v>3000</v>
      </c>
      <c r="H420" s="263">
        <v>3166.6666666666665</v>
      </c>
      <c r="I420" s="263">
        <v>3166.6666666666665</v>
      </c>
      <c r="J420" s="263">
        <v>3100</v>
      </c>
      <c r="K420" s="270"/>
      <c r="L420" s="267">
        <v>3111.1111111111109</v>
      </c>
      <c r="M420" s="267">
        <v>3233.3333333333335</v>
      </c>
      <c r="N420" s="516">
        <v>3000</v>
      </c>
    </row>
    <row r="421" spans="1:14" outlineLevel="1">
      <c r="A421" s="343"/>
      <c r="B421" s="257"/>
      <c r="C421" s="322"/>
      <c r="D421" s="325"/>
      <c r="E421" s="267"/>
      <c r="F421" s="270"/>
      <c r="G421" s="267"/>
      <c r="H421" s="267"/>
      <c r="I421" s="267"/>
      <c r="J421" s="267"/>
      <c r="K421" s="270"/>
      <c r="L421" s="267"/>
      <c r="M421" s="267"/>
      <c r="N421" s="516"/>
    </row>
    <row r="422" spans="1:14" outlineLevel="1">
      <c r="A422" s="357"/>
      <c r="B422" s="359"/>
      <c r="C422" s="360" t="s">
        <v>148</v>
      </c>
      <c r="D422" s="362"/>
      <c r="E422" s="389">
        <v>26.557575757575755</v>
      </c>
      <c r="F422" s="368">
        <v>27.353535353535353</v>
      </c>
      <c r="G422" s="389">
        <v>26.521212121212123</v>
      </c>
      <c r="H422" s="389">
        <v>26.643771043771046</v>
      </c>
      <c r="I422" s="389">
        <v>26.735353535353539</v>
      </c>
      <c r="J422" s="389">
        <v>27.987878787878788</v>
      </c>
      <c r="K422" s="368"/>
      <c r="L422" s="389">
        <v>26.966554433221102</v>
      </c>
      <c r="M422" s="389">
        <v>27.987878787878788</v>
      </c>
      <c r="N422" s="518">
        <v>26.521212121212123</v>
      </c>
    </row>
    <row r="423" spans="1:14" outlineLevel="1">
      <c r="A423" s="340">
        <v>43447</v>
      </c>
      <c r="B423" s="257" t="s">
        <v>142</v>
      </c>
      <c r="C423" s="322" t="s">
        <v>149</v>
      </c>
      <c r="D423" s="325">
        <v>110</v>
      </c>
      <c r="E423" s="263">
        <v>2866.6666666666665</v>
      </c>
      <c r="F423" s="265">
        <v>3000</v>
      </c>
      <c r="G423" s="267">
        <v>2933.3333333333335</v>
      </c>
      <c r="H423" s="263">
        <v>2866.6666666666665</v>
      </c>
      <c r="I423" s="263">
        <v>2933.3333333333335</v>
      </c>
      <c r="J423" s="263">
        <v>3200</v>
      </c>
      <c r="K423" s="270"/>
      <c r="L423" s="267">
        <v>2966.6666666666665</v>
      </c>
      <c r="M423" s="267">
        <v>3200</v>
      </c>
      <c r="N423" s="516">
        <v>2866.6666666666665</v>
      </c>
    </row>
    <row r="424" spans="1:14" outlineLevel="1">
      <c r="A424" s="343"/>
      <c r="B424" s="257"/>
      <c r="C424" s="322" t="s">
        <v>150</v>
      </c>
      <c r="D424" s="325">
        <v>150</v>
      </c>
      <c r="E424" s="263">
        <v>4000</v>
      </c>
      <c r="F424" s="265">
        <v>4200</v>
      </c>
      <c r="G424" s="267">
        <v>4000</v>
      </c>
      <c r="H424" s="263">
        <v>4033.3333333333335</v>
      </c>
      <c r="I424" s="263">
        <v>3933.3333333333335</v>
      </c>
      <c r="J424" s="263">
        <v>4233.333333333333</v>
      </c>
      <c r="K424" s="270"/>
      <c r="L424" s="267">
        <v>4066.6666666666665</v>
      </c>
      <c r="M424" s="267">
        <v>4233.333333333333</v>
      </c>
      <c r="N424" s="516">
        <v>3933.3333333333335</v>
      </c>
    </row>
    <row r="425" spans="1:14" outlineLevel="1">
      <c r="A425" s="343"/>
      <c r="B425" s="257"/>
      <c r="C425" s="322" t="s">
        <v>151</v>
      </c>
      <c r="D425" s="325">
        <v>90</v>
      </c>
      <c r="E425" s="263">
        <v>2500</v>
      </c>
      <c r="F425" s="265">
        <v>2600</v>
      </c>
      <c r="G425" s="267">
        <v>2500</v>
      </c>
      <c r="H425" s="263">
        <v>2533.3333333333335</v>
      </c>
      <c r="I425" s="263">
        <v>2500</v>
      </c>
      <c r="J425" s="263">
        <v>2500</v>
      </c>
      <c r="K425" s="270"/>
      <c r="L425" s="267">
        <v>2522.2222222222222</v>
      </c>
      <c r="M425" s="267">
        <v>2600</v>
      </c>
      <c r="N425" s="516">
        <v>2500</v>
      </c>
    </row>
    <row r="426" spans="1:14" outlineLevel="1">
      <c r="A426" s="343"/>
      <c r="B426" s="257"/>
      <c r="C426" s="322" t="s">
        <v>152</v>
      </c>
      <c r="D426" s="325">
        <v>150</v>
      </c>
      <c r="E426" s="263">
        <v>3433.3333333333335</v>
      </c>
      <c r="F426" s="265">
        <v>3800</v>
      </c>
      <c r="G426" s="267">
        <v>3633.3333333333335</v>
      </c>
      <c r="H426" s="263">
        <v>3500</v>
      </c>
      <c r="I426" s="263">
        <v>3633.3333333333335</v>
      </c>
      <c r="J426" s="263">
        <v>4000</v>
      </c>
      <c r="K426" s="270"/>
      <c r="L426" s="267">
        <v>3666.6666666666665</v>
      </c>
      <c r="M426" s="267">
        <v>4000</v>
      </c>
      <c r="N426" s="516">
        <v>3433.3333333333335</v>
      </c>
    </row>
    <row r="427" spans="1:14" outlineLevel="1">
      <c r="A427" s="343"/>
      <c r="B427" s="257"/>
      <c r="C427" s="322" t="s">
        <v>153</v>
      </c>
      <c r="D427" s="325">
        <v>110</v>
      </c>
      <c r="E427" s="263">
        <v>3233.3333333333335</v>
      </c>
      <c r="F427" s="265">
        <v>3000</v>
      </c>
      <c r="G427" s="267">
        <v>3000</v>
      </c>
      <c r="H427" s="263">
        <v>3166.6666666666665</v>
      </c>
      <c r="I427" s="263">
        <v>3166.6666666666665</v>
      </c>
      <c r="J427" s="263">
        <v>3100</v>
      </c>
      <c r="K427" s="270"/>
      <c r="L427" s="267">
        <v>3111.1111111111109</v>
      </c>
      <c r="M427" s="267">
        <v>3233.3333333333335</v>
      </c>
      <c r="N427" s="516">
        <v>3000</v>
      </c>
    </row>
    <row r="428" spans="1:14" outlineLevel="1">
      <c r="A428" s="343"/>
      <c r="B428" s="257"/>
      <c r="C428" s="322"/>
      <c r="D428" s="325"/>
      <c r="E428" s="267"/>
      <c r="F428" s="270"/>
      <c r="G428" s="267"/>
      <c r="H428" s="267"/>
      <c r="I428" s="267"/>
      <c r="J428" s="267"/>
      <c r="K428" s="270"/>
      <c r="L428" s="267"/>
      <c r="M428" s="267"/>
      <c r="N428" s="516"/>
    </row>
    <row r="429" spans="1:14" outlineLevel="1">
      <c r="A429" s="357"/>
      <c r="B429" s="359"/>
      <c r="C429" s="360" t="s">
        <v>148</v>
      </c>
      <c r="D429" s="362"/>
      <c r="E429" s="389">
        <v>26.557575757575755</v>
      </c>
      <c r="F429" s="368">
        <v>27.353535353535353</v>
      </c>
      <c r="G429" s="389">
        <v>26.521212121212123</v>
      </c>
      <c r="H429" s="389">
        <v>26.643771043771046</v>
      </c>
      <c r="I429" s="389">
        <v>26.735353535353539</v>
      </c>
      <c r="J429" s="389">
        <v>27.987878787878788</v>
      </c>
      <c r="K429" s="368"/>
      <c r="L429" s="389">
        <v>26.966554433221102</v>
      </c>
      <c r="M429" s="389">
        <v>27.987878787878788</v>
      </c>
      <c r="N429" s="518">
        <v>26.521212121212123</v>
      </c>
    </row>
    <row r="430" spans="1:14" outlineLevel="1">
      <c r="A430" s="234">
        <v>43446</v>
      </c>
      <c r="B430" s="236" t="s">
        <v>142</v>
      </c>
      <c r="C430" s="348" t="s">
        <v>149</v>
      </c>
      <c r="D430" s="349">
        <v>110</v>
      </c>
      <c r="E430" s="244">
        <v>3200</v>
      </c>
      <c r="F430" s="246">
        <v>3000</v>
      </c>
      <c r="G430" s="248">
        <v>3133.3333333333335</v>
      </c>
      <c r="H430" s="244">
        <v>3133.3333333333335</v>
      </c>
      <c r="I430" s="244">
        <v>3300</v>
      </c>
      <c r="J430" s="244">
        <v>3200</v>
      </c>
      <c r="K430" s="251"/>
      <c r="L430" s="248">
        <v>3161.1111111111113</v>
      </c>
      <c r="M430" s="248">
        <v>3300</v>
      </c>
      <c r="N430" s="516"/>
    </row>
    <row r="431" spans="1:14" outlineLevel="1">
      <c r="A431" s="343"/>
      <c r="B431" s="257"/>
      <c r="C431" s="322" t="s">
        <v>150</v>
      </c>
      <c r="D431" s="325">
        <v>150</v>
      </c>
      <c r="E431" s="263">
        <v>4133.333333333333</v>
      </c>
      <c r="F431" s="265">
        <v>4200</v>
      </c>
      <c r="G431" s="267">
        <v>4000</v>
      </c>
      <c r="H431" s="263">
        <v>4033.3333333333335</v>
      </c>
      <c r="I431" s="263">
        <v>4133.333333333333</v>
      </c>
      <c r="J431" s="263">
        <v>4233.333333333333</v>
      </c>
      <c r="K431" s="270"/>
      <c r="L431" s="267">
        <v>4122.2222222222217</v>
      </c>
      <c r="M431" s="267">
        <v>4233.333333333333</v>
      </c>
      <c r="N431" s="516"/>
    </row>
    <row r="432" spans="1:14" outlineLevel="1">
      <c r="A432" s="343"/>
      <c r="B432" s="257"/>
      <c r="C432" s="322" t="s">
        <v>151</v>
      </c>
      <c r="D432" s="325">
        <v>90</v>
      </c>
      <c r="E432" s="263">
        <v>2500</v>
      </c>
      <c r="F432" s="265">
        <v>2600</v>
      </c>
      <c r="G432" s="267">
        <v>2500</v>
      </c>
      <c r="H432" s="263">
        <v>2533.3333333333335</v>
      </c>
      <c r="I432" s="263">
        <v>2733.3333333333335</v>
      </c>
      <c r="J432" s="263">
        <v>2500</v>
      </c>
      <c r="K432" s="270"/>
      <c r="L432" s="267">
        <v>2561.1111111111113</v>
      </c>
      <c r="M432" s="267">
        <v>2733.3333333333335</v>
      </c>
      <c r="N432" s="516"/>
    </row>
    <row r="433" spans="1:14" outlineLevel="1">
      <c r="A433" s="343"/>
      <c r="B433" s="257"/>
      <c r="C433" s="322" t="s">
        <v>152</v>
      </c>
      <c r="D433" s="325">
        <v>150</v>
      </c>
      <c r="E433" s="263">
        <v>3700</v>
      </c>
      <c r="F433" s="265">
        <v>3800</v>
      </c>
      <c r="G433" s="267">
        <v>3733.3333333333335</v>
      </c>
      <c r="H433" s="263">
        <v>3500</v>
      </c>
      <c r="I433" s="263">
        <v>3633.3333333333335</v>
      </c>
      <c r="J433" s="263">
        <v>3800</v>
      </c>
      <c r="K433" s="270"/>
      <c r="L433" s="267">
        <v>3694.4444444444448</v>
      </c>
      <c r="M433" s="267">
        <v>3800</v>
      </c>
      <c r="N433" s="516"/>
    </row>
    <row r="434" spans="1:14" outlineLevel="1">
      <c r="A434" s="343"/>
      <c r="B434" s="257"/>
      <c r="C434" s="322" t="s">
        <v>153</v>
      </c>
      <c r="D434" s="325">
        <v>110</v>
      </c>
      <c r="E434" s="263">
        <v>3233.3333333333335</v>
      </c>
      <c r="F434" s="265">
        <v>3000</v>
      </c>
      <c r="G434" s="267">
        <v>3000</v>
      </c>
      <c r="H434" s="263">
        <v>3166.6666666666665</v>
      </c>
      <c r="I434" s="263">
        <v>3166.6666666666665</v>
      </c>
      <c r="J434" s="263">
        <v>3200</v>
      </c>
      <c r="K434" s="270"/>
      <c r="L434" s="267">
        <v>3127.7777777777774</v>
      </c>
      <c r="M434" s="267">
        <v>3233.3333333333335</v>
      </c>
      <c r="N434" s="516"/>
    </row>
    <row r="435" spans="1:14" outlineLevel="1">
      <c r="A435" s="343"/>
      <c r="B435" s="257"/>
      <c r="C435" s="322"/>
      <c r="D435" s="325"/>
      <c r="E435" s="267"/>
      <c r="F435" s="270"/>
      <c r="G435" s="267"/>
      <c r="H435" s="267"/>
      <c r="I435" s="267"/>
      <c r="J435" s="267"/>
      <c r="K435" s="270"/>
      <c r="L435" s="267"/>
      <c r="M435" s="267"/>
      <c r="N435" s="516"/>
    </row>
    <row r="436" spans="1:14" outlineLevel="1">
      <c r="A436" s="357"/>
      <c r="B436" s="359"/>
      <c r="C436" s="360" t="s">
        <v>148</v>
      </c>
      <c r="D436" s="362"/>
      <c r="E436" s="389">
        <v>27.696969696969699</v>
      </c>
      <c r="F436" s="368">
        <v>27.353535353535353</v>
      </c>
      <c r="G436" s="389">
        <v>27.018181818181819</v>
      </c>
      <c r="H436" s="389">
        <v>27.128619528619527</v>
      </c>
      <c r="I436" s="389">
        <v>28.187205387205388</v>
      </c>
      <c r="J436" s="389">
        <v>27.903030303030299</v>
      </c>
      <c r="K436" s="368"/>
      <c r="L436" s="389">
        <v>27.547923681257014</v>
      </c>
      <c r="M436" s="389">
        <v>28.187205387205388</v>
      </c>
      <c r="N436" s="516"/>
    </row>
    <row r="437" spans="1:14" outlineLevel="1">
      <c r="A437" s="340">
        <v>43445</v>
      </c>
      <c r="B437" s="257" t="s">
        <v>142</v>
      </c>
      <c r="C437" s="322" t="s">
        <v>149</v>
      </c>
      <c r="D437" s="325">
        <v>110</v>
      </c>
      <c r="E437" s="263">
        <v>2800</v>
      </c>
      <c r="F437" s="265">
        <v>3000</v>
      </c>
      <c r="G437" s="267">
        <v>3033.3333333333335</v>
      </c>
      <c r="H437" s="263">
        <v>3000</v>
      </c>
      <c r="I437" s="263">
        <v>3100</v>
      </c>
      <c r="J437" s="263">
        <v>3000</v>
      </c>
      <c r="K437" s="270"/>
      <c r="L437" s="267">
        <v>2988.8888888888891</v>
      </c>
      <c r="M437" s="267">
        <v>3100</v>
      </c>
      <c r="N437" s="267"/>
    </row>
    <row r="438" spans="1:14" outlineLevel="1">
      <c r="A438" s="255"/>
      <c r="B438" s="257"/>
      <c r="C438" s="322" t="s">
        <v>150</v>
      </c>
      <c r="D438" s="325">
        <v>150</v>
      </c>
      <c r="E438" s="263">
        <v>3866.6666666666665</v>
      </c>
      <c r="F438" s="265">
        <v>3700</v>
      </c>
      <c r="G438" s="267">
        <v>3800</v>
      </c>
      <c r="H438" s="263">
        <v>4033.3333333333335</v>
      </c>
      <c r="I438" s="263">
        <v>3800</v>
      </c>
      <c r="J438" s="263">
        <v>4000</v>
      </c>
      <c r="K438" s="270"/>
      <c r="L438" s="267">
        <v>3866.6666666666665</v>
      </c>
      <c r="M438" s="267">
        <v>4033.3333333333335</v>
      </c>
      <c r="N438" s="267"/>
    </row>
    <row r="439" spans="1:14" outlineLevel="1">
      <c r="A439" s="255"/>
      <c r="B439" s="257"/>
      <c r="C439" s="322" t="s">
        <v>151</v>
      </c>
      <c r="D439" s="325">
        <v>90</v>
      </c>
      <c r="E439" s="263">
        <v>2333.3333333333335</v>
      </c>
      <c r="F439" s="265">
        <v>2600</v>
      </c>
      <c r="G439" s="267">
        <v>2400</v>
      </c>
      <c r="H439" s="263">
        <v>2533.3333333333335</v>
      </c>
      <c r="I439" s="263">
        <v>2466.6666666666665</v>
      </c>
      <c r="J439" s="263">
        <v>2433.3333333333335</v>
      </c>
      <c r="K439" s="270"/>
      <c r="L439" s="267">
        <v>2461.1111111111113</v>
      </c>
      <c r="M439" s="267">
        <v>2600</v>
      </c>
      <c r="N439" s="267"/>
    </row>
    <row r="440" spans="1:14" outlineLevel="1">
      <c r="A440" s="255"/>
      <c r="B440" s="257"/>
      <c r="C440" s="322" t="s">
        <v>152</v>
      </c>
      <c r="D440" s="325">
        <v>150</v>
      </c>
      <c r="E440" s="263">
        <v>3466.6666666666665</v>
      </c>
      <c r="F440" s="265">
        <v>3300</v>
      </c>
      <c r="G440" s="267">
        <v>3500</v>
      </c>
      <c r="H440" s="263">
        <v>3500</v>
      </c>
      <c r="I440" s="263">
        <v>3633.3333333333335</v>
      </c>
      <c r="J440" s="263">
        <v>3800</v>
      </c>
      <c r="K440" s="270"/>
      <c r="L440" s="267">
        <v>3533.3333333333335</v>
      </c>
      <c r="M440" s="267">
        <v>3800</v>
      </c>
      <c r="N440" s="267"/>
    </row>
    <row r="441" spans="1:14" outlineLevel="1">
      <c r="A441" s="255"/>
      <c r="B441" s="257"/>
      <c r="C441" s="322" t="s">
        <v>153</v>
      </c>
      <c r="D441" s="325">
        <v>110</v>
      </c>
      <c r="E441" s="263">
        <v>3100</v>
      </c>
      <c r="F441" s="265">
        <v>3000</v>
      </c>
      <c r="G441" s="267">
        <v>3000</v>
      </c>
      <c r="H441" s="263">
        <v>3166.6666666666665</v>
      </c>
      <c r="I441" s="263">
        <v>3166.6666666666665</v>
      </c>
      <c r="J441" s="263">
        <v>3200</v>
      </c>
      <c r="K441" s="270"/>
      <c r="L441" s="267">
        <v>3105.5555555555552</v>
      </c>
      <c r="M441" s="267">
        <v>3200</v>
      </c>
      <c r="N441" s="267"/>
    </row>
    <row r="442" spans="1:14" outlineLevel="1">
      <c r="A442" s="255"/>
      <c r="B442" s="257"/>
      <c r="C442" s="322"/>
      <c r="D442" s="325"/>
      <c r="E442" s="267"/>
      <c r="F442" s="270"/>
      <c r="G442" s="267"/>
      <c r="H442" s="267"/>
      <c r="I442" s="267"/>
      <c r="J442" s="267"/>
      <c r="K442" s="270"/>
      <c r="L442" s="267"/>
      <c r="M442" s="267"/>
      <c r="N442" s="267"/>
    </row>
    <row r="443" spans="1:14" outlineLevel="1">
      <c r="A443" s="286"/>
      <c r="B443" s="288"/>
      <c r="C443" s="290" t="s">
        <v>148</v>
      </c>
      <c r="D443" s="292"/>
      <c r="E443" s="295">
        <v>25.690235690235689</v>
      </c>
      <c r="F443" s="295">
        <v>26.020202020202021</v>
      </c>
      <c r="G443" s="295">
        <v>26.036363636363639</v>
      </c>
      <c r="H443" s="295">
        <v>26.886195286195289</v>
      </c>
      <c r="I443" s="295">
        <v>26.786531986531987</v>
      </c>
      <c r="J443" s="295">
        <v>27.080134680134677</v>
      </c>
      <c r="K443" s="302"/>
      <c r="L443" s="295">
        <v>26.416610549943883</v>
      </c>
      <c r="M443" s="295">
        <v>27.080134680134677</v>
      </c>
      <c r="N443" s="267"/>
    </row>
    <row r="444" spans="1:14" outlineLevel="1">
      <c r="A444" s="234">
        <v>43444</v>
      </c>
      <c r="B444" s="236" t="s">
        <v>142</v>
      </c>
      <c r="C444" s="348" t="s">
        <v>149</v>
      </c>
      <c r="D444" s="349">
        <v>110</v>
      </c>
      <c r="E444" s="244">
        <v>2800</v>
      </c>
      <c r="F444" s="246">
        <v>3000</v>
      </c>
      <c r="G444" s="248">
        <v>3033.3333333333335</v>
      </c>
      <c r="H444" s="244">
        <v>3000</v>
      </c>
      <c r="I444" s="244">
        <v>3100</v>
      </c>
      <c r="J444" s="244">
        <v>2900</v>
      </c>
      <c r="K444" s="251"/>
      <c r="L444" s="248">
        <v>2972.2222222222226</v>
      </c>
      <c r="M444" s="248">
        <v>3100</v>
      </c>
      <c r="N444" s="248">
        <v>2800</v>
      </c>
    </row>
    <row r="445" spans="1:14" outlineLevel="1">
      <c r="A445" s="255"/>
      <c r="B445" s="257"/>
      <c r="C445" s="322" t="s">
        <v>150</v>
      </c>
      <c r="D445" s="325">
        <v>150</v>
      </c>
      <c r="E445" s="263">
        <v>3866.6666666666665</v>
      </c>
      <c r="F445" s="265">
        <v>3700</v>
      </c>
      <c r="G445" s="267">
        <v>3633.3333333333335</v>
      </c>
      <c r="H445" s="263">
        <v>4033.3333333333335</v>
      </c>
      <c r="I445" s="263">
        <v>3800</v>
      </c>
      <c r="J445" s="263">
        <v>4000</v>
      </c>
      <c r="K445" s="270"/>
      <c r="L445" s="267">
        <v>3838.8888888888891</v>
      </c>
      <c r="M445" s="267">
        <v>4033.3333333333335</v>
      </c>
      <c r="N445" s="267">
        <v>3633.3333333333335</v>
      </c>
    </row>
    <row r="446" spans="1:14" outlineLevel="1">
      <c r="A446" s="255"/>
      <c r="B446" s="257"/>
      <c r="C446" s="322" t="s">
        <v>151</v>
      </c>
      <c r="D446" s="325">
        <v>90</v>
      </c>
      <c r="E446" s="263">
        <v>2333.3333333333335</v>
      </c>
      <c r="F446" s="265">
        <v>2600</v>
      </c>
      <c r="G446" s="267">
        <v>2400</v>
      </c>
      <c r="H446" s="263">
        <v>2533.3333333333335</v>
      </c>
      <c r="I446" s="263">
        <v>2466.6666666666665</v>
      </c>
      <c r="J446" s="263">
        <v>2433.3333333333335</v>
      </c>
      <c r="K446" s="270"/>
      <c r="L446" s="267">
        <v>2461.1111111111113</v>
      </c>
      <c r="M446" s="267">
        <v>2600</v>
      </c>
      <c r="N446" s="267">
        <v>2333.3333333333335</v>
      </c>
    </row>
    <row r="447" spans="1:14" outlineLevel="1">
      <c r="A447" s="255"/>
      <c r="B447" s="257"/>
      <c r="C447" s="322" t="s">
        <v>152</v>
      </c>
      <c r="D447" s="325">
        <v>150</v>
      </c>
      <c r="E447" s="263">
        <v>3466.6666666666665</v>
      </c>
      <c r="F447" s="265">
        <v>3300</v>
      </c>
      <c r="G447" s="267">
        <v>3333.3333333333335</v>
      </c>
      <c r="H447" s="263">
        <v>3500</v>
      </c>
      <c r="I447" s="263">
        <v>3633.3333333333335</v>
      </c>
      <c r="J447" s="263">
        <v>3800</v>
      </c>
      <c r="K447" s="270"/>
      <c r="L447" s="267">
        <v>3505.5555555555552</v>
      </c>
      <c r="M447" s="267">
        <v>3800</v>
      </c>
      <c r="N447" s="267">
        <v>3300</v>
      </c>
    </row>
    <row r="448" spans="1:14" outlineLevel="1">
      <c r="A448" s="255"/>
      <c r="B448" s="257"/>
      <c r="C448" s="322" t="s">
        <v>153</v>
      </c>
      <c r="D448" s="325">
        <v>110</v>
      </c>
      <c r="E448" s="263">
        <v>3100</v>
      </c>
      <c r="F448" s="265">
        <v>3000</v>
      </c>
      <c r="G448" s="267">
        <v>3000</v>
      </c>
      <c r="H448" s="263">
        <v>3166.6666666666665</v>
      </c>
      <c r="I448" s="263">
        <v>3166.6666666666665</v>
      </c>
      <c r="J448" s="263">
        <v>3200</v>
      </c>
      <c r="K448" s="270"/>
      <c r="L448" s="267">
        <v>3105.5555555555552</v>
      </c>
      <c r="M448" s="267">
        <v>3200</v>
      </c>
      <c r="N448" s="267">
        <v>3000</v>
      </c>
    </row>
    <row r="449" spans="1:14" outlineLevel="1">
      <c r="A449" s="255"/>
      <c r="B449" s="257"/>
      <c r="C449" s="322"/>
      <c r="D449" s="325"/>
      <c r="E449" s="267"/>
      <c r="F449" s="270"/>
      <c r="G449" s="267"/>
      <c r="H449" s="267"/>
      <c r="I449" s="267"/>
      <c r="J449" s="267"/>
      <c r="K449" s="270"/>
      <c r="L449" s="267"/>
      <c r="M449" s="267"/>
      <c r="N449" s="267"/>
    </row>
    <row r="450" spans="1:14" outlineLevel="1">
      <c r="A450" s="399"/>
      <c r="B450" s="400"/>
      <c r="C450" s="401" t="s">
        <v>148</v>
      </c>
      <c r="D450" s="403"/>
      <c r="E450" s="407">
        <v>25.690235690235689</v>
      </c>
      <c r="F450" s="407">
        <v>26.020202020202021</v>
      </c>
      <c r="G450" s="407">
        <v>25.591919191919196</v>
      </c>
      <c r="H450" s="407">
        <v>26.886195286195289</v>
      </c>
      <c r="I450" s="407">
        <v>26.786531986531987</v>
      </c>
      <c r="J450" s="407">
        <v>26.898316498316497</v>
      </c>
      <c r="K450" s="409"/>
      <c r="L450" s="407">
        <v>26.312233445566779</v>
      </c>
      <c r="M450" s="407">
        <v>26.898316498316497</v>
      </c>
      <c r="N450" s="407">
        <v>25.591919191919196</v>
      </c>
    </row>
    <row r="451" spans="1:14" outlineLevel="1">
      <c r="A451" s="340">
        <v>43442</v>
      </c>
      <c r="B451" s="257" t="s">
        <v>142</v>
      </c>
      <c r="C451" s="322" t="s">
        <v>149</v>
      </c>
      <c r="D451" s="325">
        <v>110</v>
      </c>
      <c r="E451" s="263">
        <v>2933.3333333333335</v>
      </c>
      <c r="F451" s="265">
        <v>3000</v>
      </c>
      <c r="G451" s="267">
        <v>3033.3333333333335</v>
      </c>
      <c r="H451" s="263">
        <v>3000</v>
      </c>
      <c r="I451" s="263">
        <v>2833.3333333333335</v>
      </c>
      <c r="J451" s="263">
        <v>2900</v>
      </c>
      <c r="K451" s="270"/>
      <c r="L451" s="267">
        <v>2950</v>
      </c>
      <c r="M451" s="267">
        <v>3033.3333333333335</v>
      </c>
      <c r="N451" s="267">
        <v>2833.3333333333335</v>
      </c>
    </row>
    <row r="452" spans="1:14" outlineLevel="1">
      <c r="A452" s="255"/>
      <c r="B452" s="257"/>
      <c r="C452" s="322" t="s">
        <v>150</v>
      </c>
      <c r="D452" s="325">
        <v>150</v>
      </c>
      <c r="E452" s="263">
        <v>3866.6666666666665</v>
      </c>
      <c r="F452" s="265">
        <v>3700</v>
      </c>
      <c r="G452" s="267">
        <v>3633.3333333333335</v>
      </c>
      <c r="H452" s="263">
        <v>4033.3333333333335</v>
      </c>
      <c r="I452" s="263">
        <v>3800</v>
      </c>
      <c r="J452" s="263">
        <v>4000</v>
      </c>
      <c r="K452" s="270"/>
      <c r="L452" s="267">
        <v>3838.8888888888891</v>
      </c>
      <c r="M452" s="267">
        <v>4033.3333333333335</v>
      </c>
      <c r="N452" s="267">
        <v>3633.3333333333335</v>
      </c>
    </row>
    <row r="453" spans="1:14" outlineLevel="1">
      <c r="A453" s="255"/>
      <c r="B453" s="257"/>
      <c r="C453" s="322" t="s">
        <v>151</v>
      </c>
      <c r="D453" s="325">
        <v>90</v>
      </c>
      <c r="E453" s="263">
        <v>2333.3333333333335</v>
      </c>
      <c r="F453" s="265">
        <v>2600</v>
      </c>
      <c r="G453" s="267">
        <v>2400</v>
      </c>
      <c r="H453" s="263">
        <v>2533.3333333333335</v>
      </c>
      <c r="I453" s="263">
        <v>2466.6666666666665</v>
      </c>
      <c r="J453" s="263">
        <v>2433.3333333333335</v>
      </c>
      <c r="K453" s="270"/>
      <c r="L453" s="267">
        <v>2461.1111111111113</v>
      </c>
      <c r="M453" s="267">
        <v>2600</v>
      </c>
      <c r="N453" s="267">
        <v>2333.3333333333335</v>
      </c>
    </row>
    <row r="454" spans="1:14" outlineLevel="1">
      <c r="A454" s="255"/>
      <c r="B454" s="257"/>
      <c r="C454" s="322" t="s">
        <v>152</v>
      </c>
      <c r="D454" s="325">
        <v>150</v>
      </c>
      <c r="E454" s="263">
        <v>3500</v>
      </c>
      <c r="F454" s="265">
        <v>3800</v>
      </c>
      <c r="G454" s="267">
        <v>3500</v>
      </c>
      <c r="H454" s="263">
        <v>3500</v>
      </c>
      <c r="I454" s="263">
        <v>3633.3333333333335</v>
      </c>
      <c r="J454" s="263">
        <v>3800</v>
      </c>
      <c r="K454" s="270"/>
      <c r="L454" s="267">
        <v>3622.2222222222222</v>
      </c>
      <c r="M454" s="267">
        <v>3800</v>
      </c>
      <c r="N454" s="267">
        <v>3500</v>
      </c>
    </row>
    <row r="455" spans="1:14" outlineLevel="1">
      <c r="A455" s="255"/>
      <c r="B455" s="257"/>
      <c r="C455" s="322" t="s">
        <v>153</v>
      </c>
      <c r="D455" s="325">
        <v>110</v>
      </c>
      <c r="E455" s="263">
        <v>3100</v>
      </c>
      <c r="F455" s="265">
        <v>3000</v>
      </c>
      <c r="G455" s="267">
        <v>3000</v>
      </c>
      <c r="H455" s="263">
        <v>3166.6666666666665</v>
      </c>
      <c r="I455" s="263">
        <v>3166.6666666666665</v>
      </c>
      <c r="J455" s="263">
        <v>3200</v>
      </c>
      <c r="K455" s="270"/>
      <c r="L455" s="267">
        <v>3105.5555555555552</v>
      </c>
      <c r="M455" s="267">
        <v>3200</v>
      </c>
      <c r="N455" s="267">
        <v>3000</v>
      </c>
    </row>
    <row r="456" spans="1:14" outlineLevel="1">
      <c r="A456" s="255"/>
      <c r="B456" s="257"/>
      <c r="C456" s="322"/>
      <c r="D456" s="325"/>
      <c r="E456" s="267"/>
      <c r="F456" s="270"/>
      <c r="G456" s="267"/>
      <c r="H456" s="267"/>
      <c r="I456" s="267"/>
      <c r="J456" s="267"/>
      <c r="K456" s="270"/>
      <c r="L456" s="267"/>
      <c r="M456" s="267"/>
      <c r="N456" s="267"/>
    </row>
    <row r="457" spans="1:14" outlineLevel="1">
      <c r="A457" s="286"/>
      <c r="B457" s="288"/>
      <c r="C457" s="290" t="s">
        <v>148</v>
      </c>
      <c r="D457" s="292"/>
      <c r="E457" s="295">
        <v>25.977104377104375</v>
      </c>
      <c r="F457" s="295">
        <v>26.686868686868685</v>
      </c>
      <c r="G457" s="295">
        <v>25.814141414141414</v>
      </c>
      <c r="H457" s="295">
        <v>26.886195286195289</v>
      </c>
      <c r="I457" s="295">
        <v>26.301683501683506</v>
      </c>
      <c r="J457" s="295">
        <v>26.898316498316497</v>
      </c>
      <c r="K457" s="302"/>
      <c r="L457" s="295">
        <v>26.427384960718296</v>
      </c>
      <c r="M457" s="295">
        <v>26.898316498316497</v>
      </c>
      <c r="N457" s="295">
        <v>25.814141414141414</v>
      </c>
    </row>
    <row r="458" spans="1:14" outlineLevel="1">
      <c r="A458" s="234">
        <v>43441</v>
      </c>
      <c r="B458" s="236" t="s">
        <v>142</v>
      </c>
      <c r="C458" s="348" t="s">
        <v>149</v>
      </c>
      <c r="D458" s="349">
        <v>110</v>
      </c>
      <c r="E458" s="244">
        <v>2933.3333333333335</v>
      </c>
      <c r="F458" s="246">
        <v>3000</v>
      </c>
      <c r="G458" s="248">
        <v>3033.3333333333335</v>
      </c>
      <c r="H458" s="244">
        <v>3000</v>
      </c>
      <c r="I458" s="244">
        <v>2833.3333333333335</v>
      </c>
      <c r="J458" s="244">
        <v>2900</v>
      </c>
      <c r="K458" s="251"/>
      <c r="L458" s="248">
        <v>2950</v>
      </c>
      <c r="M458" s="248">
        <v>3033.3333333333335</v>
      </c>
      <c r="N458" s="248">
        <v>2833.3333333333335</v>
      </c>
    </row>
    <row r="459" spans="1:14" outlineLevel="1">
      <c r="A459" s="343"/>
      <c r="B459" s="257"/>
      <c r="C459" s="322" t="s">
        <v>150</v>
      </c>
      <c r="D459" s="325">
        <v>150</v>
      </c>
      <c r="E459" s="263">
        <v>3866.6666666666665</v>
      </c>
      <c r="F459" s="265">
        <v>3700</v>
      </c>
      <c r="G459" s="267">
        <v>3633.3333333333335</v>
      </c>
      <c r="H459" s="263">
        <v>4033.3333333333335</v>
      </c>
      <c r="I459" s="263">
        <v>3800</v>
      </c>
      <c r="J459" s="263">
        <v>4000</v>
      </c>
      <c r="K459" s="270"/>
      <c r="L459" s="267">
        <v>3838.8888888888891</v>
      </c>
      <c r="M459" s="267">
        <v>4033.3333333333335</v>
      </c>
      <c r="N459" s="267">
        <v>3633.3333333333335</v>
      </c>
    </row>
    <row r="460" spans="1:14" outlineLevel="1">
      <c r="A460" s="343"/>
      <c r="B460" s="257"/>
      <c r="C460" s="322" t="s">
        <v>151</v>
      </c>
      <c r="D460" s="325">
        <v>90</v>
      </c>
      <c r="E460" s="263">
        <v>2333.3333333333335</v>
      </c>
      <c r="F460" s="265">
        <v>2600</v>
      </c>
      <c r="G460" s="267">
        <v>2400</v>
      </c>
      <c r="H460" s="263">
        <v>2533.3333333333335</v>
      </c>
      <c r="I460" s="263">
        <v>2466.6666666666665</v>
      </c>
      <c r="J460" s="263">
        <v>2433.3333333333335</v>
      </c>
      <c r="K460" s="270"/>
      <c r="L460" s="267">
        <v>2461.1111111111113</v>
      </c>
      <c r="M460" s="267">
        <v>2600</v>
      </c>
      <c r="N460" s="267">
        <v>2333.3333333333335</v>
      </c>
    </row>
    <row r="461" spans="1:14" outlineLevel="1">
      <c r="A461" s="343"/>
      <c r="B461" s="257"/>
      <c r="C461" s="322" t="s">
        <v>152</v>
      </c>
      <c r="D461" s="325">
        <v>150</v>
      </c>
      <c r="E461" s="263">
        <v>3500</v>
      </c>
      <c r="F461" s="265">
        <v>3800</v>
      </c>
      <c r="G461" s="267">
        <v>3600</v>
      </c>
      <c r="H461" s="263">
        <v>3500</v>
      </c>
      <c r="I461" s="263">
        <v>3633.3333333333335</v>
      </c>
      <c r="J461" s="263">
        <v>3800</v>
      </c>
      <c r="K461" s="270"/>
      <c r="L461" s="267">
        <v>3638.8888888888887</v>
      </c>
      <c r="M461" s="267">
        <v>3800</v>
      </c>
      <c r="N461" s="267">
        <v>3500</v>
      </c>
    </row>
    <row r="462" spans="1:14" outlineLevel="1">
      <c r="A462" s="343"/>
      <c r="B462" s="257"/>
      <c r="C462" s="322" t="s">
        <v>153</v>
      </c>
      <c r="D462" s="325">
        <v>110</v>
      </c>
      <c r="E462" s="263">
        <v>3100</v>
      </c>
      <c r="F462" s="265">
        <v>3000</v>
      </c>
      <c r="G462" s="267">
        <v>3000</v>
      </c>
      <c r="H462" s="263">
        <v>3166.6666666666665</v>
      </c>
      <c r="I462" s="263">
        <v>3166.6666666666665</v>
      </c>
      <c r="J462" s="263">
        <v>3200</v>
      </c>
      <c r="K462" s="270"/>
      <c r="L462" s="267">
        <v>3105.5555555555552</v>
      </c>
      <c r="M462" s="267">
        <v>3200</v>
      </c>
      <c r="N462" s="267">
        <v>3000</v>
      </c>
    </row>
    <row r="463" spans="1:14" outlineLevel="1">
      <c r="A463" s="343"/>
      <c r="B463" s="257"/>
      <c r="C463" s="322"/>
      <c r="D463" s="325"/>
      <c r="E463" s="267"/>
      <c r="F463" s="270"/>
      <c r="G463" s="267"/>
      <c r="H463" s="267"/>
      <c r="I463" s="267"/>
      <c r="J463" s="267"/>
      <c r="K463" s="270"/>
      <c r="L463" s="267"/>
      <c r="M463" s="267"/>
      <c r="N463" s="267"/>
    </row>
    <row r="464" spans="1:14" outlineLevel="1">
      <c r="A464" s="357"/>
      <c r="B464" s="359"/>
      <c r="C464" s="360" t="s">
        <v>148</v>
      </c>
      <c r="D464" s="362"/>
      <c r="E464" s="389">
        <v>25.977104377104375</v>
      </c>
      <c r="F464" s="368">
        <v>26.686868686868685</v>
      </c>
      <c r="G464" s="389">
        <v>25.94747474747475</v>
      </c>
      <c r="H464" s="389">
        <v>26.886195286195289</v>
      </c>
      <c r="I464" s="389">
        <v>26.301683501683506</v>
      </c>
      <c r="J464" s="389">
        <v>26.898316498316497</v>
      </c>
      <c r="K464" s="368"/>
      <c r="L464" s="389">
        <v>26.449607182940515</v>
      </c>
      <c r="M464" s="389">
        <v>26.898316498316497</v>
      </c>
      <c r="N464" s="389">
        <v>25.94747474747475</v>
      </c>
    </row>
    <row r="465" spans="1:14" outlineLevel="1">
      <c r="A465" s="340">
        <v>43440</v>
      </c>
      <c r="B465" s="257" t="s">
        <v>142</v>
      </c>
      <c r="C465" s="322" t="s">
        <v>149</v>
      </c>
      <c r="D465" s="325">
        <v>110</v>
      </c>
      <c r="E465" s="263">
        <v>2933.3333333333335</v>
      </c>
      <c r="F465" s="265">
        <v>3000</v>
      </c>
      <c r="G465" s="267">
        <v>3033.3333333333335</v>
      </c>
      <c r="H465" s="263">
        <v>3000</v>
      </c>
      <c r="I465" s="263">
        <v>2833.3333333333335</v>
      </c>
      <c r="J465" s="263">
        <v>2833.3333333333335</v>
      </c>
      <c r="K465" s="270"/>
      <c r="L465" s="267">
        <v>2938.8888888888891</v>
      </c>
      <c r="M465" s="267">
        <v>3033.3333333333335</v>
      </c>
      <c r="N465" s="267">
        <v>2833.3333333333335</v>
      </c>
    </row>
    <row r="466" spans="1:14" outlineLevel="1">
      <c r="A466" s="343"/>
      <c r="B466" s="257"/>
      <c r="C466" s="322" t="s">
        <v>150</v>
      </c>
      <c r="D466" s="325">
        <v>150</v>
      </c>
      <c r="E466" s="263">
        <v>3866.6666666666665</v>
      </c>
      <c r="F466" s="265">
        <v>3700</v>
      </c>
      <c r="G466" s="267">
        <v>3633.3333333333335</v>
      </c>
      <c r="H466" s="263">
        <v>4033.3333333333335</v>
      </c>
      <c r="I466" s="263">
        <v>3800</v>
      </c>
      <c r="J466" s="263">
        <v>4000</v>
      </c>
      <c r="K466" s="270"/>
      <c r="L466" s="267">
        <v>3838.8888888888891</v>
      </c>
      <c r="M466" s="267">
        <v>4033.3333333333335</v>
      </c>
      <c r="N466" s="267">
        <v>3633.3333333333335</v>
      </c>
    </row>
    <row r="467" spans="1:14" outlineLevel="1">
      <c r="A467" s="343"/>
      <c r="B467" s="257"/>
      <c r="C467" s="322" t="s">
        <v>151</v>
      </c>
      <c r="D467" s="325">
        <v>90</v>
      </c>
      <c r="E467" s="263">
        <v>2333.3333333333335</v>
      </c>
      <c r="F467" s="265">
        <v>2600</v>
      </c>
      <c r="G467" s="267">
        <v>2400</v>
      </c>
      <c r="H467" s="263">
        <v>2533.3333333333335</v>
      </c>
      <c r="I467" s="263">
        <v>2466.6666666666665</v>
      </c>
      <c r="J467" s="263">
        <v>2433.3333333333335</v>
      </c>
      <c r="K467" s="270"/>
      <c r="L467" s="267">
        <v>2461.1111111111113</v>
      </c>
      <c r="M467" s="267">
        <v>2600</v>
      </c>
      <c r="N467" s="267">
        <v>2333.3333333333335</v>
      </c>
    </row>
    <row r="468" spans="1:14" outlineLevel="1">
      <c r="A468" s="343"/>
      <c r="B468" s="257"/>
      <c r="C468" s="322" t="s">
        <v>152</v>
      </c>
      <c r="D468" s="325">
        <v>150</v>
      </c>
      <c r="E468" s="263">
        <v>3500</v>
      </c>
      <c r="F468" s="265">
        <v>3800</v>
      </c>
      <c r="G468" s="267">
        <v>3600</v>
      </c>
      <c r="H468" s="263">
        <v>3500</v>
      </c>
      <c r="I468" s="263">
        <v>3633.3333333333335</v>
      </c>
      <c r="J468" s="263">
        <v>3700</v>
      </c>
      <c r="K468" s="270"/>
      <c r="L468" s="267">
        <v>3622.2222222222222</v>
      </c>
      <c r="M468" s="267">
        <v>3800</v>
      </c>
      <c r="N468" s="267">
        <v>3500</v>
      </c>
    </row>
    <row r="469" spans="1:14" outlineLevel="1">
      <c r="A469" s="343"/>
      <c r="B469" s="257"/>
      <c r="C469" s="322" t="s">
        <v>153</v>
      </c>
      <c r="D469" s="325">
        <v>110</v>
      </c>
      <c r="E469" s="263">
        <v>3100</v>
      </c>
      <c r="F469" s="265">
        <v>3000</v>
      </c>
      <c r="G469" s="267">
        <v>3000</v>
      </c>
      <c r="H469" s="263">
        <v>3166.6666666666665</v>
      </c>
      <c r="I469" s="263">
        <v>3166.6666666666665</v>
      </c>
      <c r="J469" s="263">
        <v>3200</v>
      </c>
      <c r="K469" s="270"/>
      <c r="L469" s="267">
        <v>3105.5555555555552</v>
      </c>
      <c r="M469" s="267">
        <v>3200</v>
      </c>
      <c r="N469" s="267">
        <v>3000</v>
      </c>
    </row>
    <row r="470" spans="1:14" outlineLevel="1">
      <c r="A470" s="343"/>
      <c r="B470" s="257"/>
      <c r="C470" s="322"/>
      <c r="D470" s="325"/>
      <c r="E470" s="267"/>
      <c r="F470" s="270"/>
      <c r="G470" s="267"/>
      <c r="H470" s="267"/>
      <c r="I470" s="267"/>
      <c r="J470" s="267"/>
      <c r="K470" s="270"/>
      <c r="L470" s="267"/>
      <c r="M470" s="267"/>
      <c r="N470" s="267"/>
    </row>
    <row r="471" spans="1:14" outlineLevel="1">
      <c r="A471" s="343"/>
      <c r="B471" s="257"/>
      <c r="C471" s="322" t="s">
        <v>148</v>
      </c>
      <c r="D471" s="325"/>
      <c r="E471" s="267">
        <v>25.977104377104375</v>
      </c>
      <c r="F471" s="270">
        <v>26.686868686868685</v>
      </c>
      <c r="G471" s="267">
        <v>25.94747474747475</v>
      </c>
      <c r="H471" s="267">
        <v>26.886195286195289</v>
      </c>
      <c r="I471" s="267">
        <v>26.301683501683506</v>
      </c>
      <c r="J471" s="267">
        <v>26.643771043771046</v>
      </c>
      <c r="K471" s="270"/>
      <c r="L471" s="267">
        <v>26.407182940516275</v>
      </c>
      <c r="M471" s="267">
        <v>26.886195286195289</v>
      </c>
      <c r="N471" s="267">
        <v>25.94747474747475</v>
      </c>
    </row>
    <row r="472" spans="1:14" outlineLevel="1">
      <c r="A472" s="234">
        <v>43439</v>
      </c>
      <c r="B472" s="236" t="s">
        <v>142</v>
      </c>
      <c r="C472" s="348" t="s">
        <v>149</v>
      </c>
      <c r="D472" s="349">
        <v>110</v>
      </c>
      <c r="E472" s="244">
        <v>2933.3333333333335</v>
      </c>
      <c r="F472" s="246">
        <v>3000</v>
      </c>
      <c r="G472" s="248">
        <v>3033.3333333333335</v>
      </c>
      <c r="H472" s="244">
        <v>3000</v>
      </c>
      <c r="I472" s="244">
        <v>2833.3333333333335</v>
      </c>
      <c r="J472" s="244">
        <v>2833.3333333333335</v>
      </c>
      <c r="K472" s="251"/>
      <c r="L472" s="248">
        <v>2938.8888888888891</v>
      </c>
      <c r="M472" s="248">
        <v>3033.3333333333335</v>
      </c>
      <c r="N472" s="248">
        <v>2833.3333333333335</v>
      </c>
    </row>
    <row r="473" spans="1:14" outlineLevel="1">
      <c r="A473" s="343"/>
      <c r="B473" s="257"/>
      <c r="C473" s="322" t="s">
        <v>150</v>
      </c>
      <c r="D473" s="325">
        <v>150</v>
      </c>
      <c r="E473" s="263">
        <v>3866.6666666666665</v>
      </c>
      <c r="F473" s="265">
        <v>3700</v>
      </c>
      <c r="G473" s="267">
        <v>3633.3333333333335</v>
      </c>
      <c r="H473" s="263">
        <v>4033.3333333333335</v>
      </c>
      <c r="I473" s="263">
        <v>3800</v>
      </c>
      <c r="J473" s="263">
        <v>4000</v>
      </c>
      <c r="K473" s="270"/>
      <c r="L473" s="267">
        <v>3838.8888888888891</v>
      </c>
      <c r="M473" s="267">
        <v>4033.3333333333335</v>
      </c>
      <c r="N473" s="267">
        <v>3633.3333333333335</v>
      </c>
    </row>
    <row r="474" spans="1:14" outlineLevel="1">
      <c r="A474" s="343"/>
      <c r="B474" s="257"/>
      <c r="C474" s="322" t="s">
        <v>151</v>
      </c>
      <c r="D474" s="325">
        <v>90</v>
      </c>
      <c r="E474" s="263">
        <v>2333.3333333333335</v>
      </c>
      <c r="F474" s="265">
        <v>2600</v>
      </c>
      <c r="G474" s="267">
        <v>2400</v>
      </c>
      <c r="H474" s="263">
        <v>2533.3333333333335</v>
      </c>
      <c r="I474" s="263">
        <v>2466.6666666666665</v>
      </c>
      <c r="J474" s="263">
        <v>2433.3333333333335</v>
      </c>
      <c r="K474" s="270"/>
      <c r="L474" s="267">
        <v>2461.1111111111113</v>
      </c>
      <c r="M474" s="267">
        <v>2600</v>
      </c>
      <c r="N474" s="267">
        <v>2333.3333333333335</v>
      </c>
    </row>
    <row r="475" spans="1:14" outlineLevel="1">
      <c r="A475" s="343"/>
      <c r="B475" s="257"/>
      <c r="C475" s="322" t="s">
        <v>152</v>
      </c>
      <c r="D475" s="325">
        <v>150</v>
      </c>
      <c r="E475" s="263">
        <v>3500</v>
      </c>
      <c r="F475" s="265">
        <v>3800</v>
      </c>
      <c r="G475" s="267">
        <v>3600</v>
      </c>
      <c r="H475" s="263">
        <v>3500</v>
      </c>
      <c r="I475" s="263">
        <v>3633.3333333333335</v>
      </c>
      <c r="J475" s="263">
        <v>3700</v>
      </c>
      <c r="K475" s="270"/>
      <c r="L475" s="267">
        <v>3622.2222222222222</v>
      </c>
      <c r="M475" s="267">
        <v>3800</v>
      </c>
      <c r="N475" s="267">
        <v>3500</v>
      </c>
    </row>
    <row r="476" spans="1:14" outlineLevel="1">
      <c r="A476" s="343"/>
      <c r="B476" s="257"/>
      <c r="C476" s="322" t="s">
        <v>153</v>
      </c>
      <c r="D476" s="325">
        <v>110</v>
      </c>
      <c r="E476" s="263">
        <v>3100</v>
      </c>
      <c r="F476" s="265">
        <v>3000</v>
      </c>
      <c r="G476" s="267">
        <v>3000</v>
      </c>
      <c r="H476" s="263">
        <v>3166.6666666666665</v>
      </c>
      <c r="I476" s="263">
        <v>3166.6666666666665</v>
      </c>
      <c r="J476" s="263">
        <v>3200</v>
      </c>
      <c r="K476" s="270"/>
      <c r="L476" s="267">
        <v>3105.5555555555552</v>
      </c>
      <c r="M476" s="267">
        <v>3200</v>
      </c>
      <c r="N476" s="267">
        <v>3000</v>
      </c>
    </row>
    <row r="477" spans="1:14" outlineLevel="1">
      <c r="A477" s="343"/>
      <c r="B477" s="257"/>
      <c r="C477" s="322"/>
      <c r="D477" s="325"/>
      <c r="E477" s="267"/>
      <c r="F477" s="270"/>
      <c r="G477" s="267"/>
      <c r="H477" s="267"/>
      <c r="I477" s="267"/>
      <c r="J477" s="267"/>
      <c r="K477" s="270"/>
      <c r="L477" s="267"/>
      <c r="M477" s="267"/>
      <c r="N477" s="267"/>
    </row>
    <row r="478" spans="1:14" outlineLevel="1">
      <c r="A478" s="357"/>
      <c r="B478" s="359"/>
      <c r="C478" s="360" t="s">
        <v>148</v>
      </c>
      <c r="D478" s="362"/>
      <c r="E478" s="389">
        <v>25.977104377104375</v>
      </c>
      <c r="F478" s="368">
        <v>26.686868686868685</v>
      </c>
      <c r="G478" s="389">
        <v>25.94747474747475</v>
      </c>
      <c r="H478" s="389">
        <v>26.886195286195289</v>
      </c>
      <c r="I478" s="389">
        <v>26.301683501683506</v>
      </c>
      <c r="J478" s="389">
        <v>26.643771043771046</v>
      </c>
      <c r="K478" s="368"/>
      <c r="L478" s="389">
        <v>26.407182940516275</v>
      </c>
      <c r="M478" s="389">
        <v>26.886195286195289</v>
      </c>
      <c r="N478" s="389">
        <v>25.94747474747475</v>
      </c>
    </row>
    <row r="479" spans="1:14" outlineLevel="1">
      <c r="A479" s="340">
        <v>43438</v>
      </c>
      <c r="B479" s="257" t="s">
        <v>142</v>
      </c>
      <c r="C479" s="322" t="s">
        <v>149</v>
      </c>
      <c r="D479" s="325">
        <v>110</v>
      </c>
      <c r="E479" s="263">
        <v>2933.3333333333335</v>
      </c>
      <c r="F479" s="265">
        <v>3000</v>
      </c>
      <c r="G479" s="267">
        <v>3033.3333333333335</v>
      </c>
      <c r="H479" s="263">
        <v>3000</v>
      </c>
      <c r="I479" s="263">
        <v>3266.6666666666665</v>
      </c>
      <c r="J479" s="263">
        <v>3000</v>
      </c>
      <c r="K479" s="270"/>
      <c r="L479" s="267">
        <v>3038.8888888888891</v>
      </c>
      <c r="M479" s="267">
        <v>3266.6666666666665</v>
      </c>
      <c r="N479" s="267">
        <v>2933.3333333333335</v>
      </c>
    </row>
    <row r="480" spans="1:14" outlineLevel="1">
      <c r="A480" s="343"/>
      <c r="B480" s="257"/>
      <c r="C480" s="322" t="s">
        <v>150</v>
      </c>
      <c r="D480" s="325">
        <v>150</v>
      </c>
      <c r="E480" s="263">
        <v>3866.6666666666665</v>
      </c>
      <c r="F480" s="265">
        <v>3700</v>
      </c>
      <c r="G480" s="267">
        <v>3633.3333333333335</v>
      </c>
      <c r="H480" s="263">
        <v>4033.3333333333335</v>
      </c>
      <c r="I480" s="263">
        <v>3800</v>
      </c>
      <c r="J480" s="263">
        <v>4000</v>
      </c>
      <c r="K480" s="270"/>
      <c r="L480" s="267">
        <v>3838.8888888888891</v>
      </c>
      <c r="M480" s="267">
        <v>4033.3333333333335</v>
      </c>
      <c r="N480" s="267">
        <v>3633.3333333333335</v>
      </c>
    </row>
    <row r="481" spans="1:14" outlineLevel="1">
      <c r="A481" s="343"/>
      <c r="B481" s="257"/>
      <c r="C481" s="322" t="s">
        <v>151</v>
      </c>
      <c r="D481" s="325">
        <v>90</v>
      </c>
      <c r="E481" s="263">
        <v>2333.3333333333335</v>
      </c>
      <c r="F481" s="265">
        <v>2600</v>
      </c>
      <c r="G481" s="267">
        <v>2400</v>
      </c>
      <c r="H481" s="263">
        <v>2533.3333333333335</v>
      </c>
      <c r="I481" s="263">
        <v>2466.6666666666665</v>
      </c>
      <c r="J481" s="263">
        <v>2500</v>
      </c>
      <c r="K481" s="270"/>
      <c r="L481" s="267">
        <v>2472.2222222222222</v>
      </c>
      <c r="M481" s="267">
        <v>2600</v>
      </c>
      <c r="N481" s="267">
        <v>2333.3333333333335</v>
      </c>
    </row>
    <row r="482" spans="1:14" outlineLevel="1">
      <c r="A482" s="343"/>
      <c r="B482" s="257"/>
      <c r="C482" s="322" t="s">
        <v>152</v>
      </c>
      <c r="D482" s="325">
        <v>150</v>
      </c>
      <c r="E482" s="263">
        <v>3500</v>
      </c>
      <c r="F482" s="265">
        <v>3800</v>
      </c>
      <c r="G482" s="267">
        <v>3600</v>
      </c>
      <c r="H482" s="263">
        <v>3500</v>
      </c>
      <c r="I482" s="263">
        <v>3633.3333333333335</v>
      </c>
      <c r="J482" s="263">
        <v>3700</v>
      </c>
      <c r="K482" s="270"/>
      <c r="L482" s="267">
        <v>3622.2222222222222</v>
      </c>
      <c r="M482" s="267">
        <v>3800</v>
      </c>
      <c r="N482" s="267">
        <v>3500</v>
      </c>
    </row>
    <row r="483" spans="1:14" outlineLevel="1">
      <c r="A483" s="343"/>
      <c r="B483" s="257"/>
      <c r="C483" s="322" t="s">
        <v>153</v>
      </c>
      <c r="D483" s="325">
        <v>110</v>
      </c>
      <c r="E483" s="263">
        <v>3100</v>
      </c>
      <c r="F483" s="265">
        <v>3000</v>
      </c>
      <c r="G483" s="267">
        <v>3000</v>
      </c>
      <c r="H483" s="263">
        <v>3166.6666666666665</v>
      </c>
      <c r="I483" s="263">
        <v>3166.6666666666665</v>
      </c>
      <c r="J483" s="263">
        <v>3200</v>
      </c>
      <c r="K483" s="270"/>
      <c r="L483" s="267">
        <v>3105.5555555555552</v>
      </c>
      <c r="M483" s="267">
        <v>3200</v>
      </c>
      <c r="N483" s="267">
        <v>3000</v>
      </c>
    </row>
    <row r="484" spans="1:14" outlineLevel="1">
      <c r="A484" s="343"/>
      <c r="B484" s="257"/>
      <c r="C484" s="322"/>
      <c r="D484" s="325"/>
      <c r="E484" s="267"/>
      <c r="F484" s="270"/>
      <c r="G484" s="267"/>
      <c r="H484" s="267"/>
      <c r="I484" s="267"/>
      <c r="J484" s="267"/>
      <c r="K484" s="270"/>
      <c r="L484" s="267"/>
      <c r="M484" s="267"/>
      <c r="N484" s="267"/>
    </row>
    <row r="485" spans="1:14" outlineLevel="1">
      <c r="A485" s="343"/>
      <c r="B485" s="257"/>
      <c r="C485" s="322" t="s">
        <v>148</v>
      </c>
      <c r="D485" s="325"/>
      <c r="E485" s="267">
        <v>25.977104377104375</v>
      </c>
      <c r="F485" s="270">
        <v>26.686868686868685</v>
      </c>
      <c r="G485" s="267">
        <v>25.94747474747475</v>
      </c>
      <c r="H485" s="267">
        <v>26.886195286195289</v>
      </c>
      <c r="I485" s="267">
        <v>27.089562289562291</v>
      </c>
      <c r="J485" s="267">
        <v>27.094949494949493</v>
      </c>
      <c r="K485" s="270"/>
      <c r="L485" s="267">
        <v>26.613692480359148</v>
      </c>
      <c r="M485" s="267">
        <v>27.094949494949493</v>
      </c>
      <c r="N485" s="267">
        <v>25.94747474747475</v>
      </c>
    </row>
    <row r="486" spans="1:14" outlineLevel="1">
      <c r="A486" s="525">
        <v>43435</v>
      </c>
      <c r="B486" s="236" t="s">
        <v>142</v>
      </c>
      <c r="C486" s="348" t="s">
        <v>149</v>
      </c>
      <c r="D486" s="349">
        <v>110</v>
      </c>
      <c r="E486" s="248">
        <v>2933.3333333333335</v>
      </c>
      <c r="F486" s="251">
        <v>3000</v>
      </c>
      <c r="G486" s="248">
        <v>3033.3333333333335</v>
      </c>
      <c r="H486" s="248">
        <v>3000</v>
      </c>
      <c r="I486" s="248">
        <v>3266.6666666666665</v>
      </c>
      <c r="J486" s="248">
        <v>3000</v>
      </c>
      <c r="K486" s="251"/>
      <c r="L486" s="248">
        <v>3038.8888888888891</v>
      </c>
      <c r="M486" s="248">
        <v>3266.6666666666665</v>
      </c>
      <c r="N486" s="248">
        <v>2933.3333333333335</v>
      </c>
    </row>
    <row r="487" spans="1:14" outlineLevel="1">
      <c r="A487" s="343"/>
      <c r="B487" s="257"/>
      <c r="C487" s="322" t="s">
        <v>150</v>
      </c>
      <c r="D487" s="325">
        <v>150</v>
      </c>
      <c r="E487" s="267">
        <v>3766.6666666666665</v>
      </c>
      <c r="F487" s="270">
        <v>3700</v>
      </c>
      <c r="G487" s="267">
        <v>3733.3333333333335</v>
      </c>
      <c r="H487" s="267">
        <v>4200</v>
      </c>
      <c r="I487" s="267">
        <v>3800</v>
      </c>
      <c r="J487" s="267">
        <v>4000</v>
      </c>
      <c r="K487" s="270"/>
      <c r="L487" s="267">
        <v>3866.6666666666665</v>
      </c>
      <c r="M487" s="267">
        <v>4200</v>
      </c>
      <c r="N487" s="267">
        <v>3700</v>
      </c>
    </row>
    <row r="488" spans="1:14" outlineLevel="1">
      <c r="A488" s="343"/>
      <c r="B488" s="257"/>
      <c r="C488" s="322" t="s">
        <v>151</v>
      </c>
      <c r="D488" s="325">
        <v>90</v>
      </c>
      <c r="E488" s="267">
        <v>2333.3333333333335</v>
      </c>
      <c r="F488" s="270">
        <v>2600</v>
      </c>
      <c r="G488" s="267">
        <v>2433.3333333333335</v>
      </c>
      <c r="H488" s="267">
        <v>2533.3333333333335</v>
      </c>
      <c r="I488" s="267">
        <v>2466.6666666666665</v>
      </c>
      <c r="J488" s="267">
        <v>2500</v>
      </c>
      <c r="K488" s="270"/>
      <c r="L488" s="267">
        <v>2477.7777777777778</v>
      </c>
      <c r="M488" s="267">
        <v>2600</v>
      </c>
      <c r="N488" s="267">
        <v>2333.3333333333335</v>
      </c>
    </row>
    <row r="489" spans="1:14" outlineLevel="1">
      <c r="A489" s="343"/>
      <c r="B489" s="257"/>
      <c r="C489" s="322" t="s">
        <v>152</v>
      </c>
      <c r="D489" s="325">
        <v>150</v>
      </c>
      <c r="E489" s="267">
        <v>3566.6666666666665</v>
      </c>
      <c r="F489" s="270">
        <v>3800</v>
      </c>
      <c r="G489" s="267">
        <v>3600</v>
      </c>
      <c r="H489" s="267">
        <v>3633.3333333333335</v>
      </c>
      <c r="I489" s="267">
        <v>3533.3333333333335</v>
      </c>
      <c r="J489" s="267">
        <v>3700</v>
      </c>
      <c r="K489" s="270"/>
      <c r="L489" s="267">
        <v>3638.8888888888887</v>
      </c>
      <c r="M489" s="267">
        <v>3800</v>
      </c>
      <c r="N489" s="267">
        <v>3533.3333333333335</v>
      </c>
    </row>
    <row r="490" spans="1:14" outlineLevel="1">
      <c r="A490" s="343"/>
      <c r="B490" s="257"/>
      <c r="C490" s="322" t="s">
        <v>153</v>
      </c>
      <c r="D490" s="325">
        <v>110</v>
      </c>
      <c r="E490" s="267">
        <v>3100</v>
      </c>
      <c r="F490" s="270">
        <v>3000</v>
      </c>
      <c r="G490" s="267">
        <v>3000</v>
      </c>
      <c r="H490" s="267">
        <v>3166.6666666666665</v>
      </c>
      <c r="I490" s="267">
        <v>3166.6666666666665</v>
      </c>
      <c r="J490" s="267">
        <v>3200</v>
      </c>
      <c r="K490" s="270"/>
      <c r="L490" s="267">
        <v>3105.5555555555552</v>
      </c>
      <c r="M490" s="267">
        <v>3200</v>
      </c>
      <c r="N490" s="267">
        <v>3000</v>
      </c>
    </row>
    <row r="491" spans="1:14" outlineLevel="1">
      <c r="A491" s="343"/>
      <c r="B491" s="257"/>
      <c r="C491" s="322"/>
      <c r="D491" s="325"/>
      <c r="E491" s="267"/>
      <c r="F491" s="270"/>
      <c r="G491" s="267"/>
      <c r="H491" s="267"/>
      <c r="I491" s="267"/>
      <c r="J491" s="267"/>
      <c r="K491" s="270"/>
      <c r="L491" s="267"/>
      <c r="M491" s="267"/>
      <c r="N491" s="267"/>
    </row>
    <row r="492" spans="1:14" outlineLevel="1">
      <c r="A492" s="343"/>
      <c r="B492" s="257"/>
      <c r="C492" s="322" t="s">
        <v>148</v>
      </c>
      <c r="D492" s="325"/>
      <c r="E492" s="267">
        <v>25.932659932659931</v>
      </c>
      <c r="F492" s="270">
        <v>26.686868686868685</v>
      </c>
      <c r="G492" s="267">
        <v>26.154882154882152</v>
      </c>
      <c r="H492" s="267">
        <v>27.286195286195287</v>
      </c>
      <c r="I492" s="267">
        <v>26.956228956228955</v>
      </c>
      <c r="J492" s="267">
        <v>27.094949494949493</v>
      </c>
      <c r="K492" s="270"/>
      <c r="L492" s="267">
        <v>26.685297418630753</v>
      </c>
      <c r="M492" s="267">
        <v>27.286195286195287</v>
      </c>
      <c r="N492" s="267">
        <v>25.932659932659931</v>
      </c>
    </row>
    <row r="493" spans="1:14" outlineLevel="1">
      <c r="A493" s="234">
        <v>43434</v>
      </c>
      <c r="B493" s="236" t="s">
        <v>142</v>
      </c>
      <c r="C493" s="348" t="s">
        <v>149</v>
      </c>
      <c r="D493" s="349">
        <v>110</v>
      </c>
      <c r="E493" s="248">
        <v>2933.3333333333335</v>
      </c>
      <c r="F493" s="251">
        <v>3000</v>
      </c>
      <c r="G493" s="248">
        <v>3066.6666666666665</v>
      </c>
      <c r="H493" s="248">
        <v>3000</v>
      </c>
      <c r="I493" s="248">
        <v>3266.6666666666665</v>
      </c>
      <c r="J493" s="248">
        <v>2933.3333333333335</v>
      </c>
      <c r="K493" s="251"/>
      <c r="L493" s="248">
        <v>3033.3333333333335</v>
      </c>
      <c r="M493" s="248">
        <v>3266.6666666666665</v>
      </c>
      <c r="N493" s="248">
        <v>2933.3333333333335</v>
      </c>
    </row>
    <row r="494" spans="1:14" outlineLevel="1">
      <c r="A494" s="343"/>
      <c r="B494" s="257"/>
      <c r="C494" s="322" t="s">
        <v>150</v>
      </c>
      <c r="D494" s="325">
        <v>150</v>
      </c>
      <c r="E494" s="267">
        <v>4000</v>
      </c>
      <c r="F494" s="270">
        <v>4200</v>
      </c>
      <c r="G494" s="267">
        <v>4333.333333333333</v>
      </c>
      <c r="H494" s="267">
        <v>4200</v>
      </c>
      <c r="I494" s="267">
        <v>4233.333333333333</v>
      </c>
      <c r="J494" s="267">
        <v>4333.333333333333</v>
      </c>
      <c r="K494" s="270"/>
      <c r="L494" s="267">
        <v>4216.6666666666661</v>
      </c>
      <c r="M494" s="267">
        <v>4333.333333333333</v>
      </c>
      <c r="N494" s="267">
        <v>4000</v>
      </c>
    </row>
    <row r="495" spans="1:14" outlineLevel="1">
      <c r="A495" s="343"/>
      <c r="B495" s="257"/>
      <c r="C495" s="322" t="s">
        <v>151</v>
      </c>
      <c r="D495" s="325">
        <v>90</v>
      </c>
      <c r="E495" s="267">
        <v>2400</v>
      </c>
      <c r="F495" s="270">
        <v>2600</v>
      </c>
      <c r="G495" s="267">
        <v>2600</v>
      </c>
      <c r="H495" s="267">
        <v>2533.3333333333335</v>
      </c>
      <c r="I495" s="267">
        <v>2466.6666666666665</v>
      </c>
      <c r="J495" s="267">
        <v>2500</v>
      </c>
      <c r="K495" s="270"/>
      <c r="L495" s="267">
        <v>2516.6666666666665</v>
      </c>
      <c r="M495" s="267">
        <v>2600</v>
      </c>
      <c r="N495" s="267">
        <v>2400</v>
      </c>
    </row>
    <row r="496" spans="1:14" outlineLevel="1">
      <c r="A496" s="343"/>
      <c r="B496" s="257"/>
      <c r="C496" s="322" t="s">
        <v>152</v>
      </c>
      <c r="D496" s="325">
        <v>150</v>
      </c>
      <c r="E496" s="267">
        <v>3933.3333333333335</v>
      </c>
      <c r="F496" s="270">
        <v>3800</v>
      </c>
      <c r="G496" s="267">
        <v>3800</v>
      </c>
      <c r="H496" s="267">
        <v>3633.3333333333335</v>
      </c>
      <c r="I496" s="267">
        <v>3700</v>
      </c>
      <c r="J496" s="267">
        <v>3866.6666666666665</v>
      </c>
      <c r="K496" s="270"/>
      <c r="L496" s="267">
        <v>3788.8888888888891</v>
      </c>
      <c r="M496" s="267">
        <v>3933.3333333333335</v>
      </c>
      <c r="N496" s="267">
        <v>3633.3333333333335</v>
      </c>
    </row>
    <row r="497" spans="1:14" outlineLevel="1">
      <c r="A497" s="343"/>
      <c r="B497" s="257"/>
      <c r="C497" s="322" t="s">
        <v>153</v>
      </c>
      <c r="D497" s="325">
        <v>110</v>
      </c>
      <c r="E497" s="267">
        <v>3100</v>
      </c>
      <c r="F497" s="270">
        <v>3000</v>
      </c>
      <c r="G497" s="267">
        <v>3233.3333333333335</v>
      </c>
      <c r="H497" s="267">
        <v>3166.6666666666665</v>
      </c>
      <c r="I497" s="267">
        <v>3166.6666666666665</v>
      </c>
      <c r="J497" s="267">
        <v>3200</v>
      </c>
      <c r="K497" s="270"/>
      <c r="L497" s="267">
        <v>3144.4444444444439</v>
      </c>
      <c r="M497" s="267">
        <v>3233.3333333333335</v>
      </c>
      <c r="N497" s="267">
        <v>3000</v>
      </c>
    </row>
    <row r="498" spans="1:14" outlineLevel="1">
      <c r="A498" s="343"/>
      <c r="B498" s="257"/>
      <c r="C498" s="322"/>
      <c r="D498" s="325"/>
      <c r="E498" s="267"/>
      <c r="F498" s="270"/>
      <c r="G498" s="267"/>
      <c r="H498" s="267"/>
      <c r="I498" s="267"/>
      <c r="J498" s="267"/>
      <c r="K498" s="270"/>
      <c r="L498" s="267"/>
      <c r="M498" s="267"/>
      <c r="N498" s="267"/>
    </row>
    <row r="499" spans="1:14" outlineLevel="1">
      <c r="A499" s="357"/>
      <c r="B499" s="359"/>
      <c r="C499" s="360" t="s">
        <v>148</v>
      </c>
      <c r="D499" s="362"/>
      <c r="E499" s="389">
        <v>26.880808080808084</v>
      </c>
      <c r="F499" s="368">
        <v>27.353535353535353</v>
      </c>
      <c r="G499" s="389">
        <v>28.076767676767673</v>
      </c>
      <c r="H499" s="389">
        <v>27.286195286195287</v>
      </c>
      <c r="I499" s="389">
        <v>27.756228956228956</v>
      </c>
      <c r="J499" s="389">
        <v>27.640404040404043</v>
      </c>
      <c r="K499" s="368"/>
      <c r="L499" s="389">
        <v>27.498989898989901</v>
      </c>
      <c r="M499" s="389">
        <v>28.076767676767673</v>
      </c>
      <c r="N499" s="389">
        <v>26.880808080808084</v>
      </c>
    </row>
    <row r="500" spans="1:14" outlineLevel="1">
      <c r="A500" s="340">
        <v>43433</v>
      </c>
      <c r="B500" s="257" t="s">
        <v>142</v>
      </c>
      <c r="C500" s="322" t="s">
        <v>149</v>
      </c>
      <c r="D500" s="325">
        <v>110</v>
      </c>
      <c r="E500" s="263">
        <v>2933.3333333333335</v>
      </c>
      <c r="F500" s="265">
        <v>3000</v>
      </c>
      <c r="G500" s="267">
        <v>3066.6666666666665</v>
      </c>
      <c r="H500" s="263">
        <v>3000</v>
      </c>
      <c r="I500" s="263">
        <v>3266.6666666666665</v>
      </c>
      <c r="J500" s="263">
        <v>2933.3333333333335</v>
      </c>
      <c r="K500" s="270"/>
      <c r="L500" s="267">
        <v>3033.3333333333335</v>
      </c>
      <c r="M500" s="267">
        <v>3266.6666666666665</v>
      </c>
      <c r="N500" s="267">
        <v>2933.3333333333335</v>
      </c>
    </row>
    <row r="501" spans="1:14" outlineLevel="1">
      <c r="A501" s="343"/>
      <c r="B501" s="257"/>
      <c r="C501" s="322" t="s">
        <v>150</v>
      </c>
      <c r="D501" s="325">
        <v>150</v>
      </c>
      <c r="E501" s="263">
        <v>4000</v>
      </c>
      <c r="F501" s="265">
        <v>4200</v>
      </c>
      <c r="G501" s="267">
        <v>4333.333333333333</v>
      </c>
      <c r="H501" s="263">
        <v>4200</v>
      </c>
      <c r="I501" s="263">
        <v>4233.333333333333</v>
      </c>
      <c r="J501" s="263">
        <v>4333.333333333333</v>
      </c>
      <c r="K501" s="270"/>
      <c r="L501" s="267">
        <v>4216.6666666666661</v>
      </c>
      <c r="M501" s="267">
        <v>4333.333333333333</v>
      </c>
      <c r="N501" s="267">
        <v>4000</v>
      </c>
    </row>
    <row r="502" spans="1:14" outlineLevel="1">
      <c r="A502" s="343"/>
      <c r="B502" s="257"/>
      <c r="C502" s="322" t="s">
        <v>151</v>
      </c>
      <c r="D502" s="325">
        <v>90</v>
      </c>
      <c r="E502" s="263">
        <v>2400</v>
      </c>
      <c r="F502" s="265">
        <v>2600</v>
      </c>
      <c r="G502" s="267">
        <v>2600</v>
      </c>
      <c r="H502" s="263">
        <v>2533.3333333333335</v>
      </c>
      <c r="I502" s="263">
        <v>2466.6666666666665</v>
      </c>
      <c r="J502" s="263">
        <v>2500</v>
      </c>
      <c r="K502" s="270"/>
      <c r="L502" s="267">
        <v>2516.6666666666665</v>
      </c>
      <c r="M502" s="267">
        <v>2600</v>
      </c>
      <c r="N502" s="267">
        <v>2400</v>
      </c>
    </row>
    <row r="503" spans="1:14" outlineLevel="1">
      <c r="A503" s="343"/>
      <c r="B503" s="257"/>
      <c r="C503" s="322" t="s">
        <v>152</v>
      </c>
      <c r="D503" s="325">
        <v>150</v>
      </c>
      <c r="E503" s="263">
        <v>3933.3333333333335</v>
      </c>
      <c r="F503" s="265">
        <v>3800</v>
      </c>
      <c r="G503" s="267">
        <v>3800</v>
      </c>
      <c r="H503" s="263">
        <v>3633.3333333333335</v>
      </c>
      <c r="I503" s="263">
        <v>3700</v>
      </c>
      <c r="J503" s="263">
        <v>3866.6666666666665</v>
      </c>
      <c r="K503" s="270"/>
      <c r="L503" s="267">
        <v>3788.8888888888891</v>
      </c>
      <c r="M503" s="267">
        <v>3933.3333333333335</v>
      </c>
      <c r="N503" s="267">
        <v>3633.3333333333335</v>
      </c>
    </row>
    <row r="504" spans="1:14" outlineLevel="1">
      <c r="A504" s="343"/>
      <c r="B504" s="257"/>
      <c r="C504" s="322" t="s">
        <v>153</v>
      </c>
      <c r="D504" s="325">
        <v>110</v>
      </c>
      <c r="E504" s="263">
        <v>3100</v>
      </c>
      <c r="F504" s="265">
        <v>3000</v>
      </c>
      <c r="G504" s="267">
        <v>3233.3333333333335</v>
      </c>
      <c r="H504" s="263">
        <v>3166.6666666666665</v>
      </c>
      <c r="I504" s="263">
        <v>3166.6666666666665</v>
      </c>
      <c r="J504" s="263">
        <v>3200</v>
      </c>
      <c r="K504" s="270"/>
      <c r="L504" s="267">
        <v>3144.4444444444439</v>
      </c>
      <c r="M504" s="267">
        <v>3233.3333333333335</v>
      </c>
      <c r="N504" s="267">
        <v>3000</v>
      </c>
    </row>
    <row r="505" spans="1:14" outlineLevel="1">
      <c r="A505" s="343"/>
      <c r="B505" s="257"/>
      <c r="C505" s="322"/>
      <c r="D505" s="325"/>
      <c r="E505" s="267"/>
      <c r="F505" s="270"/>
      <c r="G505" s="267"/>
      <c r="H505" s="267"/>
      <c r="I505" s="267"/>
      <c r="J505" s="267"/>
      <c r="K505" s="270"/>
      <c r="L505" s="267"/>
      <c r="M505" s="267"/>
      <c r="N505" s="267"/>
    </row>
    <row r="506" spans="1:14" outlineLevel="1">
      <c r="A506" s="343"/>
      <c r="B506" s="257"/>
      <c r="C506" s="322" t="s">
        <v>148</v>
      </c>
      <c r="D506" s="325"/>
      <c r="E506" s="267">
        <v>26.880808080808084</v>
      </c>
      <c r="F506" s="270">
        <v>27.353535353535353</v>
      </c>
      <c r="G506" s="267">
        <v>28.076767676767673</v>
      </c>
      <c r="H506" s="267">
        <v>27.286195286195287</v>
      </c>
      <c r="I506" s="267">
        <v>27.756228956228956</v>
      </c>
      <c r="J506" s="267">
        <v>27.640404040404043</v>
      </c>
      <c r="K506" s="270"/>
      <c r="L506" s="267">
        <v>27.498989898989901</v>
      </c>
      <c r="M506" s="267">
        <v>28.076767676767673</v>
      </c>
      <c r="N506" s="267">
        <v>26.880808080808084</v>
      </c>
    </row>
    <row r="507" spans="1:14" outlineLevel="1">
      <c r="A507" s="234">
        <v>43432</v>
      </c>
      <c r="B507" s="236" t="s">
        <v>142</v>
      </c>
      <c r="C507" s="348" t="s">
        <v>149</v>
      </c>
      <c r="D507" s="349">
        <v>110</v>
      </c>
      <c r="E507" s="244">
        <v>2933.3333333333335</v>
      </c>
      <c r="F507" s="246">
        <v>3000</v>
      </c>
      <c r="G507" s="248">
        <v>3066.6666666666665</v>
      </c>
      <c r="H507" s="244">
        <v>3200</v>
      </c>
      <c r="I507" s="244">
        <v>3266.6666666666665</v>
      </c>
      <c r="J507" s="244">
        <v>2933.3333333333335</v>
      </c>
      <c r="K507" s="251"/>
      <c r="L507" s="248">
        <v>3066.6666666666665</v>
      </c>
      <c r="M507" s="248">
        <v>3266.6666666666665</v>
      </c>
      <c r="N507" s="248">
        <v>2933.3333333333335</v>
      </c>
    </row>
    <row r="508" spans="1:14" outlineLevel="1">
      <c r="A508" s="343"/>
      <c r="B508" s="257"/>
      <c r="C508" s="322" t="s">
        <v>150</v>
      </c>
      <c r="D508" s="325">
        <v>150</v>
      </c>
      <c r="E508" s="263">
        <v>4000</v>
      </c>
      <c r="F508" s="265">
        <v>4200</v>
      </c>
      <c r="G508" s="267">
        <v>4333.333333333333</v>
      </c>
      <c r="H508" s="263">
        <v>4200</v>
      </c>
      <c r="I508" s="263">
        <v>4400</v>
      </c>
      <c r="J508" s="263">
        <v>4333.333333333333</v>
      </c>
      <c r="K508" s="270"/>
      <c r="L508" s="267">
        <v>4244.4444444444443</v>
      </c>
      <c r="M508" s="267">
        <v>4400</v>
      </c>
      <c r="N508" s="267">
        <v>4000</v>
      </c>
    </row>
    <row r="509" spans="1:14" outlineLevel="1">
      <c r="A509" s="343"/>
      <c r="B509" s="257"/>
      <c r="C509" s="322" t="s">
        <v>151</v>
      </c>
      <c r="D509" s="325">
        <v>90</v>
      </c>
      <c r="E509" s="263">
        <v>2400</v>
      </c>
      <c r="F509" s="265">
        <v>2600</v>
      </c>
      <c r="G509" s="267">
        <v>2600</v>
      </c>
      <c r="H509" s="263">
        <v>2533.3333333333335</v>
      </c>
      <c r="I509" s="263">
        <v>2466.6666666666665</v>
      </c>
      <c r="J509" s="263">
        <v>2500</v>
      </c>
      <c r="K509" s="270"/>
      <c r="L509" s="267">
        <v>2516.6666666666665</v>
      </c>
      <c r="M509" s="267">
        <v>2600</v>
      </c>
      <c r="N509" s="267">
        <v>2400</v>
      </c>
    </row>
    <row r="510" spans="1:14" outlineLevel="1">
      <c r="A510" s="343"/>
      <c r="B510" s="257"/>
      <c r="C510" s="322" t="s">
        <v>152</v>
      </c>
      <c r="D510" s="325">
        <v>150</v>
      </c>
      <c r="E510" s="263">
        <v>3933.3333333333335</v>
      </c>
      <c r="F510" s="265">
        <v>3800</v>
      </c>
      <c r="G510" s="267">
        <v>3800</v>
      </c>
      <c r="H510" s="263">
        <v>4000</v>
      </c>
      <c r="I510" s="263">
        <v>4166.666666666667</v>
      </c>
      <c r="J510" s="263">
        <v>4633.333333333333</v>
      </c>
      <c r="K510" s="270"/>
      <c r="L510" s="267">
        <v>4055.5555555555552</v>
      </c>
      <c r="M510" s="267">
        <v>4633.333333333333</v>
      </c>
      <c r="N510" s="267">
        <v>3800</v>
      </c>
    </row>
    <row r="511" spans="1:14" outlineLevel="1">
      <c r="A511" s="343"/>
      <c r="B511" s="257"/>
      <c r="C511" s="322" t="s">
        <v>153</v>
      </c>
      <c r="D511" s="325">
        <v>110</v>
      </c>
      <c r="E511" s="263">
        <v>3100</v>
      </c>
      <c r="F511" s="265">
        <v>3000</v>
      </c>
      <c r="G511" s="267">
        <v>3233.3333333333335</v>
      </c>
      <c r="H511" s="263">
        <v>3166.6666666666665</v>
      </c>
      <c r="I511" s="263">
        <v>3166.6666666666665</v>
      </c>
      <c r="J511" s="263">
        <v>3200</v>
      </c>
      <c r="K511" s="270"/>
      <c r="L511" s="267">
        <v>3144.4444444444439</v>
      </c>
      <c r="M511" s="267">
        <v>3233.3333333333335</v>
      </c>
      <c r="N511" s="267">
        <v>3000</v>
      </c>
    </row>
    <row r="512" spans="1:14" outlineLevel="1">
      <c r="A512" s="343"/>
      <c r="B512" s="257"/>
      <c r="C512" s="322"/>
      <c r="D512" s="325"/>
      <c r="E512" s="267"/>
      <c r="F512" s="270"/>
      <c r="G512" s="267"/>
      <c r="H512" s="267"/>
      <c r="I512" s="267"/>
      <c r="J512" s="267"/>
      <c r="K512" s="270"/>
      <c r="L512" s="267"/>
      <c r="M512" s="267"/>
      <c r="N512" s="267"/>
    </row>
    <row r="513" spans="1:14" outlineLevel="1">
      <c r="A513" s="343"/>
      <c r="B513" s="257"/>
      <c r="C513" s="322" t="s">
        <v>148</v>
      </c>
      <c r="D513" s="325"/>
      <c r="E513" s="267">
        <v>26.880808080808084</v>
      </c>
      <c r="F513" s="270">
        <v>27.353535353535353</v>
      </c>
      <c r="G513" s="267">
        <v>28.076767676767673</v>
      </c>
      <c r="H513" s="267">
        <v>28.138720538720541</v>
      </c>
      <c r="I513" s="267">
        <v>28.600673400673401</v>
      </c>
      <c r="J513" s="267">
        <v>28.662626262626265</v>
      </c>
      <c r="K513" s="270"/>
      <c r="L513" s="267">
        <v>27.952188552188556</v>
      </c>
      <c r="M513" s="267">
        <v>28.662626262626265</v>
      </c>
      <c r="N513" s="267">
        <v>26.880808080808084</v>
      </c>
    </row>
    <row r="514" spans="1:14" outlineLevel="1">
      <c r="A514" s="234">
        <v>43431</v>
      </c>
      <c r="B514" s="236" t="s">
        <v>142</v>
      </c>
      <c r="C514" s="348" t="s">
        <v>149</v>
      </c>
      <c r="D514" s="349">
        <v>110</v>
      </c>
      <c r="E514" s="244">
        <v>2933.3333333333335</v>
      </c>
      <c r="F514" s="246">
        <v>3000</v>
      </c>
      <c r="G514" s="248">
        <v>3066.6666666666665</v>
      </c>
      <c r="H514" s="244">
        <v>3000</v>
      </c>
      <c r="I514" s="244">
        <v>3266.6666666666665</v>
      </c>
      <c r="J514" s="244">
        <v>2933.3333333333335</v>
      </c>
      <c r="K514" s="251"/>
      <c r="L514" s="248">
        <v>3033.3333333333335</v>
      </c>
      <c r="M514" s="248">
        <v>3266.6666666666665</v>
      </c>
      <c r="N514" s="248">
        <v>2933.3333333333335</v>
      </c>
    </row>
    <row r="515" spans="1:14" outlineLevel="1">
      <c r="A515" s="343"/>
      <c r="B515" s="257"/>
      <c r="C515" s="322" t="s">
        <v>150</v>
      </c>
      <c r="D515" s="325">
        <v>150</v>
      </c>
      <c r="E515" s="263">
        <v>4000</v>
      </c>
      <c r="F515" s="265">
        <v>4200</v>
      </c>
      <c r="G515" s="267">
        <v>4333.333333333333</v>
      </c>
      <c r="H515" s="263">
        <v>4200</v>
      </c>
      <c r="I515" s="263">
        <v>4233.333333333333</v>
      </c>
      <c r="J515" s="263">
        <v>4333.333333333333</v>
      </c>
      <c r="K515" s="270"/>
      <c r="L515" s="267">
        <v>4216.6666666666661</v>
      </c>
      <c r="M515" s="267">
        <v>4333.333333333333</v>
      </c>
      <c r="N515" s="267">
        <v>4000</v>
      </c>
    </row>
    <row r="516" spans="1:14" outlineLevel="1">
      <c r="A516" s="343"/>
      <c r="B516" s="257"/>
      <c r="C516" s="322" t="s">
        <v>151</v>
      </c>
      <c r="D516" s="325">
        <v>90</v>
      </c>
      <c r="E516" s="263">
        <v>2400</v>
      </c>
      <c r="F516" s="265">
        <v>2600</v>
      </c>
      <c r="G516" s="267">
        <v>2600</v>
      </c>
      <c r="H516" s="263">
        <v>2533.3333333333335</v>
      </c>
      <c r="I516" s="263">
        <v>2466.6666666666665</v>
      </c>
      <c r="J516" s="263">
        <v>2500</v>
      </c>
      <c r="K516" s="270"/>
      <c r="L516" s="267">
        <v>2516.6666666666665</v>
      </c>
      <c r="M516" s="267">
        <v>2600</v>
      </c>
      <c r="N516" s="267">
        <v>2400</v>
      </c>
    </row>
    <row r="517" spans="1:14" outlineLevel="1">
      <c r="A517" s="343"/>
      <c r="B517" s="257"/>
      <c r="C517" s="322" t="s">
        <v>152</v>
      </c>
      <c r="D517" s="325">
        <v>150</v>
      </c>
      <c r="E517" s="263">
        <v>3933.3333333333335</v>
      </c>
      <c r="F517" s="265">
        <v>3800</v>
      </c>
      <c r="G517" s="267">
        <v>3800</v>
      </c>
      <c r="H517" s="263">
        <v>3633.3333333333335</v>
      </c>
      <c r="I517" s="263">
        <v>3700</v>
      </c>
      <c r="J517" s="263">
        <v>3866.6666666666665</v>
      </c>
      <c r="K517" s="270"/>
      <c r="L517" s="267">
        <v>3788.8888888888891</v>
      </c>
      <c r="M517" s="267">
        <v>3933.3333333333335</v>
      </c>
      <c r="N517" s="267">
        <v>3633.3333333333335</v>
      </c>
    </row>
    <row r="518" spans="1:14" outlineLevel="1">
      <c r="A518" s="343"/>
      <c r="B518" s="257"/>
      <c r="C518" s="322" t="s">
        <v>153</v>
      </c>
      <c r="D518" s="325">
        <v>110</v>
      </c>
      <c r="E518" s="263">
        <v>3100</v>
      </c>
      <c r="F518" s="265">
        <v>3000</v>
      </c>
      <c r="G518" s="267">
        <v>3233.3333333333335</v>
      </c>
      <c r="H518" s="263">
        <v>3166.6666666666665</v>
      </c>
      <c r="I518" s="263">
        <v>3166.6666666666665</v>
      </c>
      <c r="J518" s="263">
        <v>3200</v>
      </c>
      <c r="K518" s="270"/>
      <c r="L518" s="267">
        <v>3144.4444444444439</v>
      </c>
      <c r="M518" s="267">
        <v>3233.3333333333335</v>
      </c>
      <c r="N518" s="267">
        <v>3000</v>
      </c>
    </row>
    <row r="519" spans="1:14" outlineLevel="1">
      <c r="A519" s="343"/>
      <c r="B519" s="257"/>
      <c r="C519" s="322"/>
      <c r="D519" s="325"/>
      <c r="E519" s="267"/>
      <c r="F519" s="270"/>
      <c r="G519" s="267"/>
      <c r="H519" s="267"/>
      <c r="I519" s="267"/>
      <c r="J519" s="267"/>
      <c r="K519" s="270"/>
      <c r="L519" s="267"/>
      <c r="M519" s="267"/>
      <c r="N519" s="267"/>
    </row>
    <row r="520" spans="1:14" outlineLevel="1">
      <c r="A520" s="357"/>
      <c r="B520" s="359"/>
      <c r="C520" s="527" t="s">
        <v>148</v>
      </c>
      <c r="D520" s="362"/>
      <c r="E520" s="362">
        <v>26.880808080808084</v>
      </c>
      <c r="F520" s="529">
        <v>27.353535353535353</v>
      </c>
      <c r="G520" s="362">
        <v>28.076767676767673</v>
      </c>
      <c r="H520" s="362">
        <v>27.286195286195287</v>
      </c>
      <c r="I520" s="362">
        <v>27.756228956228956</v>
      </c>
      <c r="J520" s="362">
        <v>27.640404040404043</v>
      </c>
      <c r="K520" s="529"/>
      <c r="L520" s="362">
        <v>27.498989898989901</v>
      </c>
      <c r="M520" s="362">
        <v>28.076767676767673</v>
      </c>
      <c r="N520" s="362">
        <v>26.880808080808084</v>
      </c>
    </row>
    <row r="521" spans="1:14" outlineLevel="1">
      <c r="A521" s="340">
        <v>43430</v>
      </c>
      <c r="B521" s="257" t="s">
        <v>142</v>
      </c>
      <c r="C521" s="322" t="s">
        <v>149</v>
      </c>
      <c r="D521" s="325">
        <v>110</v>
      </c>
      <c r="E521" s="263">
        <v>2933.3333333333335</v>
      </c>
      <c r="F521" s="265">
        <v>3000</v>
      </c>
      <c r="G521" s="267">
        <v>3066.6666666666665</v>
      </c>
      <c r="H521" s="263">
        <v>3200</v>
      </c>
      <c r="I521" s="263">
        <v>3266.6666666666665</v>
      </c>
      <c r="J521" s="263">
        <v>2933.3333333333335</v>
      </c>
      <c r="K521" s="270"/>
      <c r="L521" s="267">
        <v>3066.6666666666665</v>
      </c>
      <c r="M521" s="267">
        <v>3266.6666666666665</v>
      </c>
      <c r="N521" s="267">
        <v>2933.3333333333335</v>
      </c>
    </row>
    <row r="522" spans="1:14" outlineLevel="1">
      <c r="A522" s="343"/>
      <c r="B522" s="257"/>
      <c r="C522" s="322" t="s">
        <v>150</v>
      </c>
      <c r="D522" s="325">
        <v>150</v>
      </c>
      <c r="E522" s="263">
        <v>4000</v>
      </c>
      <c r="F522" s="265">
        <v>4200</v>
      </c>
      <c r="G522" s="267">
        <v>4333.333333333333</v>
      </c>
      <c r="H522" s="263">
        <v>4200</v>
      </c>
      <c r="I522" s="263">
        <v>4400</v>
      </c>
      <c r="J522" s="263">
        <v>4333.333333333333</v>
      </c>
      <c r="K522" s="270"/>
      <c r="L522" s="267">
        <v>4244.4444444444443</v>
      </c>
      <c r="M522" s="267">
        <v>4400</v>
      </c>
      <c r="N522" s="267">
        <v>4000</v>
      </c>
    </row>
    <row r="523" spans="1:14" outlineLevel="1">
      <c r="A523" s="343"/>
      <c r="B523" s="257"/>
      <c r="C523" s="322" t="s">
        <v>151</v>
      </c>
      <c r="D523" s="325">
        <v>90</v>
      </c>
      <c r="E523" s="263">
        <v>2400</v>
      </c>
      <c r="F523" s="265">
        <v>2600</v>
      </c>
      <c r="G523" s="267">
        <v>2600</v>
      </c>
      <c r="H523" s="263">
        <v>2533.3333333333335</v>
      </c>
      <c r="I523" s="263">
        <v>2466.6666666666665</v>
      </c>
      <c r="J523" s="263">
        <v>2500</v>
      </c>
      <c r="K523" s="270"/>
      <c r="L523" s="267">
        <v>2516.6666666666665</v>
      </c>
      <c r="M523" s="267">
        <v>2600</v>
      </c>
      <c r="N523" s="267">
        <v>2400</v>
      </c>
    </row>
    <row r="524" spans="1:14" outlineLevel="1">
      <c r="A524" s="343"/>
      <c r="B524" s="257"/>
      <c r="C524" s="322" t="s">
        <v>152</v>
      </c>
      <c r="D524" s="325">
        <v>150</v>
      </c>
      <c r="E524" s="263">
        <v>3933.3333333333335</v>
      </c>
      <c r="F524" s="265">
        <v>3800</v>
      </c>
      <c r="G524" s="267">
        <v>3800</v>
      </c>
      <c r="H524" s="263">
        <v>4000</v>
      </c>
      <c r="I524" s="263">
        <v>4166.666666666667</v>
      </c>
      <c r="J524" s="263">
        <v>4633.333333333333</v>
      </c>
      <c r="K524" s="270"/>
      <c r="L524" s="267">
        <v>4055.5555555555552</v>
      </c>
      <c r="M524" s="267">
        <v>4633.333333333333</v>
      </c>
      <c r="N524" s="267">
        <v>3800</v>
      </c>
    </row>
    <row r="525" spans="1:14" outlineLevel="1">
      <c r="A525" s="343"/>
      <c r="B525" s="257"/>
      <c r="C525" s="322" t="s">
        <v>153</v>
      </c>
      <c r="D525" s="325">
        <v>110</v>
      </c>
      <c r="E525" s="263">
        <v>3100</v>
      </c>
      <c r="F525" s="265">
        <v>3000</v>
      </c>
      <c r="G525" s="267">
        <v>3233.3333333333335</v>
      </c>
      <c r="H525" s="263">
        <v>3166.6666666666665</v>
      </c>
      <c r="I525" s="263">
        <v>3166.6666666666665</v>
      </c>
      <c r="J525" s="263">
        <v>3200</v>
      </c>
      <c r="K525" s="270"/>
      <c r="L525" s="267">
        <v>3144.4444444444439</v>
      </c>
      <c r="M525" s="267">
        <v>3233.3333333333335</v>
      </c>
      <c r="N525" s="267">
        <v>3000</v>
      </c>
    </row>
    <row r="526" spans="1:14" outlineLevel="1">
      <c r="A526" s="343"/>
      <c r="B526" s="257"/>
      <c r="C526" s="322"/>
      <c r="D526" s="325"/>
      <c r="E526" s="267"/>
      <c r="F526" s="270"/>
      <c r="G526" s="267"/>
      <c r="H526" s="267"/>
      <c r="I526" s="267"/>
      <c r="J526" s="267"/>
      <c r="K526" s="270"/>
      <c r="L526" s="267"/>
      <c r="M526" s="267"/>
      <c r="N526" s="267"/>
    </row>
    <row r="527" spans="1:14" outlineLevel="1">
      <c r="A527" s="343"/>
      <c r="B527" s="257"/>
      <c r="C527" s="530" t="s">
        <v>148</v>
      </c>
      <c r="D527" s="325"/>
      <c r="E527" s="325">
        <v>26.880808080808084</v>
      </c>
      <c r="F527" s="531">
        <v>27.353535353535353</v>
      </c>
      <c r="G527" s="325">
        <v>28.076767676767673</v>
      </c>
      <c r="H527" s="325">
        <v>28.138720538720541</v>
      </c>
      <c r="I527" s="325">
        <v>28.600673400673401</v>
      </c>
      <c r="J527" s="325">
        <v>28.662626262626265</v>
      </c>
      <c r="K527" s="531"/>
      <c r="L527" s="325">
        <v>27.952188552188556</v>
      </c>
      <c r="M527" s="325">
        <v>28.662626262626265</v>
      </c>
      <c r="N527" s="325">
        <v>26.880808080808084</v>
      </c>
    </row>
    <row r="528" spans="1:14" outlineLevel="1">
      <c r="A528" s="234">
        <v>43428</v>
      </c>
      <c r="B528" s="236" t="s">
        <v>142</v>
      </c>
      <c r="C528" s="348" t="s">
        <v>149</v>
      </c>
      <c r="D528" s="349">
        <v>110</v>
      </c>
      <c r="E528" s="244">
        <v>3000</v>
      </c>
      <c r="F528" s="246">
        <v>3000</v>
      </c>
      <c r="G528" s="248">
        <v>3100</v>
      </c>
      <c r="H528" s="244">
        <v>3200</v>
      </c>
      <c r="I528" s="244">
        <v>3266.6666666666665</v>
      </c>
      <c r="J528" s="244">
        <v>2933.3333333333335</v>
      </c>
      <c r="K528" s="251"/>
      <c r="L528" s="248">
        <v>3083.3333333333335</v>
      </c>
      <c r="M528" s="248">
        <v>3266.6666666666665</v>
      </c>
      <c r="N528" s="248">
        <v>2933.3333333333335</v>
      </c>
    </row>
    <row r="529" spans="1:14" outlineLevel="1">
      <c r="A529" s="343"/>
      <c r="B529" s="257"/>
      <c r="C529" s="322" t="s">
        <v>150</v>
      </c>
      <c r="D529" s="325">
        <v>150</v>
      </c>
      <c r="E529" s="263">
        <v>4266.666666666667</v>
      </c>
      <c r="F529" s="265">
        <v>4200</v>
      </c>
      <c r="G529" s="267">
        <v>4333.333333333333</v>
      </c>
      <c r="H529" s="263">
        <v>4366.666666666667</v>
      </c>
      <c r="I529" s="263">
        <v>4400</v>
      </c>
      <c r="J529" s="263">
        <v>4333.333333333333</v>
      </c>
      <c r="K529" s="270"/>
      <c r="L529" s="267">
        <v>4316.666666666667</v>
      </c>
      <c r="M529" s="267">
        <v>4400</v>
      </c>
      <c r="N529" s="267">
        <v>4200</v>
      </c>
    </row>
    <row r="530" spans="1:14" outlineLevel="1">
      <c r="A530" s="343"/>
      <c r="B530" s="257"/>
      <c r="C530" s="322" t="s">
        <v>151</v>
      </c>
      <c r="D530" s="325">
        <v>90</v>
      </c>
      <c r="E530" s="263">
        <v>2400</v>
      </c>
      <c r="F530" s="265">
        <v>2600</v>
      </c>
      <c r="G530" s="267">
        <v>2600</v>
      </c>
      <c r="H530" s="263">
        <v>2533.3333333333335</v>
      </c>
      <c r="I530" s="263">
        <v>2466.6666666666665</v>
      </c>
      <c r="J530" s="263">
        <v>2500</v>
      </c>
      <c r="K530" s="270"/>
      <c r="L530" s="267">
        <v>2516.6666666666665</v>
      </c>
      <c r="M530" s="267">
        <v>2600</v>
      </c>
      <c r="N530" s="267">
        <v>2400</v>
      </c>
    </row>
    <row r="531" spans="1:14" outlineLevel="1">
      <c r="A531" s="343"/>
      <c r="B531" s="257"/>
      <c r="C531" s="322" t="s">
        <v>152</v>
      </c>
      <c r="D531" s="325">
        <v>150</v>
      </c>
      <c r="E531" s="263">
        <v>4100</v>
      </c>
      <c r="F531" s="265">
        <v>4000</v>
      </c>
      <c r="G531" s="267">
        <v>3800</v>
      </c>
      <c r="H531" s="263">
        <v>4233.333333333333</v>
      </c>
      <c r="I531" s="263">
        <v>4166.666666666667</v>
      </c>
      <c r="J531" s="263">
        <v>4633.333333333333</v>
      </c>
      <c r="K531" s="270"/>
      <c r="L531" s="267">
        <v>4155.5555555555557</v>
      </c>
      <c r="M531" s="267">
        <v>4633.333333333333</v>
      </c>
      <c r="N531" s="267">
        <v>3800</v>
      </c>
    </row>
    <row r="532" spans="1:14" outlineLevel="1">
      <c r="A532" s="343"/>
      <c r="B532" s="257"/>
      <c r="C532" s="322" t="s">
        <v>153</v>
      </c>
      <c r="D532" s="325">
        <v>110</v>
      </c>
      <c r="E532" s="263">
        <v>3166.6666666666665</v>
      </c>
      <c r="F532" s="265">
        <v>3000</v>
      </c>
      <c r="G532" s="267">
        <v>3233.3333333333335</v>
      </c>
      <c r="H532" s="263">
        <v>3166.6666666666665</v>
      </c>
      <c r="I532" s="263">
        <v>3166.6666666666665</v>
      </c>
      <c r="J532" s="263">
        <v>3200</v>
      </c>
      <c r="K532" s="270"/>
      <c r="L532" s="267">
        <v>3155.5555555555552</v>
      </c>
      <c r="M532" s="267">
        <v>3233.3333333333335</v>
      </c>
      <c r="N532" s="267">
        <v>3000</v>
      </c>
    </row>
    <row r="533" spans="1:14" outlineLevel="1">
      <c r="A533" s="343"/>
      <c r="B533" s="257"/>
      <c r="C533" s="322"/>
      <c r="D533" s="325"/>
      <c r="E533" s="267"/>
      <c r="F533" s="270"/>
      <c r="G533" s="267"/>
      <c r="H533" s="267"/>
      <c r="I533" s="267"/>
      <c r="J533" s="267"/>
      <c r="K533" s="270"/>
      <c r="L533" s="267"/>
      <c r="M533" s="267"/>
      <c r="N533" s="267"/>
    </row>
    <row r="534" spans="1:14" outlineLevel="1">
      <c r="A534" s="357"/>
      <c r="B534" s="359"/>
      <c r="C534" s="527" t="s">
        <v>148</v>
      </c>
      <c r="D534" s="362"/>
      <c r="E534" s="362">
        <v>27.701010101010105</v>
      </c>
      <c r="F534" s="529">
        <v>27.620202020202022</v>
      </c>
      <c r="G534" s="362">
        <v>28.137373737373736</v>
      </c>
      <c r="H534" s="362">
        <v>28.672053872053873</v>
      </c>
      <c r="I534" s="362">
        <v>28.600673400673401</v>
      </c>
      <c r="J534" s="362">
        <v>28.662626262626265</v>
      </c>
      <c r="K534" s="529"/>
      <c r="L534" s="362">
        <v>28.232323232323235</v>
      </c>
      <c r="M534" s="362">
        <v>28.672053872053873</v>
      </c>
      <c r="N534" s="362">
        <v>27.620202020202022</v>
      </c>
    </row>
    <row r="535" spans="1:14" outlineLevel="1">
      <c r="A535" s="340">
        <v>43427</v>
      </c>
      <c r="B535" s="257" t="s">
        <v>142</v>
      </c>
      <c r="C535" s="322" t="s">
        <v>149</v>
      </c>
      <c r="D535" s="325">
        <v>110</v>
      </c>
      <c r="E535" s="263">
        <v>3000</v>
      </c>
      <c r="F535" s="265">
        <v>3000</v>
      </c>
      <c r="G535" s="267">
        <v>3100</v>
      </c>
      <c r="H535" s="263">
        <v>3200</v>
      </c>
      <c r="I535" s="263">
        <v>3266.6666666666665</v>
      </c>
      <c r="J535" s="263">
        <v>2933.3333333333335</v>
      </c>
      <c r="K535" s="270"/>
      <c r="L535" s="267">
        <v>3083.3333333333335</v>
      </c>
      <c r="M535" s="267">
        <v>3266.6666666666665</v>
      </c>
      <c r="N535" s="267">
        <v>2933.3333333333335</v>
      </c>
    </row>
    <row r="536" spans="1:14" outlineLevel="1">
      <c r="A536" s="343"/>
      <c r="B536" s="257"/>
      <c r="C536" s="322" t="s">
        <v>150</v>
      </c>
      <c r="D536" s="325">
        <v>150</v>
      </c>
      <c r="E536" s="263">
        <v>4266.666666666667</v>
      </c>
      <c r="F536" s="265">
        <v>4200</v>
      </c>
      <c r="G536" s="267">
        <v>4333.333333333333</v>
      </c>
      <c r="H536" s="263">
        <v>4366.666666666667</v>
      </c>
      <c r="I536" s="263">
        <v>4400</v>
      </c>
      <c r="J536" s="263">
        <v>4333.333333333333</v>
      </c>
      <c r="K536" s="270"/>
      <c r="L536" s="267">
        <v>4316.666666666667</v>
      </c>
      <c r="M536" s="267">
        <v>4400</v>
      </c>
      <c r="N536" s="267">
        <v>4200</v>
      </c>
    </row>
    <row r="537" spans="1:14" outlineLevel="1">
      <c r="A537" s="343"/>
      <c r="B537" s="257"/>
      <c r="C537" s="322" t="s">
        <v>151</v>
      </c>
      <c r="D537" s="325">
        <v>90</v>
      </c>
      <c r="E537" s="263">
        <v>2400</v>
      </c>
      <c r="F537" s="265">
        <v>2600</v>
      </c>
      <c r="G537" s="267">
        <v>2600</v>
      </c>
      <c r="H537" s="263">
        <v>2533.3333333333335</v>
      </c>
      <c r="I537" s="263">
        <v>2466.6666666666665</v>
      </c>
      <c r="J537" s="263">
        <v>2500</v>
      </c>
      <c r="K537" s="270"/>
      <c r="L537" s="267">
        <v>2516.6666666666665</v>
      </c>
      <c r="M537" s="267">
        <v>2600</v>
      </c>
      <c r="N537" s="267">
        <v>2400</v>
      </c>
    </row>
    <row r="538" spans="1:14" outlineLevel="1">
      <c r="A538" s="343"/>
      <c r="B538" s="257"/>
      <c r="C538" s="322" t="s">
        <v>152</v>
      </c>
      <c r="D538" s="325">
        <v>150</v>
      </c>
      <c r="E538" s="263">
        <v>4100</v>
      </c>
      <c r="F538" s="265">
        <v>4000</v>
      </c>
      <c r="G538" s="267">
        <v>3800</v>
      </c>
      <c r="H538" s="263">
        <v>4233.333333333333</v>
      </c>
      <c r="I538" s="263">
        <v>4166.666666666667</v>
      </c>
      <c r="J538" s="263">
        <v>4633.333333333333</v>
      </c>
      <c r="K538" s="270"/>
      <c r="L538" s="267">
        <v>4155.5555555555557</v>
      </c>
      <c r="M538" s="267">
        <v>4633.333333333333</v>
      </c>
      <c r="N538" s="267">
        <v>3800</v>
      </c>
    </row>
    <row r="539" spans="1:14" outlineLevel="1">
      <c r="A539" s="343"/>
      <c r="B539" s="257"/>
      <c r="C539" s="322" t="s">
        <v>153</v>
      </c>
      <c r="D539" s="325">
        <v>110</v>
      </c>
      <c r="E539" s="263">
        <v>3166.6666666666665</v>
      </c>
      <c r="F539" s="265">
        <v>3000</v>
      </c>
      <c r="G539" s="267">
        <v>3233.3333333333335</v>
      </c>
      <c r="H539" s="263">
        <v>3166.6666666666665</v>
      </c>
      <c r="I539" s="263">
        <v>3166.6666666666665</v>
      </c>
      <c r="J539" s="263">
        <v>3200</v>
      </c>
      <c r="K539" s="270"/>
      <c r="L539" s="267">
        <v>3155.5555555555552</v>
      </c>
      <c r="M539" s="267">
        <v>3233.3333333333335</v>
      </c>
      <c r="N539" s="267">
        <v>3000</v>
      </c>
    </row>
    <row r="540" spans="1:14" outlineLevel="1">
      <c r="A540" s="343"/>
      <c r="B540" s="257"/>
      <c r="C540" s="322"/>
      <c r="D540" s="325"/>
      <c r="E540" s="267"/>
      <c r="F540" s="270"/>
      <c r="G540" s="267"/>
      <c r="H540" s="267"/>
      <c r="I540" s="267"/>
      <c r="J540" s="267"/>
      <c r="K540" s="270"/>
      <c r="L540" s="267"/>
      <c r="M540" s="267"/>
      <c r="N540" s="267"/>
    </row>
    <row r="541" spans="1:14" outlineLevel="1">
      <c r="A541" s="343"/>
      <c r="B541" s="257"/>
      <c r="C541" s="530" t="s">
        <v>148</v>
      </c>
      <c r="D541" s="325"/>
      <c r="E541" s="325">
        <v>27.701010101010105</v>
      </c>
      <c r="F541" s="531">
        <v>27.620202020202022</v>
      </c>
      <c r="G541" s="325">
        <v>28.137373737373736</v>
      </c>
      <c r="H541" s="325">
        <v>28.672053872053873</v>
      </c>
      <c r="I541" s="325">
        <v>28.600673400673401</v>
      </c>
      <c r="J541" s="325">
        <v>28.662626262626265</v>
      </c>
      <c r="K541" s="531"/>
      <c r="L541" s="325">
        <v>28.232323232323235</v>
      </c>
      <c r="M541" s="325">
        <v>28.672053872053873</v>
      </c>
      <c r="N541" s="325">
        <v>27.620202020202022</v>
      </c>
    </row>
    <row r="542" spans="1:14" outlineLevel="1">
      <c r="A542" s="234">
        <v>43426</v>
      </c>
      <c r="B542" s="236" t="s">
        <v>142</v>
      </c>
      <c r="C542" s="348" t="s">
        <v>149</v>
      </c>
      <c r="D542" s="349">
        <v>110</v>
      </c>
      <c r="E542" s="244">
        <v>2866.6666666666665</v>
      </c>
      <c r="F542" s="246">
        <v>3000</v>
      </c>
      <c r="G542" s="248">
        <v>3100</v>
      </c>
      <c r="H542" s="244">
        <v>3200</v>
      </c>
      <c r="I542" s="244">
        <v>3266.6666666666665</v>
      </c>
      <c r="J542" s="244">
        <v>2933.3333333333335</v>
      </c>
      <c r="K542" s="251"/>
      <c r="L542" s="248">
        <v>3061.1111111111109</v>
      </c>
      <c r="M542" s="248">
        <v>3266.6666666666665</v>
      </c>
      <c r="N542" s="248">
        <v>2866.6666666666665</v>
      </c>
    </row>
    <row r="543" spans="1:14" outlineLevel="1">
      <c r="A543" s="343"/>
      <c r="B543" s="257"/>
      <c r="C543" s="322" t="s">
        <v>150</v>
      </c>
      <c r="D543" s="325">
        <v>150</v>
      </c>
      <c r="E543" s="263">
        <v>4400</v>
      </c>
      <c r="F543" s="265">
        <v>4200</v>
      </c>
      <c r="G543" s="267">
        <v>4500</v>
      </c>
      <c r="H543" s="263">
        <v>4366.666666666667</v>
      </c>
      <c r="I543" s="263">
        <v>4500</v>
      </c>
      <c r="J543" s="263">
        <v>4433.333333333333</v>
      </c>
      <c r="K543" s="270"/>
      <c r="L543" s="267">
        <v>4400</v>
      </c>
      <c r="M543" s="267">
        <v>4500</v>
      </c>
      <c r="N543" s="267">
        <v>4200</v>
      </c>
    </row>
    <row r="544" spans="1:14" outlineLevel="1">
      <c r="A544" s="343"/>
      <c r="B544" s="257"/>
      <c r="C544" s="322" t="s">
        <v>151</v>
      </c>
      <c r="D544" s="325">
        <v>90</v>
      </c>
      <c r="E544" s="263">
        <v>2400</v>
      </c>
      <c r="F544" s="265">
        <v>2600</v>
      </c>
      <c r="G544" s="267">
        <v>2600</v>
      </c>
      <c r="H544" s="263">
        <v>2533.3333333333335</v>
      </c>
      <c r="I544" s="263">
        <v>2466.6666666666665</v>
      </c>
      <c r="J544" s="263">
        <v>2500</v>
      </c>
      <c r="K544" s="270"/>
      <c r="L544" s="267">
        <v>2516.6666666666665</v>
      </c>
      <c r="M544" s="267">
        <v>2600</v>
      </c>
      <c r="N544" s="267">
        <v>2400</v>
      </c>
    </row>
    <row r="545" spans="1:14" outlineLevel="1">
      <c r="A545" s="343"/>
      <c r="B545" s="257"/>
      <c r="C545" s="322" t="s">
        <v>152</v>
      </c>
      <c r="D545" s="325">
        <v>150</v>
      </c>
      <c r="E545" s="263">
        <v>4266.666666666667</v>
      </c>
      <c r="F545" s="265">
        <v>4500</v>
      </c>
      <c r="G545" s="267">
        <v>4400</v>
      </c>
      <c r="H545" s="263">
        <v>4366.666666666667</v>
      </c>
      <c r="I545" s="263">
        <v>4166.666666666667</v>
      </c>
      <c r="J545" s="263">
        <v>4633.333333333333</v>
      </c>
      <c r="K545" s="270"/>
      <c r="L545" s="267">
        <v>4388.8888888888896</v>
      </c>
      <c r="M545" s="267">
        <v>4633.333333333333</v>
      </c>
      <c r="N545" s="267">
        <v>4166.666666666667</v>
      </c>
    </row>
    <row r="546" spans="1:14" outlineLevel="1">
      <c r="A546" s="343"/>
      <c r="B546" s="257"/>
      <c r="C546" s="322" t="s">
        <v>153</v>
      </c>
      <c r="D546" s="325">
        <v>110</v>
      </c>
      <c r="E546" s="263">
        <v>3166.6666666666665</v>
      </c>
      <c r="F546" s="265">
        <v>3000</v>
      </c>
      <c r="G546" s="267">
        <v>3233.3333333333335</v>
      </c>
      <c r="H546" s="263">
        <v>3166.6666666666665</v>
      </c>
      <c r="I546" s="263">
        <v>3166.6666666666665</v>
      </c>
      <c r="J546" s="263">
        <v>3200</v>
      </c>
      <c r="K546" s="270"/>
      <c r="L546" s="267">
        <v>3155.5555555555552</v>
      </c>
      <c r="M546" s="267">
        <v>3233.3333333333335</v>
      </c>
      <c r="N546" s="267">
        <v>3000</v>
      </c>
    </row>
    <row r="547" spans="1:14" outlineLevel="1">
      <c r="A547" s="343"/>
      <c r="B547" s="257"/>
      <c r="C547" s="322"/>
      <c r="D547" s="325"/>
      <c r="E547" s="267"/>
      <c r="F547" s="270"/>
      <c r="G547" s="267"/>
      <c r="H547" s="267"/>
      <c r="I547" s="267"/>
      <c r="J547" s="267"/>
      <c r="K547" s="270"/>
      <c r="L547" s="267"/>
      <c r="M547" s="267"/>
      <c r="N547" s="267"/>
    </row>
    <row r="548" spans="1:14" outlineLevel="1">
      <c r="A548" s="357"/>
      <c r="B548" s="359"/>
      <c r="C548" s="527" t="s">
        <v>148</v>
      </c>
      <c r="D548" s="362"/>
      <c r="E548" s="362">
        <v>27.858585858585862</v>
      </c>
      <c r="F548" s="529">
        <v>28.28686868686869</v>
      </c>
      <c r="G548" s="362">
        <v>29.159595959595958</v>
      </c>
      <c r="H548" s="362">
        <v>28.84983164983165</v>
      </c>
      <c r="I548" s="362">
        <v>28.734006734006734</v>
      </c>
      <c r="J548" s="362">
        <v>28.795959595959594</v>
      </c>
      <c r="K548" s="529"/>
      <c r="L548" s="362">
        <v>28.614141414141415</v>
      </c>
      <c r="M548" s="362">
        <v>29.159595959595958</v>
      </c>
      <c r="N548" s="362">
        <v>27.858585858585862</v>
      </c>
    </row>
    <row r="549" spans="1:14" outlineLevel="1">
      <c r="A549" s="340">
        <v>43425</v>
      </c>
      <c r="B549" s="257" t="s">
        <v>142</v>
      </c>
      <c r="C549" s="322" t="s">
        <v>149</v>
      </c>
      <c r="D549" s="325">
        <v>110</v>
      </c>
      <c r="E549" s="263">
        <v>2866.6666666666665</v>
      </c>
      <c r="F549" s="265">
        <v>3000</v>
      </c>
      <c r="G549" s="267">
        <v>3100</v>
      </c>
      <c r="H549" s="263">
        <v>3200</v>
      </c>
      <c r="I549" s="263">
        <v>3266.6666666666665</v>
      </c>
      <c r="J549" s="263">
        <v>2933.3333333333335</v>
      </c>
      <c r="K549" s="270"/>
      <c r="L549" s="267">
        <v>3061.1111111111109</v>
      </c>
      <c r="M549" s="267">
        <v>3266.6666666666665</v>
      </c>
      <c r="N549" s="267">
        <v>2866.6666666666665</v>
      </c>
    </row>
    <row r="550" spans="1:14" outlineLevel="1">
      <c r="A550" s="343"/>
      <c r="B550" s="257"/>
      <c r="C550" s="322" t="s">
        <v>150</v>
      </c>
      <c r="D550" s="325">
        <v>150</v>
      </c>
      <c r="E550" s="263">
        <v>4400</v>
      </c>
      <c r="F550" s="265">
        <v>4200</v>
      </c>
      <c r="G550" s="267">
        <v>4500</v>
      </c>
      <c r="H550" s="263">
        <v>4366.666666666667</v>
      </c>
      <c r="I550" s="263">
        <v>4500</v>
      </c>
      <c r="J550" s="263">
        <v>4433.333333333333</v>
      </c>
      <c r="K550" s="270"/>
      <c r="L550" s="267">
        <v>4400</v>
      </c>
      <c r="M550" s="267">
        <v>4500</v>
      </c>
      <c r="N550" s="267">
        <v>4200</v>
      </c>
    </row>
    <row r="551" spans="1:14" outlineLevel="1">
      <c r="A551" s="343"/>
      <c r="B551" s="257"/>
      <c r="C551" s="322" t="s">
        <v>151</v>
      </c>
      <c r="D551" s="325">
        <v>90</v>
      </c>
      <c r="E551" s="263">
        <v>2400</v>
      </c>
      <c r="F551" s="265">
        <v>2600</v>
      </c>
      <c r="G551" s="267">
        <v>2600</v>
      </c>
      <c r="H551" s="263">
        <v>2533.3333333333335</v>
      </c>
      <c r="I551" s="263">
        <v>2466.6666666666665</v>
      </c>
      <c r="J551" s="263">
        <v>2500</v>
      </c>
      <c r="K551" s="270"/>
      <c r="L551" s="267">
        <v>2516.6666666666665</v>
      </c>
      <c r="M551" s="267">
        <v>2600</v>
      </c>
      <c r="N551" s="267">
        <v>2400</v>
      </c>
    </row>
    <row r="552" spans="1:14" outlineLevel="1">
      <c r="A552" s="343"/>
      <c r="B552" s="257"/>
      <c r="C552" s="322" t="s">
        <v>152</v>
      </c>
      <c r="D552" s="325">
        <v>150</v>
      </c>
      <c r="E552" s="263">
        <v>4266.666666666667</v>
      </c>
      <c r="F552" s="265">
        <v>4500</v>
      </c>
      <c r="G552" s="267">
        <v>4300</v>
      </c>
      <c r="H552" s="263">
        <v>4366.666666666667</v>
      </c>
      <c r="I552" s="263">
        <v>4166.666666666667</v>
      </c>
      <c r="J552" s="263">
        <v>4633.333333333333</v>
      </c>
      <c r="K552" s="270"/>
      <c r="L552" s="267">
        <v>4372.2222222222226</v>
      </c>
      <c r="M552" s="267">
        <v>4633.333333333333</v>
      </c>
      <c r="N552" s="267">
        <v>4166.666666666667</v>
      </c>
    </row>
    <row r="553" spans="1:14" outlineLevel="1">
      <c r="A553" s="343"/>
      <c r="B553" s="257"/>
      <c r="C553" s="322" t="s">
        <v>153</v>
      </c>
      <c r="D553" s="325">
        <v>110</v>
      </c>
      <c r="E553" s="263">
        <v>3166.6666666666665</v>
      </c>
      <c r="F553" s="265">
        <v>3000</v>
      </c>
      <c r="G553" s="267">
        <v>3233.3333333333335</v>
      </c>
      <c r="H553" s="263">
        <v>3166.6666666666665</v>
      </c>
      <c r="I553" s="263">
        <v>3166.6666666666665</v>
      </c>
      <c r="J553" s="263">
        <v>3200</v>
      </c>
      <c r="K553" s="270"/>
      <c r="L553" s="267">
        <v>3155.5555555555552</v>
      </c>
      <c r="M553" s="267">
        <v>3233.3333333333335</v>
      </c>
      <c r="N553" s="267">
        <v>3000</v>
      </c>
    </row>
    <row r="554" spans="1:14" outlineLevel="1">
      <c r="A554" s="343"/>
      <c r="B554" s="257"/>
      <c r="C554" s="322"/>
      <c r="D554" s="325"/>
      <c r="E554" s="267"/>
      <c r="F554" s="270"/>
      <c r="G554" s="267"/>
      <c r="H554" s="267"/>
      <c r="I554" s="267"/>
      <c r="J554" s="267"/>
      <c r="K554" s="270"/>
      <c r="L554" s="267"/>
      <c r="M554" s="267"/>
      <c r="N554" s="267"/>
    </row>
    <row r="555" spans="1:14" outlineLevel="1">
      <c r="A555" s="343"/>
      <c r="B555" s="257"/>
      <c r="C555" s="322" t="s">
        <v>148</v>
      </c>
      <c r="D555" s="325"/>
      <c r="E555" s="267">
        <v>27.858585858585862</v>
      </c>
      <c r="F555" s="270">
        <v>28.28686868686869</v>
      </c>
      <c r="G555" s="267">
        <v>29.026262626262628</v>
      </c>
      <c r="H555" s="267">
        <v>28.84983164983165</v>
      </c>
      <c r="I555" s="267">
        <v>28.734006734006734</v>
      </c>
      <c r="J555" s="267">
        <v>28.795959595959594</v>
      </c>
      <c r="K555" s="270"/>
      <c r="L555" s="267">
        <v>28.591919191919192</v>
      </c>
      <c r="M555" s="267">
        <v>29.026262626262628</v>
      </c>
      <c r="N555" s="267">
        <v>27.858585858585862</v>
      </c>
    </row>
    <row r="556" spans="1:14" outlineLevel="1">
      <c r="A556" s="234">
        <v>43424</v>
      </c>
      <c r="B556" s="236" t="s">
        <v>142</v>
      </c>
      <c r="C556" s="348" t="s">
        <v>149</v>
      </c>
      <c r="D556" s="349">
        <v>110</v>
      </c>
      <c r="E556" s="244">
        <v>2933.3333333333335</v>
      </c>
      <c r="F556" s="246">
        <v>3300</v>
      </c>
      <c r="G556" s="248">
        <v>3466.6666666666665</v>
      </c>
      <c r="H556" s="244">
        <v>3200</v>
      </c>
      <c r="I556" s="244">
        <v>3266.6666666666665</v>
      </c>
      <c r="J556" s="244">
        <v>3100</v>
      </c>
      <c r="K556" s="251"/>
      <c r="L556" s="248">
        <v>3211.1111111111109</v>
      </c>
      <c r="M556" s="248">
        <v>3466.6666666666665</v>
      </c>
      <c r="N556" s="248">
        <v>2933.3333333333335</v>
      </c>
    </row>
    <row r="557" spans="1:14" outlineLevel="1">
      <c r="A557" s="343"/>
      <c r="B557" s="257"/>
      <c r="C557" s="322" t="s">
        <v>150</v>
      </c>
      <c r="D557" s="325">
        <v>150</v>
      </c>
      <c r="E557" s="263">
        <v>4400</v>
      </c>
      <c r="F557" s="265">
        <v>4200</v>
      </c>
      <c r="G557" s="267">
        <v>4533.333333333333</v>
      </c>
      <c r="H557" s="263">
        <v>4500</v>
      </c>
      <c r="I557" s="263">
        <v>4500</v>
      </c>
      <c r="J557" s="263">
        <v>4500</v>
      </c>
      <c r="K557" s="270"/>
      <c r="L557" s="267">
        <v>4438.8888888888887</v>
      </c>
      <c r="M557" s="267">
        <v>4533.333333333333</v>
      </c>
      <c r="N557" s="267">
        <v>4200</v>
      </c>
    </row>
    <row r="558" spans="1:14" outlineLevel="1">
      <c r="A558" s="343"/>
      <c r="B558" s="257"/>
      <c r="C558" s="322" t="s">
        <v>151</v>
      </c>
      <c r="D558" s="325">
        <v>90</v>
      </c>
      <c r="E558" s="263">
        <v>2500</v>
      </c>
      <c r="F558" s="265">
        <v>2600</v>
      </c>
      <c r="G558" s="267">
        <v>2600</v>
      </c>
      <c r="H558" s="263">
        <v>2533.3333333333335</v>
      </c>
      <c r="I558" s="263">
        <v>2466.6666666666665</v>
      </c>
      <c r="J558" s="263">
        <v>2500</v>
      </c>
      <c r="K558" s="270"/>
      <c r="L558" s="267">
        <v>2533.3333333333335</v>
      </c>
      <c r="M558" s="267">
        <v>2600</v>
      </c>
      <c r="N558" s="267">
        <v>2466.6666666666665</v>
      </c>
    </row>
    <row r="559" spans="1:14" outlineLevel="1">
      <c r="A559" s="343"/>
      <c r="B559" s="257"/>
      <c r="C559" s="322" t="s">
        <v>152</v>
      </c>
      <c r="D559" s="325">
        <v>150</v>
      </c>
      <c r="E559" s="263">
        <v>4333.333333333333</v>
      </c>
      <c r="F559" s="265">
        <v>4500</v>
      </c>
      <c r="G559" s="267">
        <v>4500</v>
      </c>
      <c r="H559" s="263">
        <v>4433.333333333333</v>
      </c>
      <c r="I559" s="263">
        <v>4166.666666666667</v>
      </c>
      <c r="J559" s="263">
        <v>4533.333333333333</v>
      </c>
      <c r="K559" s="270"/>
      <c r="L559" s="267">
        <v>4411.1111111111104</v>
      </c>
      <c r="M559" s="267">
        <v>4533.333333333333</v>
      </c>
      <c r="N559" s="267">
        <v>4166.666666666667</v>
      </c>
    </row>
    <row r="560" spans="1:14" outlineLevel="1">
      <c r="A560" s="343"/>
      <c r="B560" s="257"/>
      <c r="C560" s="322" t="s">
        <v>153</v>
      </c>
      <c r="D560" s="325">
        <v>110</v>
      </c>
      <c r="E560" s="263">
        <v>3166.6666666666665</v>
      </c>
      <c r="F560" s="265">
        <v>3000</v>
      </c>
      <c r="G560" s="267">
        <v>3233.3333333333335</v>
      </c>
      <c r="H560" s="263">
        <v>3300</v>
      </c>
      <c r="I560" s="263">
        <v>3166.6666666666665</v>
      </c>
      <c r="J560" s="263">
        <v>3200</v>
      </c>
      <c r="K560" s="270"/>
      <c r="L560" s="267">
        <v>3177.7777777777774</v>
      </c>
      <c r="M560" s="267">
        <v>3300</v>
      </c>
      <c r="N560" s="267">
        <v>3000</v>
      </c>
    </row>
    <row r="561" spans="1:14" outlineLevel="1">
      <c r="A561" s="343"/>
      <c r="B561" s="257"/>
      <c r="C561" s="322"/>
      <c r="D561" s="325"/>
      <c r="E561" s="267"/>
      <c r="F561" s="270"/>
      <c r="G561" s="267"/>
      <c r="H561" s="267"/>
      <c r="I561" s="267"/>
      <c r="J561" s="267"/>
      <c r="K561" s="270"/>
      <c r="L561" s="267"/>
      <c r="M561" s="267"/>
      <c r="N561" s="267"/>
    </row>
    <row r="562" spans="1:14" outlineLevel="1">
      <c r="A562" s="357"/>
      <c r="B562" s="359"/>
      <c r="C562" s="527" t="s">
        <v>148</v>
      </c>
      <c r="D562" s="362"/>
      <c r="E562" s="362">
        <v>28.290909090909089</v>
      </c>
      <c r="F562" s="529">
        <v>28.832323232323233</v>
      </c>
      <c r="G562" s="362">
        <v>30.004040404040403</v>
      </c>
      <c r="H562" s="362">
        <v>29.358922558922565</v>
      </c>
      <c r="I562" s="362">
        <v>28.734006734006734</v>
      </c>
      <c r="J562" s="362">
        <v>29.054545454545455</v>
      </c>
      <c r="K562" s="529"/>
      <c r="L562" s="362">
        <v>29.045791245791246</v>
      </c>
      <c r="M562" s="362">
        <v>30.004040404040403</v>
      </c>
      <c r="N562" s="362">
        <v>28.290909090909089</v>
      </c>
    </row>
    <row r="563" spans="1:14" outlineLevel="1">
      <c r="A563" s="340">
        <v>43423</v>
      </c>
      <c r="B563" s="257" t="s">
        <v>142</v>
      </c>
      <c r="C563" s="322" t="s">
        <v>149</v>
      </c>
      <c r="D563" s="325">
        <v>110</v>
      </c>
      <c r="E563" s="263">
        <v>3266.6666666666665</v>
      </c>
      <c r="F563" s="265">
        <v>3300</v>
      </c>
      <c r="G563" s="267">
        <v>3466.6666666666665</v>
      </c>
      <c r="H563" s="263">
        <v>3200</v>
      </c>
      <c r="I563" s="263">
        <v>3266.6666666666665</v>
      </c>
      <c r="J563" s="263">
        <v>3100</v>
      </c>
      <c r="K563" s="270"/>
      <c r="L563" s="267">
        <v>3266.6666666666665</v>
      </c>
      <c r="M563" s="267">
        <v>3466.6666666666665</v>
      </c>
      <c r="N563" s="267">
        <v>3100</v>
      </c>
    </row>
    <row r="564" spans="1:14" outlineLevel="1">
      <c r="A564" s="343"/>
      <c r="B564" s="257"/>
      <c r="C564" s="322" t="s">
        <v>150</v>
      </c>
      <c r="D564" s="325">
        <v>150</v>
      </c>
      <c r="E564" s="263">
        <v>4500</v>
      </c>
      <c r="F564" s="265">
        <v>4500</v>
      </c>
      <c r="G564" s="267">
        <v>4533.333333333333</v>
      </c>
      <c r="H564" s="263">
        <v>4500</v>
      </c>
      <c r="I564" s="263">
        <v>4500</v>
      </c>
      <c r="J564" s="263">
        <v>4500</v>
      </c>
      <c r="K564" s="270"/>
      <c r="L564" s="267">
        <v>4505.5555555555557</v>
      </c>
      <c r="M564" s="267">
        <v>4533.333333333333</v>
      </c>
      <c r="N564" s="267">
        <v>4500</v>
      </c>
    </row>
    <row r="565" spans="1:14" outlineLevel="1">
      <c r="A565" s="343"/>
      <c r="B565" s="257"/>
      <c r="C565" s="322" t="s">
        <v>151</v>
      </c>
      <c r="D565" s="325">
        <v>90</v>
      </c>
      <c r="E565" s="263">
        <v>2500</v>
      </c>
      <c r="F565" s="265">
        <v>2600</v>
      </c>
      <c r="G565" s="267">
        <v>2600</v>
      </c>
      <c r="H565" s="263">
        <v>2533.3333333333335</v>
      </c>
      <c r="I565" s="263">
        <v>2466.6666666666665</v>
      </c>
      <c r="J565" s="263">
        <v>2500</v>
      </c>
      <c r="K565" s="270"/>
      <c r="L565" s="267">
        <v>2533.3333333333335</v>
      </c>
      <c r="M565" s="267">
        <v>2600</v>
      </c>
      <c r="N565" s="267">
        <v>2466.6666666666665</v>
      </c>
    </row>
    <row r="566" spans="1:14" outlineLevel="1">
      <c r="A566" s="343"/>
      <c r="B566" s="257"/>
      <c r="C566" s="322" t="s">
        <v>152</v>
      </c>
      <c r="D566" s="325">
        <v>150</v>
      </c>
      <c r="E566" s="263">
        <v>4333.333333333333</v>
      </c>
      <c r="F566" s="265">
        <v>4500</v>
      </c>
      <c r="G566" s="267">
        <v>4500</v>
      </c>
      <c r="H566" s="263">
        <v>4433.333333333333</v>
      </c>
      <c r="I566" s="263">
        <v>4166.666666666667</v>
      </c>
      <c r="J566" s="263">
        <v>4533.333333333333</v>
      </c>
      <c r="K566" s="270"/>
      <c r="L566" s="267">
        <v>4411.1111111111104</v>
      </c>
      <c r="M566" s="267">
        <v>4533.333333333333</v>
      </c>
      <c r="N566" s="267">
        <v>4166.666666666667</v>
      </c>
    </row>
    <row r="567" spans="1:14" outlineLevel="1">
      <c r="A567" s="343"/>
      <c r="B567" s="257"/>
      <c r="C567" s="322" t="s">
        <v>153</v>
      </c>
      <c r="D567" s="325">
        <v>110</v>
      </c>
      <c r="E567" s="263">
        <v>3166.6666666666665</v>
      </c>
      <c r="F567" s="265">
        <v>3000</v>
      </c>
      <c r="G567" s="267">
        <v>3233.3333333333335</v>
      </c>
      <c r="H567" s="263">
        <v>3300</v>
      </c>
      <c r="I567" s="263">
        <v>3166.6666666666665</v>
      </c>
      <c r="J567" s="263">
        <v>3200</v>
      </c>
      <c r="K567" s="270"/>
      <c r="L567" s="267">
        <v>3177.7777777777774</v>
      </c>
      <c r="M567" s="267">
        <v>3300</v>
      </c>
      <c r="N567" s="267">
        <v>3000</v>
      </c>
    </row>
    <row r="568" spans="1:14" outlineLevel="1">
      <c r="A568" s="343"/>
      <c r="B568" s="257"/>
      <c r="C568" s="322"/>
      <c r="D568" s="325"/>
      <c r="E568" s="267"/>
      <c r="F568" s="270"/>
      <c r="G568" s="267"/>
      <c r="H568" s="267"/>
      <c r="I568" s="267"/>
      <c r="J568" s="267"/>
      <c r="K568" s="270"/>
      <c r="L568" s="267"/>
      <c r="M568" s="267"/>
      <c r="N568" s="267"/>
    </row>
    <row r="569" spans="1:14" outlineLevel="1">
      <c r="A569" s="343"/>
      <c r="B569" s="257"/>
      <c r="C569" s="322" t="s">
        <v>148</v>
      </c>
      <c r="D569" s="325"/>
      <c r="E569" s="267">
        <v>29.030303030303031</v>
      </c>
      <c r="F569" s="270">
        <v>29.232323232323232</v>
      </c>
      <c r="G569" s="267">
        <v>30.004040404040403</v>
      </c>
      <c r="H569" s="267">
        <v>29.358922558922565</v>
      </c>
      <c r="I569" s="267">
        <v>28.734006734006734</v>
      </c>
      <c r="J569" s="267">
        <v>29.054545454545455</v>
      </c>
      <c r="K569" s="270"/>
      <c r="L569" s="267">
        <v>29.235690235690239</v>
      </c>
      <c r="M569" s="267">
        <v>30.004040404040403</v>
      </c>
      <c r="N569" s="267">
        <v>28.734006734006734</v>
      </c>
    </row>
    <row r="570" spans="1:14" outlineLevel="1">
      <c r="A570" s="234">
        <v>43421</v>
      </c>
      <c r="B570" s="236" t="s">
        <v>142</v>
      </c>
      <c r="C570" s="348" t="s">
        <v>149</v>
      </c>
      <c r="D570" s="349">
        <v>110</v>
      </c>
      <c r="E570" s="244">
        <v>3533.3333333333335</v>
      </c>
      <c r="F570" s="246">
        <v>3500</v>
      </c>
      <c r="G570" s="248">
        <v>3466.6666666666665</v>
      </c>
      <c r="H570" s="244">
        <v>3600</v>
      </c>
      <c r="I570" s="244">
        <v>3433.3333333333335</v>
      </c>
      <c r="J570" s="244">
        <v>3500</v>
      </c>
      <c r="K570" s="251"/>
      <c r="L570" s="248">
        <v>3505.5555555555552</v>
      </c>
      <c r="M570" s="248">
        <v>3600</v>
      </c>
      <c r="N570" s="248">
        <v>3433.3333333333335</v>
      </c>
    </row>
    <row r="571" spans="1:14" outlineLevel="1">
      <c r="A571" s="343"/>
      <c r="B571" s="257"/>
      <c r="C571" s="322" t="s">
        <v>150</v>
      </c>
      <c r="D571" s="325">
        <v>150</v>
      </c>
      <c r="E571" s="263">
        <v>5000</v>
      </c>
      <c r="F571" s="265">
        <v>5000</v>
      </c>
      <c r="G571" s="267">
        <v>4933.333333333333</v>
      </c>
      <c r="H571" s="263">
        <v>5000</v>
      </c>
      <c r="I571" s="263">
        <v>5000</v>
      </c>
      <c r="J571" s="263">
        <v>5166.666666666667</v>
      </c>
      <c r="K571" s="270"/>
      <c r="L571" s="267">
        <v>5016.666666666667</v>
      </c>
      <c r="M571" s="267">
        <v>5166.666666666667</v>
      </c>
      <c r="N571" s="267">
        <v>4933.333333333333</v>
      </c>
    </row>
    <row r="572" spans="1:14" outlineLevel="1">
      <c r="A572" s="343"/>
      <c r="B572" s="257"/>
      <c r="C572" s="322" t="s">
        <v>151</v>
      </c>
      <c r="D572" s="325">
        <v>90</v>
      </c>
      <c r="E572" s="263">
        <v>3000</v>
      </c>
      <c r="F572" s="265">
        <v>3000</v>
      </c>
      <c r="G572" s="267">
        <v>3166.6666666666665</v>
      </c>
      <c r="H572" s="263">
        <v>3100</v>
      </c>
      <c r="I572" s="263">
        <v>3000</v>
      </c>
      <c r="J572" s="263">
        <v>3000</v>
      </c>
      <c r="K572" s="270"/>
      <c r="L572" s="267">
        <v>3044.4444444444439</v>
      </c>
      <c r="M572" s="267">
        <v>3166.6666666666665</v>
      </c>
      <c r="N572" s="267">
        <v>3000</v>
      </c>
    </row>
    <row r="573" spans="1:14" outlineLevel="1">
      <c r="A573" s="343"/>
      <c r="B573" s="257"/>
      <c r="C573" s="322" t="s">
        <v>152</v>
      </c>
      <c r="D573" s="325">
        <v>150</v>
      </c>
      <c r="E573" s="263">
        <v>4700</v>
      </c>
      <c r="F573" s="265">
        <v>5000</v>
      </c>
      <c r="G573" s="267">
        <v>4766.666666666667</v>
      </c>
      <c r="H573" s="263">
        <v>4933.333333333333</v>
      </c>
      <c r="I573" s="263">
        <v>5000</v>
      </c>
      <c r="J573" s="263">
        <v>5000</v>
      </c>
      <c r="K573" s="270"/>
      <c r="L573" s="267">
        <v>4900</v>
      </c>
      <c r="M573" s="267">
        <v>5000</v>
      </c>
      <c r="N573" s="267">
        <v>4700</v>
      </c>
    </row>
    <row r="574" spans="1:14" outlineLevel="1">
      <c r="A574" s="343"/>
      <c r="B574" s="257"/>
      <c r="C574" s="322" t="s">
        <v>153</v>
      </c>
      <c r="D574" s="325">
        <v>110</v>
      </c>
      <c r="E574" s="263">
        <v>3566.6666666666665</v>
      </c>
      <c r="F574" s="265">
        <v>4000</v>
      </c>
      <c r="G574" s="267">
        <v>3700</v>
      </c>
      <c r="H574" s="263">
        <v>3933.3333333333335</v>
      </c>
      <c r="I574" s="263">
        <v>3766.6666666666665</v>
      </c>
      <c r="J574" s="263">
        <v>3800</v>
      </c>
      <c r="K574" s="270"/>
      <c r="L574" s="267">
        <v>3794.4444444444448</v>
      </c>
      <c r="M574" s="267">
        <v>4000</v>
      </c>
      <c r="N574" s="267">
        <v>3566.6666666666665</v>
      </c>
    </row>
    <row r="575" spans="1:14" outlineLevel="1">
      <c r="A575" s="343"/>
      <c r="B575" s="257"/>
      <c r="C575" s="322"/>
      <c r="D575" s="325"/>
      <c r="E575" s="267"/>
      <c r="F575" s="270"/>
      <c r="G575" s="267"/>
      <c r="H575" s="267"/>
      <c r="I575" s="267"/>
      <c r="J575" s="267"/>
      <c r="K575" s="270"/>
      <c r="L575" s="267"/>
      <c r="M575" s="267"/>
      <c r="N575" s="267"/>
    </row>
    <row r="576" spans="1:14" outlineLevel="1">
      <c r="A576" s="357"/>
      <c r="B576" s="359"/>
      <c r="C576" s="527" t="s">
        <v>148</v>
      </c>
      <c r="D576" s="362"/>
      <c r="E576" s="362">
        <v>32.509090909090915</v>
      </c>
      <c r="F576" s="529">
        <v>33.63636363636364</v>
      </c>
      <c r="G576" s="362">
        <v>33.000673400673392</v>
      </c>
      <c r="H576" s="362">
        <v>33.830303030303028</v>
      </c>
      <c r="I576" s="362">
        <v>33.090909090909093</v>
      </c>
      <c r="J576" s="362">
        <v>33.494949494949502</v>
      </c>
      <c r="K576" s="529"/>
      <c r="L576" s="362">
        <v>33.260381593714932</v>
      </c>
      <c r="M576" s="362">
        <v>33.830303030303028</v>
      </c>
      <c r="N576" s="362">
        <v>32.509090909090915</v>
      </c>
    </row>
    <row r="577" spans="1:14" outlineLevel="1">
      <c r="A577" s="340">
        <v>43420</v>
      </c>
      <c r="B577" s="257" t="s">
        <v>142</v>
      </c>
      <c r="C577" s="322" t="s">
        <v>149</v>
      </c>
      <c r="D577" s="325">
        <v>110</v>
      </c>
      <c r="E577" s="263">
        <v>3933.3333333333335</v>
      </c>
      <c r="F577" s="265">
        <v>4300</v>
      </c>
      <c r="G577" s="267">
        <v>4333.333333333333</v>
      </c>
      <c r="H577" s="263">
        <v>4166.666666666667</v>
      </c>
      <c r="I577" s="263">
        <v>4266.666666666667</v>
      </c>
      <c r="J577" s="263">
        <v>3933.3333333333335</v>
      </c>
      <c r="K577" s="270"/>
      <c r="L577" s="267">
        <v>4155.5555555555557</v>
      </c>
      <c r="M577" s="267">
        <v>4333.333333333333</v>
      </c>
      <c r="N577" s="267">
        <v>3933.3333333333335</v>
      </c>
    </row>
    <row r="578" spans="1:14" outlineLevel="1">
      <c r="A578" s="343"/>
      <c r="B578" s="257"/>
      <c r="C578" s="322" t="s">
        <v>150</v>
      </c>
      <c r="D578" s="325">
        <v>150</v>
      </c>
      <c r="E578" s="263">
        <v>5500</v>
      </c>
      <c r="F578" s="265">
        <v>5800</v>
      </c>
      <c r="G578" s="267">
        <v>5700</v>
      </c>
      <c r="H578" s="263">
        <v>5633.333333333333</v>
      </c>
      <c r="I578" s="263">
        <v>5700</v>
      </c>
      <c r="J578" s="263">
        <v>5833.333333333333</v>
      </c>
      <c r="K578" s="270"/>
      <c r="L578" s="267">
        <v>5694.4444444444443</v>
      </c>
      <c r="M578" s="267">
        <v>5833.333333333333</v>
      </c>
      <c r="N578" s="267">
        <v>5500</v>
      </c>
    </row>
    <row r="579" spans="1:14" outlineLevel="1">
      <c r="A579" s="343"/>
      <c r="B579" s="257"/>
      <c r="C579" s="322" t="s">
        <v>151</v>
      </c>
      <c r="D579" s="325">
        <v>90</v>
      </c>
      <c r="E579" s="263">
        <v>3100</v>
      </c>
      <c r="F579" s="265">
        <v>3300</v>
      </c>
      <c r="G579" s="267">
        <v>3333.3333333333335</v>
      </c>
      <c r="H579" s="263">
        <v>3233.3333333333335</v>
      </c>
      <c r="I579" s="263">
        <v>3333.3333333333335</v>
      </c>
      <c r="J579" s="263">
        <v>3466.6666666666665</v>
      </c>
      <c r="K579" s="270"/>
      <c r="L579" s="267">
        <v>3294.4444444444448</v>
      </c>
      <c r="M579" s="267">
        <v>3466.6666666666665</v>
      </c>
      <c r="N579" s="267">
        <v>3100</v>
      </c>
    </row>
    <row r="580" spans="1:14" outlineLevel="1">
      <c r="A580" s="343"/>
      <c r="B580" s="257"/>
      <c r="C580" s="322" t="s">
        <v>152</v>
      </c>
      <c r="D580" s="325">
        <v>150</v>
      </c>
      <c r="E580" s="263">
        <v>5000</v>
      </c>
      <c r="F580" s="265">
        <v>5500</v>
      </c>
      <c r="G580" s="267">
        <v>5066.666666666667</v>
      </c>
      <c r="H580" s="263">
        <v>5266.666666666667</v>
      </c>
      <c r="I580" s="263">
        <v>5333.333333333333</v>
      </c>
      <c r="J580" s="263">
        <v>5700</v>
      </c>
      <c r="K580" s="270"/>
      <c r="L580" s="267">
        <v>5311.1111111111113</v>
      </c>
      <c r="M580" s="267">
        <v>5700</v>
      </c>
      <c r="N580" s="267">
        <v>5000</v>
      </c>
    </row>
    <row r="581" spans="1:14" outlineLevel="1">
      <c r="A581" s="343"/>
      <c r="B581" s="257"/>
      <c r="C581" s="322" t="s">
        <v>153</v>
      </c>
      <c r="D581" s="325">
        <v>110</v>
      </c>
      <c r="E581" s="263">
        <v>3900</v>
      </c>
      <c r="F581" s="265">
        <v>4000</v>
      </c>
      <c r="G581" s="267">
        <v>4100</v>
      </c>
      <c r="H581" s="263">
        <v>3933.3333333333335</v>
      </c>
      <c r="I581" s="263">
        <v>3766.6666666666665</v>
      </c>
      <c r="J581" s="263">
        <v>4133.333333333333</v>
      </c>
      <c r="K581" s="270"/>
      <c r="L581" s="267">
        <v>3972.2222222222222</v>
      </c>
      <c r="M581" s="267">
        <v>4133.333333333333</v>
      </c>
      <c r="N581" s="267">
        <v>3766.6666666666665</v>
      </c>
    </row>
    <row r="582" spans="1:14" outlineLevel="1">
      <c r="A582" s="343"/>
      <c r="B582" s="257"/>
      <c r="C582" s="322"/>
      <c r="D582" s="325"/>
      <c r="E582" s="267"/>
      <c r="F582" s="270"/>
      <c r="G582" s="267"/>
      <c r="H582" s="267"/>
      <c r="I582" s="267"/>
      <c r="J582" s="267"/>
      <c r="K582" s="270"/>
      <c r="L582" s="267"/>
      <c r="M582" s="267"/>
      <c r="N582" s="267"/>
    </row>
    <row r="583" spans="1:14" outlineLevel="1">
      <c r="A583" s="343"/>
      <c r="B583" s="257"/>
      <c r="C583" s="530" t="s">
        <v>148</v>
      </c>
      <c r="D583" s="325"/>
      <c r="E583" s="325">
        <v>35.131313131313128</v>
      </c>
      <c r="F583" s="531">
        <v>37.490909090909085</v>
      </c>
      <c r="G583" s="325">
        <v>37.096296296296302</v>
      </c>
      <c r="H583" s="325">
        <v>36.445791245791249</v>
      </c>
      <c r="I583" s="325">
        <v>36.724579124579122</v>
      </c>
      <c r="J583" s="325">
        <v>37.74814814814814</v>
      </c>
      <c r="K583" s="531"/>
      <c r="L583" s="325">
        <v>36.772839506172836</v>
      </c>
      <c r="M583" s="325">
        <v>37.74814814814814</v>
      </c>
      <c r="N583" s="325">
        <v>35.131313131313128</v>
      </c>
    </row>
    <row r="584" spans="1:14" outlineLevel="1">
      <c r="A584" s="234">
        <v>43419</v>
      </c>
      <c r="B584" s="236" t="s">
        <v>142</v>
      </c>
      <c r="C584" s="348" t="s">
        <v>149</v>
      </c>
      <c r="D584" s="349">
        <v>110</v>
      </c>
      <c r="E584" s="244">
        <v>4000</v>
      </c>
      <c r="F584" s="246">
        <v>4300</v>
      </c>
      <c r="G584" s="248">
        <v>4333.333333333333</v>
      </c>
      <c r="H584" s="244">
        <v>4166.666666666667</v>
      </c>
      <c r="I584" s="244">
        <v>4266.666666666667</v>
      </c>
      <c r="J584" s="244">
        <v>3966.6666666666665</v>
      </c>
      <c r="K584" s="251"/>
      <c r="L584" s="248">
        <v>4172.2222222222226</v>
      </c>
      <c r="M584" s="248">
        <v>4333.333333333333</v>
      </c>
      <c r="N584" s="248">
        <v>3966.6666666666665</v>
      </c>
    </row>
    <row r="585" spans="1:14" outlineLevel="1">
      <c r="A585" s="343"/>
      <c r="B585" s="257"/>
      <c r="C585" s="322" t="s">
        <v>150</v>
      </c>
      <c r="D585" s="325">
        <v>150</v>
      </c>
      <c r="E585" s="263">
        <v>5600</v>
      </c>
      <c r="F585" s="265">
        <v>6000</v>
      </c>
      <c r="G585" s="267">
        <v>5700</v>
      </c>
      <c r="H585" s="263">
        <v>5633.333333333333</v>
      </c>
      <c r="I585" s="263">
        <v>5700</v>
      </c>
      <c r="J585" s="263">
        <v>5833.333333333333</v>
      </c>
      <c r="K585" s="270"/>
      <c r="L585" s="267">
        <v>5744.4444444444443</v>
      </c>
      <c r="M585" s="267">
        <v>6000</v>
      </c>
      <c r="N585" s="267">
        <v>5600</v>
      </c>
    </row>
    <row r="586" spans="1:14" outlineLevel="1">
      <c r="A586" s="343"/>
      <c r="B586" s="257"/>
      <c r="C586" s="322" t="s">
        <v>151</v>
      </c>
      <c r="D586" s="325">
        <v>90</v>
      </c>
      <c r="E586" s="263">
        <v>3100</v>
      </c>
      <c r="F586" s="265">
        <v>3300</v>
      </c>
      <c r="G586" s="267">
        <v>3333.3333333333335</v>
      </c>
      <c r="H586" s="263">
        <v>3233.3333333333335</v>
      </c>
      <c r="I586" s="263">
        <v>3333.3333333333335</v>
      </c>
      <c r="J586" s="263">
        <v>3466.6666666666665</v>
      </c>
      <c r="K586" s="270"/>
      <c r="L586" s="267">
        <v>3294.4444444444448</v>
      </c>
      <c r="M586" s="267">
        <v>3466.6666666666665</v>
      </c>
      <c r="N586" s="267">
        <v>3100</v>
      </c>
    </row>
    <row r="587" spans="1:14" outlineLevel="1">
      <c r="A587" s="343"/>
      <c r="B587" s="257"/>
      <c r="C587" s="322" t="s">
        <v>152</v>
      </c>
      <c r="D587" s="325">
        <v>150</v>
      </c>
      <c r="E587" s="263">
        <v>5000</v>
      </c>
      <c r="F587" s="265">
        <v>5500</v>
      </c>
      <c r="G587" s="267">
        <v>5366.666666666667</v>
      </c>
      <c r="H587" s="263">
        <v>5500</v>
      </c>
      <c r="I587" s="263">
        <v>5333.333333333333</v>
      </c>
      <c r="J587" s="263">
        <v>5700</v>
      </c>
      <c r="K587" s="270"/>
      <c r="L587" s="267">
        <v>5400</v>
      </c>
      <c r="M587" s="267">
        <v>5700</v>
      </c>
      <c r="N587" s="267">
        <v>5000</v>
      </c>
    </row>
    <row r="588" spans="1:14" outlineLevel="1">
      <c r="A588" s="343"/>
      <c r="B588" s="257"/>
      <c r="C588" s="322" t="s">
        <v>153</v>
      </c>
      <c r="D588" s="325">
        <v>110</v>
      </c>
      <c r="E588" s="263">
        <v>3900</v>
      </c>
      <c r="F588" s="265">
        <v>4000</v>
      </c>
      <c r="G588" s="267">
        <v>4100</v>
      </c>
      <c r="H588" s="263">
        <v>3933.3333333333335</v>
      </c>
      <c r="I588" s="263">
        <v>3766.6666666666665</v>
      </c>
      <c r="J588" s="263">
        <v>4133.333333333333</v>
      </c>
      <c r="K588" s="270"/>
      <c r="L588" s="267">
        <v>3972.2222222222222</v>
      </c>
      <c r="M588" s="267">
        <v>4133.333333333333</v>
      </c>
      <c r="N588" s="267">
        <v>3766.6666666666665</v>
      </c>
    </row>
    <row r="589" spans="1:14" outlineLevel="1">
      <c r="A589" s="343"/>
      <c r="B589" s="257"/>
      <c r="C589" s="322"/>
      <c r="D589" s="325"/>
      <c r="E589" s="267"/>
      <c r="F589" s="270"/>
      <c r="G589" s="267"/>
      <c r="H589" s="267"/>
      <c r="I589" s="267"/>
      <c r="J589" s="267"/>
      <c r="K589" s="270"/>
      <c r="L589" s="267"/>
      <c r="M589" s="267"/>
      <c r="N589" s="267"/>
    </row>
    <row r="590" spans="1:14" outlineLevel="1">
      <c r="A590" s="357"/>
      <c r="B590" s="359"/>
      <c r="C590" s="527" t="s">
        <v>148</v>
      </c>
      <c r="D590" s="362"/>
      <c r="E590" s="362">
        <v>35.385858585858593</v>
      </c>
      <c r="F590" s="529">
        <v>37.757575757575758</v>
      </c>
      <c r="G590" s="362">
        <v>37.4962962962963</v>
      </c>
      <c r="H590" s="362">
        <v>36.756902356902359</v>
      </c>
      <c r="I590" s="362">
        <v>36.724579124579122</v>
      </c>
      <c r="J590" s="362">
        <v>37.808754208754202</v>
      </c>
      <c r="K590" s="529"/>
      <c r="L590" s="362">
        <v>36.988327721661058</v>
      </c>
      <c r="M590" s="362">
        <v>37.808754208754202</v>
      </c>
      <c r="N590" s="362">
        <v>35.385858585858593</v>
      </c>
    </row>
    <row r="591" spans="1:14" outlineLevel="1">
      <c r="A591" s="340">
        <v>43418</v>
      </c>
      <c r="B591" s="257" t="s">
        <v>142</v>
      </c>
      <c r="C591" s="322" t="s">
        <v>149</v>
      </c>
      <c r="D591" s="325">
        <v>110</v>
      </c>
      <c r="E591" s="263">
        <v>4000</v>
      </c>
      <c r="F591" s="265">
        <v>4300</v>
      </c>
      <c r="G591" s="267">
        <v>4333.333333333333</v>
      </c>
      <c r="H591" s="263">
        <v>4166.666666666667</v>
      </c>
      <c r="I591" s="263">
        <v>4266.666666666667</v>
      </c>
      <c r="J591" s="263">
        <v>3966.6666666666665</v>
      </c>
      <c r="K591" s="270"/>
      <c r="L591" s="267">
        <v>4172.2222222222226</v>
      </c>
      <c r="M591" s="267">
        <v>4333.333333333333</v>
      </c>
      <c r="N591" s="267">
        <v>3966.6666666666665</v>
      </c>
    </row>
    <row r="592" spans="1:14" outlineLevel="1">
      <c r="A592" s="343"/>
      <c r="B592" s="257"/>
      <c r="C592" s="322" t="s">
        <v>150</v>
      </c>
      <c r="D592" s="325">
        <v>150</v>
      </c>
      <c r="E592" s="263">
        <v>5600</v>
      </c>
      <c r="F592" s="265">
        <v>6000</v>
      </c>
      <c r="G592" s="267">
        <v>5700</v>
      </c>
      <c r="H592" s="263">
        <v>5633.333333333333</v>
      </c>
      <c r="I592" s="263">
        <v>5700</v>
      </c>
      <c r="J592" s="263">
        <v>5833.333333333333</v>
      </c>
      <c r="K592" s="270"/>
      <c r="L592" s="267">
        <v>5744.4444444444443</v>
      </c>
      <c r="M592" s="267">
        <v>6000</v>
      </c>
      <c r="N592" s="267">
        <v>5600</v>
      </c>
    </row>
    <row r="593" spans="1:14" outlineLevel="1">
      <c r="A593" s="343"/>
      <c r="B593" s="257"/>
      <c r="C593" s="322" t="s">
        <v>151</v>
      </c>
      <c r="D593" s="325">
        <v>90</v>
      </c>
      <c r="E593" s="263">
        <v>3100</v>
      </c>
      <c r="F593" s="265">
        <v>3300</v>
      </c>
      <c r="G593" s="267">
        <v>3333.3333333333335</v>
      </c>
      <c r="H593" s="263">
        <v>3233.3333333333335</v>
      </c>
      <c r="I593" s="263">
        <v>3333.3333333333335</v>
      </c>
      <c r="J593" s="263">
        <v>3466.6666666666665</v>
      </c>
      <c r="K593" s="270"/>
      <c r="L593" s="267">
        <v>3294.4444444444448</v>
      </c>
      <c r="M593" s="267">
        <v>3466.6666666666665</v>
      </c>
      <c r="N593" s="267">
        <v>3100</v>
      </c>
    </row>
    <row r="594" spans="1:14" outlineLevel="1">
      <c r="A594" s="343"/>
      <c r="B594" s="257"/>
      <c r="C594" s="322" t="s">
        <v>152</v>
      </c>
      <c r="D594" s="325">
        <v>150</v>
      </c>
      <c r="E594" s="263">
        <v>5000</v>
      </c>
      <c r="F594" s="265">
        <v>5500</v>
      </c>
      <c r="G594" s="267">
        <v>5366.666666666667</v>
      </c>
      <c r="H594" s="263">
        <v>5500</v>
      </c>
      <c r="I594" s="263">
        <v>5333.333333333333</v>
      </c>
      <c r="J594" s="263">
        <v>5700</v>
      </c>
      <c r="K594" s="270"/>
      <c r="L594" s="267">
        <v>5400</v>
      </c>
      <c r="M594" s="267">
        <v>5700</v>
      </c>
      <c r="N594" s="267">
        <v>5000</v>
      </c>
    </row>
    <row r="595" spans="1:14" outlineLevel="1">
      <c r="A595" s="343"/>
      <c r="B595" s="257"/>
      <c r="C595" s="322" t="s">
        <v>153</v>
      </c>
      <c r="D595" s="325">
        <v>110</v>
      </c>
      <c r="E595" s="263">
        <v>3900</v>
      </c>
      <c r="F595" s="265">
        <v>4000</v>
      </c>
      <c r="G595" s="267">
        <v>4100</v>
      </c>
      <c r="H595" s="263">
        <v>3933.3333333333335</v>
      </c>
      <c r="I595" s="263">
        <v>3766.6666666666665</v>
      </c>
      <c r="J595" s="263">
        <v>4133.333333333333</v>
      </c>
      <c r="K595" s="270"/>
      <c r="L595" s="267">
        <v>3972.2222222222222</v>
      </c>
      <c r="M595" s="267">
        <v>4133.333333333333</v>
      </c>
      <c r="N595" s="267">
        <v>3766.6666666666665</v>
      </c>
    </row>
    <row r="596" spans="1:14" outlineLevel="1">
      <c r="A596" s="343"/>
      <c r="B596" s="257"/>
      <c r="C596" s="322"/>
      <c r="D596" s="325"/>
      <c r="E596" s="267"/>
      <c r="F596" s="270"/>
      <c r="G596" s="267"/>
      <c r="H596" s="267"/>
      <c r="I596" s="267"/>
      <c r="J596" s="267"/>
      <c r="K596" s="270"/>
      <c r="L596" s="267"/>
      <c r="M596" s="267"/>
      <c r="N596" s="267"/>
    </row>
    <row r="597" spans="1:14" outlineLevel="1">
      <c r="A597" s="343"/>
      <c r="B597" s="257"/>
      <c r="C597" s="530" t="s">
        <v>148</v>
      </c>
      <c r="D597" s="325"/>
      <c r="E597" s="325">
        <v>35.385858585858593</v>
      </c>
      <c r="F597" s="531">
        <v>37.757575757575758</v>
      </c>
      <c r="G597" s="325">
        <v>37.4962962962963</v>
      </c>
      <c r="H597" s="325">
        <v>36.756902356902359</v>
      </c>
      <c r="I597" s="325">
        <v>36.724579124579122</v>
      </c>
      <c r="J597" s="325">
        <v>37.808754208754202</v>
      </c>
      <c r="K597" s="531"/>
      <c r="L597" s="325">
        <v>36.988327721661058</v>
      </c>
      <c r="M597" s="325">
        <v>37.808754208754202</v>
      </c>
      <c r="N597" s="325">
        <v>35.385858585858593</v>
      </c>
    </row>
    <row r="598" spans="1:14" outlineLevel="1">
      <c r="A598" s="234">
        <v>43417</v>
      </c>
      <c r="B598" s="236" t="s">
        <v>142</v>
      </c>
      <c r="C598" s="348" t="s">
        <v>149</v>
      </c>
      <c r="D598" s="349">
        <v>110</v>
      </c>
      <c r="E598" s="244">
        <v>4000</v>
      </c>
      <c r="F598" s="246">
        <v>4300</v>
      </c>
      <c r="G598" s="248">
        <v>4333.333333333333</v>
      </c>
      <c r="H598" s="244">
        <v>4166.666666666667</v>
      </c>
      <c r="I598" s="244">
        <v>4266.666666666667</v>
      </c>
      <c r="J598" s="244">
        <v>3966.6666666666665</v>
      </c>
      <c r="K598" s="251"/>
      <c r="L598" s="248">
        <v>4172.2222222222226</v>
      </c>
      <c r="M598" s="248">
        <v>4333.333333333333</v>
      </c>
      <c r="N598" s="248">
        <v>3966.6666666666665</v>
      </c>
    </row>
    <row r="599" spans="1:14" outlineLevel="1">
      <c r="A599" s="343"/>
      <c r="B599" s="257"/>
      <c r="C599" s="322" t="s">
        <v>150</v>
      </c>
      <c r="D599" s="325">
        <v>150</v>
      </c>
      <c r="E599" s="263">
        <v>5600</v>
      </c>
      <c r="F599" s="265">
        <v>6000</v>
      </c>
      <c r="G599" s="267">
        <v>5700</v>
      </c>
      <c r="H599" s="263">
        <v>5633.333333333333</v>
      </c>
      <c r="I599" s="263">
        <v>5700</v>
      </c>
      <c r="J599" s="263">
        <v>5833.333333333333</v>
      </c>
      <c r="K599" s="270"/>
      <c r="L599" s="267">
        <v>5744.4444444444443</v>
      </c>
      <c r="M599" s="267">
        <v>6000</v>
      </c>
      <c r="N599" s="267">
        <v>5600</v>
      </c>
    </row>
    <row r="600" spans="1:14" outlineLevel="1">
      <c r="A600" s="343"/>
      <c r="B600" s="257"/>
      <c r="C600" s="322" t="s">
        <v>151</v>
      </c>
      <c r="D600" s="325">
        <v>90</v>
      </c>
      <c r="E600" s="263">
        <v>3100</v>
      </c>
      <c r="F600" s="265">
        <v>3300</v>
      </c>
      <c r="G600" s="267">
        <v>3333.3333333333335</v>
      </c>
      <c r="H600" s="263">
        <v>3233.3333333333335</v>
      </c>
      <c r="I600" s="263">
        <v>3333.3333333333335</v>
      </c>
      <c r="J600" s="263">
        <v>3466.6666666666665</v>
      </c>
      <c r="K600" s="270"/>
      <c r="L600" s="267">
        <v>3294.4444444444448</v>
      </c>
      <c r="M600" s="267">
        <v>3466.6666666666665</v>
      </c>
      <c r="N600" s="267">
        <v>3100</v>
      </c>
    </row>
    <row r="601" spans="1:14" outlineLevel="1">
      <c r="A601" s="343"/>
      <c r="B601" s="257"/>
      <c r="C601" s="322" t="s">
        <v>152</v>
      </c>
      <c r="D601" s="325">
        <v>150</v>
      </c>
      <c r="E601" s="263">
        <v>5000</v>
      </c>
      <c r="F601" s="265">
        <v>5500</v>
      </c>
      <c r="G601" s="267">
        <v>5500</v>
      </c>
      <c r="H601" s="263">
        <v>5500</v>
      </c>
      <c r="I601" s="263">
        <v>5333.333333333333</v>
      </c>
      <c r="J601" s="263">
        <v>5700</v>
      </c>
      <c r="K601" s="270"/>
      <c r="L601" s="267">
        <v>5422.2222222222217</v>
      </c>
      <c r="M601" s="267">
        <v>5700</v>
      </c>
      <c r="N601" s="267">
        <v>5000</v>
      </c>
    </row>
    <row r="602" spans="1:14" outlineLevel="1">
      <c r="A602" s="343"/>
      <c r="B602" s="257"/>
      <c r="C602" s="322" t="s">
        <v>153</v>
      </c>
      <c r="D602" s="325">
        <v>110</v>
      </c>
      <c r="E602" s="263">
        <v>3900</v>
      </c>
      <c r="F602" s="265">
        <v>4000</v>
      </c>
      <c r="G602" s="267">
        <v>4100</v>
      </c>
      <c r="H602" s="263">
        <v>3933.3333333333335</v>
      </c>
      <c r="I602" s="263">
        <v>3766.6666666666665</v>
      </c>
      <c r="J602" s="263">
        <v>4133.333333333333</v>
      </c>
      <c r="K602" s="270"/>
      <c r="L602" s="267">
        <v>3972.2222222222222</v>
      </c>
      <c r="M602" s="267">
        <v>4133.333333333333</v>
      </c>
      <c r="N602" s="267">
        <v>3766.6666666666665</v>
      </c>
    </row>
    <row r="603" spans="1:14" outlineLevel="1">
      <c r="A603" s="343"/>
      <c r="B603" s="257"/>
      <c r="C603" s="322"/>
      <c r="D603" s="325"/>
      <c r="E603" s="267"/>
      <c r="F603" s="270"/>
      <c r="G603" s="267"/>
      <c r="H603" s="267"/>
      <c r="I603" s="267"/>
      <c r="J603" s="267"/>
      <c r="K603" s="270"/>
      <c r="L603" s="267"/>
      <c r="M603" s="267"/>
      <c r="N603" s="267"/>
    </row>
    <row r="604" spans="1:14" outlineLevel="1">
      <c r="A604" s="357"/>
      <c r="B604" s="359"/>
      <c r="C604" s="527" t="s">
        <v>148</v>
      </c>
      <c r="D604" s="362"/>
      <c r="E604" s="362">
        <v>35.385858585858593</v>
      </c>
      <c r="F604" s="529">
        <v>37.757575757575758</v>
      </c>
      <c r="G604" s="362">
        <v>37.674074074074078</v>
      </c>
      <c r="H604" s="362">
        <v>36.756902356902359</v>
      </c>
      <c r="I604" s="362">
        <v>36.724579124579122</v>
      </c>
      <c r="J604" s="362">
        <v>37.808754208754202</v>
      </c>
      <c r="K604" s="529"/>
      <c r="L604" s="362">
        <v>37.01795735129069</v>
      </c>
      <c r="M604" s="362">
        <v>37.808754208754202</v>
      </c>
      <c r="N604" s="362">
        <v>35.385858585858593</v>
      </c>
    </row>
    <row r="605" spans="1:14" outlineLevel="1">
      <c r="A605" s="234">
        <v>43416</v>
      </c>
      <c r="B605" s="236" t="s">
        <v>142</v>
      </c>
      <c r="C605" s="348" t="s">
        <v>149</v>
      </c>
      <c r="D605" s="349">
        <v>110</v>
      </c>
      <c r="E605" s="244">
        <v>4166.666666666667</v>
      </c>
      <c r="F605" s="246">
        <v>4300</v>
      </c>
      <c r="G605" s="248">
        <v>4333.333333333333</v>
      </c>
      <c r="H605" s="244">
        <v>4533.333333333333</v>
      </c>
      <c r="I605" s="244">
        <v>4400</v>
      </c>
      <c r="J605" s="244">
        <v>3966.6666666666665</v>
      </c>
      <c r="K605" s="251"/>
      <c r="L605" s="248">
        <v>4283.333333333333</v>
      </c>
      <c r="M605" s="248">
        <v>4533.333333333333</v>
      </c>
      <c r="N605" s="248">
        <v>3966.6666666666665</v>
      </c>
    </row>
    <row r="606" spans="1:14" outlineLevel="1">
      <c r="A606" s="343"/>
      <c r="B606" s="257"/>
      <c r="C606" s="322" t="s">
        <v>150</v>
      </c>
      <c r="D606" s="325">
        <v>150</v>
      </c>
      <c r="E606" s="263">
        <v>5600</v>
      </c>
      <c r="F606" s="265">
        <v>6000</v>
      </c>
      <c r="G606" s="267">
        <v>5833.333333333333</v>
      </c>
      <c r="H606" s="263">
        <v>5766.666666666667</v>
      </c>
      <c r="I606" s="263">
        <v>5866.666666666667</v>
      </c>
      <c r="J606" s="263">
        <v>5833.333333333333</v>
      </c>
      <c r="K606" s="270"/>
      <c r="L606" s="267">
        <v>5816.666666666667</v>
      </c>
      <c r="M606" s="267">
        <v>6000</v>
      </c>
      <c r="N606" s="267">
        <v>5600</v>
      </c>
    </row>
    <row r="607" spans="1:14" outlineLevel="1">
      <c r="A607" s="343"/>
      <c r="B607" s="257"/>
      <c r="C607" s="322" t="s">
        <v>151</v>
      </c>
      <c r="D607" s="325">
        <v>90</v>
      </c>
      <c r="E607" s="263">
        <v>3233.3333333333335</v>
      </c>
      <c r="F607" s="265">
        <v>3300</v>
      </c>
      <c r="G607" s="267">
        <v>3333.3333333333335</v>
      </c>
      <c r="H607" s="263">
        <v>3233.3333333333335</v>
      </c>
      <c r="I607" s="263">
        <v>3333.3333333333335</v>
      </c>
      <c r="J607" s="263">
        <v>3466.6666666666665</v>
      </c>
      <c r="K607" s="270"/>
      <c r="L607" s="267">
        <v>3316.6666666666674</v>
      </c>
      <c r="M607" s="267">
        <v>3466.6666666666665</v>
      </c>
      <c r="N607" s="267">
        <v>3233.3333333333335</v>
      </c>
    </row>
    <row r="608" spans="1:14" outlineLevel="1">
      <c r="A608" s="343"/>
      <c r="B608" s="257"/>
      <c r="C608" s="322" t="s">
        <v>152</v>
      </c>
      <c r="D608" s="325">
        <v>150</v>
      </c>
      <c r="E608" s="263">
        <v>5000</v>
      </c>
      <c r="F608" s="265">
        <v>5500</v>
      </c>
      <c r="G608" s="267">
        <v>5600</v>
      </c>
      <c r="H608" s="263">
        <v>5500</v>
      </c>
      <c r="I608" s="263">
        <v>6300</v>
      </c>
      <c r="J608" s="263">
        <v>5700</v>
      </c>
      <c r="K608" s="270"/>
      <c r="L608" s="267">
        <v>5600</v>
      </c>
      <c r="M608" s="267">
        <v>6300</v>
      </c>
      <c r="N608" s="267">
        <v>5000</v>
      </c>
    </row>
    <row r="609" spans="1:14" outlineLevel="1">
      <c r="A609" s="343"/>
      <c r="B609" s="257"/>
      <c r="C609" s="322" t="s">
        <v>153</v>
      </c>
      <c r="D609" s="325">
        <v>110</v>
      </c>
      <c r="E609" s="263">
        <v>4100</v>
      </c>
      <c r="F609" s="265">
        <v>4000</v>
      </c>
      <c r="G609" s="267">
        <v>4100</v>
      </c>
      <c r="H609" s="263">
        <v>4233.333333333333</v>
      </c>
      <c r="I609" s="263">
        <v>4133.333333333333</v>
      </c>
      <c r="J609" s="263">
        <v>4133.333333333333</v>
      </c>
      <c r="K609" s="270"/>
      <c r="L609" s="267">
        <v>4116.6666666666661</v>
      </c>
      <c r="M609" s="267">
        <v>4233.333333333333</v>
      </c>
      <c r="N609" s="267">
        <v>4000</v>
      </c>
    </row>
    <row r="610" spans="1:14" outlineLevel="1">
      <c r="A610" s="343"/>
      <c r="B610" s="257"/>
      <c r="C610" s="322"/>
      <c r="D610" s="325"/>
      <c r="E610" s="267"/>
      <c r="F610" s="270"/>
      <c r="G610" s="267"/>
      <c r="H610" s="267"/>
      <c r="I610" s="267"/>
      <c r="J610" s="267"/>
      <c r="K610" s="270"/>
      <c r="L610" s="267"/>
      <c r="M610" s="267"/>
      <c r="N610" s="267"/>
    </row>
    <row r="611" spans="1:14" outlineLevel="1">
      <c r="A611" s="357"/>
      <c r="B611" s="359"/>
      <c r="C611" s="527" t="s">
        <v>148</v>
      </c>
      <c r="D611" s="362"/>
      <c r="E611" s="362">
        <v>36.348821548821554</v>
      </c>
      <c r="F611" s="529">
        <v>37.757575757575758</v>
      </c>
      <c r="G611" s="362">
        <v>37.985185185185188</v>
      </c>
      <c r="H611" s="362">
        <v>38.146801346801354</v>
      </c>
      <c r="I611" s="362">
        <v>39.144781144781142</v>
      </c>
      <c r="J611" s="362">
        <v>37.808754208754202</v>
      </c>
      <c r="K611" s="529"/>
      <c r="L611" s="362">
        <v>37.865319865319869</v>
      </c>
      <c r="M611" s="362">
        <v>39.144781144781142</v>
      </c>
      <c r="N611" s="362">
        <v>36.348821548821554</v>
      </c>
    </row>
    <row r="612" spans="1:14" outlineLevel="1">
      <c r="A612" s="234">
        <v>43414</v>
      </c>
      <c r="B612" s="236" t="s">
        <v>142</v>
      </c>
      <c r="C612" s="348" t="s">
        <v>149</v>
      </c>
      <c r="D612" s="349">
        <v>110</v>
      </c>
      <c r="E612" s="244">
        <v>4300</v>
      </c>
      <c r="F612" s="246">
        <v>4300</v>
      </c>
      <c r="G612" s="248">
        <v>4433.333333333333</v>
      </c>
      <c r="H612" s="244">
        <v>4533.333333333333</v>
      </c>
      <c r="I612" s="244">
        <v>4400</v>
      </c>
      <c r="J612" s="244">
        <v>3900</v>
      </c>
      <c r="K612" s="251"/>
      <c r="L612" s="248">
        <v>4311.1111111111104</v>
      </c>
      <c r="M612" s="248">
        <v>4533.333333333333</v>
      </c>
      <c r="N612" s="248">
        <v>3900</v>
      </c>
    </row>
    <row r="613" spans="1:14" outlineLevel="1">
      <c r="A613" s="343"/>
      <c r="B613" s="257"/>
      <c r="C613" s="322" t="s">
        <v>150</v>
      </c>
      <c r="D613" s="325">
        <v>150</v>
      </c>
      <c r="E613" s="263">
        <v>5933.333333333333</v>
      </c>
      <c r="F613" s="265">
        <v>6300</v>
      </c>
      <c r="G613" s="267">
        <v>6000</v>
      </c>
      <c r="H613" s="263">
        <v>5933.333333333333</v>
      </c>
      <c r="I613" s="263">
        <v>5866.666666666667</v>
      </c>
      <c r="J613" s="263">
        <v>6000</v>
      </c>
      <c r="K613" s="270"/>
      <c r="L613" s="267">
        <v>6005.5555555555547</v>
      </c>
      <c r="M613" s="267">
        <v>6300</v>
      </c>
      <c r="N613" s="267">
        <v>5866.666666666667</v>
      </c>
    </row>
    <row r="614" spans="1:14" outlineLevel="1">
      <c r="A614" s="343"/>
      <c r="B614" s="257"/>
      <c r="C614" s="322" t="s">
        <v>151</v>
      </c>
      <c r="D614" s="325">
        <v>90</v>
      </c>
      <c r="E614" s="263">
        <v>3466.6666666666665</v>
      </c>
      <c r="F614" s="265">
        <v>3300</v>
      </c>
      <c r="G614" s="267">
        <v>3533.3333333333335</v>
      </c>
      <c r="H614" s="263">
        <v>3500</v>
      </c>
      <c r="I614" s="263">
        <v>3533.3333333333335</v>
      </c>
      <c r="J614" s="263">
        <v>3566.6666666666665</v>
      </c>
      <c r="K614" s="270"/>
      <c r="L614" s="267">
        <v>3483.3333333333335</v>
      </c>
      <c r="M614" s="267">
        <v>3566.6666666666665</v>
      </c>
      <c r="N614" s="267">
        <v>3300</v>
      </c>
    </row>
    <row r="615" spans="1:14" outlineLevel="1">
      <c r="A615" s="343"/>
      <c r="B615" s="257"/>
      <c r="C615" s="322" t="s">
        <v>152</v>
      </c>
      <c r="D615" s="325">
        <v>150</v>
      </c>
      <c r="E615" s="263">
        <v>5500</v>
      </c>
      <c r="F615" s="265">
        <v>5500</v>
      </c>
      <c r="G615" s="267">
        <v>5600</v>
      </c>
      <c r="H615" s="263">
        <v>5500</v>
      </c>
      <c r="I615" s="263">
        <v>6300</v>
      </c>
      <c r="J615" s="263">
        <v>5866.666666666667</v>
      </c>
      <c r="K615" s="270"/>
      <c r="L615" s="267">
        <v>5711.1111111111104</v>
      </c>
      <c r="M615" s="267">
        <v>6300</v>
      </c>
      <c r="N615" s="267">
        <v>5500</v>
      </c>
    </row>
    <row r="616" spans="1:14" outlineLevel="1">
      <c r="A616" s="343"/>
      <c r="B616" s="257"/>
      <c r="C616" s="322" t="s">
        <v>153</v>
      </c>
      <c r="D616" s="325">
        <v>110</v>
      </c>
      <c r="E616" s="263">
        <v>4100</v>
      </c>
      <c r="F616" s="265">
        <v>4000</v>
      </c>
      <c r="G616" s="267">
        <v>4100</v>
      </c>
      <c r="H616" s="263">
        <v>4233.333333333333</v>
      </c>
      <c r="I616" s="263">
        <v>4133.333333333333</v>
      </c>
      <c r="J616" s="263">
        <v>4133.333333333333</v>
      </c>
      <c r="K616" s="270"/>
      <c r="L616" s="267">
        <v>4116.6666666666661</v>
      </c>
      <c r="M616" s="267">
        <v>4233.333333333333</v>
      </c>
      <c r="N616" s="267">
        <v>4000</v>
      </c>
    </row>
    <row r="617" spans="1:14" outlineLevel="1">
      <c r="A617" s="343"/>
      <c r="B617" s="257"/>
      <c r="C617" s="322"/>
      <c r="D617" s="325"/>
      <c r="E617" s="267"/>
      <c r="F617" s="270"/>
      <c r="G617" s="267"/>
      <c r="H617" s="267"/>
      <c r="I617" s="267"/>
      <c r="J617" s="267"/>
      <c r="K617" s="270"/>
      <c r="L617" s="267"/>
      <c r="M617" s="267"/>
      <c r="N617" s="267"/>
    </row>
    <row r="618" spans="1:14" outlineLevel="1">
      <c r="A618" s="357"/>
      <c r="B618" s="359"/>
      <c r="C618" s="527" t="s">
        <v>148</v>
      </c>
      <c r="D618" s="362"/>
      <c r="E618" s="362">
        <v>38.220875420875423</v>
      </c>
      <c r="F618" s="529">
        <v>38.157575757575756</v>
      </c>
      <c r="G618" s="362">
        <v>38.833670033670032</v>
      </c>
      <c r="H618" s="362">
        <v>38.961616161616156</v>
      </c>
      <c r="I618" s="362">
        <v>39.589225589225592</v>
      </c>
      <c r="J618" s="362">
        <v>38.354208754208756</v>
      </c>
      <c r="K618" s="529"/>
      <c r="L618" s="362">
        <v>38.686195286195279</v>
      </c>
      <c r="M618" s="362">
        <v>39.589225589225592</v>
      </c>
      <c r="N618" s="362">
        <v>38.157575757575756</v>
      </c>
    </row>
    <row r="619" spans="1:14" outlineLevel="1">
      <c r="A619" s="234">
        <v>43413</v>
      </c>
      <c r="B619" s="236" t="s">
        <v>142</v>
      </c>
      <c r="C619" s="348" t="s">
        <v>149</v>
      </c>
      <c r="D619" s="349">
        <v>110</v>
      </c>
      <c r="E619" s="244">
        <v>4300</v>
      </c>
      <c r="F619" s="246">
        <v>4300</v>
      </c>
      <c r="G619" s="248">
        <v>4433.333333333333</v>
      </c>
      <c r="H619" s="244">
        <v>4533.333333333333</v>
      </c>
      <c r="I619" s="244">
        <v>4400</v>
      </c>
      <c r="J619" s="244">
        <v>3900</v>
      </c>
      <c r="K619" s="251"/>
      <c r="L619" s="248">
        <v>4311.1111111111104</v>
      </c>
      <c r="M619" s="248">
        <v>4533.333333333333</v>
      </c>
      <c r="N619" s="248">
        <v>3900</v>
      </c>
    </row>
    <row r="620" spans="1:14" outlineLevel="1">
      <c r="A620" s="343"/>
      <c r="B620" s="257"/>
      <c r="C620" s="322" t="s">
        <v>150</v>
      </c>
      <c r="D620" s="325">
        <v>150</v>
      </c>
      <c r="E620" s="263">
        <v>5933.333333333333</v>
      </c>
      <c r="F620" s="265">
        <v>6300</v>
      </c>
      <c r="G620" s="267">
        <v>6000</v>
      </c>
      <c r="H620" s="263">
        <v>5933.333333333333</v>
      </c>
      <c r="I620" s="263">
        <v>5866.666666666667</v>
      </c>
      <c r="J620" s="263">
        <v>6000</v>
      </c>
      <c r="K620" s="270"/>
      <c r="L620" s="267">
        <v>6005.5555555555547</v>
      </c>
      <c r="M620" s="267">
        <v>6300</v>
      </c>
      <c r="N620" s="267">
        <v>5866.666666666667</v>
      </c>
    </row>
    <row r="621" spans="1:14" outlineLevel="1">
      <c r="A621" s="343"/>
      <c r="B621" s="257"/>
      <c r="C621" s="322" t="s">
        <v>151</v>
      </c>
      <c r="D621" s="325">
        <v>90</v>
      </c>
      <c r="E621" s="263">
        <v>3466.6666666666665</v>
      </c>
      <c r="F621" s="265">
        <v>3300</v>
      </c>
      <c r="G621" s="267">
        <v>3533.3333333333335</v>
      </c>
      <c r="H621" s="263">
        <v>3500</v>
      </c>
      <c r="I621" s="263">
        <v>3533.3333333333335</v>
      </c>
      <c r="J621" s="263">
        <v>3566.6666666666665</v>
      </c>
      <c r="K621" s="270"/>
      <c r="L621" s="267">
        <v>3483.3333333333335</v>
      </c>
      <c r="M621" s="267">
        <v>3566.6666666666665</v>
      </c>
      <c r="N621" s="267">
        <v>3300</v>
      </c>
    </row>
    <row r="622" spans="1:14" outlineLevel="1">
      <c r="A622" s="343"/>
      <c r="B622" s="257"/>
      <c r="C622" s="322" t="s">
        <v>152</v>
      </c>
      <c r="D622" s="325">
        <v>150</v>
      </c>
      <c r="E622" s="263">
        <v>5500</v>
      </c>
      <c r="F622" s="265">
        <v>5500</v>
      </c>
      <c r="G622" s="267">
        <v>5600</v>
      </c>
      <c r="H622" s="263">
        <v>5500</v>
      </c>
      <c r="I622" s="263">
        <v>6300</v>
      </c>
      <c r="J622" s="263">
        <v>5866.666666666667</v>
      </c>
      <c r="K622" s="270"/>
      <c r="L622" s="267">
        <v>5711.1111111111104</v>
      </c>
      <c r="M622" s="267">
        <v>6300</v>
      </c>
      <c r="N622" s="267">
        <v>5500</v>
      </c>
    </row>
    <row r="623" spans="1:14" outlineLevel="1">
      <c r="A623" s="343"/>
      <c r="B623" s="257"/>
      <c r="C623" s="322" t="s">
        <v>153</v>
      </c>
      <c r="D623" s="325">
        <v>110</v>
      </c>
      <c r="E623" s="263">
        <v>4100</v>
      </c>
      <c r="F623" s="265">
        <v>4000</v>
      </c>
      <c r="G623" s="267">
        <v>4100</v>
      </c>
      <c r="H623" s="263">
        <v>4233.333333333333</v>
      </c>
      <c r="I623" s="263">
        <v>4133.333333333333</v>
      </c>
      <c r="J623" s="263">
        <v>4133.333333333333</v>
      </c>
      <c r="K623" s="270"/>
      <c r="L623" s="267">
        <v>4116.6666666666661</v>
      </c>
      <c r="M623" s="267">
        <v>4233.333333333333</v>
      </c>
      <c r="N623" s="267">
        <v>4000</v>
      </c>
    </row>
    <row r="624" spans="1:14" outlineLevel="1">
      <c r="A624" s="343"/>
      <c r="B624" s="257"/>
      <c r="C624" s="322"/>
      <c r="D624" s="325"/>
      <c r="E624" s="267"/>
      <c r="F624" s="270"/>
      <c r="G624" s="267"/>
      <c r="H624" s="267"/>
      <c r="I624" s="267"/>
      <c r="J624" s="267"/>
      <c r="K624" s="270"/>
      <c r="L624" s="267"/>
      <c r="M624" s="267"/>
      <c r="N624" s="267"/>
    </row>
    <row r="625" spans="1:14" outlineLevel="1">
      <c r="A625" s="357"/>
      <c r="B625" s="359"/>
      <c r="C625" s="527" t="s">
        <v>148</v>
      </c>
      <c r="D625" s="362"/>
      <c r="E625" s="362">
        <v>38.220875420875423</v>
      </c>
      <c r="F625" s="529">
        <v>38.157575757575756</v>
      </c>
      <c r="G625" s="362">
        <v>38.833670033670032</v>
      </c>
      <c r="H625" s="362">
        <v>38.961616161616156</v>
      </c>
      <c r="I625" s="362">
        <v>39.589225589225592</v>
      </c>
      <c r="J625" s="362">
        <v>38.354208754208756</v>
      </c>
      <c r="K625" s="529"/>
      <c r="L625" s="362">
        <v>38.686195286195279</v>
      </c>
      <c r="M625" s="362">
        <v>39.589225589225592</v>
      </c>
      <c r="N625" s="362">
        <v>38.157575757575756</v>
      </c>
    </row>
    <row r="626" spans="1:14" outlineLevel="1">
      <c r="A626" s="340">
        <v>43412</v>
      </c>
      <c r="B626" s="257" t="s">
        <v>142</v>
      </c>
      <c r="C626" s="322" t="s">
        <v>149</v>
      </c>
      <c r="D626" s="325">
        <v>110</v>
      </c>
      <c r="E626" s="263">
        <v>4333.333333333333</v>
      </c>
      <c r="F626" s="265">
        <v>4300</v>
      </c>
      <c r="G626" s="267">
        <v>4433.333333333333</v>
      </c>
      <c r="H626" s="263">
        <v>4533.333333333333</v>
      </c>
      <c r="I626" s="263">
        <v>4400</v>
      </c>
      <c r="J626" s="263">
        <v>3900</v>
      </c>
      <c r="K626" s="270"/>
      <c r="L626" s="267">
        <v>4316.6666666666661</v>
      </c>
      <c r="M626" s="267">
        <v>4533.333333333333</v>
      </c>
      <c r="N626" s="267">
        <v>3900</v>
      </c>
    </row>
    <row r="627" spans="1:14" outlineLevel="1">
      <c r="A627" s="343"/>
      <c r="B627" s="257"/>
      <c r="C627" s="322" t="s">
        <v>150</v>
      </c>
      <c r="D627" s="325">
        <v>150</v>
      </c>
      <c r="E627" s="263">
        <v>5933.333333333333</v>
      </c>
      <c r="F627" s="265">
        <v>6300</v>
      </c>
      <c r="G627" s="267">
        <v>6000</v>
      </c>
      <c r="H627" s="263">
        <v>5933.333333333333</v>
      </c>
      <c r="I627" s="263">
        <v>6000</v>
      </c>
      <c r="J627" s="263">
        <v>6000</v>
      </c>
      <c r="K627" s="270"/>
      <c r="L627" s="267">
        <v>6027.7777777777774</v>
      </c>
      <c r="M627" s="267">
        <v>6300</v>
      </c>
      <c r="N627" s="267">
        <v>5933.333333333333</v>
      </c>
    </row>
    <row r="628" spans="1:14" outlineLevel="1">
      <c r="A628" s="343"/>
      <c r="B628" s="257"/>
      <c r="C628" s="322" t="s">
        <v>151</v>
      </c>
      <c r="D628" s="325">
        <v>90</v>
      </c>
      <c r="E628" s="263">
        <v>3800</v>
      </c>
      <c r="F628" s="265">
        <v>3800</v>
      </c>
      <c r="G628" s="267">
        <v>3833.3333333333335</v>
      </c>
      <c r="H628" s="263">
        <v>3777.6666666666665</v>
      </c>
      <c r="I628" s="263">
        <v>3866.6666666666665</v>
      </c>
      <c r="J628" s="263">
        <v>3800</v>
      </c>
      <c r="K628" s="270"/>
      <c r="L628" s="267">
        <v>3812.9444444444448</v>
      </c>
      <c r="M628" s="267">
        <v>3866.6666666666665</v>
      </c>
      <c r="N628" s="267">
        <v>3777.6666666666665</v>
      </c>
    </row>
    <row r="629" spans="1:14" outlineLevel="1">
      <c r="A629" s="343"/>
      <c r="B629" s="257"/>
      <c r="C629" s="322" t="s">
        <v>152</v>
      </c>
      <c r="D629" s="325">
        <v>150</v>
      </c>
      <c r="E629" s="263">
        <v>5500</v>
      </c>
      <c r="F629" s="265">
        <v>6000</v>
      </c>
      <c r="G629" s="267">
        <v>5600</v>
      </c>
      <c r="H629" s="263">
        <v>5500</v>
      </c>
      <c r="I629" s="263">
        <v>6300</v>
      </c>
      <c r="J629" s="263">
        <v>5866.666666666667</v>
      </c>
      <c r="K629" s="270"/>
      <c r="L629" s="267">
        <v>5794.4444444444443</v>
      </c>
      <c r="M629" s="267">
        <v>6300</v>
      </c>
      <c r="N629" s="267">
        <v>5500</v>
      </c>
    </row>
    <row r="630" spans="1:14" outlineLevel="1">
      <c r="A630" s="343"/>
      <c r="B630" s="257"/>
      <c r="C630" s="322" t="s">
        <v>153</v>
      </c>
      <c r="D630" s="325">
        <v>110</v>
      </c>
      <c r="E630" s="263">
        <v>4100</v>
      </c>
      <c r="F630" s="265">
        <v>4500</v>
      </c>
      <c r="G630" s="267">
        <v>4133.333333333333</v>
      </c>
      <c r="H630" s="263">
        <v>4233.333333333333</v>
      </c>
      <c r="I630" s="263">
        <v>4366.666666666667</v>
      </c>
      <c r="J630" s="263">
        <v>4133.333333333333</v>
      </c>
      <c r="K630" s="270"/>
      <c r="L630" s="267">
        <v>4244.4444444444443</v>
      </c>
      <c r="M630" s="267">
        <v>4500</v>
      </c>
      <c r="N630" s="267">
        <v>4100</v>
      </c>
    </row>
    <row r="631" spans="1:14" outlineLevel="1">
      <c r="A631" s="343"/>
      <c r="B631" s="257"/>
      <c r="C631" s="322"/>
      <c r="D631" s="325"/>
      <c r="E631" s="267"/>
      <c r="F631" s="270"/>
      <c r="G631" s="267"/>
      <c r="H631" s="267"/>
      <c r="I631" s="267"/>
      <c r="J631" s="267"/>
      <c r="K631" s="270"/>
      <c r="L631" s="267"/>
      <c r="M631" s="267"/>
      <c r="N631" s="267"/>
    </row>
    <row r="632" spans="1:14" outlineLevel="1">
      <c r="A632" s="343"/>
      <c r="B632" s="257"/>
      <c r="C632" s="530" t="s">
        <v>148</v>
      </c>
      <c r="D632" s="325"/>
      <c r="E632" s="325">
        <v>39.022222222222226</v>
      </c>
      <c r="F632" s="531">
        <v>40.844444444444449</v>
      </c>
      <c r="G632" s="325">
        <v>39.560942760942758</v>
      </c>
      <c r="H632" s="325">
        <v>39.578653198653193</v>
      </c>
      <c r="I632" s="325">
        <v>40.931986531986539</v>
      </c>
      <c r="J632" s="325">
        <v>38.872727272727268</v>
      </c>
      <c r="K632" s="531"/>
      <c r="L632" s="325">
        <v>39.801829405162742</v>
      </c>
      <c r="M632" s="325">
        <v>40.931986531986539</v>
      </c>
      <c r="N632" s="325">
        <v>38.872727272727268</v>
      </c>
    </row>
    <row r="633" spans="1:14" outlineLevel="1">
      <c r="A633" s="234">
        <v>43411</v>
      </c>
      <c r="B633" s="236" t="s">
        <v>142</v>
      </c>
      <c r="C633" s="348" t="s">
        <v>149</v>
      </c>
      <c r="D633" s="349">
        <v>110</v>
      </c>
      <c r="E633" s="244">
        <v>4566.666666666667</v>
      </c>
      <c r="F633" s="246">
        <v>4700</v>
      </c>
      <c r="G633" s="248">
        <v>4433.333333333333</v>
      </c>
      <c r="H633" s="244">
        <v>4533.333333333333</v>
      </c>
      <c r="I633" s="244">
        <v>4566.666666666667</v>
      </c>
      <c r="J633" s="244">
        <v>4366.666666666667</v>
      </c>
      <c r="K633" s="251"/>
      <c r="L633" s="248">
        <v>4527.7777777777783</v>
      </c>
      <c r="M633" s="248">
        <v>4700</v>
      </c>
      <c r="N633" s="248">
        <v>4366.666666666667</v>
      </c>
    </row>
    <row r="634" spans="1:14" outlineLevel="1">
      <c r="A634" s="343"/>
      <c r="B634" s="257"/>
      <c r="C634" s="322" t="s">
        <v>150</v>
      </c>
      <c r="D634" s="325">
        <v>150</v>
      </c>
      <c r="E634" s="263">
        <v>6433.333333333333</v>
      </c>
      <c r="F634" s="265">
        <v>6300</v>
      </c>
      <c r="G634" s="267">
        <v>6166.666666666667</v>
      </c>
      <c r="H634" s="263">
        <v>6033.333333333333</v>
      </c>
      <c r="I634" s="263">
        <v>6000</v>
      </c>
      <c r="J634" s="263">
        <v>6000</v>
      </c>
      <c r="K634" s="270"/>
      <c r="L634" s="267">
        <v>6155.5555555555547</v>
      </c>
      <c r="M634" s="267">
        <v>6433.333333333333</v>
      </c>
      <c r="N634" s="267">
        <v>6000</v>
      </c>
    </row>
    <row r="635" spans="1:14" outlineLevel="1">
      <c r="A635" s="343"/>
      <c r="B635" s="257"/>
      <c r="C635" s="322" t="s">
        <v>151</v>
      </c>
      <c r="D635" s="325">
        <v>90</v>
      </c>
      <c r="E635" s="263">
        <v>3866.6666666666665</v>
      </c>
      <c r="F635" s="265">
        <v>4000</v>
      </c>
      <c r="G635" s="267">
        <v>4000</v>
      </c>
      <c r="H635" s="263">
        <v>4000</v>
      </c>
      <c r="I635" s="263">
        <v>4000</v>
      </c>
      <c r="J635" s="263">
        <v>3966.6666666666665</v>
      </c>
      <c r="K635" s="270"/>
      <c r="L635" s="267">
        <v>3972.2222222222222</v>
      </c>
      <c r="M635" s="267">
        <v>4000</v>
      </c>
      <c r="N635" s="267">
        <v>3866.6666666666665</v>
      </c>
    </row>
    <row r="636" spans="1:14" outlineLevel="1">
      <c r="A636" s="343"/>
      <c r="B636" s="257"/>
      <c r="C636" s="322" t="s">
        <v>152</v>
      </c>
      <c r="D636" s="325">
        <v>150</v>
      </c>
      <c r="E636" s="263">
        <v>5966.666666666667</v>
      </c>
      <c r="F636" s="265">
        <v>6000</v>
      </c>
      <c r="G636" s="267">
        <v>5766.666666666667</v>
      </c>
      <c r="H636" s="263">
        <v>6400</v>
      </c>
      <c r="I636" s="263">
        <v>6300</v>
      </c>
      <c r="J636" s="263">
        <v>6500</v>
      </c>
      <c r="K636" s="270"/>
      <c r="L636" s="267">
        <v>6155.5555555555557</v>
      </c>
      <c r="M636" s="267">
        <v>6500</v>
      </c>
      <c r="N636" s="267">
        <v>5766.666666666667</v>
      </c>
    </row>
    <row r="637" spans="1:14" outlineLevel="1">
      <c r="A637" s="343"/>
      <c r="B637" s="257"/>
      <c r="C637" s="322" t="s">
        <v>153</v>
      </c>
      <c r="D637" s="325">
        <v>110</v>
      </c>
      <c r="E637" s="263">
        <v>4100</v>
      </c>
      <c r="F637" s="265">
        <v>4500</v>
      </c>
      <c r="G637" s="267">
        <v>4133.333333333333</v>
      </c>
      <c r="H637" s="263">
        <v>4233.333333333333</v>
      </c>
      <c r="I637" s="263">
        <v>4600</v>
      </c>
      <c r="J637" s="263">
        <v>4233.333333333333</v>
      </c>
      <c r="K637" s="270"/>
      <c r="L637" s="267">
        <v>4299.9999999999991</v>
      </c>
      <c r="M637" s="267">
        <v>4600</v>
      </c>
      <c r="N637" s="267">
        <v>4100</v>
      </c>
    </row>
    <row r="638" spans="1:14" outlineLevel="1">
      <c r="A638" s="343"/>
      <c r="B638" s="257"/>
      <c r="C638" s="322"/>
      <c r="D638" s="325"/>
      <c r="E638" s="267"/>
      <c r="F638" s="270"/>
      <c r="G638" s="267"/>
      <c r="H638" s="267"/>
      <c r="I638" s="267"/>
      <c r="J638" s="267"/>
      <c r="K638" s="270"/>
      <c r="L638" s="267"/>
      <c r="M638" s="267"/>
      <c r="N638" s="267"/>
    </row>
    <row r="639" spans="1:14" outlineLevel="1">
      <c r="A639" s="357"/>
      <c r="B639" s="359"/>
      <c r="C639" s="527" t="s">
        <v>148</v>
      </c>
      <c r="D639" s="362"/>
      <c r="E639" s="362">
        <v>40.883501683501684</v>
      </c>
      <c r="F639" s="529">
        <v>42.016161616161611</v>
      </c>
      <c r="G639" s="362">
        <v>40.375757575757575</v>
      </c>
      <c r="H639" s="362">
        <v>41.406060606060599</v>
      </c>
      <c r="I639" s="362">
        <v>41.955555555555556</v>
      </c>
      <c r="J639" s="362">
        <v>41.117845117845114</v>
      </c>
      <c r="K639" s="529"/>
      <c r="L639" s="362">
        <v>41.292480359147028</v>
      </c>
      <c r="M639" s="362">
        <v>42.016161616161611</v>
      </c>
      <c r="N639" s="362">
        <v>40.375757575757575</v>
      </c>
    </row>
    <row r="640" spans="1:14" outlineLevel="1">
      <c r="A640" s="340">
        <v>43410</v>
      </c>
      <c r="B640" s="257" t="s">
        <v>142</v>
      </c>
      <c r="C640" s="322" t="s">
        <v>149</v>
      </c>
      <c r="D640" s="325">
        <v>110</v>
      </c>
      <c r="E640" s="263">
        <v>4566.666666666667</v>
      </c>
      <c r="F640" s="265">
        <v>4700</v>
      </c>
      <c r="G640" s="267">
        <v>4433.333333333333</v>
      </c>
      <c r="H640" s="263">
        <v>4533.333333333333</v>
      </c>
      <c r="I640" s="263">
        <v>4566.666666666667</v>
      </c>
      <c r="J640" s="263">
        <v>4533.333333333333</v>
      </c>
      <c r="K640" s="270"/>
      <c r="L640" s="267">
        <v>4555.5555555555557</v>
      </c>
      <c r="M640" s="267">
        <v>4700</v>
      </c>
      <c r="N640" s="267">
        <v>4433.333333333333</v>
      </c>
    </row>
    <row r="641" spans="1:14" outlineLevel="1">
      <c r="A641" s="343"/>
      <c r="B641" s="257"/>
      <c r="C641" s="322" t="s">
        <v>150</v>
      </c>
      <c r="D641" s="325">
        <v>150</v>
      </c>
      <c r="E641" s="263">
        <v>6433.333333333333</v>
      </c>
      <c r="F641" s="265">
        <v>6300</v>
      </c>
      <c r="G641" s="267">
        <v>6166.666666666667</v>
      </c>
      <c r="H641" s="263">
        <v>6033.333333333333</v>
      </c>
      <c r="I641" s="263">
        <v>6000</v>
      </c>
      <c r="J641" s="263">
        <v>6000</v>
      </c>
      <c r="K641" s="270"/>
      <c r="L641" s="267">
        <v>6155.5555555555547</v>
      </c>
      <c r="M641" s="267">
        <v>6433.333333333333</v>
      </c>
      <c r="N641" s="267">
        <v>6000</v>
      </c>
    </row>
    <row r="642" spans="1:14" outlineLevel="1">
      <c r="A642" s="343"/>
      <c r="B642" s="257"/>
      <c r="C642" s="322" t="s">
        <v>151</v>
      </c>
      <c r="D642" s="325">
        <v>90</v>
      </c>
      <c r="E642" s="263">
        <v>3866.6666666666665</v>
      </c>
      <c r="F642" s="265">
        <v>4000</v>
      </c>
      <c r="G642" s="267">
        <v>4000</v>
      </c>
      <c r="H642" s="263">
        <v>4000</v>
      </c>
      <c r="I642" s="263">
        <v>4000</v>
      </c>
      <c r="J642" s="263">
        <v>4000</v>
      </c>
      <c r="K642" s="270"/>
      <c r="L642" s="267">
        <v>3977.7777777777774</v>
      </c>
      <c r="M642" s="267">
        <v>4000</v>
      </c>
      <c r="N642" s="267">
        <v>3866.6666666666665</v>
      </c>
    </row>
    <row r="643" spans="1:14" outlineLevel="1">
      <c r="A643" s="343"/>
      <c r="B643" s="257"/>
      <c r="C643" s="322" t="s">
        <v>152</v>
      </c>
      <c r="D643" s="325">
        <v>150</v>
      </c>
      <c r="E643" s="263">
        <v>5966.666666666667</v>
      </c>
      <c r="F643" s="265">
        <v>6000</v>
      </c>
      <c r="G643" s="267">
        <v>5766.666666666667</v>
      </c>
      <c r="H643" s="263">
        <v>6400</v>
      </c>
      <c r="I643" s="263">
        <v>6300</v>
      </c>
      <c r="J643" s="263">
        <v>6500</v>
      </c>
      <c r="K643" s="270"/>
      <c r="L643" s="267">
        <v>6155.5555555555557</v>
      </c>
      <c r="M643" s="267">
        <v>6500</v>
      </c>
      <c r="N643" s="267">
        <v>5766.666666666667</v>
      </c>
    </row>
    <row r="644" spans="1:14" outlineLevel="1">
      <c r="A644" s="343"/>
      <c r="B644" s="257"/>
      <c r="C644" s="322" t="s">
        <v>153</v>
      </c>
      <c r="D644" s="325">
        <v>110</v>
      </c>
      <c r="E644" s="263">
        <v>4100</v>
      </c>
      <c r="F644" s="265">
        <v>4500</v>
      </c>
      <c r="G644" s="267">
        <v>4133.333333333333</v>
      </c>
      <c r="H644" s="263">
        <v>4233.333333333333</v>
      </c>
      <c r="I644" s="263">
        <v>4600</v>
      </c>
      <c r="J644" s="263">
        <v>4233.333333333333</v>
      </c>
      <c r="K644" s="270"/>
      <c r="L644" s="267">
        <v>4299.9999999999991</v>
      </c>
      <c r="M644" s="267">
        <v>4600</v>
      </c>
      <c r="N644" s="267">
        <v>4100</v>
      </c>
    </row>
    <row r="645" spans="1:14" outlineLevel="1">
      <c r="A645" s="343"/>
      <c r="B645" s="257"/>
      <c r="C645" s="322"/>
      <c r="D645" s="325"/>
      <c r="E645" s="267"/>
      <c r="F645" s="270"/>
      <c r="G645" s="267"/>
      <c r="H645" s="267"/>
      <c r="I645" s="267"/>
      <c r="J645" s="267"/>
      <c r="K645" s="270"/>
      <c r="L645" s="267"/>
      <c r="M645" s="267"/>
      <c r="N645" s="267"/>
    </row>
    <row r="646" spans="1:14" outlineLevel="1">
      <c r="A646" s="343"/>
      <c r="B646" s="257"/>
      <c r="C646" s="530" t="s">
        <v>148</v>
      </c>
      <c r="D646" s="325"/>
      <c r="E646" s="325">
        <v>40.883501683501684</v>
      </c>
      <c r="F646" s="531">
        <v>42.016161616161611</v>
      </c>
      <c r="G646" s="325">
        <v>40.375757575757575</v>
      </c>
      <c r="H646" s="325">
        <v>41.406060606060599</v>
      </c>
      <c r="I646" s="325">
        <v>41.955555555555556</v>
      </c>
      <c r="J646" s="325">
        <v>41.494949494949495</v>
      </c>
      <c r="K646" s="531"/>
      <c r="L646" s="325">
        <v>41.355331088664421</v>
      </c>
      <c r="M646" s="325">
        <v>42.016161616161611</v>
      </c>
      <c r="N646" s="325">
        <v>40.375757575757575</v>
      </c>
    </row>
    <row r="647" spans="1:14" outlineLevel="1">
      <c r="A647" s="234">
        <v>43409</v>
      </c>
      <c r="B647" s="236" t="s">
        <v>142</v>
      </c>
      <c r="C647" s="348" t="s">
        <v>149</v>
      </c>
      <c r="D647" s="349">
        <v>110</v>
      </c>
      <c r="E647" s="244">
        <v>4566.666666666667</v>
      </c>
      <c r="F647" s="246">
        <v>4700</v>
      </c>
      <c r="G647" s="248">
        <v>4433.333333333333</v>
      </c>
      <c r="H647" s="244">
        <v>4533.333333333333</v>
      </c>
      <c r="I647" s="244">
        <v>4566.666666666667</v>
      </c>
      <c r="J647" s="244">
        <v>4533.333333333333</v>
      </c>
      <c r="K647" s="251"/>
      <c r="L647" s="248">
        <v>4555.5555555555557</v>
      </c>
      <c r="M647" s="248">
        <v>4700</v>
      </c>
      <c r="N647" s="248">
        <v>4433.333333333333</v>
      </c>
    </row>
    <row r="648" spans="1:14" outlineLevel="1">
      <c r="A648" s="343"/>
      <c r="B648" s="257"/>
      <c r="C648" s="322" t="s">
        <v>150</v>
      </c>
      <c r="D648" s="325">
        <v>150</v>
      </c>
      <c r="E648" s="263">
        <v>6433.333333333333</v>
      </c>
      <c r="F648" s="265">
        <v>6300</v>
      </c>
      <c r="G648" s="267">
        <v>6166.666666666667</v>
      </c>
      <c r="H648" s="263">
        <v>6033.333333333333</v>
      </c>
      <c r="I648" s="263">
        <v>6000</v>
      </c>
      <c r="J648" s="263">
        <v>6000</v>
      </c>
      <c r="K648" s="270"/>
      <c r="L648" s="267">
        <v>6155.5555555555547</v>
      </c>
      <c r="M648" s="267">
        <v>6433.333333333333</v>
      </c>
      <c r="N648" s="267">
        <v>6000</v>
      </c>
    </row>
    <row r="649" spans="1:14" outlineLevel="1">
      <c r="A649" s="343"/>
      <c r="B649" s="257"/>
      <c r="C649" s="322" t="s">
        <v>151</v>
      </c>
      <c r="D649" s="325">
        <v>90</v>
      </c>
      <c r="E649" s="263">
        <v>3866.6666666666665</v>
      </c>
      <c r="F649" s="265">
        <v>4000</v>
      </c>
      <c r="G649" s="267">
        <v>4000</v>
      </c>
      <c r="H649" s="263">
        <v>4000</v>
      </c>
      <c r="I649" s="263">
        <v>4000</v>
      </c>
      <c r="J649" s="263">
        <v>4000</v>
      </c>
      <c r="K649" s="270"/>
      <c r="L649" s="267">
        <v>3977.7777777777774</v>
      </c>
      <c r="M649" s="267">
        <v>4000</v>
      </c>
      <c r="N649" s="267">
        <v>3866.6666666666665</v>
      </c>
    </row>
    <row r="650" spans="1:14" outlineLevel="1">
      <c r="A650" s="343"/>
      <c r="B650" s="257"/>
      <c r="C650" s="322" t="s">
        <v>152</v>
      </c>
      <c r="D650" s="325">
        <v>150</v>
      </c>
      <c r="E650" s="263">
        <v>5966.666666666667</v>
      </c>
      <c r="F650" s="265">
        <v>5300</v>
      </c>
      <c r="G650" s="267">
        <v>5666.666666666667</v>
      </c>
      <c r="H650" s="263">
        <v>6400</v>
      </c>
      <c r="I650" s="263">
        <v>6300</v>
      </c>
      <c r="J650" s="263">
        <v>6500</v>
      </c>
      <c r="K650" s="270"/>
      <c r="L650" s="267">
        <v>6022.2222222222226</v>
      </c>
      <c r="M650" s="267">
        <v>6500</v>
      </c>
      <c r="N650" s="267">
        <v>5300</v>
      </c>
    </row>
    <row r="651" spans="1:14" outlineLevel="1">
      <c r="A651" s="343"/>
      <c r="B651" s="257"/>
      <c r="C651" s="322" t="s">
        <v>153</v>
      </c>
      <c r="D651" s="325">
        <v>110</v>
      </c>
      <c r="E651" s="263">
        <v>4100</v>
      </c>
      <c r="F651" s="265">
        <v>4500</v>
      </c>
      <c r="G651" s="267">
        <v>4133.333333333333</v>
      </c>
      <c r="H651" s="263">
        <v>4233.333333333333</v>
      </c>
      <c r="I651" s="263">
        <v>4600</v>
      </c>
      <c r="J651" s="263">
        <v>4233.333333333333</v>
      </c>
      <c r="K651" s="270"/>
      <c r="L651" s="267">
        <v>4299.9999999999991</v>
      </c>
      <c r="M651" s="267">
        <v>4600</v>
      </c>
      <c r="N651" s="267">
        <v>4100</v>
      </c>
    </row>
    <row r="652" spans="1:14" outlineLevel="1">
      <c r="A652" s="343"/>
      <c r="B652" s="257"/>
      <c r="C652" s="322"/>
      <c r="D652" s="325"/>
      <c r="E652" s="267"/>
      <c r="F652" s="270"/>
      <c r="G652" s="267"/>
      <c r="H652" s="267"/>
      <c r="I652" s="267"/>
      <c r="J652" s="267"/>
      <c r="K652" s="270"/>
      <c r="L652" s="267"/>
      <c r="M652" s="267"/>
      <c r="N652" s="267"/>
    </row>
    <row r="653" spans="1:14" outlineLevel="1">
      <c r="A653" s="533"/>
      <c r="B653" s="534"/>
      <c r="C653" s="360" t="s">
        <v>148</v>
      </c>
      <c r="D653" s="389"/>
      <c r="E653" s="389">
        <v>40.883501683501684</v>
      </c>
      <c r="F653" s="368">
        <v>41.082828282828281</v>
      </c>
      <c r="G653" s="389">
        <v>40.242424242424235</v>
      </c>
      <c r="H653" s="389">
        <v>41.406060606060599</v>
      </c>
      <c r="I653" s="389">
        <v>41.955555555555556</v>
      </c>
      <c r="J653" s="389">
        <v>41.494949494949495</v>
      </c>
      <c r="K653" s="368"/>
      <c r="L653" s="389">
        <v>41.177553310886644</v>
      </c>
      <c r="M653" s="389">
        <v>41.955555555555556</v>
      </c>
      <c r="N653" s="389">
        <v>40.242424242424235</v>
      </c>
    </row>
    <row r="654" spans="1:14" outlineLevel="1">
      <c r="A654" s="234">
        <v>43407</v>
      </c>
      <c r="B654" s="236" t="s">
        <v>142</v>
      </c>
      <c r="C654" s="348" t="s">
        <v>149</v>
      </c>
      <c r="D654" s="349">
        <v>110</v>
      </c>
      <c r="E654" s="244">
        <v>4466.666666666667</v>
      </c>
      <c r="F654" s="246">
        <v>4700</v>
      </c>
      <c r="G654" s="248">
        <v>4433.333333333333</v>
      </c>
      <c r="H654" s="244">
        <v>4533.333333333333</v>
      </c>
      <c r="I654" s="244">
        <v>4500</v>
      </c>
      <c r="J654" s="244">
        <v>4133.333333333333</v>
      </c>
      <c r="K654" s="251"/>
      <c r="L654" s="248">
        <v>4461.1111111111104</v>
      </c>
      <c r="M654" s="248">
        <v>4700</v>
      </c>
      <c r="N654" s="248">
        <v>4133.333333333333</v>
      </c>
    </row>
    <row r="655" spans="1:14" outlineLevel="1">
      <c r="A655" s="255"/>
      <c r="B655" s="257"/>
      <c r="C655" s="322" t="s">
        <v>150</v>
      </c>
      <c r="D655" s="325">
        <v>150</v>
      </c>
      <c r="E655" s="263">
        <v>6433.333333333333</v>
      </c>
      <c r="F655" s="265">
        <v>6300</v>
      </c>
      <c r="G655" s="267">
        <v>6166.666666666667</v>
      </c>
      <c r="H655" s="263">
        <v>6033.333333333333</v>
      </c>
      <c r="I655" s="263">
        <v>6000</v>
      </c>
      <c r="J655" s="263">
        <v>6000</v>
      </c>
      <c r="K655" s="270"/>
      <c r="L655" s="267">
        <v>6155.5555555555547</v>
      </c>
      <c r="M655" s="267">
        <v>6433.333333333333</v>
      </c>
      <c r="N655" s="267">
        <v>6000</v>
      </c>
    </row>
    <row r="656" spans="1:14" outlineLevel="1">
      <c r="A656" s="255"/>
      <c r="B656" s="257"/>
      <c r="C656" s="322" t="s">
        <v>151</v>
      </c>
      <c r="D656" s="325">
        <v>90</v>
      </c>
      <c r="E656" s="263">
        <v>3866.6666666666665</v>
      </c>
      <c r="F656" s="265">
        <v>4000</v>
      </c>
      <c r="G656" s="267">
        <v>4000</v>
      </c>
      <c r="H656" s="263">
        <v>4000</v>
      </c>
      <c r="I656" s="263">
        <v>4000</v>
      </c>
      <c r="J656" s="263">
        <v>3800</v>
      </c>
      <c r="K656" s="270"/>
      <c r="L656" s="267">
        <v>3944.4444444444439</v>
      </c>
      <c r="M656" s="267">
        <v>4000</v>
      </c>
      <c r="N656" s="267">
        <v>3800</v>
      </c>
    </row>
    <row r="657" spans="1:14" outlineLevel="1">
      <c r="A657" s="255"/>
      <c r="B657" s="257"/>
      <c r="C657" s="322" t="s">
        <v>152</v>
      </c>
      <c r="D657" s="325">
        <v>150</v>
      </c>
      <c r="E657" s="263">
        <v>5966.666666666667</v>
      </c>
      <c r="F657" s="265">
        <v>5300</v>
      </c>
      <c r="G657" s="267">
        <v>5666.666666666667</v>
      </c>
      <c r="H657" s="263">
        <v>6400</v>
      </c>
      <c r="I657" s="263">
        <v>6300</v>
      </c>
      <c r="J657" s="263">
        <v>6500</v>
      </c>
      <c r="K657" s="270"/>
      <c r="L657" s="267">
        <v>6022.2222222222226</v>
      </c>
      <c r="M657" s="267">
        <v>6500</v>
      </c>
      <c r="N657" s="267">
        <v>5300</v>
      </c>
    </row>
    <row r="658" spans="1:14" outlineLevel="1">
      <c r="A658" s="255"/>
      <c r="B658" s="257"/>
      <c r="C658" s="322" t="s">
        <v>153</v>
      </c>
      <c r="D658" s="325">
        <v>110</v>
      </c>
      <c r="E658" s="263">
        <v>4100</v>
      </c>
      <c r="F658" s="265">
        <v>4500</v>
      </c>
      <c r="G658" s="267">
        <v>4133.333333333333</v>
      </c>
      <c r="H658" s="263">
        <v>4233.333333333333</v>
      </c>
      <c r="I658" s="263">
        <v>4600</v>
      </c>
      <c r="J658" s="263">
        <v>4233.333333333333</v>
      </c>
      <c r="K658" s="270"/>
      <c r="L658" s="267">
        <v>4299.9999999999991</v>
      </c>
      <c r="M658" s="267">
        <v>4600</v>
      </c>
      <c r="N658" s="267">
        <v>4100</v>
      </c>
    </row>
    <row r="659" spans="1:14" outlineLevel="1">
      <c r="A659" s="255"/>
      <c r="B659" s="257"/>
      <c r="C659" s="322"/>
      <c r="D659" s="325"/>
      <c r="E659" s="267"/>
      <c r="F659" s="270"/>
      <c r="G659" s="267"/>
      <c r="H659" s="267"/>
      <c r="I659" s="267"/>
      <c r="J659" s="267"/>
      <c r="K659" s="270"/>
      <c r="L659" s="267"/>
      <c r="M659" s="267"/>
      <c r="N659" s="267"/>
    </row>
    <row r="660" spans="1:14" outlineLevel="1">
      <c r="A660" s="399"/>
      <c r="B660" s="400"/>
      <c r="C660" s="401" t="s">
        <v>148</v>
      </c>
      <c r="D660" s="403"/>
      <c r="E660" s="407">
        <v>40.701683501683505</v>
      </c>
      <c r="F660" s="407">
        <v>41.082828282828281</v>
      </c>
      <c r="G660" s="407">
        <v>40.242424242424235</v>
      </c>
      <c r="H660" s="407">
        <v>41.406060606060599</v>
      </c>
      <c r="I660" s="407">
        <v>41.834343434343431</v>
      </c>
      <c r="J660" s="407">
        <v>40.323232323232318</v>
      </c>
      <c r="K660" s="409"/>
      <c r="L660" s="407">
        <v>40.931762065095391</v>
      </c>
      <c r="M660" s="407">
        <v>41.834343434343431</v>
      </c>
      <c r="N660" s="407">
        <v>40.242424242424235</v>
      </c>
    </row>
    <row r="661" spans="1:14" outlineLevel="1">
      <c r="A661" s="234">
        <v>43406</v>
      </c>
      <c r="B661" s="236" t="s">
        <v>142</v>
      </c>
      <c r="C661" s="348" t="s">
        <v>149</v>
      </c>
      <c r="D661" s="349">
        <v>110</v>
      </c>
      <c r="E661" s="244">
        <v>4466.666666666667</v>
      </c>
      <c r="F661" s="246">
        <v>4700</v>
      </c>
      <c r="G661" s="248">
        <v>4433.333333333333</v>
      </c>
      <c r="H661" s="244">
        <v>4533.333333333333</v>
      </c>
      <c r="I661" s="244">
        <v>4500</v>
      </c>
      <c r="J661" s="244">
        <v>4133.333333333333</v>
      </c>
      <c r="K661" s="251"/>
      <c r="L661" s="248">
        <v>4461.1111111111104</v>
      </c>
      <c r="M661" s="248">
        <v>4700</v>
      </c>
      <c r="N661" s="248">
        <v>4133.333333333333</v>
      </c>
    </row>
    <row r="662" spans="1:14" outlineLevel="1">
      <c r="A662" s="255"/>
      <c r="B662" s="257"/>
      <c r="C662" s="322" t="s">
        <v>150</v>
      </c>
      <c r="D662" s="325">
        <v>150</v>
      </c>
      <c r="E662" s="263">
        <v>6433.333333333333</v>
      </c>
      <c r="F662" s="265">
        <v>6300</v>
      </c>
      <c r="G662" s="267">
        <v>6166.666666666667</v>
      </c>
      <c r="H662" s="263">
        <v>6033.333333333333</v>
      </c>
      <c r="I662" s="263">
        <v>6000</v>
      </c>
      <c r="J662" s="263">
        <v>6000</v>
      </c>
      <c r="K662" s="270"/>
      <c r="L662" s="267">
        <v>6155.5555555555547</v>
      </c>
      <c r="M662" s="267">
        <v>6433.333333333333</v>
      </c>
      <c r="N662" s="267">
        <v>6000</v>
      </c>
    </row>
    <row r="663" spans="1:14" outlineLevel="1">
      <c r="A663" s="255"/>
      <c r="B663" s="257"/>
      <c r="C663" s="322" t="s">
        <v>151</v>
      </c>
      <c r="D663" s="325">
        <v>90</v>
      </c>
      <c r="E663" s="263">
        <v>3866.6666666666665</v>
      </c>
      <c r="F663" s="265">
        <v>4000</v>
      </c>
      <c r="G663" s="267">
        <v>4000</v>
      </c>
      <c r="H663" s="263">
        <v>4000</v>
      </c>
      <c r="I663" s="263">
        <v>4000</v>
      </c>
      <c r="J663" s="263">
        <v>3800</v>
      </c>
      <c r="K663" s="270"/>
      <c r="L663" s="267">
        <v>3944.4444444444439</v>
      </c>
      <c r="M663" s="267">
        <v>4000</v>
      </c>
      <c r="N663" s="267">
        <v>3800</v>
      </c>
    </row>
    <row r="664" spans="1:14" outlineLevel="1">
      <c r="A664" s="255"/>
      <c r="B664" s="257"/>
      <c r="C664" s="322" t="s">
        <v>152</v>
      </c>
      <c r="D664" s="325">
        <v>150</v>
      </c>
      <c r="E664" s="263">
        <v>5966.666666666667</v>
      </c>
      <c r="F664" s="265">
        <v>5300</v>
      </c>
      <c r="G664" s="267">
        <v>5666.666666666667</v>
      </c>
      <c r="H664" s="263">
        <v>6400</v>
      </c>
      <c r="I664" s="263">
        <v>6300</v>
      </c>
      <c r="J664" s="263">
        <v>6500</v>
      </c>
      <c r="K664" s="270"/>
      <c r="L664" s="267">
        <v>6022.2222222222226</v>
      </c>
      <c r="M664" s="267">
        <v>6500</v>
      </c>
      <c r="N664" s="267">
        <v>5300</v>
      </c>
    </row>
    <row r="665" spans="1:14" outlineLevel="1">
      <c r="A665" s="255"/>
      <c r="B665" s="257"/>
      <c r="C665" s="322" t="s">
        <v>153</v>
      </c>
      <c r="D665" s="325">
        <v>110</v>
      </c>
      <c r="E665" s="263">
        <v>4100</v>
      </c>
      <c r="F665" s="265">
        <v>4500</v>
      </c>
      <c r="G665" s="267">
        <v>4133.333333333333</v>
      </c>
      <c r="H665" s="263">
        <v>4233.333333333333</v>
      </c>
      <c r="I665" s="263">
        <v>4600</v>
      </c>
      <c r="J665" s="263">
        <v>4233.333333333333</v>
      </c>
      <c r="K665" s="270"/>
      <c r="L665" s="267">
        <v>4299.9999999999991</v>
      </c>
      <c r="M665" s="267">
        <v>4600</v>
      </c>
      <c r="N665" s="267">
        <v>4100</v>
      </c>
    </row>
    <row r="666" spans="1:14" outlineLevel="1">
      <c r="A666" s="255"/>
      <c r="B666" s="257"/>
      <c r="C666" s="322"/>
      <c r="D666" s="325"/>
      <c r="E666" s="267"/>
      <c r="F666" s="270"/>
      <c r="G666" s="267"/>
      <c r="H666" s="267"/>
      <c r="I666" s="267"/>
      <c r="J666" s="267"/>
      <c r="K666" s="270"/>
      <c r="L666" s="267"/>
      <c r="M666" s="267"/>
      <c r="N666" s="267"/>
    </row>
    <row r="667" spans="1:14" outlineLevel="1">
      <c r="A667" s="399"/>
      <c r="B667" s="400"/>
      <c r="C667" s="401" t="s">
        <v>148</v>
      </c>
      <c r="D667" s="403"/>
      <c r="E667" s="407">
        <v>40.701683501683505</v>
      </c>
      <c r="F667" s="407">
        <v>41.082828282828281</v>
      </c>
      <c r="G667" s="407">
        <v>40.242424242424235</v>
      </c>
      <c r="H667" s="407">
        <v>41.406060606060599</v>
      </c>
      <c r="I667" s="407">
        <v>41.834343434343431</v>
      </c>
      <c r="J667" s="407">
        <v>40.323232323232318</v>
      </c>
      <c r="K667" s="409"/>
      <c r="L667" s="407">
        <v>40.931762065095391</v>
      </c>
      <c r="M667" s="407">
        <v>41.834343434343431</v>
      </c>
      <c r="N667" s="407">
        <v>40.242424242424235</v>
      </c>
    </row>
    <row r="668" spans="1:14" outlineLevel="1">
      <c r="A668" s="234">
        <v>43405</v>
      </c>
      <c r="B668" s="236" t="s">
        <v>142</v>
      </c>
      <c r="C668" s="348" t="s">
        <v>149</v>
      </c>
      <c r="D668" s="349">
        <v>110</v>
      </c>
      <c r="E668" s="244">
        <v>4466.666666666667</v>
      </c>
      <c r="F668" s="246">
        <v>4700</v>
      </c>
      <c r="G668" s="248">
        <v>4433.333333333333</v>
      </c>
      <c r="H668" s="244">
        <v>4300</v>
      </c>
      <c r="I668" s="244">
        <v>4500</v>
      </c>
      <c r="J668" s="244">
        <v>4133.333333333333</v>
      </c>
      <c r="K668" s="251"/>
      <c r="L668" s="248">
        <v>4422.2222222222217</v>
      </c>
      <c r="M668" s="248">
        <v>4700</v>
      </c>
      <c r="N668" s="248">
        <v>4133.333333333333</v>
      </c>
    </row>
    <row r="669" spans="1:14" outlineLevel="1">
      <c r="A669" s="343"/>
      <c r="B669" s="257"/>
      <c r="C669" s="322" t="s">
        <v>150</v>
      </c>
      <c r="D669" s="325">
        <v>150</v>
      </c>
      <c r="E669" s="263">
        <v>6433.333333333333</v>
      </c>
      <c r="F669" s="265">
        <v>6300</v>
      </c>
      <c r="G669" s="267">
        <v>6166.666666666667</v>
      </c>
      <c r="H669" s="263">
        <v>6033.333333333333</v>
      </c>
      <c r="I669" s="263">
        <v>6000</v>
      </c>
      <c r="J669" s="263">
        <v>6000</v>
      </c>
      <c r="K669" s="270"/>
      <c r="L669" s="267">
        <v>6155.5555555555547</v>
      </c>
      <c r="M669" s="267">
        <v>6433.333333333333</v>
      </c>
      <c r="N669" s="267">
        <v>6000</v>
      </c>
    </row>
    <row r="670" spans="1:14" outlineLevel="1">
      <c r="A670" s="343"/>
      <c r="B670" s="257"/>
      <c r="C670" s="322" t="s">
        <v>151</v>
      </c>
      <c r="D670" s="325">
        <v>90</v>
      </c>
      <c r="E670" s="263">
        <v>3866.6666666666665</v>
      </c>
      <c r="F670" s="265">
        <v>4000</v>
      </c>
      <c r="G670" s="267">
        <v>4000</v>
      </c>
      <c r="H670" s="263">
        <v>4000</v>
      </c>
      <c r="I670" s="263">
        <v>4000</v>
      </c>
      <c r="J670" s="263">
        <v>3800</v>
      </c>
      <c r="K670" s="270"/>
      <c r="L670" s="267">
        <v>3944.4444444444439</v>
      </c>
      <c r="M670" s="267">
        <v>4000</v>
      </c>
      <c r="N670" s="267">
        <v>3800</v>
      </c>
    </row>
    <row r="671" spans="1:14" outlineLevel="1">
      <c r="A671" s="343"/>
      <c r="B671" s="257"/>
      <c r="C671" s="322" t="s">
        <v>152</v>
      </c>
      <c r="D671" s="325">
        <v>150</v>
      </c>
      <c r="E671" s="263">
        <v>5966.666666666667</v>
      </c>
      <c r="F671" s="265">
        <v>5300</v>
      </c>
      <c r="G671" s="267">
        <v>5800</v>
      </c>
      <c r="H671" s="263">
        <v>5566.666666666667</v>
      </c>
      <c r="I671" s="263">
        <v>6300</v>
      </c>
      <c r="J671" s="263">
        <v>6500</v>
      </c>
      <c r="K671" s="270"/>
      <c r="L671" s="267">
        <v>5905.5555555555557</v>
      </c>
      <c r="M671" s="267">
        <v>6500</v>
      </c>
      <c r="N671" s="267">
        <v>5300</v>
      </c>
    </row>
    <row r="672" spans="1:14" outlineLevel="1">
      <c r="A672" s="343"/>
      <c r="B672" s="257"/>
      <c r="C672" s="322" t="s">
        <v>153</v>
      </c>
      <c r="D672" s="325">
        <v>110</v>
      </c>
      <c r="E672" s="263">
        <v>4100</v>
      </c>
      <c r="F672" s="265">
        <v>4500</v>
      </c>
      <c r="G672" s="267">
        <v>4133.333333333333</v>
      </c>
      <c r="H672" s="263">
        <v>4233.333333333333</v>
      </c>
      <c r="I672" s="263">
        <v>4600</v>
      </c>
      <c r="J672" s="263">
        <v>4233.333333333333</v>
      </c>
      <c r="K672" s="270"/>
      <c r="L672" s="267">
        <v>4299.9999999999991</v>
      </c>
      <c r="M672" s="267">
        <v>4600</v>
      </c>
      <c r="N672" s="267">
        <v>4100</v>
      </c>
    </row>
    <row r="673" spans="1:14" outlineLevel="1">
      <c r="A673" s="343"/>
      <c r="B673" s="257"/>
      <c r="C673" s="322"/>
      <c r="D673" s="325"/>
      <c r="E673" s="267"/>
      <c r="F673" s="270"/>
      <c r="G673" s="267"/>
      <c r="H673" s="267"/>
      <c r="I673" s="267"/>
      <c r="J673" s="267"/>
      <c r="K673" s="270"/>
      <c r="L673" s="267"/>
      <c r="M673" s="267"/>
      <c r="N673" s="267"/>
    </row>
    <row r="674" spans="1:14" outlineLevel="1">
      <c r="A674" s="357"/>
      <c r="B674" s="359"/>
      <c r="C674" s="527" t="s">
        <v>148</v>
      </c>
      <c r="D674" s="362"/>
      <c r="E674" s="389">
        <v>40.701683501683505</v>
      </c>
      <c r="F674" s="368">
        <v>41.082828282828281</v>
      </c>
      <c r="G674" s="389">
        <v>40.420202020202012</v>
      </c>
      <c r="H674" s="389">
        <v>39.870707070707077</v>
      </c>
      <c r="I674" s="389">
        <v>41.834343434343431</v>
      </c>
      <c r="J674" s="389">
        <v>40.323232323232318</v>
      </c>
      <c r="K674" s="368"/>
      <c r="L674" s="389">
        <v>40.705499438832767</v>
      </c>
      <c r="M674" s="389">
        <v>41.834343434343431</v>
      </c>
      <c r="N674" s="389">
        <v>39.870707070707077</v>
      </c>
    </row>
    <row r="675" spans="1:14" outlineLevel="1">
      <c r="A675" s="234">
        <v>43404</v>
      </c>
      <c r="B675" s="236" t="s">
        <v>142</v>
      </c>
      <c r="C675" s="348" t="s">
        <v>149</v>
      </c>
      <c r="D675" s="349">
        <v>110</v>
      </c>
      <c r="E675" s="244">
        <v>4466.666666666667</v>
      </c>
      <c r="F675" s="246">
        <v>4700</v>
      </c>
      <c r="G675" s="248">
        <v>4433.333333333333</v>
      </c>
      <c r="H675" s="244">
        <v>4300</v>
      </c>
      <c r="I675" s="244">
        <v>4500</v>
      </c>
      <c r="J675" s="244">
        <v>4133.333333333333</v>
      </c>
      <c r="K675" s="251"/>
      <c r="L675" s="248">
        <v>4422.2222222222217</v>
      </c>
      <c r="M675" s="248">
        <v>4700</v>
      </c>
      <c r="N675" s="248">
        <v>4133.333333333333</v>
      </c>
    </row>
    <row r="676" spans="1:14" outlineLevel="1">
      <c r="A676" s="343"/>
      <c r="B676" s="257"/>
      <c r="C676" s="322" t="s">
        <v>150</v>
      </c>
      <c r="D676" s="325">
        <v>150</v>
      </c>
      <c r="E676" s="263">
        <v>6433.333333333333</v>
      </c>
      <c r="F676" s="265">
        <v>6300</v>
      </c>
      <c r="G676" s="267">
        <v>6166.666666666667</v>
      </c>
      <c r="H676" s="263">
        <v>6033.333333333333</v>
      </c>
      <c r="I676" s="263">
        <v>6000</v>
      </c>
      <c r="J676" s="263">
        <v>6000</v>
      </c>
      <c r="K676" s="270"/>
      <c r="L676" s="267">
        <v>6155.5555555555547</v>
      </c>
      <c r="M676" s="267">
        <v>6433.333333333333</v>
      </c>
      <c r="N676" s="267">
        <v>6000</v>
      </c>
    </row>
    <row r="677" spans="1:14" outlineLevel="1">
      <c r="A677" s="343"/>
      <c r="B677" s="257"/>
      <c r="C677" s="322" t="s">
        <v>151</v>
      </c>
      <c r="D677" s="325">
        <v>90</v>
      </c>
      <c r="E677" s="263">
        <v>3866.6666666666665</v>
      </c>
      <c r="F677" s="265">
        <v>4000</v>
      </c>
      <c r="G677" s="267">
        <v>4000</v>
      </c>
      <c r="H677" s="263">
        <v>4000</v>
      </c>
      <c r="I677" s="263">
        <v>4000</v>
      </c>
      <c r="J677" s="263">
        <v>3800</v>
      </c>
      <c r="K677" s="270"/>
      <c r="L677" s="267">
        <v>3944.4444444444439</v>
      </c>
      <c r="M677" s="267">
        <v>4000</v>
      </c>
      <c r="N677" s="267">
        <v>3800</v>
      </c>
    </row>
    <row r="678" spans="1:14" outlineLevel="1">
      <c r="A678" s="343"/>
      <c r="B678" s="257"/>
      <c r="C678" s="322" t="s">
        <v>152</v>
      </c>
      <c r="D678" s="325">
        <v>150</v>
      </c>
      <c r="E678" s="263">
        <v>5966.666666666667</v>
      </c>
      <c r="F678" s="265">
        <v>5300</v>
      </c>
      <c r="G678" s="267">
        <v>5800</v>
      </c>
      <c r="H678" s="263">
        <v>5566.666666666667</v>
      </c>
      <c r="I678" s="263">
        <v>6300</v>
      </c>
      <c r="J678" s="263">
        <v>6500</v>
      </c>
      <c r="K678" s="270"/>
      <c r="L678" s="267">
        <v>5905.5555555555557</v>
      </c>
      <c r="M678" s="267">
        <v>6500</v>
      </c>
      <c r="N678" s="267">
        <v>5300</v>
      </c>
    </row>
    <row r="679" spans="1:14" outlineLevel="1">
      <c r="A679" s="343"/>
      <c r="B679" s="257"/>
      <c r="C679" s="322" t="s">
        <v>153</v>
      </c>
      <c r="D679" s="325">
        <v>110</v>
      </c>
      <c r="E679" s="263">
        <v>4100</v>
      </c>
      <c r="F679" s="265">
        <v>4500</v>
      </c>
      <c r="G679" s="267">
        <v>4133.333333333333</v>
      </c>
      <c r="H679" s="263">
        <v>4233.333333333333</v>
      </c>
      <c r="I679" s="263">
        <v>4600</v>
      </c>
      <c r="J679" s="263">
        <v>4233.333333333333</v>
      </c>
      <c r="K679" s="270"/>
      <c r="L679" s="267">
        <v>4299.9999999999991</v>
      </c>
      <c r="M679" s="267">
        <v>4600</v>
      </c>
      <c r="N679" s="267">
        <v>4100</v>
      </c>
    </row>
    <row r="680" spans="1:14" outlineLevel="1">
      <c r="A680" s="343"/>
      <c r="B680" s="257"/>
      <c r="C680" s="322"/>
      <c r="D680" s="325"/>
      <c r="E680" s="267"/>
      <c r="F680" s="270"/>
      <c r="G680" s="267"/>
      <c r="H680" s="267"/>
      <c r="I680" s="267"/>
      <c r="J680" s="267"/>
      <c r="K680" s="270"/>
      <c r="L680" s="267"/>
      <c r="M680" s="267"/>
      <c r="N680" s="267"/>
    </row>
    <row r="681" spans="1:14" outlineLevel="1">
      <c r="A681" s="357"/>
      <c r="B681" s="359"/>
      <c r="C681" s="527" t="s">
        <v>148</v>
      </c>
      <c r="D681" s="362"/>
      <c r="E681" s="362">
        <v>40.701683501683505</v>
      </c>
      <c r="F681" s="529">
        <v>41.082828282828281</v>
      </c>
      <c r="G681" s="362">
        <v>40.420202020202012</v>
      </c>
      <c r="H681" s="362">
        <v>39.870707070707077</v>
      </c>
      <c r="I681" s="362">
        <v>41.834343434343431</v>
      </c>
      <c r="J681" s="362">
        <v>40.323232323232318</v>
      </c>
      <c r="K681" s="529"/>
      <c r="L681" s="362">
        <v>40.705499438832767</v>
      </c>
      <c r="M681" s="362">
        <v>41.834343434343431</v>
      </c>
      <c r="N681" s="362">
        <v>39.870707070707077</v>
      </c>
    </row>
    <row r="682" spans="1:14" outlineLevel="1">
      <c r="A682" s="234">
        <v>43403</v>
      </c>
      <c r="B682" s="236" t="s">
        <v>142</v>
      </c>
      <c r="C682" s="348" t="s">
        <v>149</v>
      </c>
      <c r="D682" s="349">
        <v>110</v>
      </c>
      <c r="E682" s="244">
        <v>4466.666666666667</v>
      </c>
      <c r="F682" s="246">
        <v>4700</v>
      </c>
      <c r="G682" s="248">
        <v>4433.333333333333</v>
      </c>
      <c r="H682" s="244">
        <v>4300</v>
      </c>
      <c r="I682" s="244">
        <v>4500</v>
      </c>
      <c r="J682" s="244">
        <v>4133.333333333333</v>
      </c>
      <c r="K682" s="251"/>
      <c r="L682" s="248">
        <v>4422.2222222222217</v>
      </c>
      <c r="M682" s="248">
        <v>4700</v>
      </c>
      <c r="N682" s="248">
        <v>4133.333333333333</v>
      </c>
    </row>
    <row r="683" spans="1:14" outlineLevel="1">
      <c r="A683" s="343"/>
      <c r="B683" s="257"/>
      <c r="C683" s="322" t="s">
        <v>150</v>
      </c>
      <c r="D683" s="325">
        <v>150</v>
      </c>
      <c r="E683" s="263">
        <v>6433.333333333333</v>
      </c>
      <c r="F683" s="265">
        <v>6300</v>
      </c>
      <c r="G683" s="267">
        <v>6166.666666666667</v>
      </c>
      <c r="H683" s="263">
        <v>6033.333333333333</v>
      </c>
      <c r="I683" s="263">
        <v>6000</v>
      </c>
      <c r="J683" s="263">
        <v>6000</v>
      </c>
      <c r="K683" s="270"/>
      <c r="L683" s="267">
        <v>6155.5555555555547</v>
      </c>
      <c r="M683" s="267">
        <v>6433.333333333333</v>
      </c>
      <c r="N683" s="267">
        <v>6000</v>
      </c>
    </row>
    <row r="684" spans="1:14" outlineLevel="1">
      <c r="A684" s="343"/>
      <c r="B684" s="257"/>
      <c r="C684" s="322" t="s">
        <v>151</v>
      </c>
      <c r="D684" s="325">
        <v>90</v>
      </c>
      <c r="E684" s="263">
        <v>3866.6666666666665</v>
      </c>
      <c r="F684" s="265">
        <v>4000</v>
      </c>
      <c r="G684" s="267">
        <v>4000</v>
      </c>
      <c r="H684" s="263">
        <v>4000</v>
      </c>
      <c r="I684" s="263">
        <v>4000</v>
      </c>
      <c r="J684" s="263">
        <v>3800</v>
      </c>
      <c r="K684" s="270"/>
      <c r="L684" s="267">
        <v>3944.4444444444439</v>
      </c>
      <c r="M684" s="267">
        <v>4000</v>
      </c>
      <c r="N684" s="267">
        <v>3800</v>
      </c>
    </row>
    <row r="685" spans="1:14" outlineLevel="1">
      <c r="A685" s="343"/>
      <c r="B685" s="257"/>
      <c r="C685" s="322" t="s">
        <v>152</v>
      </c>
      <c r="D685" s="325">
        <v>150</v>
      </c>
      <c r="E685" s="263">
        <v>5966.666666666667</v>
      </c>
      <c r="F685" s="265">
        <v>5300</v>
      </c>
      <c r="G685" s="267">
        <v>5800</v>
      </c>
      <c r="H685" s="263">
        <v>5566.666666666667</v>
      </c>
      <c r="I685" s="263">
        <v>6300</v>
      </c>
      <c r="J685" s="263">
        <v>6500</v>
      </c>
      <c r="K685" s="270"/>
      <c r="L685" s="267">
        <v>5905.5555555555557</v>
      </c>
      <c r="M685" s="267">
        <v>6500</v>
      </c>
      <c r="N685" s="267">
        <v>5300</v>
      </c>
    </row>
    <row r="686" spans="1:14" outlineLevel="1">
      <c r="A686" s="343"/>
      <c r="B686" s="257"/>
      <c r="C686" s="322" t="s">
        <v>153</v>
      </c>
      <c r="D686" s="325">
        <v>110</v>
      </c>
      <c r="E686" s="263">
        <v>4100</v>
      </c>
      <c r="F686" s="265">
        <v>4500</v>
      </c>
      <c r="G686" s="267">
        <v>4133.333333333333</v>
      </c>
      <c r="H686" s="263">
        <v>4233.333333333333</v>
      </c>
      <c r="I686" s="263">
        <v>4600</v>
      </c>
      <c r="J686" s="263">
        <v>4233.333333333333</v>
      </c>
      <c r="K686" s="270"/>
      <c r="L686" s="267">
        <v>4299.9999999999991</v>
      </c>
      <c r="M686" s="267">
        <v>4600</v>
      </c>
      <c r="N686" s="267">
        <v>4100</v>
      </c>
    </row>
    <row r="687" spans="1:14" outlineLevel="1">
      <c r="A687" s="343"/>
      <c r="B687" s="257"/>
      <c r="C687" s="322"/>
      <c r="D687" s="325"/>
      <c r="E687" s="267"/>
      <c r="F687" s="270"/>
      <c r="G687" s="267"/>
      <c r="H687" s="267"/>
      <c r="I687" s="267"/>
      <c r="J687" s="267"/>
      <c r="K687" s="270"/>
      <c r="L687" s="267"/>
      <c r="M687" s="267"/>
      <c r="N687" s="267"/>
    </row>
    <row r="688" spans="1:14" outlineLevel="1">
      <c r="A688" s="357"/>
      <c r="B688" s="359"/>
      <c r="C688" s="527" t="s">
        <v>148</v>
      </c>
      <c r="D688" s="362"/>
      <c r="E688" s="362">
        <v>40.701683501683505</v>
      </c>
      <c r="F688" s="529">
        <v>41.082828282828281</v>
      </c>
      <c r="G688" s="362">
        <v>40.420202020202012</v>
      </c>
      <c r="H688" s="362">
        <v>39.870707070707077</v>
      </c>
      <c r="I688" s="362">
        <v>41.834343434343431</v>
      </c>
      <c r="J688" s="362">
        <v>40.323232323232318</v>
      </c>
      <c r="K688" s="529"/>
      <c r="L688" s="362">
        <v>40.705499438832767</v>
      </c>
      <c r="M688" s="362">
        <v>41.834343434343431</v>
      </c>
      <c r="N688" s="362">
        <v>39.870707070707077</v>
      </c>
    </row>
    <row r="689" spans="1:14" outlineLevel="1">
      <c r="A689" s="340">
        <v>43402</v>
      </c>
      <c r="B689" s="257" t="s">
        <v>142</v>
      </c>
      <c r="C689" s="322" t="s">
        <v>149</v>
      </c>
      <c r="D689" s="325">
        <v>110</v>
      </c>
      <c r="E689" s="263">
        <v>4466.666666666667</v>
      </c>
      <c r="F689" s="265">
        <v>4700</v>
      </c>
      <c r="G689" s="267">
        <v>4433.333333333333</v>
      </c>
      <c r="H689" s="263">
        <v>4300</v>
      </c>
      <c r="I689" s="263">
        <v>4533.333333333333</v>
      </c>
      <c r="J689" s="263">
        <v>4433.333333333333</v>
      </c>
      <c r="K689" s="270"/>
      <c r="L689" s="267">
        <v>4477.7777777777774</v>
      </c>
      <c r="M689" s="267">
        <v>4700</v>
      </c>
      <c r="N689" s="267">
        <v>4300</v>
      </c>
    </row>
    <row r="690" spans="1:14" outlineLevel="1">
      <c r="A690" s="343"/>
      <c r="B690" s="257"/>
      <c r="C690" s="322" t="s">
        <v>150</v>
      </c>
      <c r="D690" s="325">
        <v>150</v>
      </c>
      <c r="E690" s="263">
        <v>6433.333333333333</v>
      </c>
      <c r="F690" s="265">
        <v>6300</v>
      </c>
      <c r="G690" s="267">
        <v>6166.666666666667</v>
      </c>
      <c r="H690" s="263">
        <v>6033.333333333333</v>
      </c>
      <c r="I690" s="263">
        <v>6000</v>
      </c>
      <c r="J690" s="263">
        <v>6000</v>
      </c>
      <c r="K690" s="270"/>
      <c r="L690" s="267">
        <v>6155.5555555555547</v>
      </c>
      <c r="M690" s="267">
        <v>6433.333333333333</v>
      </c>
      <c r="N690" s="267">
        <v>6000</v>
      </c>
    </row>
    <row r="691" spans="1:14" outlineLevel="1">
      <c r="A691" s="343"/>
      <c r="B691" s="257"/>
      <c r="C691" s="322" t="s">
        <v>151</v>
      </c>
      <c r="D691" s="325">
        <v>90</v>
      </c>
      <c r="E691" s="263">
        <v>3866.6666666666665</v>
      </c>
      <c r="F691" s="265">
        <v>4000</v>
      </c>
      <c r="G691" s="267">
        <v>4000</v>
      </c>
      <c r="H691" s="263">
        <v>4000</v>
      </c>
      <c r="I691" s="263">
        <v>4000</v>
      </c>
      <c r="J691" s="263">
        <v>3800</v>
      </c>
      <c r="K691" s="270"/>
      <c r="L691" s="267">
        <v>3944.4444444444439</v>
      </c>
      <c r="M691" s="267">
        <v>4000</v>
      </c>
      <c r="N691" s="267">
        <v>3800</v>
      </c>
    </row>
    <row r="692" spans="1:14" outlineLevel="1">
      <c r="A692" s="343"/>
      <c r="B692" s="257"/>
      <c r="C692" s="322" t="s">
        <v>152</v>
      </c>
      <c r="D692" s="325">
        <v>150</v>
      </c>
      <c r="E692" s="263">
        <v>5966.666666666667</v>
      </c>
      <c r="F692" s="265">
        <v>5300</v>
      </c>
      <c r="G692" s="267">
        <v>5466.666666666667</v>
      </c>
      <c r="H692" s="263">
        <v>5566.666666666667</v>
      </c>
      <c r="I692" s="263">
        <v>6300</v>
      </c>
      <c r="J692" s="263">
        <v>6500</v>
      </c>
      <c r="K692" s="270"/>
      <c r="L692" s="267">
        <v>5850</v>
      </c>
      <c r="M692" s="267">
        <v>6500</v>
      </c>
      <c r="N692" s="267">
        <v>5300</v>
      </c>
    </row>
    <row r="693" spans="1:14" outlineLevel="1">
      <c r="A693" s="343"/>
      <c r="B693" s="257"/>
      <c r="C693" s="322" t="s">
        <v>153</v>
      </c>
      <c r="D693" s="325">
        <v>110</v>
      </c>
      <c r="E693" s="263">
        <v>4100</v>
      </c>
      <c r="F693" s="265">
        <v>4500</v>
      </c>
      <c r="G693" s="267">
        <v>4133.333333333333</v>
      </c>
      <c r="H693" s="263">
        <v>4233.333333333333</v>
      </c>
      <c r="I693" s="263">
        <v>4600</v>
      </c>
      <c r="J693" s="263">
        <v>4233.333333333333</v>
      </c>
      <c r="K693" s="270"/>
      <c r="L693" s="267">
        <v>4299.9999999999991</v>
      </c>
      <c r="M693" s="267">
        <v>4600</v>
      </c>
      <c r="N693" s="267">
        <v>4100</v>
      </c>
    </row>
    <row r="694" spans="1:14" outlineLevel="1">
      <c r="A694" s="343"/>
      <c r="B694" s="257"/>
      <c r="C694" s="322"/>
      <c r="D694" s="325"/>
      <c r="E694" s="267"/>
      <c r="F694" s="270"/>
      <c r="G694" s="267"/>
      <c r="H694" s="267"/>
      <c r="I694" s="267"/>
      <c r="J694" s="267"/>
      <c r="K694" s="270"/>
      <c r="L694" s="267"/>
      <c r="M694" s="267"/>
      <c r="N694" s="267"/>
    </row>
    <row r="695" spans="1:14" outlineLevel="1">
      <c r="A695" s="357"/>
      <c r="B695" s="359"/>
      <c r="C695" s="527" t="s">
        <v>148</v>
      </c>
      <c r="D695" s="362"/>
      <c r="E695" s="362">
        <v>40.701683501683505</v>
      </c>
      <c r="F695" s="529">
        <v>41.082828282828281</v>
      </c>
      <c r="G695" s="362">
        <v>39.975757575757576</v>
      </c>
      <c r="H695" s="362">
        <v>39.870707070707077</v>
      </c>
      <c r="I695" s="362">
        <v>41.894949494949493</v>
      </c>
      <c r="J695" s="362">
        <v>40.868686868686872</v>
      </c>
      <c r="K695" s="529"/>
      <c r="L695" s="362">
        <v>40.732435465768795</v>
      </c>
      <c r="M695" s="362">
        <v>41.894949494949493</v>
      </c>
      <c r="N695" s="362">
        <v>39.870707070707077</v>
      </c>
    </row>
    <row r="696" spans="1:14" outlineLevel="1">
      <c r="A696" s="340">
        <v>43400</v>
      </c>
      <c r="B696" s="257" t="s">
        <v>142</v>
      </c>
      <c r="C696" s="322" t="s">
        <v>149</v>
      </c>
      <c r="D696" s="325">
        <v>110</v>
      </c>
      <c r="E696" s="263">
        <v>4366.666666666667</v>
      </c>
      <c r="F696" s="265">
        <v>4500</v>
      </c>
      <c r="G696" s="267">
        <v>4433.333333333333</v>
      </c>
      <c r="H696" s="263">
        <v>4300</v>
      </c>
      <c r="I696" s="263">
        <v>4533.333333333333</v>
      </c>
      <c r="J696" s="263">
        <v>4366.666666666667</v>
      </c>
      <c r="K696" s="270"/>
      <c r="L696" s="267">
        <v>4416.666666666667</v>
      </c>
      <c r="M696" s="267">
        <v>4533.333333333333</v>
      </c>
      <c r="N696" s="267">
        <v>4300</v>
      </c>
    </row>
    <row r="697" spans="1:14" outlineLevel="1">
      <c r="A697" s="343"/>
      <c r="B697" s="257"/>
      <c r="C697" s="322" t="s">
        <v>150</v>
      </c>
      <c r="D697" s="325">
        <v>150</v>
      </c>
      <c r="E697" s="263">
        <v>6200</v>
      </c>
      <c r="F697" s="265">
        <v>6300</v>
      </c>
      <c r="G697" s="267">
        <v>6166.666666666667</v>
      </c>
      <c r="H697" s="263">
        <v>6033.333333333333</v>
      </c>
      <c r="I697" s="263">
        <v>6000</v>
      </c>
      <c r="J697" s="263">
        <v>6000</v>
      </c>
      <c r="K697" s="270"/>
      <c r="L697" s="267">
        <v>6116.666666666667</v>
      </c>
      <c r="M697" s="267">
        <v>6300</v>
      </c>
      <c r="N697" s="267">
        <v>6000</v>
      </c>
    </row>
    <row r="698" spans="1:14" outlineLevel="1">
      <c r="A698" s="343"/>
      <c r="B698" s="257"/>
      <c r="C698" s="322" t="s">
        <v>151</v>
      </c>
      <c r="D698" s="325">
        <v>90</v>
      </c>
      <c r="E698" s="263">
        <v>3866.6666666666665</v>
      </c>
      <c r="F698" s="265">
        <v>4000</v>
      </c>
      <c r="G698" s="267">
        <v>4000</v>
      </c>
      <c r="H698" s="263">
        <v>4000</v>
      </c>
      <c r="I698" s="263">
        <v>4000</v>
      </c>
      <c r="J698" s="263">
        <v>3800</v>
      </c>
      <c r="K698" s="270"/>
      <c r="L698" s="267">
        <v>3944.4444444444439</v>
      </c>
      <c r="M698" s="267">
        <v>4000</v>
      </c>
      <c r="N698" s="267">
        <v>3800</v>
      </c>
    </row>
    <row r="699" spans="1:14" outlineLevel="1">
      <c r="A699" s="343"/>
      <c r="B699" s="257"/>
      <c r="C699" s="322" t="s">
        <v>152</v>
      </c>
      <c r="D699" s="325">
        <v>150</v>
      </c>
      <c r="E699" s="263">
        <v>5600</v>
      </c>
      <c r="F699" s="265">
        <v>5300</v>
      </c>
      <c r="G699" s="267">
        <v>5466.666666666667</v>
      </c>
      <c r="H699" s="263">
        <v>5566.666666666667</v>
      </c>
      <c r="I699" s="263">
        <v>6300</v>
      </c>
      <c r="J699" s="263">
        <v>6133.333333333333</v>
      </c>
      <c r="K699" s="270"/>
      <c r="L699" s="267">
        <v>5727.7777777777783</v>
      </c>
      <c r="M699" s="267">
        <v>6300</v>
      </c>
      <c r="N699" s="267">
        <v>5300</v>
      </c>
    </row>
    <row r="700" spans="1:14" outlineLevel="1">
      <c r="A700" s="343"/>
      <c r="B700" s="257"/>
      <c r="C700" s="322" t="s">
        <v>153</v>
      </c>
      <c r="D700" s="325">
        <v>110</v>
      </c>
      <c r="E700" s="263">
        <v>4100</v>
      </c>
      <c r="F700" s="265">
        <v>4500</v>
      </c>
      <c r="G700" s="267">
        <v>4133.333333333333</v>
      </c>
      <c r="H700" s="263">
        <v>4233.333333333333</v>
      </c>
      <c r="I700" s="263">
        <v>4600</v>
      </c>
      <c r="J700" s="263">
        <v>4233.333333333333</v>
      </c>
      <c r="K700" s="270"/>
      <c r="L700" s="267">
        <v>4299.9999999999991</v>
      </c>
      <c r="M700" s="267">
        <v>4600</v>
      </c>
      <c r="N700" s="267">
        <v>4100</v>
      </c>
    </row>
    <row r="701" spans="1:14" outlineLevel="1">
      <c r="A701" s="343"/>
      <c r="B701" s="257"/>
      <c r="C701" s="322"/>
      <c r="D701" s="325"/>
      <c r="E701" s="267"/>
      <c r="F701" s="270"/>
      <c r="G701" s="267"/>
      <c r="H701" s="267"/>
      <c r="I701" s="267"/>
      <c r="J701" s="267"/>
      <c r="K701" s="270"/>
      <c r="L701" s="267"/>
      <c r="M701" s="267"/>
      <c r="N701" s="267"/>
    </row>
    <row r="702" spans="1:14" outlineLevel="1">
      <c r="A702" s="343"/>
      <c r="B702" s="257"/>
      <c r="C702" s="322" t="s">
        <v>148</v>
      </c>
      <c r="D702" s="325"/>
      <c r="E702" s="267">
        <v>39.71986531986532</v>
      </c>
      <c r="F702" s="270">
        <v>40.719191919191914</v>
      </c>
      <c r="G702" s="267">
        <v>39.975757575757576</v>
      </c>
      <c r="H702" s="267">
        <v>39.870707070707077</v>
      </c>
      <c r="I702" s="267">
        <v>41.894949494949493</v>
      </c>
      <c r="J702" s="267">
        <v>40.258585858585853</v>
      </c>
      <c r="K702" s="270"/>
      <c r="L702" s="267">
        <v>40.406509539842872</v>
      </c>
      <c r="M702" s="267">
        <v>41.894949494949493</v>
      </c>
      <c r="N702" s="267">
        <v>39.71986531986532</v>
      </c>
    </row>
    <row r="703" spans="1:14" outlineLevel="1">
      <c r="A703" s="234">
        <v>43399</v>
      </c>
      <c r="B703" s="236" t="s">
        <v>142</v>
      </c>
      <c r="C703" s="348" t="s">
        <v>149</v>
      </c>
      <c r="D703" s="349">
        <v>110</v>
      </c>
      <c r="E703" s="244">
        <v>4366.666666666667</v>
      </c>
      <c r="F703" s="246">
        <v>4500</v>
      </c>
      <c r="G703" s="248">
        <v>4433.333333333333</v>
      </c>
      <c r="H703" s="244">
        <v>4300</v>
      </c>
      <c r="I703" s="244">
        <v>4533.333333333333</v>
      </c>
      <c r="J703" s="244">
        <v>4366.666666666667</v>
      </c>
      <c r="K703" s="251"/>
      <c r="L703" s="248">
        <v>4416.666666666667</v>
      </c>
      <c r="M703" s="248">
        <v>4533.333333333333</v>
      </c>
      <c r="N703" s="248">
        <v>4300</v>
      </c>
    </row>
    <row r="704" spans="1:14" outlineLevel="1">
      <c r="A704" s="255"/>
      <c r="B704" s="257"/>
      <c r="C704" s="322" t="s">
        <v>150</v>
      </c>
      <c r="D704" s="325">
        <v>150</v>
      </c>
      <c r="E704" s="263">
        <v>6200</v>
      </c>
      <c r="F704" s="265">
        <v>6300</v>
      </c>
      <c r="G704" s="267">
        <v>6166.666666666667</v>
      </c>
      <c r="H704" s="263">
        <v>6033.333333333333</v>
      </c>
      <c r="I704" s="263">
        <v>6000</v>
      </c>
      <c r="J704" s="263">
        <v>6000</v>
      </c>
      <c r="K704" s="270"/>
      <c r="L704" s="267">
        <v>6116.666666666667</v>
      </c>
      <c r="M704" s="267">
        <v>6300</v>
      </c>
      <c r="N704" s="267">
        <v>6000</v>
      </c>
    </row>
    <row r="705" spans="1:14" outlineLevel="1">
      <c r="A705" s="255"/>
      <c r="B705" s="257"/>
      <c r="C705" s="322" t="s">
        <v>151</v>
      </c>
      <c r="D705" s="325">
        <v>90</v>
      </c>
      <c r="E705" s="263">
        <v>3866.6666666666665</v>
      </c>
      <c r="F705" s="265">
        <v>4000</v>
      </c>
      <c r="G705" s="267">
        <v>4000</v>
      </c>
      <c r="H705" s="263">
        <v>4000</v>
      </c>
      <c r="I705" s="263">
        <v>4000</v>
      </c>
      <c r="J705" s="263">
        <v>3800</v>
      </c>
      <c r="K705" s="270"/>
      <c r="L705" s="267">
        <v>3944.4444444444439</v>
      </c>
      <c r="M705" s="267">
        <v>4000</v>
      </c>
      <c r="N705" s="267">
        <v>3800</v>
      </c>
    </row>
    <row r="706" spans="1:14" outlineLevel="1">
      <c r="A706" s="255"/>
      <c r="B706" s="257"/>
      <c r="C706" s="322" t="s">
        <v>152</v>
      </c>
      <c r="D706" s="325">
        <v>150</v>
      </c>
      <c r="E706" s="263">
        <v>5600</v>
      </c>
      <c r="F706" s="265">
        <v>5300</v>
      </c>
      <c r="G706" s="267">
        <v>5466.666666666667</v>
      </c>
      <c r="H706" s="263">
        <v>5566.666666666667</v>
      </c>
      <c r="I706" s="263">
        <v>6300</v>
      </c>
      <c r="J706" s="263">
        <v>6133.333333333333</v>
      </c>
      <c r="K706" s="270"/>
      <c r="L706" s="267">
        <v>5727.7777777777783</v>
      </c>
      <c r="M706" s="267">
        <v>6300</v>
      </c>
      <c r="N706" s="267">
        <v>5300</v>
      </c>
    </row>
    <row r="707" spans="1:14" outlineLevel="1">
      <c r="A707" s="255"/>
      <c r="B707" s="257"/>
      <c r="C707" s="322" t="s">
        <v>153</v>
      </c>
      <c r="D707" s="325">
        <v>110</v>
      </c>
      <c r="E707" s="263">
        <v>4100</v>
      </c>
      <c r="F707" s="265">
        <v>4500</v>
      </c>
      <c r="G707" s="267">
        <v>4133.333333333333</v>
      </c>
      <c r="H707" s="263">
        <v>4233.333333333333</v>
      </c>
      <c r="I707" s="263">
        <v>4600</v>
      </c>
      <c r="J707" s="263">
        <v>4233.333333333333</v>
      </c>
      <c r="K707" s="270"/>
      <c r="L707" s="267">
        <v>4299.9999999999991</v>
      </c>
      <c r="M707" s="267">
        <v>4600</v>
      </c>
      <c r="N707" s="267">
        <v>4100</v>
      </c>
    </row>
    <row r="708" spans="1:14" outlineLevel="1">
      <c r="A708" s="255"/>
      <c r="B708" s="257"/>
      <c r="C708" s="322"/>
      <c r="D708" s="325"/>
      <c r="E708" s="267"/>
      <c r="F708" s="270"/>
      <c r="G708" s="267"/>
      <c r="H708" s="267"/>
      <c r="I708" s="267"/>
      <c r="J708" s="267"/>
      <c r="K708" s="270"/>
      <c r="L708" s="267"/>
      <c r="M708" s="267"/>
      <c r="N708" s="267"/>
    </row>
    <row r="709" spans="1:14" outlineLevel="1">
      <c r="A709" s="399"/>
      <c r="B709" s="400"/>
      <c r="C709" s="401" t="s">
        <v>148</v>
      </c>
      <c r="D709" s="403"/>
      <c r="E709" s="407">
        <v>39.71986531986532</v>
      </c>
      <c r="F709" s="407">
        <v>40.719191919191914</v>
      </c>
      <c r="G709" s="407">
        <v>39.975757575757576</v>
      </c>
      <c r="H709" s="407">
        <v>39.870707070707077</v>
      </c>
      <c r="I709" s="407">
        <v>41.894949494949493</v>
      </c>
      <c r="J709" s="407">
        <v>40.258585858585853</v>
      </c>
      <c r="K709" s="409"/>
      <c r="L709" s="407">
        <v>40.406509539842872</v>
      </c>
      <c r="M709" s="407">
        <v>41.894949494949493</v>
      </c>
      <c r="N709" s="407">
        <v>39.71986531986532</v>
      </c>
    </row>
    <row r="710" spans="1:14" outlineLevel="1">
      <c r="A710" s="234">
        <v>43398</v>
      </c>
      <c r="B710" s="236" t="s">
        <v>142</v>
      </c>
      <c r="C710" s="348" t="s">
        <v>149</v>
      </c>
      <c r="D710" s="349">
        <v>110</v>
      </c>
      <c r="E710" s="244">
        <v>4366.666666666667</v>
      </c>
      <c r="F710" s="246">
        <v>4500</v>
      </c>
      <c r="G710" s="248">
        <v>4433.333333333333</v>
      </c>
      <c r="H710" s="244">
        <v>4600</v>
      </c>
      <c r="I710" s="244">
        <v>4533.333333333333</v>
      </c>
      <c r="J710" s="244">
        <v>4366.666666666667</v>
      </c>
      <c r="K710" s="251"/>
      <c r="L710" s="248">
        <v>4466.666666666667</v>
      </c>
      <c r="M710" s="248">
        <v>4600</v>
      </c>
      <c r="N710" s="248">
        <v>4366.666666666667</v>
      </c>
    </row>
    <row r="711" spans="1:14" outlineLevel="1">
      <c r="A711" s="255"/>
      <c r="B711" s="257"/>
      <c r="C711" s="322" t="s">
        <v>150</v>
      </c>
      <c r="D711" s="325">
        <v>150</v>
      </c>
      <c r="E711" s="263">
        <v>6266.666666666667</v>
      </c>
      <c r="F711" s="265">
        <v>6300</v>
      </c>
      <c r="G711" s="267">
        <v>6166.666666666667</v>
      </c>
      <c r="H711" s="263">
        <v>6166.666666666667</v>
      </c>
      <c r="I711" s="263">
        <v>6000</v>
      </c>
      <c r="J711" s="263">
        <v>6000</v>
      </c>
      <c r="K711" s="270"/>
      <c r="L711" s="267">
        <v>6150</v>
      </c>
      <c r="M711" s="267">
        <v>6300</v>
      </c>
      <c r="N711" s="267">
        <v>6000</v>
      </c>
    </row>
    <row r="712" spans="1:14" outlineLevel="1">
      <c r="A712" s="255"/>
      <c r="B712" s="257"/>
      <c r="C712" s="322" t="s">
        <v>151</v>
      </c>
      <c r="D712" s="325">
        <v>90</v>
      </c>
      <c r="E712" s="263">
        <v>3866.6666666666665</v>
      </c>
      <c r="F712" s="265">
        <v>4000</v>
      </c>
      <c r="G712" s="267">
        <v>4000</v>
      </c>
      <c r="H712" s="263">
        <v>4000</v>
      </c>
      <c r="I712" s="263">
        <v>4000</v>
      </c>
      <c r="J712" s="263">
        <v>3800</v>
      </c>
      <c r="K712" s="270"/>
      <c r="L712" s="267">
        <v>3944.4444444444439</v>
      </c>
      <c r="M712" s="267">
        <v>4000</v>
      </c>
      <c r="N712" s="267">
        <v>3800</v>
      </c>
    </row>
    <row r="713" spans="1:14" outlineLevel="1">
      <c r="A713" s="255"/>
      <c r="B713" s="257"/>
      <c r="C713" s="322" t="s">
        <v>152</v>
      </c>
      <c r="D713" s="325">
        <v>150</v>
      </c>
      <c r="E713" s="263">
        <v>5600</v>
      </c>
      <c r="F713" s="265">
        <v>5300</v>
      </c>
      <c r="G713" s="267">
        <v>5466.666666666667</v>
      </c>
      <c r="H713" s="263">
        <v>5566.666666666667</v>
      </c>
      <c r="I713" s="263">
        <v>6300</v>
      </c>
      <c r="J713" s="263">
        <v>6133.333333333333</v>
      </c>
      <c r="K713" s="270"/>
      <c r="L713" s="267">
        <v>5727.7777777777783</v>
      </c>
      <c r="M713" s="267">
        <v>6300</v>
      </c>
      <c r="N713" s="267">
        <v>5300</v>
      </c>
    </row>
    <row r="714" spans="1:14" outlineLevel="1">
      <c r="A714" s="255"/>
      <c r="B714" s="257"/>
      <c r="C714" s="322" t="s">
        <v>153</v>
      </c>
      <c r="D714" s="325">
        <v>110</v>
      </c>
      <c r="E714" s="263">
        <v>5000</v>
      </c>
      <c r="F714" s="265">
        <v>5000</v>
      </c>
      <c r="G714" s="267">
        <v>4800</v>
      </c>
      <c r="H714" s="263">
        <v>5000</v>
      </c>
      <c r="I714" s="263">
        <v>4600</v>
      </c>
      <c r="J714" s="263">
        <v>4600</v>
      </c>
      <c r="K714" s="270"/>
      <c r="L714" s="267">
        <v>4833.333333333333</v>
      </c>
      <c r="M714" s="267">
        <v>5000</v>
      </c>
      <c r="N714" s="267">
        <v>4600</v>
      </c>
    </row>
    <row r="715" spans="1:14" outlineLevel="1">
      <c r="A715" s="255"/>
      <c r="B715" s="257"/>
      <c r="C715" s="322"/>
      <c r="D715" s="325"/>
      <c r="E715" s="267"/>
      <c r="F715" s="270"/>
      <c r="G715" s="267"/>
      <c r="H715" s="267"/>
      <c r="I715" s="267"/>
      <c r="J715" s="267"/>
      <c r="K715" s="270"/>
      <c r="L715" s="267"/>
      <c r="M715" s="267"/>
      <c r="N715" s="267"/>
    </row>
    <row r="716" spans="1:14" outlineLevel="1">
      <c r="A716" s="399"/>
      <c r="B716" s="400"/>
      <c r="C716" s="401" t="s">
        <v>148</v>
      </c>
      <c r="D716" s="403"/>
      <c r="E716" s="407">
        <v>41.445117845117849</v>
      </c>
      <c r="F716" s="407">
        <v>41.628282828282828</v>
      </c>
      <c r="G716" s="407">
        <v>41.187878787878788</v>
      </c>
      <c r="H716" s="407">
        <v>41.987878787878785</v>
      </c>
      <c r="I716" s="407">
        <v>41.894949494949493</v>
      </c>
      <c r="J716" s="407">
        <v>40.925252525252525</v>
      </c>
      <c r="K716" s="409"/>
      <c r="L716" s="407">
        <v>41.511560044893379</v>
      </c>
      <c r="M716" s="407">
        <v>41.987878787878785</v>
      </c>
      <c r="N716" s="407">
        <v>40.925252525252525</v>
      </c>
    </row>
    <row r="717" spans="1:14" outlineLevel="1">
      <c r="A717" s="234">
        <v>43397</v>
      </c>
      <c r="B717" s="236" t="s">
        <v>142</v>
      </c>
      <c r="C717" s="348" t="s">
        <v>149</v>
      </c>
      <c r="D717" s="349">
        <v>110</v>
      </c>
      <c r="E717" s="244">
        <v>4433.333333333333</v>
      </c>
      <c r="F717" s="246">
        <v>4500</v>
      </c>
      <c r="G717" s="248">
        <v>4500</v>
      </c>
      <c r="H717" s="244">
        <v>4600</v>
      </c>
      <c r="I717" s="244">
        <v>4533.333333333333</v>
      </c>
      <c r="J717" s="244">
        <v>4366.666666666667</v>
      </c>
      <c r="K717" s="251"/>
      <c r="L717" s="248">
        <v>4488.8888888888887</v>
      </c>
      <c r="M717" s="248">
        <v>4600</v>
      </c>
      <c r="N717" s="248">
        <v>4366.666666666667</v>
      </c>
    </row>
    <row r="718" spans="1:14" outlineLevel="1">
      <c r="A718" s="255"/>
      <c r="B718" s="257"/>
      <c r="C718" s="322" t="s">
        <v>150</v>
      </c>
      <c r="D718" s="325">
        <v>150</v>
      </c>
      <c r="E718" s="263">
        <v>6266.666666666667</v>
      </c>
      <c r="F718" s="265">
        <v>6300</v>
      </c>
      <c r="G718" s="267">
        <v>6166.666666666667</v>
      </c>
      <c r="H718" s="263">
        <v>6166.666666666667</v>
      </c>
      <c r="I718" s="263">
        <v>6000</v>
      </c>
      <c r="J718" s="263">
        <v>6000</v>
      </c>
      <c r="K718" s="270"/>
      <c r="L718" s="267">
        <v>6150</v>
      </c>
      <c r="M718" s="267">
        <v>6300</v>
      </c>
      <c r="N718" s="267">
        <v>6000</v>
      </c>
    </row>
    <row r="719" spans="1:14" outlineLevel="1">
      <c r="A719" s="255"/>
      <c r="B719" s="257"/>
      <c r="C719" s="322" t="s">
        <v>151</v>
      </c>
      <c r="D719" s="325">
        <v>90</v>
      </c>
      <c r="E719" s="263">
        <v>3866.6666666666665</v>
      </c>
      <c r="F719" s="265">
        <v>4000</v>
      </c>
      <c r="G719" s="267">
        <v>4000</v>
      </c>
      <c r="H719" s="263">
        <v>4000</v>
      </c>
      <c r="I719" s="263">
        <v>4000</v>
      </c>
      <c r="J719" s="263">
        <v>3800</v>
      </c>
      <c r="K719" s="270"/>
      <c r="L719" s="267">
        <v>3944.4444444444439</v>
      </c>
      <c r="M719" s="267">
        <v>4000</v>
      </c>
      <c r="N719" s="267">
        <v>3800</v>
      </c>
    </row>
    <row r="720" spans="1:14" outlineLevel="1">
      <c r="A720" s="255"/>
      <c r="B720" s="257"/>
      <c r="C720" s="322" t="s">
        <v>152</v>
      </c>
      <c r="D720" s="325">
        <v>150</v>
      </c>
      <c r="E720" s="263">
        <v>5600</v>
      </c>
      <c r="F720" s="265">
        <v>5300</v>
      </c>
      <c r="G720" s="267">
        <v>5400</v>
      </c>
      <c r="H720" s="263">
        <v>5566.666666666667</v>
      </c>
      <c r="I720" s="263">
        <v>6300</v>
      </c>
      <c r="J720" s="263">
        <v>6200</v>
      </c>
      <c r="K720" s="270"/>
      <c r="L720" s="267">
        <v>5727.7777777777783</v>
      </c>
      <c r="M720" s="267">
        <v>6300</v>
      </c>
      <c r="N720" s="267">
        <v>5300</v>
      </c>
    </row>
    <row r="721" spans="1:14" outlineLevel="1">
      <c r="A721" s="255"/>
      <c r="B721" s="257"/>
      <c r="C721" s="322" t="s">
        <v>153</v>
      </c>
      <c r="D721" s="325">
        <v>110</v>
      </c>
      <c r="E721" s="263">
        <v>5000</v>
      </c>
      <c r="F721" s="265">
        <v>5000</v>
      </c>
      <c r="G721" s="267">
        <v>4800</v>
      </c>
      <c r="H721" s="263">
        <v>5000</v>
      </c>
      <c r="I721" s="263">
        <v>4600</v>
      </c>
      <c r="J721" s="263">
        <v>4600</v>
      </c>
      <c r="K721" s="270"/>
      <c r="L721" s="267">
        <v>4833.333333333333</v>
      </c>
      <c r="M721" s="267">
        <v>5000</v>
      </c>
      <c r="N721" s="267">
        <v>4600</v>
      </c>
    </row>
    <row r="722" spans="1:14" outlineLevel="1">
      <c r="A722" s="255"/>
      <c r="B722" s="257"/>
      <c r="C722" s="322"/>
      <c r="D722" s="325"/>
      <c r="E722" s="267"/>
      <c r="F722" s="270"/>
      <c r="G722" s="267"/>
      <c r="H722" s="267"/>
      <c r="I722" s="267"/>
      <c r="J722" s="267"/>
      <c r="K722" s="270"/>
      <c r="L722" s="267"/>
      <c r="M722" s="267"/>
      <c r="N722" s="267"/>
    </row>
    <row r="723" spans="1:14" outlineLevel="1">
      <c r="A723" s="399"/>
      <c r="B723" s="400"/>
      <c r="C723" s="401" t="s">
        <v>148</v>
      </c>
      <c r="D723" s="403"/>
      <c r="E723" s="407">
        <v>41.566329966329967</v>
      </c>
      <c r="F723" s="407">
        <v>41.628282828282828</v>
      </c>
      <c r="G723" s="407">
        <v>41.220202020202024</v>
      </c>
      <c r="H723" s="407">
        <v>41.987878787878785</v>
      </c>
      <c r="I723" s="407">
        <v>41.894949494949493</v>
      </c>
      <c r="J723" s="407">
        <v>41.014141414141413</v>
      </c>
      <c r="K723" s="409"/>
      <c r="L723" s="407">
        <v>41.551964085297421</v>
      </c>
      <c r="M723" s="407">
        <v>41.987878787878785</v>
      </c>
      <c r="N723" s="407">
        <v>41.014141414141413</v>
      </c>
    </row>
    <row r="724" spans="1:14" outlineLevel="1">
      <c r="A724" s="234">
        <v>43396</v>
      </c>
      <c r="B724" s="236" t="s">
        <v>142</v>
      </c>
      <c r="C724" s="348" t="s">
        <v>149</v>
      </c>
      <c r="D724" s="349">
        <v>110</v>
      </c>
      <c r="E724" s="244">
        <v>4566.666666666667</v>
      </c>
      <c r="F724" s="246">
        <v>4600</v>
      </c>
      <c r="G724" s="248">
        <v>4500</v>
      </c>
      <c r="H724" s="244">
        <v>4600</v>
      </c>
      <c r="I724" s="244">
        <v>4533.333333333333</v>
      </c>
      <c r="J724" s="244">
        <v>4366.666666666667</v>
      </c>
      <c r="K724" s="251"/>
      <c r="L724" s="248">
        <v>4527.7777777777783</v>
      </c>
      <c r="M724" s="248">
        <v>4600</v>
      </c>
      <c r="N724" s="248">
        <v>4366.666666666667</v>
      </c>
    </row>
    <row r="725" spans="1:14" outlineLevel="1">
      <c r="A725" s="255"/>
      <c r="B725" s="257"/>
      <c r="C725" s="322" t="s">
        <v>150</v>
      </c>
      <c r="D725" s="325">
        <v>150</v>
      </c>
      <c r="E725" s="263">
        <v>6333.333333333333</v>
      </c>
      <c r="F725" s="265">
        <v>6500</v>
      </c>
      <c r="G725" s="267">
        <v>6166.666666666667</v>
      </c>
      <c r="H725" s="263">
        <v>6166.666666666667</v>
      </c>
      <c r="I725" s="263">
        <v>6000</v>
      </c>
      <c r="J725" s="263">
        <v>6000</v>
      </c>
      <c r="K725" s="270"/>
      <c r="L725" s="267">
        <v>6194.4444444444453</v>
      </c>
      <c r="M725" s="267">
        <v>6500</v>
      </c>
      <c r="N725" s="267">
        <v>6000</v>
      </c>
    </row>
    <row r="726" spans="1:14" outlineLevel="1">
      <c r="A726" s="255"/>
      <c r="B726" s="257"/>
      <c r="C726" s="322" t="s">
        <v>151</v>
      </c>
      <c r="D726" s="325">
        <v>90</v>
      </c>
      <c r="E726" s="263">
        <v>4066.6666666666665</v>
      </c>
      <c r="F726" s="265">
        <v>4000</v>
      </c>
      <c r="G726" s="267">
        <v>4000</v>
      </c>
      <c r="H726" s="263">
        <v>4000</v>
      </c>
      <c r="I726" s="263">
        <v>4000</v>
      </c>
      <c r="J726" s="263">
        <v>3800</v>
      </c>
      <c r="K726" s="270"/>
      <c r="L726" s="267">
        <v>3977.7777777777774</v>
      </c>
      <c r="M726" s="267">
        <v>4066.6666666666665</v>
      </c>
      <c r="N726" s="267">
        <v>3800</v>
      </c>
    </row>
    <row r="727" spans="1:14" outlineLevel="1">
      <c r="A727" s="255"/>
      <c r="B727" s="257"/>
      <c r="C727" s="322" t="s">
        <v>152</v>
      </c>
      <c r="D727" s="325">
        <v>150</v>
      </c>
      <c r="E727" s="263">
        <v>5600</v>
      </c>
      <c r="F727" s="265">
        <v>5500</v>
      </c>
      <c r="G727" s="267">
        <v>5733.333333333333</v>
      </c>
      <c r="H727" s="263">
        <v>5566.666666666667</v>
      </c>
      <c r="I727" s="263">
        <v>6300</v>
      </c>
      <c r="J727" s="263">
        <v>6200</v>
      </c>
      <c r="K727" s="270"/>
      <c r="L727" s="267">
        <v>5816.666666666667</v>
      </c>
      <c r="M727" s="267">
        <v>6300</v>
      </c>
      <c r="N727" s="267">
        <v>5500</v>
      </c>
    </row>
    <row r="728" spans="1:14" outlineLevel="1">
      <c r="A728" s="255"/>
      <c r="B728" s="257"/>
      <c r="C728" s="322" t="s">
        <v>153</v>
      </c>
      <c r="D728" s="325">
        <v>110</v>
      </c>
      <c r="E728" s="263">
        <v>5000</v>
      </c>
      <c r="F728" s="265">
        <v>5000</v>
      </c>
      <c r="G728" s="267">
        <v>4800</v>
      </c>
      <c r="H728" s="263">
        <v>4600</v>
      </c>
      <c r="I728" s="263">
        <v>4600</v>
      </c>
      <c r="J728" s="263">
        <v>4600</v>
      </c>
      <c r="K728" s="270"/>
      <c r="L728" s="267">
        <v>4766.666666666667</v>
      </c>
      <c r="M728" s="267">
        <v>5000</v>
      </c>
      <c r="N728" s="267">
        <v>4600</v>
      </c>
    </row>
    <row r="729" spans="1:14" outlineLevel="1">
      <c r="A729" s="255"/>
      <c r="B729" s="257"/>
      <c r="C729" s="322"/>
      <c r="D729" s="325"/>
      <c r="E729" s="267"/>
      <c r="F729" s="270"/>
      <c r="G729" s="267"/>
      <c r="H729" s="267"/>
      <c r="I729" s="267"/>
      <c r="J729" s="267"/>
      <c r="K729" s="270"/>
      <c r="L729" s="267"/>
      <c r="M729" s="267"/>
      <c r="N729" s="267"/>
    </row>
    <row r="730" spans="1:14" outlineLevel="1">
      <c r="A730" s="399"/>
      <c r="B730" s="400"/>
      <c r="C730" s="401" t="s">
        <v>148</v>
      </c>
      <c r="D730" s="403"/>
      <c r="E730" s="407">
        <v>42.34208754208754</v>
      </c>
      <c r="F730" s="407">
        <v>42.343434343434339</v>
      </c>
      <c r="G730" s="407">
        <v>41.664646464646459</v>
      </c>
      <c r="H730" s="407">
        <v>41.260606060606065</v>
      </c>
      <c r="I730" s="407">
        <v>41.894949494949493</v>
      </c>
      <c r="J730" s="407">
        <v>41.014141414141413</v>
      </c>
      <c r="K730" s="409"/>
      <c r="L730" s="407">
        <v>41.753310886644222</v>
      </c>
      <c r="M730" s="407">
        <v>42.343434343434339</v>
      </c>
      <c r="N730" s="407">
        <v>41.014141414141413</v>
      </c>
    </row>
    <row r="731" spans="1:14" outlineLevel="1">
      <c r="A731" s="234">
        <v>43395</v>
      </c>
      <c r="B731" s="236" t="s">
        <v>142</v>
      </c>
      <c r="C731" s="348" t="s">
        <v>149</v>
      </c>
      <c r="D731" s="349">
        <v>110</v>
      </c>
      <c r="E731" s="244">
        <v>4566.666666666667</v>
      </c>
      <c r="F731" s="246">
        <v>4600</v>
      </c>
      <c r="G731" s="248">
        <v>4500</v>
      </c>
      <c r="H731" s="244">
        <v>4600</v>
      </c>
      <c r="I731" s="244">
        <v>4500</v>
      </c>
      <c r="J731" s="244">
        <v>4366.666666666667</v>
      </c>
      <c r="K731" s="251"/>
      <c r="L731" s="248">
        <v>4522.2222222222226</v>
      </c>
      <c r="M731" s="248">
        <v>4600</v>
      </c>
      <c r="N731" s="248">
        <v>4366.666666666667</v>
      </c>
    </row>
    <row r="732" spans="1:14" outlineLevel="1">
      <c r="A732" s="255"/>
      <c r="B732" s="257"/>
      <c r="C732" s="322" t="s">
        <v>150</v>
      </c>
      <c r="D732" s="325">
        <v>150</v>
      </c>
      <c r="E732" s="263">
        <v>6333.333333333333</v>
      </c>
      <c r="F732" s="265">
        <v>6500</v>
      </c>
      <c r="G732" s="267">
        <v>6166.666666666667</v>
      </c>
      <c r="H732" s="263">
        <v>6166.666666666667</v>
      </c>
      <c r="I732" s="263">
        <v>6000</v>
      </c>
      <c r="J732" s="263">
        <v>6000</v>
      </c>
      <c r="K732" s="270"/>
      <c r="L732" s="267">
        <v>6194.4444444444453</v>
      </c>
      <c r="M732" s="267">
        <v>6500</v>
      </c>
      <c r="N732" s="267">
        <v>6000</v>
      </c>
    </row>
    <row r="733" spans="1:14" outlineLevel="1">
      <c r="A733" s="255"/>
      <c r="B733" s="257"/>
      <c r="C733" s="322" t="s">
        <v>151</v>
      </c>
      <c r="D733" s="325">
        <v>90</v>
      </c>
      <c r="E733" s="263">
        <v>4066.6666666666665</v>
      </c>
      <c r="F733" s="265">
        <v>4000</v>
      </c>
      <c r="G733" s="267">
        <v>4000</v>
      </c>
      <c r="H733" s="263">
        <v>4000</v>
      </c>
      <c r="I733" s="263">
        <v>4000</v>
      </c>
      <c r="J733" s="263">
        <v>3800</v>
      </c>
      <c r="K733" s="270"/>
      <c r="L733" s="267">
        <v>3977.7777777777774</v>
      </c>
      <c r="M733" s="267">
        <v>4066.6666666666665</v>
      </c>
      <c r="N733" s="267">
        <v>3800</v>
      </c>
    </row>
    <row r="734" spans="1:14" outlineLevel="1">
      <c r="A734" s="255"/>
      <c r="B734" s="257"/>
      <c r="C734" s="322" t="s">
        <v>152</v>
      </c>
      <c r="D734" s="325">
        <v>150</v>
      </c>
      <c r="E734" s="263">
        <v>5600</v>
      </c>
      <c r="F734" s="265">
        <v>5500</v>
      </c>
      <c r="G734" s="267">
        <v>5733.333333333333</v>
      </c>
      <c r="H734" s="263">
        <v>5566.666666666667</v>
      </c>
      <c r="I734" s="263">
        <v>6300</v>
      </c>
      <c r="J734" s="263">
        <v>6433.333333333333</v>
      </c>
      <c r="K734" s="270"/>
      <c r="L734" s="267">
        <v>5855.5555555555557</v>
      </c>
      <c r="M734" s="267">
        <v>6433.333333333333</v>
      </c>
      <c r="N734" s="267">
        <v>5500</v>
      </c>
    </row>
    <row r="735" spans="1:14" outlineLevel="1">
      <c r="A735" s="255"/>
      <c r="B735" s="257"/>
      <c r="C735" s="322" t="s">
        <v>153</v>
      </c>
      <c r="D735" s="325">
        <v>110</v>
      </c>
      <c r="E735" s="263">
        <v>5000</v>
      </c>
      <c r="F735" s="265">
        <v>5000</v>
      </c>
      <c r="G735" s="267">
        <v>4800</v>
      </c>
      <c r="H735" s="263">
        <v>4600</v>
      </c>
      <c r="I735" s="263">
        <v>4600</v>
      </c>
      <c r="J735" s="263">
        <v>4600</v>
      </c>
      <c r="K735" s="270"/>
      <c r="L735" s="267">
        <v>4766.666666666667</v>
      </c>
      <c r="M735" s="267">
        <v>5000</v>
      </c>
      <c r="N735" s="267">
        <v>4600</v>
      </c>
    </row>
    <row r="736" spans="1:14" outlineLevel="1">
      <c r="A736" s="255"/>
      <c r="B736" s="257"/>
      <c r="C736" s="322"/>
      <c r="D736" s="325"/>
      <c r="E736" s="267"/>
      <c r="F736" s="270"/>
      <c r="G736" s="267"/>
      <c r="H736" s="267"/>
      <c r="I736" s="267"/>
      <c r="J736" s="267"/>
      <c r="K736" s="270"/>
      <c r="L736" s="267"/>
      <c r="M736" s="267"/>
      <c r="N736" s="267"/>
    </row>
    <row r="737" spans="1:14" outlineLevel="1">
      <c r="A737" s="399"/>
      <c r="B737" s="400"/>
      <c r="C737" s="401" t="s">
        <v>148</v>
      </c>
      <c r="D737" s="403"/>
      <c r="E737" s="407">
        <v>42.34208754208754</v>
      </c>
      <c r="F737" s="407">
        <v>42.343434343434339</v>
      </c>
      <c r="G737" s="407">
        <v>41.664646464646459</v>
      </c>
      <c r="H737" s="407">
        <v>41.260606060606065</v>
      </c>
      <c r="I737" s="407">
        <v>41.834343434343431</v>
      </c>
      <c r="J737" s="407">
        <v>41.325252525252523</v>
      </c>
      <c r="K737" s="409"/>
      <c r="L737" s="407">
        <v>41.795061728395062</v>
      </c>
      <c r="M737" s="407">
        <v>42.343434343434339</v>
      </c>
      <c r="N737" s="407">
        <v>41.260606060606065</v>
      </c>
    </row>
    <row r="738" spans="1:14" outlineLevel="1">
      <c r="A738" s="234">
        <v>43393</v>
      </c>
      <c r="B738" s="236" t="s">
        <v>142</v>
      </c>
      <c r="C738" s="348" t="s">
        <v>149</v>
      </c>
      <c r="D738" s="349">
        <v>110</v>
      </c>
      <c r="E738" s="244">
        <v>4366.666666666667</v>
      </c>
      <c r="F738" s="246">
        <v>4500</v>
      </c>
      <c r="G738" s="248">
        <v>4500</v>
      </c>
      <c r="H738" s="244">
        <v>4600</v>
      </c>
      <c r="I738" s="244">
        <v>4500</v>
      </c>
      <c r="J738" s="244">
        <v>4600</v>
      </c>
      <c r="K738" s="251"/>
      <c r="L738" s="248">
        <v>4511.1111111111113</v>
      </c>
      <c r="M738" s="248">
        <v>4600</v>
      </c>
      <c r="N738" s="248">
        <v>4366.666666666667</v>
      </c>
    </row>
    <row r="739" spans="1:14" outlineLevel="1">
      <c r="A739" s="255"/>
      <c r="B739" s="257"/>
      <c r="C739" s="322" t="s">
        <v>150</v>
      </c>
      <c r="D739" s="325">
        <v>150</v>
      </c>
      <c r="E739" s="263">
        <v>6166.666666666667</v>
      </c>
      <c r="F739" s="265">
        <v>6000</v>
      </c>
      <c r="G739" s="267">
        <v>6000</v>
      </c>
      <c r="H739" s="263">
        <v>6000</v>
      </c>
      <c r="I739" s="263">
        <v>6000</v>
      </c>
      <c r="J739" s="263">
        <v>6000</v>
      </c>
      <c r="K739" s="270"/>
      <c r="L739" s="267">
        <v>6027.7777777777783</v>
      </c>
      <c r="M739" s="267">
        <v>6166.666666666667</v>
      </c>
      <c r="N739" s="267">
        <v>6000</v>
      </c>
    </row>
    <row r="740" spans="1:14" outlineLevel="1">
      <c r="A740" s="255"/>
      <c r="B740" s="257"/>
      <c r="C740" s="322" t="s">
        <v>151</v>
      </c>
      <c r="D740" s="325">
        <v>90</v>
      </c>
      <c r="E740" s="263">
        <v>3933.3333333333335</v>
      </c>
      <c r="F740" s="265">
        <v>4000</v>
      </c>
      <c r="G740" s="267">
        <v>4000</v>
      </c>
      <c r="H740" s="263">
        <v>4000</v>
      </c>
      <c r="I740" s="263">
        <v>4000</v>
      </c>
      <c r="J740" s="263">
        <v>3800</v>
      </c>
      <c r="K740" s="270"/>
      <c r="L740" s="267">
        <v>3955.5555555555561</v>
      </c>
      <c r="M740" s="267">
        <v>4000</v>
      </c>
      <c r="N740" s="267">
        <v>3800</v>
      </c>
    </row>
    <row r="741" spans="1:14" outlineLevel="1">
      <c r="A741" s="255"/>
      <c r="B741" s="257"/>
      <c r="C741" s="322" t="s">
        <v>152</v>
      </c>
      <c r="D741" s="325">
        <v>150</v>
      </c>
      <c r="E741" s="263">
        <v>5500</v>
      </c>
      <c r="F741" s="265">
        <v>5500</v>
      </c>
      <c r="G741" s="267">
        <v>5633.333333333333</v>
      </c>
      <c r="H741" s="263">
        <v>5566.666666666667</v>
      </c>
      <c r="I741" s="263">
        <v>6300</v>
      </c>
      <c r="J741" s="263">
        <v>6466.666666666667</v>
      </c>
      <c r="K741" s="270"/>
      <c r="L741" s="267">
        <v>5827.7777777777774</v>
      </c>
      <c r="M741" s="267">
        <v>6466.666666666667</v>
      </c>
      <c r="N741" s="267">
        <v>5500</v>
      </c>
    </row>
    <row r="742" spans="1:14" outlineLevel="1">
      <c r="A742" s="255"/>
      <c r="B742" s="257"/>
      <c r="C742" s="322" t="s">
        <v>153</v>
      </c>
      <c r="D742" s="325">
        <v>110</v>
      </c>
      <c r="E742" s="263">
        <v>5000</v>
      </c>
      <c r="F742" s="265">
        <v>5000</v>
      </c>
      <c r="G742" s="267">
        <v>4800</v>
      </c>
      <c r="H742" s="263">
        <v>4600</v>
      </c>
      <c r="I742" s="263">
        <v>4600</v>
      </c>
      <c r="J742" s="263">
        <v>4600</v>
      </c>
      <c r="K742" s="270"/>
      <c r="L742" s="267">
        <v>4766.666666666667</v>
      </c>
      <c r="M742" s="267">
        <v>5000</v>
      </c>
      <c r="N742" s="267">
        <v>4600</v>
      </c>
    </row>
    <row r="743" spans="1:14" outlineLevel="1">
      <c r="A743" s="255"/>
      <c r="B743" s="257"/>
      <c r="C743" s="322"/>
      <c r="D743" s="325"/>
      <c r="E743" s="267"/>
      <c r="F743" s="270"/>
      <c r="G743" s="267"/>
      <c r="H743" s="267"/>
      <c r="I743" s="267"/>
      <c r="J743" s="267"/>
      <c r="K743" s="270"/>
      <c r="L743" s="267"/>
      <c r="M743" s="267"/>
      <c r="N743" s="267"/>
    </row>
    <row r="744" spans="1:14" outlineLevel="1">
      <c r="A744" s="399"/>
      <c r="B744" s="400"/>
      <c r="C744" s="401" t="s">
        <v>148</v>
      </c>
      <c r="D744" s="403"/>
      <c r="E744" s="407">
        <v>41.326599326599329</v>
      </c>
      <c r="F744" s="407">
        <v>41.494949494949495</v>
      </c>
      <c r="G744" s="407">
        <v>41.309090909090905</v>
      </c>
      <c r="H744" s="407">
        <v>41.038383838383837</v>
      </c>
      <c r="I744" s="407">
        <v>41.834343434343431</v>
      </c>
      <c r="J744" s="407">
        <v>41.793939393939397</v>
      </c>
      <c r="K744" s="409"/>
      <c r="L744" s="407">
        <v>41.466217732884395</v>
      </c>
      <c r="M744" s="407">
        <v>41.834343434343431</v>
      </c>
      <c r="N744" s="407">
        <v>41.038383838383837</v>
      </c>
    </row>
    <row r="745" spans="1:14" outlineLevel="1">
      <c r="A745" s="234">
        <v>43392</v>
      </c>
      <c r="B745" s="236" t="s">
        <v>142</v>
      </c>
      <c r="C745" s="348" t="s">
        <v>149</v>
      </c>
      <c r="D745" s="349">
        <v>110</v>
      </c>
      <c r="E745" s="244">
        <v>4366.666666666667</v>
      </c>
      <c r="F745" s="246">
        <v>4500</v>
      </c>
      <c r="G745" s="248">
        <v>4500</v>
      </c>
      <c r="H745" s="244">
        <v>4600</v>
      </c>
      <c r="I745" s="244">
        <v>4500</v>
      </c>
      <c r="J745" s="244">
        <v>4600</v>
      </c>
      <c r="K745" s="251"/>
      <c r="L745" s="248">
        <v>4511.1111111111113</v>
      </c>
      <c r="M745" s="248">
        <v>4600</v>
      </c>
      <c r="N745" s="248">
        <v>4366.666666666667</v>
      </c>
    </row>
    <row r="746" spans="1:14" outlineLevel="1">
      <c r="A746" s="255"/>
      <c r="B746" s="257"/>
      <c r="C746" s="322" t="s">
        <v>150</v>
      </c>
      <c r="D746" s="325">
        <v>150</v>
      </c>
      <c r="E746" s="263">
        <v>6166.666666666667</v>
      </c>
      <c r="F746" s="265">
        <v>6000</v>
      </c>
      <c r="G746" s="267">
        <v>6000</v>
      </c>
      <c r="H746" s="263">
        <v>6000</v>
      </c>
      <c r="I746" s="263">
        <v>6000</v>
      </c>
      <c r="J746" s="263">
        <v>6000</v>
      </c>
      <c r="K746" s="270"/>
      <c r="L746" s="267">
        <v>6027.7777777777783</v>
      </c>
      <c r="M746" s="267">
        <v>6166.666666666667</v>
      </c>
      <c r="N746" s="267">
        <v>6000</v>
      </c>
    </row>
    <row r="747" spans="1:14" outlineLevel="1">
      <c r="A747" s="255"/>
      <c r="B747" s="257"/>
      <c r="C747" s="322" t="s">
        <v>151</v>
      </c>
      <c r="D747" s="325">
        <v>90</v>
      </c>
      <c r="E747" s="263">
        <v>3933.3333333333335</v>
      </c>
      <c r="F747" s="265">
        <v>4000</v>
      </c>
      <c r="G747" s="267">
        <v>4000</v>
      </c>
      <c r="H747" s="263">
        <v>4000</v>
      </c>
      <c r="I747" s="263">
        <v>4000</v>
      </c>
      <c r="J747" s="263">
        <v>3800</v>
      </c>
      <c r="K747" s="270"/>
      <c r="L747" s="267">
        <v>3955.5555555555561</v>
      </c>
      <c r="M747" s="267">
        <v>4000</v>
      </c>
      <c r="N747" s="267">
        <v>3800</v>
      </c>
    </row>
    <row r="748" spans="1:14" outlineLevel="1">
      <c r="A748" s="255"/>
      <c r="B748" s="257"/>
      <c r="C748" s="322" t="s">
        <v>152</v>
      </c>
      <c r="D748" s="325">
        <v>150</v>
      </c>
      <c r="E748" s="263">
        <v>5500</v>
      </c>
      <c r="F748" s="265">
        <v>5500</v>
      </c>
      <c r="G748" s="267">
        <v>5633.333333333333</v>
      </c>
      <c r="H748" s="263">
        <v>5566.666666666667</v>
      </c>
      <c r="I748" s="263">
        <v>6300</v>
      </c>
      <c r="J748" s="263">
        <v>6466.666666666667</v>
      </c>
      <c r="K748" s="270"/>
      <c r="L748" s="267">
        <v>5827.7777777777774</v>
      </c>
      <c r="M748" s="267">
        <v>6466.666666666667</v>
      </c>
      <c r="N748" s="267">
        <v>5500</v>
      </c>
    </row>
    <row r="749" spans="1:14" outlineLevel="1">
      <c r="A749" s="255"/>
      <c r="B749" s="257"/>
      <c r="C749" s="322" t="s">
        <v>153</v>
      </c>
      <c r="D749" s="325">
        <v>110</v>
      </c>
      <c r="E749" s="263">
        <v>5000</v>
      </c>
      <c r="F749" s="265">
        <v>5000</v>
      </c>
      <c r="G749" s="267">
        <v>4800</v>
      </c>
      <c r="H749" s="263">
        <v>4600</v>
      </c>
      <c r="I749" s="263">
        <v>4600</v>
      </c>
      <c r="J749" s="263">
        <v>4600</v>
      </c>
      <c r="K749" s="270"/>
      <c r="L749" s="267">
        <v>4766.666666666667</v>
      </c>
      <c r="M749" s="267">
        <v>5000</v>
      </c>
      <c r="N749" s="267">
        <v>4600</v>
      </c>
    </row>
    <row r="750" spans="1:14" outlineLevel="1">
      <c r="A750" s="255"/>
      <c r="B750" s="257"/>
      <c r="C750" s="322"/>
      <c r="D750" s="325"/>
      <c r="E750" s="267"/>
      <c r="F750" s="270"/>
      <c r="G750" s="267"/>
      <c r="H750" s="267"/>
      <c r="I750" s="267"/>
      <c r="J750" s="267"/>
      <c r="K750" s="270"/>
      <c r="L750" s="267"/>
      <c r="M750" s="267"/>
      <c r="N750" s="267"/>
    </row>
    <row r="751" spans="1:14" outlineLevel="1">
      <c r="A751" s="399"/>
      <c r="B751" s="400"/>
      <c r="C751" s="401" t="s">
        <v>148</v>
      </c>
      <c r="D751" s="403"/>
      <c r="E751" s="407">
        <v>41.326599326599329</v>
      </c>
      <c r="F751" s="407">
        <v>41.494949494949495</v>
      </c>
      <c r="G751" s="407">
        <v>41.309090909090905</v>
      </c>
      <c r="H751" s="407">
        <v>41.038383838383837</v>
      </c>
      <c r="I751" s="407">
        <v>41.834343434343431</v>
      </c>
      <c r="J751" s="407">
        <v>41.793939393939397</v>
      </c>
      <c r="K751" s="409"/>
      <c r="L751" s="407">
        <v>41.466217732884395</v>
      </c>
      <c r="M751" s="407">
        <v>41.834343434343431</v>
      </c>
      <c r="N751" s="407">
        <v>41.038383838383837</v>
      </c>
    </row>
    <row r="752" spans="1:14" outlineLevel="1">
      <c r="A752" s="234">
        <v>43391</v>
      </c>
      <c r="B752" s="236" t="s">
        <v>142</v>
      </c>
      <c r="C752" s="348" t="s">
        <v>149</v>
      </c>
      <c r="D752" s="349">
        <v>110</v>
      </c>
      <c r="E752" s="244">
        <v>4366.666666666667</v>
      </c>
      <c r="F752" s="246">
        <v>4500</v>
      </c>
      <c r="G752" s="248">
        <v>4500</v>
      </c>
      <c r="H752" s="244">
        <v>4600</v>
      </c>
      <c r="I752" s="244">
        <v>4500</v>
      </c>
      <c r="J752" s="244">
        <v>4600</v>
      </c>
      <c r="K752" s="251"/>
      <c r="L752" s="248">
        <v>4511.1111111111113</v>
      </c>
      <c r="M752" s="248">
        <v>4600</v>
      </c>
      <c r="N752" s="248">
        <v>4366.666666666667</v>
      </c>
    </row>
    <row r="753" spans="1:14" outlineLevel="1">
      <c r="A753" s="255"/>
      <c r="B753" s="257"/>
      <c r="C753" s="322" t="s">
        <v>150</v>
      </c>
      <c r="D753" s="325">
        <v>150</v>
      </c>
      <c r="E753" s="263">
        <v>6233.333333333333</v>
      </c>
      <c r="F753" s="265">
        <v>6000</v>
      </c>
      <c r="G753" s="267">
        <v>6000</v>
      </c>
      <c r="H753" s="263">
        <v>6000</v>
      </c>
      <c r="I753" s="263">
        <v>6000</v>
      </c>
      <c r="J753" s="263">
        <v>6000</v>
      </c>
      <c r="K753" s="270"/>
      <c r="L753" s="267">
        <v>6038.8888888888878</v>
      </c>
      <c r="M753" s="267">
        <v>6233.333333333333</v>
      </c>
      <c r="N753" s="267">
        <v>6000</v>
      </c>
    </row>
    <row r="754" spans="1:14" outlineLevel="1">
      <c r="A754" s="255"/>
      <c r="B754" s="257"/>
      <c r="C754" s="322" t="s">
        <v>151</v>
      </c>
      <c r="D754" s="325">
        <v>90</v>
      </c>
      <c r="E754" s="263">
        <v>3966.6666666666665</v>
      </c>
      <c r="F754" s="265">
        <v>4000</v>
      </c>
      <c r="G754" s="267">
        <v>4000</v>
      </c>
      <c r="H754" s="263">
        <v>4000</v>
      </c>
      <c r="I754" s="263">
        <v>4000</v>
      </c>
      <c r="J754" s="263">
        <v>3800</v>
      </c>
      <c r="K754" s="270"/>
      <c r="L754" s="267">
        <v>3961.1111111111109</v>
      </c>
      <c r="M754" s="267">
        <v>4000</v>
      </c>
      <c r="N754" s="267">
        <v>3800</v>
      </c>
    </row>
    <row r="755" spans="1:14" outlineLevel="1">
      <c r="A755" s="255"/>
      <c r="B755" s="257"/>
      <c r="C755" s="322" t="s">
        <v>152</v>
      </c>
      <c r="D755" s="325">
        <v>150</v>
      </c>
      <c r="E755" s="263">
        <v>5500</v>
      </c>
      <c r="F755" s="265">
        <v>5500</v>
      </c>
      <c r="G755" s="267">
        <v>5633.333333333333</v>
      </c>
      <c r="H755" s="263">
        <v>5566.666666666667</v>
      </c>
      <c r="I755" s="263">
        <v>6300</v>
      </c>
      <c r="J755" s="263">
        <v>6466.666666666667</v>
      </c>
      <c r="K755" s="270"/>
      <c r="L755" s="267">
        <v>5827.7777777777774</v>
      </c>
      <c r="M755" s="267">
        <v>6466.666666666667</v>
      </c>
      <c r="N755" s="267">
        <v>5500</v>
      </c>
    </row>
    <row r="756" spans="1:14" outlineLevel="1">
      <c r="A756" s="255"/>
      <c r="B756" s="257"/>
      <c r="C756" s="322" t="s">
        <v>153</v>
      </c>
      <c r="D756" s="325">
        <v>110</v>
      </c>
      <c r="E756" s="263">
        <v>4900</v>
      </c>
      <c r="F756" s="265">
        <v>5000</v>
      </c>
      <c r="G756" s="267">
        <v>4800</v>
      </c>
      <c r="H756" s="263">
        <v>4600</v>
      </c>
      <c r="I756" s="263">
        <v>4600</v>
      </c>
      <c r="J756" s="263">
        <v>4600</v>
      </c>
      <c r="K756" s="270"/>
      <c r="L756" s="267">
        <v>4750</v>
      </c>
      <c r="M756" s="267">
        <v>5000</v>
      </c>
      <c r="N756" s="267">
        <v>4600</v>
      </c>
    </row>
    <row r="757" spans="1:14" outlineLevel="1">
      <c r="A757" s="255"/>
      <c r="B757" s="257"/>
      <c r="C757" s="322"/>
      <c r="D757" s="325"/>
      <c r="E757" s="267"/>
      <c r="F757" s="270"/>
      <c r="G757" s="267"/>
      <c r="H757" s="267"/>
      <c r="I757" s="267"/>
      <c r="J757" s="267"/>
      <c r="K757" s="270"/>
      <c r="L757" s="267"/>
      <c r="M757" s="267"/>
      <c r="N757" s="267"/>
    </row>
    <row r="758" spans="1:14" outlineLevel="1">
      <c r="A758" s="399"/>
      <c r="B758" s="400"/>
      <c r="C758" s="401" t="s">
        <v>148</v>
      </c>
      <c r="D758" s="403"/>
      <c r="E758" s="407">
        <v>41.307744107744114</v>
      </c>
      <c r="F758" s="407">
        <v>41.494949494949495</v>
      </c>
      <c r="G758" s="407">
        <v>41.309090909090905</v>
      </c>
      <c r="H758" s="407">
        <v>41.038383838383837</v>
      </c>
      <c r="I758" s="407">
        <v>41.834343434343431</v>
      </c>
      <c r="J758" s="407">
        <v>41.793939393939397</v>
      </c>
      <c r="K758" s="409"/>
      <c r="L758" s="407">
        <v>41.463075196408532</v>
      </c>
      <c r="M758" s="407">
        <v>41.834343434343431</v>
      </c>
      <c r="N758" s="407">
        <v>41.038383838383837</v>
      </c>
    </row>
    <row r="759" spans="1:14" outlineLevel="1">
      <c r="A759" s="234">
        <v>43390</v>
      </c>
      <c r="B759" s="236" t="s">
        <v>142</v>
      </c>
      <c r="C759" s="348" t="s">
        <v>149</v>
      </c>
      <c r="D759" s="349">
        <v>110</v>
      </c>
      <c r="E759" s="244">
        <v>4433.333333333333</v>
      </c>
      <c r="F759" s="246">
        <v>4500</v>
      </c>
      <c r="G759" s="248">
        <v>4500</v>
      </c>
      <c r="H759" s="244">
        <v>4600</v>
      </c>
      <c r="I759" s="244">
        <v>4500</v>
      </c>
      <c r="J759" s="244">
        <v>4600</v>
      </c>
      <c r="K759" s="251"/>
      <c r="L759" s="248">
        <v>4522.2222222222217</v>
      </c>
      <c r="M759" s="248">
        <v>4600</v>
      </c>
      <c r="N759" s="248">
        <v>4433.333333333333</v>
      </c>
    </row>
    <row r="760" spans="1:14" outlineLevel="1">
      <c r="A760" s="255"/>
      <c r="B760" s="257"/>
      <c r="C760" s="322" t="s">
        <v>150</v>
      </c>
      <c r="D760" s="325">
        <v>150</v>
      </c>
      <c r="E760" s="263">
        <v>6233.333333333333</v>
      </c>
      <c r="F760" s="265">
        <v>6000</v>
      </c>
      <c r="G760" s="267">
        <v>6000</v>
      </c>
      <c r="H760" s="263">
        <v>6000</v>
      </c>
      <c r="I760" s="263">
        <v>6000</v>
      </c>
      <c r="J760" s="263">
        <v>6000</v>
      </c>
      <c r="K760" s="270"/>
      <c r="L760" s="267">
        <v>6038.8888888888878</v>
      </c>
      <c r="M760" s="267">
        <v>6233.333333333333</v>
      </c>
      <c r="N760" s="267">
        <v>6000</v>
      </c>
    </row>
    <row r="761" spans="1:14" outlineLevel="1">
      <c r="A761" s="255"/>
      <c r="B761" s="257"/>
      <c r="C761" s="322" t="s">
        <v>151</v>
      </c>
      <c r="D761" s="325">
        <v>90</v>
      </c>
      <c r="E761" s="263">
        <v>3966.6666666666665</v>
      </c>
      <c r="F761" s="265">
        <v>4000</v>
      </c>
      <c r="G761" s="267">
        <v>4000</v>
      </c>
      <c r="H761" s="263">
        <v>4000</v>
      </c>
      <c r="I761" s="263">
        <v>4000</v>
      </c>
      <c r="J761" s="263">
        <v>3800</v>
      </c>
      <c r="K761" s="270"/>
      <c r="L761" s="267">
        <v>3961.1111111111109</v>
      </c>
      <c r="M761" s="267">
        <v>4000</v>
      </c>
      <c r="N761" s="267">
        <v>3800</v>
      </c>
    </row>
    <row r="762" spans="1:14" outlineLevel="1">
      <c r="A762" s="255"/>
      <c r="B762" s="257"/>
      <c r="C762" s="322" t="s">
        <v>152</v>
      </c>
      <c r="D762" s="325">
        <v>150</v>
      </c>
      <c r="E762" s="263">
        <v>5500</v>
      </c>
      <c r="F762" s="265">
        <v>5500</v>
      </c>
      <c r="G762" s="267">
        <v>5633.333333333333</v>
      </c>
      <c r="H762" s="263">
        <v>5566.666666666667</v>
      </c>
      <c r="I762" s="263">
        <v>6300</v>
      </c>
      <c r="J762" s="263">
        <v>6466.666666666667</v>
      </c>
      <c r="K762" s="270"/>
      <c r="L762" s="267">
        <v>5827.7777777777774</v>
      </c>
      <c r="M762" s="267">
        <v>6466.666666666667</v>
      </c>
      <c r="N762" s="267">
        <v>5500</v>
      </c>
    </row>
    <row r="763" spans="1:14" outlineLevel="1">
      <c r="A763" s="255"/>
      <c r="B763" s="257"/>
      <c r="C763" s="322" t="s">
        <v>153</v>
      </c>
      <c r="D763" s="325">
        <v>110</v>
      </c>
      <c r="E763" s="263">
        <v>4900</v>
      </c>
      <c r="F763" s="265">
        <v>5000</v>
      </c>
      <c r="G763" s="267">
        <v>4800</v>
      </c>
      <c r="H763" s="263">
        <v>4600</v>
      </c>
      <c r="I763" s="263">
        <v>4600</v>
      </c>
      <c r="J763" s="263">
        <v>4600</v>
      </c>
      <c r="K763" s="270"/>
      <c r="L763" s="267">
        <v>4750</v>
      </c>
      <c r="M763" s="267">
        <v>5000</v>
      </c>
      <c r="N763" s="267">
        <v>4600</v>
      </c>
    </row>
    <row r="764" spans="1:14" outlineLevel="1">
      <c r="A764" s="255"/>
      <c r="B764" s="257"/>
      <c r="C764" s="322"/>
      <c r="D764" s="325"/>
      <c r="E764" s="267"/>
      <c r="F764" s="270"/>
      <c r="G764" s="267"/>
      <c r="H764" s="267"/>
      <c r="I764" s="267"/>
      <c r="J764" s="267"/>
      <c r="K764" s="270"/>
      <c r="L764" s="267"/>
      <c r="M764" s="267"/>
      <c r="N764" s="267"/>
    </row>
    <row r="765" spans="1:14" outlineLevel="1">
      <c r="A765" s="399"/>
      <c r="B765" s="400"/>
      <c r="C765" s="401" t="s">
        <v>148</v>
      </c>
      <c r="D765" s="403"/>
      <c r="E765" s="407">
        <v>41.428956228956224</v>
      </c>
      <c r="F765" s="407">
        <v>41.494949494949495</v>
      </c>
      <c r="G765" s="407">
        <v>41.309090909090905</v>
      </c>
      <c r="H765" s="407">
        <v>41.038383838383837</v>
      </c>
      <c r="I765" s="407">
        <v>41.834343434343431</v>
      </c>
      <c r="J765" s="407">
        <v>41.793939393939397</v>
      </c>
      <c r="K765" s="409"/>
      <c r="L765" s="407">
        <v>41.483277216610539</v>
      </c>
      <c r="M765" s="407">
        <v>41.834343434343431</v>
      </c>
      <c r="N765" s="407">
        <v>41.038383838383837</v>
      </c>
    </row>
    <row r="766" spans="1:14" outlineLevel="1">
      <c r="A766" s="234">
        <v>43389</v>
      </c>
      <c r="B766" s="236" t="s">
        <v>142</v>
      </c>
      <c r="C766" s="348" t="s">
        <v>149</v>
      </c>
      <c r="D766" s="349">
        <v>110</v>
      </c>
      <c r="E766" s="244">
        <v>4500</v>
      </c>
      <c r="F766" s="246">
        <v>4500</v>
      </c>
      <c r="G766" s="248">
        <v>4500</v>
      </c>
      <c r="H766" s="244">
        <v>4400</v>
      </c>
      <c r="I766" s="244">
        <v>4500</v>
      </c>
      <c r="J766" s="244">
        <v>4600</v>
      </c>
      <c r="K766" s="251"/>
      <c r="L766" s="248">
        <v>4500</v>
      </c>
      <c r="M766" s="248">
        <v>4600</v>
      </c>
      <c r="N766" s="248">
        <v>4400</v>
      </c>
    </row>
    <row r="767" spans="1:14" outlineLevel="1">
      <c r="A767" s="255"/>
      <c r="B767" s="257"/>
      <c r="C767" s="322" t="s">
        <v>150</v>
      </c>
      <c r="D767" s="325">
        <v>150</v>
      </c>
      <c r="E767" s="263">
        <v>5833.333333333333</v>
      </c>
      <c r="F767" s="265">
        <v>6000</v>
      </c>
      <c r="G767" s="267">
        <v>6000</v>
      </c>
      <c r="H767" s="263">
        <v>6000</v>
      </c>
      <c r="I767" s="263">
        <v>6000</v>
      </c>
      <c r="J767" s="263">
        <v>6000</v>
      </c>
      <c r="K767" s="270"/>
      <c r="L767" s="267">
        <v>5972.2222222222217</v>
      </c>
      <c r="M767" s="267">
        <v>6000</v>
      </c>
      <c r="N767" s="267">
        <v>5833.333333333333</v>
      </c>
    </row>
    <row r="768" spans="1:14" outlineLevel="1">
      <c r="A768" s="255"/>
      <c r="B768" s="257"/>
      <c r="C768" s="322" t="s">
        <v>151</v>
      </c>
      <c r="D768" s="325">
        <v>90</v>
      </c>
      <c r="E768" s="263">
        <v>4033.3333333333335</v>
      </c>
      <c r="F768" s="265">
        <v>4000</v>
      </c>
      <c r="G768" s="267">
        <v>4000</v>
      </c>
      <c r="H768" s="263">
        <v>3800</v>
      </c>
      <c r="I768" s="263">
        <v>4000</v>
      </c>
      <c r="J768" s="263">
        <v>3800</v>
      </c>
      <c r="K768" s="270"/>
      <c r="L768" s="267">
        <v>3938.8888888888891</v>
      </c>
      <c r="M768" s="267">
        <v>4033.3333333333335</v>
      </c>
      <c r="N768" s="267">
        <v>3800</v>
      </c>
    </row>
    <row r="769" spans="1:14" outlineLevel="1">
      <c r="A769" s="255"/>
      <c r="B769" s="257"/>
      <c r="C769" s="322" t="s">
        <v>152</v>
      </c>
      <c r="D769" s="325">
        <v>150</v>
      </c>
      <c r="E769" s="263">
        <v>5500</v>
      </c>
      <c r="F769" s="265">
        <v>5500</v>
      </c>
      <c r="G769" s="267">
        <v>5500</v>
      </c>
      <c r="H769" s="263">
        <v>5600</v>
      </c>
      <c r="I769" s="263">
        <v>6300</v>
      </c>
      <c r="J769" s="263">
        <v>6333.333333333333</v>
      </c>
      <c r="K769" s="270"/>
      <c r="L769" s="267">
        <v>5788.8888888888896</v>
      </c>
      <c r="M769" s="267">
        <v>6333.333333333333</v>
      </c>
      <c r="N769" s="267">
        <v>5500</v>
      </c>
    </row>
    <row r="770" spans="1:14" outlineLevel="1">
      <c r="A770" s="255"/>
      <c r="B770" s="257"/>
      <c r="C770" s="322" t="s">
        <v>153</v>
      </c>
      <c r="D770" s="325">
        <v>110</v>
      </c>
      <c r="E770" s="263">
        <v>4700</v>
      </c>
      <c r="F770" s="265">
        <v>5000</v>
      </c>
      <c r="G770" s="267">
        <v>4800</v>
      </c>
      <c r="H770" s="263">
        <v>4600</v>
      </c>
      <c r="I770" s="263">
        <v>4600</v>
      </c>
      <c r="J770" s="263">
        <v>4600</v>
      </c>
      <c r="K770" s="270"/>
      <c r="L770" s="267">
        <v>4716.666666666667</v>
      </c>
      <c r="M770" s="267">
        <v>5000</v>
      </c>
      <c r="N770" s="267">
        <v>4600</v>
      </c>
    </row>
    <row r="771" spans="1:14" outlineLevel="1">
      <c r="A771" s="255"/>
      <c r="B771" s="257"/>
      <c r="C771" s="322"/>
      <c r="D771" s="325"/>
      <c r="E771" s="267"/>
      <c r="F771" s="270"/>
      <c r="G771" s="267"/>
      <c r="H771" s="267"/>
      <c r="I771" s="267"/>
      <c r="J771" s="267"/>
      <c r="K771" s="270"/>
      <c r="L771" s="267"/>
      <c r="M771" s="267"/>
      <c r="N771" s="267"/>
    </row>
    <row r="772" spans="1:14" outlineLevel="1">
      <c r="A772" s="399"/>
      <c r="B772" s="400"/>
      <c r="C772" s="401" t="s">
        <v>148</v>
      </c>
      <c r="D772" s="403"/>
      <c r="E772" s="407">
        <v>40.801346801346796</v>
      </c>
      <c r="F772" s="407">
        <v>41.494949494949495</v>
      </c>
      <c r="G772" s="407">
        <v>41.131313131313128</v>
      </c>
      <c r="H772" s="407">
        <v>40.274747474747478</v>
      </c>
      <c r="I772" s="407">
        <v>41.834343434343431</v>
      </c>
      <c r="J772" s="407">
        <v>41.616161616161619</v>
      </c>
      <c r="K772" s="409"/>
      <c r="L772" s="407">
        <v>41.192143658810323</v>
      </c>
      <c r="M772" s="407">
        <v>41.834343434343431</v>
      </c>
      <c r="N772" s="407">
        <v>40.274747474747478</v>
      </c>
    </row>
    <row r="773" spans="1:14" outlineLevel="1">
      <c r="A773" s="234">
        <v>43388</v>
      </c>
      <c r="B773" s="236" t="s">
        <v>142</v>
      </c>
      <c r="C773" s="348" t="s">
        <v>149</v>
      </c>
      <c r="D773" s="349">
        <v>110</v>
      </c>
      <c r="E773" s="244">
        <v>4500</v>
      </c>
      <c r="F773" s="246">
        <v>4800</v>
      </c>
      <c r="G773" s="248">
        <v>4600</v>
      </c>
      <c r="H773" s="244">
        <v>4400</v>
      </c>
      <c r="I773" s="244">
        <v>4500</v>
      </c>
      <c r="J773" s="244">
        <v>4500</v>
      </c>
      <c r="K773" s="251"/>
      <c r="L773" s="248">
        <v>4550</v>
      </c>
      <c r="M773" s="248">
        <v>4800</v>
      </c>
      <c r="N773" s="248">
        <v>4400</v>
      </c>
    </row>
    <row r="774" spans="1:14" outlineLevel="1">
      <c r="A774" s="255"/>
      <c r="B774" s="257"/>
      <c r="C774" s="322" t="s">
        <v>150</v>
      </c>
      <c r="D774" s="325">
        <v>150</v>
      </c>
      <c r="E774" s="263">
        <v>5766.666666666667</v>
      </c>
      <c r="F774" s="265">
        <v>6000</v>
      </c>
      <c r="G774" s="267">
        <v>6000</v>
      </c>
      <c r="H774" s="263">
        <v>6000</v>
      </c>
      <c r="I774" s="263">
        <v>6200</v>
      </c>
      <c r="J774" s="263">
        <v>6000</v>
      </c>
      <c r="K774" s="270"/>
      <c r="L774" s="267">
        <v>5994.4444444444453</v>
      </c>
      <c r="M774" s="267">
        <v>6200</v>
      </c>
      <c r="N774" s="267">
        <v>5766.666666666667</v>
      </c>
    </row>
    <row r="775" spans="1:14" outlineLevel="1">
      <c r="A775" s="255"/>
      <c r="B775" s="257"/>
      <c r="C775" s="322" t="s">
        <v>151</v>
      </c>
      <c r="D775" s="325">
        <v>90</v>
      </c>
      <c r="E775" s="263">
        <v>3800</v>
      </c>
      <c r="F775" s="265">
        <v>4000</v>
      </c>
      <c r="G775" s="267">
        <v>4000</v>
      </c>
      <c r="H775" s="263">
        <v>3800</v>
      </c>
      <c r="I775" s="263">
        <v>4000</v>
      </c>
      <c r="J775" s="263">
        <v>3800</v>
      </c>
      <c r="K775" s="270"/>
      <c r="L775" s="267">
        <v>3900</v>
      </c>
      <c r="M775" s="267">
        <v>4000</v>
      </c>
      <c r="N775" s="267">
        <v>3800</v>
      </c>
    </row>
    <row r="776" spans="1:14" outlineLevel="1">
      <c r="A776" s="255"/>
      <c r="B776" s="257"/>
      <c r="C776" s="322" t="s">
        <v>152</v>
      </c>
      <c r="D776" s="325">
        <v>150</v>
      </c>
      <c r="E776" s="263">
        <v>5466.666666666667</v>
      </c>
      <c r="F776" s="265">
        <v>5500</v>
      </c>
      <c r="G776" s="267">
        <v>5533.333333333333</v>
      </c>
      <c r="H776" s="263">
        <v>5600</v>
      </c>
      <c r="I776" s="263">
        <v>6300</v>
      </c>
      <c r="J776" s="263">
        <v>5666.666666666667</v>
      </c>
      <c r="K776" s="270"/>
      <c r="L776" s="267">
        <v>5677.7777777777774</v>
      </c>
      <c r="M776" s="267">
        <v>6300</v>
      </c>
      <c r="N776" s="267">
        <v>5466.666666666667</v>
      </c>
    </row>
    <row r="777" spans="1:14" outlineLevel="1">
      <c r="A777" s="255"/>
      <c r="B777" s="257"/>
      <c r="C777" s="322" t="s">
        <v>153</v>
      </c>
      <c r="D777" s="325">
        <v>110</v>
      </c>
      <c r="E777" s="263">
        <v>4700</v>
      </c>
      <c r="F777" s="265">
        <v>5000</v>
      </c>
      <c r="G777" s="267">
        <v>4800</v>
      </c>
      <c r="H777" s="263">
        <v>4600</v>
      </c>
      <c r="I777" s="263">
        <v>4600</v>
      </c>
      <c r="J777" s="263">
        <v>4600</v>
      </c>
      <c r="K777" s="270"/>
      <c r="L777" s="267">
        <v>4716.666666666667</v>
      </c>
      <c r="M777" s="267">
        <v>5000</v>
      </c>
      <c r="N777" s="267">
        <v>4600</v>
      </c>
    </row>
    <row r="778" spans="1:14" outlineLevel="1">
      <c r="A778" s="255"/>
      <c r="B778" s="257"/>
      <c r="C778" s="322"/>
      <c r="D778" s="325"/>
      <c r="E778" s="267"/>
      <c r="F778" s="270"/>
      <c r="G778" s="267"/>
      <c r="H778" s="267"/>
      <c r="I778" s="267"/>
      <c r="J778" s="267"/>
      <c r="K778" s="270"/>
      <c r="L778" s="267"/>
      <c r="M778" s="267"/>
      <c r="N778" s="267"/>
    </row>
    <row r="779" spans="1:14" outlineLevel="1">
      <c r="A779" s="399"/>
      <c r="B779" s="400"/>
      <c r="C779" s="401" t="s">
        <v>148</v>
      </c>
      <c r="D779" s="403"/>
      <c r="E779" s="407">
        <v>40.149494949494951</v>
      </c>
      <c r="F779" s="407">
        <v>42.040404040404042</v>
      </c>
      <c r="G779" s="407">
        <v>41.357575757575752</v>
      </c>
      <c r="H779" s="407">
        <v>40.274747474747478</v>
      </c>
      <c r="I779" s="407">
        <v>42.101010101010104</v>
      </c>
      <c r="J779" s="407">
        <v>40.545454545454547</v>
      </c>
      <c r="K779" s="409"/>
      <c r="L779" s="407">
        <v>41.078114478114479</v>
      </c>
      <c r="M779" s="407">
        <v>42.101010101010104</v>
      </c>
      <c r="N779" s="407">
        <v>40.149494949494951</v>
      </c>
    </row>
    <row r="780" spans="1:14" outlineLevel="1">
      <c r="A780" s="234">
        <v>43386</v>
      </c>
      <c r="B780" s="236" t="s">
        <v>142</v>
      </c>
      <c r="C780" s="348" t="s">
        <v>149</v>
      </c>
      <c r="D780" s="349">
        <v>110</v>
      </c>
      <c r="E780" s="244">
        <v>4500</v>
      </c>
      <c r="F780" s="246">
        <v>4800</v>
      </c>
      <c r="G780" s="248">
        <v>4600</v>
      </c>
      <c r="H780" s="244">
        <v>4400</v>
      </c>
      <c r="I780" s="244">
        <v>4500</v>
      </c>
      <c r="J780" s="244">
        <v>4500</v>
      </c>
      <c r="K780" s="251"/>
      <c r="L780" s="248">
        <v>4550</v>
      </c>
      <c r="M780" s="248">
        <v>4800</v>
      </c>
      <c r="N780" s="248">
        <v>4400</v>
      </c>
    </row>
    <row r="781" spans="1:14" outlineLevel="1">
      <c r="A781" s="255"/>
      <c r="B781" s="257"/>
      <c r="C781" s="322" t="s">
        <v>150</v>
      </c>
      <c r="D781" s="325">
        <v>150</v>
      </c>
      <c r="E781" s="263">
        <v>5766.666666666667</v>
      </c>
      <c r="F781" s="265">
        <v>6000</v>
      </c>
      <c r="G781" s="267">
        <v>6000</v>
      </c>
      <c r="H781" s="263">
        <v>6000</v>
      </c>
      <c r="I781" s="263">
        <v>6200</v>
      </c>
      <c r="J781" s="263">
        <v>6000</v>
      </c>
      <c r="K781" s="270"/>
      <c r="L781" s="267">
        <v>5994.4444444444453</v>
      </c>
      <c r="M781" s="267">
        <v>6200</v>
      </c>
      <c r="N781" s="267">
        <v>5766.666666666667</v>
      </c>
    </row>
    <row r="782" spans="1:14" outlineLevel="1">
      <c r="A782" s="255"/>
      <c r="B782" s="257"/>
      <c r="C782" s="322" t="s">
        <v>151</v>
      </c>
      <c r="D782" s="325">
        <v>90</v>
      </c>
      <c r="E782" s="263">
        <v>3800</v>
      </c>
      <c r="F782" s="265">
        <v>4000</v>
      </c>
      <c r="G782" s="267">
        <v>4000</v>
      </c>
      <c r="H782" s="263">
        <v>3800</v>
      </c>
      <c r="I782" s="263">
        <v>4000</v>
      </c>
      <c r="J782" s="263">
        <v>3800</v>
      </c>
      <c r="K782" s="270"/>
      <c r="L782" s="267">
        <v>3900</v>
      </c>
      <c r="M782" s="267">
        <v>4000</v>
      </c>
      <c r="N782" s="267">
        <v>3800</v>
      </c>
    </row>
    <row r="783" spans="1:14" outlineLevel="1">
      <c r="A783" s="255"/>
      <c r="B783" s="257"/>
      <c r="C783" s="322" t="s">
        <v>152</v>
      </c>
      <c r="D783" s="325">
        <v>150</v>
      </c>
      <c r="E783" s="263">
        <v>5466.666666666667</v>
      </c>
      <c r="F783" s="265">
        <v>5500</v>
      </c>
      <c r="G783" s="267">
        <v>5500</v>
      </c>
      <c r="H783" s="263">
        <v>5600</v>
      </c>
      <c r="I783" s="263">
        <v>6300</v>
      </c>
      <c r="J783" s="263">
        <v>5666.666666666667</v>
      </c>
      <c r="K783" s="270"/>
      <c r="L783" s="267">
        <v>5672.2222222222226</v>
      </c>
      <c r="M783" s="267">
        <v>6300</v>
      </c>
      <c r="N783" s="267">
        <v>5466.666666666667</v>
      </c>
    </row>
    <row r="784" spans="1:14" outlineLevel="1">
      <c r="A784" s="255"/>
      <c r="B784" s="257"/>
      <c r="C784" s="322" t="s">
        <v>153</v>
      </c>
      <c r="D784" s="325">
        <v>110</v>
      </c>
      <c r="E784" s="263">
        <v>4700</v>
      </c>
      <c r="F784" s="265">
        <v>5000</v>
      </c>
      <c r="G784" s="267">
        <v>4800</v>
      </c>
      <c r="H784" s="263">
        <v>4600</v>
      </c>
      <c r="I784" s="263">
        <v>4600</v>
      </c>
      <c r="J784" s="263">
        <v>4600</v>
      </c>
      <c r="K784" s="270"/>
      <c r="L784" s="267">
        <v>4716.666666666667</v>
      </c>
      <c r="M784" s="267">
        <v>5000</v>
      </c>
      <c r="N784" s="267">
        <v>4600</v>
      </c>
    </row>
    <row r="785" spans="1:14" outlineLevel="1">
      <c r="A785" s="255"/>
      <c r="B785" s="257"/>
      <c r="C785" s="322"/>
      <c r="D785" s="325"/>
      <c r="E785" s="267"/>
      <c r="F785" s="270"/>
      <c r="G785" s="267"/>
      <c r="H785" s="267"/>
      <c r="I785" s="267"/>
      <c r="J785" s="267"/>
      <c r="K785" s="270"/>
      <c r="L785" s="267"/>
      <c r="M785" s="267"/>
      <c r="N785" s="267"/>
    </row>
    <row r="786" spans="1:14" outlineLevel="1">
      <c r="A786" s="399"/>
      <c r="B786" s="400"/>
      <c r="C786" s="401" t="s">
        <v>148</v>
      </c>
      <c r="D786" s="403"/>
      <c r="E786" s="407">
        <v>40.149494949494951</v>
      </c>
      <c r="F786" s="407">
        <v>42.040404040404042</v>
      </c>
      <c r="G786" s="407">
        <v>41.313131313131308</v>
      </c>
      <c r="H786" s="407">
        <v>40.274747474747478</v>
      </c>
      <c r="I786" s="407">
        <v>42.101010101010104</v>
      </c>
      <c r="J786" s="407">
        <v>40.545454545454547</v>
      </c>
      <c r="K786" s="409"/>
      <c r="L786" s="407">
        <v>41.070707070707073</v>
      </c>
      <c r="M786" s="407">
        <v>42.101010101010104</v>
      </c>
      <c r="N786" s="407">
        <v>40.149494949494951</v>
      </c>
    </row>
    <row r="787" spans="1:14" outlineLevel="1">
      <c r="A787" s="234">
        <v>43385.518962615737</v>
      </c>
      <c r="B787" s="236" t="s">
        <v>142</v>
      </c>
      <c r="C787" s="348" t="s">
        <v>149</v>
      </c>
      <c r="D787" s="349">
        <v>110</v>
      </c>
      <c r="E787" s="244">
        <v>4500</v>
      </c>
      <c r="F787" s="246">
        <v>4800</v>
      </c>
      <c r="G787" s="248">
        <v>4600</v>
      </c>
      <c r="H787" s="244">
        <v>4400</v>
      </c>
      <c r="I787" s="244">
        <v>4500</v>
      </c>
      <c r="J787" s="244">
        <v>4500</v>
      </c>
      <c r="K787" s="251"/>
      <c r="L787" s="248">
        <v>4550</v>
      </c>
      <c r="M787" s="248">
        <v>4800</v>
      </c>
      <c r="N787" s="248">
        <v>4400</v>
      </c>
    </row>
    <row r="788" spans="1:14" outlineLevel="1">
      <c r="A788" s="255"/>
      <c r="B788" s="257"/>
      <c r="C788" s="322" t="s">
        <v>150</v>
      </c>
      <c r="D788" s="325">
        <v>150</v>
      </c>
      <c r="E788" s="263">
        <v>5766.666666666667</v>
      </c>
      <c r="F788" s="265">
        <v>6000</v>
      </c>
      <c r="G788" s="267">
        <v>6000</v>
      </c>
      <c r="H788" s="263">
        <v>6000</v>
      </c>
      <c r="I788" s="263">
        <v>6200</v>
      </c>
      <c r="J788" s="263">
        <v>6000</v>
      </c>
      <c r="K788" s="270"/>
      <c r="L788" s="267">
        <v>5994.4444444444453</v>
      </c>
      <c r="M788" s="267">
        <v>6200</v>
      </c>
      <c r="N788" s="267">
        <v>5766.666666666667</v>
      </c>
    </row>
    <row r="789" spans="1:14" outlineLevel="1">
      <c r="A789" s="255"/>
      <c r="B789" s="257"/>
      <c r="C789" s="322" t="s">
        <v>151</v>
      </c>
      <c r="D789" s="325">
        <v>90</v>
      </c>
      <c r="E789" s="263">
        <v>3800</v>
      </c>
      <c r="F789" s="265">
        <v>4000</v>
      </c>
      <c r="G789" s="267">
        <v>4000</v>
      </c>
      <c r="H789" s="263">
        <v>3800</v>
      </c>
      <c r="I789" s="263">
        <v>4000</v>
      </c>
      <c r="J789" s="263">
        <v>3800</v>
      </c>
      <c r="K789" s="270"/>
      <c r="L789" s="267">
        <v>3900</v>
      </c>
      <c r="M789" s="267">
        <v>4000</v>
      </c>
      <c r="N789" s="267">
        <v>3800</v>
      </c>
    </row>
    <row r="790" spans="1:14" outlineLevel="1">
      <c r="A790" s="255"/>
      <c r="B790" s="257"/>
      <c r="C790" s="322" t="s">
        <v>152</v>
      </c>
      <c r="D790" s="325">
        <v>150</v>
      </c>
      <c r="E790" s="263">
        <v>5466.666666666667</v>
      </c>
      <c r="F790" s="265">
        <v>5500</v>
      </c>
      <c r="G790" s="267">
        <v>5500</v>
      </c>
      <c r="H790" s="263">
        <v>5600</v>
      </c>
      <c r="I790" s="263">
        <v>6300</v>
      </c>
      <c r="J790" s="263">
        <v>5666.666666666667</v>
      </c>
      <c r="K790" s="270"/>
      <c r="L790" s="267">
        <v>5672.2222222222226</v>
      </c>
      <c r="M790" s="267">
        <v>6300</v>
      </c>
      <c r="N790" s="267">
        <v>5466.666666666667</v>
      </c>
    </row>
    <row r="791" spans="1:14" outlineLevel="1">
      <c r="A791" s="255"/>
      <c r="B791" s="257"/>
      <c r="C791" s="322" t="s">
        <v>153</v>
      </c>
      <c r="D791" s="325">
        <v>110</v>
      </c>
      <c r="E791" s="263">
        <v>4700</v>
      </c>
      <c r="F791" s="265">
        <v>5000</v>
      </c>
      <c r="G791" s="267">
        <v>4800</v>
      </c>
      <c r="H791" s="263">
        <v>4600</v>
      </c>
      <c r="I791" s="263">
        <v>4600</v>
      </c>
      <c r="J791" s="263">
        <v>4600</v>
      </c>
      <c r="K791" s="270"/>
      <c r="L791" s="267">
        <v>4716.666666666667</v>
      </c>
      <c r="M791" s="267">
        <v>5000</v>
      </c>
      <c r="N791" s="267">
        <v>4600</v>
      </c>
    </row>
    <row r="792" spans="1:14" outlineLevel="1">
      <c r="A792" s="255"/>
      <c r="B792" s="257"/>
      <c r="C792" s="322"/>
      <c r="D792" s="325"/>
      <c r="E792" s="267"/>
      <c r="F792" s="270"/>
      <c r="G792" s="267"/>
      <c r="H792" s="267"/>
      <c r="I792" s="267"/>
      <c r="J792" s="267"/>
      <c r="K792" s="270"/>
      <c r="L792" s="267"/>
      <c r="M792" s="267"/>
      <c r="N792" s="267"/>
    </row>
    <row r="793" spans="1:14" outlineLevel="1">
      <c r="A793" s="399"/>
      <c r="B793" s="400"/>
      <c r="C793" s="401" t="s">
        <v>148</v>
      </c>
      <c r="D793" s="403"/>
      <c r="E793" s="407">
        <v>40.149494949494951</v>
      </c>
      <c r="F793" s="407">
        <v>42.040404040404042</v>
      </c>
      <c r="G793" s="407">
        <v>41.313131313131308</v>
      </c>
      <c r="H793" s="407">
        <v>40.274747474747478</v>
      </c>
      <c r="I793" s="407">
        <v>42.101010101010104</v>
      </c>
      <c r="J793" s="407">
        <v>40.545454545454547</v>
      </c>
      <c r="K793" s="409"/>
      <c r="L793" s="407">
        <v>41.070707070707073</v>
      </c>
      <c r="M793" s="407">
        <v>42.101010101010104</v>
      </c>
      <c r="N793" s="407">
        <v>40.149494949494951</v>
      </c>
    </row>
    <row r="794" spans="1:14" outlineLevel="1">
      <c r="A794" s="234">
        <v>43384</v>
      </c>
      <c r="B794" s="236" t="s">
        <v>142</v>
      </c>
      <c r="C794" s="348" t="s">
        <v>149</v>
      </c>
      <c r="D794" s="349">
        <v>110</v>
      </c>
      <c r="E794" s="244">
        <v>4500</v>
      </c>
      <c r="F794" s="246">
        <v>5000</v>
      </c>
      <c r="G794" s="248">
        <v>4700</v>
      </c>
      <c r="H794" s="244">
        <v>4400</v>
      </c>
      <c r="I794" s="244">
        <v>4500</v>
      </c>
      <c r="J794" s="244">
        <v>4500</v>
      </c>
      <c r="K794" s="251"/>
      <c r="L794" s="248">
        <v>4600</v>
      </c>
      <c r="M794" s="248">
        <v>5000</v>
      </c>
      <c r="N794" s="248">
        <v>4400</v>
      </c>
    </row>
    <row r="795" spans="1:14" outlineLevel="1">
      <c r="A795" s="255"/>
      <c r="B795" s="257"/>
      <c r="C795" s="322" t="s">
        <v>150</v>
      </c>
      <c r="D795" s="325">
        <v>150</v>
      </c>
      <c r="E795" s="263">
        <v>5700</v>
      </c>
      <c r="F795" s="265">
        <v>6000</v>
      </c>
      <c r="G795" s="267">
        <v>6000</v>
      </c>
      <c r="H795" s="263">
        <v>6000</v>
      </c>
      <c r="I795" s="263">
        <v>6200</v>
      </c>
      <c r="J795" s="263">
        <v>6000</v>
      </c>
      <c r="K795" s="270"/>
      <c r="L795" s="267">
        <v>5983.333333333333</v>
      </c>
      <c r="M795" s="267">
        <v>6200</v>
      </c>
      <c r="N795" s="267">
        <v>5700</v>
      </c>
    </row>
    <row r="796" spans="1:14" outlineLevel="1">
      <c r="A796" s="255"/>
      <c r="B796" s="257"/>
      <c r="C796" s="322" t="s">
        <v>151</v>
      </c>
      <c r="D796" s="325">
        <v>90</v>
      </c>
      <c r="E796" s="263">
        <v>3800</v>
      </c>
      <c r="F796" s="265">
        <v>4000</v>
      </c>
      <c r="G796" s="267">
        <v>4000</v>
      </c>
      <c r="H796" s="263">
        <v>3800</v>
      </c>
      <c r="I796" s="263">
        <v>4000</v>
      </c>
      <c r="J796" s="263">
        <v>3800</v>
      </c>
      <c r="K796" s="270"/>
      <c r="L796" s="267">
        <v>3900</v>
      </c>
      <c r="M796" s="267">
        <v>4000</v>
      </c>
      <c r="N796" s="267">
        <v>3800</v>
      </c>
    </row>
    <row r="797" spans="1:14" outlineLevel="1">
      <c r="A797" s="255"/>
      <c r="B797" s="257"/>
      <c r="C797" s="322" t="s">
        <v>152</v>
      </c>
      <c r="D797" s="325">
        <v>150</v>
      </c>
      <c r="E797" s="263">
        <v>5400</v>
      </c>
      <c r="F797" s="265">
        <v>5000</v>
      </c>
      <c r="G797" s="267">
        <v>5633.333333333333</v>
      </c>
      <c r="H797" s="263">
        <v>5600</v>
      </c>
      <c r="I797" s="263">
        <v>6300</v>
      </c>
      <c r="J797" s="263">
        <v>6133.333333333333</v>
      </c>
      <c r="K797" s="270"/>
      <c r="L797" s="267">
        <v>5677.7777777777774</v>
      </c>
      <c r="M797" s="267">
        <v>6300</v>
      </c>
      <c r="N797" s="267">
        <v>5000</v>
      </c>
    </row>
    <row r="798" spans="1:14" outlineLevel="1">
      <c r="A798" s="255"/>
      <c r="B798" s="257"/>
      <c r="C798" s="322" t="s">
        <v>153</v>
      </c>
      <c r="D798" s="325">
        <v>110</v>
      </c>
      <c r="E798" s="263">
        <v>4700</v>
      </c>
      <c r="F798" s="265">
        <v>4800</v>
      </c>
      <c r="G798" s="267">
        <v>4800</v>
      </c>
      <c r="H798" s="263">
        <v>4600</v>
      </c>
      <c r="I798" s="263">
        <v>4600</v>
      </c>
      <c r="J798" s="263">
        <v>4600</v>
      </c>
      <c r="K798" s="270"/>
      <c r="L798" s="267">
        <v>4683.333333333333</v>
      </c>
      <c r="M798" s="267">
        <v>4800</v>
      </c>
      <c r="N798" s="267">
        <v>4600</v>
      </c>
    </row>
    <row r="799" spans="1:14" outlineLevel="1">
      <c r="A799" s="255"/>
      <c r="B799" s="257"/>
      <c r="C799" s="322"/>
      <c r="D799" s="325"/>
      <c r="E799" s="267"/>
      <c r="F799" s="270"/>
      <c r="G799" s="267"/>
      <c r="H799" s="267"/>
      <c r="I799" s="267"/>
      <c r="J799" s="267"/>
      <c r="K799" s="270"/>
      <c r="L799" s="267"/>
      <c r="M799" s="267"/>
      <c r="N799" s="267"/>
    </row>
    <row r="800" spans="1:14" outlineLevel="1">
      <c r="A800" s="399"/>
      <c r="B800" s="400"/>
      <c r="C800" s="401" t="s">
        <v>148</v>
      </c>
      <c r="D800" s="403"/>
      <c r="E800" s="407">
        <v>39.971717171717174</v>
      </c>
      <c r="F800" s="407">
        <v>41.37373737373737</v>
      </c>
      <c r="G800" s="407">
        <v>41.672727272727272</v>
      </c>
      <c r="H800" s="407">
        <v>40.274747474747478</v>
      </c>
      <c r="I800" s="407">
        <v>42.101010101010104</v>
      </c>
      <c r="J800" s="407">
        <v>41.167676767676767</v>
      </c>
      <c r="K800" s="409"/>
      <c r="L800" s="407">
        <v>41.093602693602698</v>
      </c>
      <c r="M800" s="407">
        <v>42.101010101010104</v>
      </c>
      <c r="N800" s="407">
        <v>39.971717171717174</v>
      </c>
    </row>
    <row r="801" spans="1:14" outlineLevel="1">
      <c r="A801" s="234">
        <v>43383</v>
      </c>
      <c r="B801" s="236" t="s">
        <v>142</v>
      </c>
      <c r="C801" s="348" t="s">
        <v>149</v>
      </c>
      <c r="D801" s="349">
        <v>110</v>
      </c>
      <c r="E801" s="244">
        <v>4500</v>
      </c>
      <c r="F801" s="246">
        <v>5000</v>
      </c>
      <c r="G801" s="248">
        <v>4700</v>
      </c>
      <c r="H801" s="244">
        <v>4400</v>
      </c>
      <c r="I801" s="244">
        <v>4500</v>
      </c>
      <c r="J801" s="244">
        <v>4500</v>
      </c>
      <c r="K801" s="251"/>
      <c r="L801" s="248">
        <v>4600</v>
      </c>
      <c r="M801" s="248">
        <v>5000</v>
      </c>
      <c r="N801" s="248">
        <v>4400</v>
      </c>
    </row>
    <row r="802" spans="1:14" outlineLevel="1">
      <c r="A802" s="255"/>
      <c r="B802" s="257"/>
      <c r="C802" s="322" t="s">
        <v>150</v>
      </c>
      <c r="D802" s="325">
        <v>150</v>
      </c>
      <c r="E802" s="263">
        <v>5700</v>
      </c>
      <c r="F802" s="265">
        <v>6000</v>
      </c>
      <c r="G802" s="267">
        <v>6000</v>
      </c>
      <c r="H802" s="263">
        <v>6000</v>
      </c>
      <c r="I802" s="263">
        <v>6200</v>
      </c>
      <c r="J802" s="263">
        <v>6000</v>
      </c>
      <c r="K802" s="270"/>
      <c r="L802" s="267">
        <v>5983.333333333333</v>
      </c>
      <c r="M802" s="267">
        <v>6200</v>
      </c>
      <c r="N802" s="267">
        <v>5700</v>
      </c>
    </row>
    <row r="803" spans="1:14" outlineLevel="1">
      <c r="A803" s="255"/>
      <c r="B803" s="257"/>
      <c r="C803" s="322" t="s">
        <v>151</v>
      </c>
      <c r="D803" s="325">
        <v>90</v>
      </c>
      <c r="E803" s="263">
        <v>3800</v>
      </c>
      <c r="F803" s="265">
        <v>4000</v>
      </c>
      <c r="G803" s="267">
        <v>4000</v>
      </c>
      <c r="H803" s="263">
        <v>3800</v>
      </c>
      <c r="I803" s="263">
        <v>4000</v>
      </c>
      <c r="J803" s="263">
        <v>3800</v>
      </c>
      <c r="K803" s="270"/>
      <c r="L803" s="267">
        <v>3900</v>
      </c>
      <c r="M803" s="267">
        <v>4000</v>
      </c>
      <c r="N803" s="267">
        <v>3800</v>
      </c>
    </row>
    <row r="804" spans="1:14" outlineLevel="1">
      <c r="A804" s="255"/>
      <c r="B804" s="257"/>
      <c r="C804" s="322" t="s">
        <v>152</v>
      </c>
      <c r="D804" s="325">
        <v>150</v>
      </c>
      <c r="E804" s="263">
        <v>5400</v>
      </c>
      <c r="F804" s="265">
        <v>5000</v>
      </c>
      <c r="G804" s="267">
        <v>5633.333333333333</v>
      </c>
      <c r="H804" s="263">
        <v>5600</v>
      </c>
      <c r="I804" s="263">
        <v>6300</v>
      </c>
      <c r="J804" s="263">
        <v>6133.333333333333</v>
      </c>
      <c r="K804" s="270"/>
      <c r="L804" s="267">
        <v>5677.7777777777774</v>
      </c>
      <c r="M804" s="267">
        <v>6300</v>
      </c>
      <c r="N804" s="267">
        <v>5000</v>
      </c>
    </row>
    <row r="805" spans="1:14" outlineLevel="1">
      <c r="A805" s="255"/>
      <c r="B805" s="257"/>
      <c r="C805" s="322" t="s">
        <v>153</v>
      </c>
      <c r="D805" s="325">
        <v>110</v>
      </c>
      <c r="E805" s="263">
        <v>4700</v>
      </c>
      <c r="F805" s="265">
        <v>4800</v>
      </c>
      <c r="G805" s="267">
        <v>4800</v>
      </c>
      <c r="H805" s="263">
        <v>4600</v>
      </c>
      <c r="I805" s="263">
        <v>4600</v>
      </c>
      <c r="J805" s="263">
        <v>4600</v>
      </c>
      <c r="K805" s="270"/>
      <c r="L805" s="267">
        <v>4683.333333333333</v>
      </c>
      <c r="M805" s="267">
        <v>4800</v>
      </c>
      <c r="N805" s="267">
        <v>4600</v>
      </c>
    </row>
    <row r="806" spans="1:14" outlineLevel="1">
      <c r="A806" s="255"/>
      <c r="B806" s="257"/>
      <c r="C806" s="322"/>
      <c r="D806" s="325"/>
      <c r="E806" s="267"/>
      <c r="F806" s="270"/>
      <c r="G806" s="267"/>
      <c r="H806" s="267"/>
      <c r="I806" s="267"/>
      <c r="J806" s="267"/>
      <c r="K806" s="270"/>
      <c r="L806" s="267"/>
      <c r="M806" s="267"/>
      <c r="N806" s="267"/>
    </row>
    <row r="807" spans="1:14" outlineLevel="1">
      <c r="A807" s="399"/>
      <c r="B807" s="400"/>
      <c r="C807" s="401" t="s">
        <v>148</v>
      </c>
      <c r="D807" s="403"/>
      <c r="E807" s="407">
        <v>39.971717171717174</v>
      </c>
      <c r="F807" s="407">
        <v>41.37373737373737</v>
      </c>
      <c r="G807" s="407">
        <v>41.672727272727272</v>
      </c>
      <c r="H807" s="407">
        <v>40.274747474747478</v>
      </c>
      <c r="I807" s="407">
        <v>42.101010101010104</v>
      </c>
      <c r="J807" s="407">
        <v>41.167676767676767</v>
      </c>
      <c r="K807" s="409"/>
      <c r="L807" s="407">
        <v>41.093602693602698</v>
      </c>
      <c r="M807" s="407">
        <v>42.101010101010104</v>
      </c>
      <c r="N807" s="407">
        <v>39.971717171717174</v>
      </c>
    </row>
    <row r="808" spans="1:14" outlineLevel="1">
      <c r="A808" s="234">
        <v>43382</v>
      </c>
      <c r="B808" s="236" t="s">
        <v>142</v>
      </c>
      <c r="C808" s="348" t="s">
        <v>149</v>
      </c>
      <c r="D808" s="349">
        <v>110</v>
      </c>
      <c r="E808" s="244">
        <v>4500</v>
      </c>
      <c r="F808" s="246">
        <v>5000</v>
      </c>
      <c r="G808" s="248">
        <v>4700</v>
      </c>
      <c r="H808" s="244">
        <v>4400</v>
      </c>
      <c r="I808" s="244">
        <v>4500</v>
      </c>
      <c r="J808" s="244">
        <v>4500</v>
      </c>
      <c r="K808" s="251"/>
      <c r="L808" s="248">
        <v>4600</v>
      </c>
      <c r="M808" s="248">
        <v>5000</v>
      </c>
      <c r="N808" s="248">
        <v>4400</v>
      </c>
    </row>
    <row r="809" spans="1:14" outlineLevel="1">
      <c r="A809" s="255"/>
      <c r="B809" s="257"/>
      <c r="C809" s="322" t="s">
        <v>150</v>
      </c>
      <c r="D809" s="325">
        <v>150</v>
      </c>
      <c r="E809" s="263">
        <v>5700</v>
      </c>
      <c r="F809" s="265">
        <v>6000</v>
      </c>
      <c r="G809" s="267">
        <v>6000</v>
      </c>
      <c r="H809" s="263">
        <v>6000</v>
      </c>
      <c r="I809" s="263">
        <v>6200</v>
      </c>
      <c r="J809" s="263">
        <v>6000</v>
      </c>
      <c r="K809" s="270"/>
      <c r="L809" s="267">
        <v>5983.333333333333</v>
      </c>
      <c r="M809" s="267">
        <v>6200</v>
      </c>
      <c r="N809" s="267">
        <v>5700</v>
      </c>
    </row>
    <row r="810" spans="1:14" outlineLevel="1">
      <c r="A810" s="255"/>
      <c r="B810" s="257"/>
      <c r="C810" s="322" t="s">
        <v>151</v>
      </c>
      <c r="D810" s="325">
        <v>90</v>
      </c>
      <c r="E810" s="263">
        <v>3800</v>
      </c>
      <c r="F810" s="265">
        <v>4000</v>
      </c>
      <c r="G810" s="267">
        <v>4000</v>
      </c>
      <c r="H810" s="263">
        <v>3800</v>
      </c>
      <c r="I810" s="263">
        <v>4000</v>
      </c>
      <c r="J810" s="263">
        <v>3800</v>
      </c>
      <c r="K810" s="270"/>
      <c r="L810" s="267">
        <v>3900</v>
      </c>
      <c r="M810" s="267">
        <v>4000</v>
      </c>
      <c r="N810" s="267">
        <v>3800</v>
      </c>
    </row>
    <row r="811" spans="1:14" outlineLevel="1">
      <c r="A811" s="255"/>
      <c r="B811" s="257"/>
      <c r="C811" s="322" t="s">
        <v>152</v>
      </c>
      <c r="D811" s="325">
        <v>150</v>
      </c>
      <c r="E811" s="263">
        <v>5400</v>
      </c>
      <c r="F811" s="265">
        <v>5000</v>
      </c>
      <c r="G811" s="267">
        <v>5633.333333333333</v>
      </c>
      <c r="H811" s="263">
        <v>5600</v>
      </c>
      <c r="I811" s="263">
        <v>6300</v>
      </c>
      <c r="J811" s="263">
        <v>6133.333333333333</v>
      </c>
      <c r="K811" s="270"/>
      <c r="L811" s="267">
        <v>5677.7777777777774</v>
      </c>
      <c r="M811" s="267">
        <v>6300</v>
      </c>
      <c r="N811" s="267">
        <v>5000</v>
      </c>
    </row>
    <row r="812" spans="1:14" outlineLevel="1">
      <c r="A812" s="255"/>
      <c r="B812" s="257"/>
      <c r="C812" s="322" t="s">
        <v>153</v>
      </c>
      <c r="D812" s="325">
        <v>110</v>
      </c>
      <c r="E812" s="263">
        <v>4700</v>
      </c>
      <c r="F812" s="265">
        <v>4800</v>
      </c>
      <c r="G812" s="267">
        <v>4800</v>
      </c>
      <c r="H812" s="263">
        <v>4600</v>
      </c>
      <c r="I812" s="263">
        <v>4600</v>
      </c>
      <c r="J812" s="263">
        <v>4600</v>
      </c>
      <c r="K812" s="270"/>
      <c r="L812" s="267">
        <v>4683.333333333333</v>
      </c>
      <c r="M812" s="267">
        <v>4800</v>
      </c>
      <c r="N812" s="267">
        <v>4600</v>
      </c>
    </row>
    <row r="813" spans="1:14" outlineLevel="1">
      <c r="A813" s="255"/>
      <c r="B813" s="257"/>
      <c r="C813" s="322"/>
      <c r="D813" s="325"/>
      <c r="E813" s="267"/>
      <c r="F813" s="270"/>
      <c r="G813" s="267"/>
      <c r="H813" s="267"/>
      <c r="I813" s="267"/>
      <c r="J813" s="267"/>
      <c r="K813" s="270"/>
      <c r="L813" s="267"/>
      <c r="M813" s="267"/>
      <c r="N813" s="267"/>
    </row>
    <row r="814" spans="1:14" outlineLevel="1">
      <c r="A814" s="399"/>
      <c r="B814" s="400"/>
      <c r="C814" s="401" t="s">
        <v>148</v>
      </c>
      <c r="D814" s="403"/>
      <c r="E814" s="407">
        <v>39.971717171717174</v>
      </c>
      <c r="F814" s="407">
        <v>41.37373737373737</v>
      </c>
      <c r="G814" s="407">
        <v>41.672727272727272</v>
      </c>
      <c r="H814" s="407">
        <v>40.274747474747478</v>
      </c>
      <c r="I814" s="407">
        <v>42.101010101010104</v>
      </c>
      <c r="J814" s="407">
        <v>41.167676767676767</v>
      </c>
      <c r="K814" s="409"/>
      <c r="L814" s="407">
        <v>41.093602693602698</v>
      </c>
      <c r="M814" s="407">
        <v>42.101010101010104</v>
      </c>
      <c r="N814" s="407">
        <v>39.971717171717174</v>
      </c>
    </row>
    <row r="815" spans="1:14" outlineLevel="1">
      <c r="A815" s="234">
        <v>43381</v>
      </c>
      <c r="B815" s="236" t="s">
        <v>142</v>
      </c>
      <c r="C815" s="348" t="s">
        <v>149</v>
      </c>
      <c r="D815" s="349">
        <v>110</v>
      </c>
      <c r="E815" s="244">
        <v>4500</v>
      </c>
      <c r="F815" s="246">
        <v>5000</v>
      </c>
      <c r="G815" s="248">
        <v>4700</v>
      </c>
      <c r="H815" s="244">
        <v>4400</v>
      </c>
      <c r="I815" s="244">
        <v>4500</v>
      </c>
      <c r="J815" s="244">
        <v>4500</v>
      </c>
      <c r="K815" s="251"/>
      <c r="L815" s="248">
        <v>4600</v>
      </c>
      <c r="M815" s="248">
        <v>5000</v>
      </c>
      <c r="N815" s="248">
        <v>4400</v>
      </c>
    </row>
    <row r="816" spans="1:14" outlineLevel="1">
      <c r="A816" s="255"/>
      <c r="B816" s="257"/>
      <c r="C816" s="322" t="s">
        <v>150</v>
      </c>
      <c r="D816" s="325">
        <v>150</v>
      </c>
      <c r="E816" s="263">
        <v>5700</v>
      </c>
      <c r="F816" s="265">
        <v>6000</v>
      </c>
      <c r="G816" s="267">
        <v>6000</v>
      </c>
      <c r="H816" s="263">
        <v>6000</v>
      </c>
      <c r="I816" s="263">
        <v>6200</v>
      </c>
      <c r="J816" s="263">
        <v>6000</v>
      </c>
      <c r="K816" s="270"/>
      <c r="L816" s="267">
        <v>5983.333333333333</v>
      </c>
      <c r="M816" s="267">
        <v>6200</v>
      </c>
      <c r="N816" s="267">
        <v>5700</v>
      </c>
    </row>
    <row r="817" spans="1:14" outlineLevel="1">
      <c r="A817" s="255"/>
      <c r="B817" s="257"/>
      <c r="C817" s="322" t="s">
        <v>151</v>
      </c>
      <c r="D817" s="325">
        <v>90</v>
      </c>
      <c r="E817" s="263">
        <v>3800</v>
      </c>
      <c r="F817" s="265">
        <v>4000</v>
      </c>
      <c r="G817" s="267">
        <v>4000</v>
      </c>
      <c r="H817" s="263">
        <v>3800</v>
      </c>
      <c r="I817" s="263">
        <v>4000</v>
      </c>
      <c r="J817" s="263">
        <v>3800</v>
      </c>
      <c r="K817" s="270"/>
      <c r="L817" s="267">
        <v>3900</v>
      </c>
      <c r="M817" s="267">
        <v>4000</v>
      </c>
      <c r="N817" s="267">
        <v>3800</v>
      </c>
    </row>
    <row r="818" spans="1:14" outlineLevel="1">
      <c r="A818" s="255"/>
      <c r="B818" s="257"/>
      <c r="C818" s="322" t="s">
        <v>152</v>
      </c>
      <c r="D818" s="325">
        <v>150</v>
      </c>
      <c r="E818" s="263">
        <v>5400</v>
      </c>
      <c r="F818" s="265">
        <v>5000</v>
      </c>
      <c r="G818" s="267">
        <v>5633.333333333333</v>
      </c>
      <c r="H818" s="263">
        <v>5600</v>
      </c>
      <c r="I818" s="263">
        <v>6300</v>
      </c>
      <c r="J818" s="263">
        <v>6133.333333333333</v>
      </c>
      <c r="K818" s="270"/>
      <c r="L818" s="267">
        <v>5677.7777777777774</v>
      </c>
      <c r="M818" s="267">
        <v>6300</v>
      </c>
      <c r="N818" s="267">
        <v>5000</v>
      </c>
    </row>
    <row r="819" spans="1:14" outlineLevel="1">
      <c r="A819" s="255"/>
      <c r="B819" s="257"/>
      <c r="C819" s="322" t="s">
        <v>153</v>
      </c>
      <c r="D819" s="325">
        <v>110</v>
      </c>
      <c r="E819" s="263">
        <v>4700</v>
      </c>
      <c r="F819" s="265">
        <v>4800</v>
      </c>
      <c r="G819" s="267">
        <v>4800</v>
      </c>
      <c r="H819" s="263">
        <v>4600</v>
      </c>
      <c r="I819" s="263">
        <v>4600</v>
      </c>
      <c r="J819" s="263">
        <v>4600</v>
      </c>
      <c r="K819" s="270"/>
      <c r="L819" s="267">
        <v>4683.333333333333</v>
      </c>
      <c r="M819" s="267">
        <v>4800</v>
      </c>
      <c r="N819" s="267">
        <v>4600</v>
      </c>
    </row>
    <row r="820" spans="1:14" outlineLevel="1">
      <c r="A820" s="255"/>
      <c r="B820" s="257"/>
      <c r="C820" s="322"/>
      <c r="D820" s="325"/>
      <c r="E820" s="267"/>
      <c r="F820" s="270"/>
      <c r="G820" s="267"/>
      <c r="H820" s="267"/>
      <c r="I820" s="267"/>
      <c r="J820" s="267"/>
      <c r="K820" s="270"/>
      <c r="L820" s="267"/>
      <c r="M820" s="267"/>
      <c r="N820" s="267"/>
    </row>
    <row r="821" spans="1:14" outlineLevel="1">
      <c r="A821" s="399"/>
      <c r="B821" s="400"/>
      <c r="C821" s="401" t="s">
        <v>148</v>
      </c>
      <c r="D821" s="403"/>
      <c r="E821" s="407">
        <v>39.971717171717174</v>
      </c>
      <c r="F821" s="407">
        <v>41.37373737373737</v>
      </c>
      <c r="G821" s="407">
        <v>41.672727272727272</v>
      </c>
      <c r="H821" s="407">
        <v>40.274747474747478</v>
      </c>
      <c r="I821" s="407">
        <v>42.101010101010104</v>
      </c>
      <c r="J821" s="407">
        <v>41.167676767676767</v>
      </c>
      <c r="K821" s="409"/>
      <c r="L821" s="407">
        <v>41.093602693602698</v>
      </c>
      <c r="M821" s="407">
        <v>42.101010101010104</v>
      </c>
      <c r="N821" s="407">
        <v>39.971717171717174</v>
      </c>
    </row>
    <row r="822" spans="1:14" outlineLevel="1">
      <c r="A822" s="234">
        <v>43379</v>
      </c>
      <c r="B822" s="236" t="s">
        <v>142</v>
      </c>
      <c r="C822" s="348" t="s">
        <v>149</v>
      </c>
      <c r="D822" s="349">
        <v>110</v>
      </c>
      <c r="E822" s="244">
        <v>4700</v>
      </c>
      <c r="F822" s="246">
        <v>5000</v>
      </c>
      <c r="G822" s="248">
        <v>4700</v>
      </c>
      <c r="H822" s="244">
        <v>4800</v>
      </c>
      <c r="I822" s="244">
        <v>4700</v>
      </c>
      <c r="J822" s="244">
        <v>4500</v>
      </c>
      <c r="K822" s="251"/>
      <c r="L822" s="248">
        <v>4733.333333333333</v>
      </c>
      <c r="M822" s="248">
        <v>5000</v>
      </c>
      <c r="N822" s="248">
        <v>4500</v>
      </c>
    </row>
    <row r="823" spans="1:14" outlineLevel="1">
      <c r="A823" s="255"/>
      <c r="B823" s="257"/>
      <c r="C823" s="322" t="s">
        <v>150</v>
      </c>
      <c r="D823" s="325">
        <v>150</v>
      </c>
      <c r="E823" s="263">
        <v>6000</v>
      </c>
      <c r="F823" s="265">
        <v>6000</v>
      </c>
      <c r="G823" s="267">
        <v>6000</v>
      </c>
      <c r="H823" s="263">
        <v>6500</v>
      </c>
      <c r="I823" s="263">
        <v>6700</v>
      </c>
      <c r="J823" s="263">
        <v>6500</v>
      </c>
      <c r="K823" s="270"/>
      <c r="L823" s="267">
        <v>6283.333333333333</v>
      </c>
      <c r="M823" s="267">
        <v>6700</v>
      </c>
      <c r="N823" s="267">
        <v>6000</v>
      </c>
    </row>
    <row r="824" spans="1:14" outlineLevel="1">
      <c r="A824" s="255"/>
      <c r="B824" s="257"/>
      <c r="C824" s="322" t="s">
        <v>151</v>
      </c>
      <c r="D824" s="325">
        <v>90</v>
      </c>
      <c r="E824" s="263">
        <v>4300</v>
      </c>
      <c r="F824" s="265">
        <v>4300</v>
      </c>
      <c r="G824" s="267">
        <v>4300</v>
      </c>
      <c r="H824" s="263">
        <v>4200</v>
      </c>
      <c r="I824" s="263">
        <v>4000</v>
      </c>
      <c r="J824" s="263">
        <v>4200</v>
      </c>
      <c r="K824" s="270"/>
      <c r="L824" s="267">
        <v>4216.666666666667</v>
      </c>
      <c r="M824" s="267">
        <v>4300</v>
      </c>
      <c r="N824" s="267">
        <v>4000</v>
      </c>
    </row>
    <row r="825" spans="1:14" outlineLevel="1">
      <c r="A825" s="255"/>
      <c r="B825" s="257"/>
      <c r="C825" s="322" t="s">
        <v>152</v>
      </c>
      <c r="D825" s="325">
        <v>150</v>
      </c>
      <c r="E825" s="263">
        <v>5000</v>
      </c>
      <c r="F825" s="265">
        <v>5000</v>
      </c>
      <c r="G825" s="267">
        <v>6500</v>
      </c>
      <c r="H825" s="263">
        <v>4700</v>
      </c>
      <c r="I825" s="263">
        <v>6300</v>
      </c>
      <c r="J825" s="263">
        <v>6200</v>
      </c>
      <c r="K825" s="270"/>
      <c r="L825" s="267">
        <v>5616.666666666667</v>
      </c>
      <c r="M825" s="267">
        <v>6500</v>
      </c>
      <c r="N825" s="267">
        <v>4700</v>
      </c>
    </row>
    <row r="826" spans="1:14" outlineLevel="1">
      <c r="A826" s="255"/>
      <c r="B826" s="257"/>
      <c r="C826" s="322" t="s">
        <v>153</v>
      </c>
      <c r="D826" s="325">
        <v>110</v>
      </c>
      <c r="E826" s="263">
        <v>5200</v>
      </c>
      <c r="F826" s="265">
        <v>5300</v>
      </c>
      <c r="G826" s="267">
        <v>5200</v>
      </c>
      <c r="H826" s="263">
        <v>5000</v>
      </c>
      <c r="I826" s="263">
        <v>5000</v>
      </c>
      <c r="J826" s="263">
        <v>5000</v>
      </c>
      <c r="K826" s="270"/>
      <c r="L826" s="267">
        <v>5116.666666666667</v>
      </c>
      <c r="M826" s="267">
        <v>5300</v>
      </c>
      <c r="N826" s="267">
        <v>5000</v>
      </c>
    </row>
    <row r="827" spans="1:14" outlineLevel="1">
      <c r="A827" s="255"/>
      <c r="B827" s="257"/>
      <c r="C827" s="322"/>
      <c r="D827" s="325"/>
      <c r="E827" s="267"/>
      <c r="F827" s="270"/>
      <c r="G827" s="267"/>
      <c r="H827" s="267"/>
      <c r="I827" s="267"/>
      <c r="J827" s="267"/>
      <c r="K827" s="270"/>
      <c r="L827" s="267"/>
      <c r="M827" s="267"/>
      <c r="N827" s="267"/>
    </row>
    <row r="828" spans="1:14" outlineLevel="1">
      <c r="A828" s="399"/>
      <c r="B828" s="400"/>
      <c r="C828" s="401" t="s">
        <v>148</v>
      </c>
      <c r="D828" s="403"/>
      <c r="E828" s="407">
        <v>42.222222222222221</v>
      </c>
      <c r="F828" s="407">
        <v>42.949494949494955</v>
      </c>
      <c r="G828" s="407">
        <v>44.222222222222221</v>
      </c>
      <c r="H828" s="407">
        <v>42.084848484848486</v>
      </c>
      <c r="I828" s="407">
        <v>43.858585858585855</v>
      </c>
      <c r="J828" s="407">
        <v>43.539393939393939</v>
      </c>
      <c r="K828" s="409"/>
      <c r="L828" s="407">
        <v>43.146127946127955</v>
      </c>
      <c r="M828" s="407">
        <v>44.222222222222221</v>
      </c>
      <c r="N828" s="407">
        <v>42.084848484848486</v>
      </c>
    </row>
    <row r="829" spans="1:14" outlineLevel="1">
      <c r="A829" s="234">
        <v>43378</v>
      </c>
      <c r="B829" s="236" t="s">
        <v>142</v>
      </c>
      <c r="C829" s="348" t="s">
        <v>149</v>
      </c>
      <c r="D829" s="349">
        <v>110</v>
      </c>
      <c r="E829" s="244">
        <v>4700</v>
      </c>
      <c r="F829" s="246">
        <v>5000</v>
      </c>
      <c r="G829" s="248">
        <v>4700</v>
      </c>
      <c r="H829" s="244">
        <v>4800</v>
      </c>
      <c r="I829" s="244">
        <v>4700</v>
      </c>
      <c r="J829" s="244">
        <v>4500</v>
      </c>
      <c r="K829" s="251"/>
      <c r="L829" s="248">
        <v>4733.333333333333</v>
      </c>
      <c r="M829" s="248">
        <v>5000</v>
      </c>
      <c r="N829" s="248">
        <v>4500</v>
      </c>
    </row>
    <row r="830" spans="1:14" outlineLevel="1">
      <c r="A830" s="255"/>
      <c r="B830" s="257"/>
      <c r="C830" s="322" t="s">
        <v>150</v>
      </c>
      <c r="D830" s="325">
        <v>150</v>
      </c>
      <c r="E830" s="263">
        <v>6000</v>
      </c>
      <c r="F830" s="265">
        <v>6000</v>
      </c>
      <c r="G830" s="267">
        <v>6000</v>
      </c>
      <c r="H830" s="263">
        <v>6500</v>
      </c>
      <c r="I830" s="263">
        <v>6700</v>
      </c>
      <c r="J830" s="263">
        <v>6500</v>
      </c>
      <c r="K830" s="270"/>
      <c r="L830" s="267">
        <v>6283.333333333333</v>
      </c>
      <c r="M830" s="267">
        <v>6700</v>
      </c>
      <c r="N830" s="267">
        <v>6000</v>
      </c>
    </row>
    <row r="831" spans="1:14" outlineLevel="1">
      <c r="A831" s="255"/>
      <c r="B831" s="257"/>
      <c r="C831" s="322" t="s">
        <v>151</v>
      </c>
      <c r="D831" s="325">
        <v>90</v>
      </c>
      <c r="E831" s="263">
        <v>4300</v>
      </c>
      <c r="F831" s="265">
        <v>4300</v>
      </c>
      <c r="G831" s="267">
        <v>4300</v>
      </c>
      <c r="H831" s="263">
        <v>4200</v>
      </c>
      <c r="I831" s="263">
        <v>4000</v>
      </c>
      <c r="J831" s="263">
        <v>4000</v>
      </c>
      <c r="K831" s="270"/>
      <c r="L831" s="267">
        <v>4183.333333333333</v>
      </c>
      <c r="M831" s="267">
        <v>4300</v>
      </c>
      <c r="N831" s="267">
        <v>4000</v>
      </c>
    </row>
    <row r="832" spans="1:14" outlineLevel="1">
      <c r="A832" s="255"/>
      <c r="B832" s="257"/>
      <c r="C832" s="322" t="s">
        <v>152</v>
      </c>
      <c r="D832" s="325">
        <v>150</v>
      </c>
      <c r="E832" s="263">
        <v>5000</v>
      </c>
      <c r="F832" s="265">
        <v>5000</v>
      </c>
      <c r="G832" s="267">
        <v>6500</v>
      </c>
      <c r="H832" s="263">
        <v>4700</v>
      </c>
      <c r="I832" s="263">
        <v>6000</v>
      </c>
      <c r="J832" s="263">
        <v>6500</v>
      </c>
      <c r="K832" s="270"/>
      <c r="L832" s="267">
        <v>5616.666666666667</v>
      </c>
      <c r="M832" s="267">
        <v>6500</v>
      </c>
      <c r="N832" s="267">
        <v>4700</v>
      </c>
    </row>
    <row r="833" spans="1:14" outlineLevel="1">
      <c r="A833" s="255"/>
      <c r="B833" s="257"/>
      <c r="C833" s="322" t="s">
        <v>153</v>
      </c>
      <c r="D833" s="325">
        <v>110</v>
      </c>
      <c r="E833" s="263">
        <v>5200</v>
      </c>
      <c r="F833" s="265">
        <v>5300</v>
      </c>
      <c r="G833" s="267">
        <v>5200</v>
      </c>
      <c r="H833" s="263">
        <v>5000</v>
      </c>
      <c r="I833" s="263">
        <v>5000</v>
      </c>
      <c r="J833" s="263">
        <v>5000</v>
      </c>
      <c r="K833" s="270"/>
      <c r="L833" s="267">
        <v>5116.666666666667</v>
      </c>
      <c r="M833" s="267">
        <v>5300</v>
      </c>
      <c r="N833" s="267">
        <v>5000</v>
      </c>
    </row>
    <row r="834" spans="1:14" outlineLevel="1">
      <c r="A834" s="255"/>
      <c r="B834" s="257"/>
      <c r="C834" s="322"/>
      <c r="D834" s="325"/>
      <c r="E834" s="267"/>
      <c r="F834" s="270"/>
      <c r="G834" s="267"/>
      <c r="H834" s="267"/>
      <c r="I834" s="267"/>
      <c r="J834" s="267"/>
      <c r="K834" s="270"/>
      <c r="L834" s="267"/>
      <c r="M834" s="267"/>
      <c r="N834" s="267"/>
    </row>
    <row r="835" spans="1:14" outlineLevel="1">
      <c r="A835" s="399"/>
      <c r="B835" s="400"/>
      <c r="C835" s="401" t="s">
        <v>148</v>
      </c>
      <c r="D835" s="403"/>
      <c r="E835" s="407">
        <v>42.222222222222221</v>
      </c>
      <c r="F835" s="407">
        <v>42.949494949494955</v>
      </c>
      <c r="G835" s="407">
        <v>44.222222222222221</v>
      </c>
      <c r="H835" s="407">
        <v>42.084848484848486</v>
      </c>
      <c r="I835" s="407">
        <v>43.458585858585856</v>
      </c>
      <c r="J835" s="407">
        <v>43.494949494949502</v>
      </c>
      <c r="K835" s="409"/>
      <c r="L835" s="407">
        <v>43.072053872053878</v>
      </c>
      <c r="M835" s="407">
        <v>44.222222222222221</v>
      </c>
      <c r="N835" s="407">
        <v>42.084848484848486</v>
      </c>
    </row>
    <row r="836" spans="1:14" outlineLevel="1">
      <c r="A836" s="234">
        <v>43377.540570173616</v>
      </c>
      <c r="B836" s="236" t="s">
        <v>142</v>
      </c>
      <c r="C836" s="348" t="s">
        <v>149</v>
      </c>
      <c r="D836" s="349">
        <v>110</v>
      </c>
      <c r="E836" s="244">
        <v>4700</v>
      </c>
      <c r="F836" s="246">
        <v>5000</v>
      </c>
      <c r="G836" s="248">
        <v>4700</v>
      </c>
      <c r="H836" s="244">
        <v>4800</v>
      </c>
      <c r="I836" s="244">
        <v>4700</v>
      </c>
      <c r="J836" s="244">
        <v>4500</v>
      </c>
      <c r="K836" s="251"/>
      <c r="L836" s="248">
        <f t="shared" ref="L836:L840" si="0">AVERAGE(E836,F836,G836,H836,I836,J836)</f>
        <v>4733.333333333333</v>
      </c>
      <c r="M836" s="248">
        <f t="shared" ref="M836:M840" si="1">MAX(E836,F836,G836,H836,I836,J836)</f>
        <v>5000</v>
      </c>
      <c r="N836" s="248">
        <f t="shared" ref="N836:N840" si="2">MIN(E836,F836,G836,H836,I836,J836)</f>
        <v>4500</v>
      </c>
    </row>
    <row r="837" spans="1:14" outlineLevel="1">
      <c r="A837" s="255"/>
      <c r="B837" s="257"/>
      <c r="C837" s="322" t="s">
        <v>150</v>
      </c>
      <c r="D837" s="325">
        <v>150</v>
      </c>
      <c r="E837" s="263">
        <v>6000</v>
      </c>
      <c r="F837" s="265">
        <v>6000</v>
      </c>
      <c r="G837" s="267">
        <v>6000</v>
      </c>
      <c r="H837" s="263">
        <v>6500</v>
      </c>
      <c r="I837" s="263">
        <v>6700</v>
      </c>
      <c r="J837" s="263">
        <v>6500</v>
      </c>
      <c r="K837" s="270"/>
      <c r="L837" s="267">
        <f t="shared" si="0"/>
        <v>6283.333333333333</v>
      </c>
      <c r="M837" s="267">
        <f t="shared" si="1"/>
        <v>6700</v>
      </c>
      <c r="N837" s="267">
        <f t="shared" si="2"/>
        <v>6000</v>
      </c>
    </row>
    <row r="838" spans="1:14" outlineLevel="1">
      <c r="A838" s="255"/>
      <c r="B838" s="257"/>
      <c r="C838" s="322" t="s">
        <v>151</v>
      </c>
      <c r="D838" s="325">
        <v>90</v>
      </c>
      <c r="E838" s="263">
        <v>4300</v>
      </c>
      <c r="F838" s="265">
        <v>4300</v>
      </c>
      <c r="G838" s="267">
        <v>4300</v>
      </c>
      <c r="H838" s="263">
        <v>4200</v>
      </c>
      <c r="I838" s="263">
        <v>4000</v>
      </c>
      <c r="J838" s="263">
        <v>4200</v>
      </c>
      <c r="K838" s="270"/>
      <c r="L838" s="267">
        <f t="shared" si="0"/>
        <v>4216.666666666667</v>
      </c>
      <c r="M838" s="267">
        <f t="shared" si="1"/>
        <v>4300</v>
      </c>
      <c r="N838" s="267">
        <f t="shared" si="2"/>
        <v>4000</v>
      </c>
    </row>
    <row r="839" spans="1:14" outlineLevel="1">
      <c r="A839" s="255"/>
      <c r="B839" s="257"/>
      <c r="C839" s="322" t="s">
        <v>152</v>
      </c>
      <c r="D839" s="325">
        <v>150</v>
      </c>
      <c r="E839" s="263">
        <v>5000</v>
      </c>
      <c r="F839" s="265">
        <v>5000</v>
      </c>
      <c r="G839" s="267">
        <v>6500</v>
      </c>
      <c r="H839" s="263">
        <v>4700</v>
      </c>
      <c r="I839" s="263">
        <v>6300</v>
      </c>
      <c r="J839" s="263">
        <v>6200</v>
      </c>
      <c r="K839" s="270"/>
      <c r="L839" s="267">
        <f t="shared" si="0"/>
        <v>5616.666666666667</v>
      </c>
      <c r="M839" s="267">
        <f t="shared" si="1"/>
        <v>6500</v>
      </c>
      <c r="N839" s="267">
        <f t="shared" si="2"/>
        <v>4700</v>
      </c>
    </row>
    <row r="840" spans="1:14" outlineLevel="1">
      <c r="A840" s="255"/>
      <c r="B840" s="257"/>
      <c r="C840" s="322" t="s">
        <v>153</v>
      </c>
      <c r="D840" s="325">
        <v>110</v>
      </c>
      <c r="E840" s="263">
        <v>5200</v>
      </c>
      <c r="F840" s="265">
        <v>5300</v>
      </c>
      <c r="G840" s="267">
        <v>5200</v>
      </c>
      <c r="H840" s="263">
        <v>5000</v>
      </c>
      <c r="I840" s="263">
        <v>5000</v>
      </c>
      <c r="J840" s="263">
        <v>5000</v>
      </c>
      <c r="K840" s="270"/>
      <c r="L840" s="267">
        <f t="shared" si="0"/>
        <v>5116.666666666667</v>
      </c>
      <c r="M840" s="267">
        <f t="shared" si="1"/>
        <v>5300</v>
      </c>
      <c r="N840" s="267">
        <f t="shared" si="2"/>
        <v>5000</v>
      </c>
    </row>
    <row r="841" spans="1:14" outlineLevel="1">
      <c r="A841" s="255"/>
      <c r="B841" s="257"/>
      <c r="C841" s="322"/>
      <c r="D841" s="325"/>
      <c r="E841" s="267"/>
      <c r="F841" s="270"/>
      <c r="G841" s="267"/>
      <c r="H841" s="267"/>
      <c r="I841" s="267"/>
      <c r="J841" s="267"/>
      <c r="K841" s="270"/>
      <c r="L841" s="267"/>
      <c r="M841" s="267"/>
      <c r="N841" s="267"/>
    </row>
    <row r="842" spans="1:14" outlineLevel="1">
      <c r="A842" s="399"/>
      <c r="B842" s="400"/>
      <c r="C842" s="401" t="s">
        <v>148</v>
      </c>
      <c r="D842" s="403"/>
      <c r="E842" s="407" t="e">
        <f t="shared" ref="E842:J842" si="3">AVERAGE(E836/$D$3,E837/$D$4,E838/$D$5,E839/$D$6,E840/$D$7)</f>
        <v>#DIV/0!</v>
      </c>
      <c r="F842" s="407" t="e">
        <f t="shared" si="3"/>
        <v>#DIV/0!</v>
      </c>
      <c r="G842" s="407" t="e">
        <f t="shared" si="3"/>
        <v>#DIV/0!</v>
      </c>
      <c r="H842" s="407" t="e">
        <f t="shared" si="3"/>
        <v>#DIV/0!</v>
      </c>
      <c r="I842" s="407" t="e">
        <f t="shared" si="3"/>
        <v>#DIV/0!</v>
      </c>
      <c r="J842" s="407" t="e">
        <f t="shared" si="3"/>
        <v>#DIV/0!</v>
      </c>
      <c r="K842" s="409"/>
      <c r="L842" s="407" t="e">
        <f t="shared" ref="L842:L847" si="4">AVERAGE(E842,F842,G842,H842,I842,J842)</f>
        <v>#DIV/0!</v>
      </c>
      <c r="M842" s="407" t="e">
        <f t="shared" ref="M842:M847" si="5">MAX(E842,F842,G842,H842,I842,J842)</f>
        <v>#DIV/0!</v>
      </c>
      <c r="N842" s="407" t="e">
        <f t="shared" ref="N842:N847" si="6">MIN(E842,F842,G842,H842,I842,J842)</f>
        <v>#DIV/0!</v>
      </c>
    </row>
    <row r="843" spans="1:14" ht="18.75" customHeight="1" outlineLevel="1">
      <c r="A843" s="234" t="s">
        <v>154</v>
      </c>
      <c r="B843" s="236" t="s">
        <v>142</v>
      </c>
      <c r="C843" s="348" t="s">
        <v>149</v>
      </c>
      <c r="D843" s="349">
        <v>110</v>
      </c>
      <c r="E843" s="244">
        <v>4700</v>
      </c>
      <c r="F843" s="246">
        <v>5000</v>
      </c>
      <c r="G843" s="248">
        <v>4700</v>
      </c>
      <c r="H843" s="244">
        <v>4800</v>
      </c>
      <c r="I843" s="244">
        <v>4700</v>
      </c>
      <c r="J843" s="244">
        <v>4500</v>
      </c>
      <c r="K843" s="251"/>
      <c r="L843" s="248">
        <f t="shared" si="4"/>
        <v>4733.333333333333</v>
      </c>
      <c r="M843" s="248">
        <f t="shared" si="5"/>
        <v>5000</v>
      </c>
      <c r="N843" s="248">
        <f t="shared" si="6"/>
        <v>4500</v>
      </c>
    </row>
    <row r="844" spans="1:14" outlineLevel="1">
      <c r="A844" s="255"/>
      <c r="B844" s="257"/>
      <c r="C844" s="322" t="s">
        <v>150</v>
      </c>
      <c r="D844" s="325">
        <v>150</v>
      </c>
      <c r="E844" s="263">
        <v>6000</v>
      </c>
      <c r="F844" s="265">
        <v>6000</v>
      </c>
      <c r="G844" s="267">
        <v>6000</v>
      </c>
      <c r="H844" s="263">
        <v>6500</v>
      </c>
      <c r="I844" s="263">
        <v>6700</v>
      </c>
      <c r="J844" s="263">
        <v>6500</v>
      </c>
      <c r="K844" s="270"/>
      <c r="L844" s="267">
        <f t="shared" si="4"/>
        <v>6283.333333333333</v>
      </c>
      <c r="M844" s="267">
        <f t="shared" si="5"/>
        <v>6700</v>
      </c>
      <c r="N844" s="267">
        <f t="shared" si="6"/>
        <v>6000</v>
      </c>
    </row>
    <row r="845" spans="1:14" outlineLevel="1">
      <c r="A845" s="255"/>
      <c r="B845" s="257"/>
      <c r="C845" s="322" t="s">
        <v>151</v>
      </c>
      <c r="D845" s="325">
        <v>90</v>
      </c>
      <c r="E845" s="263">
        <v>4300</v>
      </c>
      <c r="F845" s="265">
        <v>4300</v>
      </c>
      <c r="G845" s="267">
        <v>4300</v>
      </c>
      <c r="H845" s="263">
        <v>4200</v>
      </c>
      <c r="I845" s="263">
        <v>4000</v>
      </c>
      <c r="J845" s="263">
        <v>4000</v>
      </c>
      <c r="K845" s="270"/>
      <c r="L845" s="267">
        <f t="shared" si="4"/>
        <v>4183.333333333333</v>
      </c>
      <c r="M845" s="267">
        <f t="shared" si="5"/>
        <v>4300</v>
      </c>
      <c r="N845" s="267">
        <f t="shared" si="6"/>
        <v>4000</v>
      </c>
    </row>
    <row r="846" spans="1:14" outlineLevel="1">
      <c r="A846" s="255"/>
      <c r="B846" s="257"/>
      <c r="C846" s="322" t="s">
        <v>152</v>
      </c>
      <c r="D846" s="325">
        <v>150</v>
      </c>
      <c r="E846" s="263">
        <v>5000</v>
      </c>
      <c r="F846" s="265">
        <v>5000</v>
      </c>
      <c r="G846" s="267">
        <v>6500</v>
      </c>
      <c r="H846" s="263">
        <v>4700</v>
      </c>
      <c r="I846" s="263">
        <v>6000</v>
      </c>
      <c r="J846" s="263">
        <v>6500</v>
      </c>
      <c r="K846" s="270"/>
      <c r="L846" s="267">
        <f t="shared" si="4"/>
        <v>5616.666666666667</v>
      </c>
      <c r="M846" s="267">
        <f t="shared" si="5"/>
        <v>6500</v>
      </c>
      <c r="N846" s="267">
        <f t="shared" si="6"/>
        <v>4700</v>
      </c>
    </row>
    <row r="847" spans="1:14" outlineLevel="1">
      <c r="A847" s="255"/>
      <c r="B847" s="257"/>
      <c r="C847" s="322" t="s">
        <v>153</v>
      </c>
      <c r="D847" s="325">
        <v>110</v>
      </c>
      <c r="E847" s="263">
        <v>5200</v>
      </c>
      <c r="F847" s="265">
        <v>5300</v>
      </c>
      <c r="G847" s="267">
        <v>5200</v>
      </c>
      <c r="H847" s="263">
        <v>5000</v>
      </c>
      <c r="I847" s="263">
        <v>5000</v>
      </c>
      <c r="J847" s="263">
        <v>5000</v>
      </c>
      <c r="K847" s="270"/>
      <c r="L847" s="267">
        <f t="shared" si="4"/>
        <v>5116.666666666667</v>
      </c>
      <c r="M847" s="267">
        <f t="shared" si="5"/>
        <v>5300</v>
      </c>
      <c r="N847" s="267">
        <f t="shared" si="6"/>
        <v>5000</v>
      </c>
    </row>
    <row r="848" spans="1:14" outlineLevel="1">
      <c r="A848" s="255"/>
      <c r="B848" s="257"/>
      <c r="C848" s="322"/>
      <c r="D848" s="325"/>
      <c r="E848" s="267"/>
      <c r="F848" s="270"/>
      <c r="G848" s="267"/>
      <c r="H848" s="267"/>
      <c r="I848" s="267"/>
      <c r="J848" s="267"/>
      <c r="K848" s="270"/>
      <c r="L848" s="267"/>
      <c r="M848" s="267"/>
      <c r="N848" s="267"/>
    </row>
    <row r="849" spans="1:14" outlineLevel="1">
      <c r="A849" s="399"/>
      <c r="B849" s="400"/>
      <c r="C849" s="401" t="s">
        <v>148</v>
      </c>
      <c r="D849" s="403"/>
      <c r="E849" s="407" t="e">
        <f t="shared" ref="E849:J849" si="7">AVERAGE(E843/$D$3,E844/$D$4,E845/$D$5,E846/$D$6,E847/$D$7)</f>
        <v>#DIV/0!</v>
      </c>
      <c r="F849" s="407" t="e">
        <f t="shared" si="7"/>
        <v>#DIV/0!</v>
      </c>
      <c r="G849" s="407" t="e">
        <f t="shared" si="7"/>
        <v>#DIV/0!</v>
      </c>
      <c r="H849" s="407" t="e">
        <f t="shared" si="7"/>
        <v>#DIV/0!</v>
      </c>
      <c r="I849" s="407" t="e">
        <f t="shared" si="7"/>
        <v>#DIV/0!</v>
      </c>
      <c r="J849" s="407" t="e">
        <f t="shared" si="7"/>
        <v>#DIV/0!</v>
      </c>
      <c r="K849" s="409"/>
      <c r="L849" s="407" t="e">
        <f t="shared" ref="L849:L854" si="8">AVERAGE(E849,F849,G849,H849,I849,J849)</f>
        <v>#DIV/0!</v>
      </c>
      <c r="M849" s="407" t="e">
        <f t="shared" ref="M849:M854" si="9">MAX(E849,F849,G849,H849,I849,J849)</f>
        <v>#DIV/0!</v>
      </c>
      <c r="N849" s="407" t="e">
        <f t="shared" ref="N849:N854" si="10">MIN(E849,F849,G849,H849,I849,J849)</f>
        <v>#DIV/0!</v>
      </c>
    </row>
    <row r="850" spans="1:14" ht="30" outlineLevel="1">
      <c r="A850" s="234" t="s">
        <v>155</v>
      </c>
      <c r="B850" s="236" t="s">
        <v>142</v>
      </c>
      <c r="C850" s="348" t="s">
        <v>149</v>
      </c>
      <c r="D850" s="349">
        <v>110</v>
      </c>
      <c r="E850" s="244">
        <v>4700</v>
      </c>
      <c r="F850" s="246">
        <v>4500</v>
      </c>
      <c r="G850" s="248">
        <v>4700</v>
      </c>
      <c r="H850" s="244">
        <v>4800</v>
      </c>
      <c r="I850" s="244">
        <v>4700</v>
      </c>
      <c r="J850" s="244">
        <v>5000</v>
      </c>
      <c r="K850" s="251"/>
      <c r="L850" s="248">
        <f t="shared" si="8"/>
        <v>4733.333333333333</v>
      </c>
      <c r="M850" s="248">
        <f t="shared" si="9"/>
        <v>5000</v>
      </c>
      <c r="N850" s="248">
        <f t="shared" si="10"/>
        <v>4500</v>
      </c>
    </row>
    <row r="851" spans="1:14" outlineLevel="1">
      <c r="A851" s="255"/>
      <c r="B851" s="257"/>
      <c r="C851" s="322" t="s">
        <v>150</v>
      </c>
      <c r="D851" s="325">
        <v>150</v>
      </c>
      <c r="E851" s="263">
        <v>6000</v>
      </c>
      <c r="F851" s="265">
        <v>6000</v>
      </c>
      <c r="G851" s="267">
        <v>6500</v>
      </c>
      <c r="H851" s="263">
        <v>6500</v>
      </c>
      <c r="I851" s="263">
        <v>6700</v>
      </c>
      <c r="J851" s="263">
        <v>6300</v>
      </c>
      <c r="K851" s="270"/>
      <c r="L851" s="267">
        <f t="shared" si="8"/>
        <v>6333.333333333333</v>
      </c>
      <c r="M851" s="267">
        <f t="shared" si="9"/>
        <v>6700</v>
      </c>
      <c r="N851" s="267">
        <f t="shared" si="10"/>
        <v>6000</v>
      </c>
    </row>
    <row r="852" spans="1:14" outlineLevel="1">
      <c r="A852" s="255"/>
      <c r="B852" s="257"/>
      <c r="C852" s="322" t="s">
        <v>151</v>
      </c>
      <c r="D852" s="325">
        <v>90</v>
      </c>
      <c r="E852" s="263">
        <v>4500</v>
      </c>
      <c r="F852" s="265">
        <v>4500</v>
      </c>
      <c r="G852" s="267">
        <v>4000</v>
      </c>
      <c r="H852" s="263">
        <v>4200</v>
      </c>
      <c r="I852" s="263">
        <v>4500</v>
      </c>
      <c r="J852" s="263">
        <v>4700</v>
      </c>
      <c r="K852" s="270"/>
      <c r="L852" s="267">
        <f t="shared" si="8"/>
        <v>4400</v>
      </c>
      <c r="M852" s="267">
        <f t="shared" si="9"/>
        <v>4700</v>
      </c>
      <c r="N852" s="267">
        <f t="shared" si="10"/>
        <v>4000</v>
      </c>
    </row>
    <row r="853" spans="1:14" outlineLevel="1">
      <c r="A853" s="255"/>
      <c r="B853" s="257"/>
      <c r="C853" s="322" t="s">
        <v>152</v>
      </c>
      <c r="D853" s="325">
        <v>150</v>
      </c>
      <c r="E853" s="263">
        <v>5000</v>
      </c>
      <c r="F853" s="265">
        <v>4650</v>
      </c>
      <c r="G853" s="267">
        <v>6500</v>
      </c>
      <c r="H853" s="263">
        <v>4700</v>
      </c>
      <c r="I853" s="263">
        <v>7000</v>
      </c>
      <c r="J853" s="263">
        <v>6500</v>
      </c>
      <c r="K853" s="270"/>
      <c r="L853" s="267">
        <f t="shared" si="8"/>
        <v>5725</v>
      </c>
      <c r="M853" s="267">
        <f t="shared" si="9"/>
        <v>7000</v>
      </c>
      <c r="N853" s="267">
        <f t="shared" si="10"/>
        <v>4650</v>
      </c>
    </row>
    <row r="854" spans="1:14" outlineLevel="1">
      <c r="A854" s="255"/>
      <c r="B854" s="257"/>
      <c r="C854" s="322" t="s">
        <v>153</v>
      </c>
      <c r="D854" s="325">
        <v>110</v>
      </c>
      <c r="E854" s="263">
        <v>5200</v>
      </c>
      <c r="F854" s="265">
        <v>5200</v>
      </c>
      <c r="G854" s="267">
        <v>5200</v>
      </c>
      <c r="H854" s="263">
        <v>5000</v>
      </c>
      <c r="I854" s="263">
        <v>5500</v>
      </c>
      <c r="J854" s="263">
        <v>5200</v>
      </c>
      <c r="K854" s="270"/>
      <c r="L854" s="267">
        <f t="shared" si="8"/>
        <v>5216.666666666667</v>
      </c>
      <c r="M854" s="267">
        <f t="shared" si="9"/>
        <v>5500</v>
      </c>
      <c r="N854" s="267">
        <f t="shared" si="10"/>
        <v>5000</v>
      </c>
    </row>
    <row r="855" spans="1:14" outlineLevel="1">
      <c r="A855" s="255"/>
      <c r="B855" s="257"/>
      <c r="C855" s="322"/>
      <c r="D855" s="325"/>
      <c r="E855" s="267"/>
      <c r="F855" s="270"/>
      <c r="G855" s="267"/>
      <c r="H855" s="267"/>
      <c r="I855" s="267"/>
      <c r="J855" s="267"/>
      <c r="K855" s="270"/>
      <c r="L855" s="267"/>
      <c r="M855" s="267"/>
      <c r="N855" s="267"/>
    </row>
    <row r="856" spans="1:14" outlineLevel="1">
      <c r="A856" s="399"/>
      <c r="B856" s="400"/>
      <c r="C856" s="401" t="s">
        <v>148</v>
      </c>
      <c r="D856" s="403"/>
      <c r="E856" s="407" t="e">
        <f t="shared" ref="E856:J856" si="11">AVERAGE(E850/$D$3,E851/$D$4,E852/$D$5,E853/$D$6,E854/$D$7)</f>
        <v>#DIV/0!</v>
      </c>
      <c r="F856" s="407" t="e">
        <f t="shared" si="11"/>
        <v>#DIV/0!</v>
      </c>
      <c r="G856" s="407" t="e">
        <f t="shared" si="11"/>
        <v>#DIV/0!</v>
      </c>
      <c r="H856" s="407" t="e">
        <f t="shared" si="11"/>
        <v>#DIV/0!</v>
      </c>
      <c r="I856" s="407" t="e">
        <f t="shared" si="11"/>
        <v>#DIV/0!</v>
      </c>
      <c r="J856" s="407" t="e">
        <f t="shared" si="11"/>
        <v>#DIV/0!</v>
      </c>
      <c r="K856" s="409"/>
      <c r="L856" s="407" t="e">
        <f>AVERAGE(E856,F856,G856,H856,I856,J856)</f>
        <v>#DIV/0!</v>
      </c>
      <c r="M856" s="407" t="e">
        <f>MAX(E856,F856,G856,H856,I856,J856)</f>
        <v>#DIV/0!</v>
      </c>
      <c r="N856" s="407" t="e">
        <f>MIN(E856,F856,G856,H856,I856,J856)</f>
        <v>#DIV/0!</v>
      </c>
    </row>
    <row r="857" spans="1:14" ht="30" outlineLevel="1">
      <c r="A857" s="234" t="s">
        <v>156</v>
      </c>
      <c r="B857" s="236" t="s">
        <v>142</v>
      </c>
      <c r="C857" s="348" t="s">
        <v>149</v>
      </c>
      <c r="D857" s="349">
        <v>110</v>
      </c>
      <c r="E857" s="244">
        <v>4700</v>
      </c>
      <c r="F857" s="246">
        <v>4500</v>
      </c>
      <c r="G857" s="248">
        <v>4700</v>
      </c>
      <c r="H857" s="244">
        <v>4800</v>
      </c>
      <c r="I857" s="244">
        <v>4700</v>
      </c>
      <c r="J857" s="244">
        <v>4800</v>
      </c>
      <c r="K857" s="251"/>
      <c r="L857" s="248">
        <v>4733.333333333333</v>
      </c>
      <c r="M857" s="248">
        <v>5000</v>
      </c>
      <c r="N857" s="248">
        <v>4500</v>
      </c>
    </row>
    <row r="858" spans="1:14" outlineLevel="1">
      <c r="A858" s="255"/>
      <c r="B858" s="257"/>
      <c r="C858" s="322" t="s">
        <v>150</v>
      </c>
      <c r="D858" s="325">
        <v>150</v>
      </c>
      <c r="E858" s="263">
        <v>6500</v>
      </c>
      <c r="F858" s="265">
        <v>6000</v>
      </c>
      <c r="G858" s="267">
        <v>6500</v>
      </c>
      <c r="H858" s="263">
        <v>6500</v>
      </c>
      <c r="I858" s="263">
        <v>6700</v>
      </c>
      <c r="J858" s="263">
        <v>6300</v>
      </c>
      <c r="K858" s="270"/>
      <c r="L858" s="267">
        <v>6333.333333333333</v>
      </c>
      <c r="M858" s="267">
        <v>6700</v>
      </c>
      <c r="N858" s="267">
        <v>6000</v>
      </c>
    </row>
    <row r="859" spans="1:14" outlineLevel="1">
      <c r="A859" s="255"/>
      <c r="B859" s="257"/>
      <c r="C859" s="322" t="s">
        <v>151</v>
      </c>
      <c r="D859" s="325">
        <v>90</v>
      </c>
      <c r="E859" s="263">
        <v>4200</v>
      </c>
      <c r="F859" s="265">
        <v>4500</v>
      </c>
      <c r="G859" s="267">
        <v>4000</v>
      </c>
      <c r="H859" s="263">
        <v>4200</v>
      </c>
      <c r="I859" s="263">
        <v>4500</v>
      </c>
      <c r="J859" s="263">
        <v>4700</v>
      </c>
      <c r="K859" s="270"/>
      <c r="L859" s="267">
        <v>4400</v>
      </c>
      <c r="M859" s="267">
        <v>4700</v>
      </c>
      <c r="N859" s="267">
        <v>4000</v>
      </c>
    </row>
    <row r="860" spans="1:14" outlineLevel="1">
      <c r="A860" s="255"/>
      <c r="B860" s="257"/>
      <c r="C860" s="322" t="s">
        <v>152</v>
      </c>
      <c r="D860" s="325">
        <v>130</v>
      </c>
      <c r="E860" s="263">
        <v>6000</v>
      </c>
      <c r="F860" s="265">
        <v>4650</v>
      </c>
      <c r="G860" s="267">
        <v>6500</v>
      </c>
      <c r="H860" s="263">
        <v>4700</v>
      </c>
      <c r="I860" s="263">
        <v>7000</v>
      </c>
      <c r="J860" s="263">
        <v>6500</v>
      </c>
      <c r="K860" s="270"/>
      <c r="L860" s="267">
        <v>5725</v>
      </c>
      <c r="M860" s="267">
        <v>7000</v>
      </c>
      <c r="N860" s="267">
        <v>4650</v>
      </c>
    </row>
    <row r="861" spans="1:14" outlineLevel="1">
      <c r="A861" s="255"/>
      <c r="B861" s="257"/>
      <c r="C861" s="322" t="s">
        <v>153</v>
      </c>
      <c r="D861" s="325">
        <v>110</v>
      </c>
      <c r="E861" s="263">
        <v>5300</v>
      </c>
      <c r="F861" s="265">
        <v>5200</v>
      </c>
      <c r="G861" s="267">
        <v>5200</v>
      </c>
      <c r="H861" s="263">
        <v>5000</v>
      </c>
      <c r="I861" s="263">
        <v>5500</v>
      </c>
      <c r="J861" s="263">
        <v>5200</v>
      </c>
      <c r="K861" s="270"/>
      <c r="L861" s="267">
        <v>5216.666666666667</v>
      </c>
      <c r="M861" s="267">
        <v>5500</v>
      </c>
      <c r="N861" s="267">
        <v>5000</v>
      </c>
    </row>
    <row r="862" spans="1:14" outlineLevel="1">
      <c r="A862" s="255"/>
      <c r="B862" s="257"/>
      <c r="C862" s="322"/>
      <c r="D862" s="325"/>
      <c r="E862" s="267"/>
      <c r="F862" s="270"/>
      <c r="G862" s="267"/>
      <c r="H862" s="267"/>
      <c r="I862" s="267"/>
      <c r="J862" s="267"/>
      <c r="K862" s="270"/>
      <c r="L862" s="267"/>
      <c r="M862" s="267"/>
      <c r="N862" s="267"/>
    </row>
    <row r="863" spans="1:14" outlineLevel="1">
      <c r="A863" s="399"/>
      <c r="B863" s="400"/>
      <c r="C863" s="401" t="s">
        <v>148</v>
      </c>
      <c r="D863" s="403"/>
      <c r="E863" s="407">
        <v>42.666666666666671</v>
      </c>
      <c r="F863" s="407">
        <v>41.836363636363636</v>
      </c>
      <c r="G863" s="407">
        <v>44.222222222222229</v>
      </c>
      <c r="H863" s="407">
        <v>42.084848484848486</v>
      </c>
      <c r="I863" s="407">
        <v>46.812121212121205</v>
      </c>
      <c r="J863" s="407">
        <v>46.05656565656566</v>
      </c>
      <c r="K863" s="409"/>
      <c r="L863" s="407">
        <v>43.946464646464648</v>
      </c>
      <c r="M863" s="407">
        <v>46.812121212121205</v>
      </c>
      <c r="N863" s="407">
        <v>41.836363636363636</v>
      </c>
    </row>
    <row r="864" spans="1:14" ht="30" outlineLevel="1">
      <c r="A864" s="234" t="s">
        <v>157</v>
      </c>
      <c r="B864" s="236" t="s">
        <v>142</v>
      </c>
      <c r="C864" s="348" t="s">
        <v>149</v>
      </c>
      <c r="D864" s="349">
        <v>110</v>
      </c>
      <c r="E864" s="244">
        <v>4700</v>
      </c>
      <c r="F864" s="246">
        <v>4500</v>
      </c>
      <c r="G864" s="248">
        <v>4700</v>
      </c>
      <c r="H864" s="244">
        <v>4800</v>
      </c>
      <c r="I864" s="244">
        <v>4700</v>
      </c>
      <c r="J864" s="244">
        <v>5000</v>
      </c>
      <c r="K864" s="251"/>
      <c r="L864" s="248">
        <v>4733.333333333333</v>
      </c>
      <c r="M864" s="248">
        <v>5000</v>
      </c>
      <c r="N864" s="248">
        <v>4500</v>
      </c>
    </row>
    <row r="865" spans="1:14" outlineLevel="1">
      <c r="A865" s="255"/>
      <c r="B865" s="257"/>
      <c r="C865" s="322" t="s">
        <v>150</v>
      </c>
      <c r="D865" s="325">
        <v>150</v>
      </c>
      <c r="E865" s="263">
        <v>6000</v>
      </c>
      <c r="F865" s="265">
        <v>6000</v>
      </c>
      <c r="G865" s="267">
        <v>6500</v>
      </c>
      <c r="H865" s="263">
        <v>6500</v>
      </c>
      <c r="I865" s="263">
        <v>6700</v>
      </c>
      <c r="J865" s="263">
        <v>6300</v>
      </c>
      <c r="K865" s="270"/>
      <c r="L865" s="267">
        <v>6333.333333333333</v>
      </c>
      <c r="M865" s="267">
        <v>6700</v>
      </c>
      <c r="N865" s="267">
        <v>6000</v>
      </c>
    </row>
    <row r="866" spans="1:14" outlineLevel="1">
      <c r="A866" s="255"/>
      <c r="B866" s="257"/>
      <c r="C866" s="322" t="s">
        <v>151</v>
      </c>
      <c r="D866" s="325">
        <v>90</v>
      </c>
      <c r="E866" s="263">
        <v>4500</v>
      </c>
      <c r="F866" s="265">
        <v>4500</v>
      </c>
      <c r="G866" s="267">
        <v>4000</v>
      </c>
      <c r="H866" s="263">
        <v>4200</v>
      </c>
      <c r="I866" s="263">
        <v>4500</v>
      </c>
      <c r="J866" s="263">
        <v>4700</v>
      </c>
      <c r="K866" s="270"/>
      <c r="L866" s="267">
        <v>4400</v>
      </c>
      <c r="M866" s="267">
        <v>4700</v>
      </c>
      <c r="N866" s="267">
        <v>4000</v>
      </c>
    </row>
    <row r="867" spans="1:14" outlineLevel="1">
      <c r="A867" s="255"/>
      <c r="B867" s="257"/>
      <c r="C867" s="322" t="s">
        <v>152</v>
      </c>
      <c r="D867" s="325">
        <v>150</v>
      </c>
      <c r="E867" s="263">
        <v>5000</v>
      </c>
      <c r="F867" s="265">
        <v>4650</v>
      </c>
      <c r="G867" s="267">
        <v>6500</v>
      </c>
      <c r="H867" s="263">
        <v>4700</v>
      </c>
      <c r="I867" s="263">
        <v>7000</v>
      </c>
      <c r="J867" s="263">
        <v>6500</v>
      </c>
      <c r="K867" s="270"/>
      <c r="L867" s="267">
        <v>5725</v>
      </c>
      <c r="M867" s="267">
        <v>7000</v>
      </c>
      <c r="N867" s="267">
        <v>4650</v>
      </c>
    </row>
    <row r="868" spans="1:14" outlineLevel="1">
      <c r="A868" s="255"/>
      <c r="B868" s="257"/>
      <c r="C868" s="322" t="s">
        <v>153</v>
      </c>
      <c r="D868" s="325">
        <v>110</v>
      </c>
      <c r="E868" s="263">
        <v>5200</v>
      </c>
      <c r="F868" s="265">
        <v>5200</v>
      </c>
      <c r="G868" s="267">
        <v>5200</v>
      </c>
      <c r="H868" s="263">
        <v>5000</v>
      </c>
      <c r="I868" s="263">
        <v>5500</v>
      </c>
      <c r="J868" s="263">
        <v>5200</v>
      </c>
      <c r="K868" s="270"/>
      <c r="L868" s="267">
        <v>5216.666666666667</v>
      </c>
      <c r="M868" s="267">
        <v>5500</v>
      </c>
      <c r="N868" s="267">
        <v>5000</v>
      </c>
    </row>
    <row r="869" spans="1:14" outlineLevel="1">
      <c r="A869" s="255"/>
      <c r="B869" s="257"/>
      <c r="C869" s="322"/>
      <c r="D869" s="325"/>
      <c r="E869" s="267"/>
      <c r="F869" s="270"/>
      <c r="G869" s="267"/>
      <c r="H869" s="267"/>
      <c r="I869" s="267"/>
      <c r="J869" s="267"/>
      <c r="K869" s="270"/>
      <c r="L869" s="267"/>
      <c r="M869" s="267"/>
      <c r="N869" s="267"/>
    </row>
    <row r="870" spans="1:14" outlineLevel="1">
      <c r="A870" s="399"/>
      <c r="B870" s="400"/>
      <c r="C870" s="401" t="s">
        <v>148</v>
      </c>
      <c r="D870" s="403"/>
      <c r="E870" s="407">
        <v>42.666666666666671</v>
      </c>
      <c r="F870" s="407">
        <v>41.836363636363636</v>
      </c>
      <c r="G870" s="407">
        <v>44.222222222222229</v>
      </c>
      <c r="H870" s="407">
        <v>42.084848484848486</v>
      </c>
      <c r="I870" s="407">
        <v>46.812121212121205</v>
      </c>
      <c r="J870" s="407">
        <v>46.05656565656566</v>
      </c>
      <c r="K870" s="409"/>
      <c r="L870" s="407">
        <v>43.946464646464648</v>
      </c>
      <c r="M870" s="407">
        <v>46.812121212121205</v>
      </c>
      <c r="N870" s="407">
        <v>41.836363636363636</v>
      </c>
    </row>
    <row r="871" spans="1:14" ht="30" outlineLevel="1">
      <c r="A871" s="234" t="s">
        <v>158</v>
      </c>
      <c r="B871" s="236" t="s">
        <v>142</v>
      </c>
      <c r="C871" s="348" t="s">
        <v>149</v>
      </c>
      <c r="D871" s="349">
        <v>110</v>
      </c>
      <c r="E871" s="244">
        <v>4500</v>
      </c>
      <c r="F871" s="246">
        <v>4500</v>
      </c>
      <c r="G871" s="248">
        <v>4700</v>
      </c>
      <c r="H871" s="244">
        <v>4800</v>
      </c>
      <c r="I871" s="244">
        <v>4700</v>
      </c>
      <c r="J871" s="244">
        <v>5000</v>
      </c>
      <c r="K871" s="251"/>
      <c r="L871" s="248">
        <v>4700</v>
      </c>
      <c r="M871" s="248">
        <v>5000</v>
      </c>
      <c r="N871" s="248">
        <v>4500</v>
      </c>
    </row>
    <row r="872" spans="1:14" outlineLevel="1">
      <c r="A872" s="255"/>
      <c r="B872" s="257"/>
      <c r="C872" s="322" t="s">
        <v>150</v>
      </c>
      <c r="D872" s="325">
        <v>150</v>
      </c>
      <c r="E872" s="263">
        <v>6000</v>
      </c>
      <c r="F872" s="265">
        <v>6000</v>
      </c>
      <c r="G872" s="267">
        <v>6500</v>
      </c>
      <c r="H872" s="263">
        <v>6500</v>
      </c>
      <c r="I872" s="263">
        <v>6700</v>
      </c>
      <c r="J872" s="263">
        <v>6300</v>
      </c>
      <c r="K872" s="270"/>
      <c r="L872" s="267">
        <v>6333.333333333333</v>
      </c>
      <c r="M872" s="267">
        <v>6700</v>
      </c>
      <c r="N872" s="267">
        <v>6000</v>
      </c>
    </row>
    <row r="873" spans="1:14" outlineLevel="1">
      <c r="A873" s="255"/>
      <c r="B873" s="257"/>
      <c r="C873" s="322" t="s">
        <v>151</v>
      </c>
      <c r="D873" s="325">
        <v>90</v>
      </c>
      <c r="E873" s="263">
        <v>4500</v>
      </c>
      <c r="F873" s="265">
        <v>4500</v>
      </c>
      <c r="G873" s="267">
        <v>4000</v>
      </c>
      <c r="H873" s="263">
        <v>4200</v>
      </c>
      <c r="I873" s="263">
        <v>4500</v>
      </c>
      <c r="J873" s="263">
        <v>4700</v>
      </c>
      <c r="K873" s="270"/>
      <c r="L873" s="267">
        <v>4400</v>
      </c>
      <c r="M873" s="267">
        <v>4700</v>
      </c>
      <c r="N873" s="267">
        <v>4000</v>
      </c>
    </row>
    <row r="874" spans="1:14" outlineLevel="1">
      <c r="A874" s="255"/>
      <c r="B874" s="257"/>
      <c r="C874" s="322" t="s">
        <v>152</v>
      </c>
      <c r="D874" s="325">
        <v>150</v>
      </c>
      <c r="E874" s="263">
        <v>4700</v>
      </c>
      <c r="F874" s="265">
        <v>4650</v>
      </c>
      <c r="G874" s="267">
        <v>6500</v>
      </c>
      <c r="H874" s="263">
        <v>4700</v>
      </c>
      <c r="I874" s="263">
        <v>7000</v>
      </c>
      <c r="J874" s="263">
        <v>6500</v>
      </c>
      <c r="K874" s="270"/>
      <c r="L874" s="267">
        <v>5675</v>
      </c>
      <c r="M874" s="267">
        <v>7000</v>
      </c>
      <c r="N874" s="267">
        <v>4650</v>
      </c>
    </row>
    <row r="875" spans="1:14" outlineLevel="1">
      <c r="A875" s="255"/>
      <c r="B875" s="257"/>
      <c r="C875" s="322" t="s">
        <v>153</v>
      </c>
      <c r="D875" s="325">
        <v>110</v>
      </c>
      <c r="E875" s="263">
        <v>5200</v>
      </c>
      <c r="F875" s="265">
        <v>5200</v>
      </c>
      <c r="G875" s="267">
        <v>5200</v>
      </c>
      <c r="H875" s="263">
        <v>5000</v>
      </c>
      <c r="I875" s="263">
        <v>5500</v>
      </c>
      <c r="J875" s="263">
        <v>5200</v>
      </c>
      <c r="K875" s="270"/>
      <c r="L875" s="267">
        <v>5216.666666666667</v>
      </c>
      <c r="M875" s="267">
        <v>5500</v>
      </c>
      <c r="N875" s="267">
        <v>5000</v>
      </c>
    </row>
    <row r="876" spans="1:14" outlineLevel="1">
      <c r="A876" s="255"/>
      <c r="B876" s="257"/>
      <c r="C876" s="322"/>
      <c r="D876" s="325"/>
      <c r="E876" s="267"/>
      <c r="F876" s="270"/>
      <c r="G876" s="267"/>
      <c r="H876" s="267"/>
      <c r="I876" s="267"/>
      <c r="J876" s="267"/>
      <c r="K876" s="270"/>
      <c r="L876" s="267"/>
      <c r="M876" s="267"/>
      <c r="N876" s="267"/>
    </row>
    <row r="877" spans="1:14" outlineLevel="1">
      <c r="A877" s="399"/>
      <c r="B877" s="400"/>
      <c r="C877" s="401" t="s">
        <v>148</v>
      </c>
      <c r="D877" s="403"/>
      <c r="E877" s="407">
        <v>41.903030303030306</v>
      </c>
      <c r="F877" s="407">
        <v>41.836363636363636</v>
      </c>
      <c r="G877" s="407">
        <v>44.222222222222229</v>
      </c>
      <c r="H877" s="407">
        <v>42.084848484848486</v>
      </c>
      <c r="I877" s="407">
        <v>46.812121212121205</v>
      </c>
      <c r="J877" s="407">
        <v>46.05656565656566</v>
      </c>
      <c r="K877" s="409"/>
      <c r="L877" s="407">
        <v>43.819191919191923</v>
      </c>
      <c r="M877" s="407">
        <v>46.812121212121205</v>
      </c>
      <c r="N877" s="407">
        <v>41.836363636363636</v>
      </c>
    </row>
    <row r="878" spans="1:14">
      <c r="A878" s="537"/>
      <c r="B878" s="538"/>
      <c r="C878" s="539"/>
      <c r="D878" s="292"/>
      <c r="E878" s="190"/>
      <c r="F878" s="194"/>
      <c r="G878" s="190"/>
      <c r="H878" s="190"/>
      <c r="I878" s="190"/>
      <c r="J878" s="190"/>
      <c r="K878" s="194"/>
      <c r="L878" s="540"/>
      <c r="M878" s="190"/>
      <c r="N878" s="190"/>
    </row>
    <row r="879" spans="1:14">
      <c r="A879" s="541"/>
      <c r="B879" s="288"/>
      <c r="C879" s="290"/>
      <c r="D879" s="292"/>
      <c r="E879" s="295"/>
      <c r="F879" s="302"/>
      <c r="G879" s="292"/>
      <c r="H879" s="292"/>
      <c r="I879" s="292"/>
      <c r="J879" s="292"/>
      <c r="K879" s="542"/>
      <c r="L879" s="295"/>
      <c r="M879" s="295"/>
      <c r="N879" s="295"/>
    </row>
    <row r="880" spans="1:14">
      <c r="A880" s="543"/>
      <c r="B880" s="544"/>
      <c r="C880" s="544"/>
      <c r="D880" s="190"/>
      <c r="E880" s="190"/>
      <c r="F880" s="194"/>
      <c r="G880" s="190"/>
      <c r="H880" s="190"/>
      <c r="I880" s="190"/>
      <c r="J880" s="190"/>
      <c r="K880" s="194"/>
      <c r="L880" s="190"/>
      <c r="M880" s="190"/>
      <c r="N880" s="190"/>
    </row>
    <row r="881" spans="1:14">
      <c r="A881" s="543"/>
      <c r="B881" s="544"/>
      <c r="C881" s="544"/>
      <c r="D881" s="190"/>
      <c r="E881" s="190"/>
      <c r="F881" s="194"/>
      <c r="G881" s="190"/>
      <c r="H881" s="190"/>
      <c r="I881" s="190"/>
      <c r="J881" s="190"/>
      <c r="K881" s="194"/>
      <c r="L881" s="190"/>
      <c r="M881" s="190"/>
      <c r="N881" s="190"/>
    </row>
    <row r="882" spans="1:14">
      <c r="A882" s="543"/>
      <c r="B882" s="544"/>
      <c r="C882" s="544"/>
      <c r="D882" s="190"/>
      <c r="E882" s="190"/>
      <c r="F882" s="194"/>
      <c r="G882" s="190"/>
      <c r="H882" s="190"/>
      <c r="I882" s="190"/>
      <c r="J882" s="190"/>
      <c r="K882" s="194"/>
      <c r="L882" s="190"/>
      <c r="M882" s="190"/>
      <c r="N882" s="190"/>
    </row>
    <row r="883" spans="1:14">
      <c r="A883" s="543"/>
      <c r="B883" s="544"/>
      <c r="C883" s="544"/>
      <c r="D883" s="190"/>
      <c r="E883" s="190"/>
      <c r="F883" s="194"/>
      <c r="G883" s="190"/>
      <c r="H883" s="190"/>
      <c r="I883" s="190"/>
      <c r="J883" s="190"/>
      <c r="K883" s="194"/>
      <c r="L883" s="190"/>
      <c r="M883" s="190"/>
      <c r="N883" s="190"/>
    </row>
    <row r="884" spans="1:14">
      <c r="A884" s="543"/>
      <c r="B884" s="544"/>
      <c r="C884" s="544"/>
      <c r="D884" s="190"/>
      <c r="E884" s="190"/>
      <c r="F884" s="194"/>
      <c r="G884" s="190"/>
      <c r="H884" s="190"/>
      <c r="I884" s="190"/>
      <c r="J884" s="190"/>
      <c r="K884" s="194"/>
      <c r="L884" s="190"/>
      <c r="M884" s="190"/>
      <c r="N884" s="190"/>
    </row>
    <row r="885" spans="1:14">
      <c r="A885" s="543"/>
      <c r="B885" s="544"/>
      <c r="C885" s="544"/>
      <c r="D885" s="190"/>
      <c r="E885" s="190"/>
      <c r="F885" s="194"/>
      <c r="G885" s="190"/>
      <c r="H885" s="190"/>
      <c r="I885" s="190"/>
      <c r="J885" s="190"/>
      <c r="K885" s="194"/>
      <c r="L885" s="190"/>
      <c r="M885" s="190"/>
      <c r="N885" s="190"/>
    </row>
    <row r="886" spans="1:14">
      <c r="A886" s="543"/>
      <c r="B886" s="544"/>
      <c r="C886" s="544"/>
      <c r="D886" s="190"/>
      <c r="E886" s="190"/>
      <c r="F886" s="194"/>
      <c r="G886" s="190"/>
      <c r="H886" s="190"/>
      <c r="I886" s="190"/>
      <c r="J886" s="190"/>
      <c r="K886" s="194"/>
      <c r="L886" s="190"/>
      <c r="M886" s="190"/>
      <c r="N886" s="190"/>
    </row>
    <row r="887" spans="1:14">
      <c r="A887" s="543"/>
      <c r="B887" s="544"/>
      <c r="C887" s="544"/>
      <c r="D887" s="190"/>
      <c r="E887" s="190"/>
      <c r="F887" s="194"/>
      <c r="G887" s="190"/>
      <c r="H887" s="190"/>
      <c r="I887" s="190"/>
      <c r="J887" s="190"/>
      <c r="K887" s="194"/>
      <c r="L887" s="190"/>
      <c r="M887" s="190"/>
      <c r="N887" s="190"/>
    </row>
    <row r="888" spans="1:14">
      <c r="A888" s="543"/>
      <c r="B888" s="544"/>
      <c r="C888" s="544"/>
      <c r="D888" s="190"/>
      <c r="E888" s="190"/>
      <c r="F888" s="194"/>
      <c r="G888" s="190"/>
      <c r="H888" s="190"/>
      <c r="I888" s="190"/>
      <c r="J888" s="190"/>
      <c r="K888" s="194"/>
      <c r="L888" s="190"/>
      <c r="M888" s="190"/>
      <c r="N888" s="190"/>
    </row>
    <row r="889" spans="1:14">
      <c r="A889" s="543"/>
      <c r="B889" s="544"/>
      <c r="C889" s="544"/>
      <c r="D889" s="190"/>
      <c r="E889" s="190"/>
      <c r="F889" s="194"/>
      <c r="G889" s="190"/>
      <c r="H889" s="190"/>
      <c r="I889" s="190"/>
      <c r="J889" s="190"/>
      <c r="K889" s="194"/>
      <c r="L889" s="190"/>
      <c r="M889" s="190"/>
      <c r="N889" s="190"/>
    </row>
    <row r="890" spans="1:14">
      <c r="A890" s="543"/>
      <c r="B890" s="544"/>
      <c r="C890" s="544"/>
      <c r="D890" s="190"/>
      <c r="E890" s="190"/>
      <c r="F890" s="194"/>
      <c r="G890" s="190"/>
      <c r="H890" s="190"/>
      <c r="I890" s="190"/>
      <c r="J890" s="190"/>
      <c r="K890" s="194"/>
      <c r="L890" s="190"/>
      <c r="M890" s="190"/>
      <c r="N890" s="190"/>
    </row>
    <row r="891" spans="1:14">
      <c r="A891" s="543"/>
      <c r="B891" s="544"/>
      <c r="C891" s="544"/>
      <c r="D891" s="190"/>
      <c r="E891" s="190"/>
      <c r="F891" s="194"/>
      <c r="G891" s="190"/>
      <c r="H891" s="190"/>
      <c r="I891" s="190"/>
      <c r="J891" s="190"/>
      <c r="K891" s="194"/>
      <c r="L891" s="190"/>
      <c r="M891" s="190"/>
      <c r="N891" s="190"/>
    </row>
    <row r="892" spans="1:14">
      <c r="A892" s="543"/>
      <c r="B892" s="544"/>
      <c r="C892" s="544"/>
      <c r="D892" s="190"/>
      <c r="E892" s="190"/>
      <c r="F892" s="194"/>
      <c r="G892" s="190"/>
      <c r="H892" s="190"/>
      <c r="I892" s="190"/>
      <c r="J892" s="190"/>
      <c r="K892" s="194"/>
      <c r="L892" s="190"/>
      <c r="M892" s="190"/>
      <c r="N892" s="190"/>
    </row>
    <row r="893" spans="1:14">
      <c r="A893" s="543"/>
      <c r="B893" s="544"/>
      <c r="C893" s="544"/>
      <c r="D893" s="190"/>
      <c r="E893" s="190"/>
      <c r="F893" s="194"/>
      <c r="G893" s="190"/>
      <c r="H893" s="190"/>
      <c r="I893" s="190"/>
      <c r="J893" s="190"/>
      <c r="K893" s="194"/>
      <c r="L893" s="190"/>
      <c r="M893" s="190"/>
      <c r="N893" s="190"/>
    </row>
    <row r="894" spans="1:14">
      <c r="A894" s="543"/>
      <c r="B894" s="544"/>
      <c r="C894" s="544"/>
      <c r="D894" s="190"/>
      <c r="E894" s="190"/>
      <c r="F894" s="194"/>
      <c r="G894" s="190"/>
      <c r="H894" s="190"/>
      <c r="I894" s="190"/>
      <c r="J894" s="190"/>
      <c r="K894" s="194"/>
      <c r="L894" s="190"/>
      <c r="M894" s="190"/>
      <c r="N894" s="190"/>
    </row>
    <row r="895" spans="1:14">
      <c r="A895" s="543"/>
      <c r="B895" s="544"/>
      <c r="C895" s="544"/>
      <c r="D895" s="190"/>
      <c r="E895" s="190"/>
      <c r="F895" s="194"/>
      <c r="G895" s="190"/>
      <c r="H895" s="190"/>
      <c r="I895" s="190"/>
      <c r="J895" s="190"/>
      <c r="K895" s="194"/>
      <c r="L895" s="190"/>
      <c r="M895" s="190"/>
      <c r="N895" s="190"/>
    </row>
    <row r="896" spans="1:14">
      <c r="A896" s="543"/>
      <c r="B896" s="544"/>
      <c r="C896" s="544"/>
      <c r="D896" s="190"/>
      <c r="E896" s="190"/>
      <c r="F896" s="194"/>
      <c r="G896" s="190"/>
      <c r="H896" s="190"/>
      <c r="I896" s="190"/>
      <c r="J896" s="190"/>
      <c r="K896" s="194"/>
      <c r="L896" s="190"/>
      <c r="M896" s="190"/>
      <c r="N896" s="190"/>
    </row>
    <row r="897" spans="1:14">
      <c r="A897" s="543"/>
      <c r="B897" s="544"/>
      <c r="C897" s="544"/>
      <c r="D897" s="190"/>
      <c r="E897" s="190"/>
      <c r="F897" s="194"/>
      <c r="G897" s="190"/>
      <c r="H897" s="190"/>
      <c r="I897" s="190"/>
      <c r="J897" s="190"/>
      <c r="K897" s="194"/>
      <c r="L897" s="190"/>
      <c r="M897" s="190"/>
      <c r="N897" s="190"/>
    </row>
    <row r="898" spans="1:14">
      <c r="A898" s="543"/>
      <c r="B898" s="544"/>
      <c r="C898" s="544"/>
      <c r="D898" s="190"/>
      <c r="E898" s="190"/>
      <c r="F898" s="194"/>
      <c r="G898" s="190"/>
      <c r="H898" s="190"/>
      <c r="I898" s="190"/>
      <c r="J898" s="190"/>
      <c r="K898" s="194"/>
      <c r="L898" s="190"/>
      <c r="M898" s="190"/>
      <c r="N898" s="190"/>
    </row>
    <row r="899" spans="1:14">
      <c r="A899" s="543"/>
      <c r="B899" s="544"/>
      <c r="C899" s="544"/>
      <c r="D899" s="190"/>
      <c r="E899" s="190"/>
      <c r="F899" s="194"/>
      <c r="G899" s="190"/>
      <c r="H899" s="190"/>
      <c r="I899" s="190"/>
      <c r="J899" s="190"/>
      <c r="K899" s="194"/>
      <c r="L899" s="190"/>
      <c r="M899" s="190"/>
      <c r="N899" s="190"/>
    </row>
    <row r="900" spans="1:14">
      <c r="A900" s="543"/>
      <c r="B900" s="544"/>
      <c r="C900" s="544"/>
      <c r="D900" s="190"/>
      <c r="E900" s="190"/>
      <c r="F900" s="194"/>
      <c r="G900" s="190"/>
      <c r="H900" s="190"/>
      <c r="I900" s="190"/>
      <c r="J900" s="190"/>
      <c r="K900" s="194"/>
      <c r="L900" s="190"/>
      <c r="M900" s="190"/>
      <c r="N900" s="190"/>
    </row>
    <row r="901" spans="1:14">
      <c r="A901" s="543"/>
      <c r="B901" s="544"/>
      <c r="C901" s="544"/>
      <c r="D901" s="190"/>
      <c r="E901" s="190"/>
      <c r="F901" s="194"/>
      <c r="G901" s="190"/>
      <c r="H901" s="190"/>
      <c r="I901" s="190"/>
      <c r="J901" s="190"/>
      <c r="K901" s="194"/>
      <c r="L901" s="190"/>
      <c r="M901" s="190"/>
      <c r="N901" s="190"/>
    </row>
    <row r="902" spans="1:14">
      <c r="A902" s="543"/>
      <c r="B902" s="544"/>
      <c r="C902" s="544"/>
      <c r="D902" s="190"/>
      <c r="E902" s="190"/>
      <c r="F902" s="194"/>
      <c r="G902" s="190"/>
      <c r="H902" s="190"/>
      <c r="I902" s="190"/>
      <c r="J902" s="190"/>
      <c r="K902" s="194"/>
      <c r="L902" s="190"/>
      <c r="M902" s="190"/>
      <c r="N902" s="190"/>
    </row>
    <row r="903" spans="1:14">
      <c r="A903" s="543"/>
      <c r="B903" s="544"/>
      <c r="C903" s="544"/>
      <c r="D903" s="190"/>
      <c r="E903" s="190"/>
      <c r="F903" s="194"/>
      <c r="G903" s="190"/>
      <c r="H903" s="190"/>
      <c r="I903" s="190"/>
      <c r="J903" s="190"/>
      <c r="K903" s="194"/>
      <c r="L903" s="190"/>
      <c r="M903" s="190"/>
      <c r="N903" s="190"/>
    </row>
    <row r="904" spans="1:14">
      <c r="A904" s="543"/>
      <c r="B904" s="544"/>
      <c r="C904" s="544"/>
      <c r="D904" s="190"/>
      <c r="E904" s="190"/>
      <c r="F904" s="194"/>
      <c r="G904" s="190"/>
      <c r="H904" s="190"/>
      <c r="I904" s="190"/>
      <c r="J904" s="190"/>
      <c r="K904" s="194"/>
      <c r="L904" s="190"/>
      <c r="M904" s="190"/>
      <c r="N904" s="190"/>
    </row>
    <row r="905" spans="1:14">
      <c r="A905" s="543"/>
      <c r="B905" s="544"/>
      <c r="C905" s="544"/>
      <c r="D905" s="190"/>
      <c r="E905" s="190"/>
      <c r="F905" s="194"/>
      <c r="G905" s="190"/>
      <c r="H905" s="190"/>
      <c r="I905" s="190"/>
      <c r="J905" s="190"/>
      <c r="K905" s="194"/>
      <c r="L905" s="190"/>
      <c r="M905" s="190"/>
      <c r="N905" s="190"/>
    </row>
    <row r="906" spans="1:14">
      <c r="A906" s="543"/>
      <c r="B906" s="544"/>
      <c r="C906" s="544"/>
      <c r="D906" s="190"/>
      <c r="E906" s="190"/>
      <c r="F906" s="194"/>
      <c r="G906" s="190"/>
      <c r="H906" s="190"/>
      <c r="I906" s="190"/>
      <c r="J906" s="190"/>
      <c r="K906" s="194"/>
      <c r="L906" s="190"/>
      <c r="M906" s="190"/>
      <c r="N906" s="190"/>
    </row>
    <row r="907" spans="1:14">
      <c r="A907" s="543"/>
      <c r="B907" s="544"/>
      <c r="C907" s="544"/>
      <c r="D907" s="190"/>
      <c r="E907" s="190"/>
      <c r="F907" s="194"/>
      <c r="G907" s="190"/>
      <c r="H907" s="190"/>
      <c r="I907" s="190"/>
      <c r="J907" s="190"/>
      <c r="K907" s="194"/>
      <c r="L907" s="190"/>
      <c r="M907" s="190"/>
      <c r="N907" s="190"/>
    </row>
    <row r="908" spans="1:14">
      <c r="A908" s="543"/>
      <c r="B908" s="544"/>
      <c r="C908" s="544"/>
      <c r="D908" s="190"/>
      <c r="E908" s="190"/>
      <c r="F908" s="194"/>
      <c r="G908" s="190"/>
      <c r="H908" s="190"/>
      <c r="I908" s="190"/>
      <c r="J908" s="190"/>
      <c r="K908" s="194"/>
      <c r="L908" s="190"/>
      <c r="M908" s="190"/>
      <c r="N908" s="190"/>
    </row>
    <row r="909" spans="1:14">
      <c r="A909" s="543"/>
      <c r="B909" s="544"/>
      <c r="C909" s="544"/>
      <c r="D909" s="190"/>
      <c r="E909" s="190"/>
      <c r="F909" s="194"/>
      <c r="G909" s="190"/>
      <c r="H909" s="190"/>
      <c r="I909" s="190"/>
      <c r="J909" s="190"/>
      <c r="K909" s="194"/>
      <c r="L909" s="190"/>
      <c r="M909" s="190"/>
      <c r="N909" s="190"/>
    </row>
    <row r="910" spans="1:14">
      <c r="A910" s="543"/>
      <c r="B910" s="544"/>
      <c r="C910" s="544"/>
      <c r="D910" s="190"/>
      <c r="E910" s="190"/>
      <c r="F910" s="194"/>
      <c r="G910" s="190"/>
      <c r="H910" s="190"/>
      <c r="I910" s="190"/>
      <c r="J910" s="190"/>
      <c r="K910" s="194"/>
      <c r="L910" s="190"/>
      <c r="M910" s="190"/>
      <c r="N910" s="190"/>
    </row>
    <row r="911" spans="1:14">
      <c r="A911" s="543"/>
      <c r="B911" s="544"/>
      <c r="C911" s="544"/>
      <c r="D911" s="190"/>
      <c r="E911" s="190"/>
      <c r="F911" s="194"/>
      <c r="G911" s="190"/>
      <c r="H911" s="190"/>
      <c r="I911" s="190"/>
      <c r="J911" s="190"/>
      <c r="K911" s="194"/>
      <c r="L911" s="190"/>
      <c r="M911" s="190"/>
      <c r="N911" s="190"/>
    </row>
    <row r="912" spans="1:14">
      <c r="A912" s="543"/>
      <c r="B912" s="544"/>
      <c r="C912" s="544"/>
      <c r="D912" s="190"/>
      <c r="E912" s="190"/>
      <c r="F912" s="194"/>
      <c r="G912" s="190"/>
      <c r="H912" s="190"/>
      <c r="I912" s="190"/>
      <c r="J912" s="190"/>
      <c r="K912" s="194"/>
      <c r="L912" s="190"/>
      <c r="M912" s="190"/>
      <c r="N912" s="190"/>
    </row>
    <row r="913" spans="1:14">
      <c r="A913" s="543"/>
      <c r="B913" s="544"/>
      <c r="C913" s="544"/>
      <c r="D913" s="190"/>
      <c r="E913" s="190"/>
      <c r="F913" s="194"/>
      <c r="G913" s="190"/>
      <c r="H913" s="190"/>
      <c r="I913" s="190"/>
      <c r="J913" s="190"/>
      <c r="K913" s="194"/>
      <c r="L913" s="190"/>
      <c r="M913" s="190"/>
      <c r="N913" s="190"/>
    </row>
    <row r="914" spans="1:14">
      <c r="A914" s="543"/>
      <c r="B914" s="544"/>
      <c r="C914" s="544"/>
      <c r="D914" s="190"/>
      <c r="E914" s="190"/>
      <c r="F914" s="194"/>
      <c r="G914" s="190"/>
      <c r="H914" s="190"/>
      <c r="I914" s="190"/>
      <c r="J914" s="190"/>
      <c r="K914" s="194"/>
      <c r="L914" s="190"/>
      <c r="M914" s="190"/>
      <c r="N914" s="190"/>
    </row>
    <row r="915" spans="1:14">
      <c r="A915" s="543"/>
      <c r="B915" s="544"/>
      <c r="C915" s="544"/>
      <c r="D915" s="190"/>
      <c r="E915" s="190"/>
      <c r="F915" s="194"/>
      <c r="G915" s="190"/>
      <c r="H915" s="190"/>
      <c r="I915" s="190"/>
      <c r="J915" s="190"/>
      <c r="K915" s="194"/>
      <c r="L915" s="190"/>
      <c r="M915" s="190"/>
      <c r="N915" s="190"/>
    </row>
    <row r="916" spans="1:14">
      <c r="A916" s="543"/>
      <c r="B916" s="544"/>
      <c r="C916" s="544"/>
      <c r="D916" s="190"/>
      <c r="E916" s="190"/>
      <c r="F916" s="194"/>
      <c r="G916" s="190"/>
      <c r="H916" s="190"/>
      <c r="I916" s="190"/>
      <c r="J916" s="190"/>
      <c r="K916" s="194"/>
      <c r="L916" s="190"/>
      <c r="M916" s="190"/>
      <c r="N916" s="190"/>
    </row>
    <row r="917" spans="1:14">
      <c r="A917" s="543"/>
      <c r="B917" s="544"/>
      <c r="C917" s="544"/>
      <c r="D917" s="190"/>
      <c r="E917" s="190"/>
      <c r="F917" s="194"/>
      <c r="G917" s="190"/>
      <c r="H917" s="190"/>
      <c r="I917" s="190"/>
      <c r="J917" s="190"/>
      <c r="K917" s="194"/>
      <c r="L917" s="190"/>
      <c r="M917" s="190"/>
      <c r="N917" s="190"/>
    </row>
    <row r="918" spans="1:14">
      <c r="A918" s="543"/>
      <c r="B918" s="544"/>
      <c r="C918" s="544"/>
      <c r="D918" s="190"/>
      <c r="E918" s="190"/>
      <c r="F918" s="194"/>
      <c r="G918" s="190"/>
      <c r="H918" s="190"/>
      <c r="I918" s="190"/>
      <c r="J918" s="190"/>
      <c r="K918" s="194"/>
      <c r="L918" s="190"/>
      <c r="M918" s="190"/>
      <c r="N918" s="190"/>
    </row>
    <row r="919" spans="1:14">
      <c r="A919" s="543"/>
      <c r="B919" s="544"/>
      <c r="C919" s="544"/>
      <c r="D919" s="190"/>
      <c r="E919" s="190"/>
      <c r="F919" s="194"/>
      <c r="G919" s="190"/>
      <c r="H919" s="190"/>
      <c r="I919" s="190"/>
      <c r="J919" s="190"/>
      <c r="K919" s="194"/>
      <c r="L919" s="190"/>
      <c r="M919" s="190"/>
      <c r="N919" s="190"/>
    </row>
    <row r="920" spans="1:14">
      <c r="A920" s="543"/>
      <c r="B920" s="544"/>
      <c r="C920" s="544"/>
      <c r="D920" s="190"/>
      <c r="E920" s="190"/>
      <c r="F920" s="194"/>
      <c r="G920" s="190"/>
      <c r="H920" s="190"/>
      <c r="I920" s="190"/>
      <c r="J920" s="190"/>
      <c r="K920" s="194"/>
      <c r="L920" s="190"/>
      <c r="M920" s="190"/>
      <c r="N920" s="190"/>
    </row>
    <row r="921" spans="1:14">
      <c r="A921" s="543"/>
      <c r="B921" s="544"/>
      <c r="C921" s="544"/>
      <c r="D921" s="190"/>
      <c r="E921" s="190"/>
      <c r="F921" s="194"/>
      <c r="G921" s="190"/>
      <c r="H921" s="190"/>
      <c r="I921" s="190"/>
      <c r="J921" s="190"/>
      <c r="K921" s="194"/>
      <c r="L921" s="190"/>
      <c r="M921" s="190"/>
      <c r="N921" s="190"/>
    </row>
    <row r="922" spans="1:14">
      <c r="A922" s="543"/>
      <c r="B922" s="544"/>
      <c r="C922" s="544"/>
      <c r="D922" s="190"/>
      <c r="E922" s="190"/>
      <c r="F922" s="194"/>
      <c r="G922" s="190"/>
      <c r="H922" s="190"/>
      <c r="I922" s="190"/>
      <c r="J922" s="190"/>
      <c r="K922" s="194"/>
      <c r="L922" s="190"/>
      <c r="M922" s="190"/>
      <c r="N922" s="190"/>
    </row>
    <row r="923" spans="1:14">
      <c r="A923" s="543"/>
      <c r="B923" s="544"/>
      <c r="C923" s="544"/>
      <c r="D923" s="190"/>
      <c r="E923" s="190"/>
      <c r="F923" s="194"/>
      <c r="G923" s="190"/>
      <c r="H923" s="190"/>
      <c r="I923" s="190"/>
      <c r="J923" s="190"/>
      <c r="K923" s="194"/>
      <c r="L923" s="190"/>
      <c r="M923" s="190"/>
      <c r="N923" s="190"/>
    </row>
    <row r="924" spans="1:14">
      <c r="A924" s="543"/>
      <c r="B924" s="544"/>
      <c r="C924" s="544"/>
      <c r="D924" s="190"/>
      <c r="E924" s="190"/>
      <c r="F924" s="194"/>
      <c r="G924" s="190"/>
      <c r="H924" s="190"/>
      <c r="I924" s="190"/>
      <c r="J924" s="190"/>
      <c r="K924" s="194"/>
      <c r="L924" s="190"/>
      <c r="M924" s="190"/>
      <c r="N924" s="190"/>
    </row>
    <row r="925" spans="1:14">
      <c r="A925" s="543"/>
      <c r="B925" s="544"/>
      <c r="C925" s="544"/>
      <c r="D925" s="190"/>
      <c r="E925" s="190"/>
      <c r="F925" s="194"/>
      <c r="G925" s="190"/>
      <c r="H925" s="190"/>
      <c r="I925" s="190"/>
      <c r="J925" s="190"/>
      <c r="K925" s="194"/>
      <c r="L925" s="190"/>
      <c r="M925" s="190"/>
      <c r="N925" s="190"/>
    </row>
    <row r="926" spans="1:14">
      <c r="A926" s="543"/>
      <c r="B926" s="544"/>
      <c r="C926" s="544"/>
      <c r="D926" s="190"/>
      <c r="E926" s="190"/>
      <c r="F926" s="194"/>
      <c r="G926" s="190"/>
      <c r="H926" s="190"/>
      <c r="I926" s="190"/>
      <c r="J926" s="190"/>
      <c r="K926" s="194"/>
      <c r="L926" s="190"/>
      <c r="M926" s="190"/>
      <c r="N926" s="190"/>
    </row>
    <row r="927" spans="1:14">
      <c r="A927" s="543"/>
      <c r="B927" s="544"/>
      <c r="C927" s="544"/>
      <c r="D927" s="190"/>
      <c r="E927" s="190"/>
      <c r="F927" s="194"/>
      <c r="G927" s="190"/>
      <c r="H927" s="190"/>
      <c r="I927" s="190"/>
      <c r="J927" s="190"/>
      <c r="K927" s="194"/>
      <c r="L927" s="190"/>
      <c r="M927" s="190"/>
      <c r="N927" s="190"/>
    </row>
    <row r="928" spans="1:14">
      <c r="A928" s="543"/>
      <c r="B928" s="544"/>
      <c r="C928" s="544"/>
      <c r="D928" s="190"/>
      <c r="E928" s="190"/>
      <c r="F928" s="194"/>
      <c r="G928" s="190"/>
      <c r="H928" s="190"/>
      <c r="I928" s="190"/>
      <c r="J928" s="190"/>
      <c r="K928" s="194"/>
      <c r="L928" s="190"/>
      <c r="M928" s="190"/>
      <c r="N928" s="190"/>
    </row>
    <row r="929" spans="1:14">
      <c r="A929" s="543"/>
      <c r="B929" s="544"/>
      <c r="C929" s="544"/>
      <c r="D929" s="190"/>
      <c r="E929" s="190"/>
      <c r="F929" s="194"/>
      <c r="G929" s="190"/>
      <c r="H929" s="190"/>
      <c r="I929" s="190"/>
      <c r="J929" s="190"/>
      <c r="K929" s="194"/>
      <c r="L929" s="190"/>
      <c r="M929" s="190"/>
      <c r="N929" s="190"/>
    </row>
    <row r="930" spans="1:14">
      <c r="A930" s="543"/>
      <c r="B930" s="544"/>
      <c r="C930" s="544"/>
      <c r="D930" s="190"/>
      <c r="E930" s="190"/>
      <c r="F930" s="194"/>
      <c r="G930" s="190"/>
      <c r="H930" s="190"/>
      <c r="I930" s="190"/>
      <c r="J930" s="190"/>
      <c r="K930" s="194"/>
      <c r="L930" s="190"/>
      <c r="M930" s="190"/>
      <c r="N930" s="190"/>
    </row>
    <row r="931" spans="1:14">
      <c r="A931" s="543"/>
      <c r="B931" s="544"/>
      <c r="C931" s="544"/>
      <c r="D931" s="190"/>
      <c r="E931" s="190"/>
      <c r="F931" s="194"/>
      <c r="G931" s="190"/>
      <c r="H931" s="190"/>
      <c r="I931" s="190"/>
      <c r="J931" s="190"/>
      <c r="K931" s="194"/>
      <c r="L931" s="190"/>
      <c r="M931" s="190"/>
      <c r="N931" s="190"/>
    </row>
    <row r="932" spans="1:14">
      <c r="A932" s="543"/>
      <c r="B932" s="544"/>
      <c r="C932" s="544"/>
      <c r="D932" s="190"/>
      <c r="E932" s="190"/>
      <c r="F932" s="194"/>
      <c r="G932" s="190"/>
      <c r="H932" s="190"/>
      <c r="I932" s="190"/>
      <c r="J932" s="190"/>
      <c r="K932" s="194"/>
      <c r="L932" s="190"/>
      <c r="M932" s="190"/>
      <c r="N932" s="190"/>
    </row>
    <row r="933" spans="1:14">
      <c r="A933" s="543"/>
      <c r="B933" s="544"/>
      <c r="C933" s="544"/>
      <c r="D933" s="190"/>
      <c r="E933" s="190"/>
      <c r="F933" s="194"/>
      <c r="G933" s="190"/>
      <c r="H933" s="190"/>
      <c r="I933" s="190"/>
      <c r="J933" s="190"/>
      <c r="K933" s="194"/>
      <c r="L933" s="190"/>
      <c r="M933" s="190"/>
      <c r="N933" s="190"/>
    </row>
    <row r="934" spans="1:14">
      <c r="A934" s="543"/>
      <c r="B934" s="544"/>
      <c r="C934" s="544"/>
      <c r="D934" s="190"/>
      <c r="E934" s="190"/>
      <c r="F934" s="194"/>
      <c r="G934" s="190"/>
      <c r="H934" s="190"/>
      <c r="I934" s="190"/>
      <c r="J934" s="190"/>
      <c r="K934" s="194"/>
      <c r="L934" s="190"/>
      <c r="M934" s="190"/>
      <c r="N934" s="190"/>
    </row>
    <row r="935" spans="1:14">
      <c r="A935" s="543"/>
      <c r="B935" s="544"/>
      <c r="C935" s="544"/>
      <c r="D935" s="190"/>
      <c r="E935" s="190"/>
      <c r="F935" s="194"/>
      <c r="G935" s="190"/>
      <c r="H935" s="190"/>
      <c r="I935" s="190"/>
      <c r="J935" s="190"/>
      <c r="K935" s="194"/>
      <c r="L935" s="190"/>
      <c r="M935" s="190"/>
      <c r="N935" s="190"/>
    </row>
    <row r="936" spans="1:14">
      <c r="A936" s="543"/>
      <c r="B936" s="544"/>
      <c r="C936" s="544"/>
      <c r="D936" s="190"/>
      <c r="E936" s="190"/>
      <c r="F936" s="194"/>
      <c r="G936" s="190"/>
      <c r="H936" s="190"/>
      <c r="I936" s="190"/>
      <c r="J936" s="190"/>
      <c r="K936" s="194"/>
      <c r="L936" s="190"/>
      <c r="M936" s="190"/>
      <c r="N936" s="190"/>
    </row>
    <row r="937" spans="1:14">
      <c r="A937" s="543"/>
      <c r="B937" s="544"/>
      <c r="C937" s="544"/>
      <c r="D937" s="190"/>
      <c r="E937" s="190"/>
      <c r="F937" s="194"/>
      <c r="G937" s="190"/>
      <c r="H937" s="190"/>
      <c r="I937" s="190"/>
      <c r="J937" s="190"/>
      <c r="K937" s="194"/>
      <c r="L937" s="190"/>
      <c r="M937" s="190"/>
      <c r="N937" s="190"/>
    </row>
    <row r="938" spans="1:14">
      <c r="A938" s="543"/>
      <c r="B938" s="544"/>
      <c r="C938" s="544"/>
      <c r="D938" s="190"/>
      <c r="E938" s="190"/>
      <c r="F938" s="194"/>
      <c r="G938" s="190"/>
      <c r="H938" s="190"/>
      <c r="I938" s="190"/>
      <c r="J938" s="190"/>
      <c r="K938" s="194"/>
      <c r="L938" s="190"/>
      <c r="M938" s="190"/>
      <c r="N938" s="190"/>
    </row>
    <row r="939" spans="1:14">
      <c r="A939" s="543"/>
      <c r="B939" s="544"/>
      <c r="C939" s="544"/>
      <c r="D939" s="190"/>
      <c r="E939" s="190"/>
      <c r="F939" s="194"/>
      <c r="G939" s="190"/>
      <c r="H939" s="190"/>
      <c r="I939" s="190"/>
      <c r="J939" s="190"/>
      <c r="K939" s="194"/>
      <c r="L939" s="190"/>
      <c r="M939" s="190"/>
      <c r="N939" s="190"/>
    </row>
    <row r="940" spans="1:14">
      <c r="A940" s="543"/>
      <c r="B940" s="544"/>
      <c r="C940" s="544"/>
      <c r="D940" s="190"/>
      <c r="E940" s="190"/>
      <c r="F940" s="194"/>
      <c r="G940" s="190"/>
      <c r="H940" s="190"/>
      <c r="I940" s="190"/>
      <c r="J940" s="190"/>
      <c r="K940" s="194"/>
      <c r="L940" s="190"/>
      <c r="M940" s="190"/>
      <c r="N940" s="190"/>
    </row>
    <row r="941" spans="1:14">
      <c r="A941" s="543"/>
      <c r="B941" s="544"/>
      <c r="C941" s="544"/>
      <c r="D941" s="190"/>
      <c r="E941" s="190"/>
      <c r="F941" s="194"/>
      <c r="G941" s="190"/>
      <c r="H941" s="190"/>
      <c r="I941" s="190"/>
      <c r="J941" s="190"/>
      <c r="K941" s="194"/>
      <c r="L941" s="190"/>
      <c r="M941" s="190"/>
      <c r="N941" s="190"/>
    </row>
    <row r="942" spans="1:14">
      <c r="A942" s="543"/>
      <c r="B942" s="544"/>
      <c r="C942" s="544"/>
      <c r="D942" s="190"/>
      <c r="E942" s="190"/>
      <c r="F942" s="194"/>
      <c r="G942" s="190"/>
      <c r="H942" s="190"/>
      <c r="I942" s="190"/>
      <c r="J942" s="190"/>
      <c r="K942" s="194"/>
      <c r="L942" s="190"/>
      <c r="M942" s="190"/>
      <c r="N942" s="190"/>
    </row>
    <row r="943" spans="1:14">
      <c r="A943" s="543"/>
      <c r="B943" s="544"/>
      <c r="C943" s="544"/>
      <c r="D943" s="190"/>
      <c r="E943" s="190"/>
      <c r="F943" s="194"/>
      <c r="G943" s="190"/>
      <c r="H943" s="190"/>
      <c r="I943" s="190"/>
      <c r="J943" s="190"/>
      <c r="K943" s="194"/>
      <c r="L943" s="190"/>
      <c r="M943" s="190"/>
      <c r="N943" s="190"/>
    </row>
    <row r="944" spans="1:14">
      <c r="A944" s="543"/>
      <c r="B944" s="544"/>
      <c r="C944" s="544"/>
      <c r="D944" s="190"/>
      <c r="E944" s="190"/>
      <c r="F944" s="194"/>
      <c r="G944" s="190"/>
      <c r="H944" s="190"/>
      <c r="I944" s="190"/>
      <c r="J944" s="190"/>
      <c r="K944" s="194"/>
      <c r="L944" s="190"/>
      <c r="M944" s="190"/>
      <c r="N944" s="190"/>
    </row>
    <row r="945" spans="1:14">
      <c r="A945" s="543"/>
      <c r="B945" s="544"/>
      <c r="C945" s="544"/>
      <c r="D945" s="190"/>
      <c r="E945" s="190"/>
      <c r="F945" s="194"/>
      <c r="G945" s="190"/>
      <c r="H945" s="190"/>
      <c r="I945" s="190"/>
      <c r="J945" s="190"/>
      <c r="K945" s="194"/>
      <c r="L945" s="190"/>
      <c r="M945" s="190"/>
      <c r="N945" s="190"/>
    </row>
    <row r="946" spans="1:14">
      <c r="A946" s="543"/>
      <c r="B946" s="544"/>
      <c r="C946" s="544"/>
      <c r="D946" s="190"/>
      <c r="E946" s="190"/>
      <c r="F946" s="194"/>
      <c r="G946" s="190"/>
      <c r="H946" s="190"/>
      <c r="I946" s="190"/>
      <c r="J946" s="190"/>
      <c r="K946" s="194"/>
      <c r="L946" s="190"/>
      <c r="M946" s="190"/>
      <c r="N946" s="190"/>
    </row>
    <row r="947" spans="1:14">
      <c r="A947" s="543"/>
      <c r="B947" s="544"/>
      <c r="C947" s="544"/>
      <c r="D947" s="190"/>
      <c r="E947" s="190"/>
      <c r="F947" s="194"/>
      <c r="G947" s="190"/>
      <c r="H947" s="190"/>
      <c r="I947" s="190"/>
      <c r="J947" s="190"/>
      <c r="K947" s="194"/>
      <c r="L947" s="190"/>
      <c r="M947" s="190"/>
      <c r="N947" s="190"/>
    </row>
    <row r="948" spans="1:14">
      <c r="A948" s="543"/>
      <c r="B948" s="544"/>
      <c r="C948" s="544"/>
      <c r="D948" s="190"/>
      <c r="E948" s="190"/>
      <c r="F948" s="194"/>
      <c r="G948" s="190"/>
      <c r="H948" s="190"/>
      <c r="I948" s="190"/>
      <c r="J948" s="190"/>
      <c r="K948" s="194"/>
      <c r="L948" s="190"/>
      <c r="M948" s="190"/>
      <c r="N948" s="190"/>
    </row>
    <row r="949" spans="1:14">
      <c r="A949" s="543"/>
      <c r="B949" s="544"/>
      <c r="C949" s="544"/>
      <c r="D949" s="190"/>
      <c r="E949" s="190"/>
      <c r="F949" s="194"/>
      <c r="G949" s="190"/>
      <c r="H949" s="190"/>
      <c r="I949" s="190"/>
      <c r="J949" s="190"/>
      <c r="K949" s="194"/>
      <c r="L949" s="190"/>
      <c r="M949" s="190"/>
      <c r="N949" s="190"/>
    </row>
    <row r="950" spans="1:14">
      <c r="A950" s="543"/>
      <c r="B950" s="544"/>
      <c r="C950" s="544"/>
      <c r="D950" s="190"/>
      <c r="E950" s="190"/>
      <c r="F950" s="194"/>
      <c r="G950" s="190"/>
      <c r="H950" s="190"/>
      <c r="I950" s="190"/>
      <c r="J950" s="190"/>
      <c r="K950" s="194"/>
      <c r="L950" s="190"/>
      <c r="M950" s="190"/>
      <c r="N950" s="190"/>
    </row>
    <row r="951" spans="1:14">
      <c r="A951" s="543"/>
      <c r="B951" s="544"/>
      <c r="C951" s="544"/>
      <c r="D951" s="190"/>
      <c r="E951" s="190"/>
      <c r="F951" s="194"/>
      <c r="G951" s="190"/>
      <c r="H951" s="190"/>
      <c r="I951" s="190"/>
      <c r="J951" s="190"/>
      <c r="K951" s="194"/>
      <c r="L951" s="190"/>
      <c r="M951" s="190"/>
      <c r="N951" s="190"/>
    </row>
    <row r="952" spans="1:14">
      <c r="A952" s="543"/>
      <c r="B952" s="544"/>
      <c r="C952" s="544"/>
      <c r="D952" s="190"/>
      <c r="E952" s="190"/>
      <c r="F952" s="194"/>
      <c r="G952" s="190"/>
      <c r="H952" s="190"/>
      <c r="I952" s="190"/>
      <c r="J952" s="190"/>
      <c r="K952" s="194"/>
      <c r="L952" s="190"/>
      <c r="M952" s="190"/>
      <c r="N952" s="190"/>
    </row>
    <row r="953" spans="1:14">
      <c r="A953" s="543"/>
      <c r="B953" s="544"/>
      <c r="C953" s="544"/>
      <c r="D953" s="190"/>
      <c r="E953" s="190"/>
      <c r="F953" s="194"/>
      <c r="G953" s="190"/>
      <c r="H953" s="190"/>
      <c r="I953" s="190"/>
      <c r="J953" s="190"/>
      <c r="K953" s="194"/>
      <c r="L953" s="190"/>
      <c r="M953" s="190"/>
      <c r="N953" s="190"/>
    </row>
    <row r="954" spans="1:14">
      <c r="A954" s="543"/>
      <c r="B954" s="544"/>
      <c r="C954" s="544"/>
      <c r="D954" s="190"/>
      <c r="E954" s="190"/>
      <c r="F954" s="194"/>
      <c r="G954" s="190"/>
      <c r="H954" s="190"/>
      <c r="I954" s="190"/>
      <c r="J954" s="190"/>
      <c r="K954" s="194"/>
      <c r="L954" s="190"/>
      <c r="M954" s="190"/>
      <c r="N954" s="190"/>
    </row>
    <row r="955" spans="1:14">
      <c r="A955" s="543"/>
      <c r="B955" s="544"/>
      <c r="C955" s="544"/>
      <c r="D955" s="190"/>
      <c r="E955" s="190"/>
      <c r="F955" s="194"/>
      <c r="G955" s="190"/>
      <c r="H955" s="190"/>
      <c r="I955" s="190"/>
      <c r="J955" s="190"/>
      <c r="K955" s="194"/>
      <c r="L955" s="190"/>
      <c r="M955" s="190"/>
      <c r="N955" s="190"/>
    </row>
    <row r="956" spans="1:14">
      <c r="A956" s="543"/>
      <c r="B956" s="544"/>
      <c r="C956" s="544"/>
      <c r="D956" s="190"/>
      <c r="E956" s="190"/>
      <c r="F956" s="194"/>
      <c r="G956" s="190"/>
      <c r="H956" s="190"/>
      <c r="I956" s="190"/>
      <c r="J956" s="190"/>
      <c r="K956" s="194"/>
      <c r="L956" s="190"/>
      <c r="M956" s="190"/>
      <c r="N956" s="190"/>
    </row>
    <row r="957" spans="1:14">
      <c r="A957" s="543"/>
      <c r="B957" s="544"/>
      <c r="C957" s="544"/>
      <c r="D957" s="190"/>
      <c r="E957" s="190"/>
      <c r="F957" s="194"/>
      <c r="G957" s="190"/>
      <c r="H957" s="190"/>
      <c r="I957" s="190"/>
      <c r="J957" s="190"/>
      <c r="K957" s="194"/>
      <c r="L957" s="190"/>
      <c r="M957" s="190"/>
      <c r="N957" s="190"/>
    </row>
    <row r="958" spans="1:14">
      <c r="A958" s="543"/>
      <c r="B958" s="544"/>
      <c r="C958" s="544"/>
      <c r="D958" s="190"/>
      <c r="E958" s="190"/>
      <c r="F958" s="194"/>
      <c r="G958" s="190"/>
      <c r="H958" s="190"/>
      <c r="I958" s="190"/>
      <c r="J958" s="190"/>
      <c r="K958" s="194"/>
      <c r="L958" s="190"/>
      <c r="M958" s="190"/>
      <c r="N958" s="190"/>
    </row>
    <row r="959" spans="1:14">
      <c r="A959" s="543"/>
      <c r="B959" s="544"/>
      <c r="C959" s="544"/>
      <c r="D959" s="190"/>
      <c r="E959" s="190"/>
      <c r="F959" s="194"/>
      <c r="G959" s="190"/>
      <c r="H959" s="190"/>
      <c r="I959" s="190"/>
      <c r="J959" s="190"/>
      <c r="K959" s="194"/>
      <c r="L959" s="190"/>
      <c r="M959" s="190"/>
      <c r="N959" s="190"/>
    </row>
    <row r="960" spans="1:14">
      <c r="A960" s="543"/>
      <c r="B960" s="544"/>
      <c r="C960" s="544"/>
      <c r="D960" s="190"/>
      <c r="E960" s="190"/>
      <c r="F960" s="194"/>
      <c r="G960" s="190"/>
      <c r="H960" s="190"/>
      <c r="I960" s="190"/>
      <c r="J960" s="190"/>
      <c r="K960" s="194"/>
      <c r="L960" s="190"/>
      <c r="M960" s="190"/>
      <c r="N960" s="190"/>
    </row>
    <row r="961" spans="1:14">
      <c r="A961" s="543"/>
      <c r="B961" s="544"/>
      <c r="C961" s="544"/>
      <c r="D961" s="190"/>
      <c r="E961" s="190"/>
      <c r="F961" s="194"/>
      <c r="G961" s="190"/>
      <c r="H961" s="190"/>
      <c r="I961" s="190"/>
      <c r="J961" s="190"/>
      <c r="K961" s="194"/>
      <c r="L961" s="190"/>
      <c r="M961" s="190"/>
      <c r="N961" s="190"/>
    </row>
    <row r="962" spans="1:14">
      <c r="A962" s="543"/>
      <c r="B962" s="544"/>
      <c r="C962" s="544"/>
      <c r="D962" s="190"/>
      <c r="E962" s="190"/>
      <c r="F962" s="194"/>
      <c r="G962" s="190"/>
      <c r="H962" s="190"/>
      <c r="I962" s="190"/>
      <c r="J962" s="190"/>
      <c r="K962" s="194"/>
      <c r="L962" s="190"/>
      <c r="M962" s="190"/>
      <c r="N962" s="190"/>
    </row>
    <row r="963" spans="1:14">
      <c r="A963" s="543"/>
      <c r="B963" s="544"/>
      <c r="C963" s="544"/>
      <c r="D963" s="190"/>
      <c r="E963" s="190"/>
      <c r="F963" s="194"/>
      <c r="G963" s="190"/>
      <c r="H963" s="190"/>
      <c r="I963" s="190"/>
      <c r="J963" s="190"/>
      <c r="K963" s="194"/>
      <c r="L963" s="190"/>
      <c r="M963" s="190"/>
      <c r="N963" s="190"/>
    </row>
    <row r="964" spans="1:14">
      <c r="A964" s="543"/>
      <c r="B964" s="544"/>
      <c r="C964" s="544"/>
      <c r="D964" s="190"/>
      <c r="E964" s="190"/>
      <c r="F964" s="194"/>
      <c r="G964" s="190"/>
      <c r="H964" s="190"/>
      <c r="I964" s="190"/>
      <c r="J964" s="190"/>
      <c r="K964" s="194"/>
      <c r="L964" s="190"/>
      <c r="M964" s="190"/>
      <c r="N964" s="190"/>
    </row>
    <row r="965" spans="1:14">
      <c r="A965" s="543"/>
      <c r="B965" s="544"/>
      <c r="C965" s="544"/>
      <c r="D965" s="190"/>
      <c r="E965" s="190"/>
      <c r="F965" s="194"/>
      <c r="G965" s="190"/>
      <c r="H965" s="190"/>
      <c r="I965" s="190"/>
      <c r="J965" s="190"/>
      <c r="K965" s="194"/>
      <c r="L965" s="190"/>
      <c r="M965" s="190"/>
      <c r="N965" s="190"/>
    </row>
    <row r="966" spans="1:14">
      <c r="A966" s="543"/>
      <c r="B966" s="544"/>
      <c r="C966" s="544"/>
      <c r="D966" s="190"/>
      <c r="E966" s="190"/>
      <c r="F966" s="194"/>
      <c r="G966" s="190"/>
      <c r="H966" s="190"/>
      <c r="I966" s="190"/>
      <c r="J966" s="190"/>
      <c r="K966" s="194"/>
      <c r="L966" s="190"/>
      <c r="M966" s="190"/>
      <c r="N966" s="190"/>
    </row>
    <row r="967" spans="1:14">
      <c r="A967" s="543"/>
      <c r="B967" s="544"/>
      <c r="C967" s="544"/>
      <c r="D967" s="190"/>
      <c r="E967" s="190"/>
      <c r="F967" s="194"/>
      <c r="G967" s="190"/>
      <c r="H967" s="190"/>
      <c r="I967" s="190"/>
      <c r="J967" s="190"/>
      <c r="K967" s="194"/>
      <c r="L967" s="190"/>
      <c r="M967" s="190"/>
      <c r="N967" s="190"/>
    </row>
    <row r="968" spans="1:14">
      <c r="A968" s="543"/>
      <c r="B968" s="544"/>
      <c r="C968" s="544"/>
      <c r="D968" s="190"/>
      <c r="E968" s="190"/>
      <c r="F968" s="194"/>
      <c r="G968" s="190"/>
      <c r="H968" s="190"/>
      <c r="I968" s="190"/>
      <c r="J968" s="190"/>
      <c r="K968" s="194"/>
      <c r="L968" s="190"/>
      <c r="M968" s="190"/>
      <c r="N968" s="190"/>
    </row>
    <row r="969" spans="1:14">
      <c r="A969" s="543"/>
      <c r="B969" s="544"/>
      <c r="C969" s="544"/>
      <c r="D969" s="190"/>
      <c r="E969" s="190"/>
      <c r="F969" s="194"/>
      <c r="G969" s="190"/>
      <c r="H969" s="190"/>
      <c r="I969" s="190"/>
      <c r="J969" s="190"/>
      <c r="K969" s="194"/>
      <c r="L969" s="190"/>
      <c r="M969" s="190"/>
      <c r="N969" s="190"/>
    </row>
    <row r="970" spans="1:14">
      <c r="A970" s="543"/>
      <c r="B970" s="544"/>
      <c r="C970" s="544"/>
      <c r="D970" s="190"/>
      <c r="E970" s="190"/>
      <c r="F970" s="194"/>
      <c r="G970" s="190"/>
      <c r="H970" s="190"/>
      <c r="I970" s="190"/>
      <c r="J970" s="190"/>
      <c r="K970" s="194"/>
      <c r="L970" s="190"/>
      <c r="M970" s="190"/>
      <c r="N970" s="190"/>
    </row>
    <row r="971" spans="1:14">
      <c r="A971" s="543"/>
      <c r="B971" s="544"/>
      <c r="C971" s="544"/>
      <c r="D971" s="190"/>
      <c r="E971" s="190"/>
      <c r="F971" s="194"/>
      <c r="G971" s="190"/>
      <c r="H971" s="190"/>
      <c r="I971" s="190"/>
      <c r="J971" s="190"/>
      <c r="K971" s="194"/>
      <c r="L971" s="190"/>
      <c r="M971" s="190"/>
      <c r="N971" s="190"/>
    </row>
    <row r="972" spans="1:14">
      <c r="A972" s="543"/>
      <c r="B972" s="544"/>
      <c r="C972" s="544"/>
      <c r="D972" s="190"/>
      <c r="E972" s="190"/>
      <c r="F972" s="194"/>
      <c r="G972" s="190"/>
      <c r="H972" s="190"/>
      <c r="I972" s="190"/>
      <c r="J972" s="190"/>
      <c r="K972" s="194"/>
      <c r="L972" s="190"/>
      <c r="M972" s="190"/>
      <c r="N972" s="190"/>
    </row>
    <row r="973" spans="1:14">
      <c r="A973" s="543"/>
      <c r="B973" s="544"/>
      <c r="C973" s="544"/>
      <c r="D973" s="190"/>
      <c r="E973" s="190"/>
      <c r="F973" s="194"/>
      <c r="G973" s="190"/>
      <c r="H973" s="190"/>
      <c r="I973" s="190"/>
      <c r="J973" s="190"/>
      <c r="K973" s="194"/>
      <c r="L973" s="190"/>
      <c r="M973" s="190"/>
      <c r="N973" s="190"/>
    </row>
    <row r="974" spans="1:14">
      <c r="A974" s="543"/>
      <c r="B974" s="544"/>
      <c r="C974" s="544"/>
      <c r="D974" s="190"/>
      <c r="E974" s="190"/>
      <c r="F974" s="194"/>
      <c r="G974" s="190"/>
      <c r="H974" s="190"/>
      <c r="I974" s="190"/>
      <c r="J974" s="190"/>
      <c r="K974" s="194"/>
      <c r="L974" s="190"/>
      <c r="M974" s="190"/>
      <c r="N974" s="190"/>
    </row>
    <row r="975" spans="1:14">
      <c r="A975" s="543"/>
      <c r="B975" s="544"/>
      <c r="C975" s="544"/>
      <c r="D975" s="190"/>
      <c r="E975" s="190"/>
      <c r="F975" s="194"/>
      <c r="G975" s="190"/>
      <c r="H975" s="190"/>
      <c r="I975" s="190"/>
      <c r="J975" s="190"/>
      <c r="K975" s="194"/>
      <c r="L975" s="190"/>
      <c r="M975" s="190"/>
      <c r="N975" s="190"/>
    </row>
    <row r="976" spans="1:14">
      <c r="A976" s="543"/>
      <c r="B976" s="544"/>
      <c r="C976" s="544"/>
      <c r="D976" s="190"/>
      <c r="E976" s="190"/>
      <c r="F976" s="194"/>
      <c r="G976" s="190"/>
      <c r="H976" s="190"/>
      <c r="I976" s="190"/>
      <c r="J976" s="190"/>
      <c r="K976" s="194"/>
      <c r="L976" s="190"/>
      <c r="M976" s="190"/>
      <c r="N976" s="190"/>
    </row>
    <row r="977" spans="1:14">
      <c r="A977" s="543"/>
      <c r="B977" s="544"/>
      <c r="C977" s="544"/>
      <c r="D977" s="190"/>
      <c r="E977" s="190"/>
      <c r="F977" s="194"/>
      <c r="G977" s="190"/>
      <c r="H977" s="190"/>
      <c r="I977" s="190"/>
      <c r="J977" s="190"/>
      <c r="K977" s="194"/>
      <c r="L977" s="190"/>
      <c r="M977" s="190"/>
      <c r="N977" s="190"/>
    </row>
    <row r="978" spans="1:14">
      <c r="A978" s="543"/>
      <c r="B978" s="544"/>
      <c r="C978" s="544"/>
      <c r="D978" s="190"/>
      <c r="E978" s="190"/>
      <c r="F978" s="194"/>
      <c r="G978" s="190"/>
      <c r="H978" s="190"/>
      <c r="I978" s="190"/>
      <c r="J978" s="190"/>
      <c r="K978" s="194"/>
      <c r="L978" s="190"/>
      <c r="M978" s="190"/>
      <c r="N978" s="190"/>
    </row>
    <row r="979" spans="1:14">
      <c r="A979" s="543"/>
      <c r="B979" s="544"/>
      <c r="C979" s="544"/>
      <c r="D979" s="190"/>
      <c r="E979" s="190"/>
      <c r="F979" s="194"/>
      <c r="G979" s="190"/>
      <c r="H979" s="190"/>
      <c r="I979" s="190"/>
      <c r="J979" s="190"/>
      <c r="K979" s="194"/>
      <c r="L979" s="190"/>
      <c r="M979" s="190"/>
      <c r="N979" s="190"/>
    </row>
    <row r="980" spans="1:14">
      <c r="A980" s="543"/>
      <c r="B980" s="544"/>
      <c r="C980" s="544"/>
      <c r="D980" s="190"/>
      <c r="E980" s="190"/>
      <c r="F980" s="194"/>
      <c r="G980" s="190"/>
      <c r="H980" s="190"/>
      <c r="I980" s="190"/>
      <c r="J980" s="190"/>
      <c r="K980" s="194"/>
      <c r="L980" s="190"/>
      <c r="M980" s="190"/>
      <c r="N980" s="190"/>
    </row>
    <row r="981" spans="1:14">
      <c r="A981" s="543"/>
      <c r="B981" s="544"/>
      <c r="C981" s="544"/>
      <c r="D981" s="190"/>
      <c r="E981" s="190"/>
      <c r="F981" s="194"/>
      <c r="G981" s="190"/>
      <c r="H981" s="190"/>
      <c r="I981" s="190"/>
      <c r="J981" s="190"/>
      <c r="K981" s="194"/>
      <c r="L981" s="190"/>
      <c r="M981" s="190"/>
      <c r="N981" s="190"/>
    </row>
    <row r="982" spans="1:14">
      <c r="A982" s="543"/>
      <c r="B982" s="544"/>
      <c r="C982" s="544"/>
      <c r="D982" s="190"/>
      <c r="E982" s="190"/>
      <c r="F982" s="194"/>
      <c r="G982" s="190"/>
      <c r="H982" s="190"/>
      <c r="I982" s="190"/>
      <c r="J982" s="190"/>
      <c r="K982" s="194"/>
      <c r="L982" s="190"/>
      <c r="M982" s="190"/>
      <c r="N982" s="190"/>
    </row>
    <row r="983" spans="1:14">
      <c r="A983" s="543"/>
      <c r="B983" s="544"/>
      <c r="C983" s="544"/>
      <c r="D983" s="190"/>
      <c r="E983" s="190"/>
      <c r="F983" s="194"/>
      <c r="G983" s="190"/>
      <c r="H983" s="190"/>
      <c r="I983" s="190"/>
      <c r="J983" s="190"/>
      <c r="K983" s="194"/>
      <c r="L983" s="190"/>
      <c r="M983" s="190"/>
      <c r="N983" s="190"/>
    </row>
    <row r="984" spans="1:14">
      <c r="A984" s="543"/>
      <c r="B984" s="544"/>
      <c r="C984" s="544"/>
      <c r="D984" s="190"/>
      <c r="E984" s="190"/>
      <c r="F984" s="194"/>
      <c r="G984" s="190"/>
      <c r="H984" s="190"/>
      <c r="I984" s="190"/>
      <c r="J984" s="190"/>
      <c r="K984" s="194"/>
      <c r="L984" s="190"/>
      <c r="M984" s="190"/>
      <c r="N984" s="190"/>
    </row>
    <row r="985" spans="1:14">
      <c r="A985" s="543"/>
      <c r="B985" s="544"/>
      <c r="C985" s="544"/>
      <c r="D985" s="190"/>
      <c r="E985" s="190"/>
      <c r="F985" s="194"/>
      <c r="G985" s="190"/>
      <c r="H985" s="190"/>
      <c r="I985" s="190"/>
      <c r="J985" s="190"/>
      <c r="K985" s="194"/>
      <c r="L985" s="190"/>
      <c r="M985" s="190"/>
      <c r="N985" s="190"/>
    </row>
    <row r="986" spans="1:14">
      <c r="A986" s="543"/>
      <c r="B986" s="544"/>
      <c r="C986" s="544"/>
      <c r="D986" s="190"/>
      <c r="E986" s="190"/>
      <c r="F986" s="194"/>
      <c r="G986" s="190"/>
      <c r="H986" s="190"/>
      <c r="I986" s="190"/>
      <c r="J986" s="190"/>
      <c r="K986" s="194"/>
      <c r="L986" s="190"/>
      <c r="M986" s="190"/>
      <c r="N986" s="190"/>
    </row>
    <row r="987" spans="1:14">
      <c r="A987" s="543"/>
      <c r="B987" s="544"/>
      <c r="C987" s="544"/>
      <c r="D987" s="190"/>
      <c r="E987" s="190"/>
      <c r="F987" s="194"/>
      <c r="G987" s="190"/>
      <c r="H987" s="190"/>
      <c r="I987" s="190"/>
      <c r="J987" s="190"/>
      <c r="K987" s="194"/>
      <c r="L987" s="190"/>
      <c r="M987" s="190"/>
      <c r="N987" s="190"/>
    </row>
    <row r="988" spans="1:14">
      <c r="A988" s="543"/>
      <c r="B988" s="544"/>
      <c r="C988" s="544"/>
      <c r="D988" s="190"/>
      <c r="E988" s="190"/>
      <c r="F988" s="194"/>
      <c r="G988" s="190"/>
      <c r="H988" s="190"/>
      <c r="I988" s="190"/>
      <c r="J988" s="190"/>
      <c r="K988" s="194"/>
      <c r="L988" s="190"/>
      <c r="M988" s="190"/>
      <c r="N988" s="190"/>
    </row>
    <row r="989" spans="1:14">
      <c r="A989" s="543"/>
      <c r="B989" s="544"/>
      <c r="C989" s="544"/>
      <c r="D989" s="190"/>
      <c r="E989" s="190"/>
      <c r="F989" s="194"/>
      <c r="G989" s="190"/>
      <c r="H989" s="190"/>
      <c r="I989" s="190"/>
      <c r="J989" s="190"/>
      <c r="K989" s="194"/>
      <c r="L989" s="190"/>
      <c r="M989" s="190"/>
      <c r="N989" s="190"/>
    </row>
    <row r="990" spans="1:14">
      <c r="A990" s="543"/>
      <c r="B990" s="544"/>
      <c r="C990" s="544"/>
      <c r="D990" s="190"/>
      <c r="E990" s="190"/>
      <c r="F990" s="194"/>
      <c r="G990" s="190"/>
      <c r="H990" s="190"/>
      <c r="I990" s="190"/>
      <c r="J990" s="190"/>
      <c r="K990" s="194"/>
      <c r="L990" s="190"/>
      <c r="M990" s="190"/>
      <c r="N990" s="190"/>
    </row>
    <row r="991" spans="1:14">
      <c r="A991" s="543"/>
      <c r="B991" s="544"/>
      <c r="C991" s="544"/>
      <c r="D991" s="190"/>
      <c r="E991" s="190"/>
      <c r="F991" s="194"/>
      <c r="G991" s="190"/>
      <c r="H991" s="190"/>
      <c r="I991" s="190"/>
      <c r="J991" s="190"/>
      <c r="K991" s="194"/>
      <c r="L991" s="190"/>
      <c r="M991" s="190"/>
      <c r="N991" s="190"/>
    </row>
    <row r="992" spans="1:14">
      <c r="A992" s="543"/>
      <c r="B992" s="544"/>
      <c r="C992" s="544"/>
      <c r="D992" s="190"/>
      <c r="E992" s="190"/>
      <c r="F992" s="194"/>
      <c r="G992" s="190"/>
      <c r="H992" s="190"/>
      <c r="I992" s="190"/>
      <c r="J992" s="190"/>
      <c r="K992" s="194"/>
      <c r="L992" s="190"/>
      <c r="M992" s="190"/>
      <c r="N992" s="190"/>
    </row>
    <row r="993" spans="1:14">
      <c r="A993" s="543"/>
      <c r="B993" s="544"/>
      <c r="C993" s="544"/>
      <c r="D993" s="190"/>
      <c r="E993" s="190"/>
      <c r="F993" s="194"/>
      <c r="G993" s="190"/>
      <c r="H993" s="190"/>
      <c r="I993" s="190"/>
      <c r="J993" s="190"/>
      <c r="K993" s="194"/>
      <c r="L993" s="190"/>
      <c r="M993" s="190"/>
      <c r="N993" s="190"/>
    </row>
    <row r="994" spans="1:14">
      <c r="A994" s="543"/>
      <c r="B994" s="544"/>
      <c r="C994" s="544"/>
      <c r="D994" s="190"/>
      <c r="E994" s="190"/>
      <c r="F994" s="194"/>
      <c r="G994" s="190"/>
      <c r="H994" s="190"/>
      <c r="I994" s="190"/>
      <c r="J994" s="190"/>
      <c r="K994" s="194"/>
      <c r="L994" s="190"/>
      <c r="M994" s="190"/>
      <c r="N994" s="190"/>
    </row>
    <row r="995" spans="1:14">
      <c r="A995" s="543"/>
      <c r="B995" s="544"/>
      <c r="C995" s="544"/>
      <c r="D995" s="190"/>
      <c r="E995" s="190"/>
      <c r="F995" s="194"/>
      <c r="G995" s="190"/>
      <c r="H995" s="190"/>
      <c r="I995" s="190"/>
      <c r="J995" s="190"/>
      <c r="K995" s="194"/>
      <c r="L995" s="190"/>
      <c r="M995" s="190"/>
      <c r="N995" s="190"/>
    </row>
    <row r="996" spans="1:14">
      <c r="A996" s="543"/>
      <c r="B996" s="544"/>
      <c r="C996" s="544"/>
      <c r="D996" s="190"/>
      <c r="E996" s="190"/>
      <c r="F996" s="194"/>
      <c r="G996" s="190"/>
      <c r="H996" s="190"/>
      <c r="I996" s="190"/>
      <c r="J996" s="190"/>
      <c r="K996" s="194"/>
      <c r="L996" s="190"/>
      <c r="M996" s="190"/>
      <c r="N996" s="190"/>
    </row>
    <row r="997" spans="1:14">
      <c r="A997" s="543"/>
      <c r="B997" s="544"/>
      <c r="C997" s="544"/>
      <c r="D997" s="190"/>
      <c r="E997" s="190"/>
      <c r="F997" s="194"/>
      <c r="G997" s="190"/>
      <c r="H997" s="190"/>
      <c r="I997" s="190"/>
      <c r="J997" s="190"/>
      <c r="K997" s="194"/>
      <c r="L997" s="190"/>
      <c r="M997" s="190"/>
      <c r="N997" s="190"/>
    </row>
    <row r="998" spans="1:14">
      <c r="A998" s="543"/>
      <c r="B998" s="544"/>
      <c r="C998" s="544"/>
      <c r="D998" s="190"/>
      <c r="E998" s="190"/>
      <c r="F998" s="194"/>
      <c r="G998" s="190"/>
      <c r="H998" s="190"/>
      <c r="I998" s="190"/>
      <c r="J998" s="190"/>
      <c r="K998" s="194"/>
      <c r="L998" s="190"/>
      <c r="M998" s="190"/>
      <c r="N998" s="190"/>
    </row>
    <row r="999" spans="1:14">
      <c r="A999" s="543"/>
      <c r="B999" s="544"/>
      <c r="C999" s="544"/>
      <c r="D999" s="190"/>
      <c r="E999" s="190"/>
      <c r="F999" s="194"/>
      <c r="G999" s="190"/>
      <c r="H999" s="190"/>
      <c r="I999" s="190"/>
      <c r="J999" s="190"/>
      <c r="K999" s="194"/>
      <c r="L999" s="190"/>
      <c r="M999" s="190"/>
      <c r="N999" s="190"/>
    </row>
    <row r="1000" spans="1:14">
      <c r="A1000" s="543"/>
      <c r="B1000" s="544"/>
      <c r="C1000" s="544"/>
      <c r="D1000" s="190"/>
      <c r="E1000" s="190"/>
      <c r="F1000" s="194"/>
      <c r="G1000" s="190"/>
      <c r="H1000" s="190"/>
      <c r="I1000" s="190"/>
      <c r="J1000" s="190"/>
      <c r="K1000" s="194"/>
      <c r="L1000" s="190"/>
      <c r="M1000" s="190"/>
      <c r="N1000" s="190"/>
    </row>
    <row r="1001" spans="1:14">
      <c r="A1001" s="543"/>
      <c r="B1001" s="544"/>
      <c r="C1001" s="544"/>
      <c r="D1001" s="190"/>
      <c r="E1001" s="190"/>
      <c r="F1001" s="194"/>
      <c r="G1001" s="190"/>
      <c r="H1001" s="190"/>
      <c r="I1001" s="190"/>
      <c r="J1001" s="190"/>
      <c r="K1001" s="194"/>
      <c r="L1001" s="190"/>
      <c r="M1001" s="190"/>
      <c r="N1001" s="190"/>
    </row>
    <row r="1002" spans="1:14">
      <c r="A1002" s="543"/>
      <c r="B1002" s="544"/>
      <c r="C1002" s="544"/>
      <c r="D1002" s="190"/>
      <c r="E1002" s="190"/>
      <c r="F1002" s="194"/>
      <c r="G1002" s="190"/>
      <c r="H1002" s="190"/>
      <c r="I1002" s="190"/>
      <c r="J1002" s="190"/>
      <c r="K1002" s="194"/>
      <c r="L1002" s="190"/>
      <c r="M1002" s="190"/>
      <c r="N1002" s="190"/>
    </row>
    <row r="1003" spans="1:14">
      <c r="A1003" s="543"/>
      <c r="B1003" s="544"/>
      <c r="C1003" s="544"/>
      <c r="D1003" s="190"/>
      <c r="E1003" s="190"/>
      <c r="F1003" s="194"/>
      <c r="G1003" s="190"/>
      <c r="H1003" s="190"/>
      <c r="I1003" s="190"/>
      <c r="J1003" s="190"/>
      <c r="K1003" s="194"/>
      <c r="L1003" s="190"/>
      <c r="M1003" s="190"/>
      <c r="N1003" s="190"/>
    </row>
    <row r="1004" spans="1:14">
      <c r="A1004" s="543"/>
      <c r="B1004" s="544"/>
      <c r="C1004" s="544"/>
      <c r="D1004" s="190"/>
      <c r="E1004" s="190"/>
      <c r="F1004" s="194"/>
      <c r="G1004" s="190"/>
      <c r="H1004" s="190"/>
      <c r="I1004" s="190"/>
      <c r="J1004" s="190"/>
      <c r="K1004" s="194"/>
      <c r="L1004" s="190"/>
      <c r="M1004" s="190"/>
      <c r="N1004" s="190"/>
    </row>
    <row r="1005" spans="1:14">
      <c r="A1005" s="543"/>
      <c r="B1005" s="544"/>
      <c r="C1005" s="544"/>
      <c r="D1005" s="190"/>
      <c r="E1005" s="190"/>
      <c r="F1005" s="194"/>
      <c r="G1005" s="190"/>
      <c r="H1005" s="190"/>
      <c r="I1005" s="190"/>
      <c r="J1005" s="190"/>
      <c r="K1005" s="194"/>
      <c r="L1005" s="190"/>
      <c r="M1005" s="190"/>
      <c r="N1005" s="190"/>
    </row>
    <row r="1006" spans="1:14">
      <c r="A1006" s="543"/>
      <c r="B1006" s="544"/>
      <c r="C1006" s="544"/>
      <c r="D1006" s="190"/>
      <c r="E1006" s="190"/>
      <c r="F1006" s="194"/>
      <c r="G1006" s="190"/>
      <c r="H1006" s="190"/>
      <c r="I1006" s="190"/>
      <c r="J1006" s="190"/>
      <c r="K1006" s="194"/>
      <c r="L1006" s="190"/>
      <c r="M1006" s="190"/>
      <c r="N1006" s="190"/>
    </row>
    <row r="1007" spans="1:14">
      <c r="A1007" s="543"/>
      <c r="B1007" s="544"/>
      <c r="C1007" s="544"/>
      <c r="D1007" s="190"/>
      <c r="E1007" s="190"/>
      <c r="F1007" s="194"/>
      <c r="G1007" s="190"/>
      <c r="H1007" s="190"/>
      <c r="I1007" s="190"/>
      <c r="J1007" s="190"/>
      <c r="K1007" s="194"/>
      <c r="L1007" s="190"/>
      <c r="M1007" s="190"/>
      <c r="N1007" s="190"/>
    </row>
    <row r="1008" spans="1:14">
      <c r="A1008" s="543"/>
      <c r="B1008" s="544"/>
      <c r="C1008" s="544"/>
      <c r="D1008" s="190"/>
      <c r="E1008" s="190"/>
      <c r="F1008" s="194"/>
      <c r="G1008" s="190"/>
      <c r="H1008" s="190"/>
      <c r="I1008" s="190"/>
      <c r="J1008" s="190"/>
      <c r="K1008" s="194"/>
      <c r="L1008" s="190"/>
      <c r="M1008" s="190"/>
      <c r="N1008" s="190"/>
    </row>
    <row r="1009" spans="1:14">
      <c r="A1009" s="543"/>
      <c r="B1009" s="544"/>
      <c r="C1009" s="544"/>
      <c r="D1009" s="190"/>
      <c r="E1009" s="190"/>
      <c r="F1009" s="194"/>
      <c r="G1009" s="190"/>
      <c r="H1009" s="190"/>
      <c r="I1009" s="190"/>
      <c r="J1009" s="190"/>
      <c r="K1009" s="194"/>
      <c r="L1009" s="190"/>
      <c r="M1009" s="190"/>
      <c r="N1009" s="190"/>
    </row>
    <row r="1010" spans="1:14">
      <c r="A1010" s="543"/>
      <c r="B1010" s="544"/>
      <c r="C1010" s="544"/>
      <c r="D1010" s="190"/>
      <c r="E1010" s="190"/>
      <c r="F1010" s="194"/>
      <c r="G1010" s="190"/>
      <c r="H1010" s="190"/>
      <c r="I1010" s="190"/>
      <c r="J1010" s="190"/>
      <c r="K1010" s="194"/>
      <c r="L1010" s="190"/>
      <c r="M1010" s="190"/>
      <c r="N1010" s="190"/>
    </row>
    <row r="1011" spans="1:14">
      <c r="A1011" s="543"/>
      <c r="B1011" s="544"/>
      <c r="C1011" s="544"/>
      <c r="D1011" s="190"/>
      <c r="E1011" s="190"/>
      <c r="F1011" s="194"/>
      <c r="G1011" s="190"/>
      <c r="H1011" s="190"/>
      <c r="I1011" s="190"/>
      <c r="J1011" s="190"/>
      <c r="K1011" s="194"/>
      <c r="L1011" s="190"/>
      <c r="M1011" s="190"/>
      <c r="N1011" s="190"/>
    </row>
    <row r="1012" spans="1:14">
      <c r="A1012" s="543"/>
      <c r="B1012" s="544"/>
      <c r="C1012" s="544"/>
      <c r="D1012" s="190"/>
      <c r="E1012" s="190"/>
      <c r="F1012" s="194"/>
      <c r="G1012" s="190"/>
      <c r="H1012" s="190"/>
      <c r="I1012" s="190"/>
      <c r="J1012" s="190"/>
      <c r="K1012" s="194"/>
      <c r="L1012" s="190"/>
      <c r="M1012" s="190"/>
      <c r="N1012" s="190"/>
    </row>
    <row r="1013" spans="1:14">
      <c r="A1013" s="543"/>
      <c r="B1013" s="544"/>
      <c r="C1013" s="544"/>
      <c r="D1013" s="190"/>
      <c r="E1013" s="190"/>
      <c r="F1013" s="194"/>
      <c r="G1013" s="190"/>
      <c r="H1013" s="190"/>
      <c r="I1013" s="190"/>
      <c r="J1013" s="190"/>
      <c r="K1013" s="194"/>
      <c r="L1013" s="190"/>
      <c r="M1013" s="190"/>
      <c r="N1013" s="190"/>
    </row>
    <row r="1014" spans="1:14">
      <c r="A1014" s="543"/>
      <c r="B1014" s="544"/>
      <c r="C1014" s="544"/>
      <c r="D1014" s="190"/>
      <c r="E1014" s="190"/>
      <c r="F1014" s="194"/>
      <c r="G1014" s="190"/>
      <c r="H1014" s="190"/>
      <c r="I1014" s="190"/>
      <c r="J1014" s="190"/>
      <c r="K1014" s="194"/>
      <c r="L1014" s="190"/>
      <c r="M1014" s="190"/>
      <c r="N1014" s="190"/>
    </row>
    <row r="1015" spans="1:14">
      <c r="A1015" s="543"/>
      <c r="B1015" s="544"/>
      <c r="C1015" s="544"/>
      <c r="D1015" s="190"/>
      <c r="E1015" s="190"/>
      <c r="F1015" s="194"/>
      <c r="G1015" s="190"/>
      <c r="H1015" s="190"/>
      <c r="I1015" s="190"/>
      <c r="J1015" s="190"/>
      <c r="K1015" s="194"/>
      <c r="L1015" s="190"/>
      <c r="M1015" s="190"/>
      <c r="N1015" s="190"/>
    </row>
    <row r="1016" spans="1:14">
      <c r="A1016" s="543"/>
      <c r="B1016" s="544"/>
      <c r="C1016" s="544"/>
      <c r="D1016" s="190"/>
      <c r="E1016" s="190"/>
      <c r="F1016" s="194"/>
      <c r="G1016" s="190"/>
      <c r="H1016" s="190"/>
      <c r="I1016" s="190"/>
      <c r="J1016" s="190"/>
      <c r="K1016" s="194"/>
      <c r="L1016" s="190"/>
      <c r="M1016" s="190"/>
      <c r="N1016" s="190"/>
    </row>
    <row r="1017" spans="1:14">
      <c r="A1017" s="543"/>
      <c r="B1017" s="544"/>
      <c r="C1017" s="544"/>
      <c r="D1017" s="190"/>
      <c r="E1017" s="190"/>
      <c r="F1017" s="194"/>
      <c r="G1017" s="190"/>
      <c r="H1017" s="190"/>
      <c r="I1017" s="190"/>
      <c r="J1017" s="190"/>
      <c r="K1017" s="194"/>
      <c r="L1017" s="190"/>
      <c r="M1017" s="190"/>
      <c r="N1017" s="190"/>
    </row>
    <row r="1018" spans="1:14">
      <c r="A1018" s="543"/>
      <c r="B1018" s="544"/>
      <c r="C1018" s="544"/>
      <c r="D1018" s="190"/>
      <c r="E1018" s="190"/>
      <c r="F1018" s="194"/>
      <c r="G1018" s="190"/>
      <c r="H1018" s="190"/>
      <c r="I1018" s="190"/>
      <c r="J1018" s="190"/>
      <c r="K1018" s="194"/>
      <c r="L1018" s="190"/>
      <c r="M1018" s="190"/>
      <c r="N1018" s="190"/>
    </row>
    <row r="1019" spans="1:14">
      <c r="A1019" s="543"/>
      <c r="B1019" s="544"/>
      <c r="C1019" s="544"/>
      <c r="D1019" s="190"/>
      <c r="E1019" s="190"/>
      <c r="F1019" s="194"/>
      <c r="G1019" s="190"/>
      <c r="H1019" s="190"/>
      <c r="I1019" s="190"/>
      <c r="J1019" s="190"/>
      <c r="K1019" s="194"/>
      <c r="L1019" s="190"/>
      <c r="M1019" s="190"/>
      <c r="N1019" s="190"/>
    </row>
    <row r="1020" spans="1:14">
      <c r="A1020" s="543"/>
      <c r="B1020" s="544"/>
      <c r="C1020" s="544"/>
      <c r="D1020" s="190"/>
      <c r="E1020" s="190"/>
      <c r="F1020" s="194"/>
      <c r="G1020" s="190"/>
      <c r="H1020" s="190"/>
      <c r="I1020" s="190"/>
      <c r="J1020" s="190"/>
      <c r="K1020" s="194"/>
      <c r="L1020" s="190"/>
      <c r="M1020" s="190"/>
      <c r="N1020" s="190"/>
    </row>
    <row r="1021" spans="1:14">
      <c r="A1021" s="543"/>
      <c r="B1021" s="544"/>
      <c r="C1021" s="544"/>
      <c r="D1021" s="190"/>
      <c r="E1021" s="190"/>
      <c r="F1021" s="194"/>
      <c r="G1021" s="190"/>
      <c r="H1021" s="190"/>
      <c r="I1021" s="190"/>
      <c r="J1021" s="190"/>
      <c r="K1021" s="194"/>
      <c r="L1021" s="190"/>
      <c r="M1021" s="190"/>
      <c r="N1021" s="190"/>
    </row>
    <row r="1022" spans="1:14">
      <c r="A1022" s="543"/>
      <c r="B1022" s="544"/>
      <c r="C1022" s="544"/>
      <c r="D1022" s="190"/>
      <c r="E1022" s="190"/>
      <c r="F1022" s="194"/>
      <c r="G1022" s="190"/>
      <c r="H1022" s="190"/>
      <c r="I1022" s="190"/>
      <c r="J1022" s="190"/>
      <c r="K1022" s="194"/>
      <c r="L1022" s="190"/>
      <c r="M1022" s="190"/>
      <c r="N1022" s="190"/>
    </row>
    <row r="1023" spans="1:14">
      <c r="A1023" s="543"/>
      <c r="B1023" s="544"/>
      <c r="C1023" s="544"/>
      <c r="D1023" s="190"/>
      <c r="E1023" s="190"/>
      <c r="F1023" s="194"/>
      <c r="G1023" s="190"/>
      <c r="H1023" s="190"/>
      <c r="I1023" s="190"/>
      <c r="J1023" s="190"/>
      <c r="K1023" s="194"/>
      <c r="L1023" s="190"/>
      <c r="M1023" s="190"/>
      <c r="N1023" s="190"/>
    </row>
    <row r="1024" spans="1:14">
      <c r="A1024" s="543"/>
      <c r="B1024" s="544"/>
      <c r="C1024" s="544"/>
      <c r="D1024" s="190"/>
      <c r="E1024" s="190"/>
      <c r="F1024" s="194"/>
      <c r="G1024" s="190"/>
      <c r="H1024" s="190"/>
      <c r="I1024" s="190"/>
      <c r="J1024" s="190"/>
      <c r="K1024" s="194"/>
      <c r="L1024" s="190"/>
      <c r="M1024" s="190"/>
      <c r="N1024" s="190"/>
    </row>
    <row r="1025" spans="1:14">
      <c r="A1025" s="543"/>
      <c r="B1025" s="544"/>
      <c r="C1025" s="544"/>
      <c r="D1025" s="190"/>
      <c r="E1025" s="190"/>
      <c r="F1025" s="194"/>
      <c r="G1025" s="190"/>
      <c r="H1025" s="190"/>
      <c r="I1025" s="190"/>
      <c r="J1025" s="190"/>
      <c r="K1025" s="194"/>
      <c r="L1025" s="190"/>
      <c r="M1025" s="190"/>
      <c r="N1025" s="190"/>
    </row>
    <row r="1026" spans="1:14">
      <c r="A1026" s="543"/>
      <c r="B1026" s="544"/>
      <c r="C1026" s="544"/>
      <c r="D1026" s="190"/>
      <c r="E1026" s="190"/>
      <c r="F1026" s="194"/>
      <c r="G1026" s="190"/>
      <c r="H1026" s="190"/>
      <c r="I1026" s="190"/>
      <c r="J1026" s="190"/>
      <c r="K1026" s="194"/>
      <c r="L1026" s="190"/>
      <c r="M1026" s="190"/>
      <c r="N1026" s="190"/>
    </row>
    <row r="1027" spans="1:14">
      <c r="A1027" s="543"/>
      <c r="B1027" s="544"/>
      <c r="C1027" s="544"/>
      <c r="D1027" s="190"/>
      <c r="E1027" s="190"/>
      <c r="F1027" s="194"/>
      <c r="G1027" s="190"/>
      <c r="H1027" s="190"/>
      <c r="I1027" s="190"/>
      <c r="J1027" s="190"/>
      <c r="K1027" s="194"/>
      <c r="L1027" s="190"/>
      <c r="M1027" s="190"/>
      <c r="N1027" s="190"/>
    </row>
    <row r="1028" spans="1:14">
      <c r="A1028" s="543"/>
      <c r="B1028" s="544"/>
      <c r="C1028" s="544"/>
      <c r="D1028" s="190"/>
      <c r="E1028" s="190"/>
      <c r="F1028" s="194"/>
      <c r="G1028" s="190"/>
      <c r="H1028" s="190"/>
      <c r="I1028" s="190"/>
      <c r="J1028" s="190"/>
      <c r="K1028" s="194"/>
      <c r="L1028" s="190"/>
      <c r="M1028" s="190"/>
      <c r="N1028" s="190"/>
    </row>
    <row r="1029" spans="1:14">
      <c r="A1029" s="543"/>
      <c r="B1029" s="544"/>
      <c r="C1029" s="544"/>
      <c r="D1029" s="190"/>
      <c r="E1029" s="190"/>
      <c r="F1029" s="194"/>
      <c r="G1029" s="190"/>
      <c r="H1029" s="190"/>
      <c r="I1029" s="190"/>
      <c r="J1029" s="190"/>
      <c r="K1029" s="194"/>
      <c r="L1029" s="190"/>
      <c r="M1029" s="190"/>
      <c r="N1029" s="190"/>
    </row>
    <row r="1030" spans="1:14">
      <c r="A1030" s="543"/>
      <c r="B1030" s="544"/>
      <c r="C1030" s="544"/>
      <c r="D1030" s="190"/>
      <c r="E1030" s="190"/>
      <c r="F1030" s="194"/>
      <c r="G1030" s="190"/>
      <c r="H1030" s="190"/>
      <c r="I1030" s="190"/>
      <c r="J1030" s="190"/>
      <c r="K1030" s="194"/>
      <c r="L1030" s="190"/>
      <c r="M1030" s="190"/>
      <c r="N1030" s="190"/>
    </row>
    <row r="1031" spans="1:14">
      <c r="A1031" s="543"/>
      <c r="B1031" s="544"/>
      <c r="C1031" s="544"/>
      <c r="D1031" s="190"/>
      <c r="E1031" s="190"/>
      <c r="F1031" s="194"/>
      <c r="G1031" s="190"/>
      <c r="H1031" s="190"/>
      <c r="I1031" s="190"/>
      <c r="J1031" s="190"/>
      <c r="K1031" s="194"/>
      <c r="L1031" s="190"/>
      <c r="M1031" s="190"/>
      <c r="N1031" s="190"/>
    </row>
    <row r="1032" spans="1:14">
      <c r="A1032" s="543"/>
      <c r="B1032" s="544"/>
      <c r="C1032" s="544"/>
      <c r="D1032" s="190"/>
      <c r="E1032" s="190"/>
      <c r="F1032" s="194"/>
      <c r="G1032" s="190"/>
      <c r="H1032" s="190"/>
      <c r="I1032" s="190"/>
      <c r="J1032" s="190"/>
      <c r="K1032" s="194"/>
      <c r="L1032" s="190"/>
      <c r="M1032" s="190"/>
      <c r="N1032" s="190"/>
    </row>
    <row r="1033" spans="1:14">
      <c r="A1033" s="543"/>
      <c r="B1033" s="544"/>
      <c r="C1033" s="544"/>
      <c r="D1033" s="190"/>
      <c r="E1033" s="190"/>
      <c r="F1033" s="194"/>
      <c r="G1033" s="190"/>
      <c r="H1033" s="190"/>
      <c r="I1033" s="190"/>
      <c r="J1033" s="190"/>
      <c r="K1033" s="194"/>
      <c r="L1033" s="190"/>
      <c r="M1033" s="190"/>
      <c r="N1033" s="190"/>
    </row>
    <row r="1034" spans="1:14">
      <c r="A1034" s="543"/>
      <c r="B1034" s="544"/>
      <c r="C1034" s="544"/>
      <c r="D1034" s="190"/>
      <c r="E1034" s="190"/>
      <c r="F1034" s="194"/>
      <c r="G1034" s="190"/>
      <c r="H1034" s="190"/>
      <c r="I1034" s="190"/>
      <c r="J1034" s="190"/>
      <c r="K1034" s="194"/>
      <c r="L1034" s="190"/>
      <c r="M1034" s="190"/>
      <c r="N1034" s="190"/>
    </row>
    <row r="1035" spans="1:14">
      <c r="A1035" s="543"/>
      <c r="B1035" s="544"/>
      <c r="C1035" s="544"/>
      <c r="D1035" s="190"/>
      <c r="E1035" s="190"/>
      <c r="F1035" s="194"/>
      <c r="G1035" s="190"/>
      <c r="H1035" s="190"/>
      <c r="I1035" s="190"/>
      <c r="J1035" s="190"/>
      <c r="K1035" s="194"/>
      <c r="L1035" s="190"/>
      <c r="M1035" s="190"/>
      <c r="N1035" s="190"/>
    </row>
    <row r="1036" spans="1:14">
      <c r="A1036" s="543"/>
      <c r="B1036" s="544"/>
      <c r="C1036" s="544"/>
      <c r="D1036" s="190"/>
      <c r="E1036" s="190"/>
      <c r="F1036" s="194"/>
      <c r="G1036" s="190"/>
      <c r="H1036" s="190"/>
      <c r="I1036" s="190"/>
      <c r="J1036" s="190"/>
      <c r="K1036" s="194"/>
      <c r="L1036" s="190"/>
      <c r="M1036" s="190"/>
      <c r="N1036" s="190"/>
    </row>
    <row r="1037" spans="1:14">
      <c r="A1037" s="543"/>
      <c r="B1037" s="544"/>
      <c r="C1037" s="544"/>
      <c r="D1037" s="190"/>
      <c r="E1037" s="190"/>
      <c r="F1037" s="194"/>
      <c r="G1037" s="190"/>
      <c r="H1037" s="190"/>
      <c r="I1037" s="190"/>
      <c r="J1037" s="190"/>
      <c r="K1037" s="194"/>
      <c r="L1037" s="190"/>
      <c r="M1037" s="190"/>
      <c r="N1037" s="190"/>
    </row>
    <row r="1038" spans="1:14">
      <c r="A1038" s="543"/>
      <c r="B1038" s="544"/>
      <c r="C1038" s="544"/>
      <c r="D1038" s="190"/>
      <c r="E1038" s="190"/>
      <c r="F1038" s="194"/>
      <c r="G1038" s="190"/>
      <c r="H1038" s="190"/>
      <c r="I1038" s="190"/>
      <c r="J1038" s="190"/>
      <c r="K1038" s="194"/>
      <c r="L1038" s="190"/>
      <c r="M1038" s="190"/>
      <c r="N1038" s="190"/>
    </row>
    <row r="1039" spans="1:14">
      <c r="A1039" s="543"/>
      <c r="B1039" s="544"/>
      <c r="C1039" s="544"/>
      <c r="D1039" s="190"/>
      <c r="E1039" s="190"/>
      <c r="F1039" s="194"/>
      <c r="G1039" s="190"/>
      <c r="H1039" s="190"/>
      <c r="I1039" s="190"/>
      <c r="J1039" s="190"/>
      <c r="K1039" s="194"/>
      <c r="L1039" s="190"/>
      <c r="M1039" s="190"/>
      <c r="N1039" s="190"/>
    </row>
    <row r="1040" spans="1:14">
      <c r="A1040" s="543"/>
      <c r="B1040" s="544"/>
      <c r="C1040" s="544"/>
      <c r="D1040" s="190"/>
      <c r="E1040" s="190"/>
      <c r="F1040" s="194"/>
      <c r="G1040" s="190"/>
      <c r="H1040" s="190"/>
      <c r="I1040" s="190"/>
      <c r="J1040" s="190"/>
      <c r="K1040" s="194"/>
      <c r="L1040" s="190"/>
      <c r="M1040" s="190"/>
      <c r="N1040" s="190"/>
    </row>
    <row r="1041" spans="1:14">
      <c r="A1041" s="543"/>
      <c r="B1041" s="544"/>
      <c r="C1041" s="544"/>
      <c r="D1041" s="190"/>
      <c r="E1041" s="190"/>
      <c r="F1041" s="194"/>
      <c r="G1041" s="190"/>
      <c r="H1041" s="190"/>
      <c r="I1041" s="190"/>
      <c r="J1041" s="190"/>
      <c r="K1041" s="194"/>
      <c r="L1041" s="190"/>
      <c r="M1041" s="190"/>
      <c r="N1041" s="190"/>
    </row>
    <row r="1042" spans="1:14">
      <c r="A1042" s="543"/>
      <c r="B1042" s="544"/>
      <c r="C1042" s="544"/>
      <c r="D1042" s="190"/>
      <c r="E1042" s="190"/>
      <c r="F1042" s="194"/>
      <c r="G1042" s="190"/>
      <c r="H1042" s="190"/>
      <c r="I1042" s="190"/>
      <c r="J1042" s="190"/>
      <c r="K1042" s="194"/>
      <c r="L1042" s="190"/>
      <c r="M1042" s="190"/>
      <c r="N1042" s="190"/>
    </row>
    <row r="1043" spans="1:14">
      <c r="A1043" s="543"/>
      <c r="B1043" s="544"/>
      <c r="C1043" s="544"/>
      <c r="D1043" s="190"/>
      <c r="E1043" s="190"/>
      <c r="F1043" s="194"/>
      <c r="G1043" s="190"/>
      <c r="H1043" s="190"/>
      <c r="I1043" s="190"/>
      <c r="J1043" s="190"/>
      <c r="K1043" s="194"/>
      <c r="L1043" s="190"/>
      <c r="M1043" s="190"/>
      <c r="N1043" s="190"/>
    </row>
    <row r="1044" spans="1:14">
      <c r="A1044" s="543"/>
      <c r="B1044" s="544"/>
      <c r="C1044" s="544"/>
      <c r="D1044" s="190"/>
      <c r="E1044" s="190"/>
      <c r="F1044" s="194"/>
      <c r="G1044" s="190"/>
      <c r="H1044" s="190"/>
      <c r="I1044" s="190"/>
      <c r="J1044" s="190"/>
      <c r="K1044" s="194"/>
      <c r="L1044" s="190"/>
      <c r="M1044" s="190"/>
      <c r="N1044" s="190"/>
    </row>
    <row r="1045" spans="1:14">
      <c r="A1045" s="543"/>
      <c r="B1045" s="544"/>
      <c r="C1045" s="544"/>
      <c r="D1045" s="190"/>
      <c r="E1045" s="190"/>
      <c r="F1045" s="194"/>
      <c r="G1045" s="190"/>
      <c r="H1045" s="190"/>
      <c r="I1045" s="190"/>
      <c r="J1045" s="190"/>
      <c r="K1045" s="194"/>
      <c r="L1045" s="190"/>
      <c r="M1045" s="190"/>
      <c r="N1045" s="190"/>
    </row>
    <row r="1046" spans="1:14">
      <c r="A1046" s="543"/>
      <c r="B1046" s="544"/>
      <c r="C1046" s="544"/>
      <c r="D1046" s="190"/>
      <c r="E1046" s="190"/>
      <c r="F1046" s="194"/>
      <c r="G1046" s="190"/>
      <c r="H1046" s="190"/>
      <c r="I1046" s="190"/>
      <c r="J1046" s="190"/>
      <c r="K1046" s="194"/>
      <c r="L1046" s="190"/>
      <c r="M1046" s="190"/>
      <c r="N1046" s="190"/>
    </row>
    <row r="1047" spans="1:14">
      <c r="A1047" s="543"/>
      <c r="B1047" s="544"/>
      <c r="C1047" s="544"/>
      <c r="D1047" s="190"/>
      <c r="E1047" s="190"/>
      <c r="F1047" s="194"/>
      <c r="G1047" s="190"/>
      <c r="H1047" s="190"/>
      <c r="I1047" s="190"/>
      <c r="J1047" s="190"/>
      <c r="K1047" s="194"/>
      <c r="L1047" s="190"/>
      <c r="M1047" s="190"/>
      <c r="N1047" s="190"/>
    </row>
    <row r="1048" spans="1:14">
      <c r="A1048" s="543"/>
      <c r="B1048" s="544"/>
      <c r="C1048" s="544"/>
      <c r="D1048" s="190"/>
      <c r="E1048" s="190"/>
      <c r="F1048" s="194"/>
      <c r="G1048" s="190"/>
      <c r="H1048" s="190"/>
      <c r="I1048" s="190"/>
      <c r="J1048" s="190"/>
      <c r="K1048" s="194"/>
      <c r="L1048" s="190"/>
      <c r="M1048" s="190"/>
      <c r="N1048" s="190"/>
    </row>
    <row r="1049" spans="1:14">
      <c r="A1049" s="543"/>
      <c r="B1049" s="544"/>
      <c r="C1049" s="544"/>
      <c r="D1049" s="190"/>
      <c r="E1049" s="190"/>
      <c r="F1049" s="194"/>
      <c r="G1049" s="190"/>
      <c r="H1049" s="190"/>
      <c r="I1049" s="190"/>
      <c r="J1049" s="190"/>
      <c r="K1049" s="194"/>
      <c r="L1049" s="190"/>
      <c r="M1049" s="190"/>
      <c r="N1049" s="190"/>
    </row>
    <row r="1050" spans="1:14">
      <c r="A1050" s="543"/>
      <c r="B1050" s="544"/>
      <c r="C1050" s="544"/>
      <c r="D1050" s="190"/>
      <c r="E1050" s="190"/>
      <c r="F1050" s="194"/>
      <c r="G1050" s="190"/>
      <c r="H1050" s="190"/>
      <c r="I1050" s="190"/>
      <c r="J1050" s="190"/>
      <c r="K1050" s="194"/>
      <c r="L1050" s="190"/>
      <c r="M1050" s="190"/>
      <c r="N1050" s="190"/>
    </row>
    <row r="1051" spans="1:14">
      <c r="A1051" s="543"/>
      <c r="B1051" s="544"/>
      <c r="C1051" s="544"/>
      <c r="D1051" s="190"/>
      <c r="E1051" s="190"/>
      <c r="F1051" s="194"/>
      <c r="G1051" s="190"/>
      <c r="H1051" s="190"/>
      <c r="I1051" s="190"/>
      <c r="J1051" s="190"/>
      <c r="K1051" s="194"/>
      <c r="L1051" s="190"/>
      <c r="M1051" s="190"/>
      <c r="N1051" s="190"/>
    </row>
    <row r="1052" spans="1:14">
      <c r="A1052" s="543"/>
      <c r="B1052" s="544"/>
      <c r="C1052" s="544"/>
      <c r="D1052" s="190"/>
      <c r="E1052" s="190"/>
      <c r="F1052" s="194"/>
      <c r="G1052" s="190"/>
      <c r="H1052" s="190"/>
      <c r="I1052" s="190"/>
      <c r="J1052" s="190"/>
      <c r="K1052" s="194"/>
      <c r="L1052" s="190"/>
      <c r="M1052" s="190"/>
      <c r="N1052" s="190"/>
    </row>
    <row r="1053" spans="1:14">
      <c r="A1053" s="543"/>
      <c r="B1053" s="544"/>
      <c r="C1053" s="544"/>
      <c r="D1053" s="190"/>
      <c r="E1053" s="190"/>
      <c r="F1053" s="194"/>
      <c r="G1053" s="190"/>
      <c r="H1053" s="190"/>
      <c r="I1053" s="190"/>
      <c r="J1053" s="190"/>
      <c r="K1053" s="194"/>
      <c r="L1053" s="190"/>
      <c r="M1053" s="190"/>
      <c r="N1053" s="190"/>
    </row>
    <row r="1054" spans="1:14">
      <c r="A1054" s="543"/>
      <c r="B1054" s="544"/>
      <c r="C1054" s="544"/>
      <c r="D1054" s="190"/>
      <c r="E1054" s="190"/>
      <c r="F1054" s="194"/>
      <c r="G1054" s="190"/>
      <c r="H1054" s="190"/>
      <c r="I1054" s="190"/>
      <c r="J1054" s="190"/>
      <c r="K1054" s="194"/>
      <c r="L1054" s="190"/>
      <c r="M1054" s="190"/>
      <c r="N1054" s="190"/>
    </row>
    <row r="1055" spans="1:14">
      <c r="A1055" s="543"/>
      <c r="B1055" s="544"/>
      <c r="C1055" s="544"/>
      <c r="D1055" s="190"/>
      <c r="E1055" s="190"/>
      <c r="F1055" s="194"/>
      <c r="G1055" s="190"/>
      <c r="H1055" s="190"/>
      <c r="I1055" s="190"/>
      <c r="J1055" s="190"/>
      <c r="K1055" s="194"/>
      <c r="L1055" s="190"/>
      <c r="M1055" s="190"/>
      <c r="N1055" s="190"/>
    </row>
    <row r="1056" spans="1:14">
      <c r="A1056" s="543"/>
      <c r="B1056" s="544"/>
      <c r="C1056" s="544"/>
      <c r="D1056" s="190"/>
      <c r="E1056" s="190"/>
      <c r="F1056" s="194"/>
      <c r="G1056" s="190"/>
      <c r="H1056" s="190"/>
      <c r="I1056" s="190"/>
      <c r="J1056" s="190"/>
      <c r="K1056" s="194"/>
      <c r="L1056" s="190"/>
      <c r="M1056" s="190"/>
      <c r="N1056" s="190"/>
    </row>
    <row r="1057" spans="1:14">
      <c r="A1057" s="543"/>
      <c r="B1057" s="544"/>
      <c r="C1057" s="544"/>
      <c r="D1057" s="190"/>
      <c r="E1057" s="190"/>
      <c r="F1057" s="194"/>
      <c r="G1057" s="190"/>
      <c r="H1057" s="190"/>
      <c r="I1057" s="190"/>
      <c r="J1057" s="190"/>
      <c r="K1057" s="194"/>
      <c r="L1057" s="190"/>
      <c r="M1057" s="190"/>
      <c r="N1057" s="190"/>
    </row>
    <row r="1058" spans="1:14">
      <c r="A1058" s="543"/>
      <c r="B1058" s="544"/>
      <c r="C1058" s="544"/>
      <c r="D1058" s="190"/>
      <c r="E1058" s="190"/>
      <c r="F1058" s="194"/>
      <c r="G1058" s="190"/>
      <c r="H1058" s="190"/>
      <c r="I1058" s="190"/>
      <c r="J1058" s="190"/>
      <c r="K1058" s="194"/>
      <c r="L1058" s="190"/>
      <c r="M1058" s="190"/>
      <c r="N1058" s="190"/>
    </row>
    <row r="1059" spans="1:14">
      <c r="A1059" s="543"/>
      <c r="B1059" s="544"/>
      <c r="C1059" s="544"/>
      <c r="D1059" s="190"/>
      <c r="E1059" s="190"/>
      <c r="F1059" s="194"/>
      <c r="G1059" s="190"/>
      <c r="H1059" s="190"/>
      <c r="I1059" s="190"/>
      <c r="J1059" s="190"/>
      <c r="K1059" s="194"/>
      <c r="L1059" s="190"/>
      <c r="M1059" s="190"/>
      <c r="N1059" s="190"/>
    </row>
    <row r="1060" spans="1:14">
      <c r="A1060" s="543"/>
      <c r="B1060" s="544"/>
      <c r="C1060" s="544"/>
      <c r="D1060" s="190"/>
      <c r="E1060" s="190"/>
      <c r="F1060" s="194"/>
      <c r="G1060" s="190"/>
      <c r="H1060" s="190"/>
      <c r="I1060" s="190"/>
      <c r="J1060" s="190"/>
      <c r="K1060" s="194"/>
      <c r="L1060" s="190"/>
      <c r="M1060" s="190"/>
      <c r="N1060" s="190"/>
    </row>
    <row r="1061" spans="1:14">
      <c r="A1061" s="543"/>
      <c r="B1061" s="544"/>
      <c r="C1061" s="544"/>
      <c r="D1061" s="190"/>
      <c r="E1061" s="190"/>
      <c r="F1061" s="194"/>
      <c r="G1061" s="190"/>
      <c r="H1061" s="190"/>
      <c r="I1061" s="190"/>
      <c r="J1061" s="190"/>
      <c r="K1061" s="194"/>
      <c r="L1061" s="190"/>
      <c r="M1061" s="190"/>
      <c r="N1061" s="190"/>
    </row>
    <row r="1062" spans="1:14">
      <c r="A1062" s="543"/>
      <c r="B1062" s="544"/>
      <c r="C1062" s="544"/>
      <c r="D1062" s="190"/>
      <c r="E1062" s="190"/>
      <c r="F1062" s="194"/>
      <c r="G1062" s="190"/>
      <c r="H1062" s="190"/>
      <c r="I1062" s="190"/>
      <c r="J1062" s="190"/>
      <c r="K1062" s="194"/>
      <c r="L1062" s="190"/>
      <c r="M1062" s="190"/>
      <c r="N1062" s="190"/>
    </row>
    <row r="1063" spans="1:14">
      <c r="A1063" s="543"/>
      <c r="B1063" s="544"/>
      <c r="C1063" s="544"/>
      <c r="D1063" s="190"/>
      <c r="E1063" s="190"/>
      <c r="F1063" s="194"/>
      <c r="G1063" s="190"/>
      <c r="H1063" s="190"/>
      <c r="I1063" s="190"/>
      <c r="J1063" s="190"/>
      <c r="K1063" s="194"/>
      <c r="L1063" s="190"/>
      <c r="M1063" s="190"/>
      <c r="N1063" s="190"/>
    </row>
    <row r="1064" spans="1:14">
      <c r="A1064" s="543"/>
      <c r="B1064" s="544"/>
      <c r="C1064" s="544"/>
      <c r="D1064" s="190"/>
      <c r="E1064" s="190"/>
      <c r="F1064" s="194"/>
      <c r="G1064" s="190"/>
      <c r="H1064" s="190"/>
      <c r="I1064" s="190"/>
      <c r="J1064" s="190"/>
      <c r="K1064" s="194"/>
      <c r="L1064" s="190"/>
      <c r="M1064" s="190"/>
      <c r="N1064" s="190"/>
    </row>
    <row r="1065" spans="1:14">
      <c r="A1065" s="543"/>
      <c r="B1065" s="544"/>
      <c r="C1065" s="544"/>
      <c r="D1065" s="190"/>
      <c r="E1065" s="190"/>
      <c r="F1065" s="194"/>
      <c r="G1065" s="190"/>
      <c r="H1065" s="190"/>
      <c r="I1065" s="190"/>
      <c r="J1065" s="190"/>
      <c r="K1065" s="194"/>
      <c r="L1065" s="190"/>
      <c r="M1065" s="190"/>
      <c r="N1065" s="190"/>
    </row>
    <row r="1066" spans="1:14">
      <c r="A1066" s="543"/>
      <c r="B1066" s="544"/>
      <c r="C1066" s="544"/>
      <c r="D1066" s="190"/>
      <c r="E1066" s="190"/>
      <c r="F1066" s="194"/>
      <c r="G1066" s="190"/>
      <c r="H1066" s="190"/>
      <c r="I1066" s="190"/>
      <c r="J1066" s="190"/>
      <c r="K1066" s="194"/>
      <c r="L1066" s="190"/>
      <c r="M1066" s="190"/>
      <c r="N1066" s="190"/>
    </row>
    <row r="1067" spans="1:14">
      <c r="A1067" s="543"/>
      <c r="B1067" s="544"/>
      <c r="C1067" s="544"/>
      <c r="D1067" s="190"/>
      <c r="E1067" s="190"/>
      <c r="F1067" s="194"/>
      <c r="G1067" s="190"/>
      <c r="H1067" s="190"/>
      <c r="I1067" s="190"/>
      <c r="J1067" s="190"/>
      <c r="K1067" s="194"/>
      <c r="L1067" s="190"/>
      <c r="M1067" s="190"/>
      <c r="N1067" s="190"/>
    </row>
    <row r="1068" spans="1:14">
      <c r="A1068" s="543"/>
      <c r="B1068" s="544"/>
      <c r="C1068" s="544"/>
      <c r="D1068" s="190"/>
      <c r="E1068" s="190"/>
      <c r="F1068" s="194"/>
      <c r="G1068" s="190"/>
      <c r="H1068" s="190"/>
      <c r="I1068" s="190"/>
      <c r="J1068" s="190"/>
      <c r="K1068" s="194"/>
      <c r="L1068" s="190"/>
      <c r="M1068" s="190"/>
      <c r="N1068" s="190"/>
    </row>
    <row r="1069" spans="1:14">
      <c r="A1069" s="543"/>
      <c r="B1069" s="544"/>
      <c r="C1069" s="544"/>
      <c r="D1069" s="190"/>
      <c r="E1069" s="190"/>
      <c r="F1069" s="194"/>
      <c r="G1069" s="190"/>
      <c r="H1069" s="190"/>
      <c r="I1069" s="190"/>
      <c r="J1069" s="190"/>
      <c r="K1069" s="194"/>
      <c r="L1069" s="190"/>
      <c r="M1069" s="190"/>
      <c r="N1069" s="190"/>
    </row>
    <row r="1070" spans="1:14">
      <c r="A1070" s="543"/>
      <c r="B1070" s="544"/>
      <c r="C1070" s="544"/>
      <c r="D1070" s="190"/>
      <c r="E1070" s="190"/>
      <c r="F1070" s="194"/>
      <c r="G1070" s="190"/>
      <c r="H1070" s="190"/>
      <c r="I1070" s="190"/>
      <c r="J1070" s="190"/>
      <c r="K1070" s="194"/>
      <c r="L1070" s="190"/>
      <c r="M1070" s="190"/>
      <c r="N1070" s="190"/>
    </row>
    <row r="1071" spans="1:14">
      <c r="A1071" s="543"/>
      <c r="B1071" s="544"/>
      <c r="C1071" s="544"/>
      <c r="D1071" s="190"/>
      <c r="E1071" s="190"/>
      <c r="F1071" s="194"/>
      <c r="G1071" s="190"/>
      <c r="H1071" s="190"/>
      <c r="I1071" s="190"/>
      <c r="J1071" s="190"/>
      <c r="K1071" s="194"/>
      <c r="L1071" s="190"/>
      <c r="M1071" s="190"/>
      <c r="N1071" s="190"/>
    </row>
    <row r="1072" spans="1:14">
      <c r="A1072" s="543"/>
      <c r="B1072" s="544"/>
      <c r="C1072" s="544"/>
      <c r="D1072" s="190"/>
      <c r="E1072" s="190"/>
      <c r="F1072" s="194"/>
      <c r="G1072" s="190"/>
      <c r="H1072" s="190"/>
      <c r="I1072" s="190"/>
      <c r="J1072" s="190"/>
      <c r="K1072" s="194"/>
      <c r="L1072" s="190"/>
      <c r="M1072" s="190"/>
      <c r="N1072" s="190"/>
    </row>
    <row r="1073" spans="1:14">
      <c r="A1073" s="543"/>
      <c r="B1073" s="544"/>
      <c r="C1073" s="544"/>
      <c r="D1073" s="190"/>
      <c r="E1073" s="190"/>
      <c r="F1073" s="194"/>
      <c r="G1073" s="190"/>
      <c r="H1073" s="190"/>
      <c r="I1073" s="190"/>
      <c r="J1073" s="190"/>
      <c r="K1073" s="194"/>
      <c r="L1073" s="190"/>
      <c r="M1073" s="190"/>
      <c r="N1073" s="190"/>
    </row>
    <row r="1074" spans="1:14">
      <c r="A1074" s="543"/>
      <c r="B1074" s="544"/>
      <c r="C1074" s="544"/>
      <c r="D1074" s="190"/>
      <c r="E1074" s="190"/>
      <c r="F1074" s="194"/>
      <c r="G1074" s="190"/>
      <c r="H1074" s="190"/>
      <c r="I1074" s="190"/>
      <c r="J1074" s="190"/>
      <c r="K1074" s="194"/>
      <c r="L1074" s="190"/>
      <c r="M1074" s="190"/>
      <c r="N1074" s="190"/>
    </row>
    <row r="1075" spans="1:14">
      <c r="A1075" s="543"/>
      <c r="B1075" s="544"/>
      <c r="C1075" s="544"/>
      <c r="D1075" s="190"/>
      <c r="E1075" s="190"/>
      <c r="F1075" s="194"/>
      <c r="G1075" s="190"/>
      <c r="H1075" s="190"/>
      <c r="I1075" s="190"/>
      <c r="J1075" s="190"/>
      <c r="K1075" s="194"/>
      <c r="L1075" s="190"/>
      <c r="M1075" s="190"/>
      <c r="N1075" s="190"/>
    </row>
    <row r="1076" spans="1:14">
      <c r="A1076" s="543"/>
      <c r="B1076" s="544"/>
      <c r="C1076" s="544"/>
      <c r="D1076" s="190"/>
      <c r="E1076" s="190"/>
      <c r="F1076" s="194"/>
      <c r="G1076" s="190"/>
      <c r="H1076" s="190"/>
      <c r="I1076" s="190"/>
      <c r="J1076" s="190"/>
      <c r="K1076" s="194"/>
      <c r="L1076" s="190"/>
      <c r="M1076" s="190"/>
      <c r="N1076" s="190"/>
    </row>
    <row r="1077" spans="1:14">
      <c r="A1077" s="543"/>
      <c r="B1077" s="544"/>
      <c r="C1077" s="544"/>
      <c r="D1077" s="190"/>
      <c r="E1077" s="190"/>
      <c r="F1077" s="194"/>
      <c r="G1077" s="190"/>
      <c r="H1077" s="190"/>
      <c r="I1077" s="190"/>
      <c r="J1077" s="190"/>
      <c r="K1077" s="194"/>
      <c r="L1077" s="190"/>
      <c r="M1077" s="190"/>
      <c r="N1077" s="190"/>
    </row>
    <row r="1078" spans="1:14">
      <c r="A1078" s="543"/>
      <c r="B1078" s="544"/>
      <c r="C1078" s="544"/>
      <c r="D1078" s="190"/>
      <c r="E1078" s="190"/>
      <c r="F1078" s="194"/>
      <c r="G1078" s="190"/>
      <c r="H1078" s="190"/>
      <c r="I1078" s="190"/>
      <c r="J1078" s="190"/>
      <c r="K1078" s="194"/>
      <c r="L1078" s="190"/>
      <c r="M1078" s="190"/>
      <c r="N1078" s="190"/>
    </row>
    <row r="1079" spans="1:14">
      <c r="A1079" s="543"/>
      <c r="B1079" s="544"/>
      <c r="C1079" s="544"/>
      <c r="D1079" s="190"/>
      <c r="E1079" s="190"/>
      <c r="F1079" s="194"/>
      <c r="G1079" s="190"/>
      <c r="H1079" s="190"/>
      <c r="I1079" s="190"/>
      <c r="J1079" s="190"/>
      <c r="K1079" s="194"/>
      <c r="L1079" s="190"/>
      <c r="M1079" s="190"/>
      <c r="N1079" s="190"/>
    </row>
    <row r="1080" spans="1:14">
      <c r="A1080" s="543"/>
      <c r="B1080" s="544"/>
      <c r="C1080" s="544"/>
      <c r="D1080" s="190"/>
      <c r="E1080" s="190"/>
      <c r="F1080" s="194"/>
      <c r="G1080" s="190"/>
      <c r="H1080" s="190"/>
      <c r="I1080" s="190"/>
      <c r="J1080" s="190"/>
      <c r="K1080" s="194"/>
      <c r="L1080" s="190"/>
      <c r="M1080" s="190"/>
      <c r="N1080" s="190"/>
    </row>
    <row r="1081" spans="1:14">
      <c r="A1081" s="543"/>
      <c r="B1081" s="544"/>
      <c r="C1081" s="544"/>
      <c r="D1081" s="190"/>
      <c r="E1081" s="190"/>
      <c r="F1081" s="194"/>
      <c r="G1081" s="190"/>
      <c r="H1081" s="190"/>
      <c r="I1081" s="190"/>
      <c r="J1081" s="190"/>
      <c r="K1081" s="194"/>
      <c r="L1081" s="190"/>
      <c r="M1081" s="190"/>
      <c r="N1081" s="190"/>
    </row>
    <row r="1082" spans="1:14">
      <c r="A1082" s="219"/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</row>
    <row r="1083" spans="1:14">
      <c r="A1083" s="219"/>
      <c r="B1083" s="220"/>
      <c r="C1083" s="220"/>
      <c r="D1083" s="220"/>
      <c r="E1083" s="220"/>
      <c r="F1083" s="220"/>
      <c r="G1083" s="220"/>
      <c r="H1083" s="220"/>
      <c r="I1083" s="220"/>
      <c r="J1083" s="220"/>
      <c r="K1083" s="220"/>
      <c r="L1083" s="220"/>
      <c r="M1083" s="220"/>
      <c r="N1083" s="220"/>
    </row>
    <row r="1084" spans="1:14">
      <c r="A1084" s="219"/>
      <c r="B1084" s="220"/>
      <c r="C1084" s="220"/>
      <c r="D1084" s="220"/>
      <c r="E1084" s="220"/>
      <c r="F1084" s="220"/>
      <c r="G1084" s="220"/>
      <c r="H1084" s="220"/>
      <c r="I1084" s="220"/>
      <c r="J1084" s="220"/>
      <c r="K1084" s="220"/>
      <c r="L1084" s="220"/>
      <c r="M1084" s="220"/>
      <c r="N1084" s="220"/>
    </row>
    <row r="1085" spans="1:14">
      <c r="A1085" s="219"/>
      <c r="B1085" s="220"/>
      <c r="C1085" s="220"/>
      <c r="D1085" s="220"/>
      <c r="E1085" s="220"/>
      <c r="F1085" s="220"/>
      <c r="G1085" s="220"/>
      <c r="H1085" s="220"/>
      <c r="I1085" s="220"/>
      <c r="J1085" s="220"/>
      <c r="K1085" s="220"/>
      <c r="L1085" s="220"/>
      <c r="M1085" s="220"/>
      <c r="N1085" s="220"/>
    </row>
    <row r="1086" spans="1:14">
      <c r="A1086" s="219"/>
      <c r="B1086" s="220"/>
      <c r="C1086" s="220"/>
      <c r="D1086" s="220"/>
      <c r="E1086" s="220"/>
      <c r="F1086" s="220"/>
      <c r="G1086" s="220"/>
      <c r="H1086" s="220"/>
      <c r="I1086" s="220"/>
      <c r="J1086" s="220"/>
      <c r="K1086" s="220"/>
      <c r="L1086" s="220"/>
      <c r="M1086" s="220"/>
      <c r="N1086" s="220"/>
    </row>
    <row r="1087" spans="1:14">
      <c r="A1087" s="219"/>
      <c r="B1087" s="220"/>
      <c r="C1087" s="220"/>
      <c r="D1087" s="220"/>
      <c r="E1087" s="220"/>
      <c r="F1087" s="220"/>
      <c r="G1087" s="220"/>
      <c r="H1087" s="220"/>
      <c r="I1087" s="220"/>
      <c r="J1087" s="220"/>
      <c r="K1087" s="220"/>
      <c r="L1087" s="220"/>
      <c r="M1087" s="220"/>
      <c r="N1087" s="220"/>
    </row>
    <row r="1088" spans="1:14">
      <c r="A1088" s="219"/>
      <c r="B1088" s="220"/>
      <c r="C1088" s="220"/>
      <c r="D1088" s="220"/>
      <c r="E1088" s="220"/>
      <c r="F1088" s="220"/>
      <c r="G1088" s="220"/>
      <c r="H1088" s="220"/>
      <c r="I1088" s="220"/>
      <c r="J1088" s="220"/>
      <c r="K1088" s="220"/>
      <c r="L1088" s="220"/>
      <c r="M1088" s="220"/>
      <c r="N1088" s="220"/>
    </row>
    <row r="1089" spans="1:14">
      <c r="A1089" s="219"/>
      <c r="B1089" s="220"/>
      <c r="C1089" s="220"/>
      <c r="D1089" s="220"/>
      <c r="E1089" s="220"/>
      <c r="F1089" s="220"/>
      <c r="G1089" s="220"/>
      <c r="H1089" s="220"/>
      <c r="I1089" s="220"/>
      <c r="J1089" s="220"/>
      <c r="K1089" s="220"/>
      <c r="L1089" s="220"/>
      <c r="M1089" s="220"/>
      <c r="N1089" s="220"/>
    </row>
    <row r="1090" spans="1:14">
      <c r="A1090" s="219"/>
      <c r="B1090" s="220"/>
      <c r="C1090" s="220"/>
      <c r="D1090" s="220"/>
      <c r="E1090" s="220"/>
      <c r="F1090" s="220"/>
      <c r="G1090" s="220"/>
      <c r="H1090" s="220"/>
      <c r="I1090" s="220"/>
      <c r="J1090" s="220"/>
      <c r="K1090" s="220"/>
      <c r="L1090" s="220"/>
      <c r="M1090" s="220"/>
      <c r="N1090" s="220"/>
    </row>
    <row r="1091" spans="1:14">
      <c r="A1091" s="219"/>
      <c r="B1091" s="220"/>
      <c r="C1091" s="220"/>
      <c r="D1091" s="220"/>
      <c r="E1091" s="220"/>
      <c r="F1091" s="220"/>
      <c r="G1091" s="220"/>
      <c r="H1091" s="220"/>
      <c r="I1091" s="220"/>
      <c r="J1091" s="220"/>
      <c r="K1091" s="220"/>
      <c r="L1091" s="220"/>
      <c r="M1091" s="220"/>
      <c r="N1091" s="220"/>
    </row>
    <row r="1092" spans="1:14">
      <c r="A1092" s="219"/>
      <c r="B1092" s="220"/>
      <c r="C1092" s="220"/>
      <c r="D1092" s="220"/>
      <c r="E1092" s="220"/>
      <c r="F1092" s="220"/>
      <c r="G1092" s="220"/>
      <c r="H1092" s="220"/>
      <c r="I1092" s="220"/>
      <c r="J1092" s="220"/>
      <c r="K1092" s="220"/>
      <c r="L1092" s="220"/>
      <c r="M1092" s="220"/>
      <c r="N1092" s="220"/>
    </row>
    <row r="1093" spans="1:14">
      <c r="A1093" s="219"/>
      <c r="B1093" s="220"/>
      <c r="C1093" s="220"/>
      <c r="D1093" s="220"/>
      <c r="E1093" s="220"/>
      <c r="F1093" s="220"/>
      <c r="G1093" s="220"/>
      <c r="H1093" s="220"/>
      <c r="I1093" s="220"/>
      <c r="J1093" s="220"/>
      <c r="K1093" s="220"/>
      <c r="L1093" s="220"/>
      <c r="M1093" s="220"/>
      <c r="N1093" s="220"/>
    </row>
    <row r="1094" spans="1:14">
      <c r="A1094" s="219"/>
      <c r="B1094" s="220"/>
      <c r="C1094" s="220"/>
      <c r="D1094" s="220"/>
      <c r="E1094" s="220"/>
      <c r="F1094" s="220"/>
      <c r="G1094" s="220"/>
      <c r="H1094" s="220"/>
      <c r="I1094" s="220"/>
      <c r="J1094" s="220"/>
      <c r="K1094" s="220"/>
      <c r="L1094" s="220"/>
      <c r="M1094" s="220"/>
      <c r="N1094" s="220"/>
    </row>
    <row r="1095" spans="1:14">
      <c r="A1095" s="219"/>
      <c r="B1095" s="220"/>
      <c r="C1095" s="220"/>
      <c r="D1095" s="220"/>
      <c r="E1095" s="220"/>
      <c r="F1095" s="220"/>
      <c r="G1095" s="220"/>
      <c r="H1095" s="220"/>
      <c r="I1095" s="220"/>
      <c r="J1095" s="220"/>
      <c r="K1095" s="220"/>
      <c r="L1095" s="220"/>
      <c r="M1095" s="220"/>
      <c r="N1095" s="220"/>
    </row>
    <row r="1096" spans="1:14">
      <c r="A1096" s="219"/>
      <c r="B1096" s="220"/>
      <c r="C1096" s="220"/>
      <c r="D1096" s="220"/>
      <c r="E1096" s="220"/>
      <c r="F1096" s="220"/>
      <c r="G1096" s="220"/>
      <c r="H1096" s="220"/>
      <c r="I1096" s="220"/>
      <c r="J1096" s="220"/>
      <c r="K1096" s="220"/>
      <c r="L1096" s="220"/>
      <c r="M1096" s="220"/>
      <c r="N1096" s="220"/>
    </row>
    <row r="1097" spans="1:14">
      <c r="A1097" s="219"/>
      <c r="B1097" s="220"/>
      <c r="C1097" s="220"/>
      <c r="D1097" s="220"/>
      <c r="E1097" s="220"/>
      <c r="F1097" s="220"/>
      <c r="G1097" s="220"/>
      <c r="H1097" s="220"/>
      <c r="I1097" s="220"/>
      <c r="J1097" s="220"/>
      <c r="K1097" s="220"/>
      <c r="L1097" s="220"/>
      <c r="M1097" s="220"/>
      <c r="N1097" s="220"/>
    </row>
    <row r="1098" spans="1:14">
      <c r="A1098" s="219"/>
      <c r="B1098" s="220"/>
      <c r="C1098" s="220"/>
      <c r="D1098" s="220"/>
      <c r="E1098" s="220"/>
      <c r="F1098" s="220"/>
      <c r="G1098" s="220"/>
      <c r="H1098" s="220"/>
      <c r="I1098" s="220"/>
      <c r="J1098" s="220"/>
      <c r="K1098" s="220"/>
      <c r="L1098" s="220"/>
      <c r="M1098" s="220"/>
      <c r="N1098" s="220"/>
    </row>
    <row r="1099" spans="1:14">
      <c r="A1099" s="219"/>
      <c r="B1099" s="220"/>
      <c r="C1099" s="220"/>
      <c r="D1099" s="220"/>
      <c r="E1099" s="220"/>
      <c r="F1099" s="220"/>
      <c r="G1099" s="220"/>
      <c r="H1099" s="220"/>
      <c r="I1099" s="220"/>
      <c r="J1099" s="220"/>
      <c r="K1099" s="220"/>
      <c r="L1099" s="220"/>
      <c r="M1099" s="220"/>
      <c r="N1099" s="220"/>
    </row>
    <row r="1100" spans="1:14">
      <c r="A1100" s="219"/>
      <c r="B1100" s="220"/>
      <c r="C1100" s="220"/>
      <c r="D1100" s="220"/>
      <c r="E1100" s="220"/>
      <c r="F1100" s="220"/>
      <c r="G1100" s="220"/>
      <c r="H1100" s="220"/>
      <c r="I1100" s="220"/>
      <c r="J1100" s="220"/>
      <c r="K1100" s="220"/>
      <c r="L1100" s="220"/>
      <c r="M1100" s="220"/>
      <c r="N1100" s="220"/>
    </row>
    <row r="1101" spans="1:14">
      <c r="A1101" s="219"/>
      <c r="B1101" s="220"/>
      <c r="C1101" s="220"/>
      <c r="D1101" s="220"/>
      <c r="E1101" s="220"/>
      <c r="F1101" s="220"/>
      <c r="G1101" s="220"/>
      <c r="H1101" s="220"/>
      <c r="I1101" s="220"/>
      <c r="J1101" s="220"/>
      <c r="K1101" s="220"/>
      <c r="L1101" s="220"/>
      <c r="M1101" s="220"/>
      <c r="N1101" s="220"/>
    </row>
    <row r="1102" spans="1:14">
      <c r="A1102" s="219"/>
      <c r="B1102" s="220"/>
      <c r="C1102" s="220"/>
      <c r="D1102" s="220"/>
      <c r="E1102" s="220"/>
      <c r="F1102" s="220"/>
      <c r="G1102" s="220"/>
      <c r="H1102" s="220"/>
      <c r="I1102" s="220"/>
      <c r="J1102" s="220"/>
      <c r="K1102" s="220"/>
      <c r="L1102" s="220"/>
      <c r="M1102" s="220"/>
      <c r="N1102" s="220"/>
    </row>
    <row r="1103" spans="1:14">
      <c r="A1103" s="219"/>
      <c r="B1103" s="220"/>
      <c r="C1103" s="220"/>
      <c r="D1103" s="220"/>
      <c r="E1103" s="220"/>
      <c r="F1103" s="220"/>
      <c r="G1103" s="220"/>
      <c r="H1103" s="220"/>
      <c r="I1103" s="220"/>
      <c r="J1103" s="220"/>
      <c r="K1103" s="220"/>
      <c r="L1103" s="220"/>
      <c r="M1103" s="220"/>
      <c r="N1103" s="220"/>
    </row>
    <row r="1104" spans="1:14">
      <c r="A1104" s="219"/>
      <c r="B1104" s="220"/>
      <c r="C1104" s="220"/>
      <c r="D1104" s="220"/>
      <c r="E1104" s="220"/>
      <c r="F1104" s="220"/>
      <c r="G1104" s="220"/>
      <c r="H1104" s="220"/>
      <c r="I1104" s="220"/>
      <c r="J1104" s="220"/>
      <c r="K1104" s="220"/>
      <c r="L1104" s="220"/>
      <c r="M1104" s="220"/>
      <c r="N1104" s="220"/>
    </row>
    <row r="1105" spans="1:14">
      <c r="A1105" s="219"/>
      <c r="B1105" s="220"/>
      <c r="C1105" s="220"/>
      <c r="D1105" s="220"/>
      <c r="E1105" s="220"/>
      <c r="F1105" s="220"/>
      <c r="G1105" s="220"/>
      <c r="H1105" s="220"/>
      <c r="I1105" s="220"/>
      <c r="J1105" s="220"/>
      <c r="K1105" s="220"/>
      <c r="L1105" s="220"/>
      <c r="M1105" s="220"/>
      <c r="N1105" s="220"/>
    </row>
    <row r="1106" spans="1:14">
      <c r="A1106" s="219"/>
      <c r="B1106" s="220"/>
      <c r="C1106" s="220"/>
      <c r="D1106" s="220"/>
      <c r="E1106" s="220"/>
      <c r="F1106" s="220"/>
      <c r="G1106" s="220"/>
      <c r="H1106" s="220"/>
      <c r="I1106" s="220"/>
      <c r="J1106" s="220"/>
      <c r="K1106" s="220"/>
      <c r="L1106" s="220"/>
      <c r="M1106" s="220"/>
      <c r="N1106" s="220"/>
    </row>
    <row r="1107" spans="1:14">
      <c r="A1107" s="219"/>
      <c r="B1107" s="220"/>
      <c r="C1107" s="220"/>
      <c r="D1107" s="220"/>
      <c r="E1107" s="220"/>
      <c r="F1107" s="220"/>
      <c r="G1107" s="220"/>
      <c r="H1107" s="220"/>
      <c r="I1107" s="220"/>
      <c r="J1107" s="220"/>
      <c r="K1107" s="220"/>
      <c r="L1107" s="220"/>
      <c r="M1107" s="220"/>
      <c r="N1107" s="220"/>
    </row>
    <row r="1108" spans="1:14">
      <c r="A1108" s="219"/>
      <c r="B1108" s="220"/>
      <c r="C1108" s="220"/>
      <c r="D1108" s="220"/>
      <c r="E1108" s="220"/>
      <c r="F1108" s="220"/>
      <c r="G1108" s="220"/>
      <c r="H1108" s="220"/>
      <c r="I1108" s="220"/>
      <c r="J1108" s="220"/>
      <c r="K1108" s="220"/>
      <c r="L1108" s="220"/>
      <c r="M1108" s="220"/>
      <c r="N1108" s="220"/>
    </row>
    <row r="1109" spans="1:14">
      <c r="A1109" s="219"/>
      <c r="B1109" s="220"/>
      <c r="C1109" s="220"/>
      <c r="D1109" s="220"/>
      <c r="E1109" s="220"/>
      <c r="F1109" s="220"/>
      <c r="G1109" s="220"/>
      <c r="H1109" s="220"/>
      <c r="I1109" s="220"/>
      <c r="J1109" s="220"/>
      <c r="K1109" s="220"/>
      <c r="L1109" s="220"/>
      <c r="M1109" s="220"/>
      <c r="N1109" s="220"/>
    </row>
    <row r="1110" spans="1:14">
      <c r="A1110" s="219"/>
      <c r="B1110" s="220"/>
      <c r="C1110" s="220"/>
      <c r="D1110" s="220"/>
      <c r="E1110" s="220"/>
      <c r="F1110" s="220"/>
      <c r="G1110" s="220"/>
      <c r="H1110" s="220"/>
      <c r="I1110" s="220"/>
      <c r="J1110" s="220"/>
      <c r="K1110" s="220"/>
      <c r="L1110" s="220"/>
      <c r="M1110" s="220"/>
      <c r="N1110" s="220"/>
    </row>
    <row r="1111" spans="1:14">
      <c r="A1111" s="219"/>
      <c r="B1111" s="220"/>
      <c r="C1111" s="220"/>
      <c r="D1111" s="220"/>
      <c r="E1111" s="220"/>
      <c r="F1111" s="220"/>
      <c r="G1111" s="220"/>
      <c r="H1111" s="220"/>
      <c r="I1111" s="220"/>
      <c r="J1111" s="220"/>
      <c r="K1111" s="220"/>
      <c r="L1111" s="220"/>
      <c r="M1111" s="220"/>
      <c r="N1111" s="220"/>
    </row>
    <row r="1112" spans="1:14">
      <c r="A1112" s="219"/>
      <c r="B1112" s="220"/>
      <c r="C1112" s="220"/>
      <c r="D1112" s="220"/>
      <c r="E1112" s="220"/>
      <c r="F1112" s="220"/>
      <c r="G1112" s="220"/>
      <c r="H1112" s="220"/>
      <c r="I1112" s="220"/>
      <c r="J1112" s="220"/>
      <c r="K1112" s="220"/>
      <c r="L1112" s="220"/>
      <c r="M1112" s="220"/>
      <c r="N1112" s="220"/>
    </row>
    <row r="1113" spans="1:14">
      <c r="A1113" s="219"/>
      <c r="B1113" s="220"/>
      <c r="C1113" s="220"/>
      <c r="D1113" s="220"/>
      <c r="E1113" s="220"/>
      <c r="F1113" s="220"/>
      <c r="G1113" s="220"/>
      <c r="H1113" s="220"/>
      <c r="I1113" s="220"/>
      <c r="J1113" s="220"/>
      <c r="K1113" s="220"/>
      <c r="L1113" s="220"/>
      <c r="M1113" s="220"/>
      <c r="N1113" s="220"/>
    </row>
    <row r="1114" spans="1:14">
      <c r="A1114" s="219"/>
      <c r="B1114" s="220"/>
      <c r="C1114" s="220"/>
      <c r="D1114" s="220"/>
      <c r="E1114" s="220"/>
      <c r="F1114" s="220"/>
      <c r="G1114" s="220"/>
      <c r="H1114" s="220"/>
      <c r="I1114" s="220"/>
      <c r="J1114" s="220"/>
      <c r="K1114" s="220"/>
      <c r="L1114" s="220"/>
      <c r="M1114" s="220"/>
      <c r="N1114" s="220"/>
    </row>
    <row r="1115" spans="1:14">
      <c r="A1115" s="219"/>
      <c r="B1115" s="220"/>
      <c r="C1115" s="220"/>
      <c r="D1115" s="220"/>
      <c r="E1115" s="220"/>
      <c r="F1115" s="220"/>
      <c r="G1115" s="220"/>
      <c r="H1115" s="220"/>
      <c r="I1115" s="220"/>
      <c r="J1115" s="220"/>
      <c r="K1115" s="220"/>
      <c r="L1115" s="220"/>
      <c r="M1115" s="220"/>
      <c r="N1115" s="220"/>
    </row>
    <row r="1116" spans="1:14">
      <c r="A1116" s="219"/>
      <c r="B1116" s="220"/>
      <c r="C1116" s="220"/>
      <c r="D1116" s="220"/>
      <c r="E1116" s="220"/>
      <c r="F1116" s="220"/>
      <c r="G1116" s="220"/>
      <c r="H1116" s="220"/>
      <c r="I1116" s="220"/>
      <c r="J1116" s="220"/>
      <c r="K1116" s="220"/>
      <c r="L1116" s="220"/>
      <c r="M1116" s="220"/>
      <c r="N1116" s="220"/>
    </row>
    <row r="1117" spans="1:14">
      <c r="A1117" s="219"/>
      <c r="B1117" s="220"/>
      <c r="C1117" s="220"/>
      <c r="D1117" s="220"/>
      <c r="E1117" s="220"/>
      <c r="F1117" s="220"/>
      <c r="G1117" s="220"/>
      <c r="H1117" s="220"/>
      <c r="I1117" s="220"/>
      <c r="J1117" s="220"/>
      <c r="K1117" s="220"/>
      <c r="L1117" s="220"/>
      <c r="M1117" s="220"/>
      <c r="N1117" s="220"/>
    </row>
    <row r="1118" spans="1:14">
      <c r="A1118" s="219"/>
      <c r="B1118" s="220"/>
      <c r="C1118" s="220"/>
      <c r="D1118" s="220"/>
      <c r="E1118" s="220"/>
      <c r="F1118" s="220"/>
      <c r="G1118" s="220"/>
      <c r="H1118" s="220"/>
      <c r="I1118" s="220"/>
      <c r="J1118" s="220"/>
      <c r="K1118" s="220"/>
      <c r="L1118" s="220"/>
      <c r="M1118" s="220"/>
      <c r="N1118" s="220"/>
    </row>
    <row r="1119" spans="1:14">
      <c r="A1119" s="219"/>
      <c r="B1119" s="220"/>
      <c r="C1119" s="220"/>
      <c r="D1119" s="220"/>
      <c r="E1119" s="220"/>
      <c r="F1119" s="220"/>
      <c r="G1119" s="220"/>
      <c r="H1119" s="220"/>
      <c r="I1119" s="220"/>
      <c r="J1119" s="220"/>
      <c r="K1119" s="220"/>
      <c r="L1119" s="220"/>
      <c r="M1119" s="220"/>
      <c r="N1119" s="220"/>
    </row>
    <row r="1120" spans="1:14">
      <c r="A1120" s="219"/>
      <c r="B1120" s="220"/>
      <c r="C1120" s="220"/>
      <c r="D1120" s="220"/>
      <c r="E1120" s="220"/>
      <c r="F1120" s="220"/>
      <c r="G1120" s="220"/>
      <c r="H1120" s="220"/>
      <c r="I1120" s="220"/>
      <c r="J1120" s="220"/>
      <c r="K1120" s="220"/>
      <c r="L1120" s="220"/>
      <c r="M1120" s="220"/>
      <c r="N1120" s="220"/>
    </row>
    <row r="1121" spans="1:14">
      <c r="A1121" s="219"/>
      <c r="B1121" s="220"/>
      <c r="C1121" s="220"/>
      <c r="D1121" s="220"/>
      <c r="E1121" s="220"/>
      <c r="F1121" s="220"/>
      <c r="G1121" s="220"/>
      <c r="H1121" s="220"/>
      <c r="I1121" s="220"/>
      <c r="J1121" s="220"/>
      <c r="K1121" s="220"/>
      <c r="L1121" s="220"/>
      <c r="M1121" s="220"/>
      <c r="N1121" s="220"/>
    </row>
    <row r="1122" spans="1:14">
      <c r="A1122" s="219"/>
      <c r="B1122" s="220"/>
      <c r="C1122" s="220"/>
      <c r="D1122" s="220"/>
      <c r="E1122" s="220"/>
      <c r="F1122" s="220"/>
      <c r="G1122" s="220"/>
      <c r="H1122" s="220"/>
      <c r="I1122" s="220"/>
      <c r="J1122" s="220"/>
      <c r="K1122" s="220"/>
      <c r="L1122" s="220"/>
      <c r="M1122" s="220"/>
      <c r="N1122" s="220"/>
    </row>
    <row r="1123" spans="1:14">
      <c r="A1123" s="219"/>
      <c r="B1123" s="220"/>
      <c r="C1123" s="220"/>
      <c r="D1123" s="220"/>
      <c r="E1123" s="220"/>
      <c r="F1123" s="220"/>
      <c r="G1123" s="220"/>
      <c r="H1123" s="220"/>
      <c r="I1123" s="220"/>
      <c r="J1123" s="220"/>
      <c r="K1123" s="220"/>
      <c r="L1123" s="220"/>
      <c r="M1123" s="220"/>
      <c r="N1123" s="220"/>
    </row>
    <row r="1124" spans="1:14">
      <c r="A1124" s="219"/>
      <c r="B1124" s="220"/>
      <c r="C1124" s="220"/>
      <c r="D1124" s="220"/>
      <c r="E1124" s="220"/>
      <c r="F1124" s="220"/>
      <c r="G1124" s="220"/>
      <c r="H1124" s="220"/>
      <c r="I1124" s="220"/>
      <c r="J1124" s="220"/>
      <c r="K1124" s="220"/>
      <c r="L1124" s="220"/>
      <c r="M1124" s="220"/>
      <c r="N1124" s="220"/>
    </row>
    <row r="1125" spans="1:14">
      <c r="A1125" s="219"/>
      <c r="B1125" s="220"/>
      <c r="C1125" s="220"/>
      <c r="D1125" s="220"/>
      <c r="E1125" s="220"/>
      <c r="F1125" s="220"/>
      <c r="G1125" s="220"/>
      <c r="H1125" s="220"/>
      <c r="I1125" s="220"/>
      <c r="J1125" s="220"/>
      <c r="K1125" s="220"/>
      <c r="L1125" s="220"/>
      <c r="M1125" s="220"/>
      <c r="N1125" s="220"/>
    </row>
    <row r="1126" spans="1:14">
      <c r="A1126" s="219"/>
      <c r="B1126" s="220"/>
      <c r="C1126" s="220"/>
      <c r="D1126" s="220"/>
      <c r="E1126" s="220"/>
      <c r="F1126" s="220"/>
      <c r="G1126" s="220"/>
      <c r="H1126" s="220"/>
      <c r="I1126" s="220"/>
      <c r="J1126" s="220"/>
      <c r="K1126" s="220"/>
      <c r="L1126" s="220"/>
      <c r="M1126" s="220"/>
      <c r="N1126" s="220"/>
    </row>
    <row r="1127" spans="1:14">
      <c r="A1127" s="219"/>
      <c r="B1127" s="220"/>
      <c r="C1127" s="220"/>
      <c r="D1127" s="220"/>
      <c r="E1127" s="220"/>
      <c r="F1127" s="220"/>
      <c r="G1127" s="220"/>
      <c r="H1127" s="220"/>
      <c r="I1127" s="220"/>
      <c r="J1127" s="220"/>
      <c r="K1127" s="220"/>
      <c r="L1127" s="220"/>
      <c r="M1127" s="220"/>
      <c r="N1127" s="220"/>
    </row>
    <row r="1128" spans="1:14">
      <c r="A1128" s="219"/>
      <c r="B1128" s="220"/>
      <c r="C1128" s="220"/>
      <c r="D1128" s="220"/>
      <c r="E1128" s="220"/>
      <c r="F1128" s="220"/>
      <c r="G1128" s="220"/>
      <c r="H1128" s="220"/>
      <c r="I1128" s="220"/>
      <c r="J1128" s="220"/>
      <c r="K1128" s="220"/>
      <c r="L1128" s="220"/>
      <c r="M1128" s="220"/>
      <c r="N1128" s="220"/>
    </row>
    <row r="1129" spans="1:14">
      <c r="A1129" s="219"/>
      <c r="B1129" s="220"/>
      <c r="C1129" s="220"/>
      <c r="D1129" s="220"/>
      <c r="E1129" s="220"/>
      <c r="F1129" s="220"/>
      <c r="G1129" s="220"/>
      <c r="H1129" s="220"/>
      <c r="I1129" s="220"/>
      <c r="J1129" s="220"/>
      <c r="K1129" s="220"/>
      <c r="L1129" s="220"/>
      <c r="M1129" s="220"/>
      <c r="N1129" s="220"/>
    </row>
    <row r="1130" spans="1:14">
      <c r="A1130" s="219"/>
      <c r="B1130" s="220"/>
      <c r="C1130" s="220"/>
      <c r="D1130" s="220"/>
      <c r="E1130" s="220"/>
      <c r="F1130" s="220"/>
      <c r="G1130" s="220"/>
      <c r="H1130" s="220"/>
      <c r="I1130" s="220"/>
      <c r="J1130" s="220"/>
      <c r="K1130" s="220"/>
      <c r="L1130" s="220"/>
      <c r="M1130" s="220"/>
      <c r="N1130" s="220"/>
    </row>
    <row r="1131" spans="1:14">
      <c r="A1131" s="219"/>
      <c r="B1131" s="220"/>
      <c r="C1131" s="220"/>
      <c r="D1131" s="220"/>
      <c r="E1131" s="220"/>
      <c r="F1131" s="220"/>
      <c r="G1131" s="220"/>
      <c r="H1131" s="220"/>
      <c r="I1131" s="220"/>
      <c r="J1131" s="220"/>
      <c r="K1131" s="220"/>
      <c r="L1131" s="220"/>
      <c r="M1131" s="220"/>
      <c r="N1131" s="220"/>
    </row>
    <row r="1132" spans="1:14">
      <c r="A1132" s="219"/>
      <c r="B1132" s="220"/>
      <c r="C1132" s="220"/>
      <c r="D1132" s="220"/>
      <c r="E1132" s="220"/>
      <c r="F1132" s="220"/>
      <c r="G1132" s="220"/>
      <c r="H1132" s="220"/>
      <c r="I1132" s="220"/>
      <c r="J1132" s="220"/>
      <c r="K1132" s="220"/>
      <c r="L1132" s="220"/>
      <c r="M1132" s="220"/>
      <c r="N1132" s="220"/>
    </row>
    <row r="1133" spans="1:14">
      <c r="A1133" s="219"/>
      <c r="B1133" s="220"/>
      <c r="C1133" s="220"/>
      <c r="D1133" s="220"/>
      <c r="E1133" s="220"/>
      <c r="F1133" s="220"/>
      <c r="G1133" s="220"/>
      <c r="H1133" s="220"/>
      <c r="I1133" s="220"/>
      <c r="J1133" s="220"/>
      <c r="K1133" s="220"/>
      <c r="L1133" s="220"/>
      <c r="M1133" s="220"/>
      <c r="N1133" s="220"/>
    </row>
    <row r="1134" spans="1:14">
      <c r="A1134" s="219"/>
      <c r="B1134" s="220"/>
      <c r="C1134" s="220"/>
      <c r="D1134" s="220"/>
      <c r="E1134" s="220"/>
      <c r="F1134" s="220"/>
      <c r="G1134" s="220"/>
      <c r="H1134" s="220"/>
      <c r="I1134" s="220"/>
      <c r="J1134" s="220"/>
      <c r="K1134" s="220"/>
      <c r="L1134" s="220"/>
      <c r="M1134" s="220"/>
      <c r="N1134" s="220"/>
    </row>
    <row r="1135" spans="1:14">
      <c r="A1135" s="219"/>
      <c r="B1135" s="220"/>
      <c r="C1135" s="220"/>
      <c r="D1135" s="220"/>
      <c r="E1135" s="220"/>
      <c r="F1135" s="220"/>
      <c r="G1135" s="220"/>
      <c r="H1135" s="220"/>
      <c r="I1135" s="220"/>
      <c r="J1135" s="220"/>
      <c r="K1135" s="220"/>
      <c r="L1135" s="220"/>
      <c r="M1135" s="220"/>
      <c r="N1135" s="220"/>
    </row>
    <row r="1136" spans="1:14">
      <c r="A1136" s="219"/>
      <c r="B1136" s="220"/>
      <c r="C1136" s="220"/>
      <c r="D1136" s="220"/>
      <c r="E1136" s="220"/>
      <c r="F1136" s="220"/>
      <c r="G1136" s="220"/>
      <c r="H1136" s="220"/>
      <c r="I1136" s="220"/>
      <c r="J1136" s="220"/>
      <c r="K1136" s="220"/>
      <c r="L1136" s="220"/>
      <c r="M1136" s="220"/>
      <c r="N1136" s="220"/>
    </row>
    <row r="1137" spans="1:14">
      <c r="A1137" s="219"/>
      <c r="B1137" s="220"/>
      <c r="C1137" s="220"/>
      <c r="D1137" s="220"/>
      <c r="E1137" s="220"/>
      <c r="F1137" s="220"/>
      <c r="G1137" s="220"/>
      <c r="H1137" s="220"/>
      <c r="I1137" s="220"/>
      <c r="J1137" s="220"/>
      <c r="K1137" s="220"/>
      <c r="L1137" s="220"/>
      <c r="M1137" s="220"/>
      <c r="N1137" s="220"/>
    </row>
    <row r="1138" spans="1:14">
      <c r="A1138" s="219"/>
      <c r="B1138" s="220"/>
      <c r="C1138" s="220"/>
      <c r="D1138" s="220"/>
      <c r="E1138" s="220"/>
      <c r="F1138" s="220"/>
      <c r="G1138" s="220"/>
      <c r="H1138" s="220"/>
      <c r="I1138" s="220"/>
      <c r="J1138" s="220"/>
      <c r="K1138" s="220"/>
      <c r="L1138" s="220"/>
      <c r="M1138" s="220"/>
      <c r="N1138" s="220"/>
    </row>
    <row r="1139" spans="1:14">
      <c r="A1139" s="219"/>
      <c r="B1139" s="220"/>
      <c r="C1139" s="220"/>
      <c r="D1139" s="220"/>
      <c r="E1139" s="220"/>
      <c r="F1139" s="220"/>
      <c r="G1139" s="220"/>
      <c r="H1139" s="220"/>
      <c r="I1139" s="220"/>
      <c r="J1139" s="220"/>
      <c r="K1139" s="220"/>
      <c r="L1139" s="220"/>
      <c r="M1139" s="220"/>
      <c r="N1139" s="220"/>
    </row>
    <row r="1140" spans="1:14">
      <c r="A1140" s="219"/>
      <c r="B1140" s="220"/>
      <c r="C1140" s="220"/>
      <c r="D1140" s="220"/>
      <c r="E1140" s="220"/>
      <c r="F1140" s="220"/>
      <c r="G1140" s="220"/>
      <c r="H1140" s="220"/>
      <c r="I1140" s="220"/>
      <c r="J1140" s="220"/>
      <c r="K1140" s="220"/>
      <c r="L1140" s="220"/>
      <c r="M1140" s="220"/>
      <c r="N1140" s="220"/>
    </row>
    <row r="1141" spans="1:14">
      <c r="A1141" s="219"/>
      <c r="B1141" s="220"/>
      <c r="C1141" s="220"/>
      <c r="D1141" s="220"/>
      <c r="E1141" s="220"/>
      <c r="F1141" s="220"/>
      <c r="G1141" s="220"/>
      <c r="H1141" s="220"/>
      <c r="I1141" s="220"/>
      <c r="J1141" s="220"/>
      <c r="K1141" s="220"/>
      <c r="L1141" s="220"/>
      <c r="M1141" s="220"/>
      <c r="N1141" s="220"/>
    </row>
    <row r="1142" spans="1:14">
      <c r="A1142" s="219"/>
      <c r="B1142" s="220"/>
      <c r="C1142" s="220"/>
      <c r="D1142" s="220"/>
      <c r="E1142" s="220"/>
      <c r="F1142" s="220"/>
      <c r="G1142" s="220"/>
      <c r="H1142" s="220"/>
      <c r="I1142" s="220"/>
      <c r="J1142" s="220"/>
      <c r="K1142" s="220"/>
      <c r="L1142" s="220"/>
      <c r="M1142" s="220"/>
      <c r="N1142" s="220"/>
    </row>
    <row r="1143" spans="1:14">
      <c r="A1143" s="219"/>
      <c r="B1143" s="220"/>
      <c r="C1143" s="220"/>
      <c r="D1143" s="220"/>
      <c r="E1143" s="220"/>
      <c r="F1143" s="220"/>
      <c r="G1143" s="220"/>
      <c r="H1143" s="220"/>
      <c r="I1143" s="220"/>
      <c r="J1143" s="220"/>
      <c r="K1143" s="220"/>
      <c r="L1143" s="220"/>
      <c r="M1143" s="220"/>
      <c r="N1143" s="220"/>
    </row>
    <row r="1144" spans="1:14">
      <c r="A1144" s="219"/>
      <c r="B1144" s="220"/>
      <c r="C1144" s="220"/>
      <c r="D1144" s="220"/>
      <c r="E1144" s="220"/>
      <c r="F1144" s="220"/>
      <c r="G1144" s="220"/>
      <c r="H1144" s="220"/>
      <c r="I1144" s="220"/>
      <c r="J1144" s="220"/>
      <c r="K1144" s="220"/>
      <c r="L1144" s="220"/>
      <c r="M1144" s="220"/>
      <c r="N1144" s="220"/>
    </row>
    <row r="1145" spans="1:14">
      <c r="A1145" s="219"/>
      <c r="B1145" s="220"/>
      <c r="C1145" s="220"/>
      <c r="D1145" s="220"/>
      <c r="E1145" s="220"/>
      <c r="F1145" s="220"/>
      <c r="G1145" s="220"/>
      <c r="H1145" s="220"/>
      <c r="I1145" s="220"/>
      <c r="J1145" s="220"/>
      <c r="K1145" s="220"/>
      <c r="L1145" s="220"/>
      <c r="M1145" s="220"/>
      <c r="N1145" s="220"/>
    </row>
    <row r="1146" spans="1:14">
      <c r="A1146" s="219"/>
      <c r="B1146" s="220"/>
      <c r="C1146" s="220"/>
      <c r="D1146" s="220"/>
      <c r="E1146" s="220"/>
      <c r="F1146" s="220"/>
      <c r="G1146" s="220"/>
      <c r="H1146" s="220"/>
      <c r="I1146" s="220"/>
      <c r="J1146" s="220"/>
      <c r="K1146" s="220"/>
      <c r="L1146" s="220"/>
      <c r="M1146" s="220"/>
      <c r="N1146" s="220"/>
    </row>
    <row r="1147" spans="1:14">
      <c r="A1147" s="219"/>
      <c r="B1147" s="220"/>
      <c r="C1147" s="220"/>
      <c r="D1147" s="220"/>
      <c r="E1147" s="220"/>
      <c r="F1147" s="220"/>
      <c r="G1147" s="220"/>
      <c r="H1147" s="220"/>
      <c r="I1147" s="220"/>
      <c r="J1147" s="220"/>
      <c r="K1147" s="220"/>
      <c r="L1147" s="220"/>
      <c r="M1147" s="220"/>
      <c r="N1147" s="220"/>
    </row>
    <row r="1148" spans="1:14">
      <c r="A1148" s="219"/>
      <c r="B1148" s="220"/>
      <c r="C1148" s="220"/>
      <c r="D1148" s="220"/>
      <c r="E1148" s="220"/>
      <c r="F1148" s="220"/>
      <c r="G1148" s="220"/>
      <c r="H1148" s="220"/>
      <c r="I1148" s="220"/>
      <c r="J1148" s="220"/>
      <c r="K1148" s="220"/>
      <c r="L1148" s="220"/>
      <c r="M1148" s="220"/>
      <c r="N1148" s="220"/>
    </row>
    <row r="1149" spans="1:14">
      <c r="A1149" s="219"/>
      <c r="B1149" s="220"/>
      <c r="C1149" s="220"/>
      <c r="D1149" s="220"/>
      <c r="E1149" s="220"/>
      <c r="F1149" s="220"/>
      <c r="G1149" s="220"/>
      <c r="H1149" s="220"/>
      <c r="I1149" s="220"/>
      <c r="J1149" s="220"/>
      <c r="K1149" s="220"/>
      <c r="L1149" s="220"/>
      <c r="M1149" s="220"/>
      <c r="N1149" s="220"/>
    </row>
    <row r="1150" spans="1:14">
      <c r="A1150" s="219"/>
      <c r="B1150" s="220"/>
      <c r="C1150" s="220"/>
      <c r="D1150" s="220"/>
      <c r="E1150" s="220"/>
      <c r="F1150" s="220"/>
      <c r="G1150" s="220"/>
      <c r="H1150" s="220"/>
      <c r="I1150" s="220"/>
      <c r="J1150" s="220"/>
      <c r="K1150" s="220"/>
      <c r="L1150" s="220"/>
      <c r="M1150" s="220"/>
      <c r="N1150" s="220"/>
    </row>
    <row r="1151" spans="1:14">
      <c r="A1151" s="219"/>
      <c r="B1151" s="220"/>
      <c r="C1151" s="220"/>
      <c r="D1151" s="220"/>
      <c r="E1151" s="220"/>
      <c r="F1151" s="220"/>
      <c r="G1151" s="220"/>
      <c r="H1151" s="220"/>
      <c r="I1151" s="220"/>
      <c r="J1151" s="220"/>
      <c r="K1151" s="220"/>
      <c r="L1151" s="220"/>
      <c r="M1151" s="220"/>
      <c r="N1151" s="220"/>
    </row>
    <row r="1152" spans="1:14">
      <c r="A1152" s="219"/>
      <c r="B1152" s="220"/>
      <c r="C1152" s="220"/>
      <c r="D1152" s="220"/>
      <c r="E1152" s="220"/>
      <c r="F1152" s="220"/>
      <c r="G1152" s="220"/>
      <c r="H1152" s="220"/>
      <c r="I1152" s="220"/>
      <c r="J1152" s="220"/>
      <c r="K1152" s="220"/>
      <c r="L1152" s="220"/>
      <c r="M1152" s="220"/>
      <c r="N1152" s="220"/>
    </row>
    <row r="1153" spans="1:14">
      <c r="A1153" s="219"/>
      <c r="B1153" s="220"/>
      <c r="C1153" s="220"/>
      <c r="D1153" s="220"/>
      <c r="E1153" s="220"/>
      <c r="F1153" s="220"/>
      <c r="G1153" s="220"/>
      <c r="H1153" s="220"/>
      <c r="I1153" s="220"/>
      <c r="J1153" s="220"/>
      <c r="K1153" s="220"/>
      <c r="L1153" s="220"/>
      <c r="M1153" s="220"/>
      <c r="N1153" s="220"/>
    </row>
    <row r="1154" spans="1:14">
      <c r="A1154" s="219"/>
      <c r="B1154" s="220"/>
      <c r="C1154" s="220"/>
      <c r="D1154" s="220"/>
      <c r="E1154" s="220"/>
      <c r="F1154" s="220"/>
      <c r="G1154" s="220"/>
      <c r="H1154" s="220"/>
      <c r="I1154" s="220"/>
      <c r="J1154" s="220"/>
      <c r="K1154" s="220"/>
      <c r="L1154" s="220"/>
      <c r="M1154" s="220"/>
      <c r="N1154" s="220"/>
    </row>
    <row r="1155" spans="1:14">
      <c r="A1155" s="219"/>
      <c r="B1155" s="220"/>
      <c r="C1155" s="220"/>
      <c r="D1155" s="220"/>
      <c r="E1155" s="220"/>
      <c r="F1155" s="220"/>
      <c r="G1155" s="220"/>
      <c r="H1155" s="220"/>
      <c r="I1155" s="220"/>
      <c r="J1155" s="220"/>
      <c r="K1155" s="220"/>
      <c r="L1155" s="220"/>
      <c r="M1155" s="220"/>
      <c r="N1155" s="220"/>
    </row>
    <row r="1156" spans="1:14">
      <c r="A1156" s="219"/>
      <c r="B1156" s="220"/>
      <c r="C1156" s="220"/>
      <c r="D1156" s="220"/>
      <c r="E1156" s="220"/>
      <c r="F1156" s="220"/>
      <c r="G1156" s="220"/>
      <c r="H1156" s="220"/>
      <c r="I1156" s="220"/>
      <c r="J1156" s="220"/>
      <c r="K1156" s="220"/>
      <c r="L1156" s="220"/>
      <c r="M1156" s="220"/>
      <c r="N1156" s="220"/>
    </row>
    <row r="1157" spans="1:14">
      <c r="A1157" s="219"/>
      <c r="B1157" s="220"/>
      <c r="C1157" s="220"/>
      <c r="D1157" s="220"/>
      <c r="E1157" s="220"/>
      <c r="F1157" s="220"/>
      <c r="G1157" s="220"/>
      <c r="H1157" s="220"/>
      <c r="I1157" s="220"/>
      <c r="J1157" s="220"/>
      <c r="K1157" s="220"/>
      <c r="L1157" s="220"/>
      <c r="M1157" s="220"/>
      <c r="N1157" s="220"/>
    </row>
    <row r="1158" spans="1:14">
      <c r="A1158" s="219"/>
      <c r="B1158" s="220"/>
      <c r="C1158" s="220"/>
      <c r="D1158" s="220"/>
      <c r="E1158" s="220"/>
      <c r="F1158" s="220"/>
      <c r="G1158" s="220"/>
      <c r="H1158" s="220"/>
      <c r="I1158" s="220"/>
      <c r="J1158" s="220"/>
      <c r="K1158" s="220"/>
      <c r="L1158" s="220"/>
      <c r="M1158" s="220"/>
      <c r="N1158" s="220"/>
    </row>
    <row r="1159" spans="1:14">
      <c r="A1159" s="219"/>
      <c r="B1159" s="220"/>
      <c r="C1159" s="220"/>
      <c r="D1159" s="220"/>
      <c r="E1159" s="220"/>
      <c r="F1159" s="220"/>
      <c r="G1159" s="220"/>
      <c r="H1159" s="220"/>
      <c r="I1159" s="220"/>
      <c r="J1159" s="220"/>
      <c r="K1159" s="220"/>
      <c r="L1159" s="220"/>
      <c r="M1159" s="220"/>
      <c r="N1159" s="220"/>
    </row>
    <row r="1160" spans="1:14">
      <c r="A1160" s="219"/>
      <c r="B1160" s="220"/>
      <c r="C1160" s="220"/>
      <c r="D1160" s="220"/>
      <c r="E1160" s="220"/>
      <c r="F1160" s="220"/>
      <c r="G1160" s="220"/>
      <c r="H1160" s="220"/>
      <c r="I1160" s="220"/>
      <c r="J1160" s="220"/>
      <c r="K1160" s="220"/>
      <c r="L1160" s="220"/>
      <c r="M1160" s="220"/>
      <c r="N1160" s="220"/>
    </row>
    <row r="1161" spans="1:14">
      <c r="A1161" s="219"/>
      <c r="B1161" s="220"/>
      <c r="C1161" s="220"/>
      <c r="D1161" s="220"/>
      <c r="E1161" s="220"/>
      <c r="F1161" s="220"/>
      <c r="G1161" s="220"/>
      <c r="H1161" s="220"/>
      <c r="I1161" s="220"/>
      <c r="J1161" s="220"/>
      <c r="K1161" s="220"/>
      <c r="L1161" s="220"/>
      <c r="M1161" s="220"/>
      <c r="N1161" s="220"/>
    </row>
    <row r="1162" spans="1:14">
      <c r="A1162" s="219"/>
      <c r="B1162" s="220"/>
      <c r="C1162" s="220"/>
      <c r="D1162" s="220"/>
      <c r="E1162" s="220"/>
      <c r="F1162" s="220"/>
      <c r="G1162" s="220"/>
      <c r="H1162" s="220"/>
      <c r="I1162" s="220"/>
      <c r="J1162" s="220"/>
      <c r="K1162" s="220"/>
      <c r="L1162" s="220"/>
      <c r="M1162" s="220"/>
      <c r="N1162" s="220"/>
    </row>
    <row r="1163" spans="1:14">
      <c r="A1163" s="219"/>
      <c r="B1163" s="220"/>
      <c r="C1163" s="220"/>
      <c r="D1163" s="220"/>
      <c r="E1163" s="220"/>
      <c r="F1163" s="220"/>
      <c r="G1163" s="220"/>
      <c r="H1163" s="220"/>
      <c r="I1163" s="220"/>
      <c r="J1163" s="220"/>
      <c r="K1163" s="220"/>
      <c r="L1163" s="220"/>
      <c r="M1163" s="220"/>
      <c r="N1163" s="220"/>
    </row>
    <row r="1164" spans="1:14">
      <c r="A1164" s="219"/>
      <c r="B1164" s="220"/>
      <c r="C1164" s="220"/>
      <c r="D1164" s="220"/>
      <c r="E1164" s="220"/>
      <c r="F1164" s="220"/>
      <c r="G1164" s="220"/>
      <c r="H1164" s="220"/>
      <c r="I1164" s="220"/>
      <c r="J1164" s="220"/>
      <c r="K1164" s="220"/>
      <c r="L1164" s="220"/>
      <c r="M1164" s="220"/>
      <c r="N1164" s="220"/>
    </row>
    <row r="1165" spans="1:14">
      <c r="A1165" s="219"/>
      <c r="B1165" s="220"/>
      <c r="C1165" s="220"/>
      <c r="D1165" s="220"/>
      <c r="E1165" s="220"/>
      <c r="F1165" s="220"/>
      <c r="G1165" s="220"/>
      <c r="H1165" s="220"/>
      <c r="I1165" s="220"/>
      <c r="J1165" s="220"/>
      <c r="K1165" s="220"/>
      <c r="L1165" s="220"/>
      <c r="M1165" s="220"/>
      <c r="N1165" s="220"/>
    </row>
    <row r="1166" spans="1:14">
      <c r="A1166" s="219"/>
      <c r="B1166" s="220"/>
      <c r="C1166" s="220"/>
      <c r="D1166" s="220"/>
      <c r="E1166" s="220"/>
      <c r="F1166" s="220"/>
      <c r="G1166" s="220"/>
      <c r="H1166" s="220"/>
      <c r="I1166" s="220"/>
      <c r="J1166" s="220"/>
      <c r="K1166" s="220"/>
      <c r="L1166" s="220"/>
      <c r="M1166" s="220"/>
      <c r="N1166" s="220"/>
    </row>
    <row r="1167" spans="1:14">
      <c r="A1167" s="219"/>
      <c r="B1167" s="220"/>
      <c r="C1167" s="220"/>
      <c r="D1167" s="220"/>
      <c r="E1167" s="220"/>
      <c r="F1167" s="220"/>
      <c r="G1167" s="220"/>
      <c r="H1167" s="220"/>
      <c r="I1167" s="220"/>
      <c r="J1167" s="220"/>
      <c r="K1167" s="220"/>
      <c r="L1167" s="220"/>
      <c r="M1167" s="220"/>
      <c r="N1167" s="220"/>
    </row>
    <row r="1168" spans="1:14">
      <c r="A1168" s="219"/>
      <c r="B1168" s="220"/>
      <c r="C1168" s="220"/>
      <c r="D1168" s="220"/>
      <c r="E1168" s="220"/>
      <c r="F1168" s="220"/>
      <c r="G1168" s="220"/>
      <c r="H1168" s="220"/>
      <c r="I1168" s="220"/>
      <c r="J1168" s="220"/>
      <c r="K1168" s="220"/>
      <c r="L1168" s="220"/>
      <c r="M1168" s="220"/>
      <c r="N1168" s="220"/>
    </row>
    <row r="1169" spans="1:14">
      <c r="A1169" s="219"/>
      <c r="B1169" s="220"/>
      <c r="C1169" s="220"/>
      <c r="D1169" s="220"/>
      <c r="E1169" s="220"/>
      <c r="F1169" s="220"/>
      <c r="G1169" s="220"/>
      <c r="H1169" s="220"/>
      <c r="I1169" s="220"/>
      <c r="J1169" s="220"/>
      <c r="K1169" s="220"/>
      <c r="L1169" s="220"/>
      <c r="M1169" s="220"/>
      <c r="N1169" s="220"/>
    </row>
    <row r="1170" spans="1:14">
      <c r="A1170" s="219"/>
      <c r="B1170" s="220"/>
      <c r="C1170" s="220"/>
      <c r="D1170" s="220"/>
      <c r="E1170" s="220"/>
      <c r="F1170" s="220"/>
      <c r="G1170" s="220"/>
      <c r="H1170" s="220"/>
      <c r="I1170" s="220"/>
      <c r="J1170" s="220"/>
      <c r="K1170" s="220"/>
      <c r="L1170" s="220"/>
      <c r="M1170" s="220"/>
      <c r="N1170" s="220"/>
    </row>
    <row r="1171" spans="1:14">
      <c r="A1171" s="219"/>
      <c r="B1171" s="220"/>
      <c r="C1171" s="220"/>
      <c r="D1171" s="220"/>
      <c r="E1171" s="220"/>
      <c r="F1171" s="220"/>
      <c r="G1171" s="220"/>
      <c r="H1171" s="220"/>
      <c r="I1171" s="220"/>
      <c r="J1171" s="220"/>
      <c r="K1171" s="220"/>
      <c r="L1171" s="220"/>
      <c r="M1171" s="220"/>
      <c r="N1171" s="220"/>
    </row>
    <row r="1172" spans="1:14">
      <c r="A1172" s="219"/>
      <c r="B1172" s="220"/>
      <c r="C1172" s="220"/>
      <c r="D1172" s="220"/>
      <c r="E1172" s="220"/>
      <c r="F1172" s="220"/>
      <c r="G1172" s="220"/>
      <c r="H1172" s="220"/>
      <c r="I1172" s="220"/>
      <c r="J1172" s="220"/>
      <c r="K1172" s="220"/>
      <c r="L1172" s="220"/>
      <c r="M1172" s="220"/>
      <c r="N1172" s="220"/>
    </row>
    <row r="1173" spans="1:14">
      <c r="A1173" s="219"/>
      <c r="B1173" s="220"/>
      <c r="C1173" s="220"/>
      <c r="D1173" s="220"/>
      <c r="E1173" s="220"/>
      <c r="F1173" s="220"/>
      <c r="G1173" s="220"/>
      <c r="H1173" s="220"/>
      <c r="I1173" s="220"/>
      <c r="J1173" s="220"/>
      <c r="K1173" s="220"/>
      <c r="L1173" s="220"/>
      <c r="M1173" s="220"/>
      <c r="N1173" s="220"/>
    </row>
    <row r="1174" spans="1:14">
      <c r="A1174" s="219"/>
      <c r="B1174" s="220"/>
      <c r="C1174" s="220"/>
      <c r="D1174" s="220"/>
      <c r="E1174" s="220"/>
      <c r="F1174" s="220"/>
      <c r="G1174" s="220"/>
      <c r="H1174" s="220"/>
      <c r="I1174" s="220"/>
      <c r="J1174" s="220"/>
      <c r="K1174" s="220"/>
      <c r="L1174" s="220"/>
      <c r="M1174" s="220"/>
      <c r="N1174" s="220"/>
    </row>
    <row r="1175" spans="1:14">
      <c r="A1175" s="219"/>
      <c r="B1175" s="220"/>
      <c r="C1175" s="220"/>
      <c r="D1175" s="220"/>
      <c r="E1175" s="220"/>
      <c r="F1175" s="220"/>
      <c r="G1175" s="220"/>
      <c r="H1175" s="220"/>
      <c r="I1175" s="220"/>
      <c r="J1175" s="220"/>
      <c r="K1175" s="220"/>
      <c r="L1175" s="220"/>
      <c r="M1175" s="220"/>
      <c r="N1175" s="220"/>
    </row>
    <row r="1176" spans="1:14">
      <c r="A1176" s="219"/>
      <c r="B1176" s="220"/>
      <c r="C1176" s="220"/>
      <c r="D1176" s="220"/>
      <c r="E1176" s="220"/>
      <c r="F1176" s="220"/>
      <c r="G1176" s="220"/>
      <c r="H1176" s="220"/>
      <c r="I1176" s="220"/>
      <c r="J1176" s="220"/>
      <c r="K1176" s="220"/>
      <c r="L1176" s="220"/>
      <c r="M1176" s="220"/>
      <c r="N1176" s="220"/>
    </row>
    <row r="1177" spans="1:14">
      <c r="A1177" s="219"/>
      <c r="B1177" s="220"/>
      <c r="C1177" s="220"/>
      <c r="D1177" s="220"/>
      <c r="E1177" s="220"/>
      <c r="F1177" s="220"/>
      <c r="G1177" s="220"/>
      <c r="H1177" s="220"/>
      <c r="I1177" s="220"/>
      <c r="J1177" s="220"/>
      <c r="K1177" s="220"/>
      <c r="L1177" s="220"/>
      <c r="M1177" s="220"/>
      <c r="N1177" s="220"/>
    </row>
    <row r="1178" spans="1:14">
      <c r="A1178" s="219"/>
      <c r="B1178" s="220"/>
      <c r="C1178" s="220"/>
      <c r="D1178" s="220"/>
      <c r="E1178" s="220"/>
      <c r="F1178" s="220"/>
      <c r="G1178" s="220"/>
      <c r="H1178" s="220"/>
      <c r="I1178" s="220"/>
      <c r="J1178" s="220"/>
      <c r="K1178" s="220"/>
      <c r="L1178" s="220"/>
      <c r="M1178" s="220"/>
      <c r="N1178" s="220"/>
    </row>
    <row r="1179" spans="1:14">
      <c r="A1179" s="219"/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</row>
    <row r="1180" spans="1:14">
      <c r="A1180" s="219"/>
      <c r="B1180" s="220"/>
      <c r="C1180" s="220"/>
      <c r="D1180" s="220"/>
      <c r="E1180" s="220"/>
      <c r="F1180" s="220"/>
      <c r="G1180" s="220"/>
      <c r="H1180" s="220"/>
      <c r="I1180" s="220"/>
      <c r="J1180" s="220"/>
      <c r="K1180" s="220"/>
      <c r="L1180" s="220"/>
      <c r="M1180" s="220"/>
      <c r="N1180" s="220"/>
    </row>
    <row r="1181" spans="1:14">
      <c r="A1181" s="219"/>
      <c r="B1181" s="220"/>
      <c r="C1181" s="220"/>
      <c r="D1181" s="220"/>
      <c r="E1181" s="220"/>
      <c r="F1181" s="220"/>
      <c r="G1181" s="220"/>
      <c r="H1181" s="220"/>
      <c r="I1181" s="220"/>
      <c r="J1181" s="220"/>
      <c r="K1181" s="220"/>
      <c r="L1181" s="220"/>
      <c r="M1181" s="220"/>
      <c r="N1181" s="220"/>
    </row>
    <row r="1182" spans="1:14">
      <c r="A1182" s="219"/>
      <c r="B1182" s="220"/>
      <c r="C1182" s="220"/>
      <c r="D1182" s="220"/>
      <c r="E1182" s="220"/>
      <c r="F1182" s="220"/>
      <c r="G1182" s="220"/>
      <c r="H1182" s="220"/>
      <c r="I1182" s="220"/>
      <c r="J1182" s="220"/>
      <c r="K1182" s="220"/>
      <c r="L1182" s="220"/>
      <c r="M1182" s="220"/>
      <c r="N1182" s="220"/>
    </row>
    <row r="1183" spans="1:14">
      <c r="A1183" s="219"/>
      <c r="B1183" s="220"/>
      <c r="C1183" s="220"/>
      <c r="D1183" s="220"/>
      <c r="E1183" s="220"/>
      <c r="F1183" s="220"/>
      <c r="G1183" s="220"/>
      <c r="H1183" s="220"/>
      <c r="I1183" s="220"/>
      <c r="J1183" s="220"/>
      <c r="K1183" s="220"/>
      <c r="L1183" s="220"/>
      <c r="M1183" s="220"/>
      <c r="N1183" s="220"/>
    </row>
    <row r="1184" spans="1:14">
      <c r="A1184" s="219"/>
      <c r="B1184" s="220"/>
      <c r="C1184" s="220"/>
      <c r="D1184" s="220"/>
      <c r="E1184" s="220"/>
      <c r="F1184" s="220"/>
      <c r="G1184" s="220"/>
      <c r="H1184" s="220"/>
      <c r="I1184" s="220"/>
      <c r="J1184" s="220"/>
      <c r="K1184" s="220"/>
      <c r="L1184" s="220"/>
      <c r="M1184" s="220"/>
      <c r="N1184" s="220"/>
    </row>
    <row r="1185" spans="1:14">
      <c r="A1185" s="219"/>
      <c r="B1185" s="220"/>
      <c r="C1185" s="220"/>
      <c r="D1185" s="220"/>
      <c r="E1185" s="220"/>
      <c r="F1185" s="220"/>
      <c r="G1185" s="220"/>
      <c r="H1185" s="220"/>
      <c r="I1185" s="220"/>
      <c r="J1185" s="220"/>
      <c r="K1185" s="220"/>
      <c r="L1185" s="220"/>
      <c r="M1185" s="220"/>
      <c r="N1185" s="220"/>
    </row>
    <row r="1186" spans="1:14">
      <c r="A1186" s="219"/>
      <c r="B1186" s="220"/>
      <c r="C1186" s="220"/>
      <c r="D1186" s="220"/>
      <c r="E1186" s="220"/>
      <c r="F1186" s="220"/>
      <c r="G1186" s="220"/>
      <c r="H1186" s="220"/>
      <c r="I1186" s="220"/>
      <c r="J1186" s="220"/>
      <c r="K1186" s="220"/>
      <c r="L1186" s="220"/>
      <c r="M1186" s="220"/>
      <c r="N1186" s="220"/>
    </row>
    <row r="1187" spans="1:14">
      <c r="A1187" s="219"/>
      <c r="B1187" s="220"/>
      <c r="C1187" s="220"/>
      <c r="D1187" s="220"/>
      <c r="E1187" s="220"/>
      <c r="F1187" s="220"/>
      <c r="G1187" s="220"/>
      <c r="H1187" s="220"/>
      <c r="I1187" s="220"/>
      <c r="J1187" s="220"/>
      <c r="K1187" s="220"/>
      <c r="L1187" s="220"/>
      <c r="M1187" s="220"/>
      <c r="N1187" s="220"/>
    </row>
    <row r="1188" spans="1:14">
      <c r="A1188" s="219"/>
      <c r="B1188" s="220"/>
      <c r="C1188" s="220"/>
      <c r="D1188" s="220"/>
      <c r="E1188" s="220"/>
      <c r="F1188" s="220"/>
      <c r="G1188" s="220"/>
      <c r="H1188" s="220"/>
      <c r="I1188" s="220"/>
      <c r="J1188" s="220"/>
      <c r="K1188" s="220"/>
      <c r="L1188" s="220"/>
      <c r="M1188" s="220"/>
      <c r="N1188" s="220"/>
    </row>
    <row r="1189" spans="1:14">
      <c r="A1189" s="219"/>
      <c r="B1189" s="220"/>
      <c r="C1189" s="220"/>
      <c r="D1189" s="220"/>
      <c r="E1189" s="220"/>
      <c r="F1189" s="220"/>
      <c r="G1189" s="220"/>
      <c r="H1189" s="220"/>
      <c r="I1189" s="220"/>
      <c r="J1189" s="220"/>
      <c r="K1189" s="220"/>
      <c r="L1189" s="220"/>
      <c r="M1189" s="220"/>
      <c r="N1189" s="220"/>
    </row>
    <row r="1190" spans="1:14">
      <c r="A1190" s="219"/>
      <c r="B1190" s="220"/>
      <c r="C1190" s="220"/>
      <c r="D1190" s="220"/>
      <c r="E1190" s="220"/>
      <c r="F1190" s="220"/>
      <c r="G1190" s="220"/>
      <c r="H1190" s="220"/>
      <c r="I1190" s="220"/>
      <c r="J1190" s="220"/>
      <c r="K1190" s="220"/>
      <c r="L1190" s="220"/>
      <c r="M1190" s="220"/>
      <c r="N1190" s="220"/>
    </row>
    <row r="1191" spans="1:14">
      <c r="A1191" s="219"/>
      <c r="B1191" s="220"/>
      <c r="C1191" s="220"/>
      <c r="D1191" s="220"/>
      <c r="E1191" s="220"/>
      <c r="F1191" s="220"/>
      <c r="G1191" s="220"/>
      <c r="H1191" s="220"/>
      <c r="I1191" s="220"/>
      <c r="J1191" s="220"/>
      <c r="K1191" s="220"/>
      <c r="L1191" s="220"/>
      <c r="M1191" s="220"/>
      <c r="N1191" s="220"/>
    </row>
    <row r="1192" spans="1:14">
      <c r="A1192" s="219"/>
      <c r="B1192" s="220"/>
      <c r="C1192" s="220"/>
      <c r="D1192" s="220"/>
      <c r="E1192" s="220"/>
      <c r="F1192" s="220"/>
      <c r="G1192" s="220"/>
      <c r="H1192" s="220"/>
      <c r="I1192" s="220"/>
      <c r="J1192" s="220"/>
      <c r="K1192" s="220"/>
      <c r="L1192" s="220"/>
      <c r="M1192" s="220"/>
      <c r="N1192" s="220"/>
    </row>
    <row r="1193" spans="1:14">
      <c r="A1193" s="219"/>
      <c r="B1193" s="220"/>
      <c r="C1193" s="220"/>
      <c r="D1193" s="220"/>
      <c r="E1193" s="220"/>
      <c r="F1193" s="220"/>
      <c r="G1193" s="220"/>
      <c r="H1193" s="220"/>
      <c r="I1193" s="220"/>
      <c r="J1193" s="220"/>
      <c r="K1193" s="220"/>
      <c r="L1193" s="220"/>
      <c r="M1193" s="220"/>
      <c r="N1193" s="220"/>
    </row>
    <row r="1194" spans="1:14">
      <c r="A1194" s="219"/>
      <c r="B1194" s="220"/>
      <c r="C1194" s="220"/>
      <c r="D1194" s="220"/>
      <c r="E1194" s="220"/>
      <c r="F1194" s="220"/>
      <c r="G1194" s="220"/>
      <c r="H1194" s="220"/>
      <c r="I1194" s="220"/>
      <c r="J1194" s="220"/>
      <c r="K1194" s="220"/>
      <c r="L1194" s="220"/>
      <c r="M1194" s="220"/>
      <c r="N1194" s="220"/>
    </row>
    <row r="1195" spans="1:14">
      <c r="A1195" s="219"/>
      <c r="B1195" s="220"/>
      <c r="C1195" s="220"/>
      <c r="D1195" s="220"/>
      <c r="E1195" s="220"/>
      <c r="F1195" s="220"/>
      <c r="G1195" s="220"/>
      <c r="H1195" s="220"/>
      <c r="I1195" s="220"/>
      <c r="J1195" s="220"/>
      <c r="K1195" s="220"/>
      <c r="L1195" s="220"/>
      <c r="M1195" s="220"/>
      <c r="N1195" s="220"/>
    </row>
    <row r="1196" spans="1:14">
      <c r="A1196" s="219"/>
      <c r="B1196" s="220"/>
      <c r="C1196" s="220"/>
      <c r="D1196" s="220"/>
      <c r="E1196" s="220"/>
      <c r="F1196" s="220"/>
      <c r="G1196" s="220"/>
      <c r="H1196" s="220"/>
      <c r="I1196" s="220"/>
      <c r="J1196" s="220"/>
      <c r="K1196" s="220"/>
      <c r="L1196" s="220"/>
      <c r="M1196" s="220"/>
      <c r="N1196" s="220"/>
    </row>
    <row r="1197" spans="1:14">
      <c r="A1197" s="219"/>
      <c r="B1197" s="220"/>
      <c r="C1197" s="220"/>
      <c r="D1197" s="220"/>
      <c r="E1197" s="220"/>
      <c r="F1197" s="220"/>
      <c r="G1197" s="220"/>
      <c r="H1197" s="220"/>
      <c r="I1197" s="220"/>
      <c r="J1197" s="220"/>
      <c r="K1197" s="220"/>
      <c r="L1197" s="220"/>
      <c r="M1197" s="220"/>
      <c r="N1197" s="220"/>
    </row>
    <row r="1198" spans="1:14">
      <c r="A1198" s="219"/>
      <c r="B1198" s="220"/>
      <c r="C1198" s="220"/>
      <c r="D1198" s="220"/>
      <c r="E1198" s="220"/>
      <c r="F1198" s="220"/>
      <c r="G1198" s="220"/>
      <c r="H1198" s="220"/>
      <c r="I1198" s="220"/>
      <c r="J1198" s="220"/>
      <c r="K1198" s="220"/>
      <c r="L1198" s="220"/>
      <c r="M1198" s="220"/>
      <c r="N1198" s="220"/>
    </row>
    <row r="1199" spans="1:14">
      <c r="A1199" s="219"/>
      <c r="B1199" s="220"/>
      <c r="C1199" s="220"/>
      <c r="D1199" s="220"/>
      <c r="E1199" s="220"/>
      <c r="F1199" s="220"/>
      <c r="G1199" s="220"/>
      <c r="H1199" s="220"/>
      <c r="I1199" s="220"/>
      <c r="J1199" s="220"/>
      <c r="K1199" s="220"/>
      <c r="L1199" s="220"/>
      <c r="M1199" s="220"/>
      <c r="N1199" s="220"/>
    </row>
    <row r="1200" spans="1:14">
      <c r="A1200" s="219"/>
      <c r="B1200" s="220"/>
      <c r="C1200" s="220"/>
      <c r="D1200" s="220"/>
      <c r="E1200" s="220"/>
      <c r="F1200" s="220"/>
      <c r="G1200" s="220"/>
      <c r="H1200" s="220"/>
      <c r="I1200" s="220"/>
      <c r="J1200" s="220"/>
      <c r="K1200" s="220"/>
      <c r="L1200" s="220"/>
      <c r="M1200" s="220"/>
      <c r="N1200" s="220"/>
    </row>
    <row r="1201" spans="1:14">
      <c r="A1201" s="219"/>
      <c r="B1201" s="220"/>
      <c r="C1201" s="220"/>
      <c r="D1201" s="220"/>
      <c r="E1201" s="220"/>
      <c r="F1201" s="220"/>
      <c r="G1201" s="220"/>
      <c r="H1201" s="220"/>
      <c r="I1201" s="220"/>
      <c r="J1201" s="220"/>
      <c r="K1201" s="220"/>
      <c r="L1201" s="220"/>
      <c r="M1201" s="220"/>
      <c r="N1201" s="220"/>
    </row>
    <row r="1202" spans="1:14">
      <c r="A1202" s="219"/>
      <c r="B1202" s="220"/>
      <c r="C1202" s="220"/>
      <c r="D1202" s="220"/>
      <c r="E1202" s="220"/>
      <c r="F1202" s="220"/>
      <c r="G1202" s="220"/>
      <c r="H1202" s="220"/>
      <c r="I1202" s="220"/>
      <c r="J1202" s="220"/>
      <c r="K1202" s="220"/>
      <c r="L1202" s="220"/>
      <c r="M1202" s="220"/>
      <c r="N1202" s="220"/>
    </row>
    <row r="1203" spans="1:14">
      <c r="A1203" s="219"/>
      <c r="B1203" s="220"/>
      <c r="C1203" s="220"/>
      <c r="D1203" s="220"/>
      <c r="E1203" s="220"/>
      <c r="F1203" s="220"/>
      <c r="G1203" s="220"/>
      <c r="H1203" s="220"/>
      <c r="I1203" s="220"/>
      <c r="J1203" s="220"/>
      <c r="K1203" s="220"/>
      <c r="L1203" s="220"/>
      <c r="M1203" s="220"/>
      <c r="N1203" s="220"/>
    </row>
    <row r="1204" spans="1:14">
      <c r="A1204" s="219"/>
      <c r="B1204" s="220"/>
      <c r="C1204" s="220"/>
      <c r="D1204" s="220"/>
      <c r="E1204" s="220"/>
      <c r="F1204" s="220"/>
      <c r="G1204" s="220"/>
      <c r="H1204" s="220"/>
      <c r="I1204" s="220"/>
      <c r="J1204" s="220"/>
      <c r="K1204" s="220"/>
      <c r="L1204" s="220"/>
      <c r="M1204" s="220"/>
      <c r="N1204" s="220"/>
    </row>
    <row r="1205" spans="1:14">
      <c r="A1205" s="219"/>
      <c r="B1205" s="220"/>
      <c r="C1205" s="220"/>
      <c r="D1205" s="220"/>
      <c r="E1205" s="220"/>
      <c r="F1205" s="220"/>
      <c r="G1205" s="220"/>
      <c r="H1205" s="220"/>
      <c r="I1205" s="220"/>
      <c r="J1205" s="220"/>
      <c r="K1205" s="220"/>
      <c r="L1205" s="220"/>
      <c r="M1205" s="220"/>
      <c r="N1205" s="220"/>
    </row>
    <row r="1206" spans="1:14">
      <c r="A1206" s="219"/>
      <c r="B1206" s="220"/>
      <c r="C1206" s="220"/>
      <c r="D1206" s="220"/>
      <c r="E1206" s="220"/>
      <c r="F1206" s="220"/>
      <c r="G1206" s="220"/>
      <c r="H1206" s="220"/>
      <c r="I1206" s="220"/>
      <c r="J1206" s="220"/>
      <c r="K1206" s="220"/>
      <c r="L1206" s="220"/>
      <c r="M1206" s="220"/>
      <c r="N1206" s="220"/>
    </row>
    <row r="1207" spans="1:14">
      <c r="A1207" s="219"/>
      <c r="B1207" s="220"/>
      <c r="C1207" s="220"/>
      <c r="D1207" s="220"/>
      <c r="E1207" s="220"/>
      <c r="F1207" s="220"/>
      <c r="G1207" s="220"/>
      <c r="H1207" s="220"/>
      <c r="I1207" s="220"/>
      <c r="J1207" s="220"/>
      <c r="K1207" s="220"/>
      <c r="L1207" s="220"/>
      <c r="M1207" s="220"/>
      <c r="N1207" s="220"/>
    </row>
    <row r="1208" spans="1:14">
      <c r="A1208" s="219"/>
      <c r="B1208" s="220"/>
      <c r="C1208" s="220"/>
      <c r="D1208" s="220"/>
      <c r="E1208" s="220"/>
      <c r="F1208" s="220"/>
      <c r="G1208" s="220"/>
      <c r="H1208" s="220"/>
      <c r="I1208" s="220"/>
      <c r="J1208" s="220"/>
      <c r="K1208" s="220"/>
      <c r="L1208" s="220"/>
      <c r="M1208" s="220"/>
      <c r="N1208" s="220"/>
    </row>
    <row r="1209" spans="1:14">
      <c r="A1209" s="219"/>
      <c r="B1209" s="220"/>
      <c r="C1209" s="220"/>
      <c r="D1209" s="220"/>
      <c r="E1209" s="220"/>
      <c r="F1209" s="220"/>
      <c r="G1209" s="220"/>
      <c r="H1209" s="220"/>
      <c r="I1209" s="220"/>
      <c r="J1209" s="220"/>
      <c r="K1209" s="220"/>
      <c r="L1209" s="220"/>
      <c r="M1209" s="220"/>
      <c r="N1209" s="220"/>
    </row>
    <row r="1210" spans="1:14">
      <c r="A1210" s="219"/>
      <c r="B1210" s="220"/>
      <c r="C1210" s="220"/>
      <c r="D1210" s="220"/>
      <c r="E1210" s="220"/>
      <c r="F1210" s="220"/>
      <c r="G1210" s="220"/>
      <c r="H1210" s="220"/>
      <c r="I1210" s="220"/>
      <c r="J1210" s="220"/>
      <c r="K1210" s="220"/>
      <c r="L1210" s="220"/>
      <c r="M1210" s="220"/>
      <c r="N1210" s="220"/>
    </row>
    <row r="1211" spans="1:14">
      <c r="A1211" s="219"/>
      <c r="B1211" s="220"/>
      <c r="C1211" s="220"/>
      <c r="D1211" s="220"/>
      <c r="E1211" s="220"/>
      <c r="F1211" s="220"/>
      <c r="G1211" s="220"/>
      <c r="H1211" s="220"/>
      <c r="I1211" s="220"/>
      <c r="J1211" s="220"/>
      <c r="K1211" s="220"/>
      <c r="L1211" s="220"/>
      <c r="M1211" s="220"/>
      <c r="N1211" s="220"/>
    </row>
    <row r="1212" spans="1:14">
      <c r="A1212" s="219"/>
      <c r="B1212" s="220"/>
      <c r="C1212" s="220"/>
      <c r="D1212" s="220"/>
      <c r="E1212" s="220"/>
      <c r="F1212" s="220"/>
      <c r="G1212" s="220"/>
      <c r="H1212" s="220"/>
      <c r="I1212" s="220"/>
      <c r="J1212" s="220"/>
      <c r="K1212" s="220"/>
      <c r="L1212" s="220"/>
      <c r="M1212" s="220"/>
      <c r="N1212" s="220"/>
    </row>
    <row r="1213" spans="1:14">
      <c r="A1213" s="219"/>
      <c r="B1213" s="220"/>
      <c r="C1213" s="220"/>
      <c r="D1213" s="220"/>
      <c r="E1213" s="220"/>
      <c r="F1213" s="220"/>
      <c r="G1213" s="220"/>
      <c r="H1213" s="220"/>
      <c r="I1213" s="220"/>
      <c r="J1213" s="220"/>
      <c r="K1213" s="220"/>
      <c r="L1213" s="220"/>
      <c r="M1213" s="220"/>
      <c r="N1213" s="220"/>
    </row>
    <row r="1214" spans="1:14">
      <c r="A1214" s="219"/>
      <c r="B1214" s="220"/>
      <c r="C1214" s="220"/>
      <c r="D1214" s="220"/>
      <c r="E1214" s="220"/>
      <c r="F1214" s="220"/>
      <c r="G1214" s="220"/>
      <c r="H1214" s="220"/>
      <c r="I1214" s="220"/>
      <c r="J1214" s="220"/>
      <c r="K1214" s="220"/>
      <c r="L1214" s="220"/>
      <c r="M1214" s="220"/>
      <c r="N1214" s="220"/>
    </row>
    <row r="1215" spans="1:14">
      <c r="A1215" s="219"/>
      <c r="B1215" s="220"/>
      <c r="C1215" s="220"/>
      <c r="D1215" s="220"/>
      <c r="E1215" s="220"/>
      <c r="F1215" s="220"/>
      <c r="G1215" s="220"/>
      <c r="H1215" s="220"/>
      <c r="I1215" s="220"/>
      <c r="J1215" s="220"/>
      <c r="K1215" s="220"/>
      <c r="L1215" s="220"/>
      <c r="M1215" s="220"/>
      <c r="N1215" s="220"/>
    </row>
    <row r="1216" spans="1:14">
      <c r="A1216" s="219"/>
      <c r="B1216" s="220"/>
      <c r="C1216" s="220"/>
      <c r="D1216" s="220"/>
      <c r="E1216" s="220"/>
      <c r="F1216" s="220"/>
      <c r="G1216" s="220"/>
      <c r="H1216" s="220"/>
      <c r="I1216" s="220"/>
      <c r="J1216" s="220"/>
      <c r="K1216" s="220"/>
      <c r="L1216" s="220"/>
      <c r="M1216" s="220"/>
      <c r="N1216" s="220"/>
    </row>
    <row r="1217" spans="1:14">
      <c r="A1217" s="219"/>
      <c r="B1217" s="220"/>
      <c r="C1217" s="220"/>
      <c r="D1217" s="220"/>
      <c r="E1217" s="220"/>
      <c r="F1217" s="220"/>
      <c r="G1217" s="220"/>
      <c r="H1217" s="220"/>
      <c r="I1217" s="220"/>
      <c r="J1217" s="220"/>
      <c r="K1217" s="220"/>
      <c r="L1217" s="220"/>
      <c r="M1217" s="220"/>
      <c r="N1217" s="220"/>
    </row>
    <row r="1218" spans="1:14">
      <c r="A1218" s="219"/>
      <c r="B1218" s="220"/>
      <c r="C1218" s="220"/>
      <c r="D1218" s="220"/>
      <c r="E1218" s="220"/>
      <c r="F1218" s="220"/>
      <c r="G1218" s="220"/>
      <c r="H1218" s="220"/>
      <c r="I1218" s="220"/>
      <c r="J1218" s="220"/>
      <c r="K1218" s="220"/>
      <c r="L1218" s="220"/>
      <c r="M1218" s="220"/>
      <c r="N1218" s="220"/>
    </row>
    <row r="1219" spans="1:14">
      <c r="A1219" s="219"/>
      <c r="B1219" s="220"/>
      <c r="C1219" s="220"/>
      <c r="D1219" s="220"/>
      <c r="E1219" s="220"/>
      <c r="F1219" s="220"/>
      <c r="G1219" s="220"/>
      <c r="H1219" s="220"/>
      <c r="I1219" s="220"/>
      <c r="J1219" s="220"/>
      <c r="K1219" s="220"/>
      <c r="L1219" s="220"/>
      <c r="M1219" s="220"/>
      <c r="N1219" s="220"/>
    </row>
    <row r="1220" spans="1:14">
      <c r="A1220" s="219"/>
      <c r="B1220" s="220"/>
      <c r="C1220" s="220"/>
      <c r="D1220" s="220"/>
      <c r="E1220" s="220"/>
      <c r="F1220" s="220"/>
      <c r="G1220" s="220"/>
      <c r="H1220" s="220"/>
      <c r="I1220" s="220"/>
      <c r="J1220" s="220"/>
      <c r="K1220" s="220"/>
      <c r="L1220" s="220"/>
      <c r="M1220" s="220"/>
      <c r="N1220" s="220"/>
    </row>
    <row r="1221" spans="1:14">
      <c r="A1221" s="219"/>
      <c r="B1221" s="220"/>
      <c r="C1221" s="220"/>
      <c r="D1221" s="220"/>
      <c r="E1221" s="220"/>
      <c r="F1221" s="220"/>
      <c r="G1221" s="220"/>
      <c r="H1221" s="220"/>
      <c r="I1221" s="220"/>
      <c r="J1221" s="220"/>
      <c r="K1221" s="220"/>
      <c r="L1221" s="220"/>
      <c r="M1221" s="220"/>
      <c r="N1221" s="220"/>
    </row>
    <row r="1222" spans="1:14">
      <c r="A1222" s="219"/>
      <c r="B1222" s="220"/>
      <c r="C1222" s="220"/>
      <c r="D1222" s="220"/>
      <c r="E1222" s="220"/>
      <c r="F1222" s="220"/>
      <c r="G1222" s="220"/>
      <c r="H1222" s="220"/>
      <c r="I1222" s="220"/>
      <c r="J1222" s="220"/>
      <c r="K1222" s="220"/>
      <c r="L1222" s="220"/>
      <c r="M1222" s="220"/>
      <c r="N1222" s="220"/>
    </row>
    <row r="1223" spans="1:14">
      <c r="A1223" s="219"/>
      <c r="B1223" s="220"/>
      <c r="C1223" s="220"/>
      <c r="D1223" s="220"/>
      <c r="E1223" s="220"/>
      <c r="F1223" s="220"/>
      <c r="G1223" s="220"/>
      <c r="H1223" s="220"/>
      <c r="I1223" s="220"/>
      <c r="J1223" s="220"/>
      <c r="K1223" s="220"/>
      <c r="L1223" s="220"/>
      <c r="M1223" s="220"/>
      <c r="N1223" s="220"/>
    </row>
    <row r="1224" spans="1:14">
      <c r="A1224" s="219"/>
      <c r="B1224" s="220"/>
      <c r="C1224" s="220"/>
      <c r="D1224" s="220"/>
      <c r="E1224" s="220"/>
      <c r="F1224" s="220"/>
      <c r="G1224" s="220"/>
      <c r="H1224" s="220"/>
      <c r="I1224" s="220"/>
      <c r="J1224" s="220"/>
      <c r="K1224" s="220"/>
      <c r="L1224" s="220"/>
      <c r="M1224" s="220"/>
      <c r="N1224" s="220"/>
    </row>
    <row r="1225" spans="1:14">
      <c r="A1225" s="219"/>
      <c r="B1225" s="220"/>
      <c r="C1225" s="220"/>
      <c r="D1225" s="220"/>
      <c r="E1225" s="220"/>
      <c r="F1225" s="220"/>
      <c r="G1225" s="220"/>
      <c r="H1225" s="220"/>
      <c r="I1225" s="220"/>
      <c r="J1225" s="220"/>
      <c r="K1225" s="220"/>
      <c r="L1225" s="220"/>
      <c r="M1225" s="220"/>
      <c r="N1225" s="220"/>
    </row>
    <row r="1226" spans="1:14">
      <c r="A1226" s="219"/>
      <c r="B1226" s="220"/>
      <c r="C1226" s="220"/>
      <c r="D1226" s="220"/>
      <c r="E1226" s="220"/>
      <c r="F1226" s="220"/>
      <c r="G1226" s="220"/>
      <c r="H1226" s="220"/>
      <c r="I1226" s="220"/>
      <c r="J1226" s="220"/>
      <c r="K1226" s="220"/>
      <c r="L1226" s="220"/>
      <c r="M1226" s="220"/>
      <c r="N1226" s="220"/>
    </row>
    <row r="1227" spans="1:14">
      <c r="A1227" s="219"/>
      <c r="B1227" s="220"/>
      <c r="C1227" s="220"/>
      <c r="D1227" s="220"/>
      <c r="E1227" s="220"/>
      <c r="F1227" s="220"/>
      <c r="G1227" s="220"/>
      <c r="H1227" s="220"/>
      <c r="I1227" s="220"/>
      <c r="J1227" s="220"/>
      <c r="K1227" s="220"/>
      <c r="L1227" s="220"/>
      <c r="M1227" s="220"/>
      <c r="N1227" s="220"/>
    </row>
    <row r="1228" spans="1:14">
      <c r="A1228" s="219"/>
      <c r="B1228" s="220"/>
      <c r="C1228" s="220"/>
      <c r="D1228" s="220"/>
      <c r="E1228" s="220"/>
      <c r="F1228" s="220"/>
      <c r="G1228" s="220"/>
      <c r="H1228" s="220"/>
      <c r="I1228" s="220"/>
      <c r="J1228" s="220"/>
      <c r="K1228" s="220"/>
      <c r="L1228" s="220"/>
      <c r="M1228" s="220"/>
      <c r="N1228" s="220"/>
    </row>
    <row r="1229" spans="1:14">
      <c r="A1229" s="219"/>
      <c r="B1229" s="220"/>
      <c r="C1229" s="220"/>
      <c r="D1229" s="220"/>
      <c r="E1229" s="220"/>
      <c r="F1229" s="220"/>
      <c r="G1229" s="220"/>
      <c r="H1229" s="220"/>
      <c r="I1229" s="220"/>
      <c r="J1229" s="220"/>
      <c r="K1229" s="220"/>
      <c r="L1229" s="220"/>
      <c r="M1229" s="220"/>
      <c r="N1229" s="220"/>
    </row>
    <row r="1230" spans="1:14">
      <c r="A1230" s="219"/>
      <c r="B1230" s="220"/>
      <c r="C1230" s="220"/>
      <c r="D1230" s="220"/>
      <c r="E1230" s="220"/>
      <c r="F1230" s="220"/>
      <c r="G1230" s="220"/>
      <c r="H1230" s="220"/>
      <c r="I1230" s="220"/>
      <c r="J1230" s="220"/>
      <c r="K1230" s="220"/>
      <c r="L1230" s="220"/>
      <c r="M1230" s="220"/>
      <c r="N1230" s="220"/>
    </row>
    <row r="1231" spans="1:14">
      <c r="A1231" s="219"/>
      <c r="B1231" s="220"/>
      <c r="C1231" s="220"/>
      <c r="D1231" s="220"/>
      <c r="E1231" s="220"/>
      <c r="F1231" s="220"/>
      <c r="G1231" s="220"/>
      <c r="H1231" s="220"/>
      <c r="I1231" s="220"/>
      <c r="J1231" s="220"/>
      <c r="K1231" s="220"/>
      <c r="L1231" s="220"/>
      <c r="M1231" s="220"/>
      <c r="N1231" s="220"/>
    </row>
    <row r="1232" spans="1:14">
      <c r="A1232" s="219"/>
      <c r="B1232" s="220"/>
      <c r="C1232" s="220"/>
      <c r="D1232" s="220"/>
      <c r="E1232" s="220"/>
      <c r="F1232" s="220"/>
      <c r="G1232" s="220"/>
      <c r="H1232" s="220"/>
      <c r="I1232" s="220"/>
      <c r="J1232" s="220"/>
      <c r="K1232" s="220"/>
      <c r="L1232" s="220"/>
      <c r="M1232" s="220"/>
      <c r="N1232" s="220"/>
    </row>
    <row r="1233" spans="1:14">
      <c r="A1233" s="219"/>
      <c r="B1233" s="220"/>
      <c r="C1233" s="220"/>
      <c r="D1233" s="220"/>
      <c r="E1233" s="220"/>
      <c r="F1233" s="220"/>
      <c r="G1233" s="220"/>
      <c r="H1233" s="220"/>
      <c r="I1233" s="220"/>
      <c r="J1233" s="220"/>
      <c r="K1233" s="220"/>
      <c r="L1233" s="220"/>
      <c r="M1233" s="220"/>
      <c r="N1233" s="220"/>
    </row>
    <row r="1234" spans="1:14">
      <c r="A1234" s="219"/>
      <c r="B1234" s="220"/>
      <c r="C1234" s="220"/>
      <c r="D1234" s="220"/>
      <c r="E1234" s="220"/>
      <c r="F1234" s="220"/>
      <c r="G1234" s="220"/>
      <c r="H1234" s="220"/>
      <c r="I1234" s="220"/>
      <c r="J1234" s="220"/>
      <c r="K1234" s="220"/>
      <c r="L1234" s="220"/>
      <c r="M1234" s="220"/>
      <c r="N1234" s="220"/>
    </row>
    <row r="1235" spans="1:14">
      <c r="A1235" s="219"/>
      <c r="B1235" s="220"/>
      <c r="C1235" s="220"/>
      <c r="D1235" s="220"/>
      <c r="E1235" s="220"/>
      <c r="F1235" s="220"/>
      <c r="G1235" s="220"/>
      <c r="H1235" s="220"/>
      <c r="I1235" s="220"/>
      <c r="J1235" s="220"/>
      <c r="K1235" s="220"/>
      <c r="L1235" s="220"/>
      <c r="M1235" s="220"/>
      <c r="N1235" s="220"/>
    </row>
    <row r="1236" spans="1:14">
      <c r="A1236" s="219"/>
      <c r="B1236" s="220"/>
      <c r="C1236" s="220"/>
      <c r="D1236" s="220"/>
      <c r="E1236" s="220"/>
      <c r="F1236" s="220"/>
      <c r="G1236" s="220"/>
      <c r="H1236" s="220"/>
      <c r="I1236" s="220"/>
      <c r="J1236" s="220"/>
      <c r="K1236" s="220"/>
      <c r="L1236" s="220"/>
      <c r="M1236" s="220"/>
      <c r="N1236" s="220"/>
    </row>
    <row r="1237" spans="1:14">
      <c r="A1237" s="219"/>
      <c r="B1237" s="220"/>
      <c r="C1237" s="220"/>
      <c r="D1237" s="220"/>
      <c r="E1237" s="220"/>
      <c r="F1237" s="220"/>
      <c r="G1237" s="220"/>
      <c r="H1237" s="220"/>
      <c r="I1237" s="220"/>
      <c r="J1237" s="220"/>
      <c r="K1237" s="220"/>
      <c r="L1237" s="220"/>
      <c r="M1237" s="220"/>
      <c r="N1237" s="220"/>
    </row>
    <row r="1238" spans="1:14">
      <c r="A1238" s="219"/>
      <c r="B1238" s="220"/>
      <c r="C1238" s="220"/>
      <c r="D1238" s="220"/>
      <c r="E1238" s="220"/>
      <c r="F1238" s="220"/>
      <c r="G1238" s="220"/>
      <c r="H1238" s="220"/>
      <c r="I1238" s="220"/>
      <c r="J1238" s="220"/>
      <c r="K1238" s="220"/>
      <c r="L1238" s="220"/>
      <c r="M1238" s="220"/>
      <c r="N1238" s="220"/>
    </row>
    <row r="1239" spans="1:14">
      <c r="A1239" s="219"/>
      <c r="B1239" s="220"/>
      <c r="C1239" s="220"/>
      <c r="D1239" s="220"/>
      <c r="E1239" s="220"/>
      <c r="F1239" s="220"/>
      <c r="G1239" s="220"/>
      <c r="H1239" s="220"/>
      <c r="I1239" s="220"/>
      <c r="J1239" s="220"/>
      <c r="K1239" s="220"/>
      <c r="L1239" s="220"/>
      <c r="M1239" s="220"/>
      <c r="N1239" s="220"/>
    </row>
    <row r="1240" spans="1:14">
      <c r="A1240" s="219"/>
      <c r="B1240" s="220"/>
      <c r="C1240" s="220"/>
      <c r="D1240" s="220"/>
      <c r="E1240" s="220"/>
      <c r="F1240" s="220"/>
      <c r="G1240" s="220"/>
      <c r="H1240" s="220"/>
      <c r="I1240" s="220"/>
      <c r="J1240" s="220"/>
      <c r="K1240" s="220"/>
      <c r="L1240" s="220"/>
      <c r="M1240" s="220"/>
      <c r="N1240" s="220"/>
    </row>
    <row r="1241" spans="1:14">
      <c r="A1241" s="219"/>
      <c r="B1241" s="220"/>
      <c r="C1241" s="220"/>
      <c r="D1241" s="220"/>
      <c r="E1241" s="220"/>
      <c r="F1241" s="220"/>
      <c r="G1241" s="220"/>
      <c r="H1241" s="220"/>
      <c r="I1241" s="220"/>
      <c r="J1241" s="220"/>
      <c r="K1241" s="220"/>
      <c r="L1241" s="220"/>
      <c r="M1241" s="220"/>
      <c r="N1241" s="220"/>
    </row>
    <row r="1242" spans="1:14">
      <c r="A1242" s="219"/>
      <c r="B1242" s="220"/>
      <c r="C1242" s="220"/>
      <c r="D1242" s="220"/>
      <c r="E1242" s="220"/>
      <c r="F1242" s="220"/>
      <c r="G1242" s="220"/>
      <c r="H1242" s="220"/>
      <c r="I1242" s="220"/>
      <c r="J1242" s="220"/>
      <c r="K1242" s="220"/>
      <c r="L1242" s="220"/>
      <c r="M1242" s="220"/>
      <c r="N1242" s="220"/>
    </row>
    <row r="1243" spans="1:14">
      <c r="A1243" s="219"/>
      <c r="B1243" s="220"/>
      <c r="C1243" s="220"/>
      <c r="D1243" s="220"/>
      <c r="E1243" s="220"/>
      <c r="F1243" s="220"/>
      <c r="G1243" s="220"/>
      <c r="H1243" s="220"/>
      <c r="I1243" s="220"/>
      <c r="J1243" s="220"/>
      <c r="K1243" s="220"/>
      <c r="L1243" s="220"/>
      <c r="M1243" s="220"/>
      <c r="N1243" s="220"/>
    </row>
    <row r="1244" spans="1:14">
      <c r="A1244" s="219"/>
      <c r="B1244" s="220"/>
      <c r="C1244" s="220"/>
      <c r="D1244" s="220"/>
      <c r="E1244" s="220"/>
      <c r="F1244" s="220"/>
      <c r="G1244" s="220"/>
      <c r="H1244" s="220"/>
      <c r="I1244" s="220"/>
      <c r="J1244" s="220"/>
      <c r="K1244" s="220"/>
      <c r="L1244" s="220"/>
      <c r="M1244" s="220"/>
      <c r="N1244" s="220"/>
    </row>
    <row r="1245" spans="1:14">
      <c r="A1245" s="219"/>
      <c r="B1245" s="220"/>
      <c r="C1245" s="220"/>
      <c r="D1245" s="220"/>
      <c r="E1245" s="220"/>
      <c r="F1245" s="220"/>
      <c r="G1245" s="220"/>
      <c r="H1245" s="220"/>
      <c r="I1245" s="220"/>
      <c r="J1245" s="220"/>
      <c r="K1245" s="220"/>
      <c r="L1245" s="220"/>
      <c r="M1245" s="220"/>
      <c r="N1245" s="220"/>
    </row>
    <row r="1246" spans="1:14">
      <c r="A1246" s="219"/>
      <c r="B1246" s="220"/>
      <c r="C1246" s="220"/>
      <c r="D1246" s="220"/>
      <c r="E1246" s="220"/>
      <c r="F1246" s="220"/>
      <c r="G1246" s="220"/>
      <c r="H1246" s="220"/>
      <c r="I1246" s="220"/>
      <c r="J1246" s="220"/>
      <c r="K1246" s="220"/>
      <c r="L1246" s="220"/>
      <c r="M1246" s="220"/>
      <c r="N1246" s="220"/>
    </row>
    <row r="1247" spans="1:14">
      <c r="A1247" s="219"/>
      <c r="B1247" s="220"/>
      <c r="C1247" s="220"/>
      <c r="D1247" s="220"/>
      <c r="E1247" s="220"/>
      <c r="F1247" s="220"/>
      <c r="G1247" s="220"/>
      <c r="H1247" s="220"/>
      <c r="I1247" s="220"/>
      <c r="J1247" s="220"/>
      <c r="K1247" s="220"/>
      <c r="L1247" s="220"/>
      <c r="M1247" s="220"/>
      <c r="N1247" s="220"/>
    </row>
    <row r="1248" spans="1:14">
      <c r="A1248" s="219"/>
      <c r="B1248" s="220"/>
      <c r="C1248" s="220"/>
      <c r="D1248" s="220"/>
      <c r="E1248" s="220"/>
      <c r="F1248" s="220"/>
      <c r="G1248" s="220"/>
      <c r="H1248" s="220"/>
      <c r="I1248" s="220"/>
      <c r="J1248" s="220"/>
      <c r="K1248" s="220"/>
      <c r="L1248" s="220"/>
      <c r="M1248" s="220"/>
      <c r="N1248" s="220"/>
    </row>
    <row r="1249" spans="1:14">
      <c r="A1249" s="219"/>
      <c r="B1249" s="220"/>
      <c r="C1249" s="220"/>
      <c r="D1249" s="220"/>
      <c r="E1249" s="220"/>
      <c r="F1249" s="220"/>
      <c r="G1249" s="220"/>
      <c r="H1249" s="220"/>
      <c r="I1249" s="220"/>
      <c r="J1249" s="220"/>
      <c r="K1249" s="220"/>
      <c r="L1249" s="220"/>
      <c r="M1249" s="220"/>
      <c r="N1249" s="220"/>
    </row>
    <row r="1250" spans="1:14">
      <c r="A1250" s="219"/>
      <c r="B1250" s="220"/>
      <c r="C1250" s="220"/>
      <c r="D1250" s="220"/>
      <c r="E1250" s="220"/>
      <c r="F1250" s="220"/>
      <c r="G1250" s="220"/>
      <c r="H1250" s="220"/>
      <c r="I1250" s="220"/>
      <c r="J1250" s="220"/>
      <c r="K1250" s="220"/>
      <c r="L1250" s="220"/>
      <c r="M1250" s="220"/>
      <c r="N1250" s="220"/>
    </row>
    <row r="1251" spans="1:14">
      <c r="A1251" s="219"/>
      <c r="B1251" s="220"/>
      <c r="C1251" s="220"/>
      <c r="D1251" s="220"/>
      <c r="E1251" s="220"/>
      <c r="F1251" s="220"/>
      <c r="G1251" s="220"/>
      <c r="H1251" s="220"/>
      <c r="I1251" s="220"/>
      <c r="J1251" s="220"/>
      <c r="K1251" s="220"/>
      <c r="L1251" s="220"/>
      <c r="M1251" s="220"/>
      <c r="N1251" s="220"/>
    </row>
    <row r="1252" spans="1:14">
      <c r="A1252" s="219"/>
      <c r="B1252" s="220"/>
      <c r="C1252" s="220"/>
      <c r="D1252" s="220"/>
      <c r="E1252" s="220"/>
      <c r="F1252" s="220"/>
      <c r="G1252" s="220"/>
      <c r="H1252" s="220"/>
      <c r="I1252" s="220"/>
      <c r="J1252" s="220"/>
      <c r="K1252" s="220"/>
      <c r="L1252" s="220"/>
      <c r="M1252" s="220"/>
      <c r="N1252" s="220"/>
    </row>
    <row r="1253" spans="1:14">
      <c r="A1253" s="219"/>
      <c r="B1253" s="220"/>
      <c r="C1253" s="220"/>
      <c r="D1253" s="220"/>
      <c r="E1253" s="220"/>
      <c r="F1253" s="220"/>
      <c r="G1253" s="220"/>
      <c r="H1253" s="220"/>
      <c r="I1253" s="220"/>
      <c r="J1253" s="220"/>
      <c r="K1253" s="220"/>
      <c r="L1253" s="220"/>
      <c r="M1253" s="220"/>
      <c r="N1253" s="220"/>
    </row>
    <row r="1254" spans="1:14">
      <c r="A1254" s="219"/>
      <c r="B1254" s="220"/>
      <c r="C1254" s="220"/>
      <c r="D1254" s="220"/>
      <c r="E1254" s="220"/>
      <c r="F1254" s="220"/>
      <c r="G1254" s="220"/>
      <c r="H1254" s="220"/>
      <c r="I1254" s="220"/>
      <c r="J1254" s="220"/>
      <c r="K1254" s="220"/>
      <c r="L1254" s="220"/>
      <c r="M1254" s="220"/>
      <c r="N1254" s="220"/>
    </row>
    <row r="1255" spans="1:14">
      <c r="A1255" s="219"/>
      <c r="B1255" s="220"/>
      <c r="C1255" s="220"/>
      <c r="D1255" s="220"/>
      <c r="E1255" s="220"/>
      <c r="F1255" s="220"/>
      <c r="G1255" s="220"/>
      <c r="H1255" s="220"/>
      <c r="I1255" s="220"/>
      <c r="J1255" s="220"/>
      <c r="K1255" s="220"/>
      <c r="L1255" s="220"/>
      <c r="M1255" s="220"/>
      <c r="N1255" s="220"/>
    </row>
    <row r="1256" spans="1:14">
      <c r="A1256" s="219"/>
      <c r="B1256" s="220"/>
      <c r="C1256" s="220"/>
      <c r="D1256" s="220"/>
      <c r="E1256" s="220"/>
      <c r="F1256" s="220"/>
      <c r="G1256" s="220"/>
      <c r="H1256" s="220"/>
      <c r="I1256" s="220"/>
      <c r="J1256" s="220"/>
      <c r="K1256" s="220"/>
      <c r="L1256" s="220"/>
      <c r="M1256" s="220"/>
      <c r="N1256" s="220"/>
    </row>
    <row r="1257" spans="1:14">
      <c r="A1257" s="219"/>
      <c r="B1257" s="220"/>
      <c r="C1257" s="220"/>
      <c r="D1257" s="220"/>
      <c r="E1257" s="220"/>
      <c r="F1257" s="220"/>
      <c r="G1257" s="220"/>
      <c r="H1257" s="220"/>
      <c r="I1257" s="220"/>
      <c r="J1257" s="220"/>
      <c r="K1257" s="220"/>
      <c r="L1257" s="220"/>
      <c r="M1257" s="220"/>
      <c r="N1257" s="220"/>
    </row>
    <row r="1258" spans="1:14">
      <c r="A1258" s="219"/>
      <c r="B1258" s="220"/>
      <c r="C1258" s="220"/>
      <c r="D1258" s="220"/>
      <c r="E1258" s="220"/>
      <c r="F1258" s="220"/>
      <c r="G1258" s="220"/>
      <c r="H1258" s="220"/>
      <c r="I1258" s="220"/>
      <c r="J1258" s="220"/>
      <c r="K1258" s="220"/>
      <c r="L1258" s="220"/>
      <c r="M1258" s="220"/>
      <c r="N1258" s="220"/>
    </row>
    <row r="1259" spans="1:14">
      <c r="A1259" s="219"/>
      <c r="B1259" s="220"/>
      <c r="C1259" s="220"/>
      <c r="D1259" s="220"/>
      <c r="E1259" s="220"/>
      <c r="F1259" s="220"/>
      <c r="G1259" s="220"/>
      <c r="H1259" s="220"/>
      <c r="I1259" s="220"/>
      <c r="J1259" s="220"/>
      <c r="K1259" s="220"/>
      <c r="L1259" s="220"/>
      <c r="M1259" s="220"/>
      <c r="N1259" s="220"/>
    </row>
    <row r="1260" spans="1:14">
      <c r="A1260" s="219"/>
      <c r="B1260" s="220"/>
      <c r="C1260" s="220"/>
      <c r="D1260" s="220"/>
      <c r="E1260" s="220"/>
      <c r="F1260" s="220"/>
      <c r="G1260" s="220"/>
      <c r="H1260" s="220"/>
      <c r="I1260" s="220"/>
      <c r="J1260" s="220"/>
      <c r="K1260" s="220"/>
      <c r="L1260" s="220"/>
      <c r="M1260" s="220"/>
      <c r="N1260" s="220"/>
    </row>
    <row r="1261" spans="1:14">
      <c r="A1261" s="219"/>
      <c r="B1261" s="220"/>
      <c r="C1261" s="220"/>
      <c r="D1261" s="220"/>
      <c r="E1261" s="220"/>
      <c r="F1261" s="220"/>
      <c r="G1261" s="220"/>
      <c r="H1261" s="220"/>
      <c r="I1261" s="220"/>
      <c r="J1261" s="220"/>
      <c r="K1261" s="220"/>
      <c r="L1261" s="220"/>
      <c r="M1261" s="220"/>
      <c r="N1261" s="220"/>
    </row>
    <row r="1262" spans="1:14">
      <c r="A1262" s="219"/>
      <c r="B1262" s="220"/>
      <c r="C1262" s="220"/>
      <c r="D1262" s="220"/>
      <c r="E1262" s="220"/>
      <c r="F1262" s="220"/>
      <c r="G1262" s="220"/>
      <c r="H1262" s="220"/>
      <c r="I1262" s="220"/>
      <c r="J1262" s="220"/>
      <c r="K1262" s="220"/>
      <c r="L1262" s="220"/>
      <c r="M1262" s="220"/>
      <c r="N1262" s="220"/>
    </row>
    <row r="1263" spans="1:14">
      <c r="A1263" s="219"/>
      <c r="B1263" s="220"/>
      <c r="C1263" s="220"/>
      <c r="D1263" s="220"/>
      <c r="E1263" s="220"/>
      <c r="F1263" s="220"/>
      <c r="G1263" s="220"/>
      <c r="H1263" s="220"/>
      <c r="I1263" s="220"/>
      <c r="J1263" s="220"/>
      <c r="K1263" s="220"/>
      <c r="L1263" s="220"/>
      <c r="M1263" s="220"/>
      <c r="N1263" s="220"/>
    </row>
    <row r="1264" spans="1:14">
      <c r="A1264" s="219"/>
      <c r="B1264" s="220"/>
      <c r="C1264" s="220"/>
      <c r="D1264" s="220"/>
      <c r="E1264" s="220"/>
      <c r="F1264" s="220"/>
      <c r="G1264" s="220"/>
      <c r="H1264" s="220"/>
      <c r="I1264" s="220"/>
      <c r="J1264" s="220"/>
      <c r="K1264" s="220"/>
      <c r="L1264" s="220"/>
      <c r="M1264" s="220"/>
      <c r="N1264" s="220"/>
    </row>
    <row r="1265" spans="1:14">
      <c r="A1265" s="219"/>
      <c r="B1265" s="220"/>
      <c r="C1265" s="220"/>
      <c r="D1265" s="220"/>
      <c r="E1265" s="220"/>
      <c r="F1265" s="220"/>
      <c r="G1265" s="220"/>
      <c r="H1265" s="220"/>
      <c r="I1265" s="220"/>
      <c r="J1265" s="220"/>
      <c r="K1265" s="220"/>
      <c r="L1265" s="220"/>
      <c r="M1265" s="220"/>
      <c r="N1265" s="220"/>
    </row>
    <row r="1266" spans="1:14">
      <c r="A1266" s="219"/>
      <c r="B1266" s="220"/>
      <c r="C1266" s="220"/>
      <c r="D1266" s="220"/>
      <c r="E1266" s="220"/>
      <c r="F1266" s="220"/>
      <c r="G1266" s="220"/>
      <c r="H1266" s="220"/>
      <c r="I1266" s="220"/>
      <c r="J1266" s="220"/>
      <c r="K1266" s="220"/>
      <c r="L1266" s="220"/>
      <c r="M1266" s="220"/>
      <c r="N1266" s="220"/>
    </row>
    <row r="1267" spans="1:14">
      <c r="A1267" s="219"/>
      <c r="B1267" s="220"/>
      <c r="C1267" s="220"/>
      <c r="D1267" s="220"/>
      <c r="E1267" s="220"/>
      <c r="F1267" s="220"/>
      <c r="G1267" s="220"/>
      <c r="H1267" s="220"/>
      <c r="I1267" s="220"/>
      <c r="J1267" s="220"/>
      <c r="K1267" s="220"/>
      <c r="L1267" s="220"/>
      <c r="M1267" s="220"/>
      <c r="N1267" s="220"/>
    </row>
    <row r="1268" spans="1:14">
      <c r="A1268" s="219"/>
      <c r="B1268" s="220"/>
      <c r="C1268" s="220"/>
      <c r="D1268" s="220"/>
      <c r="E1268" s="220"/>
      <c r="F1268" s="220"/>
      <c r="G1268" s="220"/>
      <c r="H1268" s="220"/>
      <c r="I1268" s="220"/>
      <c r="J1268" s="220"/>
      <c r="K1268" s="220"/>
      <c r="L1268" s="220"/>
      <c r="M1268" s="220"/>
      <c r="N1268" s="220"/>
    </row>
    <row r="1269" spans="1:14">
      <c r="A1269" s="219"/>
      <c r="B1269" s="220"/>
      <c r="C1269" s="220"/>
      <c r="D1269" s="220"/>
      <c r="E1269" s="220"/>
      <c r="F1269" s="220"/>
      <c r="G1269" s="220"/>
      <c r="H1269" s="220"/>
      <c r="I1269" s="220"/>
      <c r="J1269" s="220"/>
      <c r="K1269" s="220"/>
      <c r="L1269" s="220"/>
      <c r="M1269" s="220"/>
      <c r="N1269" s="220"/>
    </row>
    <row r="1270" spans="1:14">
      <c r="A1270" s="219"/>
      <c r="B1270" s="220"/>
      <c r="C1270" s="220"/>
      <c r="D1270" s="220"/>
      <c r="E1270" s="220"/>
      <c r="F1270" s="220"/>
      <c r="G1270" s="220"/>
      <c r="H1270" s="220"/>
      <c r="I1270" s="220"/>
      <c r="J1270" s="220"/>
      <c r="K1270" s="220"/>
      <c r="L1270" s="220"/>
      <c r="M1270" s="220"/>
      <c r="N1270" s="220"/>
    </row>
    <row r="1271" spans="1:14">
      <c r="A1271" s="219"/>
      <c r="B1271" s="220"/>
      <c r="C1271" s="220"/>
      <c r="D1271" s="220"/>
      <c r="E1271" s="220"/>
      <c r="F1271" s="220"/>
      <c r="G1271" s="220"/>
      <c r="H1271" s="220"/>
      <c r="I1271" s="220"/>
      <c r="J1271" s="220"/>
      <c r="K1271" s="220"/>
      <c r="L1271" s="220"/>
      <c r="M1271" s="220"/>
      <c r="N1271" s="220"/>
    </row>
    <row r="1272" spans="1:14">
      <c r="A1272" s="219"/>
      <c r="B1272" s="220"/>
      <c r="C1272" s="220"/>
      <c r="D1272" s="220"/>
      <c r="E1272" s="220"/>
      <c r="F1272" s="220"/>
      <c r="G1272" s="220"/>
      <c r="H1272" s="220"/>
      <c r="I1272" s="220"/>
      <c r="J1272" s="220"/>
      <c r="K1272" s="220"/>
      <c r="L1272" s="220"/>
      <c r="M1272" s="220"/>
      <c r="N1272" s="220"/>
    </row>
    <row r="1273" spans="1:14">
      <c r="A1273" s="219"/>
      <c r="B1273" s="220"/>
      <c r="C1273" s="220"/>
      <c r="D1273" s="220"/>
      <c r="E1273" s="220"/>
      <c r="F1273" s="220"/>
      <c r="G1273" s="220"/>
      <c r="H1273" s="220"/>
      <c r="I1273" s="220"/>
      <c r="J1273" s="220"/>
      <c r="K1273" s="220"/>
      <c r="L1273" s="220"/>
      <c r="M1273" s="220"/>
      <c r="N1273" s="220"/>
    </row>
    <row r="1274" spans="1:14">
      <c r="A1274" s="219"/>
      <c r="B1274" s="220"/>
      <c r="C1274" s="220"/>
      <c r="D1274" s="220"/>
      <c r="E1274" s="220"/>
      <c r="F1274" s="220"/>
      <c r="G1274" s="220"/>
      <c r="H1274" s="220"/>
      <c r="I1274" s="220"/>
      <c r="J1274" s="220"/>
      <c r="K1274" s="220"/>
      <c r="L1274" s="220"/>
      <c r="M1274" s="220"/>
      <c r="N1274" s="220"/>
    </row>
    <row r="1275" spans="1:14">
      <c r="A1275" s="219"/>
      <c r="B1275" s="220"/>
      <c r="C1275" s="220"/>
      <c r="D1275" s="220"/>
      <c r="E1275" s="220"/>
      <c r="F1275" s="220"/>
      <c r="G1275" s="220"/>
      <c r="H1275" s="220"/>
      <c r="I1275" s="220"/>
      <c r="J1275" s="220"/>
      <c r="K1275" s="220"/>
      <c r="L1275" s="220"/>
      <c r="M1275" s="220"/>
      <c r="N1275" s="220"/>
    </row>
    <row r="1276" spans="1:14">
      <c r="A1276" s="219"/>
      <c r="B1276" s="220"/>
      <c r="C1276" s="220"/>
      <c r="D1276" s="220"/>
      <c r="E1276" s="220"/>
      <c r="F1276" s="220"/>
      <c r="G1276" s="220"/>
      <c r="H1276" s="220"/>
      <c r="I1276" s="220"/>
      <c r="J1276" s="220"/>
      <c r="K1276" s="220"/>
      <c r="L1276" s="220"/>
      <c r="M1276" s="220"/>
      <c r="N1276" s="220"/>
    </row>
    <row r="1277" spans="1:14">
      <c r="A1277" s="219"/>
      <c r="B1277" s="220"/>
      <c r="C1277" s="220"/>
      <c r="D1277" s="220"/>
      <c r="E1277" s="220"/>
      <c r="F1277" s="220"/>
      <c r="G1277" s="220"/>
      <c r="H1277" s="220"/>
      <c r="I1277" s="220"/>
      <c r="J1277" s="220"/>
      <c r="K1277" s="220"/>
      <c r="L1277" s="220"/>
      <c r="M1277" s="220"/>
      <c r="N1277" s="220"/>
    </row>
    <row r="1278" spans="1:14">
      <c r="A1278" s="219"/>
      <c r="B1278" s="220"/>
      <c r="C1278" s="220"/>
      <c r="D1278" s="220"/>
      <c r="E1278" s="220"/>
      <c r="F1278" s="220"/>
      <c r="G1278" s="220"/>
      <c r="H1278" s="220"/>
      <c r="I1278" s="220"/>
      <c r="J1278" s="220"/>
      <c r="K1278" s="220"/>
      <c r="L1278" s="220"/>
      <c r="M1278" s="220"/>
      <c r="N1278" s="220"/>
    </row>
    <row r="1279" spans="1:14">
      <c r="A1279" s="219"/>
      <c r="B1279" s="220"/>
      <c r="C1279" s="220"/>
      <c r="D1279" s="220"/>
      <c r="E1279" s="220"/>
      <c r="F1279" s="220"/>
      <c r="G1279" s="220"/>
      <c r="H1279" s="220"/>
      <c r="I1279" s="220"/>
      <c r="J1279" s="220"/>
      <c r="K1279" s="220"/>
      <c r="L1279" s="220"/>
      <c r="M1279" s="220"/>
      <c r="N1279" s="220"/>
    </row>
    <row r="1280" spans="1:14">
      <c r="A1280" s="219"/>
      <c r="B1280" s="220"/>
      <c r="C1280" s="220"/>
      <c r="D1280" s="220"/>
      <c r="E1280" s="220"/>
      <c r="F1280" s="220"/>
      <c r="G1280" s="220"/>
      <c r="H1280" s="220"/>
      <c r="I1280" s="220"/>
      <c r="J1280" s="220"/>
      <c r="K1280" s="220"/>
      <c r="L1280" s="220"/>
      <c r="M1280" s="220"/>
      <c r="N1280" s="220"/>
    </row>
    <row r="1281" spans="1:14">
      <c r="A1281" s="219"/>
      <c r="B1281" s="220"/>
      <c r="C1281" s="220"/>
      <c r="D1281" s="220"/>
      <c r="E1281" s="220"/>
      <c r="F1281" s="220"/>
      <c r="G1281" s="220"/>
      <c r="H1281" s="220"/>
      <c r="I1281" s="220"/>
      <c r="J1281" s="220"/>
      <c r="K1281" s="220"/>
      <c r="L1281" s="220"/>
      <c r="M1281" s="220"/>
      <c r="N1281" s="220"/>
    </row>
    <row r="1282" spans="1:14">
      <c r="A1282" s="219"/>
      <c r="B1282" s="220"/>
      <c r="C1282" s="220"/>
      <c r="D1282" s="220"/>
      <c r="E1282" s="220"/>
      <c r="F1282" s="220"/>
      <c r="G1282" s="220"/>
      <c r="H1282" s="220"/>
      <c r="I1282" s="220"/>
      <c r="J1282" s="220"/>
      <c r="K1282" s="220"/>
      <c r="L1282" s="220"/>
      <c r="M1282" s="220"/>
      <c r="N1282" s="220"/>
    </row>
    <row r="1283" spans="1:14">
      <c r="A1283" s="219"/>
      <c r="B1283" s="220"/>
      <c r="C1283" s="220"/>
      <c r="D1283" s="220"/>
      <c r="E1283" s="220"/>
      <c r="F1283" s="220"/>
      <c r="G1283" s="220"/>
      <c r="H1283" s="220"/>
      <c r="I1283" s="220"/>
      <c r="J1283" s="220"/>
      <c r="K1283" s="220"/>
      <c r="L1283" s="220"/>
      <c r="M1283" s="220"/>
      <c r="N1283" s="220"/>
    </row>
    <row r="1284" spans="1:14">
      <c r="A1284" s="219"/>
      <c r="B1284" s="220"/>
      <c r="C1284" s="220"/>
      <c r="D1284" s="220"/>
      <c r="E1284" s="220"/>
      <c r="F1284" s="220"/>
      <c r="G1284" s="220"/>
      <c r="H1284" s="220"/>
      <c r="I1284" s="220"/>
      <c r="J1284" s="220"/>
      <c r="K1284" s="220"/>
      <c r="L1284" s="220"/>
      <c r="M1284" s="220"/>
      <c r="N1284" s="220"/>
    </row>
    <row r="1285" spans="1:14">
      <c r="A1285" s="219"/>
      <c r="B1285" s="220"/>
      <c r="C1285" s="220"/>
      <c r="D1285" s="220"/>
      <c r="E1285" s="220"/>
      <c r="F1285" s="220"/>
      <c r="G1285" s="220"/>
      <c r="H1285" s="220"/>
      <c r="I1285" s="220"/>
      <c r="J1285" s="220"/>
      <c r="K1285" s="220"/>
      <c r="L1285" s="220"/>
      <c r="M1285" s="220"/>
      <c r="N1285" s="220"/>
    </row>
    <row r="1286" spans="1:14">
      <c r="A1286" s="219"/>
      <c r="B1286" s="220"/>
      <c r="C1286" s="220"/>
      <c r="D1286" s="220"/>
      <c r="E1286" s="220"/>
      <c r="F1286" s="220"/>
      <c r="G1286" s="220"/>
      <c r="H1286" s="220"/>
      <c r="I1286" s="220"/>
      <c r="J1286" s="220"/>
      <c r="K1286" s="220"/>
      <c r="L1286" s="220"/>
      <c r="M1286" s="220"/>
      <c r="N1286" s="220"/>
    </row>
    <row r="1287" spans="1:14">
      <c r="A1287" s="219"/>
      <c r="B1287" s="220"/>
      <c r="C1287" s="220"/>
      <c r="D1287" s="220"/>
      <c r="E1287" s="220"/>
      <c r="F1287" s="220"/>
      <c r="G1287" s="220"/>
      <c r="H1287" s="220"/>
      <c r="I1287" s="220"/>
      <c r="J1287" s="220"/>
      <c r="K1287" s="220"/>
      <c r="L1287" s="220"/>
      <c r="M1287" s="220"/>
      <c r="N1287" s="220"/>
    </row>
    <row r="1288" spans="1:14">
      <c r="A1288" s="219"/>
      <c r="B1288" s="220"/>
      <c r="C1288" s="220"/>
      <c r="D1288" s="220"/>
      <c r="E1288" s="220"/>
      <c r="F1288" s="220"/>
      <c r="G1288" s="220"/>
      <c r="H1288" s="220"/>
      <c r="I1288" s="220"/>
      <c r="J1288" s="220"/>
      <c r="K1288" s="220"/>
      <c r="L1288" s="220"/>
      <c r="M1288" s="220"/>
      <c r="N1288" s="220"/>
    </row>
    <row r="1289" spans="1:14">
      <c r="A1289" s="219"/>
      <c r="B1289" s="220"/>
      <c r="C1289" s="220"/>
      <c r="D1289" s="220"/>
      <c r="E1289" s="220"/>
      <c r="F1289" s="220"/>
      <c r="G1289" s="220"/>
      <c r="H1289" s="220"/>
      <c r="I1289" s="220"/>
      <c r="J1289" s="220"/>
      <c r="K1289" s="220"/>
      <c r="L1289" s="220"/>
      <c r="M1289" s="220"/>
      <c r="N1289" s="220"/>
    </row>
    <row r="1290" spans="1:14">
      <c r="A1290" s="219"/>
      <c r="B1290" s="220"/>
      <c r="C1290" s="220"/>
      <c r="D1290" s="220"/>
      <c r="E1290" s="220"/>
      <c r="F1290" s="220"/>
      <c r="G1290" s="220"/>
      <c r="H1290" s="220"/>
      <c r="I1290" s="220"/>
      <c r="J1290" s="220"/>
      <c r="K1290" s="220"/>
      <c r="L1290" s="220"/>
      <c r="M1290" s="220"/>
      <c r="N1290" s="220"/>
    </row>
    <row r="1291" spans="1:14">
      <c r="A1291" s="219"/>
      <c r="B1291" s="220"/>
      <c r="C1291" s="220"/>
      <c r="D1291" s="220"/>
      <c r="E1291" s="220"/>
      <c r="F1291" s="220"/>
      <c r="G1291" s="220"/>
      <c r="H1291" s="220"/>
      <c r="I1291" s="220"/>
      <c r="J1291" s="220"/>
      <c r="K1291" s="220"/>
      <c r="L1291" s="220"/>
      <c r="M1291" s="220"/>
      <c r="N1291" s="220"/>
    </row>
    <row r="1292" spans="1:14">
      <c r="A1292" s="219"/>
      <c r="B1292" s="220"/>
      <c r="C1292" s="220"/>
      <c r="D1292" s="220"/>
      <c r="E1292" s="220"/>
      <c r="F1292" s="220"/>
      <c r="G1292" s="220"/>
      <c r="H1292" s="220"/>
      <c r="I1292" s="220"/>
      <c r="J1292" s="220"/>
      <c r="K1292" s="220"/>
      <c r="L1292" s="220"/>
      <c r="M1292" s="220"/>
      <c r="N1292" s="220"/>
    </row>
    <row r="1293" spans="1:14">
      <c r="A1293" s="219"/>
      <c r="B1293" s="220"/>
      <c r="C1293" s="220"/>
      <c r="D1293" s="220"/>
      <c r="E1293" s="220"/>
      <c r="F1293" s="220"/>
      <c r="G1293" s="220"/>
      <c r="H1293" s="220"/>
      <c r="I1293" s="220"/>
      <c r="J1293" s="220"/>
      <c r="K1293" s="220"/>
      <c r="L1293" s="220"/>
      <c r="M1293" s="220"/>
      <c r="N1293" s="220"/>
    </row>
    <row r="1294" spans="1:14">
      <c r="A1294" s="219"/>
      <c r="B1294" s="220"/>
      <c r="C1294" s="220"/>
      <c r="D1294" s="220"/>
      <c r="E1294" s="220"/>
      <c r="F1294" s="220"/>
      <c r="G1294" s="220"/>
      <c r="H1294" s="220"/>
      <c r="I1294" s="220"/>
      <c r="J1294" s="220"/>
      <c r="K1294" s="220"/>
      <c r="L1294" s="220"/>
      <c r="M1294" s="220"/>
      <c r="N1294" s="220"/>
    </row>
    <row r="1295" spans="1:14">
      <c r="A1295" s="219"/>
      <c r="B1295" s="220"/>
      <c r="C1295" s="220"/>
      <c r="D1295" s="220"/>
      <c r="E1295" s="220"/>
      <c r="F1295" s="220"/>
      <c r="G1295" s="220"/>
      <c r="H1295" s="220"/>
      <c r="I1295" s="220"/>
      <c r="J1295" s="220"/>
      <c r="K1295" s="220"/>
      <c r="L1295" s="220"/>
      <c r="M1295" s="220"/>
      <c r="N1295" s="220"/>
    </row>
    <row r="1296" spans="1:14">
      <c r="A1296" s="219"/>
      <c r="B1296" s="220"/>
      <c r="C1296" s="220"/>
      <c r="D1296" s="220"/>
      <c r="E1296" s="220"/>
      <c r="F1296" s="220"/>
      <c r="G1296" s="220"/>
      <c r="H1296" s="220"/>
      <c r="I1296" s="220"/>
      <c r="J1296" s="220"/>
      <c r="K1296" s="220"/>
      <c r="L1296" s="220"/>
      <c r="M1296" s="220"/>
      <c r="N1296" s="220"/>
    </row>
    <row r="1297" spans="1:14">
      <c r="A1297" s="219"/>
      <c r="B1297" s="220"/>
      <c r="C1297" s="220"/>
      <c r="D1297" s="220"/>
      <c r="E1297" s="220"/>
      <c r="F1297" s="220"/>
      <c r="G1297" s="220"/>
      <c r="H1297" s="220"/>
      <c r="I1297" s="220"/>
      <c r="J1297" s="220"/>
      <c r="K1297" s="220"/>
      <c r="L1297" s="220"/>
      <c r="M1297" s="220"/>
      <c r="N1297" s="220"/>
    </row>
    <row r="1298" spans="1:14">
      <c r="A1298" s="219"/>
      <c r="B1298" s="220"/>
      <c r="C1298" s="220"/>
      <c r="D1298" s="220"/>
      <c r="E1298" s="220"/>
      <c r="F1298" s="220"/>
      <c r="G1298" s="220"/>
      <c r="H1298" s="220"/>
      <c r="I1298" s="220"/>
      <c r="J1298" s="220"/>
      <c r="K1298" s="220"/>
      <c r="L1298" s="220"/>
      <c r="M1298" s="220"/>
      <c r="N1298" s="220"/>
    </row>
    <row r="1299" spans="1:14">
      <c r="A1299" s="219"/>
      <c r="B1299" s="220"/>
      <c r="C1299" s="220"/>
      <c r="D1299" s="220"/>
      <c r="E1299" s="220"/>
      <c r="F1299" s="220"/>
      <c r="G1299" s="220"/>
      <c r="H1299" s="220"/>
      <c r="I1299" s="220"/>
      <c r="J1299" s="220"/>
      <c r="K1299" s="220"/>
      <c r="L1299" s="220"/>
      <c r="M1299" s="220"/>
      <c r="N1299" s="220"/>
    </row>
    <row r="1300" spans="1:14">
      <c r="A1300" s="219"/>
      <c r="B1300" s="220"/>
      <c r="C1300" s="220"/>
      <c r="D1300" s="220"/>
      <c r="E1300" s="220"/>
      <c r="F1300" s="220"/>
      <c r="G1300" s="220"/>
      <c r="H1300" s="220"/>
      <c r="I1300" s="220"/>
      <c r="J1300" s="220"/>
      <c r="K1300" s="220"/>
      <c r="L1300" s="220"/>
      <c r="M1300" s="220"/>
      <c r="N1300" s="220"/>
    </row>
    <row r="1301" spans="1:14">
      <c r="A1301" s="219"/>
      <c r="B1301" s="220"/>
      <c r="C1301" s="220"/>
      <c r="D1301" s="220"/>
      <c r="E1301" s="220"/>
      <c r="F1301" s="220"/>
      <c r="G1301" s="220"/>
      <c r="H1301" s="220"/>
      <c r="I1301" s="220"/>
      <c r="J1301" s="220"/>
      <c r="K1301" s="220"/>
      <c r="L1301" s="220"/>
      <c r="M1301" s="220"/>
      <c r="N1301" s="220"/>
    </row>
    <row r="1302" spans="1:14">
      <c r="A1302" s="219"/>
      <c r="B1302" s="220"/>
      <c r="C1302" s="220"/>
      <c r="D1302" s="220"/>
      <c r="E1302" s="220"/>
      <c r="F1302" s="220"/>
      <c r="G1302" s="220"/>
      <c r="H1302" s="220"/>
      <c r="I1302" s="220"/>
      <c r="J1302" s="220"/>
      <c r="K1302" s="220"/>
      <c r="L1302" s="220"/>
      <c r="M1302" s="220"/>
      <c r="N1302" s="220"/>
    </row>
    <row r="1303" spans="1:14">
      <c r="A1303" s="219"/>
      <c r="B1303" s="220"/>
      <c r="C1303" s="220"/>
      <c r="D1303" s="220"/>
      <c r="E1303" s="220"/>
      <c r="F1303" s="220"/>
      <c r="G1303" s="220"/>
      <c r="H1303" s="220"/>
      <c r="I1303" s="220"/>
      <c r="J1303" s="220"/>
      <c r="K1303" s="220"/>
      <c r="L1303" s="220"/>
      <c r="M1303" s="220"/>
      <c r="N1303" s="220"/>
    </row>
    <row r="1304" spans="1:14">
      <c r="A1304" s="219"/>
      <c r="B1304" s="220"/>
      <c r="C1304" s="220"/>
      <c r="D1304" s="220"/>
      <c r="E1304" s="220"/>
      <c r="F1304" s="220"/>
      <c r="G1304" s="220"/>
      <c r="H1304" s="220"/>
      <c r="I1304" s="220"/>
      <c r="J1304" s="220"/>
      <c r="K1304" s="220"/>
      <c r="L1304" s="220"/>
      <c r="M1304" s="220"/>
      <c r="N1304" s="220"/>
    </row>
    <row r="1305" spans="1:14">
      <c r="A1305" s="219"/>
      <c r="B1305" s="220"/>
      <c r="C1305" s="220"/>
      <c r="D1305" s="220"/>
      <c r="E1305" s="220"/>
      <c r="F1305" s="220"/>
      <c r="G1305" s="220"/>
      <c r="H1305" s="220"/>
      <c r="I1305" s="220"/>
      <c r="J1305" s="220"/>
      <c r="K1305" s="220"/>
      <c r="L1305" s="220"/>
      <c r="M1305" s="220"/>
      <c r="N1305" s="220"/>
    </row>
    <row r="1306" spans="1:14">
      <c r="A1306" s="219"/>
      <c r="B1306" s="220"/>
      <c r="C1306" s="220"/>
      <c r="D1306" s="220"/>
      <c r="E1306" s="220"/>
      <c r="F1306" s="220"/>
      <c r="G1306" s="220"/>
      <c r="H1306" s="220"/>
      <c r="I1306" s="220"/>
      <c r="J1306" s="220"/>
      <c r="K1306" s="220"/>
      <c r="L1306" s="220"/>
      <c r="M1306" s="220"/>
      <c r="N1306" s="220"/>
    </row>
    <row r="1307" spans="1:14">
      <c r="A1307" s="219"/>
      <c r="B1307" s="220"/>
      <c r="C1307" s="220"/>
      <c r="D1307" s="220"/>
      <c r="E1307" s="220"/>
      <c r="F1307" s="220"/>
      <c r="G1307" s="220"/>
      <c r="H1307" s="220"/>
      <c r="I1307" s="220"/>
      <c r="J1307" s="220"/>
      <c r="K1307" s="220"/>
      <c r="L1307" s="220"/>
      <c r="M1307" s="220"/>
      <c r="N1307" s="220"/>
    </row>
    <row r="1308" spans="1:14">
      <c r="A1308" s="219"/>
      <c r="B1308" s="220"/>
      <c r="C1308" s="220"/>
      <c r="D1308" s="220"/>
      <c r="E1308" s="220"/>
      <c r="F1308" s="220"/>
      <c r="G1308" s="220"/>
      <c r="H1308" s="220"/>
      <c r="I1308" s="220"/>
      <c r="J1308" s="220"/>
      <c r="K1308" s="220"/>
      <c r="L1308" s="220"/>
      <c r="M1308" s="220"/>
      <c r="N1308" s="220"/>
    </row>
    <row r="1309" spans="1:14">
      <c r="A1309" s="219"/>
      <c r="B1309" s="220"/>
      <c r="C1309" s="220"/>
      <c r="D1309" s="220"/>
      <c r="E1309" s="220"/>
      <c r="F1309" s="220"/>
      <c r="G1309" s="220"/>
      <c r="H1309" s="220"/>
      <c r="I1309" s="220"/>
      <c r="J1309" s="220"/>
      <c r="K1309" s="220"/>
      <c r="L1309" s="220"/>
      <c r="M1309" s="220"/>
      <c r="N1309" s="220"/>
    </row>
    <row r="1310" spans="1:14">
      <c r="A1310" s="219"/>
      <c r="B1310" s="220"/>
      <c r="C1310" s="220"/>
      <c r="D1310" s="220"/>
      <c r="E1310" s="220"/>
      <c r="F1310" s="220"/>
      <c r="G1310" s="220"/>
      <c r="H1310" s="220"/>
      <c r="I1310" s="220"/>
      <c r="J1310" s="220"/>
      <c r="K1310" s="220"/>
      <c r="L1310" s="220"/>
      <c r="M1310" s="220"/>
      <c r="N1310" s="220"/>
    </row>
    <row r="1311" spans="1:14">
      <c r="A1311" s="219"/>
      <c r="B1311" s="220"/>
      <c r="C1311" s="220"/>
      <c r="D1311" s="220"/>
      <c r="E1311" s="220"/>
      <c r="F1311" s="220"/>
      <c r="G1311" s="220"/>
      <c r="H1311" s="220"/>
      <c r="I1311" s="220"/>
      <c r="J1311" s="220"/>
      <c r="K1311" s="220"/>
      <c r="L1311" s="220"/>
      <c r="M1311" s="220"/>
      <c r="N1311" s="220"/>
    </row>
    <row r="1312" spans="1:14">
      <c r="A1312" s="219"/>
      <c r="B1312" s="220"/>
      <c r="C1312" s="220"/>
      <c r="D1312" s="220"/>
      <c r="E1312" s="220"/>
      <c r="F1312" s="220"/>
      <c r="G1312" s="220"/>
      <c r="H1312" s="220"/>
      <c r="I1312" s="220"/>
      <c r="J1312" s="220"/>
      <c r="K1312" s="220"/>
      <c r="L1312" s="220"/>
      <c r="M1312" s="220"/>
      <c r="N1312" s="220"/>
    </row>
    <row r="1313" spans="1:14">
      <c r="A1313" s="219"/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</row>
    <row r="1314" spans="1:14">
      <c r="A1314" s="219"/>
      <c r="B1314" s="220"/>
      <c r="C1314" s="220"/>
      <c r="D1314" s="220"/>
      <c r="E1314" s="220"/>
      <c r="F1314" s="220"/>
      <c r="G1314" s="220"/>
      <c r="H1314" s="220"/>
      <c r="I1314" s="220"/>
      <c r="J1314" s="220"/>
      <c r="K1314" s="220"/>
      <c r="L1314" s="220"/>
      <c r="M1314" s="220"/>
      <c r="N1314" s="220"/>
    </row>
    <row r="1315" spans="1:14">
      <c r="A1315" s="219"/>
      <c r="B1315" s="220"/>
      <c r="C1315" s="220"/>
      <c r="D1315" s="220"/>
      <c r="E1315" s="220"/>
      <c r="F1315" s="220"/>
      <c r="G1315" s="220"/>
      <c r="H1315" s="220"/>
      <c r="I1315" s="220"/>
      <c r="J1315" s="220"/>
      <c r="K1315" s="220"/>
      <c r="L1315" s="220"/>
      <c r="M1315" s="220"/>
      <c r="N1315" s="220"/>
    </row>
    <row r="1316" spans="1:14">
      <c r="A1316" s="219"/>
      <c r="B1316" s="220"/>
      <c r="C1316" s="220"/>
      <c r="D1316" s="220"/>
      <c r="E1316" s="220"/>
      <c r="F1316" s="220"/>
      <c r="G1316" s="220"/>
      <c r="H1316" s="220"/>
      <c r="I1316" s="220"/>
      <c r="J1316" s="220"/>
      <c r="K1316" s="220"/>
      <c r="L1316" s="220"/>
      <c r="M1316" s="220"/>
      <c r="N1316" s="220"/>
    </row>
    <row r="1317" spans="1:14">
      <c r="A1317" s="219"/>
      <c r="B1317" s="220"/>
      <c r="C1317" s="220"/>
      <c r="D1317" s="220"/>
      <c r="E1317" s="220"/>
      <c r="F1317" s="220"/>
      <c r="G1317" s="220"/>
      <c r="H1317" s="220"/>
      <c r="I1317" s="220"/>
      <c r="J1317" s="220"/>
      <c r="K1317" s="220"/>
      <c r="L1317" s="220"/>
      <c r="M1317" s="220"/>
      <c r="N1317" s="220"/>
    </row>
    <row r="1318" spans="1:14">
      <c r="A1318" s="219"/>
      <c r="B1318" s="220"/>
      <c r="C1318" s="220"/>
      <c r="D1318" s="220"/>
      <c r="E1318" s="220"/>
      <c r="F1318" s="220"/>
      <c r="G1318" s="220"/>
      <c r="H1318" s="220"/>
      <c r="I1318" s="220"/>
      <c r="J1318" s="220"/>
      <c r="K1318" s="220"/>
      <c r="L1318" s="220"/>
      <c r="M1318" s="220"/>
      <c r="N1318" s="220"/>
    </row>
    <row r="1319" spans="1:14">
      <c r="A1319" s="219"/>
      <c r="B1319" s="220"/>
      <c r="C1319" s="220"/>
      <c r="D1319" s="220"/>
      <c r="E1319" s="220"/>
      <c r="F1319" s="220"/>
      <c r="G1319" s="220"/>
      <c r="H1319" s="220"/>
      <c r="I1319" s="220"/>
      <c r="J1319" s="220"/>
      <c r="K1319" s="220"/>
      <c r="L1319" s="220"/>
      <c r="M1319" s="220"/>
      <c r="N1319" s="220"/>
    </row>
    <row r="1320" spans="1:14">
      <c r="A1320" s="219"/>
      <c r="B1320" s="220"/>
      <c r="C1320" s="220"/>
      <c r="D1320" s="220"/>
      <c r="E1320" s="220"/>
      <c r="F1320" s="220"/>
      <c r="G1320" s="220"/>
      <c r="H1320" s="220"/>
      <c r="I1320" s="220"/>
      <c r="J1320" s="220"/>
      <c r="K1320" s="220"/>
      <c r="L1320" s="220"/>
      <c r="M1320" s="220"/>
      <c r="N1320" s="220"/>
    </row>
    <row r="1321" spans="1:14">
      <c r="A1321" s="219"/>
      <c r="B1321" s="220"/>
      <c r="C1321" s="220"/>
      <c r="D1321" s="220"/>
      <c r="E1321" s="220"/>
      <c r="F1321" s="220"/>
      <c r="G1321" s="220"/>
      <c r="H1321" s="220"/>
      <c r="I1321" s="220"/>
      <c r="J1321" s="220"/>
      <c r="K1321" s="220"/>
      <c r="L1321" s="220"/>
      <c r="M1321" s="220"/>
      <c r="N1321" s="220"/>
    </row>
    <row r="1322" spans="1:14">
      <c r="A1322" s="219"/>
      <c r="B1322" s="220"/>
      <c r="C1322" s="220"/>
      <c r="D1322" s="220"/>
      <c r="E1322" s="220"/>
      <c r="F1322" s="220"/>
      <c r="G1322" s="220"/>
      <c r="H1322" s="220"/>
      <c r="I1322" s="220"/>
      <c r="J1322" s="220"/>
      <c r="K1322" s="220"/>
      <c r="L1322" s="220"/>
      <c r="M1322" s="220"/>
      <c r="N1322" s="220"/>
    </row>
    <row r="1323" spans="1:14">
      <c r="A1323" s="219"/>
      <c r="B1323" s="220"/>
      <c r="C1323" s="220"/>
      <c r="D1323" s="220"/>
      <c r="E1323" s="220"/>
      <c r="F1323" s="220"/>
      <c r="G1323" s="220"/>
      <c r="H1323" s="220"/>
      <c r="I1323" s="220"/>
      <c r="J1323" s="220"/>
      <c r="K1323" s="220"/>
      <c r="L1323" s="220"/>
      <c r="M1323" s="220"/>
      <c r="N1323" s="220"/>
    </row>
    <row r="1324" spans="1:14">
      <c r="A1324" s="219"/>
      <c r="B1324" s="220"/>
      <c r="C1324" s="220"/>
      <c r="D1324" s="220"/>
      <c r="E1324" s="220"/>
      <c r="F1324" s="220"/>
      <c r="G1324" s="220"/>
      <c r="H1324" s="220"/>
      <c r="I1324" s="220"/>
      <c r="J1324" s="220"/>
      <c r="K1324" s="220"/>
      <c r="L1324" s="220"/>
      <c r="M1324" s="220"/>
      <c r="N1324" s="220"/>
    </row>
    <row r="1325" spans="1:14">
      <c r="A1325" s="219"/>
      <c r="B1325" s="220"/>
      <c r="C1325" s="220"/>
      <c r="D1325" s="220"/>
      <c r="E1325" s="220"/>
      <c r="F1325" s="220"/>
      <c r="G1325" s="220"/>
      <c r="H1325" s="220"/>
      <c r="I1325" s="220"/>
      <c r="J1325" s="220"/>
      <c r="K1325" s="220"/>
      <c r="L1325" s="220"/>
      <c r="M1325" s="220"/>
      <c r="N1325" s="220"/>
    </row>
    <row r="1326" spans="1:14">
      <c r="A1326" s="219"/>
      <c r="B1326" s="220"/>
      <c r="C1326" s="220"/>
      <c r="D1326" s="220"/>
      <c r="E1326" s="220"/>
      <c r="F1326" s="220"/>
      <c r="G1326" s="220"/>
      <c r="H1326" s="220"/>
      <c r="I1326" s="220"/>
      <c r="J1326" s="220"/>
      <c r="K1326" s="220"/>
      <c r="L1326" s="220"/>
      <c r="M1326" s="220"/>
      <c r="N1326" s="220"/>
    </row>
    <row r="1327" spans="1:14">
      <c r="A1327" s="219"/>
      <c r="B1327" s="220"/>
      <c r="C1327" s="220"/>
      <c r="D1327" s="220"/>
      <c r="E1327" s="220"/>
      <c r="F1327" s="220"/>
      <c r="G1327" s="220"/>
      <c r="H1327" s="220"/>
      <c r="I1327" s="220"/>
      <c r="J1327" s="220"/>
      <c r="K1327" s="220"/>
      <c r="L1327" s="220"/>
      <c r="M1327" s="220"/>
      <c r="N1327" s="220"/>
    </row>
    <row r="1328" spans="1:14">
      <c r="A1328" s="219"/>
      <c r="B1328" s="220"/>
      <c r="C1328" s="220"/>
      <c r="D1328" s="220"/>
      <c r="E1328" s="220"/>
      <c r="F1328" s="220"/>
      <c r="G1328" s="220"/>
      <c r="H1328" s="220"/>
      <c r="I1328" s="220"/>
      <c r="J1328" s="220"/>
      <c r="K1328" s="220"/>
      <c r="L1328" s="220"/>
      <c r="M1328" s="220"/>
      <c r="N1328" s="220"/>
    </row>
    <row r="1329" spans="1:14">
      <c r="A1329" s="219"/>
      <c r="B1329" s="220"/>
      <c r="C1329" s="220"/>
      <c r="D1329" s="220"/>
      <c r="E1329" s="220"/>
      <c r="F1329" s="220"/>
      <c r="G1329" s="220"/>
      <c r="H1329" s="220"/>
      <c r="I1329" s="220"/>
      <c r="J1329" s="220"/>
      <c r="K1329" s="220"/>
      <c r="L1329" s="220"/>
      <c r="M1329" s="220"/>
      <c r="N1329" s="220"/>
    </row>
    <row r="1330" spans="1:14">
      <c r="A1330" s="219"/>
      <c r="B1330" s="220"/>
      <c r="C1330" s="220"/>
      <c r="D1330" s="220"/>
      <c r="E1330" s="220"/>
      <c r="F1330" s="220"/>
      <c r="G1330" s="220"/>
      <c r="H1330" s="220"/>
      <c r="I1330" s="220"/>
      <c r="J1330" s="220"/>
      <c r="K1330" s="220"/>
      <c r="L1330" s="220"/>
      <c r="M1330" s="220"/>
      <c r="N1330" s="220"/>
    </row>
    <row r="1331" spans="1:14">
      <c r="A1331" s="219"/>
      <c r="B1331" s="220"/>
      <c r="C1331" s="220"/>
      <c r="D1331" s="220"/>
      <c r="E1331" s="220"/>
      <c r="F1331" s="220"/>
      <c r="G1331" s="220"/>
      <c r="H1331" s="220"/>
      <c r="I1331" s="220"/>
      <c r="J1331" s="220"/>
      <c r="K1331" s="220"/>
      <c r="L1331" s="220"/>
      <c r="M1331" s="220"/>
      <c r="N1331" s="220"/>
    </row>
    <row r="1332" spans="1:14">
      <c r="A1332" s="219"/>
      <c r="B1332" s="220"/>
      <c r="C1332" s="220"/>
      <c r="D1332" s="220"/>
      <c r="E1332" s="220"/>
      <c r="F1332" s="220"/>
      <c r="G1332" s="220"/>
      <c r="H1332" s="220"/>
      <c r="I1332" s="220"/>
      <c r="J1332" s="220"/>
      <c r="K1332" s="220"/>
      <c r="L1332" s="220"/>
      <c r="M1332" s="220"/>
      <c r="N1332" s="220"/>
    </row>
    <row r="1333" spans="1:14">
      <c r="A1333" s="219"/>
      <c r="B1333" s="220"/>
      <c r="C1333" s="220"/>
      <c r="D1333" s="220"/>
      <c r="E1333" s="220"/>
      <c r="F1333" s="220"/>
      <c r="G1333" s="220"/>
      <c r="H1333" s="220"/>
      <c r="I1333" s="220"/>
      <c r="J1333" s="220"/>
      <c r="K1333" s="220"/>
      <c r="L1333" s="220"/>
      <c r="M1333" s="220"/>
      <c r="N1333" s="220"/>
    </row>
    <row r="1334" spans="1:14">
      <c r="A1334" s="219"/>
      <c r="B1334" s="220"/>
      <c r="C1334" s="220"/>
      <c r="D1334" s="220"/>
      <c r="E1334" s="220"/>
      <c r="F1334" s="220"/>
      <c r="G1334" s="220"/>
      <c r="H1334" s="220"/>
      <c r="I1334" s="220"/>
      <c r="J1334" s="220"/>
      <c r="K1334" s="220"/>
      <c r="L1334" s="220"/>
      <c r="M1334" s="220"/>
      <c r="N1334" s="220"/>
    </row>
    <row r="1335" spans="1:14">
      <c r="A1335" s="219"/>
      <c r="B1335" s="220"/>
      <c r="C1335" s="220"/>
      <c r="D1335" s="220"/>
      <c r="E1335" s="220"/>
      <c r="F1335" s="220"/>
      <c r="G1335" s="220"/>
      <c r="H1335" s="220"/>
      <c r="I1335" s="220"/>
      <c r="J1335" s="220"/>
      <c r="K1335" s="220"/>
      <c r="L1335" s="220"/>
      <c r="M1335" s="220"/>
      <c r="N1335" s="220"/>
    </row>
    <row r="1336" spans="1:14">
      <c r="A1336" s="219"/>
      <c r="B1336" s="220"/>
      <c r="C1336" s="220"/>
      <c r="D1336" s="220"/>
      <c r="E1336" s="220"/>
      <c r="F1336" s="220"/>
      <c r="G1336" s="220"/>
      <c r="H1336" s="220"/>
      <c r="I1336" s="220"/>
      <c r="J1336" s="220"/>
      <c r="K1336" s="220"/>
      <c r="L1336" s="220"/>
      <c r="M1336" s="220"/>
      <c r="N1336" s="220"/>
    </row>
    <row r="1337" spans="1:14">
      <c r="A1337" s="219"/>
      <c r="B1337" s="220"/>
      <c r="C1337" s="220"/>
      <c r="D1337" s="220"/>
      <c r="E1337" s="220"/>
      <c r="F1337" s="220"/>
      <c r="G1337" s="220"/>
      <c r="H1337" s="220"/>
      <c r="I1337" s="220"/>
      <c r="J1337" s="220"/>
      <c r="K1337" s="220"/>
      <c r="L1337" s="220"/>
      <c r="M1337" s="220"/>
      <c r="N1337" s="220"/>
    </row>
    <row r="1338" spans="1:14">
      <c r="A1338" s="219"/>
      <c r="B1338" s="220"/>
      <c r="C1338" s="220"/>
      <c r="D1338" s="220"/>
      <c r="E1338" s="220"/>
      <c r="F1338" s="220"/>
      <c r="G1338" s="220"/>
      <c r="H1338" s="220"/>
      <c r="I1338" s="220"/>
      <c r="J1338" s="220"/>
      <c r="K1338" s="220"/>
      <c r="L1338" s="220"/>
      <c r="M1338" s="220"/>
      <c r="N1338" s="220"/>
    </row>
    <row r="1339" spans="1:14">
      <c r="A1339" s="219"/>
      <c r="B1339" s="220"/>
      <c r="C1339" s="220"/>
      <c r="D1339" s="220"/>
      <c r="E1339" s="220"/>
      <c r="F1339" s="220"/>
      <c r="G1339" s="220"/>
      <c r="H1339" s="220"/>
      <c r="I1339" s="220"/>
      <c r="J1339" s="220"/>
      <c r="K1339" s="220"/>
      <c r="L1339" s="220"/>
      <c r="M1339" s="220"/>
      <c r="N1339" s="220"/>
    </row>
    <row r="1340" spans="1:14">
      <c r="A1340" s="219"/>
      <c r="B1340" s="220"/>
      <c r="C1340" s="220"/>
      <c r="D1340" s="220"/>
      <c r="E1340" s="220"/>
      <c r="F1340" s="220"/>
      <c r="G1340" s="220"/>
      <c r="H1340" s="220"/>
      <c r="I1340" s="220"/>
      <c r="J1340" s="220"/>
      <c r="K1340" s="220"/>
      <c r="L1340" s="220"/>
      <c r="M1340" s="220"/>
      <c r="N1340" s="220"/>
    </row>
    <row r="1341" spans="1:14">
      <c r="A1341" s="219"/>
      <c r="B1341" s="220"/>
      <c r="C1341" s="220"/>
      <c r="D1341" s="220"/>
      <c r="E1341" s="220"/>
      <c r="F1341" s="220"/>
      <c r="G1341" s="220"/>
      <c r="H1341" s="220"/>
      <c r="I1341" s="220"/>
      <c r="J1341" s="220"/>
      <c r="K1341" s="220"/>
      <c r="L1341" s="220"/>
      <c r="M1341" s="220"/>
      <c r="N1341" s="220"/>
    </row>
    <row r="1342" spans="1:14">
      <c r="A1342" s="219"/>
      <c r="B1342" s="220"/>
      <c r="C1342" s="220"/>
      <c r="D1342" s="220"/>
      <c r="E1342" s="220"/>
      <c r="F1342" s="220"/>
      <c r="G1342" s="220"/>
      <c r="H1342" s="220"/>
      <c r="I1342" s="220"/>
      <c r="J1342" s="220"/>
      <c r="K1342" s="220"/>
      <c r="L1342" s="220"/>
      <c r="M1342" s="220"/>
      <c r="N1342" s="220"/>
    </row>
    <row r="1343" spans="1:14">
      <c r="A1343" s="219"/>
      <c r="B1343" s="220"/>
      <c r="C1343" s="220"/>
      <c r="D1343" s="220"/>
      <c r="E1343" s="220"/>
      <c r="F1343" s="220"/>
      <c r="G1343" s="220"/>
      <c r="H1343" s="220"/>
      <c r="I1343" s="220"/>
      <c r="J1343" s="220"/>
      <c r="K1343" s="220"/>
      <c r="L1343" s="220"/>
      <c r="M1343" s="220"/>
      <c r="N1343" s="220"/>
    </row>
    <row r="1344" spans="1:14">
      <c r="A1344" s="219"/>
      <c r="B1344" s="220"/>
      <c r="C1344" s="220"/>
      <c r="D1344" s="220"/>
      <c r="E1344" s="220"/>
      <c r="F1344" s="220"/>
      <c r="G1344" s="220"/>
      <c r="H1344" s="220"/>
      <c r="I1344" s="220"/>
      <c r="J1344" s="220"/>
      <c r="K1344" s="220"/>
      <c r="L1344" s="220"/>
      <c r="M1344" s="220"/>
      <c r="N1344" s="220"/>
    </row>
    <row r="1345" spans="1:14">
      <c r="A1345" s="219"/>
      <c r="B1345" s="220"/>
      <c r="C1345" s="220"/>
      <c r="D1345" s="220"/>
      <c r="E1345" s="220"/>
      <c r="F1345" s="220"/>
      <c r="G1345" s="220"/>
      <c r="H1345" s="220"/>
      <c r="I1345" s="220"/>
      <c r="J1345" s="220"/>
      <c r="K1345" s="220"/>
      <c r="L1345" s="220"/>
      <c r="M1345" s="220"/>
      <c r="N1345" s="220"/>
    </row>
    <row r="1346" spans="1:14">
      <c r="A1346" s="219"/>
      <c r="B1346" s="220"/>
      <c r="C1346" s="220"/>
      <c r="D1346" s="220"/>
      <c r="E1346" s="220"/>
      <c r="F1346" s="220"/>
      <c r="G1346" s="220"/>
      <c r="H1346" s="220"/>
      <c r="I1346" s="220"/>
      <c r="J1346" s="220"/>
      <c r="K1346" s="220"/>
      <c r="L1346" s="220"/>
      <c r="M1346" s="220"/>
      <c r="N1346" s="220"/>
    </row>
    <row r="1347" spans="1:14">
      <c r="A1347" s="219"/>
      <c r="B1347" s="220"/>
      <c r="C1347" s="220"/>
      <c r="D1347" s="220"/>
      <c r="E1347" s="220"/>
      <c r="F1347" s="220"/>
      <c r="G1347" s="220"/>
      <c r="H1347" s="220"/>
      <c r="I1347" s="220"/>
      <c r="J1347" s="220"/>
      <c r="K1347" s="220"/>
      <c r="L1347" s="220"/>
      <c r="M1347" s="220"/>
      <c r="N1347" s="220"/>
    </row>
    <row r="1348" spans="1:14">
      <c r="A1348" s="219"/>
      <c r="B1348" s="220"/>
      <c r="C1348" s="220"/>
      <c r="D1348" s="220"/>
      <c r="E1348" s="220"/>
      <c r="F1348" s="220"/>
      <c r="G1348" s="220"/>
      <c r="H1348" s="220"/>
      <c r="I1348" s="220"/>
      <c r="J1348" s="220"/>
      <c r="K1348" s="220"/>
      <c r="L1348" s="220"/>
      <c r="M1348" s="220"/>
      <c r="N1348" s="220"/>
    </row>
    <row r="1349" spans="1:14">
      <c r="A1349" s="219"/>
      <c r="B1349" s="220"/>
      <c r="C1349" s="220"/>
      <c r="D1349" s="220"/>
      <c r="E1349" s="220"/>
      <c r="F1349" s="220"/>
      <c r="G1349" s="220"/>
      <c r="H1349" s="220"/>
      <c r="I1349" s="220"/>
      <c r="J1349" s="220"/>
      <c r="K1349" s="220"/>
      <c r="L1349" s="220"/>
      <c r="M1349" s="220"/>
      <c r="N1349" s="220"/>
    </row>
    <row r="1350" spans="1:14">
      <c r="A1350" s="219"/>
      <c r="B1350" s="220"/>
      <c r="C1350" s="220"/>
      <c r="D1350" s="220"/>
      <c r="E1350" s="220"/>
      <c r="F1350" s="220"/>
      <c r="G1350" s="220"/>
      <c r="H1350" s="220"/>
      <c r="I1350" s="220"/>
      <c r="J1350" s="220"/>
      <c r="K1350" s="220"/>
      <c r="L1350" s="220"/>
      <c r="M1350" s="220"/>
      <c r="N1350" s="220"/>
    </row>
    <row r="1351" spans="1:14">
      <c r="A1351" s="219"/>
      <c r="B1351" s="220"/>
      <c r="C1351" s="220"/>
      <c r="D1351" s="220"/>
      <c r="E1351" s="220"/>
      <c r="F1351" s="220"/>
      <c r="G1351" s="220"/>
      <c r="H1351" s="220"/>
      <c r="I1351" s="220"/>
      <c r="J1351" s="220"/>
      <c r="K1351" s="220"/>
      <c r="L1351" s="220"/>
      <c r="M1351" s="220"/>
      <c r="N1351" s="220"/>
    </row>
    <row r="1352" spans="1:14">
      <c r="A1352" s="219"/>
      <c r="B1352" s="220"/>
      <c r="C1352" s="220"/>
      <c r="D1352" s="220"/>
      <c r="E1352" s="220"/>
      <c r="F1352" s="220"/>
      <c r="G1352" s="220"/>
      <c r="H1352" s="220"/>
      <c r="I1352" s="220"/>
      <c r="J1352" s="220"/>
      <c r="K1352" s="220"/>
      <c r="L1352" s="220"/>
      <c r="M1352" s="220"/>
      <c r="N1352" s="220"/>
    </row>
    <row r="1353" spans="1:14">
      <c r="A1353" s="219"/>
      <c r="B1353" s="220"/>
      <c r="C1353" s="220"/>
      <c r="D1353" s="220"/>
      <c r="E1353" s="220"/>
      <c r="F1353" s="220"/>
      <c r="G1353" s="220"/>
      <c r="H1353" s="220"/>
      <c r="I1353" s="220"/>
      <c r="J1353" s="220"/>
      <c r="K1353" s="220"/>
      <c r="L1353" s="220"/>
      <c r="M1353" s="220"/>
      <c r="N1353" s="220"/>
    </row>
    <row r="1354" spans="1:14">
      <c r="A1354" s="219"/>
      <c r="B1354" s="220"/>
      <c r="C1354" s="220"/>
      <c r="D1354" s="220"/>
      <c r="E1354" s="220"/>
      <c r="F1354" s="220"/>
      <c r="G1354" s="220"/>
      <c r="H1354" s="220"/>
      <c r="I1354" s="220"/>
      <c r="J1354" s="220"/>
      <c r="K1354" s="220"/>
      <c r="L1354" s="220"/>
      <c r="M1354" s="220"/>
      <c r="N1354" s="220"/>
    </row>
    <row r="1355" spans="1:14">
      <c r="A1355" s="219"/>
      <c r="B1355" s="220"/>
      <c r="C1355" s="220"/>
      <c r="D1355" s="220"/>
      <c r="E1355" s="220"/>
      <c r="F1355" s="220"/>
      <c r="G1355" s="220"/>
      <c r="H1355" s="220"/>
      <c r="I1355" s="220"/>
      <c r="J1355" s="220"/>
      <c r="K1355" s="220"/>
      <c r="L1355" s="220"/>
      <c r="M1355" s="220"/>
      <c r="N1355" s="220"/>
    </row>
    <row r="1356" spans="1:14">
      <c r="A1356" s="219"/>
      <c r="B1356" s="220"/>
      <c r="C1356" s="220"/>
      <c r="D1356" s="220"/>
      <c r="E1356" s="220"/>
      <c r="F1356" s="220"/>
      <c r="G1356" s="220"/>
      <c r="H1356" s="220"/>
      <c r="I1356" s="220"/>
      <c r="J1356" s="220"/>
      <c r="K1356" s="220"/>
      <c r="L1356" s="220"/>
      <c r="M1356" s="220"/>
      <c r="N1356" s="220"/>
    </row>
    <row r="1357" spans="1:14">
      <c r="A1357" s="219"/>
      <c r="B1357" s="220"/>
      <c r="C1357" s="220"/>
      <c r="D1357" s="220"/>
      <c r="E1357" s="220"/>
      <c r="F1357" s="220"/>
      <c r="G1357" s="220"/>
      <c r="H1357" s="220"/>
      <c r="I1357" s="220"/>
      <c r="J1357" s="220"/>
      <c r="K1357" s="220"/>
      <c r="L1357" s="220"/>
      <c r="M1357" s="220"/>
      <c r="N1357" s="220"/>
    </row>
    <row r="1358" spans="1:14">
      <c r="A1358" s="219"/>
      <c r="B1358" s="220"/>
      <c r="C1358" s="220"/>
      <c r="D1358" s="220"/>
      <c r="E1358" s="220"/>
      <c r="F1358" s="220"/>
      <c r="G1358" s="220"/>
      <c r="H1358" s="220"/>
      <c r="I1358" s="220"/>
      <c r="J1358" s="220"/>
      <c r="K1358" s="220"/>
      <c r="L1358" s="220"/>
      <c r="M1358" s="220"/>
      <c r="N1358" s="220"/>
    </row>
    <row r="1359" spans="1:14">
      <c r="A1359" s="219"/>
      <c r="B1359" s="220"/>
      <c r="C1359" s="220"/>
      <c r="D1359" s="220"/>
      <c r="E1359" s="220"/>
      <c r="F1359" s="220"/>
      <c r="G1359" s="220"/>
      <c r="H1359" s="220"/>
      <c r="I1359" s="220"/>
      <c r="J1359" s="220"/>
      <c r="K1359" s="220"/>
      <c r="L1359" s="220"/>
      <c r="M1359" s="220"/>
      <c r="N1359" s="220"/>
    </row>
    <row r="1360" spans="1:14">
      <c r="A1360" s="219"/>
      <c r="B1360" s="220"/>
      <c r="C1360" s="220"/>
      <c r="D1360" s="220"/>
      <c r="E1360" s="220"/>
      <c r="F1360" s="220"/>
      <c r="G1360" s="220"/>
      <c r="H1360" s="220"/>
      <c r="I1360" s="220"/>
      <c r="J1360" s="220"/>
      <c r="K1360" s="220"/>
      <c r="L1360" s="220"/>
      <c r="M1360" s="220"/>
      <c r="N1360" s="220"/>
    </row>
    <row r="1361" spans="1:14">
      <c r="A1361" s="219"/>
      <c r="B1361" s="220"/>
      <c r="C1361" s="220"/>
      <c r="D1361" s="220"/>
      <c r="E1361" s="220"/>
      <c r="F1361" s="220"/>
      <c r="G1361" s="220"/>
      <c r="H1361" s="220"/>
      <c r="I1361" s="220"/>
      <c r="J1361" s="220"/>
      <c r="K1361" s="220"/>
      <c r="L1361" s="220"/>
      <c r="M1361" s="220"/>
      <c r="N1361" s="220"/>
    </row>
    <row r="1362" spans="1:14">
      <c r="A1362" s="219"/>
      <c r="B1362" s="220"/>
      <c r="C1362" s="220"/>
      <c r="D1362" s="220"/>
      <c r="E1362" s="220"/>
      <c r="F1362" s="220"/>
      <c r="G1362" s="220"/>
      <c r="H1362" s="220"/>
      <c r="I1362" s="220"/>
      <c r="J1362" s="220"/>
      <c r="K1362" s="220"/>
      <c r="L1362" s="220"/>
      <c r="M1362" s="220"/>
      <c r="N1362" s="220"/>
    </row>
    <row r="1363" spans="1:14">
      <c r="A1363" s="219"/>
      <c r="B1363" s="220"/>
      <c r="C1363" s="220"/>
      <c r="D1363" s="220"/>
      <c r="E1363" s="220"/>
      <c r="F1363" s="220"/>
      <c r="G1363" s="220"/>
      <c r="H1363" s="220"/>
      <c r="I1363" s="220"/>
      <c r="J1363" s="220"/>
      <c r="K1363" s="220"/>
      <c r="L1363" s="220"/>
      <c r="M1363" s="220"/>
      <c r="N1363" s="220"/>
    </row>
    <row r="1364" spans="1:14">
      <c r="A1364" s="219"/>
      <c r="B1364" s="220"/>
      <c r="C1364" s="220"/>
      <c r="D1364" s="220"/>
      <c r="E1364" s="220"/>
      <c r="F1364" s="220"/>
      <c r="G1364" s="220"/>
      <c r="H1364" s="220"/>
      <c r="I1364" s="220"/>
      <c r="J1364" s="220"/>
      <c r="K1364" s="220"/>
      <c r="L1364" s="220"/>
      <c r="M1364" s="220"/>
      <c r="N1364" s="220"/>
    </row>
    <row r="1365" spans="1:14">
      <c r="A1365" s="219"/>
      <c r="B1365" s="220"/>
      <c r="C1365" s="220"/>
      <c r="D1365" s="220"/>
      <c r="E1365" s="220"/>
      <c r="F1365" s="220"/>
      <c r="G1365" s="220"/>
      <c r="H1365" s="220"/>
      <c r="I1365" s="220"/>
      <c r="J1365" s="220"/>
      <c r="K1365" s="220"/>
      <c r="L1365" s="220"/>
      <c r="M1365" s="220"/>
      <c r="N1365" s="220"/>
    </row>
    <row r="1366" spans="1:14">
      <c r="A1366" s="219"/>
      <c r="B1366" s="220"/>
      <c r="C1366" s="220"/>
      <c r="D1366" s="220"/>
      <c r="E1366" s="220"/>
      <c r="F1366" s="220"/>
      <c r="G1366" s="220"/>
      <c r="H1366" s="220"/>
      <c r="I1366" s="220"/>
      <c r="J1366" s="220"/>
      <c r="K1366" s="220"/>
      <c r="L1366" s="220"/>
      <c r="M1366" s="220"/>
      <c r="N1366" s="220"/>
    </row>
    <row r="1367" spans="1:14">
      <c r="A1367" s="219"/>
      <c r="B1367" s="220"/>
      <c r="C1367" s="220"/>
      <c r="D1367" s="220"/>
      <c r="E1367" s="220"/>
      <c r="F1367" s="220"/>
      <c r="G1367" s="220"/>
      <c r="H1367" s="220"/>
      <c r="I1367" s="220"/>
      <c r="J1367" s="220"/>
      <c r="K1367" s="220"/>
      <c r="L1367" s="220"/>
      <c r="M1367" s="220"/>
      <c r="N1367" s="220"/>
    </row>
    <row r="1368" spans="1:14">
      <c r="A1368" s="219"/>
      <c r="B1368" s="220"/>
      <c r="C1368" s="220"/>
      <c r="D1368" s="220"/>
      <c r="E1368" s="220"/>
      <c r="F1368" s="220"/>
      <c r="G1368" s="220"/>
      <c r="H1368" s="220"/>
      <c r="I1368" s="220"/>
      <c r="J1368" s="220"/>
      <c r="K1368" s="220"/>
      <c r="L1368" s="220"/>
      <c r="M1368" s="220"/>
      <c r="N1368" s="220"/>
    </row>
    <row r="1369" spans="1:14">
      <c r="A1369" s="219"/>
      <c r="B1369" s="220"/>
      <c r="C1369" s="220"/>
      <c r="D1369" s="220"/>
      <c r="E1369" s="220"/>
      <c r="F1369" s="220"/>
      <c r="G1369" s="220"/>
      <c r="H1369" s="220"/>
      <c r="I1369" s="220"/>
      <c r="J1369" s="220"/>
      <c r="K1369" s="220"/>
      <c r="L1369" s="220"/>
      <c r="M1369" s="220"/>
      <c r="N1369" s="220"/>
    </row>
    <row r="1370" spans="1:14">
      <c r="A1370" s="219"/>
      <c r="B1370" s="220"/>
      <c r="C1370" s="220"/>
      <c r="D1370" s="220"/>
      <c r="E1370" s="220"/>
      <c r="F1370" s="220"/>
      <c r="G1370" s="220"/>
      <c r="H1370" s="220"/>
      <c r="I1370" s="220"/>
      <c r="J1370" s="220"/>
      <c r="K1370" s="220"/>
      <c r="L1370" s="220"/>
      <c r="M1370" s="220"/>
      <c r="N1370" s="220"/>
    </row>
    <row r="1371" spans="1:14">
      <c r="A1371" s="219"/>
      <c r="B1371" s="220"/>
      <c r="C1371" s="220"/>
      <c r="D1371" s="220"/>
      <c r="E1371" s="220"/>
      <c r="F1371" s="220"/>
      <c r="G1371" s="220"/>
      <c r="H1371" s="220"/>
      <c r="I1371" s="220"/>
      <c r="J1371" s="220"/>
      <c r="K1371" s="220"/>
      <c r="L1371" s="220"/>
      <c r="M1371" s="220"/>
      <c r="N1371" s="220"/>
    </row>
    <row r="1372" spans="1:14">
      <c r="A1372" s="219"/>
      <c r="B1372" s="220"/>
      <c r="C1372" s="220"/>
      <c r="D1372" s="220"/>
      <c r="E1372" s="220"/>
      <c r="F1372" s="220"/>
      <c r="G1372" s="220"/>
      <c r="H1372" s="220"/>
      <c r="I1372" s="220"/>
      <c r="J1372" s="220"/>
      <c r="K1372" s="220"/>
      <c r="L1372" s="220"/>
      <c r="M1372" s="220"/>
      <c r="N1372" s="220"/>
    </row>
    <row r="1373" spans="1:14">
      <c r="A1373" s="219"/>
      <c r="B1373" s="220"/>
      <c r="C1373" s="220"/>
      <c r="D1373" s="220"/>
      <c r="E1373" s="220"/>
      <c r="F1373" s="220"/>
      <c r="G1373" s="220"/>
      <c r="H1373" s="220"/>
      <c r="I1373" s="220"/>
      <c r="J1373" s="220"/>
      <c r="K1373" s="220"/>
      <c r="L1373" s="220"/>
      <c r="M1373" s="220"/>
      <c r="N1373" s="220"/>
    </row>
    <row r="1374" spans="1:14">
      <c r="A1374" s="219"/>
      <c r="B1374" s="220"/>
      <c r="C1374" s="220"/>
      <c r="D1374" s="220"/>
      <c r="E1374" s="220"/>
      <c r="F1374" s="220"/>
      <c r="G1374" s="220"/>
      <c r="H1374" s="220"/>
      <c r="I1374" s="220"/>
      <c r="J1374" s="220"/>
      <c r="K1374" s="220"/>
      <c r="L1374" s="220"/>
      <c r="M1374" s="220"/>
      <c r="N1374" s="220"/>
    </row>
    <row r="1375" spans="1:14">
      <c r="A1375" s="219"/>
      <c r="B1375" s="220"/>
      <c r="C1375" s="220"/>
      <c r="D1375" s="220"/>
      <c r="E1375" s="220"/>
      <c r="F1375" s="220"/>
      <c r="G1375" s="220"/>
      <c r="H1375" s="220"/>
      <c r="I1375" s="220"/>
      <c r="J1375" s="220"/>
      <c r="K1375" s="220"/>
      <c r="L1375" s="220"/>
      <c r="M1375" s="220"/>
      <c r="N1375" s="220"/>
    </row>
    <row r="1376" spans="1:14">
      <c r="A1376" s="219"/>
      <c r="B1376" s="220"/>
      <c r="C1376" s="220"/>
      <c r="D1376" s="220"/>
      <c r="E1376" s="220"/>
      <c r="F1376" s="220"/>
      <c r="G1376" s="220"/>
      <c r="H1376" s="220"/>
      <c r="I1376" s="220"/>
      <c r="J1376" s="220"/>
      <c r="K1376" s="220"/>
      <c r="L1376" s="220"/>
      <c r="M1376" s="220"/>
      <c r="N1376" s="220"/>
    </row>
    <row r="1377" spans="1:14">
      <c r="A1377" s="219"/>
      <c r="B1377" s="220"/>
      <c r="C1377" s="220"/>
      <c r="D1377" s="220"/>
      <c r="E1377" s="220"/>
      <c r="F1377" s="220"/>
      <c r="G1377" s="220"/>
      <c r="H1377" s="220"/>
      <c r="I1377" s="220"/>
      <c r="J1377" s="220"/>
      <c r="K1377" s="220"/>
      <c r="L1377" s="220"/>
      <c r="M1377" s="220"/>
      <c r="N1377" s="220"/>
    </row>
    <row r="1378" spans="1:14">
      <c r="A1378" s="219"/>
      <c r="B1378" s="220"/>
      <c r="C1378" s="220"/>
      <c r="D1378" s="220"/>
      <c r="E1378" s="220"/>
      <c r="F1378" s="220"/>
      <c r="G1378" s="220"/>
      <c r="H1378" s="220"/>
      <c r="I1378" s="220"/>
      <c r="J1378" s="220"/>
      <c r="K1378" s="220"/>
      <c r="L1378" s="220"/>
      <c r="M1378" s="220"/>
      <c r="N1378" s="220"/>
    </row>
    <row r="1379" spans="1:14">
      <c r="A1379" s="219"/>
      <c r="B1379" s="220"/>
      <c r="C1379" s="220"/>
      <c r="D1379" s="220"/>
      <c r="E1379" s="220"/>
      <c r="F1379" s="220"/>
      <c r="G1379" s="220"/>
      <c r="H1379" s="220"/>
      <c r="I1379" s="220"/>
      <c r="J1379" s="220"/>
      <c r="K1379" s="220"/>
      <c r="L1379" s="220"/>
      <c r="M1379" s="220"/>
      <c r="N1379" s="220"/>
    </row>
    <row r="1380" spans="1:14">
      <c r="A1380" s="219"/>
      <c r="B1380" s="220"/>
      <c r="C1380" s="220"/>
      <c r="D1380" s="220"/>
      <c r="E1380" s="220"/>
      <c r="F1380" s="220"/>
      <c r="G1380" s="220"/>
      <c r="H1380" s="220"/>
      <c r="I1380" s="220"/>
      <c r="J1380" s="220"/>
      <c r="K1380" s="220"/>
      <c r="L1380" s="220"/>
      <c r="M1380" s="220"/>
      <c r="N1380" s="220"/>
    </row>
    <row r="1381" spans="1:14">
      <c r="A1381" s="219"/>
      <c r="B1381" s="220"/>
      <c r="C1381" s="220"/>
      <c r="D1381" s="220"/>
      <c r="E1381" s="220"/>
      <c r="F1381" s="220"/>
      <c r="G1381" s="220"/>
      <c r="H1381" s="220"/>
      <c r="I1381" s="220"/>
      <c r="J1381" s="220"/>
      <c r="K1381" s="220"/>
      <c r="L1381" s="220"/>
      <c r="M1381" s="220"/>
      <c r="N1381" s="220"/>
    </row>
    <row r="1382" spans="1:14">
      <c r="A1382" s="219"/>
      <c r="B1382" s="220"/>
      <c r="C1382" s="220"/>
      <c r="D1382" s="220"/>
      <c r="E1382" s="220"/>
      <c r="F1382" s="220"/>
      <c r="G1382" s="220"/>
      <c r="H1382" s="220"/>
      <c r="I1382" s="220"/>
      <c r="J1382" s="220"/>
      <c r="K1382" s="220"/>
      <c r="L1382" s="220"/>
      <c r="M1382" s="220"/>
      <c r="N1382" s="220"/>
    </row>
    <row r="1383" spans="1:14">
      <c r="A1383" s="219"/>
      <c r="B1383" s="220"/>
      <c r="C1383" s="220"/>
      <c r="D1383" s="220"/>
      <c r="E1383" s="220"/>
      <c r="F1383" s="220"/>
      <c r="G1383" s="220"/>
      <c r="H1383" s="220"/>
      <c r="I1383" s="220"/>
      <c r="J1383" s="220"/>
      <c r="K1383" s="220"/>
      <c r="L1383" s="220"/>
      <c r="M1383" s="220"/>
      <c r="N1383" s="220"/>
    </row>
    <row r="1384" spans="1:14">
      <c r="A1384" s="219"/>
      <c r="B1384" s="220"/>
      <c r="C1384" s="220"/>
      <c r="D1384" s="220"/>
      <c r="E1384" s="220"/>
      <c r="F1384" s="220"/>
      <c r="G1384" s="220"/>
      <c r="H1384" s="220"/>
      <c r="I1384" s="220"/>
      <c r="J1384" s="220"/>
      <c r="K1384" s="220"/>
      <c r="L1384" s="220"/>
      <c r="M1384" s="220"/>
      <c r="N1384" s="220"/>
    </row>
    <row r="1385" spans="1:14">
      <c r="A1385" s="219"/>
      <c r="B1385" s="220"/>
      <c r="C1385" s="220"/>
      <c r="D1385" s="220"/>
      <c r="E1385" s="220"/>
      <c r="F1385" s="220"/>
      <c r="G1385" s="220"/>
      <c r="H1385" s="220"/>
      <c r="I1385" s="220"/>
      <c r="J1385" s="220"/>
      <c r="K1385" s="220"/>
      <c r="L1385" s="220"/>
      <c r="M1385" s="220"/>
      <c r="N1385" s="220"/>
    </row>
    <row r="1386" spans="1:14">
      <c r="A1386" s="219"/>
      <c r="B1386" s="220"/>
      <c r="C1386" s="220"/>
      <c r="D1386" s="220"/>
      <c r="E1386" s="220"/>
      <c r="F1386" s="220"/>
      <c r="G1386" s="220"/>
      <c r="H1386" s="220"/>
      <c r="I1386" s="220"/>
      <c r="J1386" s="220"/>
      <c r="K1386" s="220"/>
      <c r="L1386" s="220"/>
      <c r="M1386" s="220"/>
      <c r="N1386" s="220"/>
    </row>
    <row r="1387" spans="1:14">
      <c r="A1387" s="219"/>
      <c r="B1387" s="220"/>
      <c r="C1387" s="220"/>
      <c r="D1387" s="220"/>
      <c r="E1387" s="220"/>
      <c r="F1387" s="220"/>
      <c r="G1387" s="220"/>
      <c r="H1387" s="220"/>
      <c r="I1387" s="220"/>
      <c r="J1387" s="220"/>
      <c r="K1387" s="220"/>
      <c r="L1387" s="220"/>
      <c r="M1387" s="220"/>
      <c r="N1387" s="220"/>
    </row>
    <row r="1388" spans="1:14">
      <c r="A1388" s="219"/>
      <c r="B1388" s="220"/>
      <c r="C1388" s="220"/>
      <c r="D1388" s="220"/>
      <c r="E1388" s="220"/>
      <c r="F1388" s="220"/>
      <c r="G1388" s="220"/>
      <c r="H1388" s="220"/>
      <c r="I1388" s="220"/>
      <c r="J1388" s="220"/>
      <c r="K1388" s="220"/>
      <c r="L1388" s="220"/>
      <c r="M1388" s="220"/>
      <c r="N1388" s="220"/>
    </row>
    <row r="1389" spans="1:14">
      <c r="A1389" s="219"/>
      <c r="B1389" s="220"/>
      <c r="C1389" s="220"/>
      <c r="D1389" s="220"/>
      <c r="E1389" s="220"/>
      <c r="F1389" s="220"/>
      <c r="G1389" s="220"/>
      <c r="H1389" s="220"/>
      <c r="I1389" s="220"/>
      <c r="J1389" s="220"/>
      <c r="K1389" s="220"/>
      <c r="L1389" s="220"/>
      <c r="M1389" s="220"/>
      <c r="N1389" s="220"/>
    </row>
    <row r="1390" spans="1:14">
      <c r="A1390" s="219"/>
      <c r="B1390" s="220"/>
      <c r="C1390" s="220"/>
      <c r="D1390" s="220"/>
      <c r="E1390" s="220"/>
      <c r="F1390" s="220"/>
      <c r="G1390" s="220"/>
      <c r="H1390" s="220"/>
      <c r="I1390" s="220"/>
      <c r="J1390" s="220"/>
      <c r="K1390" s="220"/>
      <c r="L1390" s="220"/>
      <c r="M1390" s="220"/>
      <c r="N1390" s="220"/>
    </row>
    <row r="1391" spans="1:14">
      <c r="A1391" s="219"/>
      <c r="B1391" s="220"/>
      <c r="C1391" s="220"/>
      <c r="D1391" s="220"/>
      <c r="E1391" s="220"/>
      <c r="F1391" s="220"/>
      <c r="G1391" s="220"/>
      <c r="H1391" s="220"/>
      <c r="I1391" s="220"/>
      <c r="J1391" s="220"/>
      <c r="K1391" s="220"/>
      <c r="L1391" s="220"/>
      <c r="M1391" s="220"/>
      <c r="N1391" s="220"/>
    </row>
    <row r="1392" spans="1:14">
      <c r="A1392" s="219"/>
      <c r="B1392" s="220"/>
      <c r="C1392" s="220"/>
      <c r="D1392" s="220"/>
      <c r="E1392" s="220"/>
      <c r="F1392" s="220"/>
      <c r="G1392" s="220"/>
      <c r="H1392" s="220"/>
      <c r="I1392" s="220"/>
      <c r="J1392" s="220"/>
      <c r="K1392" s="220"/>
      <c r="L1392" s="220"/>
      <c r="M1392" s="220"/>
      <c r="N1392" s="220"/>
    </row>
    <row r="1393" spans="1:14">
      <c r="A1393" s="219"/>
      <c r="B1393" s="220"/>
      <c r="C1393" s="220"/>
      <c r="D1393" s="220"/>
      <c r="E1393" s="220"/>
      <c r="F1393" s="220"/>
      <c r="G1393" s="220"/>
      <c r="H1393" s="220"/>
      <c r="I1393" s="220"/>
      <c r="J1393" s="220"/>
      <c r="K1393" s="220"/>
      <c r="L1393" s="220"/>
      <c r="M1393" s="220"/>
      <c r="N1393" s="220"/>
    </row>
    <row r="1394" spans="1:14">
      <c r="A1394" s="219"/>
      <c r="B1394" s="220"/>
      <c r="C1394" s="220"/>
      <c r="D1394" s="220"/>
      <c r="E1394" s="220"/>
      <c r="F1394" s="220"/>
      <c r="G1394" s="220"/>
      <c r="H1394" s="220"/>
      <c r="I1394" s="220"/>
      <c r="J1394" s="220"/>
      <c r="K1394" s="220"/>
      <c r="L1394" s="220"/>
      <c r="M1394" s="220"/>
      <c r="N1394" s="220"/>
    </row>
    <row r="1395" spans="1:14">
      <c r="A1395" s="219"/>
      <c r="B1395" s="220"/>
      <c r="C1395" s="220"/>
      <c r="D1395" s="220"/>
      <c r="E1395" s="220"/>
      <c r="F1395" s="220"/>
      <c r="G1395" s="220"/>
      <c r="H1395" s="220"/>
      <c r="I1395" s="220"/>
      <c r="J1395" s="220"/>
      <c r="K1395" s="220"/>
      <c r="L1395" s="220"/>
      <c r="M1395" s="220"/>
      <c r="N1395" s="220"/>
    </row>
    <row r="1396" spans="1:14">
      <c r="A1396" s="219"/>
      <c r="B1396" s="220"/>
      <c r="C1396" s="220"/>
      <c r="D1396" s="220"/>
      <c r="E1396" s="220"/>
      <c r="F1396" s="220"/>
      <c r="G1396" s="220"/>
      <c r="H1396" s="220"/>
      <c r="I1396" s="220"/>
      <c r="J1396" s="220"/>
      <c r="K1396" s="220"/>
      <c r="L1396" s="220"/>
      <c r="M1396" s="220"/>
      <c r="N1396" s="220"/>
    </row>
    <row r="1397" spans="1:14">
      <c r="A1397" s="219"/>
      <c r="B1397" s="220"/>
      <c r="C1397" s="220"/>
      <c r="D1397" s="220"/>
      <c r="E1397" s="220"/>
      <c r="F1397" s="220"/>
      <c r="G1397" s="220"/>
      <c r="H1397" s="220"/>
      <c r="I1397" s="220"/>
      <c r="J1397" s="220"/>
      <c r="K1397" s="220"/>
      <c r="L1397" s="220"/>
      <c r="M1397" s="220"/>
      <c r="N1397" s="220"/>
    </row>
    <row r="1398" spans="1:14">
      <c r="A1398" s="219"/>
      <c r="B1398" s="220"/>
      <c r="C1398" s="220"/>
      <c r="D1398" s="220"/>
      <c r="E1398" s="220"/>
      <c r="F1398" s="220"/>
      <c r="G1398" s="220"/>
      <c r="H1398" s="220"/>
      <c r="I1398" s="220"/>
      <c r="J1398" s="220"/>
      <c r="K1398" s="220"/>
      <c r="L1398" s="220"/>
      <c r="M1398" s="220"/>
      <c r="N1398" s="220"/>
    </row>
    <row r="1399" spans="1:14">
      <c r="A1399" s="219"/>
      <c r="B1399" s="220"/>
      <c r="C1399" s="220"/>
      <c r="D1399" s="220"/>
      <c r="E1399" s="220"/>
      <c r="F1399" s="220"/>
      <c r="G1399" s="220"/>
      <c r="H1399" s="220"/>
      <c r="I1399" s="220"/>
      <c r="J1399" s="220"/>
      <c r="K1399" s="220"/>
      <c r="L1399" s="220"/>
      <c r="M1399" s="220"/>
      <c r="N1399" s="220"/>
    </row>
    <row r="1400" spans="1:14">
      <c r="A1400" s="219"/>
      <c r="B1400" s="220"/>
      <c r="C1400" s="220"/>
      <c r="D1400" s="220"/>
      <c r="E1400" s="220"/>
      <c r="F1400" s="220"/>
      <c r="G1400" s="220"/>
      <c r="H1400" s="220"/>
      <c r="I1400" s="220"/>
      <c r="J1400" s="220"/>
      <c r="K1400" s="220"/>
      <c r="L1400" s="220"/>
      <c r="M1400" s="220"/>
      <c r="N1400" s="220"/>
    </row>
    <row r="1401" spans="1:14">
      <c r="A1401" s="219"/>
      <c r="B1401" s="220"/>
      <c r="C1401" s="220"/>
      <c r="D1401" s="220"/>
      <c r="E1401" s="220"/>
      <c r="F1401" s="220"/>
      <c r="G1401" s="220"/>
      <c r="H1401" s="220"/>
      <c r="I1401" s="220"/>
      <c r="J1401" s="220"/>
      <c r="K1401" s="220"/>
      <c r="L1401" s="220"/>
      <c r="M1401" s="220"/>
      <c r="N1401" s="220"/>
    </row>
    <row r="1402" spans="1:14">
      <c r="A1402" s="219"/>
      <c r="B1402" s="220"/>
      <c r="C1402" s="220"/>
      <c r="D1402" s="220"/>
      <c r="E1402" s="220"/>
      <c r="F1402" s="220"/>
      <c r="G1402" s="220"/>
      <c r="H1402" s="220"/>
      <c r="I1402" s="220"/>
      <c r="J1402" s="220"/>
      <c r="K1402" s="220"/>
      <c r="L1402" s="220"/>
      <c r="M1402" s="220"/>
      <c r="N1402" s="220"/>
    </row>
    <row r="1403" spans="1:14">
      <c r="A1403" s="219"/>
      <c r="B1403" s="220"/>
      <c r="C1403" s="220"/>
      <c r="D1403" s="220"/>
      <c r="E1403" s="220"/>
      <c r="F1403" s="220"/>
      <c r="G1403" s="220"/>
      <c r="H1403" s="220"/>
      <c r="I1403" s="220"/>
      <c r="J1403" s="220"/>
      <c r="K1403" s="220"/>
      <c r="L1403" s="220"/>
      <c r="M1403" s="220"/>
      <c r="N1403" s="220"/>
    </row>
    <row r="1404" spans="1:14">
      <c r="A1404" s="219"/>
      <c r="B1404" s="220"/>
      <c r="C1404" s="220"/>
      <c r="D1404" s="220"/>
      <c r="E1404" s="220"/>
      <c r="F1404" s="220"/>
      <c r="G1404" s="220"/>
      <c r="H1404" s="220"/>
      <c r="I1404" s="220"/>
      <c r="J1404" s="220"/>
      <c r="K1404" s="220"/>
      <c r="L1404" s="220"/>
      <c r="M1404" s="220"/>
      <c r="N1404" s="220"/>
    </row>
    <row r="1405" spans="1:14">
      <c r="A1405" s="219"/>
      <c r="B1405" s="220"/>
      <c r="C1405" s="220"/>
      <c r="D1405" s="220"/>
      <c r="E1405" s="220"/>
      <c r="F1405" s="220"/>
      <c r="G1405" s="220"/>
      <c r="H1405" s="220"/>
      <c r="I1405" s="220"/>
      <c r="J1405" s="220"/>
      <c r="K1405" s="220"/>
      <c r="L1405" s="220"/>
      <c r="M1405" s="220"/>
      <c r="N1405" s="220"/>
    </row>
    <row r="1406" spans="1:14">
      <c r="A1406" s="219"/>
      <c r="B1406" s="220"/>
      <c r="C1406" s="220"/>
      <c r="D1406" s="220"/>
      <c r="E1406" s="220"/>
      <c r="F1406" s="220"/>
      <c r="G1406" s="220"/>
      <c r="H1406" s="220"/>
      <c r="I1406" s="220"/>
      <c r="J1406" s="220"/>
      <c r="K1406" s="220"/>
      <c r="L1406" s="220"/>
      <c r="M1406" s="220"/>
      <c r="N1406" s="220"/>
    </row>
    <row r="1407" spans="1:14">
      <c r="A1407" s="219"/>
      <c r="B1407" s="220"/>
      <c r="C1407" s="220"/>
      <c r="D1407" s="220"/>
      <c r="E1407" s="220"/>
      <c r="F1407" s="220"/>
      <c r="G1407" s="220"/>
      <c r="H1407" s="220"/>
      <c r="I1407" s="220"/>
      <c r="J1407" s="220"/>
      <c r="K1407" s="220"/>
      <c r="L1407" s="220"/>
      <c r="M1407" s="220"/>
      <c r="N1407" s="220"/>
    </row>
    <row r="1408" spans="1:14">
      <c r="A1408" s="219"/>
      <c r="B1408" s="220"/>
      <c r="C1408" s="220"/>
      <c r="D1408" s="220"/>
      <c r="E1408" s="220"/>
      <c r="F1408" s="220"/>
      <c r="G1408" s="220"/>
      <c r="H1408" s="220"/>
      <c r="I1408" s="220"/>
      <c r="J1408" s="220"/>
      <c r="K1408" s="220"/>
      <c r="L1408" s="220"/>
      <c r="M1408" s="220"/>
      <c r="N1408" s="220"/>
    </row>
    <row r="1409" spans="1:14">
      <c r="A1409" s="219"/>
      <c r="B1409" s="220"/>
      <c r="C1409" s="220"/>
      <c r="D1409" s="220"/>
      <c r="E1409" s="220"/>
      <c r="F1409" s="220"/>
      <c r="G1409" s="220"/>
      <c r="H1409" s="220"/>
      <c r="I1409" s="220"/>
      <c r="J1409" s="220"/>
      <c r="K1409" s="220"/>
      <c r="L1409" s="220"/>
      <c r="M1409" s="220"/>
      <c r="N1409" s="220"/>
    </row>
    <row r="1410" spans="1:14">
      <c r="A1410" s="219"/>
      <c r="B1410" s="220"/>
      <c r="C1410" s="220"/>
      <c r="D1410" s="220"/>
      <c r="E1410" s="220"/>
      <c r="F1410" s="220"/>
      <c r="G1410" s="220"/>
      <c r="H1410" s="220"/>
      <c r="I1410" s="220"/>
      <c r="J1410" s="220"/>
      <c r="K1410" s="220"/>
      <c r="L1410" s="220"/>
      <c r="M1410" s="220"/>
      <c r="N1410" s="220"/>
    </row>
    <row r="1411" spans="1:14">
      <c r="A1411" s="219"/>
      <c r="B1411" s="220"/>
      <c r="C1411" s="220"/>
      <c r="D1411" s="220"/>
      <c r="E1411" s="220"/>
      <c r="F1411" s="220"/>
      <c r="G1411" s="220"/>
      <c r="H1411" s="220"/>
      <c r="I1411" s="220"/>
      <c r="J1411" s="220"/>
      <c r="K1411" s="220"/>
      <c r="L1411" s="220"/>
      <c r="M1411" s="220"/>
      <c r="N1411" s="220"/>
    </row>
    <row r="1412" spans="1:14">
      <c r="A1412" s="219"/>
      <c r="B1412" s="220"/>
      <c r="C1412" s="220"/>
      <c r="D1412" s="220"/>
      <c r="E1412" s="220"/>
      <c r="F1412" s="220"/>
      <c r="G1412" s="220"/>
      <c r="H1412" s="220"/>
      <c r="I1412" s="220"/>
      <c r="J1412" s="220"/>
      <c r="K1412" s="220"/>
      <c r="L1412" s="220"/>
      <c r="M1412" s="220"/>
      <c r="N1412" s="220"/>
    </row>
    <row r="1413" spans="1:14">
      <c r="A1413" s="219"/>
      <c r="B1413" s="220"/>
      <c r="C1413" s="220"/>
      <c r="D1413" s="220"/>
      <c r="E1413" s="220"/>
      <c r="F1413" s="220"/>
      <c r="G1413" s="220"/>
      <c r="H1413" s="220"/>
      <c r="I1413" s="220"/>
      <c r="J1413" s="220"/>
      <c r="K1413" s="220"/>
      <c r="L1413" s="220"/>
      <c r="M1413" s="220"/>
      <c r="N1413" s="220"/>
    </row>
    <row r="1414" spans="1:14">
      <c r="A1414" s="219"/>
      <c r="B1414" s="220"/>
      <c r="C1414" s="220"/>
      <c r="D1414" s="220"/>
      <c r="E1414" s="220"/>
      <c r="F1414" s="220"/>
      <c r="G1414" s="220"/>
      <c r="H1414" s="220"/>
      <c r="I1414" s="220"/>
      <c r="J1414" s="220"/>
      <c r="K1414" s="220"/>
      <c r="L1414" s="220"/>
      <c r="M1414" s="220"/>
      <c r="N1414" s="220"/>
    </row>
    <row r="1415" spans="1:14">
      <c r="A1415" s="219"/>
      <c r="B1415" s="220"/>
      <c r="C1415" s="220"/>
      <c r="D1415" s="220"/>
      <c r="E1415" s="220"/>
      <c r="F1415" s="220"/>
      <c r="G1415" s="220"/>
      <c r="H1415" s="220"/>
      <c r="I1415" s="220"/>
      <c r="J1415" s="220"/>
      <c r="K1415" s="220"/>
      <c r="L1415" s="220"/>
      <c r="M1415" s="220"/>
      <c r="N1415" s="220"/>
    </row>
    <row r="1416" spans="1:14">
      <c r="A1416" s="219"/>
      <c r="B1416" s="220"/>
      <c r="C1416" s="220"/>
      <c r="D1416" s="220"/>
      <c r="E1416" s="220"/>
      <c r="F1416" s="220"/>
      <c r="G1416" s="220"/>
      <c r="H1416" s="220"/>
      <c r="I1416" s="220"/>
      <c r="J1416" s="220"/>
      <c r="K1416" s="220"/>
      <c r="L1416" s="220"/>
      <c r="M1416" s="220"/>
      <c r="N1416" s="220"/>
    </row>
    <row r="1417" spans="1:14">
      <c r="A1417" s="219"/>
      <c r="B1417" s="220"/>
      <c r="C1417" s="220"/>
      <c r="D1417" s="220"/>
      <c r="E1417" s="220"/>
      <c r="F1417" s="220"/>
      <c r="G1417" s="220"/>
      <c r="H1417" s="220"/>
      <c r="I1417" s="220"/>
      <c r="J1417" s="220"/>
      <c r="K1417" s="220"/>
      <c r="L1417" s="220"/>
      <c r="M1417" s="220"/>
      <c r="N1417" s="220"/>
    </row>
    <row r="1418" spans="1:14">
      <c r="A1418" s="219"/>
      <c r="B1418" s="220"/>
      <c r="C1418" s="220"/>
      <c r="D1418" s="220"/>
      <c r="E1418" s="220"/>
      <c r="F1418" s="220"/>
      <c r="G1418" s="220"/>
      <c r="H1418" s="220"/>
      <c r="I1418" s="220"/>
      <c r="J1418" s="220"/>
      <c r="K1418" s="220"/>
      <c r="L1418" s="220"/>
      <c r="M1418" s="220"/>
      <c r="N1418" s="220"/>
    </row>
    <row r="1419" spans="1:14">
      <c r="A1419" s="219"/>
      <c r="B1419" s="220"/>
      <c r="C1419" s="220"/>
      <c r="D1419" s="220"/>
      <c r="E1419" s="220"/>
      <c r="F1419" s="220"/>
      <c r="G1419" s="220"/>
      <c r="H1419" s="220"/>
      <c r="I1419" s="220"/>
      <c r="J1419" s="220"/>
      <c r="K1419" s="220"/>
      <c r="L1419" s="220"/>
      <c r="M1419" s="220"/>
      <c r="N1419" s="220"/>
    </row>
    <row r="1420" spans="1:14">
      <c r="A1420" s="219"/>
      <c r="B1420" s="220"/>
      <c r="C1420" s="220"/>
      <c r="D1420" s="220"/>
      <c r="E1420" s="220"/>
      <c r="F1420" s="220"/>
      <c r="G1420" s="220"/>
      <c r="H1420" s="220"/>
      <c r="I1420" s="220"/>
      <c r="J1420" s="220"/>
      <c r="K1420" s="220"/>
      <c r="L1420" s="220"/>
      <c r="M1420" s="220"/>
      <c r="N1420" s="220"/>
    </row>
    <row r="1421" spans="1:14">
      <c r="A1421" s="219"/>
      <c r="B1421" s="220"/>
      <c r="C1421" s="220"/>
      <c r="D1421" s="220"/>
      <c r="E1421" s="220"/>
      <c r="F1421" s="220"/>
      <c r="G1421" s="220"/>
      <c r="H1421" s="220"/>
      <c r="I1421" s="220"/>
      <c r="J1421" s="220"/>
      <c r="K1421" s="220"/>
      <c r="L1421" s="220"/>
      <c r="M1421" s="220"/>
      <c r="N1421" s="220"/>
    </row>
    <row r="1422" spans="1:14">
      <c r="A1422" s="219"/>
      <c r="B1422" s="220"/>
      <c r="C1422" s="220"/>
      <c r="D1422" s="220"/>
      <c r="E1422" s="220"/>
      <c r="F1422" s="220"/>
      <c r="G1422" s="220"/>
      <c r="H1422" s="220"/>
      <c r="I1422" s="220"/>
      <c r="J1422" s="220"/>
      <c r="K1422" s="220"/>
      <c r="L1422" s="220"/>
      <c r="M1422" s="220"/>
      <c r="N1422" s="220"/>
    </row>
    <row r="1423" spans="1:14">
      <c r="A1423" s="219"/>
      <c r="B1423" s="220"/>
      <c r="C1423" s="220"/>
      <c r="D1423" s="220"/>
      <c r="E1423" s="220"/>
      <c r="F1423" s="220"/>
      <c r="G1423" s="220"/>
      <c r="H1423" s="220"/>
      <c r="I1423" s="220"/>
      <c r="J1423" s="220"/>
      <c r="K1423" s="220"/>
      <c r="L1423" s="220"/>
      <c r="M1423" s="220"/>
      <c r="N1423" s="220"/>
    </row>
    <row r="1424" spans="1:14">
      <c r="A1424" s="219"/>
      <c r="B1424" s="220"/>
      <c r="C1424" s="220"/>
      <c r="D1424" s="220"/>
      <c r="E1424" s="220"/>
      <c r="F1424" s="220"/>
      <c r="G1424" s="220"/>
      <c r="H1424" s="220"/>
      <c r="I1424" s="220"/>
      <c r="J1424" s="220"/>
      <c r="K1424" s="220"/>
      <c r="L1424" s="220"/>
      <c r="M1424" s="220"/>
      <c r="N1424" s="220"/>
    </row>
    <row r="1425" spans="1:14">
      <c r="A1425" s="219"/>
      <c r="B1425" s="220"/>
      <c r="C1425" s="220"/>
      <c r="D1425" s="220"/>
      <c r="E1425" s="220"/>
      <c r="F1425" s="220"/>
      <c r="G1425" s="220"/>
      <c r="H1425" s="220"/>
      <c r="I1425" s="220"/>
      <c r="J1425" s="220"/>
      <c r="K1425" s="220"/>
      <c r="L1425" s="220"/>
      <c r="M1425" s="220"/>
      <c r="N1425" s="220"/>
    </row>
    <row r="1426" spans="1:14">
      <c r="A1426" s="219"/>
      <c r="B1426" s="220"/>
      <c r="C1426" s="220"/>
      <c r="D1426" s="220"/>
      <c r="E1426" s="220"/>
      <c r="F1426" s="220"/>
      <c r="G1426" s="220"/>
      <c r="H1426" s="220"/>
      <c r="I1426" s="220"/>
      <c r="J1426" s="220"/>
      <c r="K1426" s="220"/>
      <c r="L1426" s="220"/>
      <c r="M1426" s="220"/>
      <c r="N1426" s="220"/>
    </row>
    <row r="1427" spans="1:14">
      <c r="A1427" s="219"/>
      <c r="B1427" s="220"/>
      <c r="C1427" s="220"/>
      <c r="D1427" s="220"/>
      <c r="E1427" s="220"/>
      <c r="F1427" s="220"/>
      <c r="G1427" s="220"/>
      <c r="H1427" s="220"/>
      <c r="I1427" s="220"/>
      <c r="J1427" s="220"/>
      <c r="K1427" s="220"/>
      <c r="L1427" s="220"/>
      <c r="M1427" s="220"/>
      <c r="N1427" s="220"/>
    </row>
    <row r="1428" spans="1:14">
      <c r="A1428" s="219"/>
      <c r="B1428" s="220"/>
      <c r="C1428" s="220"/>
      <c r="D1428" s="220"/>
      <c r="E1428" s="220"/>
      <c r="F1428" s="220"/>
      <c r="G1428" s="220"/>
      <c r="H1428" s="220"/>
      <c r="I1428" s="220"/>
      <c r="J1428" s="220"/>
      <c r="K1428" s="220"/>
      <c r="L1428" s="220"/>
      <c r="M1428" s="220"/>
      <c r="N1428" s="220"/>
    </row>
    <row r="1429" spans="1:14">
      <c r="A1429" s="219"/>
      <c r="B1429" s="220"/>
      <c r="C1429" s="220"/>
      <c r="D1429" s="220"/>
      <c r="E1429" s="220"/>
      <c r="F1429" s="220"/>
      <c r="G1429" s="220"/>
      <c r="H1429" s="220"/>
      <c r="I1429" s="220"/>
      <c r="J1429" s="220"/>
      <c r="K1429" s="220"/>
      <c r="L1429" s="220"/>
      <c r="M1429" s="220"/>
      <c r="N1429" s="220"/>
    </row>
    <row r="1430" spans="1:14">
      <c r="A1430" s="219"/>
      <c r="B1430" s="220"/>
      <c r="C1430" s="220"/>
      <c r="D1430" s="220"/>
      <c r="E1430" s="220"/>
      <c r="F1430" s="220"/>
      <c r="G1430" s="220"/>
      <c r="H1430" s="220"/>
      <c r="I1430" s="220"/>
      <c r="J1430" s="220"/>
      <c r="K1430" s="220"/>
      <c r="L1430" s="220"/>
      <c r="M1430" s="220"/>
      <c r="N1430" s="220"/>
    </row>
    <row r="1431" spans="1:14">
      <c r="A1431" s="219"/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</row>
    <row r="1432" spans="1:14">
      <c r="A1432" s="219"/>
      <c r="B1432" s="220"/>
      <c r="C1432" s="220"/>
      <c r="D1432" s="220"/>
      <c r="E1432" s="220"/>
      <c r="F1432" s="220"/>
      <c r="G1432" s="220"/>
      <c r="H1432" s="220"/>
      <c r="I1432" s="220"/>
      <c r="J1432" s="220"/>
      <c r="K1432" s="220"/>
      <c r="L1432" s="220"/>
      <c r="M1432" s="220"/>
      <c r="N1432" s="220"/>
    </row>
    <row r="1433" spans="1:14">
      <c r="A1433" s="219"/>
      <c r="B1433" s="220"/>
      <c r="C1433" s="220"/>
      <c r="D1433" s="220"/>
      <c r="E1433" s="220"/>
      <c r="F1433" s="220"/>
      <c r="G1433" s="220"/>
      <c r="H1433" s="220"/>
      <c r="I1433" s="220"/>
      <c r="J1433" s="220"/>
      <c r="K1433" s="220"/>
      <c r="L1433" s="220"/>
      <c r="M1433" s="220"/>
      <c r="N1433" s="220"/>
    </row>
    <row r="1434" spans="1:14">
      <c r="A1434" s="219"/>
      <c r="B1434" s="220"/>
      <c r="C1434" s="220"/>
      <c r="D1434" s="220"/>
      <c r="E1434" s="220"/>
      <c r="F1434" s="220"/>
      <c r="G1434" s="220"/>
      <c r="H1434" s="220"/>
      <c r="I1434" s="220"/>
      <c r="J1434" s="220"/>
      <c r="K1434" s="220"/>
      <c r="L1434" s="220"/>
      <c r="M1434" s="220"/>
      <c r="N1434" s="220"/>
    </row>
    <row r="1435" spans="1:14">
      <c r="A1435" s="219"/>
      <c r="B1435" s="220"/>
      <c r="C1435" s="220"/>
      <c r="D1435" s="220"/>
      <c r="E1435" s="220"/>
      <c r="F1435" s="220"/>
      <c r="G1435" s="220"/>
      <c r="H1435" s="220"/>
      <c r="I1435" s="220"/>
      <c r="J1435" s="220"/>
      <c r="K1435" s="220"/>
      <c r="L1435" s="220"/>
      <c r="M1435" s="220"/>
      <c r="N1435" s="220"/>
    </row>
    <row r="1436" spans="1:14">
      <c r="A1436" s="219"/>
      <c r="B1436" s="220"/>
      <c r="C1436" s="220"/>
      <c r="D1436" s="220"/>
      <c r="E1436" s="220"/>
      <c r="F1436" s="220"/>
      <c r="G1436" s="220"/>
      <c r="H1436" s="220"/>
      <c r="I1436" s="220"/>
      <c r="J1436" s="220"/>
      <c r="K1436" s="220"/>
      <c r="L1436" s="220"/>
      <c r="M1436" s="220"/>
      <c r="N1436" s="220"/>
    </row>
    <row r="1437" spans="1:14">
      <c r="A1437" s="219"/>
      <c r="B1437" s="220"/>
      <c r="C1437" s="220"/>
      <c r="D1437" s="220"/>
      <c r="E1437" s="220"/>
      <c r="F1437" s="220"/>
      <c r="G1437" s="220"/>
      <c r="H1437" s="220"/>
      <c r="I1437" s="220"/>
      <c r="J1437" s="220"/>
      <c r="K1437" s="220"/>
      <c r="L1437" s="220"/>
      <c r="M1437" s="220"/>
      <c r="N1437" s="220"/>
    </row>
    <row r="1438" spans="1:14">
      <c r="A1438" s="219"/>
      <c r="B1438" s="220"/>
      <c r="C1438" s="220"/>
      <c r="D1438" s="220"/>
      <c r="E1438" s="220"/>
      <c r="F1438" s="220"/>
      <c r="G1438" s="220"/>
      <c r="H1438" s="220"/>
      <c r="I1438" s="220"/>
      <c r="J1438" s="220"/>
      <c r="K1438" s="220"/>
      <c r="L1438" s="220"/>
      <c r="M1438" s="220"/>
      <c r="N1438" s="220"/>
    </row>
    <row r="1439" spans="1:14">
      <c r="A1439" s="219"/>
      <c r="B1439" s="220"/>
      <c r="C1439" s="220"/>
      <c r="D1439" s="220"/>
      <c r="E1439" s="220"/>
      <c r="F1439" s="220"/>
      <c r="G1439" s="220"/>
      <c r="H1439" s="220"/>
      <c r="I1439" s="220"/>
      <c r="J1439" s="220"/>
      <c r="K1439" s="220"/>
      <c r="L1439" s="220"/>
      <c r="M1439" s="220"/>
      <c r="N1439" s="220"/>
    </row>
    <row r="1440" spans="1:14">
      <c r="A1440" s="219"/>
      <c r="B1440" s="220"/>
      <c r="C1440" s="220"/>
      <c r="D1440" s="220"/>
      <c r="E1440" s="220"/>
      <c r="F1440" s="220"/>
      <c r="G1440" s="220"/>
      <c r="H1440" s="220"/>
      <c r="I1440" s="220"/>
      <c r="J1440" s="220"/>
      <c r="K1440" s="220"/>
      <c r="L1440" s="220"/>
      <c r="M1440" s="220"/>
      <c r="N1440" s="220"/>
    </row>
    <row r="1441" spans="1:14">
      <c r="A1441" s="219"/>
      <c r="B1441" s="220"/>
      <c r="C1441" s="220"/>
      <c r="D1441" s="220"/>
      <c r="E1441" s="220"/>
      <c r="F1441" s="220"/>
      <c r="G1441" s="220"/>
      <c r="H1441" s="220"/>
      <c r="I1441" s="220"/>
      <c r="J1441" s="220"/>
      <c r="K1441" s="220"/>
      <c r="L1441" s="220"/>
      <c r="M1441" s="220"/>
      <c r="N1441" s="220"/>
    </row>
    <row r="1442" spans="1:14">
      <c r="A1442" s="219"/>
      <c r="B1442" s="220"/>
      <c r="C1442" s="220"/>
      <c r="D1442" s="220"/>
      <c r="E1442" s="220"/>
      <c r="F1442" s="220"/>
      <c r="G1442" s="220"/>
      <c r="H1442" s="220"/>
      <c r="I1442" s="220"/>
      <c r="J1442" s="220"/>
      <c r="K1442" s="220"/>
      <c r="L1442" s="220"/>
      <c r="M1442" s="220"/>
      <c r="N1442" s="220"/>
    </row>
    <row r="1443" spans="1:14">
      <c r="A1443" s="219"/>
      <c r="B1443" s="220"/>
      <c r="C1443" s="220"/>
      <c r="D1443" s="220"/>
      <c r="E1443" s="220"/>
      <c r="F1443" s="220"/>
      <c r="G1443" s="220"/>
      <c r="H1443" s="220"/>
      <c r="I1443" s="220"/>
      <c r="J1443" s="220"/>
      <c r="K1443" s="220"/>
      <c r="L1443" s="220"/>
      <c r="M1443" s="220"/>
      <c r="N1443" s="220"/>
    </row>
    <row r="1444" spans="1:14">
      <c r="A1444" s="219"/>
      <c r="B1444" s="220"/>
      <c r="C1444" s="220"/>
      <c r="D1444" s="220"/>
      <c r="E1444" s="220"/>
      <c r="F1444" s="220"/>
      <c r="G1444" s="220"/>
      <c r="H1444" s="220"/>
      <c r="I1444" s="220"/>
      <c r="J1444" s="220"/>
      <c r="K1444" s="220"/>
      <c r="L1444" s="220"/>
      <c r="M1444" s="220"/>
      <c r="N1444" s="220"/>
    </row>
    <row r="1445" spans="1:14">
      <c r="A1445" s="219"/>
      <c r="B1445" s="220"/>
      <c r="C1445" s="220"/>
      <c r="D1445" s="220"/>
      <c r="E1445" s="220"/>
      <c r="F1445" s="220"/>
      <c r="G1445" s="220"/>
      <c r="H1445" s="220"/>
      <c r="I1445" s="220"/>
      <c r="J1445" s="220"/>
      <c r="K1445" s="220"/>
      <c r="L1445" s="220"/>
      <c r="M1445" s="220"/>
      <c r="N1445" s="220"/>
    </row>
    <row r="1446" spans="1:14">
      <c r="A1446" s="219"/>
      <c r="B1446" s="220"/>
      <c r="C1446" s="220"/>
      <c r="D1446" s="220"/>
      <c r="E1446" s="220"/>
      <c r="F1446" s="220"/>
      <c r="G1446" s="220"/>
      <c r="H1446" s="220"/>
      <c r="I1446" s="220"/>
      <c r="J1446" s="220"/>
      <c r="K1446" s="220"/>
      <c r="L1446" s="220"/>
      <c r="M1446" s="220"/>
      <c r="N1446" s="220"/>
    </row>
    <row r="1447" spans="1:14">
      <c r="A1447" s="219"/>
      <c r="B1447" s="220"/>
      <c r="C1447" s="220"/>
      <c r="D1447" s="220"/>
      <c r="E1447" s="220"/>
      <c r="F1447" s="220"/>
      <c r="G1447" s="220"/>
      <c r="H1447" s="220"/>
      <c r="I1447" s="220"/>
      <c r="J1447" s="220"/>
      <c r="K1447" s="220"/>
      <c r="L1447" s="220"/>
      <c r="M1447" s="220"/>
      <c r="N1447" s="220"/>
    </row>
    <row r="1448" spans="1:14">
      <c r="A1448" s="219"/>
      <c r="B1448" s="220"/>
      <c r="C1448" s="220"/>
      <c r="D1448" s="220"/>
      <c r="E1448" s="220"/>
      <c r="F1448" s="220"/>
      <c r="G1448" s="220"/>
      <c r="H1448" s="220"/>
      <c r="I1448" s="220"/>
      <c r="J1448" s="220"/>
      <c r="K1448" s="220"/>
      <c r="L1448" s="220"/>
      <c r="M1448" s="220"/>
      <c r="N1448" s="220"/>
    </row>
    <row r="1449" spans="1:14">
      <c r="A1449" s="219"/>
      <c r="B1449" s="220"/>
      <c r="C1449" s="220"/>
      <c r="D1449" s="220"/>
      <c r="E1449" s="220"/>
      <c r="F1449" s="220"/>
      <c r="G1449" s="220"/>
      <c r="H1449" s="220"/>
      <c r="I1449" s="220"/>
      <c r="J1449" s="220"/>
      <c r="K1449" s="220"/>
      <c r="L1449" s="220"/>
      <c r="M1449" s="220"/>
      <c r="N1449" s="220"/>
    </row>
    <row r="1450" spans="1:14">
      <c r="A1450" s="219"/>
      <c r="B1450" s="220"/>
      <c r="C1450" s="220"/>
      <c r="D1450" s="220"/>
      <c r="E1450" s="220"/>
      <c r="F1450" s="220"/>
      <c r="G1450" s="220"/>
      <c r="H1450" s="220"/>
      <c r="I1450" s="220"/>
      <c r="J1450" s="220"/>
      <c r="K1450" s="220"/>
      <c r="L1450" s="220"/>
      <c r="M1450" s="220"/>
      <c r="N1450" s="220"/>
    </row>
    <row r="1451" spans="1:14">
      <c r="A1451" s="219"/>
      <c r="B1451" s="220"/>
      <c r="C1451" s="220"/>
      <c r="D1451" s="220"/>
      <c r="E1451" s="220"/>
      <c r="F1451" s="220"/>
      <c r="G1451" s="220"/>
      <c r="H1451" s="220"/>
      <c r="I1451" s="220"/>
      <c r="J1451" s="220"/>
      <c r="K1451" s="220"/>
      <c r="L1451" s="220"/>
      <c r="M1451" s="220"/>
      <c r="N1451" s="220"/>
    </row>
    <row r="1452" spans="1:14">
      <c r="A1452" s="219"/>
      <c r="B1452" s="220"/>
      <c r="C1452" s="220"/>
      <c r="D1452" s="220"/>
      <c r="E1452" s="220"/>
      <c r="F1452" s="220"/>
      <c r="G1452" s="220"/>
      <c r="H1452" s="220"/>
      <c r="I1452" s="220"/>
      <c r="J1452" s="220"/>
      <c r="K1452" s="220"/>
      <c r="L1452" s="220"/>
      <c r="M1452" s="220"/>
      <c r="N1452" s="220"/>
    </row>
    <row r="1453" spans="1:14">
      <c r="A1453" s="219"/>
      <c r="B1453" s="220"/>
      <c r="C1453" s="220"/>
      <c r="D1453" s="220"/>
      <c r="E1453" s="220"/>
      <c r="F1453" s="220"/>
      <c r="G1453" s="220"/>
      <c r="H1453" s="220"/>
      <c r="I1453" s="220"/>
      <c r="J1453" s="220"/>
      <c r="K1453" s="220"/>
      <c r="L1453" s="220"/>
      <c r="M1453" s="220"/>
      <c r="N1453" s="220"/>
    </row>
    <row r="1454" spans="1:14">
      <c r="A1454" s="219"/>
      <c r="B1454" s="220"/>
      <c r="C1454" s="220"/>
      <c r="D1454" s="220"/>
      <c r="E1454" s="220"/>
      <c r="F1454" s="220"/>
      <c r="G1454" s="220"/>
      <c r="H1454" s="220"/>
      <c r="I1454" s="220"/>
      <c r="J1454" s="220"/>
      <c r="K1454" s="220"/>
      <c r="L1454" s="220"/>
      <c r="M1454" s="220"/>
      <c r="N1454" s="220"/>
    </row>
    <row r="1455" spans="1:14">
      <c r="A1455" s="219"/>
      <c r="B1455" s="220"/>
      <c r="C1455" s="220"/>
      <c r="D1455" s="220"/>
      <c r="E1455" s="220"/>
      <c r="F1455" s="220"/>
      <c r="G1455" s="220"/>
      <c r="H1455" s="220"/>
      <c r="I1455" s="220"/>
      <c r="J1455" s="220"/>
      <c r="K1455" s="220"/>
      <c r="L1455" s="220"/>
      <c r="M1455" s="220"/>
      <c r="N1455" s="220"/>
    </row>
    <row r="1456" spans="1:14">
      <c r="A1456" s="219"/>
      <c r="B1456" s="220"/>
      <c r="C1456" s="220"/>
      <c r="D1456" s="220"/>
      <c r="E1456" s="220"/>
      <c r="F1456" s="220"/>
      <c r="G1456" s="220"/>
      <c r="H1456" s="220"/>
      <c r="I1456" s="220"/>
      <c r="J1456" s="220"/>
      <c r="K1456" s="220"/>
      <c r="L1456" s="220"/>
      <c r="M1456" s="220"/>
      <c r="N1456" s="220"/>
    </row>
    <row r="1457" spans="1:14">
      <c r="A1457" s="219"/>
      <c r="B1457" s="220"/>
      <c r="C1457" s="220"/>
      <c r="D1457" s="220"/>
      <c r="E1457" s="220"/>
      <c r="F1457" s="220"/>
      <c r="G1457" s="220"/>
      <c r="H1457" s="220"/>
      <c r="I1457" s="220"/>
      <c r="J1457" s="220"/>
      <c r="K1457" s="220"/>
      <c r="L1457" s="220"/>
      <c r="M1457" s="220"/>
      <c r="N1457" s="220"/>
    </row>
    <row r="1458" spans="1:14">
      <c r="A1458" s="219"/>
      <c r="B1458" s="220"/>
      <c r="C1458" s="220"/>
      <c r="D1458" s="220"/>
      <c r="E1458" s="220"/>
      <c r="F1458" s="220"/>
      <c r="G1458" s="220"/>
      <c r="H1458" s="220"/>
      <c r="I1458" s="220"/>
      <c r="J1458" s="220"/>
      <c r="K1458" s="220"/>
      <c r="L1458" s="220"/>
      <c r="M1458" s="220"/>
      <c r="N1458" s="220"/>
    </row>
    <row r="1459" spans="1:14">
      <c r="A1459" s="219"/>
      <c r="B1459" s="220"/>
      <c r="C1459" s="220"/>
      <c r="D1459" s="220"/>
      <c r="E1459" s="220"/>
      <c r="F1459" s="220"/>
      <c r="G1459" s="220"/>
      <c r="H1459" s="220"/>
      <c r="I1459" s="220"/>
      <c r="J1459" s="220"/>
      <c r="K1459" s="220"/>
      <c r="L1459" s="220"/>
      <c r="M1459" s="220"/>
      <c r="N1459" s="220"/>
    </row>
    <row r="1460" spans="1:14">
      <c r="A1460" s="219"/>
      <c r="B1460" s="220"/>
      <c r="C1460" s="220"/>
      <c r="D1460" s="220"/>
      <c r="E1460" s="220"/>
      <c r="F1460" s="220"/>
      <c r="G1460" s="220"/>
      <c r="H1460" s="220"/>
      <c r="I1460" s="220"/>
      <c r="J1460" s="220"/>
      <c r="K1460" s="220"/>
      <c r="L1460" s="220"/>
      <c r="M1460" s="220"/>
      <c r="N1460" s="220"/>
    </row>
    <row r="1461" spans="1:14">
      <c r="A1461" s="219"/>
      <c r="B1461" s="220"/>
      <c r="C1461" s="220"/>
      <c r="D1461" s="220"/>
      <c r="E1461" s="220"/>
      <c r="F1461" s="220"/>
      <c r="G1461" s="220"/>
      <c r="H1461" s="220"/>
      <c r="I1461" s="220"/>
      <c r="J1461" s="220"/>
      <c r="K1461" s="220"/>
      <c r="L1461" s="220"/>
      <c r="M1461" s="220"/>
      <c r="N1461" s="220"/>
    </row>
    <row r="1462" spans="1:14">
      <c r="A1462" s="219"/>
      <c r="B1462" s="220"/>
      <c r="C1462" s="220"/>
      <c r="D1462" s="220"/>
      <c r="E1462" s="220"/>
      <c r="F1462" s="220"/>
      <c r="G1462" s="220"/>
      <c r="H1462" s="220"/>
      <c r="I1462" s="220"/>
      <c r="J1462" s="220"/>
      <c r="K1462" s="220"/>
      <c r="L1462" s="220"/>
      <c r="M1462" s="220"/>
      <c r="N1462" s="220"/>
    </row>
    <row r="1463" spans="1:14">
      <c r="A1463" s="219"/>
      <c r="B1463" s="220"/>
      <c r="C1463" s="220"/>
      <c r="D1463" s="220"/>
      <c r="E1463" s="220"/>
      <c r="F1463" s="220"/>
      <c r="G1463" s="220"/>
      <c r="H1463" s="220"/>
      <c r="I1463" s="220"/>
      <c r="J1463" s="220"/>
      <c r="K1463" s="220"/>
      <c r="L1463" s="220"/>
      <c r="M1463" s="220"/>
      <c r="N1463" s="220"/>
    </row>
    <row r="1464" spans="1:14">
      <c r="A1464" s="219"/>
      <c r="B1464" s="220"/>
      <c r="C1464" s="220"/>
      <c r="D1464" s="220"/>
      <c r="E1464" s="220"/>
      <c r="F1464" s="220"/>
      <c r="G1464" s="220"/>
      <c r="H1464" s="220"/>
      <c r="I1464" s="220"/>
      <c r="J1464" s="220"/>
      <c r="K1464" s="220"/>
      <c r="L1464" s="220"/>
      <c r="M1464" s="220"/>
      <c r="N1464" s="220"/>
    </row>
    <row r="1465" spans="1:14">
      <c r="A1465" s="219"/>
      <c r="B1465" s="220"/>
      <c r="C1465" s="220"/>
      <c r="D1465" s="220"/>
      <c r="E1465" s="220"/>
      <c r="F1465" s="220"/>
      <c r="G1465" s="220"/>
      <c r="H1465" s="220"/>
      <c r="I1465" s="220"/>
      <c r="J1465" s="220"/>
      <c r="K1465" s="220"/>
      <c r="L1465" s="220"/>
      <c r="M1465" s="220"/>
      <c r="N1465" s="220"/>
    </row>
    <row r="1466" spans="1:14">
      <c r="A1466" s="219"/>
      <c r="B1466" s="220"/>
      <c r="C1466" s="220"/>
      <c r="D1466" s="220"/>
      <c r="E1466" s="220"/>
      <c r="F1466" s="220"/>
      <c r="G1466" s="220"/>
      <c r="H1466" s="220"/>
      <c r="I1466" s="220"/>
      <c r="J1466" s="220"/>
      <c r="K1466" s="220"/>
      <c r="L1466" s="220"/>
      <c r="M1466" s="220"/>
      <c r="N1466" s="220"/>
    </row>
    <row r="1467" spans="1:14">
      <c r="A1467" s="219"/>
      <c r="B1467" s="220"/>
      <c r="C1467" s="220"/>
      <c r="D1467" s="220"/>
      <c r="E1467" s="220"/>
      <c r="F1467" s="220"/>
      <c r="G1467" s="220"/>
      <c r="H1467" s="220"/>
      <c r="I1467" s="220"/>
      <c r="J1467" s="220"/>
      <c r="K1467" s="220"/>
      <c r="L1467" s="220"/>
      <c r="M1467" s="220"/>
      <c r="N1467" s="220"/>
    </row>
    <row r="1468" spans="1:14">
      <c r="A1468" s="219"/>
      <c r="B1468" s="220"/>
      <c r="C1468" s="220"/>
      <c r="D1468" s="220"/>
      <c r="E1468" s="220"/>
      <c r="F1468" s="220"/>
      <c r="G1468" s="220"/>
      <c r="H1468" s="220"/>
      <c r="I1468" s="220"/>
      <c r="J1468" s="220"/>
      <c r="K1468" s="220"/>
      <c r="L1468" s="220"/>
      <c r="M1468" s="220"/>
      <c r="N1468" s="220"/>
    </row>
    <row r="1469" spans="1:14">
      <c r="A1469" s="219"/>
      <c r="B1469" s="220"/>
      <c r="C1469" s="220"/>
      <c r="D1469" s="220"/>
      <c r="E1469" s="220"/>
      <c r="F1469" s="220"/>
      <c r="G1469" s="220"/>
      <c r="H1469" s="220"/>
      <c r="I1469" s="220"/>
      <c r="J1469" s="220"/>
      <c r="K1469" s="220"/>
      <c r="L1469" s="220"/>
      <c r="M1469" s="220"/>
      <c r="N1469" s="220"/>
    </row>
    <row r="1470" spans="1:14">
      <c r="A1470" s="219"/>
      <c r="B1470" s="220"/>
      <c r="C1470" s="220"/>
      <c r="D1470" s="220"/>
      <c r="E1470" s="220"/>
      <c r="F1470" s="220"/>
      <c r="G1470" s="220"/>
      <c r="H1470" s="220"/>
      <c r="I1470" s="220"/>
      <c r="J1470" s="220"/>
      <c r="K1470" s="220"/>
      <c r="L1470" s="220"/>
      <c r="M1470" s="220"/>
      <c r="N1470" s="220"/>
    </row>
    <row r="1471" spans="1:14">
      <c r="A1471" s="219"/>
      <c r="B1471" s="220"/>
      <c r="C1471" s="220"/>
      <c r="D1471" s="220"/>
      <c r="E1471" s="220"/>
      <c r="F1471" s="220"/>
      <c r="G1471" s="220"/>
      <c r="H1471" s="220"/>
      <c r="I1471" s="220"/>
      <c r="J1471" s="220"/>
      <c r="K1471" s="220"/>
      <c r="L1471" s="220"/>
      <c r="M1471" s="220"/>
      <c r="N1471" s="220"/>
    </row>
    <row r="1472" spans="1:14">
      <c r="A1472" s="219"/>
      <c r="B1472" s="220"/>
      <c r="C1472" s="220"/>
      <c r="D1472" s="220"/>
      <c r="E1472" s="220"/>
      <c r="F1472" s="220"/>
      <c r="G1472" s="220"/>
      <c r="H1472" s="220"/>
      <c r="I1472" s="220"/>
      <c r="J1472" s="220"/>
      <c r="K1472" s="220"/>
      <c r="L1472" s="220"/>
      <c r="M1472" s="220"/>
      <c r="N1472" s="220"/>
    </row>
    <row r="1473" spans="1:14">
      <c r="A1473" s="219"/>
      <c r="B1473" s="220"/>
      <c r="C1473" s="220"/>
      <c r="D1473" s="220"/>
      <c r="E1473" s="220"/>
      <c r="F1473" s="220"/>
      <c r="G1473" s="220"/>
      <c r="H1473" s="220"/>
      <c r="I1473" s="220"/>
      <c r="J1473" s="220"/>
      <c r="K1473" s="220"/>
      <c r="L1473" s="220"/>
      <c r="M1473" s="220"/>
      <c r="N1473" s="220"/>
    </row>
    <row r="1474" spans="1:14">
      <c r="A1474" s="219"/>
      <c r="B1474" s="220"/>
      <c r="C1474" s="220"/>
      <c r="D1474" s="220"/>
      <c r="E1474" s="220"/>
      <c r="F1474" s="220"/>
      <c r="G1474" s="220"/>
      <c r="H1474" s="220"/>
      <c r="I1474" s="220"/>
      <c r="J1474" s="220"/>
      <c r="K1474" s="220"/>
      <c r="L1474" s="220"/>
      <c r="M1474" s="220"/>
      <c r="N1474" s="220"/>
    </row>
    <row r="1475" spans="1:14">
      <c r="A1475" s="219"/>
      <c r="B1475" s="220"/>
      <c r="C1475" s="220"/>
      <c r="D1475" s="220"/>
      <c r="E1475" s="220"/>
      <c r="F1475" s="220"/>
      <c r="G1475" s="220"/>
      <c r="H1475" s="220"/>
      <c r="I1475" s="220"/>
      <c r="J1475" s="220"/>
      <c r="K1475" s="220"/>
      <c r="L1475" s="220"/>
      <c r="M1475" s="220"/>
      <c r="N1475" s="220"/>
    </row>
    <row r="1476" spans="1:14">
      <c r="A1476" s="219"/>
      <c r="B1476" s="220"/>
      <c r="C1476" s="220"/>
      <c r="D1476" s="220"/>
      <c r="E1476" s="220"/>
      <c r="F1476" s="220"/>
      <c r="G1476" s="220"/>
      <c r="H1476" s="220"/>
      <c r="I1476" s="220"/>
      <c r="J1476" s="220"/>
      <c r="K1476" s="220"/>
      <c r="L1476" s="220"/>
      <c r="M1476" s="220"/>
      <c r="N1476" s="220"/>
    </row>
    <row r="1477" spans="1:14">
      <c r="A1477" s="219"/>
      <c r="B1477" s="220"/>
      <c r="C1477" s="220"/>
      <c r="D1477" s="220"/>
      <c r="E1477" s="220"/>
      <c r="F1477" s="220"/>
      <c r="G1477" s="220"/>
      <c r="H1477" s="220"/>
      <c r="I1477" s="220"/>
      <c r="J1477" s="220"/>
      <c r="K1477" s="220"/>
      <c r="L1477" s="220"/>
      <c r="M1477" s="220"/>
      <c r="N1477" s="220"/>
    </row>
    <row r="1478" spans="1:14">
      <c r="A1478" s="219"/>
      <c r="B1478" s="220"/>
      <c r="C1478" s="220"/>
      <c r="D1478" s="220"/>
      <c r="E1478" s="220"/>
      <c r="F1478" s="220"/>
      <c r="G1478" s="220"/>
      <c r="H1478" s="220"/>
      <c r="I1478" s="220"/>
      <c r="J1478" s="220"/>
      <c r="K1478" s="220"/>
      <c r="L1478" s="220"/>
      <c r="M1478" s="220"/>
      <c r="N1478" s="220"/>
    </row>
    <row r="1479" spans="1:14">
      <c r="A1479" s="219"/>
      <c r="B1479" s="220"/>
      <c r="C1479" s="220"/>
      <c r="D1479" s="220"/>
      <c r="E1479" s="220"/>
      <c r="F1479" s="220"/>
      <c r="G1479" s="220"/>
      <c r="H1479" s="220"/>
      <c r="I1479" s="220"/>
      <c r="J1479" s="220"/>
      <c r="K1479" s="220"/>
      <c r="L1479" s="220"/>
      <c r="M1479" s="220"/>
      <c r="N1479" s="220"/>
    </row>
    <row r="1480" spans="1:14">
      <c r="A1480" s="219"/>
      <c r="B1480" s="220"/>
      <c r="C1480" s="220"/>
      <c r="D1480" s="220"/>
      <c r="E1480" s="220"/>
      <c r="F1480" s="220"/>
      <c r="G1480" s="220"/>
      <c r="H1480" s="220"/>
      <c r="I1480" s="220"/>
      <c r="J1480" s="220"/>
      <c r="K1480" s="220"/>
      <c r="L1480" s="220"/>
      <c r="M1480" s="220"/>
      <c r="N1480" s="220"/>
    </row>
    <row r="1481" spans="1:14">
      <c r="A1481" s="219"/>
      <c r="B1481" s="220"/>
      <c r="C1481" s="220"/>
      <c r="D1481" s="220"/>
      <c r="E1481" s="220"/>
      <c r="F1481" s="220"/>
      <c r="G1481" s="220"/>
      <c r="H1481" s="220"/>
      <c r="I1481" s="220"/>
      <c r="J1481" s="220"/>
      <c r="K1481" s="220"/>
      <c r="L1481" s="220"/>
      <c r="M1481" s="220"/>
      <c r="N1481" s="220"/>
    </row>
    <row r="1482" spans="1:14">
      <c r="A1482" s="219"/>
      <c r="B1482" s="220"/>
      <c r="C1482" s="220"/>
      <c r="D1482" s="220"/>
      <c r="E1482" s="220"/>
      <c r="F1482" s="220"/>
      <c r="G1482" s="220"/>
      <c r="H1482" s="220"/>
      <c r="I1482" s="220"/>
      <c r="J1482" s="220"/>
      <c r="K1482" s="220"/>
      <c r="L1482" s="220"/>
      <c r="M1482" s="220"/>
      <c r="N1482" s="220"/>
    </row>
    <row r="1483" spans="1:14">
      <c r="A1483" s="219"/>
      <c r="B1483" s="220"/>
      <c r="C1483" s="220"/>
      <c r="D1483" s="220"/>
      <c r="E1483" s="220"/>
      <c r="F1483" s="220"/>
      <c r="G1483" s="220"/>
      <c r="H1483" s="220"/>
      <c r="I1483" s="220"/>
      <c r="J1483" s="220"/>
      <c r="K1483" s="220"/>
      <c r="L1483" s="220"/>
      <c r="M1483" s="220"/>
      <c r="N1483" s="220"/>
    </row>
    <row r="1484" spans="1:14">
      <c r="A1484" s="219"/>
      <c r="B1484" s="220"/>
      <c r="C1484" s="220"/>
      <c r="D1484" s="220"/>
      <c r="E1484" s="220"/>
      <c r="F1484" s="220"/>
      <c r="G1484" s="220"/>
      <c r="H1484" s="220"/>
      <c r="I1484" s="220"/>
      <c r="J1484" s="220"/>
      <c r="K1484" s="220"/>
      <c r="L1484" s="220"/>
      <c r="M1484" s="220"/>
      <c r="N1484" s="220"/>
    </row>
    <row r="1485" spans="1:14">
      <c r="A1485" s="219"/>
      <c r="B1485" s="220"/>
      <c r="C1485" s="220"/>
      <c r="D1485" s="220"/>
      <c r="E1485" s="220"/>
      <c r="F1485" s="220"/>
      <c r="G1485" s="220"/>
      <c r="H1485" s="220"/>
      <c r="I1485" s="220"/>
      <c r="J1485" s="220"/>
      <c r="K1485" s="220"/>
      <c r="L1485" s="220"/>
      <c r="M1485" s="220"/>
      <c r="N1485" s="220"/>
    </row>
    <row r="1486" spans="1:14">
      <c r="A1486" s="219"/>
      <c r="B1486" s="220"/>
      <c r="C1486" s="220"/>
      <c r="D1486" s="220"/>
      <c r="E1486" s="220"/>
      <c r="F1486" s="220"/>
      <c r="G1486" s="220"/>
      <c r="H1486" s="220"/>
      <c r="I1486" s="220"/>
      <c r="J1486" s="220"/>
      <c r="K1486" s="220"/>
      <c r="L1486" s="220"/>
      <c r="M1486" s="220"/>
      <c r="N1486" s="220"/>
    </row>
    <row r="1487" spans="1:14">
      <c r="A1487" s="219"/>
      <c r="B1487" s="220"/>
      <c r="C1487" s="220"/>
      <c r="D1487" s="220"/>
      <c r="E1487" s="220"/>
      <c r="F1487" s="220"/>
      <c r="G1487" s="220"/>
      <c r="H1487" s="220"/>
      <c r="I1487" s="220"/>
      <c r="J1487" s="220"/>
      <c r="K1487" s="220"/>
      <c r="L1487" s="220"/>
      <c r="M1487" s="220"/>
      <c r="N1487" s="220"/>
    </row>
    <row r="1488" spans="1:14">
      <c r="A1488" s="219"/>
      <c r="B1488" s="220"/>
      <c r="C1488" s="220"/>
      <c r="D1488" s="220"/>
      <c r="E1488" s="220"/>
      <c r="F1488" s="220"/>
      <c r="G1488" s="220"/>
      <c r="H1488" s="220"/>
      <c r="I1488" s="220"/>
      <c r="J1488" s="220"/>
      <c r="K1488" s="220"/>
      <c r="L1488" s="220"/>
      <c r="M1488" s="220"/>
      <c r="N1488" s="220"/>
    </row>
    <row r="1489" spans="1:14">
      <c r="A1489" s="219"/>
      <c r="B1489" s="220"/>
      <c r="C1489" s="220"/>
      <c r="D1489" s="220"/>
      <c r="E1489" s="220"/>
      <c r="F1489" s="220"/>
      <c r="G1489" s="220"/>
      <c r="H1489" s="220"/>
      <c r="I1489" s="220"/>
      <c r="J1489" s="220"/>
      <c r="K1489" s="220"/>
      <c r="L1489" s="220"/>
      <c r="M1489" s="220"/>
      <c r="N1489" s="220"/>
    </row>
    <row r="1490" spans="1:14">
      <c r="A1490" s="219"/>
      <c r="B1490" s="220"/>
      <c r="C1490" s="220"/>
      <c r="D1490" s="220"/>
      <c r="E1490" s="220"/>
      <c r="F1490" s="220"/>
      <c r="G1490" s="220"/>
      <c r="H1490" s="220"/>
      <c r="I1490" s="220"/>
      <c r="J1490" s="220"/>
      <c r="K1490" s="220"/>
      <c r="L1490" s="220"/>
      <c r="M1490" s="220"/>
      <c r="N1490" s="220"/>
    </row>
    <row r="1491" spans="1:14">
      <c r="A1491" s="219"/>
      <c r="B1491" s="220"/>
      <c r="C1491" s="220"/>
      <c r="D1491" s="220"/>
      <c r="E1491" s="220"/>
      <c r="F1491" s="220"/>
      <c r="G1491" s="220"/>
      <c r="H1491" s="220"/>
      <c r="I1491" s="220"/>
      <c r="J1491" s="220"/>
      <c r="K1491" s="220"/>
      <c r="L1491" s="220"/>
      <c r="M1491" s="220"/>
      <c r="N1491" s="220"/>
    </row>
    <row r="1492" spans="1:14">
      <c r="A1492" s="219"/>
      <c r="B1492" s="220"/>
      <c r="C1492" s="220"/>
      <c r="D1492" s="220"/>
      <c r="E1492" s="220"/>
      <c r="F1492" s="220"/>
      <c r="G1492" s="220"/>
      <c r="H1492" s="220"/>
      <c r="I1492" s="220"/>
      <c r="J1492" s="220"/>
      <c r="K1492" s="220"/>
      <c r="L1492" s="220"/>
      <c r="M1492" s="220"/>
      <c r="N1492" s="220"/>
    </row>
    <row r="1493" spans="1:14">
      <c r="A1493" s="219"/>
      <c r="B1493" s="220"/>
      <c r="C1493" s="220"/>
      <c r="D1493" s="220"/>
      <c r="E1493" s="220"/>
      <c r="F1493" s="220"/>
      <c r="G1493" s="220"/>
      <c r="H1493" s="220"/>
      <c r="I1493" s="220"/>
      <c r="J1493" s="220"/>
      <c r="K1493" s="220"/>
      <c r="L1493" s="220"/>
      <c r="M1493" s="220"/>
      <c r="N1493" s="220"/>
    </row>
    <row r="1494" spans="1:14">
      <c r="A1494" s="219"/>
      <c r="B1494" s="220"/>
      <c r="C1494" s="220"/>
      <c r="D1494" s="220"/>
      <c r="E1494" s="220"/>
      <c r="F1494" s="220"/>
      <c r="G1494" s="220"/>
      <c r="H1494" s="220"/>
      <c r="I1494" s="220"/>
      <c r="J1494" s="220"/>
      <c r="K1494" s="220"/>
      <c r="L1494" s="220"/>
      <c r="M1494" s="220"/>
      <c r="N1494" s="220"/>
    </row>
    <row r="1495" spans="1:14">
      <c r="A1495" s="219"/>
      <c r="B1495" s="220"/>
      <c r="C1495" s="220"/>
      <c r="D1495" s="220"/>
      <c r="E1495" s="220"/>
      <c r="F1495" s="220"/>
      <c r="G1495" s="220"/>
      <c r="H1495" s="220"/>
      <c r="I1495" s="220"/>
      <c r="J1495" s="220"/>
      <c r="K1495" s="220"/>
      <c r="L1495" s="220"/>
      <c r="M1495" s="220"/>
      <c r="N1495" s="220"/>
    </row>
    <row r="1496" spans="1:14">
      <c r="A1496" s="219"/>
      <c r="B1496" s="220"/>
      <c r="C1496" s="220"/>
      <c r="D1496" s="220"/>
      <c r="E1496" s="220"/>
      <c r="F1496" s="220"/>
      <c r="G1496" s="220"/>
      <c r="H1496" s="220"/>
      <c r="I1496" s="220"/>
      <c r="J1496" s="220"/>
      <c r="K1496" s="220"/>
      <c r="L1496" s="220"/>
      <c r="M1496" s="220"/>
      <c r="N1496" s="220"/>
    </row>
    <row r="1497" spans="1:14">
      <c r="A1497" s="219"/>
      <c r="B1497" s="220"/>
      <c r="C1497" s="220"/>
      <c r="D1497" s="220"/>
      <c r="E1497" s="220"/>
      <c r="F1497" s="220"/>
      <c r="G1497" s="220"/>
      <c r="H1497" s="220"/>
      <c r="I1497" s="220"/>
      <c r="J1497" s="220"/>
      <c r="K1497" s="220"/>
      <c r="L1497" s="220"/>
      <c r="M1497" s="220"/>
      <c r="N1497" s="220"/>
    </row>
    <row r="1498" spans="1:14">
      <c r="A1498" s="219"/>
      <c r="B1498" s="220"/>
      <c r="C1498" s="220"/>
      <c r="D1498" s="220"/>
      <c r="E1498" s="220"/>
      <c r="F1498" s="220"/>
      <c r="G1498" s="220"/>
      <c r="H1498" s="220"/>
      <c r="I1498" s="220"/>
      <c r="J1498" s="220"/>
      <c r="K1498" s="220"/>
      <c r="L1498" s="220"/>
      <c r="M1498" s="220"/>
      <c r="N1498" s="220"/>
    </row>
    <row r="1499" spans="1:14">
      <c r="A1499" s="219"/>
      <c r="B1499" s="220"/>
      <c r="C1499" s="220"/>
      <c r="D1499" s="220"/>
      <c r="E1499" s="220"/>
      <c r="F1499" s="220"/>
      <c r="G1499" s="220"/>
      <c r="H1499" s="220"/>
      <c r="I1499" s="220"/>
      <c r="J1499" s="220"/>
      <c r="K1499" s="220"/>
      <c r="L1499" s="220"/>
      <c r="M1499" s="220"/>
      <c r="N1499" s="220"/>
    </row>
    <row r="1500" spans="1:14">
      <c r="A1500" s="219"/>
      <c r="B1500" s="220"/>
      <c r="C1500" s="220"/>
      <c r="D1500" s="220"/>
      <c r="E1500" s="220"/>
      <c r="F1500" s="220"/>
      <c r="G1500" s="220"/>
      <c r="H1500" s="220"/>
      <c r="I1500" s="220"/>
      <c r="J1500" s="220"/>
      <c r="K1500" s="220"/>
      <c r="L1500" s="220"/>
      <c r="M1500" s="220"/>
      <c r="N1500" s="220"/>
    </row>
    <row r="1501" spans="1:14">
      <c r="A1501" s="219"/>
      <c r="B1501" s="220"/>
      <c r="C1501" s="220"/>
      <c r="D1501" s="220"/>
      <c r="E1501" s="220"/>
      <c r="F1501" s="220"/>
      <c r="G1501" s="220"/>
      <c r="H1501" s="220"/>
      <c r="I1501" s="220"/>
      <c r="J1501" s="220"/>
      <c r="K1501" s="220"/>
      <c r="L1501" s="220"/>
      <c r="M1501" s="220"/>
      <c r="N1501" s="220"/>
    </row>
    <row r="1502" spans="1:14">
      <c r="A1502" s="219"/>
      <c r="B1502" s="220"/>
      <c r="C1502" s="220"/>
      <c r="D1502" s="220"/>
      <c r="E1502" s="220"/>
      <c r="F1502" s="220"/>
      <c r="G1502" s="220"/>
      <c r="H1502" s="220"/>
      <c r="I1502" s="220"/>
      <c r="J1502" s="220"/>
      <c r="K1502" s="220"/>
      <c r="L1502" s="220"/>
      <c r="M1502" s="220"/>
      <c r="N1502" s="220"/>
    </row>
    <row r="1503" spans="1:14">
      <c r="A1503" s="219"/>
      <c r="B1503" s="220"/>
      <c r="C1503" s="220"/>
      <c r="D1503" s="220"/>
      <c r="E1503" s="220"/>
      <c r="F1503" s="220"/>
      <c r="G1503" s="220"/>
      <c r="H1503" s="220"/>
      <c r="I1503" s="220"/>
      <c r="J1503" s="220"/>
      <c r="K1503" s="220"/>
      <c r="L1503" s="220"/>
      <c r="M1503" s="220"/>
      <c r="N1503" s="220"/>
    </row>
    <row r="1504" spans="1:14">
      <c r="A1504" s="219"/>
      <c r="B1504" s="220"/>
      <c r="C1504" s="220"/>
      <c r="D1504" s="220"/>
      <c r="E1504" s="220"/>
      <c r="F1504" s="220"/>
      <c r="G1504" s="220"/>
      <c r="H1504" s="220"/>
      <c r="I1504" s="220"/>
      <c r="J1504" s="220"/>
      <c r="K1504" s="220"/>
      <c r="L1504" s="220"/>
      <c r="M1504" s="220"/>
      <c r="N1504" s="220"/>
    </row>
    <row r="1505" spans="1:14">
      <c r="A1505" s="219"/>
      <c r="B1505" s="220"/>
      <c r="C1505" s="220"/>
      <c r="D1505" s="220"/>
      <c r="E1505" s="220"/>
      <c r="F1505" s="220"/>
      <c r="G1505" s="220"/>
      <c r="H1505" s="220"/>
      <c r="I1505" s="220"/>
      <c r="J1505" s="220"/>
      <c r="K1505" s="220"/>
      <c r="L1505" s="220"/>
      <c r="M1505" s="220"/>
      <c r="N1505" s="220"/>
    </row>
    <row r="1506" spans="1:14">
      <c r="A1506" s="219"/>
      <c r="B1506" s="220"/>
      <c r="C1506" s="220"/>
      <c r="D1506" s="220"/>
      <c r="E1506" s="220"/>
      <c r="F1506" s="220"/>
      <c r="G1506" s="220"/>
      <c r="H1506" s="220"/>
      <c r="I1506" s="220"/>
      <c r="J1506" s="220"/>
      <c r="K1506" s="220"/>
      <c r="L1506" s="220"/>
      <c r="M1506" s="220"/>
      <c r="N1506" s="220"/>
    </row>
    <row r="1507" spans="1:14">
      <c r="A1507" s="219"/>
      <c r="B1507" s="220"/>
      <c r="C1507" s="220"/>
      <c r="D1507" s="220"/>
      <c r="E1507" s="220"/>
      <c r="F1507" s="220"/>
      <c r="G1507" s="220"/>
      <c r="H1507" s="220"/>
      <c r="I1507" s="220"/>
      <c r="J1507" s="220"/>
      <c r="K1507" s="220"/>
      <c r="L1507" s="220"/>
      <c r="M1507" s="220"/>
      <c r="N1507" s="220"/>
    </row>
    <row r="1508" spans="1:14">
      <c r="A1508" s="219"/>
      <c r="B1508" s="220"/>
      <c r="C1508" s="220"/>
      <c r="D1508" s="220"/>
      <c r="E1508" s="220"/>
      <c r="F1508" s="220"/>
      <c r="G1508" s="220"/>
      <c r="H1508" s="220"/>
      <c r="I1508" s="220"/>
      <c r="J1508" s="220"/>
      <c r="K1508" s="220"/>
      <c r="L1508" s="220"/>
      <c r="M1508" s="220"/>
      <c r="N1508" s="220"/>
    </row>
    <row r="1509" spans="1:14">
      <c r="A1509" s="219"/>
      <c r="B1509" s="220"/>
      <c r="C1509" s="220"/>
      <c r="D1509" s="220"/>
      <c r="E1509" s="220"/>
      <c r="F1509" s="220"/>
      <c r="G1509" s="220"/>
      <c r="H1509" s="220"/>
      <c r="I1509" s="220"/>
      <c r="J1509" s="220"/>
      <c r="K1509" s="220"/>
      <c r="L1509" s="220"/>
      <c r="M1509" s="220"/>
      <c r="N1509" s="220"/>
    </row>
    <row r="1510" spans="1:14">
      <c r="A1510" s="219"/>
      <c r="B1510" s="220"/>
      <c r="C1510" s="220"/>
      <c r="D1510" s="220"/>
      <c r="E1510" s="220"/>
      <c r="F1510" s="220"/>
      <c r="G1510" s="220"/>
      <c r="H1510" s="220"/>
      <c r="I1510" s="220"/>
      <c r="J1510" s="220"/>
      <c r="K1510" s="220"/>
      <c r="L1510" s="220"/>
      <c r="M1510" s="220"/>
      <c r="N1510" s="220"/>
    </row>
    <row r="1511" spans="1:14">
      <c r="A1511" s="219"/>
      <c r="B1511" s="220"/>
      <c r="C1511" s="220"/>
      <c r="D1511" s="220"/>
      <c r="E1511" s="220"/>
      <c r="F1511" s="220"/>
      <c r="G1511" s="220"/>
      <c r="H1511" s="220"/>
      <c r="I1511" s="220"/>
      <c r="J1511" s="220"/>
      <c r="K1511" s="220"/>
      <c r="L1511" s="220"/>
      <c r="M1511" s="220"/>
      <c r="N1511" s="220"/>
    </row>
    <row r="1512" spans="1:14">
      <c r="A1512" s="219"/>
      <c r="B1512" s="220"/>
      <c r="C1512" s="220"/>
      <c r="D1512" s="220"/>
      <c r="E1512" s="220"/>
      <c r="F1512" s="220"/>
      <c r="G1512" s="220"/>
      <c r="H1512" s="220"/>
      <c r="I1512" s="220"/>
      <c r="J1512" s="220"/>
      <c r="K1512" s="220"/>
      <c r="L1512" s="220"/>
      <c r="M1512" s="220"/>
      <c r="N1512" s="220"/>
    </row>
    <row r="1513" spans="1:14">
      <c r="A1513" s="219"/>
      <c r="B1513" s="220"/>
      <c r="C1513" s="220"/>
      <c r="D1513" s="220"/>
      <c r="E1513" s="220"/>
      <c r="F1513" s="220"/>
      <c r="G1513" s="220"/>
      <c r="H1513" s="220"/>
      <c r="I1513" s="220"/>
      <c r="J1513" s="220"/>
      <c r="K1513" s="220"/>
      <c r="L1513" s="220"/>
      <c r="M1513" s="220"/>
      <c r="N1513" s="220"/>
    </row>
    <row r="1514" spans="1:14">
      <c r="A1514" s="219"/>
      <c r="B1514" s="220"/>
      <c r="C1514" s="220"/>
      <c r="D1514" s="220"/>
      <c r="E1514" s="220"/>
      <c r="F1514" s="220"/>
      <c r="G1514" s="220"/>
      <c r="H1514" s="220"/>
      <c r="I1514" s="220"/>
      <c r="J1514" s="220"/>
      <c r="K1514" s="220"/>
      <c r="L1514" s="220"/>
      <c r="M1514" s="220"/>
      <c r="N1514" s="220"/>
    </row>
    <row r="1515" spans="1:14">
      <c r="A1515" s="219"/>
      <c r="B1515" s="220"/>
      <c r="C1515" s="220"/>
      <c r="D1515" s="220"/>
      <c r="E1515" s="220"/>
      <c r="F1515" s="220"/>
      <c r="G1515" s="220"/>
      <c r="H1515" s="220"/>
      <c r="I1515" s="220"/>
      <c r="J1515" s="220"/>
      <c r="K1515" s="220"/>
      <c r="L1515" s="220"/>
      <c r="M1515" s="220"/>
      <c r="N1515" s="220"/>
    </row>
    <row r="1516" spans="1:14">
      <c r="A1516" s="219"/>
      <c r="B1516" s="220"/>
      <c r="C1516" s="220"/>
      <c r="D1516" s="220"/>
      <c r="E1516" s="220"/>
      <c r="F1516" s="220"/>
      <c r="G1516" s="220"/>
      <c r="H1516" s="220"/>
      <c r="I1516" s="220"/>
      <c r="J1516" s="220"/>
      <c r="K1516" s="220"/>
      <c r="L1516" s="220"/>
      <c r="M1516" s="220"/>
      <c r="N1516" s="220"/>
    </row>
    <row r="1517" spans="1:14">
      <c r="A1517" s="219"/>
      <c r="B1517" s="220"/>
      <c r="C1517" s="220"/>
      <c r="D1517" s="220"/>
      <c r="E1517" s="220"/>
      <c r="F1517" s="220"/>
      <c r="G1517" s="220"/>
      <c r="H1517" s="220"/>
      <c r="I1517" s="220"/>
      <c r="J1517" s="220"/>
      <c r="K1517" s="220"/>
      <c r="L1517" s="220"/>
      <c r="M1517" s="220"/>
      <c r="N1517" s="220"/>
    </row>
    <row r="1518" spans="1:14">
      <c r="A1518" s="219"/>
      <c r="B1518" s="220"/>
      <c r="C1518" s="220"/>
      <c r="D1518" s="220"/>
      <c r="E1518" s="220"/>
      <c r="F1518" s="220"/>
      <c r="G1518" s="220"/>
      <c r="H1518" s="220"/>
      <c r="I1518" s="220"/>
      <c r="J1518" s="220"/>
      <c r="K1518" s="220"/>
      <c r="L1518" s="220"/>
      <c r="M1518" s="220"/>
      <c r="N1518" s="220"/>
    </row>
    <row r="1519" spans="1:14">
      <c r="A1519" s="219"/>
      <c r="B1519" s="220"/>
      <c r="C1519" s="220"/>
      <c r="D1519" s="220"/>
      <c r="E1519" s="220"/>
      <c r="F1519" s="220"/>
      <c r="G1519" s="220"/>
      <c r="H1519" s="220"/>
      <c r="I1519" s="220"/>
      <c r="J1519" s="220"/>
      <c r="K1519" s="220"/>
      <c r="L1519" s="220"/>
      <c r="M1519" s="220"/>
      <c r="N1519" s="220"/>
    </row>
    <row r="1520" spans="1:14">
      <c r="A1520" s="219"/>
      <c r="B1520" s="220"/>
      <c r="C1520" s="220"/>
      <c r="D1520" s="220"/>
      <c r="E1520" s="220"/>
      <c r="F1520" s="220"/>
      <c r="G1520" s="220"/>
      <c r="H1520" s="220"/>
      <c r="I1520" s="220"/>
      <c r="J1520" s="220"/>
      <c r="K1520" s="220"/>
      <c r="L1520" s="220"/>
      <c r="M1520" s="220"/>
      <c r="N1520" s="220"/>
    </row>
    <row r="1521" spans="1:14">
      <c r="A1521" s="219"/>
      <c r="B1521" s="220"/>
      <c r="C1521" s="220"/>
      <c r="D1521" s="220"/>
      <c r="E1521" s="220"/>
      <c r="F1521" s="220"/>
      <c r="G1521" s="220"/>
      <c r="H1521" s="220"/>
      <c r="I1521" s="220"/>
      <c r="J1521" s="220"/>
      <c r="K1521" s="220"/>
      <c r="L1521" s="220"/>
      <c r="M1521" s="220"/>
      <c r="N1521" s="220"/>
    </row>
    <row r="1522" spans="1:14">
      <c r="A1522" s="219"/>
      <c r="B1522" s="220"/>
      <c r="C1522" s="220"/>
      <c r="D1522" s="220"/>
      <c r="E1522" s="220"/>
      <c r="F1522" s="220"/>
      <c r="G1522" s="220"/>
      <c r="H1522" s="220"/>
      <c r="I1522" s="220"/>
      <c r="J1522" s="220"/>
      <c r="K1522" s="220"/>
      <c r="L1522" s="220"/>
      <c r="M1522" s="220"/>
      <c r="N1522" s="220"/>
    </row>
    <row r="1523" spans="1:14">
      <c r="A1523" s="219"/>
      <c r="B1523" s="220"/>
      <c r="C1523" s="220"/>
      <c r="D1523" s="220"/>
      <c r="E1523" s="220"/>
      <c r="F1523" s="220"/>
      <c r="G1523" s="220"/>
      <c r="H1523" s="220"/>
      <c r="I1523" s="220"/>
      <c r="J1523" s="220"/>
      <c r="K1523" s="220"/>
      <c r="L1523" s="220"/>
      <c r="M1523" s="220"/>
      <c r="N1523" s="220"/>
    </row>
    <row r="1524" spans="1:14">
      <c r="A1524" s="219"/>
      <c r="B1524" s="220"/>
      <c r="C1524" s="220"/>
      <c r="D1524" s="220"/>
      <c r="E1524" s="220"/>
      <c r="F1524" s="220"/>
      <c r="G1524" s="220"/>
      <c r="H1524" s="220"/>
      <c r="I1524" s="220"/>
      <c r="J1524" s="220"/>
      <c r="K1524" s="220"/>
      <c r="L1524" s="220"/>
      <c r="M1524" s="220"/>
      <c r="N1524" s="220"/>
    </row>
    <row r="1525" spans="1:14">
      <c r="A1525" s="219"/>
      <c r="B1525" s="220"/>
      <c r="C1525" s="220"/>
      <c r="D1525" s="220"/>
      <c r="E1525" s="220"/>
      <c r="F1525" s="220"/>
      <c r="G1525" s="220"/>
      <c r="H1525" s="220"/>
      <c r="I1525" s="220"/>
      <c r="J1525" s="220"/>
      <c r="K1525" s="220"/>
      <c r="L1525" s="220"/>
      <c r="M1525" s="220"/>
      <c r="N1525" s="220"/>
    </row>
    <row r="1526" spans="1:14">
      <c r="A1526" s="219"/>
      <c r="B1526" s="220"/>
      <c r="C1526" s="220"/>
      <c r="D1526" s="220"/>
      <c r="E1526" s="220"/>
      <c r="F1526" s="220"/>
      <c r="G1526" s="220"/>
      <c r="H1526" s="220"/>
      <c r="I1526" s="220"/>
      <c r="J1526" s="220"/>
      <c r="K1526" s="220"/>
      <c r="L1526" s="220"/>
      <c r="M1526" s="220"/>
      <c r="N1526" s="220"/>
    </row>
    <row r="1527" spans="1:14">
      <c r="A1527" s="219"/>
      <c r="B1527" s="220"/>
      <c r="C1527" s="220"/>
      <c r="D1527" s="220"/>
      <c r="E1527" s="220"/>
      <c r="F1527" s="220"/>
      <c r="G1527" s="220"/>
      <c r="H1527" s="220"/>
      <c r="I1527" s="220"/>
      <c r="J1527" s="220"/>
      <c r="K1527" s="220"/>
      <c r="L1527" s="220"/>
      <c r="M1527" s="220"/>
      <c r="N1527" s="220"/>
    </row>
    <row r="1528" spans="1:14">
      <c r="A1528" s="219"/>
      <c r="B1528" s="220"/>
      <c r="C1528" s="220"/>
      <c r="D1528" s="220"/>
      <c r="E1528" s="220"/>
      <c r="F1528" s="220"/>
      <c r="G1528" s="220"/>
      <c r="H1528" s="220"/>
      <c r="I1528" s="220"/>
      <c r="J1528" s="220"/>
      <c r="K1528" s="220"/>
      <c r="L1528" s="220"/>
      <c r="M1528" s="220"/>
      <c r="N1528" s="220"/>
    </row>
    <row r="1529" spans="1:14">
      <c r="A1529" s="219"/>
      <c r="B1529" s="220"/>
      <c r="C1529" s="220"/>
      <c r="D1529" s="220"/>
      <c r="E1529" s="220"/>
      <c r="F1529" s="220"/>
      <c r="G1529" s="220"/>
      <c r="H1529" s="220"/>
      <c r="I1529" s="220"/>
      <c r="J1529" s="220"/>
      <c r="K1529" s="220"/>
      <c r="L1529" s="220"/>
      <c r="M1529" s="220"/>
      <c r="N1529" s="220"/>
    </row>
    <row r="1530" spans="1:14">
      <c r="A1530" s="219"/>
      <c r="B1530" s="220"/>
      <c r="C1530" s="220"/>
      <c r="D1530" s="220"/>
      <c r="E1530" s="220"/>
      <c r="F1530" s="220"/>
      <c r="G1530" s="220"/>
      <c r="H1530" s="220"/>
      <c r="I1530" s="220"/>
      <c r="J1530" s="220"/>
      <c r="K1530" s="220"/>
      <c r="L1530" s="220"/>
      <c r="M1530" s="220"/>
      <c r="N1530" s="220"/>
    </row>
    <row r="1531" spans="1:14">
      <c r="A1531" s="219"/>
      <c r="B1531" s="220"/>
      <c r="C1531" s="220"/>
      <c r="D1531" s="220"/>
      <c r="E1531" s="220"/>
      <c r="F1531" s="220"/>
      <c r="G1531" s="220"/>
      <c r="H1531" s="220"/>
      <c r="I1531" s="220"/>
      <c r="J1531" s="220"/>
      <c r="K1531" s="220"/>
      <c r="L1531" s="220"/>
      <c r="M1531" s="220"/>
      <c r="N1531" s="220"/>
    </row>
    <row r="1532" spans="1:14">
      <c r="A1532" s="219"/>
      <c r="B1532" s="220"/>
      <c r="C1532" s="220"/>
      <c r="D1532" s="220"/>
      <c r="E1532" s="220"/>
      <c r="F1532" s="220"/>
      <c r="G1532" s="220"/>
      <c r="H1532" s="220"/>
      <c r="I1532" s="220"/>
      <c r="J1532" s="220"/>
      <c r="K1532" s="220"/>
      <c r="L1532" s="220"/>
      <c r="M1532" s="220"/>
      <c r="N1532" s="220"/>
    </row>
    <row r="1533" spans="1:14">
      <c r="A1533" s="219"/>
      <c r="B1533" s="220"/>
      <c r="C1533" s="220"/>
      <c r="D1533" s="220"/>
      <c r="E1533" s="220"/>
      <c r="F1533" s="220"/>
      <c r="G1533" s="220"/>
      <c r="H1533" s="220"/>
      <c r="I1533" s="220"/>
      <c r="J1533" s="220"/>
      <c r="K1533" s="220"/>
      <c r="L1533" s="220"/>
      <c r="M1533" s="220"/>
      <c r="N1533" s="220"/>
    </row>
    <row r="1534" spans="1:14">
      <c r="A1534" s="219"/>
      <c r="B1534" s="220"/>
      <c r="C1534" s="220"/>
      <c r="D1534" s="220"/>
      <c r="E1534" s="220"/>
      <c r="F1534" s="220"/>
      <c r="G1534" s="220"/>
      <c r="H1534" s="220"/>
      <c r="I1534" s="220"/>
      <c r="J1534" s="220"/>
      <c r="K1534" s="220"/>
      <c r="L1534" s="220"/>
      <c r="M1534" s="220"/>
      <c r="N1534" s="220"/>
    </row>
    <row r="1535" spans="1:14">
      <c r="A1535" s="219"/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</row>
    <row r="1536" spans="1:14">
      <c r="A1536" s="219"/>
      <c r="B1536" s="220"/>
      <c r="C1536" s="220"/>
      <c r="D1536" s="220"/>
      <c r="E1536" s="220"/>
      <c r="F1536" s="220"/>
      <c r="G1536" s="220"/>
      <c r="H1536" s="220"/>
      <c r="I1536" s="220"/>
      <c r="J1536" s="220"/>
      <c r="K1536" s="220"/>
      <c r="L1536" s="220"/>
      <c r="M1536" s="220"/>
      <c r="N1536" s="220"/>
    </row>
    <row r="1537" spans="1:14">
      <c r="A1537" s="219"/>
      <c r="B1537" s="220"/>
      <c r="C1537" s="220"/>
      <c r="D1537" s="220"/>
      <c r="E1537" s="220"/>
      <c r="F1537" s="220"/>
      <c r="G1537" s="220"/>
      <c r="H1537" s="220"/>
      <c r="I1537" s="220"/>
      <c r="J1537" s="220"/>
      <c r="K1537" s="220"/>
      <c r="L1537" s="220"/>
      <c r="M1537" s="220"/>
      <c r="N1537" s="220"/>
    </row>
    <row r="1538" spans="1:14">
      <c r="A1538" s="219"/>
      <c r="B1538" s="220"/>
      <c r="C1538" s="220"/>
      <c r="D1538" s="220"/>
      <c r="E1538" s="220"/>
      <c r="F1538" s="220"/>
      <c r="G1538" s="220"/>
      <c r="H1538" s="220"/>
      <c r="I1538" s="220"/>
      <c r="J1538" s="220"/>
      <c r="K1538" s="220"/>
      <c r="L1538" s="220"/>
      <c r="M1538" s="220"/>
      <c r="N1538" s="220"/>
    </row>
    <row r="1539" spans="1:14">
      <c r="A1539" s="219"/>
      <c r="B1539" s="220"/>
      <c r="C1539" s="220"/>
      <c r="D1539" s="220"/>
      <c r="E1539" s="220"/>
      <c r="F1539" s="220"/>
      <c r="G1539" s="220"/>
      <c r="H1539" s="220"/>
      <c r="I1539" s="220"/>
      <c r="J1539" s="220"/>
      <c r="K1539" s="220"/>
      <c r="L1539" s="220"/>
      <c r="M1539" s="220"/>
      <c r="N1539" s="220"/>
    </row>
    <row r="1540" spans="1:14">
      <c r="A1540" s="219"/>
      <c r="B1540" s="220"/>
      <c r="C1540" s="220"/>
      <c r="D1540" s="220"/>
      <c r="E1540" s="220"/>
      <c r="F1540" s="220"/>
      <c r="G1540" s="220"/>
      <c r="H1540" s="220"/>
      <c r="I1540" s="220"/>
      <c r="J1540" s="220"/>
      <c r="K1540" s="220"/>
      <c r="L1540" s="220"/>
      <c r="M1540" s="220"/>
      <c r="N1540" s="220"/>
    </row>
    <row r="1541" spans="1:14">
      <c r="A1541" s="219"/>
      <c r="B1541" s="220"/>
      <c r="C1541" s="220"/>
      <c r="D1541" s="220"/>
      <c r="E1541" s="220"/>
      <c r="F1541" s="220"/>
      <c r="G1541" s="220"/>
      <c r="H1541" s="220"/>
      <c r="I1541" s="220"/>
      <c r="J1541" s="220"/>
      <c r="K1541" s="220"/>
      <c r="L1541" s="220"/>
      <c r="M1541" s="220"/>
      <c r="N1541" s="220"/>
    </row>
    <row r="1542" spans="1:14">
      <c r="A1542" s="219"/>
      <c r="B1542" s="220"/>
      <c r="C1542" s="220"/>
      <c r="D1542" s="220"/>
      <c r="E1542" s="220"/>
      <c r="F1542" s="220"/>
      <c r="G1542" s="220"/>
      <c r="H1542" s="220"/>
      <c r="I1542" s="220"/>
      <c r="J1542" s="220"/>
      <c r="K1542" s="220"/>
      <c r="L1542" s="220"/>
      <c r="M1542" s="220"/>
      <c r="N1542" s="220"/>
    </row>
    <row r="1543" spans="1:14">
      <c r="A1543" s="219"/>
      <c r="B1543" s="220"/>
      <c r="C1543" s="220"/>
      <c r="D1543" s="220"/>
      <c r="E1543" s="220"/>
      <c r="F1543" s="220"/>
      <c r="G1543" s="220"/>
      <c r="H1543" s="220"/>
      <c r="I1543" s="220"/>
      <c r="J1543" s="220"/>
      <c r="K1543" s="220"/>
      <c r="L1543" s="220"/>
      <c r="M1543" s="220"/>
      <c r="N1543" s="220"/>
    </row>
    <row r="1544" spans="1:14">
      <c r="A1544" s="219"/>
      <c r="B1544" s="220"/>
      <c r="C1544" s="220"/>
      <c r="D1544" s="220"/>
      <c r="E1544" s="220"/>
      <c r="F1544" s="220"/>
      <c r="G1544" s="220"/>
      <c r="H1544" s="220"/>
      <c r="I1544" s="220"/>
      <c r="J1544" s="220"/>
      <c r="K1544" s="220"/>
      <c r="L1544" s="220"/>
      <c r="M1544" s="220"/>
      <c r="N1544" s="220"/>
    </row>
    <row r="1545" spans="1:14">
      <c r="A1545" s="219"/>
      <c r="B1545" s="220"/>
      <c r="C1545" s="220"/>
      <c r="D1545" s="220"/>
      <c r="E1545" s="220"/>
      <c r="F1545" s="220"/>
      <c r="G1545" s="220"/>
      <c r="H1545" s="220"/>
      <c r="I1545" s="220"/>
      <c r="J1545" s="220"/>
      <c r="K1545" s="220"/>
      <c r="L1545" s="220"/>
      <c r="M1545" s="220"/>
      <c r="N1545" s="220"/>
    </row>
    <row r="1546" spans="1:14">
      <c r="A1546" s="219"/>
      <c r="B1546" s="220"/>
      <c r="C1546" s="220"/>
      <c r="D1546" s="220"/>
      <c r="E1546" s="220"/>
      <c r="F1546" s="220"/>
      <c r="G1546" s="220"/>
      <c r="H1546" s="220"/>
      <c r="I1546" s="220"/>
      <c r="J1546" s="220"/>
      <c r="K1546" s="220"/>
      <c r="L1546" s="220"/>
      <c r="M1546" s="220"/>
      <c r="N1546" s="220"/>
    </row>
    <row r="1547" spans="1:14">
      <c r="A1547" s="219"/>
      <c r="B1547" s="220"/>
      <c r="C1547" s="220"/>
      <c r="D1547" s="220"/>
      <c r="E1547" s="220"/>
      <c r="F1547" s="220"/>
      <c r="G1547" s="220"/>
      <c r="H1547" s="220"/>
      <c r="I1547" s="220"/>
      <c r="J1547" s="220"/>
      <c r="K1547" s="220"/>
      <c r="L1547" s="220"/>
      <c r="M1547" s="220"/>
      <c r="N1547" s="220"/>
    </row>
    <row r="1548" spans="1:14">
      <c r="A1548" s="219"/>
      <c r="B1548" s="220"/>
      <c r="C1548" s="220"/>
      <c r="D1548" s="220"/>
      <c r="E1548" s="220"/>
      <c r="F1548" s="220"/>
      <c r="G1548" s="220"/>
      <c r="H1548" s="220"/>
      <c r="I1548" s="220"/>
      <c r="J1548" s="220"/>
      <c r="K1548" s="220"/>
      <c r="L1548" s="220"/>
      <c r="M1548" s="220"/>
      <c r="N1548" s="220"/>
    </row>
    <row r="1549" spans="1:14">
      <c r="A1549" s="219"/>
      <c r="B1549" s="220"/>
      <c r="C1549" s="220"/>
      <c r="D1549" s="220"/>
      <c r="E1549" s="220"/>
      <c r="F1549" s="220"/>
      <c r="G1549" s="220"/>
      <c r="H1549" s="220"/>
      <c r="I1549" s="220"/>
      <c r="J1549" s="220"/>
      <c r="K1549" s="220"/>
      <c r="L1549" s="220"/>
      <c r="M1549" s="220"/>
      <c r="N1549" s="220"/>
    </row>
    <row r="1550" spans="1:14">
      <c r="A1550" s="219"/>
      <c r="B1550" s="220"/>
      <c r="C1550" s="220"/>
      <c r="D1550" s="220"/>
      <c r="E1550" s="220"/>
      <c r="F1550" s="220"/>
      <c r="G1550" s="220"/>
      <c r="H1550" s="220"/>
      <c r="I1550" s="220"/>
      <c r="J1550" s="220"/>
      <c r="K1550" s="220"/>
      <c r="L1550" s="220"/>
      <c r="M1550" s="220"/>
      <c r="N1550" s="220"/>
    </row>
    <row r="1551" spans="1:14">
      <c r="A1551" s="219"/>
      <c r="B1551" s="220"/>
      <c r="C1551" s="220"/>
      <c r="D1551" s="220"/>
      <c r="E1551" s="220"/>
      <c r="F1551" s="220"/>
      <c r="G1551" s="220"/>
      <c r="H1551" s="220"/>
      <c r="I1551" s="220"/>
      <c r="J1551" s="220"/>
      <c r="K1551" s="220"/>
      <c r="L1551" s="220"/>
      <c r="M1551" s="220"/>
      <c r="N1551" s="220"/>
    </row>
    <row r="1552" spans="1:14">
      <c r="A1552" s="219"/>
      <c r="B1552" s="220"/>
      <c r="C1552" s="220"/>
      <c r="D1552" s="220"/>
      <c r="E1552" s="220"/>
      <c r="F1552" s="220"/>
      <c r="G1552" s="220"/>
      <c r="H1552" s="220"/>
      <c r="I1552" s="220"/>
      <c r="J1552" s="220"/>
      <c r="K1552" s="220"/>
      <c r="L1552" s="220"/>
      <c r="M1552" s="220"/>
      <c r="N1552" s="220"/>
    </row>
    <row r="1553" spans="1:14">
      <c r="A1553" s="219"/>
      <c r="B1553" s="220"/>
      <c r="C1553" s="220"/>
      <c r="D1553" s="220"/>
      <c r="E1553" s="220"/>
      <c r="F1553" s="220"/>
      <c r="G1553" s="220"/>
      <c r="H1553" s="220"/>
      <c r="I1553" s="220"/>
      <c r="J1553" s="220"/>
      <c r="K1553" s="220"/>
      <c r="L1553" s="220"/>
      <c r="M1553" s="220"/>
      <c r="N1553" s="220"/>
    </row>
    <row r="1554" spans="1:14">
      <c r="A1554" s="219"/>
      <c r="B1554" s="220"/>
      <c r="C1554" s="220"/>
      <c r="D1554" s="220"/>
      <c r="E1554" s="220"/>
      <c r="F1554" s="220"/>
      <c r="G1554" s="220"/>
      <c r="H1554" s="220"/>
      <c r="I1554" s="220"/>
      <c r="J1554" s="220"/>
      <c r="K1554" s="220"/>
      <c r="L1554" s="220"/>
      <c r="M1554" s="220"/>
      <c r="N1554" s="220"/>
    </row>
    <row r="1555" spans="1:14">
      <c r="A1555" s="219"/>
      <c r="B1555" s="220"/>
      <c r="C1555" s="220"/>
      <c r="D1555" s="220"/>
      <c r="E1555" s="220"/>
      <c r="F1555" s="220"/>
      <c r="G1555" s="220"/>
      <c r="H1555" s="220"/>
      <c r="I1555" s="220"/>
      <c r="J1555" s="220"/>
      <c r="K1555" s="220"/>
      <c r="L1555" s="220"/>
      <c r="M1555" s="220"/>
      <c r="N1555" s="220"/>
    </row>
    <row r="1556" spans="1:14">
      <c r="A1556" s="219"/>
      <c r="B1556" s="220"/>
      <c r="C1556" s="220"/>
      <c r="D1556" s="220"/>
      <c r="E1556" s="220"/>
      <c r="F1556" s="220"/>
      <c r="G1556" s="220"/>
      <c r="H1556" s="220"/>
      <c r="I1556" s="220"/>
      <c r="J1556" s="220"/>
      <c r="K1556" s="220"/>
      <c r="L1556" s="220"/>
      <c r="M1556" s="220"/>
      <c r="N1556" s="220"/>
    </row>
    <row r="1557" spans="1:14">
      <c r="A1557" s="219"/>
      <c r="B1557" s="220"/>
      <c r="C1557" s="220"/>
      <c r="D1557" s="220"/>
      <c r="E1557" s="220"/>
      <c r="F1557" s="220"/>
      <c r="G1557" s="220"/>
      <c r="H1557" s="220"/>
      <c r="I1557" s="220"/>
      <c r="J1557" s="220"/>
      <c r="K1557" s="220"/>
      <c r="L1557" s="220"/>
      <c r="M1557" s="220"/>
      <c r="N1557" s="220"/>
    </row>
    <row r="1558" spans="1:14">
      <c r="A1558" s="219"/>
      <c r="B1558" s="220"/>
      <c r="C1558" s="220"/>
      <c r="D1558" s="220"/>
      <c r="E1558" s="220"/>
      <c r="F1558" s="220"/>
      <c r="G1558" s="220"/>
      <c r="H1558" s="220"/>
      <c r="I1558" s="220"/>
      <c r="J1558" s="220"/>
      <c r="K1558" s="220"/>
      <c r="L1558" s="220"/>
      <c r="M1558" s="220"/>
      <c r="N1558" s="220"/>
    </row>
    <row r="1559" spans="1:14">
      <c r="A1559" s="219"/>
      <c r="B1559" s="220"/>
      <c r="C1559" s="220"/>
      <c r="D1559" s="220"/>
      <c r="E1559" s="220"/>
      <c r="F1559" s="220"/>
      <c r="G1559" s="220"/>
      <c r="H1559" s="220"/>
      <c r="I1559" s="220"/>
      <c r="J1559" s="220"/>
      <c r="K1559" s="220"/>
      <c r="L1559" s="220"/>
      <c r="M1559" s="220"/>
      <c r="N1559" s="220"/>
    </row>
    <row r="1560" spans="1:14">
      <c r="A1560" s="219"/>
      <c r="B1560" s="220"/>
      <c r="C1560" s="220"/>
      <c r="D1560" s="220"/>
      <c r="E1560" s="220"/>
      <c r="F1560" s="220"/>
      <c r="G1560" s="220"/>
      <c r="H1560" s="220"/>
      <c r="I1560" s="220"/>
      <c r="J1560" s="220"/>
      <c r="K1560" s="220"/>
      <c r="L1560" s="220"/>
      <c r="M1560" s="220"/>
      <c r="N1560" s="220"/>
    </row>
    <row r="1561" spans="1:14">
      <c r="A1561" s="219"/>
      <c r="B1561" s="220"/>
      <c r="C1561" s="220"/>
      <c r="D1561" s="220"/>
      <c r="E1561" s="220"/>
      <c r="F1561" s="220"/>
      <c r="G1561" s="220"/>
      <c r="H1561" s="220"/>
      <c r="I1561" s="220"/>
      <c r="J1561" s="220"/>
      <c r="K1561" s="220"/>
      <c r="L1561" s="220"/>
      <c r="M1561" s="220"/>
      <c r="N1561" s="220"/>
    </row>
    <row r="1562" spans="1:14">
      <c r="A1562" s="219"/>
      <c r="B1562" s="220"/>
      <c r="C1562" s="220"/>
      <c r="D1562" s="220"/>
      <c r="E1562" s="220"/>
      <c r="F1562" s="220"/>
      <c r="G1562" s="220"/>
      <c r="H1562" s="220"/>
      <c r="I1562" s="220"/>
      <c r="J1562" s="220"/>
      <c r="K1562" s="220"/>
      <c r="L1562" s="220"/>
      <c r="M1562" s="220"/>
      <c r="N1562" s="220"/>
    </row>
    <row r="1563" spans="1:14">
      <c r="A1563" s="219"/>
      <c r="B1563" s="220"/>
      <c r="C1563" s="220"/>
      <c r="D1563" s="220"/>
      <c r="E1563" s="220"/>
      <c r="F1563" s="220"/>
      <c r="G1563" s="220"/>
      <c r="H1563" s="220"/>
      <c r="I1563" s="220"/>
      <c r="J1563" s="220"/>
      <c r="K1563" s="220"/>
      <c r="L1563" s="220"/>
      <c r="M1563" s="220"/>
      <c r="N1563" s="220"/>
    </row>
    <row r="1564" spans="1:14">
      <c r="A1564" s="219"/>
      <c r="B1564" s="220"/>
      <c r="C1564" s="220"/>
      <c r="D1564" s="220"/>
      <c r="E1564" s="220"/>
      <c r="F1564" s="220"/>
      <c r="G1564" s="220"/>
      <c r="H1564" s="220"/>
      <c r="I1564" s="220"/>
      <c r="J1564" s="220"/>
      <c r="K1564" s="220"/>
      <c r="L1564" s="220"/>
      <c r="M1564" s="220"/>
      <c r="N1564" s="220"/>
    </row>
    <row r="1565" spans="1:14">
      <c r="A1565" s="219"/>
      <c r="B1565" s="220"/>
      <c r="C1565" s="220"/>
      <c r="D1565" s="220"/>
      <c r="E1565" s="220"/>
      <c r="F1565" s="220"/>
      <c r="G1565" s="220"/>
      <c r="H1565" s="220"/>
      <c r="I1565" s="220"/>
      <c r="J1565" s="220"/>
      <c r="K1565" s="220"/>
      <c r="L1565" s="220"/>
      <c r="M1565" s="220"/>
      <c r="N1565" s="220"/>
    </row>
    <row r="1566" spans="1:14">
      <c r="A1566" s="219"/>
      <c r="B1566" s="220"/>
      <c r="C1566" s="220"/>
      <c r="D1566" s="220"/>
      <c r="E1566" s="220"/>
      <c r="F1566" s="220"/>
      <c r="G1566" s="220"/>
      <c r="H1566" s="220"/>
      <c r="I1566" s="220"/>
      <c r="J1566" s="220"/>
      <c r="K1566" s="220"/>
      <c r="L1566" s="220"/>
      <c r="M1566" s="220"/>
      <c r="N1566" s="220"/>
    </row>
    <row r="1567" spans="1:14">
      <c r="A1567" s="219"/>
      <c r="B1567" s="220"/>
      <c r="C1567" s="220"/>
      <c r="D1567" s="220"/>
      <c r="E1567" s="220"/>
      <c r="F1567" s="220"/>
      <c r="G1567" s="220"/>
      <c r="H1567" s="220"/>
      <c r="I1567" s="220"/>
      <c r="J1567" s="220"/>
      <c r="K1567" s="220"/>
      <c r="L1567" s="220"/>
      <c r="M1567" s="220"/>
      <c r="N1567" s="220"/>
    </row>
    <row r="1568" spans="1:14">
      <c r="A1568" s="219"/>
      <c r="B1568" s="220"/>
      <c r="C1568" s="220"/>
      <c r="D1568" s="220"/>
      <c r="E1568" s="220"/>
      <c r="F1568" s="220"/>
      <c r="G1568" s="220"/>
      <c r="H1568" s="220"/>
      <c r="I1568" s="220"/>
      <c r="J1568" s="220"/>
      <c r="K1568" s="220"/>
      <c r="L1568" s="220"/>
      <c r="M1568" s="220"/>
      <c r="N1568" s="220"/>
    </row>
    <row r="1569" spans="1:14">
      <c r="A1569" s="219"/>
      <c r="B1569" s="220"/>
      <c r="C1569" s="220"/>
      <c r="D1569" s="220"/>
      <c r="E1569" s="220"/>
      <c r="F1569" s="220"/>
      <c r="G1569" s="220"/>
      <c r="H1569" s="220"/>
      <c r="I1569" s="220"/>
      <c r="J1569" s="220"/>
      <c r="K1569" s="220"/>
      <c r="L1569" s="220"/>
      <c r="M1569" s="220"/>
      <c r="N1569" s="220"/>
    </row>
    <row r="1570" spans="1:14">
      <c r="A1570" s="219"/>
      <c r="B1570" s="220"/>
      <c r="C1570" s="220"/>
      <c r="D1570" s="220"/>
      <c r="E1570" s="220"/>
      <c r="F1570" s="220"/>
      <c r="G1570" s="220"/>
      <c r="H1570" s="220"/>
      <c r="I1570" s="220"/>
      <c r="J1570" s="220"/>
      <c r="K1570" s="220"/>
      <c r="L1570" s="220"/>
      <c r="M1570" s="220"/>
      <c r="N1570" s="220"/>
    </row>
    <row r="1571" spans="1:14">
      <c r="A1571" s="219"/>
      <c r="B1571" s="220"/>
      <c r="C1571" s="220"/>
      <c r="D1571" s="220"/>
      <c r="E1571" s="220"/>
      <c r="F1571" s="220"/>
      <c r="G1571" s="220"/>
      <c r="H1571" s="220"/>
      <c r="I1571" s="220"/>
      <c r="J1571" s="220"/>
      <c r="K1571" s="220"/>
      <c r="L1571" s="220"/>
      <c r="M1571" s="220"/>
      <c r="N1571" s="220"/>
    </row>
    <row r="1572" spans="1:14">
      <c r="A1572" s="219"/>
      <c r="B1572" s="220"/>
      <c r="C1572" s="220"/>
      <c r="D1572" s="220"/>
      <c r="E1572" s="220"/>
      <c r="F1572" s="220"/>
      <c r="G1572" s="220"/>
      <c r="H1572" s="220"/>
      <c r="I1572" s="220"/>
      <c r="J1572" s="220"/>
      <c r="K1572" s="220"/>
      <c r="L1572" s="220"/>
      <c r="M1572" s="220"/>
      <c r="N1572" s="220"/>
    </row>
    <row r="1573" spans="1:14">
      <c r="A1573" s="219"/>
      <c r="B1573" s="220"/>
      <c r="C1573" s="220"/>
      <c r="D1573" s="220"/>
      <c r="E1573" s="220"/>
      <c r="F1573" s="220"/>
      <c r="G1573" s="220"/>
      <c r="H1573" s="220"/>
      <c r="I1573" s="220"/>
      <c r="J1573" s="220"/>
      <c r="K1573" s="220"/>
      <c r="L1573" s="220"/>
      <c r="M1573" s="220"/>
      <c r="N1573" s="220"/>
    </row>
    <row r="1574" spans="1:14">
      <c r="A1574" s="219"/>
      <c r="B1574" s="220"/>
      <c r="C1574" s="220"/>
      <c r="D1574" s="220"/>
      <c r="E1574" s="220"/>
      <c r="F1574" s="220"/>
      <c r="G1574" s="220"/>
      <c r="H1574" s="220"/>
      <c r="I1574" s="220"/>
      <c r="J1574" s="220"/>
      <c r="K1574" s="220"/>
      <c r="L1574" s="220"/>
      <c r="M1574" s="220"/>
      <c r="N1574" s="220"/>
    </row>
    <row r="1575" spans="1:14">
      <c r="A1575" s="219"/>
      <c r="B1575" s="220"/>
      <c r="C1575" s="220"/>
      <c r="D1575" s="220"/>
      <c r="E1575" s="220"/>
      <c r="F1575" s="220"/>
      <c r="G1575" s="220"/>
      <c r="H1575" s="220"/>
      <c r="I1575" s="220"/>
      <c r="J1575" s="220"/>
      <c r="K1575" s="220"/>
      <c r="L1575" s="220"/>
      <c r="M1575" s="220"/>
      <c r="N1575" s="220"/>
    </row>
    <row r="1576" spans="1:14">
      <c r="A1576" s="219"/>
      <c r="B1576" s="220"/>
      <c r="C1576" s="220"/>
      <c r="D1576" s="220"/>
      <c r="E1576" s="220"/>
      <c r="F1576" s="220"/>
      <c r="G1576" s="220"/>
      <c r="H1576" s="220"/>
      <c r="I1576" s="220"/>
      <c r="J1576" s="220"/>
      <c r="K1576" s="220"/>
      <c r="L1576" s="220"/>
      <c r="M1576" s="220"/>
      <c r="N1576" s="220"/>
    </row>
    <row r="1577" spans="1:14">
      <c r="A1577" s="219"/>
      <c r="B1577" s="220"/>
      <c r="C1577" s="220"/>
      <c r="D1577" s="220"/>
      <c r="E1577" s="220"/>
      <c r="F1577" s="220"/>
      <c r="G1577" s="220"/>
      <c r="H1577" s="220"/>
      <c r="I1577" s="220"/>
      <c r="J1577" s="220"/>
      <c r="K1577" s="220"/>
      <c r="L1577" s="220"/>
      <c r="M1577" s="220"/>
      <c r="N1577" s="220"/>
    </row>
    <row r="1578" spans="1:14">
      <c r="A1578" s="219"/>
      <c r="B1578" s="220"/>
      <c r="C1578" s="220"/>
      <c r="D1578" s="220"/>
      <c r="E1578" s="220"/>
      <c r="F1578" s="220"/>
      <c r="G1578" s="220"/>
      <c r="H1578" s="220"/>
      <c r="I1578" s="220"/>
      <c r="J1578" s="220"/>
      <c r="K1578" s="220"/>
      <c r="L1578" s="220"/>
      <c r="M1578" s="220"/>
      <c r="N1578" s="220"/>
    </row>
    <row r="1579" spans="1:14">
      <c r="A1579" s="219"/>
      <c r="B1579" s="220"/>
      <c r="C1579" s="220"/>
      <c r="D1579" s="220"/>
      <c r="E1579" s="220"/>
      <c r="F1579" s="220"/>
      <c r="G1579" s="220"/>
      <c r="H1579" s="220"/>
      <c r="I1579" s="220"/>
      <c r="J1579" s="220"/>
      <c r="K1579" s="220"/>
      <c r="L1579" s="220"/>
      <c r="M1579" s="220"/>
      <c r="N1579" s="220"/>
    </row>
    <row r="1580" spans="1:14">
      <c r="A1580" s="219"/>
      <c r="B1580" s="220"/>
      <c r="C1580" s="220"/>
      <c r="D1580" s="220"/>
      <c r="E1580" s="220"/>
      <c r="F1580" s="220"/>
      <c r="G1580" s="220"/>
      <c r="H1580" s="220"/>
      <c r="I1580" s="220"/>
      <c r="J1580" s="220"/>
      <c r="K1580" s="220"/>
      <c r="L1580" s="220"/>
      <c r="M1580" s="220"/>
      <c r="N1580" s="220"/>
    </row>
    <row r="1581" spans="1:14">
      <c r="A1581" s="219"/>
      <c r="B1581" s="220"/>
      <c r="C1581" s="220"/>
      <c r="D1581" s="220"/>
      <c r="E1581" s="220"/>
      <c r="F1581" s="220"/>
      <c r="G1581" s="220"/>
      <c r="H1581" s="220"/>
      <c r="I1581" s="220"/>
      <c r="J1581" s="220"/>
      <c r="K1581" s="220"/>
      <c r="L1581" s="220"/>
      <c r="M1581" s="220"/>
      <c r="N1581" s="220"/>
    </row>
    <row r="1582" spans="1:14">
      <c r="A1582" s="219"/>
      <c r="B1582" s="220"/>
      <c r="C1582" s="220"/>
      <c r="D1582" s="220"/>
      <c r="E1582" s="220"/>
      <c r="F1582" s="220"/>
      <c r="G1582" s="220"/>
      <c r="H1582" s="220"/>
      <c r="I1582" s="220"/>
      <c r="J1582" s="220"/>
      <c r="K1582" s="220"/>
      <c r="L1582" s="220"/>
      <c r="M1582" s="220"/>
      <c r="N1582" s="220"/>
    </row>
    <row r="1583" spans="1:14">
      <c r="A1583" s="219"/>
      <c r="B1583" s="220"/>
      <c r="C1583" s="220"/>
      <c r="D1583" s="220"/>
      <c r="E1583" s="220"/>
      <c r="F1583" s="220"/>
      <c r="G1583" s="220"/>
      <c r="H1583" s="220"/>
      <c r="I1583" s="220"/>
      <c r="J1583" s="220"/>
      <c r="K1583" s="220"/>
      <c r="L1583" s="220"/>
      <c r="M1583" s="220"/>
      <c r="N1583" s="220"/>
    </row>
    <row r="1584" spans="1:14">
      <c r="A1584" s="219"/>
      <c r="B1584" s="220"/>
      <c r="C1584" s="220"/>
      <c r="D1584" s="220"/>
      <c r="E1584" s="220"/>
      <c r="F1584" s="220"/>
      <c r="G1584" s="220"/>
      <c r="H1584" s="220"/>
      <c r="I1584" s="220"/>
      <c r="J1584" s="220"/>
      <c r="K1584" s="220"/>
      <c r="L1584" s="220"/>
      <c r="M1584" s="220"/>
      <c r="N1584" s="220"/>
    </row>
    <row r="1585" spans="1:14">
      <c r="A1585" s="219"/>
      <c r="B1585" s="220"/>
      <c r="C1585" s="220"/>
      <c r="D1585" s="220"/>
      <c r="E1585" s="220"/>
      <c r="F1585" s="220"/>
      <c r="G1585" s="220"/>
      <c r="H1585" s="220"/>
      <c r="I1585" s="220"/>
      <c r="J1585" s="220"/>
      <c r="K1585" s="220"/>
      <c r="L1585" s="220"/>
      <c r="M1585" s="220"/>
      <c r="N1585" s="220"/>
    </row>
    <row r="1586" spans="1:14">
      <c r="A1586" s="219"/>
      <c r="B1586" s="220"/>
      <c r="C1586" s="220"/>
      <c r="D1586" s="220"/>
      <c r="E1586" s="220"/>
      <c r="F1586" s="220"/>
      <c r="G1586" s="220"/>
      <c r="H1586" s="220"/>
      <c r="I1586" s="220"/>
      <c r="J1586" s="220"/>
      <c r="K1586" s="220"/>
      <c r="L1586" s="220"/>
      <c r="M1586" s="220"/>
      <c r="N1586" s="220"/>
    </row>
    <row r="1587" spans="1:14">
      <c r="A1587" s="219"/>
      <c r="B1587" s="220"/>
      <c r="C1587" s="220"/>
      <c r="D1587" s="220"/>
      <c r="E1587" s="220"/>
      <c r="F1587" s="220"/>
      <c r="G1587" s="220"/>
      <c r="H1587" s="220"/>
      <c r="I1587" s="220"/>
      <c r="J1587" s="220"/>
      <c r="K1587" s="220"/>
      <c r="L1587" s="220"/>
      <c r="M1587" s="220"/>
      <c r="N1587" s="220"/>
    </row>
    <row r="1588" spans="1:14">
      <c r="A1588" s="219"/>
      <c r="B1588" s="220"/>
      <c r="C1588" s="220"/>
      <c r="D1588" s="220"/>
      <c r="E1588" s="220"/>
      <c r="F1588" s="220"/>
      <c r="G1588" s="220"/>
      <c r="H1588" s="220"/>
      <c r="I1588" s="220"/>
      <c r="J1588" s="220"/>
      <c r="K1588" s="220"/>
      <c r="L1588" s="220"/>
      <c r="M1588" s="220"/>
      <c r="N1588" s="220"/>
    </row>
    <row r="1589" spans="1:14">
      <c r="A1589" s="219"/>
      <c r="B1589" s="220"/>
      <c r="C1589" s="220"/>
      <c r="D1589" s="220"/>
      <c r="E1589" s="220"/>
      <c r="F1589" s="220"/>
      <c r="G1589" s="220"/>
      <c r="H1589" s="220"/>
      <c r="I1589" s="220"/>
      <c r="J1589" s="220"/>
      <c r="K1589" s="220"/>
      <c r="L1589" s="220"/>
      <c r="M1589" s="220"/>
      <c r="N1589" s="220"/>
    </row>
    <row r="1590" spans="1:14">
      <c r="A1590" s="219"/>
      <c r="B1590" s="220"/>
      <c r="C1590" s="220"/>
      <c r="D1590" s="220"/>
      <c r="E1590" s="220"/>
      <c r="F1590" s="220"/>
      <c r="G1590" s="220"/>
      <c r="H1590" s="220"/>
      <c r="I1590" s="220"/>
      <c r="J1590" s="220"/>
      <c r="K1590" s="220"/>
      <c r="L1590" s="220"/>
      <c r="M1590" s="220"/>
      <c r="N1590" s="220"/>
    </row>
    <row r="1591" spans="1:14">
      <c r="A1591" s="219"/>
      <c r="B1591" s="220"/>
      <c r="C1591" s="220"/>
      <c r="D1591" s="220"/>
      <c r="E1591" s="220"/>
      <c r="F1591" s="220"/>
      <c r="G1591" s="220"/>
      <c r="H1591" s="220"/>
      <c r="I1591" s="220"/>
      <c r="J1591" s="220"/>
      <c r="K1591" s="220"/>
      <c r="L1591" s="220"/>
      <c r="M1591" s="220"/>
      <c r="N1591" s="220"/>
    </row>
    <row r="1592" spans="1:14">
      <c r="A1592" s="219"/>
      <c r="B1592" s="220"/>
      <c r="C1592" s="220"/>
      <c r="D1592" s="220"/>
      <c r="E1592" s="220"/>
      <c r="F1592" s="220"/>
      <c r="G1592" s="220"/>
      <c r="H1592" s="220"/>
      <c r="I1592" s="220"/>
      <c r="J1592" s="220"/>
      <c r="K1592" s="220"/>
      <c r="L1592" s="220"/>
      <c r="M1592" s="220"/>
      <c r="N1592" s="220"/>
    </row>
    <row r="1593" spans="1:14">
      <c r="A1593" s="219"/>
      <c r="B1593" s="220"/>
      <c r="C1593" s="220"/>
      <c r="D1593" s="220"/>
      <c r="E1593" s="220"/>
      <c r="F1593" s="220"/>
      <c r="G1593" s="220"/>
      <c r="H1593" s="220"/>
      <c r="I1593" s="220"/>
      <c r="J1593" s="220"/>
      <c r="K1593" s="220"/>
      <c r="L1593" s="220"/>
      <c r="M1593" s="220"/>
      <c r="N1593" s="220"/>
    </row>
    <row r="1594" spans="1:14">
      <c r="A1594" s="219"/>
      <c r="B1594" s="220"/>
      <c r="C1594" s="220"/>
      <c r="D1594" s="220"/>
      <c r="E1594" s="220"/>
      <c r="F1594" s="220"/>
      <c r="G1594" s="220"/>
      <c r="H1594" s="220"/>
      <c r="I1594" s="220"/>
      <c r="J1594" s="220"/>
      <c r="K1594" s="220"/>
      <c r="L1594" s="220"/>
      <c r="M1594" s="220"/>
      <c r="N1594" s="220"/>
    </row>
    <row r="1595" spans="1:14">
      <c r="A1595" s="219"/>
      <c r="B1595" s="220"/>
      <c r="C1595" s="220"/>
      <c r="D1595" s="220"/>
      <c r="E1595" s="220"/>
      <c r="F1595" s="220"/>
      <c r="G1595" s="220"/>
      <c r="H1595" s="220"/>
      <c r="I1595" s="220"/>
      <c r="J1595" s="220"/>
      <c r="K1595" s="220"/>
      <c r="L1595" s="220"/>
      <c r="M1595" s="220"/>
      <c r="N1595" s="220"/>
    </row>
    <row r="1596" spans="1:14">
      <c r="A1596" s="219"/>
      <c r="B1596" s="220"/>
      <c r="C1596" s="220"/>
      <c r="D1596" s="220"/>
      <c r="E1596" s="220"/>
      <c r="F1596" s="220"/>
      <c r="G1596" s="220"/>
      <c r="H1596" s="220"/>
      <c r="I1596" s="220"/>
      <c r="J1596" s="220"/>
      <c r="K1596" s="220"/>
      <c r="L1596" s="220"/>
      <c r="M1596" s="220"/>
      <c r="N1596" s="220"/>
    </row>
    <row r="1597" spans="1:14">
      <c r="A1597" s="219"/>
      <c r="B1597" s="220"/>
      <c r="C1597" s="220"/>
      <c r="D1597" s="220"/>
      <c r="E1597" s="220"/>
      <c r="F1597" s="220"/>
      <c r="G1597" s="220"/>
      <c r="H1597" s="220"/>
      <c r="I1597" s="220"/>
      <c r="J1597" s="220"/>
      <c r="K1597" s="220"/>
      <c r="L1597" s="220"/>
      <c r="M1597" s="220"/>
      <c r="N1597" s="220"/>
    </row>
    <row r="1598" spans="1:14">
      <c r="A1598" s="219"/>
      <c r="B1598" s="220"/>
      <c r="C1598" s="220"/>
      <c r="D1598" s="220"/>
      <c r="E1598" s="220"/>
      <c r="F1598" s="220"/>
      <c r="G1598" s="220"/>
      <c r="H1598" s="220"/>
      <c r="I1598" s="220"/>
      <c r="J1598" s="220"/>
      <c r="K1598" s="220"/>
      <c r="L1598" s="220"/>
      <c r="M1598" s="220"/>
      <c r="N1598" s="220"/>
    </row>
    <row r="1599" spans="1:14">
      <c r="A1599" s="219"/>
      <c r="B1599" s="220"/>
      <c r="C1599" s="220"/>
      <c r="D1599" s="220"/>
      <c r="E1599" s="220"/>
      <c r="F1599" s="220"/>
      <c r="G1599" s="220"/>
      <c r="H1599" s="220"/>
      <c r="I1599" s="220"/>
      <c r="J1599" s="220"/>
      <c r="K1599" s="220"/>
      <c r="L1599" s="220"/>
      <c r="M1599" s="220"/>
      <c r="N1599" s="220"/>
    </row>
    <row r="1600" spans="1:14">
      <c r="A1600" s="219"/>
      <c r="B1600" s="220"/>
      <c r="C1600" s="220"/>
      <c r="D1600" s="220"/>
      <c r="E1600" s="220"/>
      <c r="F1600" s="220"/>
      <c r="G1600" s="220"/>
      <c r="H1600" s="220"/>
      <c r="I1600" s="220"/>
      <c r="J1600" s="220"/>
      <c r="K1600" s="220"/>
      <c r="L1600" s="220"/>
      <c r="M1600" s="220"/>
      <c r="N1600" s="220"/>
    </row>
    <row r="1601" spans="1:14">
      <c r="A1601" s="219"/>
      <c r="B1601" s="220"/>
      <c r="C1601" s="220"/>
      <c r="D1601" s="220"/>
      <c r="E1601" s="220"/>
      <c r="F1601" s="220"/>
      <c r="G1601" s="220"/>
      <c r="H1601" s="220"/>
      <c r="I1601" s="220"/>
      <c r="J1601" s="220"/>
      <c r="K1601" s="220"/>
      <c r="L1601" s="220"/>
      <c r="M1601" s="220"/>
      <c r="N1601" s="220"/>
    </row>
    <row r="1602" spans="1:14">
      <c r="A1602" s="219"/>
      <c r="B1602" s="220"/>
      <c r="C1602" s="220"/>
      <c r="D1602" s="220"/>
      <c r="E1602" s="220"/>
      <c r="F1602" s="220"/>
      <c r="G1602" s="220"/>
      <c r="H1602" s="220"/>
      <c r="I1602" s="220"/>
      <c r="J1602" s="220"/>
      <c r="K1602" s="220"/>
      <c r="L1602" s="220"/>
      <c r="M1602" s="220"/>
      <c r="N1602" s="220"/>
    </row>
    <row r="1603" spans="1:14">
      <c r="A1603" s="219"/>
      <c r="B1603" s="220"/>
      <c r="C1603" s="220"/>
      <c r="D1603" s="220"/>
      <c r="E1603" s="220"/>
      <c r="F1603" s="220"/>
      <c r="G1603" s="220"/>
      <c r="H1603" s="220"/>
      <c r="I1603" s="220"/>
      <c r="J1603" s="220"/>
      <c r="K1603" s="220"/>
      <c r="L1603" s="220"/>
      <c r="M1603" s="220"/>
      <c r="N1603" s="220"/>
    </row>
    <row r="1604" spans="1:14">
      <c r="A1604" s="219"/>
      <c r="B1604" s="220"/>
      <c r="C1604" s="220"/>
      <c r="D1604" s="220"/>
      <c r="E1604" s="220"/>
      <c r="F1604" s="220"/>
      <c r="G1604" s="220"/>
      <c r="H1604" s="220"/>
      <c r="I1604" s="220"/>
      <c r="J1604" s="220"/>
      <c r="K1604" s="220"/>
      <c r="L1604" s="220"/>
      <c r="M1604" s="220"/>
      <c r="N1604" s="220"/>
    </row>
    <row r="1605" spans="1:14">
      <c r="A1605" s="219"/>
      <c r="B1605" s="220"/>
      <c r="C1605" s="220"/>
      <c r="D1605" s="220"/>
      <c r="E1605" s="220"/>
      <c r="F1605" s="220"/>
      <c r="G1605" s="220"/>
      <c r="H1605" s="220"/>
      <c r="I1605" s="220"/>
      <c r="J1605" s="220"/>
      <c r="K1605" s="220"/>
      <c r="L1605" s="220"/>
      <c r="M1605" s="220"/>
      <c r="N1605" s="220"/>
    </row>
    <row r="1606" spans="1:14">
      <c r="A1606" s="219"/>
      <c r="B1606" s="220"/>
      <c r="C1606" s="220"/>
      <c r="D1606" s="220"/>
      <c r="E1606" s="220"/>
      <c r="F1606" s="220"/>
      <c r="G1606" s="220"/>
      <c r="H1606" s="220"/>
      <c r="I1606" s="220"/>
      <c r="J1606" s="220"/>
      <c r="K1606" s="220"/>
      <c r="L1606" s="220"/>
      <c r="M1606" s="220"/>
      <c r="N1606" s="220"/>
    </row>
    <row r="1607" spans="1:14">
      <c r="A1607" s="219"/>
      <c r="B1607" s="220"/>
      <c r="C1607" s="220"/>
      <c r="D1607" s="220"/>
      <c r="E1607" s="220"/>
      <c r="F1607" s="220"/>
      <c r="G1607" s="220"/>
      <c r="H1607" s="220"/>
      <c r="I1607" s="220"/>
      <c r="J1607" s="220"/>
      <c r="K1607" s="220"/>
      <c r="L1607" s="220"/>
      <c r="M1607" s="220"/>
      <c r="N1607" s="220"/>
    </row>
    <row r="1608" spans="1:14">
      <c r="A1608" s="219"/>
      <c r="B1608" s="220"/>
      <c r="C1608" s="220"/>
      <c r="D1608" s="220"/>
      <c r="E1608" s="220"/>
      <c r="F1608" s="220"/>
      <c r="G1608" s="220"/>
      <c r="H1608" s="220"/>
      <c r="I1608" s="220"/>
      <c r="J1608" s="220"/>
      <c r="K1608" s="220"/>
      <c r="L1608" s="220"/>
      <c r="M1608" s="220"/>
      <c r="N1608" s="220"/>
    </row>
    <row r="1609" spans="1:14">
      <c r="A1609" s="219"/>
      <c r="B1609" s="220"/>
      <c r="C1609" s="220"/>
      <c r="D1609" s="220"/>
      <c r="E1609" s="220"/>
      <c r="F1609" s="220"/>
      <c r="G1609" s="220"/>
      <c r="H1609" s="220"/>
      <c r="I1609" s="220"/>
      <c r="J1609" s="220"/>
      <c r="K1609" s="220"/>
      <c r="L1609" s="220"/>
      <c r="M1609" s="220"/>
      <c r="N1609" s="220"/>
    </row>
    <row r="1610" spans="1:14">
      <c r="A1610" s="219"/>
      <c r="B1610" s="220"/>
      <c r="C1610" s="220"/>
      <c r="D1610" s="220"/>
      <c r="E1610" s="220"/>
      <c r="F1610" s="220"/>
      <c r="G1610" s="220"/>
      <c r="H1610" s="220"/>
      <c r="I1610" s="220"/>
      <c r="J1610" s="220"/>
      <c r="K1610" s="220"/>
      <c r="L1610" s="220"/>
      <c r="M1610" s="220"/>
      <c r="N1610" s="220"/>
    </row>
    <row r="1611" spans="1:14">
      <c r="A1611" s="219"/>
      <c r="B1611" s="220"/>
      <c r="C1611" s="220"/>
      <c r="D1611" s="220"/>
      <c r="E1611" s="220"/>
      <c r="F1611" s="220"/>
      <c r="G1611" s="220"/>
      <c r="H1611" s="220"/>
      <c r="I1611" s="220"/>
      <c r="J1611" s="220"/>
      <c r="K1611" s="220"/>
      <c r="L1611" s="220"/>
      <c r="M1611" s="220"/>
      <c r="N1611" s="220"/>
    </row>
    <row r="1612" spans="1:14">
      <c r="A1612" s="219"/>
      <c r="B1612" s="220"/>
      <c r="C1612" s="220"/>
      <c r="D1612" s="220"/>
      <c r="E1612" s="220"/>
      <c r="F1612" s="220"/>
      <c r="G1612" s="220"/>
      <c r="H1612" s="220"/>
      <c r="I1612" s="220"/>
      <c r="J1612" s="220"/>
      <c r="K1612" s="220"/>
      <c r="L1612" s="220"/>
      <c r="M1612" s="220"/>
      <c r="N1612" s="220"/>
    </row>
    <row r="1613" spans="1:14">
      <c r="A1613" s="219"/>
      <c r="B1613" s="220"/>
      <c r="C1613" s="220"/>
      <c r="D1613" s="220"/>
      <c r="E1613" s="220"/>
      <c r="F1613" s="220"/>
      <c r="G1613" s="220"/>
      <c r="H1613" s="220"/>
      <c r="I1613" s="220"/>
      <c r="J1613" s="220"/>
      <c r="K1613" s="220"/>
      <c r="L1613" s="220"/>
      <c r="M1613" s="220"/>
      <c r="N1613" s="220"/>
    </row>
    <row r="1614" spans="1:14">
      <c r="A1614" s="219"/>
      <c r="B1614" s="220"/>
      <c r="C1614" s="220"/>
      <c r="D1614" s="220"/>
      <c r="E1614" s="220"/>
      <c r="F1614" s="220"/>
      <c r="G1614" s="220"/>
      <c r="H1614" s="220"/>
      <c r="I1614" s="220"/>
      <c r="J1614" s="220"/>
      <c r="K1614" s="220"/>
      <c r="L1614" s="220"/>
      <c r="M1614" s="220"/>
      <c r="N1614" s="220"/>
    </row>
    <row r="1615" spans="1:14">
      <c r="A1615" s="219"/>
      <c r="B1615" s="220"/>
      <c r="C1615" s="220"/>
      <c r="D1615" s="220"/>
      <c r="E1615" s="220"/>
      <c r="F1615" s="220"/>
      <c r="G1615" s="220"/>
      <c r="H1615" s="220"/>
      <c r="I1615" s="220"/>
      <c r="J1615" s="220"/>
      <c r="K1615" s="220"/>
      <c r="L1615" s="220"/>
      <c r="M1615" s="220"/>
      <c r="N1615" s="220"/>
    </row>
    <row r="1616" spans="1:14">
      <c r="A1616" s="219"/>
      <c r="B1616" s="220"/>
      <c r="C1616" s="220"/>
      <c r="D1616" s="220"/>
      <c r="E1616" s="220"/>
      <c r="F1616" s="220"/>
      <c r="G1616" s="220"/>
      <c r="H1616" s="220"/>
      <c r="I1616" s="220"/>
      <c r="J1616" s="220"/>
      <c r="K1616" s="220"/>
      <c r="L1616" s="220"/>
      <c r="M1616" s="220"/>
      <c r="N1616" s="220"/>
    </row>
    <row r="1617" spans="1:14">
      <c r="A1617" s="219"/>
      <c r="B1617" s="220"/>
      <c r="C1617" s="220"/>
      <c r="D1617" s="220"/>
      <c r="E1617" s="220"/>
      <c r="F1617" s="220"/>
      <c r="G1617" s="220"/>
      <c r="H1617" s="220"/>
      <c r="I1617" s="220"/>
      <c r="J1617" s="220"/>
      <c r="K1617" s="220"/>
      <c r="L1617" s="220"/>
      <c r="M1617" s="220"/>
      <c r="N1617" s="220"/>
    </row>
    <row r="1618" spans="1:14">
      <c r="A1618" s="219"/>
      <c r="B1618" s="220"/>
      <c r="C1618" s="220"/>
      <c r="D1618" s="220"/>
      <c r="E1618" s="220"/>
      <c r="F1618" s="220"/>
      <c r="G1618" s="220"/>
      <c r="H1618" s="220"/>
      <c r="I1618" s="220"/>
      <c r="J1618" s="220"/>
      <c r="K1618" s="220"/>
      <c r="L1618" s="220"/>
      <c r="M1618" s="220"/>
      <c r="N1618" s="220"/>
    </row>
    <row r="1619" spans="1:14">
      <c r="A1619" s="219"/>
      <c r="B1619" s="220"/>
      <c r="C1619" s="220"/>
      <c r="D1619" s="220"/>
      <c r="E1619" s="220"/>
      <c r="F1619" s="220"/>
      <c r="G1619" s="220"/>
      <c r="H1619" s="220"/>
      <c r="I1619" s="220"/>
      <c r="J1619" s="220"/>
      <c r="K1619" s="220"/>
      <c r="L1619" s="220"/>
      <c r="M1619" s="220"/>
      <c r="N1619" s="220"/>
    </row>
    <row r="1620" spans="1:14">
      <c r="A1620" s="219"/>
      <c r="B1620" s="220"/>
      <c r="C1620" s="220"/>
      <c r="D1620" s="220"/>
      <c r="E1620" s="220"/>
      <c r="F1620" s="220"/>
      <c r="G1620" s="220"/>
      <c r="H1620" s="220"/>
      <c r="I1620" s="220"/>
      <c r="J1620" s="220"/>
      <c r="K1620" s="220"/>
      <c r="L1620" s="220"/>
      <c r="M1620" s="220"/>
      <c r="N1620" s="220"/>
    </row>
    <row r="1621" spans="1:14">
      <c r="A1621" s="219"/>
      <c r="B1621" s="220"/>
      <c r="C1621" s="220"/>
      <c r="D1621" s="220"/>
      <c r="E1621" s="220"/>
      <c r="F1621" s="220"/>
      <c r="G1621" s="220"/>
      <c r="H1621" s="220"/>
      <c r="I1621" s="220"/>
      <c r="J1621" s="220"/>
      <c r="K1621" s="220"/>
      <c r="L1621" s="220"/>
      <c r="M1621" s="220"/>
      <c r="N1621" s="220"/>
    </row>
    <row r="1622" spans="1:14">
      <c r="A1622" s="219"/>
      <c r="B1622" s="220"/>
      <c r="C1622" s="220"/>
      <c r="D1622" s="220"/>
      <c r="E1622" s="220"/>
      <c r="F1622" s="220"/>
      <c r="G1622" s="220"/>
      <c r="H1622" s="220"/>
      <c r="I1622" s="220"/>
      <c r="J1622" s="220"/>
      <c r="K1622" s="220"/>
      <c r="L1622" s="220"/>
      <c r="M1622" s="220"/>
      <c r="N1622" s="220"/>
    </row>
    <row r="1623" spans="1:14">
      <c r="A1623" s="219"/>
      <c r="B1623" s="220"/>
      <c r="C1623" s="220"/>
      <c r="D1623" s="220"/>
      <c r="E1623" s="220"/>
      <c r="F1623" s="220"/>
      <c r="G1623" s="220"/>
      <c r="H1623" s="220"/>
      <c r="I1623" s="220"/>
      <c r="J1623" s="220"/>
      <c r="K1623" s="220"/>
      <c r="L1623" s="220"/>
      <c r="M1623" s="220"/>
      <c r="N1623" s="220"/>
    </row>
    <row r="1624" spans="1:14">
      <c r="A1624" s="219"/>
      <c r="B1624" s="220"/>
      <c r="C1624" s="220"/>
      <c r="D1624" s="220"/>
      <c r="E1624" s="220"/>
      <c r="F1624" s="220"/>
      <c r="G1624" s="220"/>
      <c r="H1624" s="220"/>
      <c r="I1624" s="220"/>
      <c r="J1624" s="220"/>
      <c r="K1624" s="220"/>
      <c r="L1624" s="220"/>
      <c r="M1624" s="220"/>
      <c r="N1624" s="220"/>
    </row>
    <row r="1625" spans="1:14">
      <c r="A1625" s="219"/>
      <c r="B1625" s="220"/>
      <c r="C1625" s="220"/>
      <c r="D1625" s="220"/>
      <c r="E1625" s="220"/>
      <c r="F1625" s="220"/>
      <c r="G1625" s="220"/>
      <c r="H1625" s="220"/>
      <c r="I1625" s="220"/>
      <c r="J1625" s="220"/>
      <c r="K1625" s="220"/>
      <c r="L1625" s="220"/>
      <c r="M1625" s="220"/>
      <c r="N1625" s="220"/>
    </row>
    <row r="1626" spans="1:14">
      <c r="A1626" s="219"/>
      <c r="B1626" s="220"/>
      <c r="C1626" s="220"/>
      <c r="D1626" s="220"/>
      <c r="E1626" s="220"/>
      <c r="F1626" s="220"/>
      <c r="G1626" s="220"/>
      <c r="H1626" s="220"/>
      <c r="I1626" s="220"/>
      <c r="J1626" s="220"/>
      <c r="K1626" s="220"/>
      <c r="L1626" s="220"/>
      <c r="M1626" s="220"/>
      <c r="N1626" s="220"/>
    </row>
    <row r="1627" spans="1:14">
      <c r="A1627" s="219"/>
      <c r="B1627" s="220"/>
      <c r="C1627" s="220"/>
      <c r="D1627" s="220"/>
      <c r="E1627" s="220"/>
      <c r="F1627" s="220"/>
      <c r="G1627" s="220"/>
      <c r="H1627" s="220"/>
      <c r="I1627" s="220"/>
      <c r="J1627" s="220"/>
      <c r="K1627" s="220"/>
      <c r="L1627" s="220"/>
      <c r="M1627" s="220"/>
      <c r="N1627" s="220"/>
    </row>
    <row r="1628" spans="1:14">
      <c r="A1628" s="219"/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</row>
    <row r="1629" spans="1:14">
      <c r="A1629" s="219"/>
      <c r="B1629" s="220"/>
      <c r="C1629" s="220"/>
      <c r="D1629" s="220"/>
      <c r="E1629" s="220"/>
      <c r="F1629" s="220"/>
      <c r="G1629" s="220"/>
      <c r="H1629" s="220"/>
      <c r="I1629" s="220"/>
      <c r="J1629" s="220"/>
      <c r="K1629" s="220"/>
      <c r="L1629" s="220"/>
      <c r="M1629" s="220"/>
      <c r="N1629" s="220"/>
    </row>
    <row r="1630" spans="1:14">
      <c r="A1630" s="219"/>
      <c r="B1630" s="220"/>
      <c r="C1630" s="220"/>
      <c r="D1630" s="220"/>
      <c r="E1630" s="220"/>
      <c r="F1630" s="220"/>
      <c r="G1630" s="220"/>
      <c r="H1630" s="220"/>
      <c r="I1630" s="220"/>
      <c r="J1630" s="220"/>
      <c r="K1630" s="220"/>
      <c r="L1630" s="220"/>
      <c r="M1630" s="220"/>
      <c r="N1630" s="220"/>
    </row>
    <row r="1631" spans="1:14">
      <c r="A1631" s="219"/>
      <c r="B1631" s="220"/>
      <c r="C1631" s="220"/>
      <c r="D1631" s="220"/>
      <c r="E1631" s="220"/>
      <c r="F1631" s="220"/>
      <c r="G1631" s="220"/>
      <c r="H1631" s="220"/>
      <c r="I1631" s="220"/>
      <c r="J1631" s="220"/>
      <c r="K1631" s="220"/>
      <c r="L1631" s="220"/>
      <c r="M1631" s="220"/>
      <c r="N1631" s="220"/>
    </row>
    <row r="1632" spans="1:14">
      <c r="A1632" s="219"/>
      <c r="B1632" s="220"/>
      <c r="C1632" s="220"/>
      <c r="D1632" s="220"/>
      <c r="E1632" s="220"/>
      <c r="F1632" s="220"/>
      <c r="G1632" s="220"/>
      <c r="H1632" s="220"/>
      <c r="I1632" s="220"/>
      <c r="J1632" s="220"/>
      <c r="K1632" s="220"/>
      <c r="L1632" s="220"/>
      <c r="M1632" s="220"/>
      <c r="N1632" s="220"/>
    </row>
    <row r="1633" spans="1:14">
      <c r="A1633" s="219"/>
      <c r="B1633" s="220"/>
      <c r="C1633" s="220"/>
      <c r="D1633" s="220"/>
      <c r="E1633" s="220"/>
      <c r="F1633" s="220"/>
      <c r="G1633" s="220"/>
      <c r="H1633" s="220"/>
      <c r="I1633" s="220"/>
      <c r="J1633" s="220"/>
      <c r="K1633" s="220"/>
      <c r="L1633" s="220"/>
      <c r="M1633" s="220"/>
      <c r="N1633" s="220"/>
    </row>
    <row r="1634" spans="1:14">
      <c r="A1634" s="219"/>
      <c r="B1634" s="220"/>
      <c r="C1634" s="220"/>
      <c r="D1634" s="220"/>
      <c r="E1634" s="220"/>
      <c r="F1634" s="220"/>
      <c r="G1634" s="220"/>
      <c r="H1634" s="220"/>
      <c r="I1634" s="220"/>
      <c r="J1634" s="220"/>
      <c r="K1634" s="220"/>
      <c r="L1634" s="220"/>
      <c r="M1634" s="220"/>
      <c r="N1634" s="220"/>
    </row>
    <row r="1635" spans="1:14">
      <c r="A1635" s="219"/>
      <c r="B1635" s="220"/>
      <c r="C1635" s="220"/>
      <c r="D1635" s="220"/>
      <c r="E1635" s="220"/>
      <c r="F1635" s="220"/>
      <c r="G1635" s="220"/>
      <c r="H1635" s="220"/>
      <c r="I1635" s="220"/>
      <c r="J1635" s="220"/>
      <c r="K1635" s="220"/>
      <c r="L1635" s="220"/>
      <c r="M1635" s="220"/>
      <c r="N1635" s="220"/>
    </row>
    <row r="1636" spans="1:14">
      <c r="A1636" s="219"/>
      <c r="B1636" s="220"/>
      <c r="C1636" s="220"/>
      <c r="D1636" s="220"/>
      <c r="E1636" s="220"/>
      <c r="F1636" s="220"/>
      <c r="G1636" s="220"/>
      <c r="H1636" s="220"/>
      <c r="I1636" s="220"/>
      <c r="J1636" s="220"/>
      <c r="K1636" s="220"/>
      <c r="L1636" s="220"/>
      <c r="M1636" s="220"/>
      <c r="N1636" s="220"/>
    </row>
    <row r="1637" spans="1:14">
      <c r="A1637" s="219"/>
      <c r="B1637" s="220"/>
      <c r="C1637" s="220"/>
      <c r="D1637" s="220"/>
      <c r="E1637" s="220"/>
      <c r="F1637" s="220"/>
      <c r="G1637" s="220"/>
      <c r="H1637" s="220"/>
      <c r="I1637" s="220"/>
      <c r="J1637" s="220"/>
      <c r="K1637" s="220"/>
      <c r="L1637" s="220"/>
      <c r="M1637" s="220"/>
      <c r="N1637" s="220"/>
    </row>
    <row r="1638" spans="1:14">
      <c r="A1638" s="219"/>
      <c r="B1638" s="220"/>
      <c r="C1638" s="220"/>
      <c r="D1638" s="220"/>
      <c r="E1638" s="220"/>
      <c r="F1638" s="220"/>
      <c r="G1638" s="220"/>
      <c r="H1638" s="220"/>
      <c r="I1638" s="220"/>
      <c r="J1638" s="220"/>
      <c r="K1638" s="220"/>
      <c r="L1638" s="220"/>
      <c r="M1638" s="220"/>
      <c r="N1638" s="220"/>
    </row>
    <row r="1639" spans="1:14">
      <c r="A1639" s="219"/>
      <c r="B1639" s="220"/>
      <c r="C1639" s="220"/>
      <c r="D1639" s="220"/>
      <c r="E1639" s="220"/>
      <c r="F1639" s="220"/>
      <c r="G1639" s="220"/>
      <c r="H1639" s="220"/>
      <c r="I1639" s="220"/>
      <c r="J1639" s="220"/>
      <c r="K1639" s="220"/>
      <c r="L1639" s="220"/>
      <c r="M1639" s="220"/>
      <c r="N1639" s="220"/>
    </row>
    <row r="1640" spans="1:14">
      <c r="A1640" s="219"/>
      <c r="B1640" s="220"/>
      <c r="C1640" s="220"/>
      <c r="D1640" s="220"/>
      <c r="E1640" s="220"/>
      <c r="F1640" s="220"/>
      <c r="G1640" s="220"/>
      <c r="H1640" s="220"/>
      <c r="I1640" s="220"/>
      <c r="J1640" s="220"/>
      <c r="K1640" s="220"/>
      <c r="L1640" s="220"/>
      <c r="M1640" s="220"/>
      <c r="N1640" s="220"/>
    </row>
    <row r="1641" spans="1:14">
      <c r="A1641" s="219"/>
      <c r="B1641" s="220"/>
      <c r="C1641" s="220"/>
      <c r="D1641" s="220"/>
      <c r="E1641" s="220"/>
      <c r="F1641" s="220"/>
      <c r="G1641" s="220"/>
      <c r="H1641" s="220"/>
      <c r="I1641" s="220"/>
      <c r="J1641" s="220"/>
      <c r="K1641" s="220"/>
      <c r="L1641" s="220"/>
      <c r="M1641" s="220"/>
      <c r="N1641" s="220"/>
    </row>
    <row r="1642" spans="1:14">
      <c r="A1642" s="219"/>
      <c r="B1642" s="220"/>
      <c r="C1642" s="220"/>
      <c r="D1642" s="220"/>
      <c r="E1642" s="220"/>
      <c r="F1642" s="220"/>
      <c r="G1642" s="220"/>
      <c r="H1642" s="220"/>
      <c r="I1642" s="220"/>
      <c r="J1642" s="220"/>
      <c r="K1642" s="220"/>
      <c r="L1642" s="220"/>
      <c r="M1642" s="220"/>
      <c r="N1642" s="220"/>
    </row>
    <row r="1643" spans="1:14">
      <c r="A1643" s="219"/>
      <c r="B1643" s="220"/>
      <c r="C1643" s="220"/>
      <c r="D1643" s="220"/>
      <c r="E1643" s="220"/>
      <c r="F1643" s="220"/>
      <c r="G1643" s="220"/>
      <c r="H1643" s="220"/>
      <c r="I1643" s="220"/>
      <c r="J1643" s="220"/>
      <c r="K1643" s="220"/>
      <c r="L1643" s="220"/>
      <c r="M1643" s="220"/>
      <c r="N1643" s="220"/>
    </row>
    <row r="1644" spans="1:14">
      <c r="A1644" s="219"/>
      <c r="B1644" s="220"/>
      <c r="C1644" s="220"/>
      <c r="D1644" s="220"/>
      <c r="E1644" s="220"/>
      <c r="F1644" s="220"/>
      <c r="G1644" s="220"/>
      <c r="H1644" s="220"/>
      <c r="I1644" s="220"/>
      <c r="J1644" s="220"/>
      <c r="K1644" s="220"/>
      <c r="L1644" s="220"/>
      <c r="M1644" s="220"/>
      <c r="N1644" s="220"/>
    </row>
    <row r="1645" spans="1:14">
      <c r="A1645" s="219"/>
      <c r="B1645" s="220"/>
      <c r="C1645" s="220"/>
      <c r="D1645" s="220"/>
      <c r="E1645" s="220"/>
      <c r="F1645" s="220"/>
      <c r="G1645" s="220"/>
      <c r="H1645" s="220"/>
      <c r="I1645" s="220"/>
      <c r="J1645" s="220"/>
      <c r="K1645" s="220"/>
      <c r="L1645" s="220"/>
      <c r="M1645" s="220"/>
      <c r="N1645" s="220"/>
    </row>
    <row r="1646" spans="1:14">
      <c r="A1646" s="219"/>
      <c r="B1646" s="220"/>
      <c r="C1646" s="220"/>
      <c r="D1646" s="220"/>
      <c r="E1646" s="220"/>
      <c r="F1646" s="220"/>
      <c r="G1646" s="220"/>
      <c r="H1646" s="220"/>
      <c r="I1646" s="220"/>
      <c r="J1646" s="220"/>
      <c r="K1646" s="220"/>
      <c r="L1646" s="220"/>
      <c r="M1646" s="220"/>
      <c r="N1646" s="220"/>
    </row>
    <row r="1647" spans="1:14">
      <c r="A1647" s="219"/>
      <c r="B1647" s="220"/>
      <c r="C1647" s="220"/>
      <c r="D1647" s="220"/>
      <c r="E1647" s="220"/>
      <c r="F1647" s="220"/>
      <c r="G1647" s="220"/>
      <c r="H1647" s="220"/>
      <c r="I1647" s="220"/>
      <c r="J1647" s="220"/>
      <c r="K1647" s="220"/>
      <c r="L1647" s="220"/>
      <c r="M1647" s="220"/>
      <c r="N1647" s="220"/>
    </row>
    <row r="1648" spans="1:14">
      <c r="A1648" s="219"/>
      <c r="B1648" s="220"/>
      <c r="C1648" s="220"/>
      <c r="D1648" s="220"/>
      <c r="E1648" s="220"/>
      <c r="F1648" s="220"/>
      <c r="G1648" s="220"/>
      <c r="H1648" s="220"/>
      <c r="I1648" s="220"/>
      <c r="J1648" s="220"/>
      <c r="K1648" s="220"/>
      <c r="L1648" s="220"/>
      <c r="M1648" s="220"/>
      <c r="N1648" s="220"/>
    </row>
    <row r="1649" spans="1:14">
      <c r="A1649" s="219"/>
      <c r="B1649" s="220"/>
      <c r="C1649" s="220"/>
      <c r="D1649" s="220"/>
      <c r="E1649" s="220"/>
      <c r="F1649" s="220"/>
      <c r="G1649" s="220"/>
      <c r="H1649" s="220"/>
      <c r="I1649" s="220"/>
      <c r="J1649" s="220"/>
      <c r="K1649" s="220"/>
      <c r="L1649" s="220"/>
      <c r="M1649" s="220"/>
      <c r="N1649" s="220"/>
    </row>
    <row r="1650" spans="1:14">
      <c r="A1650" s="219"/>
      <c r="B1650" s="220"/>
      <c r="C1650" s="220"/>
      <c r="D1650" s="220"/>
      <c r="E1650" s="220"/>
      <c r="F1650" s="220"/>
      <c r="G1650" s="220"/>
      <c r="H1650" s="220"/>
      <c r="I1650" s="220"/>
      <c r="J1650" s="220"/>
      <c r="K1650" s="220"/>
      <c r="L1650" s="220"/>
      <c r="M1650" s="220"/>
      <c r="N1650" s="220"/>
    </row>
    <row r="1651" spans="1:14">
      <c r="A1651" s="219"/>
      <c r="B1651" s="220"/>
      <c r="C1651" s="220"/>
      <c r="D1651" s="220"/>
      <c r="E1651" s="220"/>
      <c r="F1651" s="220"/>
      <c r="G1651" s="220"/>
      <c r="H1651" s="220"/>
      <c r="I1651" s="220"/>
      <c r="J1651" s="220"/>
      <c r="K1651" s="220"/>
      <c r="L1651" s="220"/>
      <c r="M1651" s="220"/>
      <c r="N1651" s="220"/>
    </row>
    <row r="1652" spans="1:14">
      <c r="A1652" s="219"/>
      <c r="B1652" s="220"/>
      <c r="C1652" s="220"/>
      <c r="D1652" s="220"/>
      <c r="E1652" s="220"/>
      <c r="F1652" s="220"/>
      <c r="G1652" s="220"/>
      <c r="H1652" s="220"/>
      <c r="I1652" s="220"/>
      <c r="J1652" s="220"/>
      <c r="K1652" s="220"/>
      <c r="L1652" s="220"/>
      <c r="M1652" s="220"/>
      <c r="N1652" s="220"/>
    </row>
    <row r="1653" spans="1:14">
      <c r="A1653" s="219"/>
      <c r="B1653" s="220"/>
      <c r="C1653" s="220"/>
      <c r="D1653" s="220"/>
      <c r="E1653" s="220"/>
      <c r="F1653" s="220"/>
      <c r="G1653" s="220"/>
      <c r="H1653" s="220"/>
      <c r="I1653" s="220"/>
      <c r="J1653" s="220"/>
      <c r="K1653" s="220"/>
      <c r="L1653" s="220"/>
      <c r="M1653" s="220"/>
      <c r="N1653" s="220"/>
    </row>
    <row r="1654" spans="1:14">
      <c r="A1654" s="219"/>
      <c r="B1654" s="220"/>
      <c r="C1654" s="220"/>
      <c r="D1654" s="220"/>
      <c r="E1654" s="220"/>
      <c r="F1654" s="220"/>
      <c r="G1654" s="220"/>
      <c r="H1654" s="220"/>
      <c r="I1654" s="220"/>
      <c r="J1654" s="220"/>
      <c r="K1654" s="220"/>
      <c r="L1654" s="220"/>
      <c r="M1654" s="220"/>
      <c r="N1654" s="220"/>
    </row>
    <row r="1655" spans="1:14">
      <c r="A1655" s="219"/>
      <c r="B1655" s="220"/>
      <c r="C1655" s="220"/>
      <c r="D1655" s="220"/>
      <c r="E1655" s="220"/>
      <c r="F1655" s="220"/>
      <c r="G1655" s="220"/>
      <c r="H1655" s="220"/>
      <c r="I1655" s="220"/>
      <c r="J1655" s="220"/>
      <c r="K1655" s="220"/>
      <c r="L1655" s="220"/>
      <c r="M1655" s="220"/>
      <c r="N1655" s="220"/>
    </row>
    <row r="1656" spans="1:14">
      <c r="A1656" s="219"/>
      <c r="B1656" s="220"/>
      <c r="C1656" s="220"/>
      <c r="D1656" s="220"/>
      <c r="E1656" s="220"/>
      <c r="F1656" s="220"/>
      <c r="G1656" s="220"/>
      <c r="H1656" s="220"/>
      <c r="I1656" s="220"/>
      <c r="J1656" s="220"/>
      <c r="K1656" s="220"/>
      <c r="L1656" s="220"/>
      <c r="M1656" s="220"/>
      <c r="N1656" s="220"/>
    </row>
    <row r="1657" spans="1:14">
      <c r="A1657" s="219"/>
      <c r="B1657" s="220"/>
      <c r="C1657" s="220"/>
      <c r="D1657" s="220"/>
      <c r="E1657" s="220"/>
      <c r="F1657" s="220"/>
      <c r="G1657" s="220"/>
      <c r="H1657" s="220"/>
      <c r="I1657" s="220"/>
      <c r="J1657" s="220"/>
      <c r="K1657" s="220"/>
      <c r="L1657" s="220"/>
      <c r="M1657" s="220"/>
      <c r="N1657" s="220"/>
    </row>
    <row r="1658" spans="1:14">
      <c r="A1658" s="219"/>
      <c r="B1658" s="220"/>
      <c r="C1658" s="220"/>
      <c r="D1658" s="220"/>
      <c r="E1658" s="220"/>
      <c r="F1658" s="220"/>
      <c r="G1658" s="220"/>
      <c r="H1658" s="220"/>
      <c r="I1658" s="220"/>
      <c r="J1658" s="220"/>
      <c r="K1658" s="220"/>
      <c r="L1658" s="220"/>
      <c r="M1658" s="220"/>
      <c r="N1658" s="220"/>
    </row>
    <row r="1659" spans="1:14">
      <c r="A1659" s="219"/>
      <c r="B1659" s="220"/>
      <c r="C1659" s="220"/>
      <c r="D1659" s="220"/>
      <c r="E1659" s="220"/>
      <c r="F1659" s="220"/>
      <c r="G1659" s="220"/>
      <c r="H1659" s="220"/>
      <c r="I1659" s="220"/>
      <c r="J1659" s="220"/>
      <c r="K1659" s="220"/>
      <c r="L1659" s="220"/>
      <c r="M1659" s="220"/>
      <c r="N1659" s="220"/>
    </row>
    <row r="1660" spans="1:14">
      <c r="A1660" s="219"/>
      <c r="B1660" s="220"/>
      <c r="C1660" s="220"/>
      <c r="D1660" s="220"/>
      <c r="E1660" s="220"/>
      <c r="F1660" s="220"/>
      <c r="G1660" s="220"/>
      <c r="H1660" s="220"/>
      <c r="I1660" s="220"/>
      <c r="J1660" s="220"/>
      <c r="K1660" s="220"/>
      <c r="L1660" s="220"/>
      <c r="M1660" s="220"/>
      <c r="N1660" s="220"/>
    </row>
    <row r="1661" spans="1:14">
      <c r="A1661" s="219"/>
      <c r="B1661" s="220"/>
      <c r="C1661" s="220"/>
      <c r="D1661" s="220"/>
      <c r="E1661" s="220"/>
      <c r="F1661" s="220"/>
      <c r="G1661" s="220"/>
      <c r="H1661" s="220"/>
      <c r="I1661" s="220"/>
      <c r="J1661" s="220"/>
      <c r="K1661" s="220"/>
      <c r="L1661" s="220"/>
      <c r="M1661" s="220"/>
      <c r="N1661" s="220"/>
    </row>
    <row r="1662" spans="1:14">
      <c r="A1662" s="219"/>
      <c r="B1662" s="220"/>
      <c r="C1662" s="220"/>
      <c r="D1662" s="220"/>
      <c r="E1662" s="220"/>
      <c r="F1662" s="220"/>
      <c r="G1662" s="220"/>
      <c r="H1662" s="220"/>
      <c r="I1662" s="220"/>
      <c r="J1662" s="220"/>
      <c r="K1662" s="220"/>
      <c r="L1662" s="220"/>
      <c r="M1662" s="220"/>
      <c r="N1662" s="220"/>
    </row>
    <row r="1663" spans="1:14">
      <c r="A1663" s="219"/>
      <c r="B1663" s="220"/>
      <c r="C1663" s="220"/>
      <c r="D1663" s="220"/>
      <c r="E1663" s="220"/>
      <c r="F1663" s="220"/>
      <c r="G1663" s="220"/>
      <c r="H1663" s="220"/>
      <c r="I1663" s="220"/>
      <c r="J1663" s="220"/>
      <c r="K1663" s="220"/>
      <c r="L1663" s="220"/>
      <c r="M1663" s="220"/>
      <c r="N1663" s="220"/>
    </row>
    <row r="1664" spans="1:14">
      <c r="A1664" s="219"/>
      <c r="B1664" s="220"/>
      <c r="C1664" s="220"/>
      <c r="D1664" s="220"/>
      <c r="E1664" s="220"/>
      <c r="F1664" s="220"/>
      <c r="G1664" s="220"/>
      <c r="H1664" s="220"/>
      <c r="I1664" s="220"/>
      <c r="J1664" s="220"/>
      <c r="K1664" s="220"/>
      <c r="L1664" s="220"/>
      <c r="M1664" s="220"/>
      <c r="N1664" s="220"/>
    </row>
    <row r="1665" spans="1:14">
      <c r="A1665" s="219"/>
      <c r="B1665" s="220"/>
      <c r="C1665" s="220"/>
      <c r="D1665" s="220"/>
      <c r="E1665" s="220"/>
      <c r="F1665" s="220"/>
      <c r="G1665" s="220"/>
      <c r="H1665" s="220"/>
      <c r="I1665" s="220"/>
      <c r="J1665" s="220"/>
      <c r="K1665" s="220"/>
      <c r="L1665" s="220"/>
      <c r="M1665" s="220"/>
      <c r="N1665" s="220"/>
    </row>
    <row r="1666" spans="1:14">
      <c r="A1666" s="219"/>
      <c r="B1666" s="220"/>
      <c r="C1666" s="220"/>
      <c r="D1666" s="220"/>
      <c r="E1666" s="220"/>
      <c r="F1666" s="220"/>
      <c r="G1666" s="220"/>
      <c r="H1666" s="220"/>
      <c r="I1666" s="220"/>
      <c r="J1666" s="220"/>
      <c r="K1666" s="220"/>
      <c r="L1666" s="220"/>
      <c r="M1666" s="220"/>
      <c r="N1666" s="220"/>
    </row>
    <row r="1667" spans="1:14">
      <c r="A1667" s="219"/>
      <c r="B1667" s="220"/>
      <c r="C1667" s="220"/>
      <c r="D1667" s="220"/>
      <c r="E1667" s="220"/>
      <c r="F1667" s="220"/>
      <c r="G1667" s="220"/>
      <c r="H1667" s="220"/>
      <c r="I1667" s="220"/>
      <c r="J1667" s="220"/>
      <c r="K1667" s="220"/>
      <c r="L1667" s="220"/>
      <c r="M1667" s="220"/>
      <c r="N1667" s="220"/>
    </row>
    <row r="1668" spans="1:14">
      <c r="A1668" s="219"/>
      <c r="B1668" s="220"/>
      <c r="C1668" s="220"/>
      <c r="D1668" s="220"/>
      <c r="E1668" s="220"/>
      <c r="F1668" s="220"/>
      <c r="G1668" s="220"/>
      <c r="H1668" s="220"/>
      <c r="I1668" s="220"/>
      <c r="J1668" s="220"/>
      <c r="K1668" s="220"/>
      <c r="L1668" s="220"/>
      <c r="M1668" s="220"/>
      <c r="N1668" s="220"/>
    </row>
    <row r="1669" spans="1:14">
      <c r="A1669" s="219"/>
      <c r="B1669" s="220"/>
      <c r="C1669" s="220"/>
      <c r="D1669" s="220"/>
      <c r="E1669" s="220"/>
      <c r="F1669" s="220"/>
      <c r="G1669" s="220"/>
      <c r="H1669" s="220"/>
      <c r="I1669" s="220"/>
      <c r="J1669" s="220"/>
      <c r="K1669" s="220"/>
      <c r="L1669" s="220"/>
      <c r="M1669" s="220"/>
      <c r="N1669" s="220"/>
    </row>
    <row r="1670" spans="1:14">
      <c r="A1670" s="219"/>
      <c r="B1670" s="220"/>
      <c r="C1670" s="220"/>
      <c r="D1670" s="220"/>
      <c r="E1670" s="220"/>
      <c r="F1670" s="220"/>
      <c r="G1670" s="220"/>
      <c r="H1670" s="220"/>
      <c r="I1670" s="220"/>
      <c r="J1670" s="220"/>
      <c r="K1670" s="220"/>
      <c r="L1670" s="220"/>
      <c r="M1670" s="220"/>
      <c r="N1670" s="220"/>
    </row>
    <row r="1671" spans="1:14">
      <c r="A1671" s="219"/>
      <c r="B1671" s="220"/>
      <c r="C1671" s="220"/>
      <c r="D1671" s="220"/>
      <c r="E1671" s="220"/>
      <c r="F1671" s="220"/>
      <c r="G1671" s="220"/>
      <c r="H1671" s="220"/>
      <c r="I1671" s="220"/>
      <c r="J1671" s="220"/>
      <c r="K1671" s="220"/>
      <c r="L1671" s="220"/>
      <c r="M1671" s="220"/>
      <c r="N1671" s="220"/>
    </row>
    <row r="1672" spans="1:14">
      <c r="A1672" s="219"/>
      <c r="B1672" s="220"/>
      <c r="C1672" s="220"/>
      <c r="D1672" s="220"/>
      <c r="E1672" s="220"/>
      <c r="F1672" s="220"/>
      <c r="G1672" s="220"/>
      <c r="H1672" s="220"/>
      <c r="I1672" s="220"/>
      <c r="J1672" s="220"/>
      <c r="K1672" s="220"/>
      <c r="L1672" s="220"/>
      <c r="M1672" s="220"/>
      <c r="N1672" s="220"/>
    </row>
    <row r="1673" spans="1:14">
      <c r="A1673" s="219"/>
      <c r="B1673" s="220"/>
      <c r="C1673" s="220"/>
      <c r="D1673" s="220"/>
      <c r="E1673" s="220"/>
      <c r="F1673" s="220"/>
      <c r="G1673" s="220"/>
      <c r="H1673" s="220"/>
      <c r="I1673" s="220"/>
      <c r="J1673" s="220"/>
      <c r="K1673" s="220"/>
      <c r="L1673" s="220"/>
      <c r="M1673" s="220"/>
      <c r="N1673" s="220"/>
    </row>
    <row r="1674" spans="1:14">
      <c r="A1674" s="219"/>
      <c r="B1674" s="220"/>
      <c r="C1674" s="220"/>
      <c r="D1674" s="220"/>
      <c r="E1674" s="220"/>
      <c r="F1674" s="220"/>
      <c r="G1674" s="220"/>
      <c r="H1674" s="220"/>
      <c r="I1674" s="220"/>
      <c r="J1674" s="220"/>
      <c r="K1674" s="220"/>
      <c r="L1674" s="220"/>
      <c r="M1674" s="220"/>
      <c r="N1674" s="220"/>
    </row>
    <row r="1675" spans="1:14">
      <c r="A1675" s="219"/>
      <c r="B1675" s="220"/>
      <c r="C1675" s="220"/>
      <c r="D1675" s="220"/>
      <c r="E1675" s="220"/>
      <c r="F1675" s="220"/>
      <c r="G1675" s="220"/>
      <c r="H1675" s="220"/>
      <c r="I1675" s="220"/>
      <c r="J1675" s="220"/>
      <c r="K1675" s="220"/>
      <c r="L1675" s="220"/>
      <c r="M1675" s="220"/>
      <c r="N1675" s="220"/>
    </row>
    <row r="1676" spans="1:14">
      <c r="A1676" s="219"/>
      <c r="B1676" s="220"/>
      <c r="C1676" s="220"/>
      <c r="D1676" s="220"/>
      <c r="E1676" s="220"/>
      <c r="F1676" s="220"/>
      <c r="G1676" s="220"/>
      <c r="H1676" s="220"/>
      <c r="I1676" s="220"/>
      <c r="J1676" s="220"/>
      <c r="K1676" s="220"/>
      <c r="L1676" s="220"/>
      <c r="M1676" s="220"/>
      <c r="N1676" s="220"/>
    </row>
    <row r="1677" spans="1:14">
      <c r="A1677" s="219"/>
      <c r="B1677" s="220"/>
      <c r="C1677" s="220"/>
      <c r="D1677" s="220"/>
      <c r="E1677" s="220"/>
      <c r="F1677" s="220"/>
      <c r="G1677" s="220"/>
      <c r="H1677" s="220"/>
      <c r="I1677" s="220"/>
      <c r="J1677" s="220"/>
      <c r="K1677" s="220"/>
      <c r="L1677" s="220"/>
      <c r="M1677" s="220"/>
      <c r="N1677" s="220"/>
    </row>
    <row r="1678" spans="1:14">
      <c r="A1678" s="219"/>
      <c r="B1678" s="220"/>
      <c r="C1678" s="220"/>
      <c r="D1678" s="220"/>
      <c r="E1678" s="220"/>
      <c r="F1678" s="220"/>
      <c r="G1678" s="220"/>
      <c r="H1678" s="220"/>
      <c r="I1678" s="220"/>
      <c r="J1678" s="220"/>
      <c r="K1678" s="220"/>
      <c r="L1678" s="220"/>
      <c r="M1678" s="220"/>
      <c r="N1678" s="220"/>
    </row>
    <row r="1679" spans="1:14">
      <c r="A1679" s="219"/>
      <c r="B1679" s="220"/>
      <c r="C1679" s="220"/>
      <c r="D1679" s="220"/>
      <c r="E1679" s="220"/>
      <c r="F1679" s="220"/>
      <c r="G1679" s="220"/>
      <c r="H1679" s="220"/>
      <c r="I1679" s="220"/>
      <c r="J1679" s="220"/>
      <c r="K1679" s="220"/>
      <c r="L1679" s="220"/>
      <c r="M1679" s="220"/>
      <c r="N1679" s="220"/>
    </row>
    <row r="1680" spans="1:14">
      <c r="A1680" s="219"/>
      <c r="B1680" s="220"/>
      <c r="C1680" s="220"/>
      <c r="D1680" s="220"/>
      <c r="E1680" s="220"/>
      <c r="F1680" s="220"/>
      <c r="G1680" s="220"/>
      <c r="H1680" s="220"/>
      <c r="I1680" s="220"/>
      <c r="J1680" s="220"/>
      <c r="K1680" s="220"/>
      <c r="L1680" s="220"/>
      <c r="M1680" s="220"/>
      <c r="N1680" s="220"/>
    </row>
    <row r="1681" spans="1:14">
      <c r="A1681" s="219"/>
      <c r="B1681" s="220"/>
      <c r="C1681" s="220"/>
      <c r="D1681" s="220"/>
      <c r="E1681" s="220"/>
      <c r="F1681" s="220"/>
      <c r="G1681" s="220"/>
      <c r="H1681" s="220"/>
      <c r="I1681" s="220"/>
      <c r="J1681" s="220"/>
      <c r="K1681" s="220"/>
      <c r="L1681" s="220"/>
      <c r="M1681" s="220"/>
      <c r="N1681" s="220"/>
    </row>
    <row r="1682" spans="1:14">
      <c r="A1682" s="219"/>
      <c r="B1682" s="220"/>
      <c r="C1682" s="220"/>
      <c r="D1682" s="220"/>
      <c r="E1682" s="220"/>
      <c r="F1682" s="220"/>
      <c r="G1682" s="220"/>
      <c r="H1682" s="220"/>
      <c r="I1682" s="220"/>
      <c r="J1682" s="220"/>
      <c r="K1682" s="220"/>
      <c r="L1682" s="220"/>
      <c r="M1682" s="220"/>
      <c r="N1682" s="220"/>
    </row>
    <row r="1683" spans="1:14">
      <c r="A1683" s="219"/>
      <c r="B1683" s="220"/>
      <c r="C1683" s="220"/>
      <c r="D1683" s="220"/>
      <c r="E1683" s="220"/>
      <c r="F1683" s="220"/>
      <c r="G1683" s="220"/>
      <c r="H1683" s="220"/>
      <c r="I1683" s="220"/>
      <c r="J1683" s="220"/>
      <c r="K1683" s="220"/>
      <c r="L1683" s="220"/>
      <c r="M1683" s="220"/>
      <c r="N1683" s="220"/>
    </row>
    <row r="1684" spans="1:14">
      <c r="A1684" s="219"/>
      <c r="B1684" s="220"/>
      <c r="C1684" s="220"/>
      <c r="D1684" s="220"/>
      <c r="E1684" s="220"/>
      <c r="F1684" s="220"/>
      <c r="G1684" s="220"/>
      <c r="H1684" s="220"/>
      <c r="I1684" s="220"/>
      <c r="J1684" s="220"/>
      <c r="K1684" s="220"/>
      <c r="L1684" s="220"/>
      <c r="M1684" s="220"/>
      <c r="N1684" s="220"/>
    </row>
    <row r="1685" spans="1:14">
      <c r="A1685" s="219"/>
      <c r="B1685" s="220"/>
      <c r="C1685" s="220"/>
      <c r="D1685" s="220"/>
      <c r="E1685" s="220"/>
      <c r="F1685" s="220"/>
      <c r="G1685" s="220"/>
      <c r="H1685" s="220"/>
      <c r="I1685" s="220"/>
      <c r="J1685" s="220"/>
      <c r="K1685" s="220"/>
      <c r="L1685" s="220"/>
      <c r="M1685" s="220"/>
      <c r="N1685" s="220"/>
    </row>
    <row r="1686" spans="1:14">
      <c r="A1686" s="219"/>
      <c r="B1686" s="220"/>
      <c r="C1686" s="220"/>
      <c r="D1686" s="220"/>
      <c r="E1686" s="220"/>
      <c r="F1686" s="220"/>
      <c r="G1686" s="220"/>
      <c r="H1686" s="220"/>
      <c r="I1686" s="220"/>
      <c r="J1686" s="220"/>
      <c r="K1686" s="220"/>
      <c r="L1686" s="220"/>
      <c r="M1686" s="220"/>
      <c r="N1686" s="220"/>
    </row>
    <row r="1687" spans="1:14">
      <c r="A1687" s="219"/>
      <c r="B1687" s="220"/>
      <c r="C1687" s="220"/>
      <c r="D1687" s="220"/>
      <c r="E1687" s="220"/>
      <c r="F1687" s="220"/>
      <c r="G1687" s="220"/>
      <c r="H1687" s="220"/>
      <c r="I1687" s="220"/>
      <c r="J1687" s="220"/>
      <c r="K1687" s="220"/>
      <c r="L1687" s="220"/>
      <c r="M1687" s="220"/>
      <c r="N1687" s="220"/>
    </row>
    <row r="1688" spans="1:14">
      <c r="A1688" s="219"/>
      <c r="B1688" s="220"/>
      <c r="C1688" s="220"/>
      <c r="D1688" s="220"/>
      <c r="E1688" s="220"/>
      <c r="F1688" s="220"/>
      <c r="G1688" s="220"/>
      <c r="H1688" s="220"/>
      <c r="I1688" s="220"/>
      <c r="J1688" s="220"/>
      <c r="K1688" s="220"/>
      <c r="L1688" s="220"/>
      <c r="M1688" s="220"/>
      <c r="N1688" s="220"/>
    </row>
    <row r="1689" spans="1:14">
      <c r="A1689" s="219"/>
      <c r="B1689" s="220"/>
      <c r="C1689" s="220"/>
      <c r="D1689" s="220"/>
      <c r="E1689" s="220"/>
      <c r="F1689" s="220"/>
      <c r="G1689" s="220"/>
      <c r="H1689" s="220"/>
      <c r="I1689" s="220"/>
      <c r="J1689" s="220"/>
      <c r="K1689" s="220"/>
      <c r="L1689" s="220"/>
      <c r="M1689" s="220"/>
      <c r="N1689" s="220"/>
    </row>
    <row r="1690" spans="1:14">
      <c r="A1690" s="219"/>
      <c r="B1690" s="220"/>
      <c r="C1690" s="220"/>
      <c r="D1690" s="220"/>
      <c r="E1690" s="220"/>
      <c r="F1690" s="220"/>
      <c r="G1690" s="220"/>
      <c r="H1690" s="220"/>
      <c r="I1690" s="220"/>
      <c r="J1690" s="220"/>
      <c r="K1690" s="220"/>
      <c r="L1690" s="220"/>
      <c r="M1690" s="220"/>
      <c r="N1690" s="220"/>
    </row>
    <row r="1691" spans="1:14">
      <c r="A1691" s="219"/>
      <c r="B1691" s="220"/>
      <c r="C1691" s="220"/>
      <c r="D1691" s="220"/>
      <c r="E1691" s="220"/>
      <c r="F1691" s="220"/>
      <c r="G1691" s="220"/>
      <c r="H1691" s="220"/>
      <c r="I1691" s="220"/>
      <c r="J1691" s="220"/>
      <c r="K1691" s="220"/>
      <c r="L1691" s="220"/>
      <c r="M1691" s="220"/>
      <c r="N1691" s="220"/>
    </row>
    <row r="1692" spans="1:14">
      <c r="A1692" s="219"/>
      <c r="B1692" s="220"/>
      <c r="C1692" s="220"/>
      <c r="D1692" s="220"/>
      <c r="E1692" s="220"/>
      <c r="F1692" s="220"/>
      <c r="G1692" s="220"/>
      <c r="H1692" s="220"/>
      <c r="I1692" s="220"/>
      <c r="J1692" s="220"/>
      <c r="K1692" s="220"/>
      <c r="L1692" s="220"/>
      <c r="M1692" s="220"/>
      <c r="N1692" s="220"/>
    </row>
    <row r="1693" spans="1:14">
      <c r="A1693" s="219"/>
      <c r="B1693" s="220"/>
      <c r="C1693" s="220"/>
      <c r="D1693" s="220"/>
      <c r="E1693" s="220"/>
      <c r="F1693" s="220"/>
      <c r="G1693" s="220"/>
      <c r="H1693" s="220"/>
      <c r="I1693" s="220"/>
      <c r="J1693" s="220"/>
      <c r="K1693" s="220"/>
      <c r="L1693" s="220"/>
      <c r="M1693" s="220"/>
      <c r="N1693" s="220"/>
    </row>
    <row r="1694" spans="1:14">
      <c r="A1694" s="219"/>
      <c r="B1694" s="220"/>
      <c r="C1694" s="220"/>
      <c r="D1694" s="220"/>
      <c r="E1694" s="220"/>
      <c r="F1694" s="220"/>
      <c r="G1694" s="220"/>
      <c r="H1694" s="220"/>
      <c r="I1694" s="220"/>
      <c r="J1694" s="220"/>
      <c r="K1694" s="220"/>
      <c r="L1694" s="220"/>
      <c r="M1694" s="220"/>
      <c r="N1694" s="220"/>
    </row>
    <row r="1695" spans="1:14">
      <c r="A1695" s="219"/>
      <c r="B1695" s="220"/>
      <c r="C1695" s="220"/>
      <c r="D1695" s="220"/>
      <c r="E1695" s="220"/>
      <c r="F1695" s="220"/>
      <c r="G1695" s="220"/>
      <c r="H1695" s="220"/>
      <c r="I1695" s="220"/>
      <c r="J1695" s="220"/>
      <c r="K1695" s="220"/>
      <c r="L1695" s="220"/>
      <c r="M1695" s="220"/>
      <c r="N1695" s="220"/>
    </row>
    <row r="1696" spans="1:14">
      <c r="A1696" s="219"/>
      <c r="B1696" s="220"/>
      <c r="C1696" s="220"/>
      <c r="D1696" s="220"/>
      <c r="E1696" s="220"/>
      <c r="F1696" s="220"/>
      <c r="G1696" s="220"/>
      <c r="H1696" s="220"/>
      <c r="I1696" s="220"/>
      <c r="J1696" s="220"/>
      <c r="K1696" s="220"/>
      <c r="L1696" s="220"/>
      <c r="M1696" s="220"/>
      <c r="N1696" s="220"/>
    </row>
    <row r="1697" spans="1:14">
      <c r="A1697" s="219"/>
      <c r="B1697" s="220"/>
      <c r="C1697" s="220"/>
      <c r="D1697" s="220"/>
      <c r="E1697" s="220"/>
      <c r="F1697" s="220"/>
      <c r="G1697" s="220"/>
      <c r="H1697" s="220"/>
      <c r="I1697" s="220"/>
      <c r="J1697" s="220"/>
      <c r="K1697" s="220"/>
      <c r="L1697" s="220"/>
      <c r="M1697" s="220"/>
      <c r="N1697" s="220"/>
    </row>
    <row r="1698" spans="1:14">
      <c r="A1698" s="219"/>
      <c r="B1698" s="220"/>
      <c r="C1698" s="220"/>
      <c r="D1698" s="220"/>
      <c r="E1698" s="220"/>
      <c r="F1698" s="220"/>
      <c r="G1698" s="220"/>
      <c r="H1698" s="220"/>
      <c r="I1698" s="220"/>
      <c r="J1698" s="220"/>
      <c r="K1698" s="220"/>
      <c r="L1698" s="220"/>
      <c r="M1698" s="220"/>
      <c r="N1698" s="220"/>
    </row>
    <row r="1699" spans="1:14">
      <c r="A1699" s="219"/>
      <c r="B1699" s="220"/>
      <c r="C1699" s="220"/>
      <c r="D1699" s="220"/>
      <c r="E1699" s="220"/>
      <c r="F1699" s="220"/>
      <c r="G1699" s="220"/>
      <c r="H1699" s="220"/>
      <c r="I1699" s="220"/>
      <c r="J1699" s="220"/>
      <c r="K1699" s="220"/>
      <c r="L1699" s="220"/>
      <c r="M1699" s="220"/>
      <c r="N1699" s="220"/>
    </row>
    <row r="1700" spans="1:14">
      <c r="A1700" s="219"/>
      <c r="B1700" s="220"/>
      <c r="C1700" s="220"/>
      <c r="D1700" s="220"/>
      <c r="E1700" s="220"/>
      <c r="F1700" s="220"/>
      <c r="G1700" s="220"/>
      <c r="H1700" s="220"/>
      <c r="I1700" s="220"/>
      <c r="J1700" s="220"/>
      <c r="K1700" s="220"/>
      <c r="L1700" s="220"/>
      <c r="M1700" s="220"/>
      <c r="N1700" s="220"/>
    </row>
    <row r="1701" spans="1:14">
      <c r="A1701" s="219"/>
      <c r="B1701" s="220"/>
      <c r="C1701" s="220"/>
      <c r="D1701" s="220"/>
      <c r="E1701" s="220"/>
      <c r="F1701" s="220"/>
      <c r="G1701" s="220"/>
      <c r="H1701" s="220"/>
      <c r="I1701" s="220"/>
      <c r="J1701" s="220"/>
      <c r="K1701" s="220"/>
      <c r="L1701" s="220"/>
      <c r="M1701" s="220"/>
      <c r="N1701" s="220"/>
    </row>
    <row r="1702" spans="1:14">
      <c r="A1702" s="219"/>
      <c r="B1702" s="220"/>
      <c r="C1702" s="220"/>
      <c r="D1702" s="220"/>
      <c r="E1702" s="220"/>
      <c r="F1702" s="220"/>
      <c r="G1702" s="220"/>
      <c r="H1702" s="220"/>
      <c r="I1702" s="220"/>
      <c r="J1702" s="220"/>
      <c r="K1702" s="220"/>
      <c r="L1702" s="220"/>
      <c r="M1702" s="220"/>
      <c r="N1702" s="220"/>
    </row>
    <row r="1703" spans="1:14">
      <c r="A1703" s="219"/>
      <c r="B1703" s="220"/>
      <c r="C1703" s="220"/>
      <c r="D1703" s="220"/>
      <c r="E1703" s="220"/>
      <c r="F1703" s="220"/>
      <c r="G1703" s="220"/>
      <c r="H1703" s="220"/>
      <c r="I1703" s="220"/>
      <c r="J1703" s="220"/>
      <c r="K1703" s="220"/>
      <c r="L1703" s="220"/>
      <c r="M1703" s="220"/>
      <c r="N1703" s="220"/>
    </row>
    <row r="1704" spans="1:14">
      <c r="A1704" s="219"/>
      <c r="B1704" s="220"/>
      <c r="C1704" s="220"/>
      <c r="D1704" s="220"/>
      <c r="E1704" s="220"/>
      <c r="F1704" s="220"/>
      <c r="G1704" s="220"/>
      <c r="H1704" s="220"/>
      <c r="I1704" s="220"/>
      <c r="J1704" s="220"/>
      <c r="K1704" s="220"/>
      <c r="L1704" s="220"/>
      <c r="M1704" s="220"/>
      <c r="N1704" s="220"/>
    </row>
    <row r="1705" spans="1:14">
      <c r="A1705" s="219"/>
      <c r="B1705" s="220"/>
      <c r="C1705" s="220"/>
      <c r="D1705" s="220"/>
      <c r="E1705" s="220"/>
      <c r="F1705" s="220"/>
      <c r="G1705" s="220"/>
      <c r="H1705" s="220"/>
      <c r="I1705" s="220"/>
      <c r="J1705" s="220"/>
      <c r="K1705" s="220"/>
      <c r="L1705" s="220"/>
      <c r="M1705" s="220"/>
      <c r="N1705" s="220"/>
    </row>
    <row r="1706" spans="1:14">
      <c r="A1706" s="219"/>
      <c r="B1706" s="220"/>
      <c r="C1706" s="220"/>
      <c r="D1706" s="220"/>
      <c r="E1706" s="220"/>
      <c r="F1706" s="220"/>
      <c r="G1706" s="220"/>
      <c r="H1706" s="220"/>
      <c r="I1706" s="220"/>
      <c r="J1706" s="220"/>
      <c r="K1706" s="220"/>
      <c r="L1706" s="220"/>
      <c r="M1706" s="220"/>
      <c r="N1706" s="220"/>
    </row>
    <row r="1707" spans="1:14">
      <c r="A1707" s="219"/>
      <c r="B1707" s="220"/>
      <c r="C1707" s="220"/>
      <c r="D1707" s="220"/>
      <c r="E1707" s="220"/>
      <c r="F1707" s="220"/>
      <c r="G1707" s="220"/>
      <c r="H1707" s="220"/>
      <c r="I1707" s="220"/>
      <c r="J1707" s="220"/>
      <c r="K1707" s="220"/>
      <c r="L1707" s="220"/>
      <c r="M1707" s="220"/>
      <c r="N1707" s="220"/>
    </row>
    <row r="1708" spans="1:14">
      <c r="A1708" s="219"/>
      <c r="B1708" s="220"/>
      <c r="C1708" s="220"/>
      <c r="D1708" s="220"/>
      <c r="E1708" s="220"/>
      <c r="F1708" s="220"/>
      <c r="G1708" s="220"/>
      <c r="H1708" s="220"/>
      <c r="I1708" s="220"/>
      <c r="J1708" s="220"/>
      <c r="K1708" s="220"/>
      <c r="L1708" s="220"/>
      <c r="M1708" s="220"/>
      <c r="N1708" s="220"/>
    </row>
    <row r="1709" spans="1:14">
      <c r="A1709" s="219"/>
      <c r="B1709" s="220"/>
      <c r="C1709" s="220"/>
      <c r="D1709" s="220"/>
      <c r="E1709" s="220"/>
      <c r="F1709" s="220"/>
      <c r="G1709" s="220"/>
      <c r="H1709" s="220"/>
      <c r="I1709" s="220"/>
      <c r="J1709" s="220"/>
      <c r="K1709" s="220"/>
      <c r="L1709" s="220"/>
      <c r="M1709" s="220"/>
      <c r="N1709" s="220"/>
    </row>
    <row r="1710" spans="1:14">
      <c r="A1710" s="219"/>
      <c r="B1710" s="220"/>
      <c r="C1710" s="220"/>
      <c r="D1710" s="220"/>
      <c r="E1710" s="220"/>
      <c r="F1710" s="220"/>
      <c r="G1710" s="220"/>
      <c r="H1710" s="220"/>
      <c r="I1710" s="220"/>
      <c r="J1710" s="220"/>
      <c r="K1710" s="220"/>
      <c r="L1710" s="220"/>
      <c r="M1710" s="220"/>
      <c r="N1710" s="220"/>
    </row>
    <row r="1711" spans="1:14">
      <c r="A1711" s="219"/>
      <c r="B1711" s="220"/>
      <c r="C1711" s="220"/>
      <c r="D1711" s="220"/>
      <c r="E1711" s="220"/>
      <c r="F1711" s="220"/>
      <c r="G1711" s="220"/>
      <c r="H1711" s="220"/>
      <c r="I1711" s="220"/>
      <c r="J1711" s="220"/>
      <c r="K1711" s="220"/>
      <c r="L1711" s="220"/>
      <c r="M1711" s="220"/>
      <c r="N1711" s="220"/>
    </row>
    <row r="1712" spans="1:14">
      <c r="A1712" s="219"/>
      <c r="B1712" s="220"/>
      <c r="C1712" s="220"/>
      <c r="D1712" s="220"/>
      <c r="E1712" s="220"/>
      <c r="F1712" s="220"/>
      <c r="G1712" s="220"/>
      <c r="H1712" s="220"/>
      <c r="I1712" s="220"/>
      <c r="J1712" s="220"/>
      <c r="K1712" s="220"/>
      <c r="L1712" s="220"/>
      <c r="M1712" s="220"/>
      <c r="N1712" s="220"/>
    </row>
    <row r="1713" spans="1:14">
      <c r="A1713" s="219"/>
      <c r="B1713" s="220"/>
      <c r="C1713" s="220"/>
      <c r="D1713" s="220"/>
      <c r="E1713" s="220"/>
      <c r="F1713" s="220"/>
      <c r="G1713" s="220"/>
      <c r="H1713" s="220"/>
      <c r="I1713" s="220"/>
      <c r="J1713" s="220"/>
      <c r="K1713" s="220"/>
      <c r="L1713" s="220"/>
      <c r="M1713" s="220"/>
      <c r="N1713" s="220"/>
    </row>
    <row r="1714" spans="1:14">
      <c r="A1714" s="219"/>
      <c r="B1714" s="220"/>
      <c r="C1714" s="220"/>
      <c r="D1714" s="220"/>
      <c r="E1714" s="220"/>
      <c r="F1714" s="220"/>
      <c r="G1714" s="220"/>
      <c r="H1714" s="220"/>
      <c r="I1714" s="220"/>
      <c r="J1714" s="220"/>
      <c r="K1714" s="220"/>
      <c r="L1714" s="220"/>
      <c r="M1714" s="220"/>
      <c r="N1714" s="220"/>
    </row>
    <row r="1715" spans="1:14">
      <c r="A1715" s="219"/>
      <c r="B1715" s="220"/>
      <c r="C1715" s="220"/>
      <c r="D1715" s="220"/>
      <c r="E1715" s="220"/>
      <c r="F1715" s="220"/>
      <c r="G1715" s="220"/>
      <c r="H1715" s="220"/>
      <c r="I1715" s="220"/>
      <c r="J1715" s="220"/>
      <c r="K1715" s="220"/>
      <c r="L1715" s="220"/>
      <c r="M1715" s="220"/>
      <c r="N1715" s="220"/>
    </row>
    <row r="1716" spans="1:14">
      <c r="A1716" s="219"/>
      <c r="B1716" s="220"/>
      <c r="C1716" s="220"/>
      <c r="D1716" s="220"/>
      <c r="E1716" s="220"/>
      <c r="F1716" s="220"/>
      <c r="G1716" s="220"/>
      <c r="H1716" s="220"/>
      <c r="I1716" s="220"/>
      <c r="J1716" s="220"/>
      <c r="K1716" s="220"/>
      <c r="L1716" s="220"/>
      <c r="M1716" s="220"/>
      <c r="N1716" s="220"/>
    </row>
    <row r="1717" spans="1:14">
      <c r="A1717" s="219"/>
      <c r="B1717" s="220"/>
      <c r="C1717" s="220"/>
      <c r="D1717" s="220"/>
      <c r="E1717" s="220"/>
      <c r="F1717" s="220"/>
      <c r="G1717" s="220"/>
      <c r="H1717" s="220"/>
      <c r="I1717" s="220"/>
      <c r="J1717" s="220"/>
      <c r="K1717" s="220"/>
      <c r="L1717" s="220"/>
      <c r="M1717" s="220"/>
      <c r="N1717" s="220"/>
    </row>
    <row r="1718" spans="1:14">
      <c r="A1718" s="219"/>
      <c r="B1718" s="220"/>
      <c r="C1718" s="220"/>
      <c r="D1718" s="220"/>
      <c r="E1718" s="220"/>
      <c r="F1718" s="220"/>
      <c r="G1718" s="220"/>
      <c r="H1718" s="220"/>
      <c r="I1718" s="220"/>
      <c r="J1718" s="220"/>
      <c r="K1718" s="220"/>
      <c r="L1718" s="220"/>
      <c r="M1718" s="220"/>
      <c r="N1718" s="220"/>
    </row>
    <row r="1719" spans="1:14">
      <c r="A1719" s="219"/>
      <c r="B1719" s="220"/>
      <c r="C1719" s="220"/>
      <c r="D1719" s="220"/>
      <c r="E1719" s="220"/>
      <c r="F1719" s="220"/>
      <c r="G1719" s="220"/>
      <c r="H1719" s="220"/>
      <c r="I1719" s="220"/>
      <c r="J1719" s="220"/>
      <c r="K1719" s="220"/>
      <c r="L1719" s="220"/>
      <c r="M1719" s="220"/>
      <c r="N1719" s="220"/>
    </row>
    <row r="1720" spans="1:14">
      <c r="A1720" s="219"/>
      <c r="B1720" s="220"/>
      <c r="C1720" s="220"/>
      <c r="D1720" s="220"/>
      <c r="E1720" s="220"/>
      <c r="F1720" s="220"/>
      <c r="G1720" s="220"/>
      <c r="H1720" s="220"/>
      <c r="I1720" s="220"/>
      <c r="J1720" s="220"/>
      <c r="K1720" s="220"/>
      <c r="L1720" s="220"/>
      <c r="M1720" s="220"/>
      <c r="N1720" s="220"/>
    </row>
    <row r="1721" spans="1:14">
      <c r="A1721" s="219"/>
      <c r="B1721" s="220"/>
      <c r="C1721" s="220"/>
      <c r="D1721" s="220"/>
      <c r="E1721" s="220"/>
      <c r="F1721" s="220"/>
      <c r="G1721" s="220"/>
      <c r="H1721" s="220"/>
      <c r="I1721" s="220"/>
      <c r="J1721" s="220"/>
      <c r="K1721" s="220"/>
      <c r="L1721" s="220"/>
      <c r="M1721" s="220"/>
      <c r="N1721" s="220"/>
    </row>
    <row r="1722" spans="1:14">
      <c r="A1722" s="219"/>
      <c r="B1722" s="220"/>
      <c r="C1722" s="220"/>
      <c r="D1722" s="220"/>
      <c r="E1722" s="220"/>
      <c r="F1722" s="220"/>
      <c r="G1722" s="220"/>
      <c r="H1722" s="220"/>
      <c r="I1722" s="220"/>
      <c r="J1722" s="220"/>
      <c r="K1722" s="220"/>
      <c r="L1722" s="220"/>
      <c r="M1722" s="220"/>
      <c r="N1722" s="220"/>
    </row>
    <row r="1723" spans="1:14">
      <c r="A1723" s="219"/>
      <c r="B1723" s="220"/>
      <c r="C1723" s="220"/>
      <c r="D1723" s="220"/>
      <c r="E1723" s="220"/>
      <c r="F1723" s="220"/>
      <c r="G1723" s="220"/>
      <c r="H1723" s="220"/>
      <c r="I1723" s="220"/>
      <c r="J1723" s="220"/>
      <c r="K1723" s="220"/>
      <c r="L1723" s="220"/>
      <c r="M1723" s="220"/>
      <c r="N1723" s="220"/>
    </row>
    <row r="1724" spans="1:14">
      <c r="A1724" s="219"/>
      <c r="B1724" s="220"/>
      <c r="C1724" s="220"/>
      <c r="D1724" s="220"/>
      <c r="E1724" s="220"/>
      <c r="F1724" s="220"/>
      <c r="G1724" s="220"/>
      <c r="H1724" s="220"/>
      <c r="I1724" s="220"/>
      <c r="J1724" s="220"/>
      <c r="K1724" s="220"/>
      <c r="L1724" s="220"/>
      <c r="M1724" s="220"/>
      <c r="N1724" s="220"/>
    </row>
    <row r="1725" spans="1:14">
      <c r="A1725" s="219"/>
      <c r="B1725" s="220"/>
      <c r="C1725" s="220"/>
      <c r="D1725" s="220"/>
      <c r="E1725" s="220"/>
      <c r="F1725" s="220"/>
      <c r="G1725" s="220"/>
      <c r="H1725" s="220"/>
      <c r="I1725" s="220"/>
      <c r="J1725" s="220"/>
      <c r="K1725" s="220"/>
      <c r="L1725" s="220"/>
      <c r="M1725" s="220"/>
      <c r="N1725" s="220"/>
    </row>
    <row r="1726" spans="1:14">
      <c r="A1726" s="219"/>
      <c r="B1726" s="220"/>
      <c r="C1726" s="220"/>
      <c r="D1726" s="220"/>
      <c r="E1726" s="220"/>
      <c r="F1726" s="220"/>
      <c r="G1726" s="220"/>
      <c r="H1726" s="220"/>
      <c r="I1726" s="220"/>
      <c r="J1726" s="220"/>
      <c r="K1726" s="220"/>
      <c r="L1726" s="220"/>
      <c r="M1726" s="220"/>
      <c r="N1726" s="220"/>
    </row>
    <row r="1727" spans="1:14">
      <c r="A1727" s="219"/>
      <c r="B1727" s="220"/>
      <c r="C1727" s="220"/>
      <c r="D1727" s="220"/>
      <c r="E1727" s="220"/>
      <c r="F1727" s="220"/>
      <c r="G1727" s="220"/>
      <c r="H1727" s="220"/>
      <c r="I1727" s="220"/>
      <c r="J1727" s="220"/>
      <c r="K1727" s="220"/>
      <c r="L1727" s="220"/>
      <c r="M1727" s="220"/>
      <c r="N1727" s="220"/>
    </row>
    <row r="1728" spans="1:14">
      <c r="A1728" s="219"/>
      <c r="B1728" s="220"/>
      <c r="C1728" s="220"/>
      <c r="D1728" s="220"/>
      <c r="E1728" s="220"/>
      <c r="F1728" s="220"/>
      <c r="G1728" s="220"/>
      <c r="H1728" s="220"/>
      <c r="I1728" s="220"/>
      <c r="J1728" s="220"/>
      <c r="K1728" s="220"/>
      <c r="L1728" s="220"/>
      <c r="M1728" s="220"/>
      <c r="N1728" s="220"/>
    </row>
    <row r="1729" spans="1:14">
      <c r="A1729" s="219"/>
      <c r="B1729" s="220"/>
      <c r="C1729" s="220"/>
      <c r="D1729" s="220"/>
      <c r="E1729" s="220"/>
      <c r="F1729" s="220"/>
      <c r="G1729" s="220"/>
      <c r="H1729" s="220"/>
      <c r="I1729" s="220"/>
      <c r="J1729" s="220"/>
      <c r="K1729" s="220"/>
      <c r="L1729" s="220"/>
      <c r="M1729" s="220"/>
      <c r="N1729" s="220"/>
    </row>
    <row r="1730" spans="1:14">
      <c r="A1730" s="219"/>
      <c r="B1730" s="220"/>
      <c r="C1730" s="220"/>
      <c r="D1730" s="220"/>
      <c r="E1730" s="220"/>
      <c r="F1730" s="220"/>
      <c r="G1730" s="220"/>
      <c r="H1730" s="220"/>
      <c r="I1730" s="220"/>
      <c r="J1730" s="220"/>
      <c r="K1730" s="220"/>
      <c r="L1730" s="220"/>
      <c r="M1730" s="220"/>
      <c r="N1730" s="220"/>
    </row>
    <row r="1731" spans="1:14">
      <c r="A1731" s="219"/>
      <c r="B1731" s="220"/>
      <c r="C1731" s="220"/>
      <c r="D1731" s="220"/>
      <c r="E1731" s="220"/>
      <c r="F1731" s="220"/>
      <c r="G1731" s="220"/>
      <c r="H1731" s="220"/>
      <c r="I1731" s="220"/>
      <c r="J1731" s="220"/>
      <c r="K1731" s="220"/>
      <c r="L1731" s="220"/>
      <c r="M1731" s="220"/>
      <c r="N1731" s="220"/>
    </row>
    <row r="1732" spans="1:14">
      <c r="A1732" s="219"/>
      <c r="B1732" s="220"/>
      <c r="C1732" s="220"/>
      <c r="D1732" s="220"/>
      <c r="E1732" s="220"/>
      <c r="F1732" s="220"/>
      <c r="G1732" s="220"/>
      <c r="H1732" s="220"/>
      <c r="I1732" s="220"/>
      <c r="J1732" s="220"/>
      <c r="K1732" s="220"/>
      <c r="L1732" s="220"/>
      <c r="M1732" s="220"/>
      <c r="N1732" s="220"/>
    </row>
    <row r="1733" spans="1:14">
      <c r="A1733" s="219"/>
      <c r="B1733" s="220"/>
      <c r="C1733" s="220"/>
      <c r="D1733" s="220"/>
      <c r="E1733" s="220"/>
      <c r="F1733" s="220"/>
      <c r="G1733" s="220"/>
      <c r="H1733" s="220"/>
      <c r="I1733" s="220"/>
      <c r="J1733" s="220"/>
      <c r="K1733" s="220"/>
      <c r="L1733" s="220"/>
      <c r="M1733" s="220"/>
      <c r="N1733" s="220"/>
    </row>
    <row r="1734" spans="1:14">
      <c r="A1734" s="219"/>
      <c r="B1734" s="220"/>
      <c r="C1734" s="220"/>
      <c r="D1734" s="220"/>
      <c r="E1734" s="220"/>
      <c r="F1734" s="220"/>
      <c r="G1734" s="220"/>
      <c r="H1734" s="220"/>
      <c r="I1734" s="220"/>
      <c r="J1734" s="220"/>
      <c r="K1734" s="220"/>
      <c r="L1734" s="220"/>
      <c r="M1734" s="220"/>
      <c r="N1734" s="220"/>
    </row>
    <row r="1735" spans="1:14">
      <c r="A1735" s="219"/>
      <c r="B1735" s="220"/>
      <c r="C1735" s="220"/>
      <c r="D1735" s="220"/>
      <c r="E1735" s="220"/>
      <c r="F1735" s="220"/>
      <c r="G1735" s="220"/>
      <c r="H1735" s="220"/>
      <c r="I1735" s="220"/>
      <c r="J1735" s="220"/>
      <c r="K1735" s="220"/>
      <c r="L1735" s="220"/>
      <c r="M1735" s="220"/>
      <c r="N1735" s="220"/>
    </row>
    <row r="1736" spans="1:14">
      <c r="A1736" s="219"/>
      <c r="B1736" s="220"/>
      <c r="C1736" s="220"/>
      <c r="D1736" s="220"/>
      <c r="E1736" s="220"/>
      <c r="F1736" s="220"/>
      <c r="G1736" s="220"/>
      <c r="H1736" s="220"/>
      <c r="I1736" s="220"/>
      <c r="J1736" s="220"/>
      <c r="K1736" s="220"/>
      <c r="L1736" s="220"/>
      <c r="M1736" s="220"/>
      <c r="N1736" s="220"/>
    </row>
    <row r="1737" spans="1:14">
      <c r="A1737" s="219"/>
      <c r="B1737" s="220"/>
      <c r="C1737" s="220"/>
      <c r="D1737" s="220"/>
      <c r="E1737" s="220"/>
      <c r="F1737" s="220"/>
      <c r="G1737" s="220"/>
      <c r="H1737" s="220"/>
      <c r="I1737" s="220"/>
      <c r="J1737" s="220"/>
      <c r="K1737" s="220"/>
      <c r="L1737" s="220"/>
      <c r="M1737" s="220"/>
      <c r="N1737" s="220"/>
    </row>
    <row r="1738" spans="1:14">
      <c r="A1738" s="219"/>
      <c r="B1738" s="220"/>
      <c r="C1738" s="220"/>
      <c r="D1738" s="220"/>
      <c r="E1738" s="220"/>
      <c r="F1738" s="220"/>
      <c r="G1738" s="220"/>
      <c r="H1738" s="220"/>
      <c r="I1738" s="220"/>
      <c r="J1738" s="220"/>
      <c r="K1738" s="220"/>
      <c r="L1738" s="220"/>
      <c r="M1738" s="220"/>
      <c r="N1738" s="220"/>
    </row>
    <row r="1739" spans="1:14">
      <c r="A1739" s="219"/>
      <c r="B1739" s="220"/>
      <c r="C1739" s="220"/>
      <c r="D1739" s="220"/>
      <c r="E1739" s="220"/>
      <c r="F1739" s="220"/>
      <c r="G1739" s="220"/>
      <c r="H1739" s="220"/>
      <c r="I1739" s="220"/>
      <c r="J1739" s="220"/>
      <c r="K1739" s="220"/>
      <c r="L1739" s="220"/>
      <c r="M1739" s="220"/>
      <c r="N1739" s="220"/>
    </row>
    <row r="1740" spans="1:14">
      <c r="A1740" s="219"/>
      <c r="B1740" s="220"/>
      <c r="C1740" s="220"/>
      <c r="D1740" s="220"/>
      <c r="E1740" s="220"/>
      <c r="F1740" s="220"/>
      <c r="G1740" s="220"/>
      <c r="H1740" s="220"/>
      <c r="I1740" s="220"/>
      <c r="J1740" s="220"/>
      <c r="K1740" s="220"/>
      <c r="L1740" s="220"/>
      <c r="M1740" s="220"/>
      <c r="N1740" s="220"/>
    </row>
    <row r="1741" spans="1:14">
      <c r="A1741" s="219"/>
      <c r="B1741" s="220"/>
      <c r="C1741" s="220"/>
      <c r="D1741" s="220"/>
      <c r="E1741" s="220"/>
      <c r="F1741" s="220"/>
      <c r="G1741" s="220"/>
      <c r="H1741" s="220"/>
      <c r="I1741" s="220"/>
      <c r="J1741" s="220"/>
      <c r="K1741" s="220"/>
      <c r="L1741" s="220"/>
      <c r="M1741" s="220"/>
      <c r="N1741" s="220"/>
    </row>
    <row r="1742" spans="1:14">
      <c r="A1742" s="219"/>
      <c r="B1742" s="220"/>
      <c r="C1742" s="220"/>
      <c r="D1742" s="220"/>
      <c r="E1742" s="220"/>
      <c r="F1742" s="220"/>
      <c r="G1742" s="220"/>
      <c r="H1742" s="220"/>
      <c r="I1742" s="220"/>
      <c r="J1742" s="220"/>
      <c r="K1742" s="220"/>
      <c r="L1742" s="220"/>
      <c r="M1742" s="220"/>
      <c r="N1742" s="220"/>
    </row>
    <row r="1743" spans="1:14">
      <c r="A1743" s="219"/>
      <c r="B1743" s="220"/>
      <c r="C1743" s="220"/>
      <c r="D1743" s="220"/>
      <c r="E1743" s="220"/>
      <c r="F1743" s="220"/>
      <c r="G1743" s="220"/>
      <c r="H1743" s="220"/>
      <c r="I1743" s="220"/>
      <c r="J1743" s="220"/>
      <c r="K1743" s="220"/>
      <c r="L1743" s="220"/>
      <c r="M1743" s="220"/>
      <c r="N1743" s="220"/>
    </row>
    <row r="1744" spans="1:14">
      <c r="A1744" s="219"/>
      <c r="B1744" s="220"/>
      <c r="C1744" s="220"/>
      <c r="D1744" s="220"/>
      <c r="E1744" s="220"/>
      <c r="F1744" s="220"/>
      <c r="G1744" s="220"/>
      <c r="H1744" s="220"/>
      <c r="I1744" s="220"/>
      <c r="J1744" s="220"/>
      <c r="K1744" s="220"/>
      <c r="L1744" s="220"/>
      <c r="M1744" s="220"/>
      <c r="N1744" s="220"/>
    </row>
    <row r="1745" spans="1:14">
      <c r="A1745" s="219"/>
      <c r="B1745" s="220"/>
      <c r="C1745" s="220"/>
      <c r="D1745" s="220"/>
      <c r="E1745" s="220"/>
      <c r="F1745" s="220"/>
      <c r="G1745" s="220"/>
      <c r="H1745" s="220"/>
      <c r="I1745" s="220"/>
      <c r="J1745" s="220"/>
      <c r="K1745" s="220"/>
      <c r="L1745" s="220"/>
      <c r="M1745" s="220"/>
      <c r="N1745" s="220"/>
    </row>
    <row r="1746" spans="1:14">
      <c r="A1746" s="219"/>
      <c r="B1746" s="220"/>
      <c r="C1746" s="220"/>
      <c r="D1746" s="220"/>
      <c r="E1746" s="220"/>
      <c r="F1746" s="220"/>
      <c r="G1746" s="220"/>
      <c r="H1746" s="220"/>
      <c r="I1746" s="220"/>
      <c r="J1746" s="220"/>
      <c r="K1746" s="220"/>
      <c r="L1746" s="220"/>
      <c r="M1746" s="220"/>
      <c r="N1746" s="220"/>
    </row>
    <row r="1747" spans="1:14">
      <c r="A1747" s="219"/>
      <c r="B1747" s="220"/>
      <c r="C1747" s="220"/>
      <c r="D1747" s="220"/>
      <c r="E1747" s="220"/>
      <c r="F1747" s="220"/>
      <c r="G1747" s="220"/>
      <c r="H1747" s="220"/>
      <c r="I1747" s="220"/>
      <c r="J1747" s="220"/>
      <c r="K1747" s="220"/>
      <c r="L1747" s="220"/>
      <c r="M1747" s="220"/>
      <c r="N1747" s="220"/>
    </row>
    <row r="1748" spans="1:14">
      <c r="A1748" s="219"/>
      <c r="B1748" s="220"/>
      <c r="C1748" s="220"/>
      <c r="D1748" s="220"/>
      <c r="E1748" s="220"/>
      <c r="F1748" s="220"/>
      <c r="G1748" s="220"/>
      <c r="H1748" s="220"/>
      <c r="I1748" s="220"/>
      <c r="J1748" s="220"/>
      <c r="K1748" s="220"/>
      <c r="L1748" s="220"/>
      <c r="M1748" s="220"/>
      <c r="N1748" s="220"/>
    </row>
    <row r="1749" spans="1:14">
      <c r="A1749" s="219"/>
      <c r="B1749" s="220"/>
      <c r="C1749" s="220"/>
      <c r="D1749" s="220"/>
      <c r="E1749" s="220"/>
      <c r="F1749" s="220"/>
      <c r="G1749" s="220"/>
      <c r="H1749" s="220"/>
      <c r="I1749" s="220"/>
      <c r="J1749" s="220"/>
      <c r="K1749" s="220"/>
      <c r="L1749" s="220"/>
      <c r="M1749" s="220"/>
      <c r="N1749" s="220"/>
    </row>
    <row r="1750" spans="1:14">
      <c r="A1750" s="219"/>
      <c r="B1750" s="220"/>
      <c r="C1750" s="220"/>
      <c r="D1750" s="220"/>
      <c r="E1750" s="220"/>
      <c r="F1750" s="220"/>
      <c r="G1750" s="220"/>
      <c r="H1750" s="220"/>
      <c r="I1750" s="220"/>
      <c r="J1750" s="220"/>
      <c r="K1750" s="220"/>
      <c r="L1750" s="220"/>
      <c r="M1750" s="220"/>
      <c r="N1750" s="220"/>
    </row>
    <row r="1751" spans="1:14">
      <c r="A1751" s="219"/>
      <c r="B1751" s="220"/>
      <c r="C1751" s="220"/>
      <c r="D1751" s="220"/>
      <c r="E1751" s="220"/>
      <c r="F1751" s="220"/>
      <c r="G1751" s="220"/>
      <c r="H1751" s="220"/>
      <c r="I1751" s="220"/>
      <c r="J1751" s="220"/>
      <c r="K1751" s="220"/>
      <c r="L1751" s="220"/>
      <c r="M1751" s="220"/>
      <c r="N1751" s="220"/>
    </row>
    <row r="1752" spans="1:14">
      <c r="A1752" s="219"/>
      <c r="B1752" s="220"/>
      <c r="C1752" s="220"/>
      <c r="D1752" s="220"/>
      <c r="E1752" s="220"/>
      <c r="F1752" s="220"/>
      <c r="G1752" s="220"/>
      <c r="H1752" s="220"/>
      <c r="I1752" s="220"/>
      <c r="J1752" s="220"/>
      <c r="K1752" s="220"/>
      <c r="L1752" s="220"/>
      <c r="M1752" s="220"/>
      <c r="N1752" s="220"/>
    </row>
    <row r="1753" spans="1:14">
      <c r="A1753" s="219"/>
      <c r="B1753" s="220"/>
      <c r="C1753" s="220"/>
      <c r="D1753" s="220"/>
      <c r="E1753" s="220"/>
      <c r="F1753" s="220"/>
      <c r="G1753" s="220"/>
      <c r="H1753" s="220"/>
      <c r="I1753" s="220"/>
      <c r="J1753" s="220"/>
      <c r="K1753" s="220"/>
      <c r="L1753" s="220"/>
      <c r="M1753" s="220"/>
      <c r="N1753" s="220"/>
    </row>
    <row r="1754" spans="1:14">
      <c r="A1754" s="219"/>
      <c r="B1754" s="220"/>
      <c r="C1754" s="220"/>
      <c r="D1754" s="220"/>
      <c r="E1754" s="220"/>
      <c r="F1754" s="220"/>
      <c r="G1754" s="220"/>
      <c r="H1754" s="220"/>
      <c r="I1754" s="220"/>
      <c r="J1754" s="220"/>
      <c r="K1754" s="220"/>
      <c r="L1754" s="220"/>
      <c r="M1754" s="220"/>
      <c r="N1754" s="220"/>
    </row>
    <row r="1755" spans="1:14">
      <c r="A1755" s="219"/>
      <c r="B1755" s="220"/>
      <c r="C1755" s="220"/>
      <c r="D1755" s="220"/>
      <c r="E1755" s="220"/>
      <c r="F1755" s="220"/>
      <c r="G1755" s="220"/>
      <c r="H1755" s="220"/>
      <c r="I1755" s="220"/>
      <c r="J1755" s="220"/>
      <c r="K1755" s="220"/>
      <c r="L1755" s="220"/>
      <c r="M1755" s="220"/>
      <c r="N1755" s="220"/>
    </row>
    <row r="1756" spans="1:14">
      <c r="A1756" s="219"/>
      <c r="B1756" s="220"/>
      <c r="C1756" s="220"/>
      <c r="D1756" s="220"/>
      <c r="E1756" s="220"/>
      <c r="F1756" s="220"/>
      <c r="G1756" s="220"/>
      <c r="H1756" s="220"/>
      <c r="I1756" s="220"/>
      <c r="J1756" s="220"/>
      <c r="K1756" s="220"/>
      <c r="L1756" s="220"/>
      <c r="M1756" s="220"/>
      <c r="N1756" s="220"/>
    </row>
    <row r="1757" spans="1:14">
      <c r="A1757" s="219"/>
      <c r="B1757" s="220"/>
      <c r="C1757" s="220"/>
      <c r="D1757" s="220"/>
      <c r="E1757" s="220"/>
      <c r="F1757" s="220"/>
      <c r="G1757" s="220"/>
      <c r="H1757" s="220"/>
      <c r="I1757" s="220"/>
      <c r="J1757" s="220"/>
      <c r="K1757" s="220"/>
      <c r="L1757" s="220"/>
      <c r="M1757" s="220"/>
      <c r="N1757" s="220"/>
    </row>
    <row r="1758" spans="1:14">
      <c r="A1758" s="219"/>
      <c r="B1758" s="220"/>
      <c r="C1758" s="220"/>
      <c r="D1758" s="220"/>
      <c r="E1758" s="220"/>
      <c r="F1758" s="220"/>
      <c r="G1758" s="220"/>
      <c r="H1758" s="220"/>
      <c r="I1758" s="220"/>
      <c r="J1758" s="220"/>
      <c r="K1758" s="220"/>
      <c r="L1758" s="220"/>
      <c r="M1758" s="220"/>
      <c r="N1758" s="220"/>
    </row>
    <row r="1759" spans="1:14">
      <c r="A1759" s="219"/>
      <c r="B1759" s="220"/>
      <c r="C1759" s="220"/>
      <c r="D1759" s="220"/>
      <c r="E1759" s="220"/>
      <c r="F1759" s="220"/>
      <c r="G1759" s="220"/>
      <c r="H1759" s="220"/>
      <c r="I1759" s="220"/>
      <c r="J1759" s="220"/>
      <c r="K1759" s="220"/>
      <c r="L1759" s="220"/>
      <c r="M1759" s="220"/>
      <c r="N1759" s="220"/>
    </row>
    <row r="1760" spans="1:14">
      <c r="A1760" s="219"/>
      <c r="B1760" s="220"/>
      <c r="C1760" s="220"/>
      <c r="D1760" s="220"/>
      <c r="E1760" s="220"/>
      <c r="F1760" s="220"/>
      <c r="G1760" s="220"/>
      <c r="H1760" s="220"/>
      <c r="I1760" s="220"/>
      <c r="J1760" s="220"/>
      <c r="K1760" s="220"/>
      <c r="L1760" s="220"/>
      <c r="M1760" s="220"/>
      <c r="N1760" s="220"/>
    </row>
    <row r="1761" spans="1:14">
      <c r="A1761" s="219"/>
      <c r="B1761" s="220"/>
      <c r="C1761" s="220"/>
      <c r="D1761" s="220"/>
      <c r="E1761" s="220"/>
      <c r="F1761" s="220"/>
      <c r="G1761" s="220"/>
      <c r="H1761" s="220"/>
      <c r="I1761" s="220"/>
      <c r="J1761" s="220"/>
      <c r="K1761" s="220"/>
      <c r="L1761" s="220"/>
      <c r="M1761" s="220"/>
      <c r="N1761" s="220"/>
    </row>
    <row r="1762" spans="1:14">
      <c r="A1762" s="219"/>
      <c r="B1762" s="220"/>
      <c r="C1762" s="220"/>
      <c r="D1762" s="220"/>
      <c r="E1762" s="220"/>
      <c r="F1762" s="220"/>
      <c r="G1762" s="220"/>
      <c r="H1762" s="220"/>
      <c r="I1762" s="220"/>
      <c r="J1762" s="220"/>
      <c r="K1762" s="220"/>
      <c r="L1762" s="220"/>
      <c r="M1762" s="220"/>
      <c r="N1762" s="220"/>
    </row>
    <row r="1763" spans="1:14">
      <c r="A1763" s="219"/>
      <c r="B1763" s="220"/>
      <c r="C1763" s="220"/>
      <c r="D1763" s="220"/>
      <c r="E1763" s="220"/>
      <c r="F1763" s="220"/>
      <c r="G1763" s="220"/>
      <c r="H1763" s="220"/>
      <c r="I1763" s="220"/>
      <c r="J1763" s="220"/>
      <c r="K1763" s="220"/>
      <c r="L1763" s="220"/>
      <c r="M1763" s="220"/>
      <c r="N1763" s="220"/>
    </row>
    <row r="1764" spans="1:14">
      <c r="A1764" s="219"/>
      <c r="B1764" s="220"/>
      <c r="C1764" s="220"/>
      <c r="D1764" s="220"/>
      <c r="E1764" s="220"/>
      <c r="F1764" s="220"/>
      <c r="G1764" s="220"/>
      <c r="H1764" s="220"/>
      <c r="I1764" s="220"/>
      <c r="J1764" s="220"/>
      <c r="K1764" s="220"/>
      <c r="L1764" s="220"/>
      <c r="M1764" s="220"/>
      <c r="N1764" s="220"/>
    </row>
    <row r="1765" spans="1:14">
      <c r="A1765" s="219"/>
      <c r="B1765" s="220"/>
      <c r="C1765" s="220"/>
      <c r="D1765" s="220"/>
      <c r="E1765" s="220"/>
      <c r="F1765" s="220"/>
      <c r="G1765" s="220"/>
      <c r="H1765" s="220"/>
      <c r="I1765" s="220"/>
      <c r="J1765" s="220"/>
      <c r="K1765" s="220"/>
      <c r="L1765" s="220"/>
      <c r="M1765" s="220"/>
      <c r="N1765" s="220"/>
    </row>
    <row r="1766" spans="1:14">
      <c r="A1766" s="219"/>
      <c r="B1766" s="220"/>
      <c r="C1766" s="220"/>
      <c r="D1766" s="220"/>
      <c r="E1766" s="220"/>
      <c r="F1766" s="220"/>
      <c r="G1766" s="220"/>
      <c r="H1766" s="220"/>
      <c r="I1766" s="220"/>
      <c r="J1766" s="220"/>
      <c r="K1766" s="220"/>
      <c r="L1766" s="220"/>
      <c r="M1766" s="220"/>
      <c r="N1766" s="220"/>
    </row>
    <row r="1767" spans="1:14">
      <c r="A1767" s="219"/>
      <c r="B1767" s="220"/>
      <c r="C1767" s="220"/>
      <c r="D1767" s="220"/>
      <c r="E1767" s="220"/>
      <c r="F1767" s="220"/>
      <c r="G1767" s="220"/>
      <c r="H1767" s="220"/>
      <c r="I1767" s="220"/>
      <c r="J1767" s="220"/>
      <c r="K1767" s="220"/>
      <c r="L1767" s="220"/>
      <c r="M1767" s="220"/>
      <c r="N1767" s="220"/>
    </row>
    <row r="1768" spans="1:14">
      <c r="A1768" s="219"/>
      <c r="B1768" s="220"/>
      <c r="C1768" s="220"/>
      <c r="D1768" s="220"/>
      <c r="E1768" s="220"/>
      <c r="F1768" s="220"/>
      <c r="G1768" s="220"/>
      <c r="H1768" s="220"/>
      <c r="I1768" s="220"/>
      <c r="J1768" s="220"/>
      <c r="K1768" s="220"/>
      <c r="L1768" s="220"/>
      <c r="M1768" s="220"/>
      <c r="N1768" s="220"/>
    </row>
    <row r="1769" spans="1:14">
      <c r="A1769" s="219"/>
      <c r="B1769" s="220"/>
      <c r="C1769" s="220"/>
      <c r="D1769" s="220"/>
      <c r="E1769" s="220"/>
      <c r="F1769" s="220"/>
      <c r="G1769" s="220"/>
      <c r="H1769" s="220"/>
      <c r="I1769" s="220"/>
      <c r="J1769" s="220"/>
      <c r="K1769" s="220"/>
      <c r="L1769" s="220"/>
      <c r="M1769" s="220"/>
      <c r="N1769" s="220"/>
    </row>
    <row r="1770" spans="1:14">
      <c r="A1770" s="219"/>
      <c r="B1770" s="220"/>
      <c r="C1770" s="220"/>
      <c r="D1770" s="220"/>
      <c r="E1770" s="220"/>
      <c r="F1770" s="220"/>
      <c r="G1770" s="220"/>
      <c r="H1770" s="220"/>
      <c r="I1770" s="220"/>
      <c r="J1770" s="220"/>
      <c r="K1770" s="220"/>
      <c r="L1770" s="220"/>
      <c r="M1770" s="220"/>
      <c r="N1770" s="220"/>
    </row>
    <row r="1771" spans="1:14">
      <c r="A1771" s="219"/>
      <c r="B1771" s="220"/>
      <c r="C1771" s="220"/>
      <c r="D1771" s="220"/>
      <c r="E1771" s="220"/>
      <c r="F1771" s="220"/>
      <c r="G1771" s="220"/>
      <c r="H1771" s="220"/>
      <c r="I1771" s="220"/>
      <c r="J1771" s="220"/>
      <c r="K1771" s="220"/>
      <c r="L1771" s="220"/>
      <c r="M1771" s="220"/>
      <c r="N1771" s="220"/>
    </row>
    <row r="1772" spans="1:14">
      <c r="A1772" s="219"/>
      <c r="B1772" s="220"/>
      <c r="C1772" s="220"/>
      <c r="D1772" s="220"/>
      <c r="E1772" s="220"/>
      <c r="F1772" s="220"/>
      <c r="G1772" s="220"/>
      <c r="H1772" s="220"/>
      <c r="I1772" s="220"/>
      <c r="J1772" s="220"/>
      <c r="K1772" s="220"/>
      <c r="L1772" s="220"/>
      <c r="M1772" s="220"/>
      <c r="N1772" s="220"/>
    </row>
    <row r="1773" spans="1:14">
      <c r="A1773" s="219"/>
      <c r="B1773" s="220"/>
      <c r="C1773" s="220"/>
      <c r="D1773" s="220"/>
      <c r="E1773" s="220"/>
      <c r="F1773" s="220"/>
      <c r="G1773" s="220"/>
      <c r="H1773" s="220"/>
      <c r="I1773" s="220"/>
      <c r="J1773" s="220"/>
      <c r="K1773" s="220"/>
      <c r="L1773" s="220"/>
      <c r="M1773" s="220"/>
      <c r="N1773" s="220"/>
    </row>
    <row r="1774" spans="1:14">
      <c r="A1774" s="219"/>
      <c r="B1774" s="220"/>
      <c r="C1774" s="220"/>
      <c r="D1774" s="220"/>
      <c r="E1774" s="220"/>
      <c r="F1774" s="220"/>
      <c r="G1774" s="220"/>
      <c r="H1774" s="220"/>
      <c r="I1774" s="220"/>
      <c r="J1774" s="220"/>
      <c r="K1774" s="220"/>
      <c r="L1774" s="220"/>
      <c r="M1774" s="220"/>
      <c r="N1774" s="220"/>
    </row>
    <row r="1775" spans="1:14">
      <c r="A1775" s="219"/>
      <c r="B1775" s="220"/>
      <c r="C1775" s="220"/>
      <c r="D1775" s="220"/>
      <c r="E1775" s="220"/>
      <c r="F1775" s="220"/>
      <c r="G1775" s="220"/>
      <c r="H1775" s="220"/>
      <c r="I1775" s="220"/>
      <c r="J1775" s="220"/>
      <c r="K1775" s="220"/>
      <c r="L1775" s="220"/>
      <c r="M1775" s="220"/>
      <c r="N1775" s="220"/>
    </row>
    <row r="1776" spans="1:14">
      <c r="A1776" s="219"/>
      <c r="B1776" s="220"/>
      <c r="C1776" s="220"/>
      <c r="D1776" s="220"/>
      <c r="E1776" s="220"/>
      <c r="F1776" s="220"/>
      <c r="G1776" s="220"/>
      <c r="H1776" s="220"/>
      <c r="I1776" s="220"/>
      <c r="J1776" s="220"/>
      <c r="K1776" s="220"/>
      <c r="L1776" s="220"/>
      <c r="M1776" s="220"/>
      <c r="N1776" s="220"/>
    </row>
    <row r="1777" spans="1:14">
      <c r="A1777" s="219"/>
      <c r="B1777" s="220"/>
      <c r="C1777" s="220"/>
      <c r="D1777" s="220"/>
      <c r="E1777" s="220"/>
      <c r="F1777" s="220"/>
      <c r="G1777" s="220"/>
      <c r="H1777" s="220"/>
      <c r="I1777" s="220"/>
      <c r="J1777" s="220"/>
      <c r="K1777" s="220"/>
      <c r="L1777" s="220"/>
      <c r="M1777" s="220"/>
      <c r="N1777" s="220"/>
    </row>
    <row r="1778" spans="1:14">
      <c r="A1778" s="219"/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</row>
    <row r="1779" spans="1:14">
      <c r="A1779" s="219"/>
      <c r="B1779" s="220"/>
      <c r="C1779" s="220"/>
      <c r="D1779" s="220"/>
      <c r="E1779" s="220"/>
      <c r="F1779" s="220"/>
      <c r="G1779" s="220"/>
      <c r="H1779" s="220"/>
      <c r="I1779" s="220"/>
      <c r="J1779" s="220"/>
      <c r="K1779" s="220"/>
      <c r="L1779" s="220"/>
      <c r="M1779" s="220"/>
      <c r="N1779" s="220"/>
    </row>
    <row r="1780" spans="1:14">
      <c r="A1780" s="219"/>
      <c r="B1780" s="220"/>
      <c r="C1780" s="220"/>
      <c r="D1780" s="220"/>
      <c r="E1780" s="220"/>
      <c r="F1780" s="220"/>
      <c r="G1780" s="220"/>
      <c r="H1780" s="220"/>
      <c r="I1780" s="220"/>
      <c r="J1780" s="220"/>
      <c r="K1780" s="220"/>
      <c r="L1780" s="220"/>
      <c r="M1780" s="220"/>
      <c r="N1780" s="220"/>
    </row>
    <row r="1781" spans="1:14">
      <c r="A1781" s="219"/>
      <c r="B1781" s="220"/>
      <c r="C1781" s="220"/>
      <c r="D1781" s="220"/>
      <c r="E1781" s="220"/>
      <c r="F1781" s="220"/>
      <c r="G1781" s="220"/>
      <c r="H1781" s="220"/>
      <c r="I1781" s="220"/>
      <c r="J1781" s="220"/>
      <c r="K1781" s="220"/>
      <c r="L1781" s="220"/>
      <c r="M1781" s="220"/>
      <c r="N1781" s="220"/>
    </row>
    <row r="1782" spans="1:14">
      <c r="A1782" s="219"/>
      <c r="B1782" s="220"/>
      <c r="C1782" s="220"/>
      <c r="D1782" s="220"/>
      <c r="E1782" s="220"/>
      <c r="F1782" s="220"/>
      <c r="G1782" s="220"/>
      <c r="H1782" s="220"/>
      <c r="I1782" s="220"/>
      <c r="J1782" s="220"/>
      <c r="K1782" s="220"/>
      <c r="L1782" s="220"/>
      <c r="M1782" s="220"/>
      <c r="N1782" s="220"/>
    </row>
    <row r="1783" spans="1:14">
      <c r="A1783" s="219"/>
      <c r="B1783" s="220"/>
      <c r="C1783" s="220"/>
      <c r="D1783" s="220"/>
      <c r="E1783" s="220"/>
      <c r="F1783" s="220"/>
      <c r="G1783" s="220"/>
      <c r="H1783" s="220"/>
      <c r="I1783" s="220"/>
      <c r="J1783" s="220"/>
      <c r="K1783" s="220"/>
      <c r="L1783" s="220"/>
      <c r="M1783" s="220"/>
      <c r="N1783" s="220"/>
    </row>
    <row r="1784" spans="1:14">
      <c r="A1784" s="219"/>
      <c r="B1784" s="220"/>
      <c r="C1784" s="220"/>
      <c r="D1784" s="220"/>
      <c r="E1784" s="220"/>
      <c r="F1784" s="220"/>
      <c r="G1784" s="220"/>
      <c r="H1784" s="220"/>
      <c r="I1784" s="220"/>
      <c r="J1784" s="220"/>
      <c r="K1784" s="220"/>
      <c r="L1784" s="220"/>
      <c r="M1784" s="220"/>
      <c r="N1784" s="220"/>
    </row>
    <row r="1785" spans="1:14">
      <c r="A1785" s="219"/>
      <c r="B1785" s="220"/>
      <c r="C1785" s="220"/>
      <c r="D1785" s="220"/>
      <c r="E1785" s="220"/>
      <c r="F1785" s="220"/>
      <c r="G1785" s="220"/>
      <c r="H1785" s="220"/>
      <c r="I1785" s="220"/>
      <c r="J1785" s="220"/>
      <c r="K1785" s="220"/>
      <c r="L1785" s="220"/>
      <c r="M1785" s="220"/>
      <c r="N1785" s="220"/>
    </row>
    <row r="1786" spans="1:14">
      <c r="A1786" s="219"/>
      <c r="B1786" s="220"/>
      <c r="C1786" s="220"/>
      <c r="D1786" s="220"/>
      <c r="E1786" s="220"/>
      <c r="F1786" s="220"/>
      <c r="G1786" s="220"/>
      <c r="H1786" s="220"/>
      <c r="I1786" s="220"/>
      <c r="J1786" s="220"/>
      <c r="K1786" s="220"/>
      <c r="L1786" s="220"/>
      <c r="M1786" s="220"/>
      <c r="N1786" s="220"/>
    </row>
    <row r="1787" spans="1:14">
      <c r="A1787" s="219"/>
      <c r="B1787" s="220"/>
      <c r="C1787" s="220"/>
      <c r="D1787" s="220"/>
      <c r="E1787" s="220"/>
      <c r="F1787" s="220"/>
      <c r="G1787" s="220"/>
      <c r="H1787" s="220"/>
      <c r="I1787" s="220"/>
      <c r="J1787" s="220"/>
      <c r="K1787" s="220"/>
      <c r="L1787" s="220"/>
      <c r="M1787" s="220"/>
      <c r="N1787" s="220"/>
    </row>
    <row r="1788" spans="1:14">
      <c r="A1788" s="219"/>
      <c r="B1788" s="220"/>
      <c r="C1788" s="220"/>
      <c r="D1788" s="220"/>
      <c r="E1788" s="220"/>
      <c r="F1788" s="220"/>
      <c r="G1788" s="220"/>
      <c r="H1788" s="220"/>
      <c r="I1788" s="220"/>
      <c r="J1788" s="220"/>
      <c r="K1788" s="220"/>
      <c r="L1788" s="220"/>
      <c r="M1788" s="220"/>
      <c r="N1788" s="220"/>
    </row>
    <row r="1789" spans="1:14">
      <c r="A1789" s="219"/>
      <c r="B1789" s="220"/>
      <c r="C1789" s="220"/>
      <c r="D1789" s="220"/>
      <c r="E1789" s="220"/>
      <c r="F1789" s="220"/>
      <c r="G1789" s="220"/>
      <c r="H1789" s="220"/>
      <c r="I1789" s="220"/>
      <c r="J1789" s="220"/>
      <c r="K1789" s="220"/>
      <c r="L1789" s="220"/>
      <c r="M1789" s="220"/>
      <c r="N1789" s="220"/>
    </row>
    <row r="1790" spans="1:14">
      <c r="A1790" s="219"/>
      <c r="B1790" s="220"/>
      <c r="C1790" s="220"/>
      <c r="D1790" s="220"/>
      <c r="E1790" s="220"/>
      <c r="F1790" s="220"/>
      <c r="G1790" s="220"/>
      <c r="H1790" s="220"/>
      <c r="I1790" s="220"/>
      <c r="J1790" s="220"/>
      <c r="K1790" s="220"/>
      <c r="L1790" s="220"/>
      <c r="M1790" s="220"/>
      <c r="N1790" s="220"/>
    </row>
    <row r="1791" spans="1:14">
      <c r="A1791" s="219"/>
      <c r="B1791" s="220"/>
      <c r="C1791" s="220"/>
      <c r="D1791" s="220"/>
      <c r="E1791" s="220"/>
      <c r="F1791" s="220"/>
      <c r="G1791" s="220"/>
      <c r="H1791" s="220"/>
      <c r="I1791" s="220"/>
      <c r="J1791" s="220"/>
      <c r="K1791" s="220"/>
      <c r="L1791" s="220"/>
      <c r="M1791" s="220"/>
      <c r="N1791" s="220"/>
    </row>
    <row r="1792" spans="1:14">
      <c r="A1792" s="219"/>
      <c r="B1792" s="220"/>
      <c r="C1792" s="220"/>
      <c r="D1792" s="220"/>
      <c r="E1792" s="220"/>
      <c r="F1792" s="220"/>
      <c r="G1792" s="220"/>
      <c r="H1792" s="220"/>
      <c r="I1792" s="220"/>
      <c r="J1792" s="220"/>
      <c r="K1792" s="220"/>
      <c r="L1792" s="220"/>
      <c r="M1792" s="220"/>
      <c r="N1792" s="220"/>
    </row>
    <row r="1793" spans="1:14">
      <c r="A1793" s="219"/>
      <c r="B1793" s="220"/>
      <c r="C1793" s="220"/>
      <c r="D1793" s="220"/>
      <c r="E1793" s="220"/>
      <c r="F1793" s="220"/>
      <c r="G1793" s="220"/>
      <c r="H1793" s="220"/>
      <c r="I1793" s="220"/>
      <c r="J1793" s="220"/>
      <c r="K1793" s="220"/>
      <c r="L1793" s="220"/>
      <c r="M1793" s="220"/>
      <c r="N1793" s="220"/>
    </row>
    <row r="1794" spans="1:14">
      <c r="A1794" s="219"/>
      <c r="B1794" s="220"/>
      <c r="C1794" s="220"/>
      <c r="D1794" s="220"/>
      <c r="E1794" s="220"/>
      <c r="F1794" s="220"/>
      <c r="G1794" s="220"/>
      <c r="H1794" s="220"/>
      <c r="I1794" s="220"/>
      <c r="J1794" s="220"/>
      <c r="K1794" s="220"/>
      <c r="L1794" s="220"/>
      <c r="M1794" s="220"/>
      <c r="N1794" s="220"/>
    </row>
    <row r="1795" spans="1:14">
      <c r="A1795" s="219"/>
      <c r="B1795" s="220"/>
      <c r="C1795" s="220"/>
      <c r="D1795" s="220"/>
      <c r="E1795" s="220"/>
      <c r="F1795" s="220"/>
      <c r="G1795" s="220"/>
      <c r="H1795" s="220"/>
      <c r="I1795" s="220"/>
      <c r="J1795" s="220"/>
      <c r="K1795" s="220"/>
      <c r="L1795" s="220"/>
      <c r="M1795" s="220"/>
      <c r="N1795" s="220"/>
    </row>
    <row r="1796" spans="1:14">
      <c r="A1796" s="219"/>
      <c r="B1796" s="220"/>
      <c r="C1796" s="220"/>
      <c r="D1796" s="220"/>
      <c r="E1796" s="220"/>
      <c r="F1796" s="220"/>
      <c r="G1796" s="220"/>
      <c r="H1796" s="220"/>
      <c r="I1796" s="220"/>
      <c r="J1796" s="220"/>
      <c r="K1796" s="220"/>
      <c r="L1796" s="220"/>
      <c r="M1796" s="220"/>
      <c r="N1796" s="220"/>
    </row>
    <row r="1797" spans="1:14">
      <c r="A1797" s="219"/>
      <c r="B1797" s="220"/>
      <c r="C1797" s="220"/>
      <c r="D1797" s="220"/>
      <c r="E1797" s="220"/>
      <c r="F1797" s="220"/>
      <c r="G1797" s="220"/>
      <c r="H1797" s="220"/>
      <c r="I1797" s="220"/>
      <c r="J1797" s="220"/>
      <c r="K1797" s="220"/>
      <c r="L1797" s="220"/>
      <c r="M1797" s="220"/>
      <c r="N1797" s="220"/>
    </row>
    <row r="1798" spans="1:14">
      <c r="A1798" s="219"/>
      <c r="B1798" s="220"/>
      <c r="C1798" s="220"/>
      <c r="D1798" s="220"/>
      <c r="E1798" s="220"/>
      <c r="F1798" s="220"/>
      <c r="G1798" s="220"/>
      <c r="H1798" s="220"/>
      <c r="I1798" s="220"/>
      <c r="J1798" s="220"/>
      <c r="K1798" s="220"/>
      <c r="L1798" s="220"/>
      <c r="M1798" s="220"/>
      <c r="N1798" s="220"/>
    </row>
    <row r="1799" spans="1:14">
      <c r="A1799" s="219"/>
      <c r="B1799" s="220"/>
      <c r="C1799" s="220"/>
      <c r="D1799" s="220"/>
      <c r="E1799" s="220"/>
      <c r="F1799" s="220"/>
      <c r="G1799" s="220"/>
      <c r="H1799" s="220"/>
      <c r="I1799" s="220"/>
      <c r="J1799" s="220"/>
      <c r="K1799" s="220"/>
      <c r="L1799" s="220"/>
      <c r="M1799" s="220"/>
      <c r="N1799" s="220"/>
    </row>
    <row r="1800" spans="1:14">
      <c r="A1800" s="219"/>
      <c r="B1800" s="220"/>
      <c r="C1800" s="220"/>
      <c r="D1800" s="220"/>
      <c r="E1800" s="220"/>
      <c r="F1800" s="220"/>
      <c r="G1800" s="220"/>
      <c r="H1800" s="220"/>
      <c r="I1800" s="220"/>
      <c r="J1800" s="220"/>
      <c r="K1800" s="220"/>
      <c r="L1800" s="220"/>
      <c r="M1800" s="220"/>
      <c r="N1800" s="220"/>
    </row>
    <row r="1801" spans="1:14">
      <c r="A1801" s="219"/>
      <c r="B1801" s="220"/>
      <c r="C1801" s="220"/>
      <c r="D1801" s="220"/>
      <c r="E1801" s="220"/>
      <c r="F1801" s="220"/>
      <c r="G1801" s="220"/>
      <c r="H1801" s="220"/>
      <c r="I1801" s="220"/>
      <c r="J1801" s="220"/>
      <c r="K1801" s="220"/>
      <c r="L1801" s="220"/>
      <c r="M1801" s="220"/>
      <c r="N1801" s="220"/>
    </row>
    <row r="1802" spans="1:14">
      <c r="A1802" s="219"/>
      <c r="B1802" s="220"/>
      <c r="C1802" s="220"/>
      <c r="D1802" s="220"/>
      <c r="E1802" s="220"/>
      <c r="F1802" s="220"/>
      <c r="G1802" s="220"/>
      <c r="H1802" s="220"/>
      <c r="I1802" s="220"/>
      <c r="J1802" s="220"/>
      <c r="K1802" s="220"/>
      <c r="L1802" s="220"/>
      <c r="M1802" s="220"/>
      <c r="N1802" s="220"/>
    </row>
    <row r="1803" spans="1:14">
      <c r="A1803" s="219"/>
      <c r="B1803" s="220"/>
      <c r="C1803" s="220"/>
      <c r="D1803" s="220"/>
      <c r="E1803" s="220"/>
      <c r="F1803" s="220"/>
      <c r="G1803" s="220"/>
      <c r="H1803" s="220"/>
      <c r="I1803" s="220"/>
      <c r="J1803" s="220"/>
      <c r="K1803" s="220"/>
      <c r="L1803" s="220"/>
      <c r="M1803" s="220"/>
      <c r="N1803" s="220"/>
    </row>
    <row r="1804" spans="1:14">
      <c r="A1804" s="219"/>
      <c r="B1804" s="220"/>
      <c r="C1804" s="220"/>
      <c r="D1804" s="220"/>
      <c r="E1804" s="220"/>
      <c r="F1804" s="220"/>
      <c r="G1804" s="220"/>
      <c r="H1804" s="220"/>
      <c r="I1804" s="220"/>
      <c r="J1804" s="220"/>
      <c r="K1804" s="220"/>
      <c r="L1804" s="220"/>
      <c r="M1804" s="220"/>
      <c r="N1804" s="220"/>
    </row>
    <row r="1805" spans="1:14">
      <c r="A1805" s="219"/>
      <c r="B1805" s="220"/>
      <c r="C1805" s="220"/>
      <c r="D1805" s="220"/>
      <c r="E1805" s="220"/>
      <c r="F1805" s="220"/>
      <c r="G1805" s="220"/>
      <c r="H1805" s="220"/>
      <c r="I1805" s="220"/>
      <c r="J1805" s="220"/>
      <c r="K1805" s="220"/>
      <c r="L1805" s="220"/>
      <c r="M1805" s="220"/>
      <c r="N1805" s="220"/>
    </row>
    <row r="1806" spans="1:14">
      <c r="A1806" s="219"/>
      <c r="B1806" s="220"/>
      <c r="C1806" s="220"/>
      <c r="D1806" s="220"/>
      <c r="E1806" s="220"/>
      <c r="F1806" s="220"/>
      <c r="G1806" s="220"/>
      <c r="H1806" s="220"/>
      <c r="I1806" s="220"/>
      <c r="J1806" s="220"/>
      <c r="K1806" s="220"/>
      <c r="L1806" s="220"/>
      <c r="M1806" s="220"/>
      <c r="N1806" s="220"/>
    </row>
    <row r="1807" spans="1:14">
      <c r="A1807" s="219"/>
      <c r="B1807" s="220"/>
      <c r="C1807" s="220"/>
      <c r="D1807" s="220"/>
      <c r="E1807" s="220"/>
      <c r="F1807" s="220"/>
      <c r="G1807" s="220"/>
      <c r="H1807" s="220"/>
      <c r="I1807" s="220"/>
      <c r="J1807" s="220"/>
      <c r="K1807" s="220"/>
      <c r="L1807" s="220"/>
      <c r="M1807" s="220"/>
      <c r="N1807" s="220"/>
    </row>
    <row r="1808" spans="1:14">
      <c r="A1808" s="219"/>
      <c r="B1808" s="220"/>
      <c r="C1808" s="220"/>
      <c r="D1808" s="220"/>
      <c r="E1808" s="220"/>
      <c r="F1808" s="220"/>
      <c r="G1808" s="220"/>
      <c r="H1808" s="220"/>
      <c r="I1808" s="220"/>
      <c r="J1808" s="220"/>
      <c r="K1808" s="220"/>
      <c r="L1808" s="220"/>
      <c r="M1808" s="220"/>
      <c r="N1808" s="220"/>
    </row>
    <row r="1809" spans="1:14">
      <c r="A1809" s="219"/>
      <c r="B1809" s="220"/>
      <c r="C1809" s="220"/>
      <c r="D1809" s="220"/>
      <c r="E1809" s="220"/>
      <c r="F1809" s="220"/>
      <c r="G1809" s="220"/>
      <c r="H1809" s="220"/>
      <c r="I1809" s="220"/>
      <c r="J1809" s="220"/>
      <c r="K1809" s="220"/>
      <c r="L1809" s="220"/>
      <c r="M1809" s="220"/>
      <c r="N1809" s="220"/>
    </row>
    <row r="1810" spans="1:14">
      <c r="A1810" s="219"/>
      <c r="B1810" s="220"/>
      <c r="C1810" s="220"/>
      <c r="D1810" s="220"/>
      <c r="E1810" s="220"/>
      <c r="F1810" s="220"/>
      <c r="G1810" s="220"/>
      <c r="H1810" s="220"/>
      <c r="I1810" s="220"/>
      <c r="J1810" s="220"/>
      <c r="K1810" s="220"/>
      <c r="L1810" s="220"/>
      <c r="M1810" s="220"/>
      <c r="N1810" s="220"/>
    </row>
    <row r="1811" spans="1:14">
      <c r="A1811" s="219"/>
      <c r="B1811" s="220"/>
      <c r="C1811" s="220"/>
      <c r="D1811" s="220"/>
      <c r="E1811" s="220"/>
      <c r="F1811" s="220"/>
      <c r="G1811" s="220"/>
      <c r="H1811" s="220"/>
      <c r="I1811" s="220"/>
      <c r="J1811" s="220"/>
      <c r="K1811" s="220"/>
      <c r="L1811" s="220"/>
      <c r="M1811" s="220"/>
      <c r="N1811" s="220"/>
    </row>
    <row r="1812" spans="1:14">
      <c r="A1812" s="219"/>
      <c r="B1812" s="220"/>
      <c r="C1812" s="220"/>
      <c r="D1812" s="220"/>
      <c r="E1812" s="220"/>
      <c r="F1812" s="220"/>
      <c r="G1812" s="220"/>
      <c r="H1812" s="220"/>
      <c r="I1812" s="220"/>
      <c r="J1812" s="220"/>
      <c r="K1812" s="220"/>
      <c r="L1812" s="220"/>
      <c r="M1812" s="220"/>
      <c r="N1812" s="220"/>
    </row>
    <row r="1813" spans="1:14">
      <c r="A1813" s="219"/>
      <c r="B1813" s="220"/>
      <c r="C1813" s="220"/>
      <c r="D1813" s="220"/>
      <c r="E1813" s="220"/>
      <c r="F1813" s="220"/>
      <c r="G1813" s="220"/>
      <c r="H1813" s="220"/>
      <c r="I1813" s="220"/>
      <c r="J1813" s="220"/>
      <c r="K1813" s="220"/>
      <c r="L1813" s="220"/>
      <c r="M1813" s="220"/>
      <c r="N1813" s="220"/>
    </row>
    <row r="1814" spans="1:14">
      <c r="A1814" s="219"/>
      <c r="B1814" s="220"/>
      <c r="C1814" s="220"/>
      <c r="D1814" s="220"/>
      <c r="E1814" s="220"/>
      <c r="F1814" s="220"/>
      <c r="G1814" s="220"/>
      <c r="H1814" s="220"/>
      <c r="I1814" s="220"/>
      <c r="J1814" s="220"/>
      <c r="K1814" s="220"/>
      <c r="L1814" s="220"/>
      <c r="M1814" s="220"/>
      <c r="N1814" s="220"/>
    </row>
    <row r="1815" spans="1:14">
      <c r="A1815" s="219"/>
      <c r="B1815" s="220"/>
      <c r="C1815" s="220"/>
      <c r="D1815" s="220"/>
      <c r="E1815" s="220"/>
      <c r="F1815" s="220"/>
      <c r="G1815" s="220"/>
      <c r="H1815" s="220"/>
      <c r="I1815" s="220"/>
      <c r="J1815" s="220"/>
      <c r="K1815" s="220"/>
      <c r="L1815" s="220"/>
      <c r="M1815" s="220"/>
      <c r="N1815" s="220"/>
    </row>
    <row r="1816" spans="1:14">
      <c r="A1816" s="219"/>
      <c r="B1816" s="220"/>
      <c r="C1816" s="220"/>
      <c r="D1816" s="220"/>
      <c r="E1816" s="220"/>
      <c r="F1816" s="220"/>
      <c r="G1816" s="220"/>
      <c r="H1816" s="220"/>
      <c r="I1816" s="220"/>
      <c r="J1816" s="220"/>
      <c r="K1816" s="220"/>
      <c r="L1816" s="220"/>
      <c r="M1816" s="220"/>
      <c r="N1816" s="220"/>
    </row>
    <row r="1817" spans="1:14">
      <c r="A1817" s="219"/>
      <c r="B1817" s="220"/>
      <c r="C1817" s="220"/>
      <c r="D1817" s="220"/>
      <c r="E1817" s="220"/>
      <c r="F1817" s="220"/>
      <c r="G1817" s="220"/>
      <c r="H1817" s="220"/>
      <c r="I1817" s="220"/>
      <c r="J1817" s="220"/>
      <c r="K1817" s="220"/>
      <c r="L1817" s="220"/>
      <c r="M1817" s="220"/>
      <c r="N1817" s="220"/>
    </row>
    <row r="1818" spans="1:14">
      <c r="A1818" s="219"/>
      <c r="B1818" s="220"/>
      <c r="C1818" s="220"/>
      <c r="D1818" s="220"/>
      <c r="E1818" s="220"/>
      <c r="F1818" s="220"/>
      <c r="G1818" s="220"/>
      <c r="H1818" s="220"/>
      <c r="I1818" s="220"/>
      <c r="J1818" s="220"/>
      <c r="K1818" s="220"/>
      <c r="L1818" s="220"/>
      <c r="M1818" s="220"/>
      <c r="N1818" s="220"/>
    </row>
    <row r="1819" spans="1:14">
      <c r="A1819" s="219"/>
      <c r="B1819" s="220"/>
      <c r="C1819" s="220"/>
      <c r="D1819" s="220"/>
      <c r="E1819" s="220"/>
      <c r="F1819" s="220"/>
      <c r="G1819" s="220"/>
      <c r="H1819" s="220"/>
      <c r="I1819" s="220"/>
      <c r="J1819" s="220"/>
      <c r="K1819" s="220"/>
      <c r="L1819" s="220"/>
      <c r="M1819" s="220"/>
      <c r="N1819" s="220"/>
    </row>
    <row r="1820" spans="1:14">
      <c r="A1820" s="219"/>
      <c r="B1820" s="220"/>
      <c r="C1820" s="220"/>
      <c r="D1820" s="220"/>
      <c r="E1820" s="220"/>
      <c r="F1820" s="220"/>
      <c r="G1820" s="220"/>
      <c r="H1820" s="220"/>
      <c r="I1820" s="220"/>
      <c r="J1820" s="220"/>
      <c r="K1820" s="220"/>
      <c r="L1820" s="220"/>
      <c r="M1820" s="220"/>
      <c r="N1820" s="220"/>
    </row>
    <row r="1821" spans="1:14">
      <c r="A1821" s="219"/>
      <c r="B1821" s="220"/>
      <c r="C1821" s="220"/>
      <c r="D1821" s="220"/>
      <c r="E1821" s="220"/>
      <c r="F1821" s="220"/>
      <c r="G1821" s="220"/>
      <c r="H1821" s="220"/>
      <c r="I1821" s="220"/>
      <c r="J1821" s="220"/>
      <c r="K1821" s="220"/>
      <c r="L1821" s="220"/>
      <c r="M1821" s="220"/>
      <c r="N1821" s="220"/>
    </row>
    <row r="1822" spans="1:14">
      <c r="A1822" s="219"/>
      <c r="B1822" s="220"/>
      <c r="C1822" s="220"/>
      <c r="D1822" s="220"/>
      <c r="E1822" s="220"/>
      <c r="F1822" s="220"/>
      <c r="G1822" s="220"/>
      <c r="H1822" s="220"/>
      <c r="I1822" s="220"/>
      <c r="J1822" s="220"/>
      <c r="K1822" s="220"/>
      <c r="L1822" s="220"/>
      <c r="M1822" s="220"/>
      <c r="N1822" s="220"/>
    </row>
    <row r="1823" spans="1:14">
      <c r="A1823" s="219"/>
      <c r="B1823" s="220"/>
      <c r="C1823" s="220"/>
      <c r="D1823" s="220"/>
      <c r="E1823" s="220"/>
      <c r="F1823" s="220"/>
      <c r="G1823" s="220"/>
      <c r="H1823" s="220"/>
      <c r="I1823" s="220"/>
      <c r="J1823" s="220"/>
      <c r="K1823" s="220"/>
      <c r="L1823" s="220"/>
      <c r="M1823" s="220"/>
      <c r="N1823" s="220"/>
    </row>
    <row r="1824" spans="1:14">
      <c r="A1824" s="219"/>
      <c r="B1824" s="220"/>
      <c r="C1824" s="220"/>
      <c r="D1824" s="220"/>
      <c r="E1824" s="220"/>
      <c r="F1824" s="220"/>
      <c r="G1824" s="220"/>
      <c r="H1824" s="220"/>
      <c r="I1824" s="220"/>
      <c r="J1824" s="220"/>
      <c r="K1824" s="220"/>
      <c r="L1824" s="220"/>
      <c r="M1824" s="220"/>
      <c r="N1824" s="220"/>
    </row>
    <row r="1825" spans="1:14">
      <c r="A1825" s="219"/>
      <c r="B1825" s="220"/>
      <c r="C1825" s="220"/>
      <c r="D1825" s="220"/>
      <c r="E1825" s="220"/>
      <c r="F1825" s="220"/>
      <c r="G1825" s="220"/>
      <c r="H1825" s="220"/>
      <c r="I1825" s="220"/>
      <c r="J1825" s="220"/>
      <c r="K1825" s="220"/>
      <c r="L1825" s="220"/>
      <c r="M1825" s="220"/>
      <c r="N1825" s="220"/>
    </row>
    <row r="1826" spans="1:14">
      <c r="A1826" s="219"/>
      <c r="B1826" s="220"/>
      <c r="C1826" s="220"/>
      <c r="D1826" s="220"/>
      <c r="E1826" s="220"/>
      <c r="F1826" s="220"/>
      <c r="G1826" s="220"/>
      <c r="H1826" s="220"/>
      <c r="I1826" s="220"/>
      <c r="J1826" s="220"/>
      <c r="K1826" s="220"/>
      <c r="L1826" s="220"/>
      <c r="M1826" s="220"/>
      <c r="N1826" s="220"/>
    </row>
    <row r="1827" spans="1:14">
      <c r="A1827" s="219"/>
      <c r="B1827" s="220"/>
      <c r="C1827" s="220"/>
      <c r="D1827" s="220"/>
      <c r="E1827" s="220"/>
      <c r="F1827" s="220"/>
      <c r="G1827" s="220"/>
      <c r="H1827" s="220"/>
      <c r="I1827" s="220"/>
      <c r="J1827" s="220"/>
      <c r="K1827" s="220"/>
      <c r="L1827" s="220"/>
      <c r="M1827" s="220"/>
      <c r="N1827" s="220"/>
    </row>
    <row r="1828" spans="1:14">
      <c r="A1828" s="219"/>
      <c r="B1828" s="220"/>
      <c r="C1828" s="220"/>
      <c r="D1828" s="220"/>
      <c r="E1828" s="220"/>
      <c r="F1828" s="220"/>
      <c r="G1828" s="220"/>
      <c r="H1828" s="220"/>
      <c r="I1828" s="220"/>
      <c r="J1828" s="220"/>
      <c r="K1828" s="220"/>
      <c r="L1828" s="220"/>
      <c r="M1828" s="220"/>
      <c r="N1828" s="220"/>
    </row>
    <row r="1829" spans="1:14">
      <c r="A1829" s="219"/>
      <c r="B1829" s="220"/>
      <c r="C1829" s="220"/>
      <c r="D1829" s="220"/>
      <c r="E1829" s="220"/>
      <c r="F1829" s="220"/>
      <c r="G1829" s="220"/>
      <c r="H1829" s="220"/>
      <c r="I1829" s="220"/>
      <c r="J1829" s="220"/>
      <c r="K1829" s="220"/>
      <c r="L1829" s="220"/>
      <c r="M1829" s="220"/>
      <c r="N1829" s="220"/>
    </row>
    <row r="1830" spans="1:14">
      <c r="A1830" s="219"/>
      <c r="B1830" s="220"/>
      <c r="C1830" s="220"/>
      <c r="D1830" s="220"/>
      <c r="E1830" s="220"/>
      <c r="F1830" s="220"/>
      <c r="G1830" s="220"/>
      <c r="H1830" s="220"/>
      <c r="I1830" s="220"/>
      <c r="J1830" s="220"/>
      <c r="K1830" s="220"/>
      <c r="L1830" s="220"/>
      <c r="M1830" s="220"/>
      <c r="N1830" s="220"/>
    </row>
    <row r="1831" spans="1:14">
      <c r="A1831" s="219"/>
      <c r="B1831" s="220"/>
      <c r="C1831" s="220"/>
      <c r="D1831" s="220"/>
      <c r="E1831" s="220"/>
      <c r="F1831" s="220"/>
      <c r="G1831" s="220"/>
      <c r="H1831" s="220"/>
      <c r="I1831" s="220"/>
      <c r="J1831" s="220"/>
      <c r="K1831" s="220"/>
      <c r="L1831" s="220"/>
      <c r="M1831" s="220"/>
      <c r="N1831" s="220"/>
    </row>
    <row r="1832" spans="1:14">
      <c r="A1832" s="219"/>
      <c r="B1832" s="220"/>
      <c r="C1832" s="220"/>
      <c r="D1832" s="220"/>
      <c r="E1832" s="220"/>
      <c r="F1832" s="220"/>
      <c r="G1832" s="220"/>
      <c r="H1832" s="220"/>
      <c r="I1832" s="220"/>
      <c r="J1832" s="220"/>
      <c r="K1832" s="220"/>
      <c r="L1832" s="220"/>
      <c r="M1832" s="220"/>
      <c r="N1832" s="220"/>
    </row>
    <row r="1833" spans="1:14">
      <c r="A1833" s="219"/>
      <c r="B1833" s="220"/>
      <c r="C1833" s="220"/>
      <c r="D1833" s="220"/>
      <c r="E1833" s="220"/>
      <c r="F1833" s="220"/>
      <c r="G1833" s="220"/>
      <c r="H1833" s="220"/>
      <c r="I1833" s="220"/>
      <c r="J1833" s="220"/>
      <c r="K1833" s="220"/>
      <c r="L1833" s="220"/>
      <c r="M1833" s="220"/>
      <c r="N1833" s="220"/>
    </row>
    <row r="1834" spans="1:14">
      <c r="A1834" s="219"/>
      <c r="B1834" s="220"/>
      <c r="C1834" s="220"/>
      <c r="D1834" s="220"/>
      <c r="E1834" s="220"/>
      <c r="F1834" s="220"/>
      <c r="G1834" s="220"/>
      <c r="H1834" s="220"/>
      <c r="I1834" s="220"/>
      <c r="J1834" s="220"/>
      <c r="K1834" s="220"/>
      <c r="L1834" s="220"/>
      <c r="M1834" s="220"/>
      <c r="N1834" s="220"/>
    </row>
    <row r="1835" spans="1:14">
      <c r="A1835" s="219"/>
      <c r="B1835" s="220"/>
      <c r="C1835" s="220"/>
      <c r="D1835" s="220"/>
      <c r="E1835" s="220"/>
      <c r="F1835" s="220"/>
      <c r="G1835" s="220"/>
      <c r="H1835" s="220"/>
      <c r="I1835" s="220"/>
      <c r="J1835" s="220"/>
      <c r="K1835" s="220"/>
      <c r="L1835" s="220"/>
      <c r="M1835" s="220"/>
      <c r="N1835" s="220"/>
    </row>
    <row r="1836" spans="1:14">
      <c r="A1836" s="219"/>
      <c r="B1836" s="220"/>
      <c r="C1836" s="220"/>
      <c r="D1836" s="220"/>
      <c r="E1836" s="220"/>
      <c r="F1836" s="220"/>
      <c r="G1836" s="220"/>
      <c r="H1836" s="220"/>
      <c r="I1836" s="220"/>
      <c r="J1836" s="220"/>
      <c r="K1836" s="220"/>
      <c r="L1836" s="220"/>
      <c r="M1836" s="220"/>
      <c r="N1836" s="220"/>
    </row>
    <row r="1837" spans="1:14">
      <c r="A1837" s="219"/>
      <c r="B1837" s="220"/>
      <c r="C1837" s="220"/>
      <c r="D1837" s="220"/>
      <c r="E1837" s="220"/>
      <c r="F1837" s="220"/>
      <c r="G1837" s="220"/>
      <c r="H1837" s="220"/>
      <c r="I1837" s="220"/>
      <c r="J1837" s="220"/>
      <c r="K1837" s="220"/>
      <c r="L1837" s="220"/>
      <c r="M1837" s="220"/>
      <c r="N1837" s="220"/>
    </row>
    <row r="1838" spans="1:14">
      <c r="A1838" s="219"/>
      <c r="B1838" s="220"/>
      <c r="C1838" s="220"/>
      <c r="D1838" s="220"/>
      <c r="E1838" s="220"/>
      <c r="F1838" s="220"/>
      <c r="G1838" s="220"/>
      <c r="H1838" s="220"/>
      <c r="I1838" s="220"/>
      <c r="J1838" s="220"/>
      <c r="K1838" s="220"/>
      <c r="L1838" s="220"/>
      <c r="M1838" s="220"/>
      <c r="N1838" s="220"/>
    </row>
    <row r="1839" spans="1:14">
      <c r="A1839" s="219"/>
      <c r="B1839" s="220"/>
      <c r="C1839" s="220"/>
      <c r="D1839" s="220"/>
      <c r="E1839" s="220"/>
      <c r="F1839" s="220"/>
      <c r="G1839" s="220"/>
      <c r="H1839" s="220"/>
      <c r="I1839" s="220"/>
      <c r="J1839" s="220"/>
      <c r="K1839" s="220"/>
      <c r="L1839" s="220"/>
      <c r="M1839" s="220"/>
      <c r="N1839" s="220"/>
    </row>
    <row r="1840" spans="1:14">
      <c r="A1840" s="219"/>
      <c r="B1840" s="220"/>
      <c r="C1840" s="220"/>
      <c r="D1840" s="220"/>
      <c r="E1840" s="220"/>
      <c r="F1840" s="220"/>
      <c r="G1840" s="220"/>
      <c r="H1840" s="220"/>
      <c r="I1840" s="220"/>
      <c r="J1840" s="220"/>
      <c r="K1840" s="220"/>
      <c r="L1840" s="220"/>
      <c r="M1840" s="220"/>
      <c r="N1840" s="220"/>
    </row>
    <row r="1841" spans="1:14">
      <c r="A1841" s="219"/>
      <c r="B1841" s="220"/>
      <c r="C1841" s="220"/>
      <c r="D1841" s="220"/>
      <c r="E1841" s="220"/>
      <c r="F1841" s="220"/>
      <c r="G1841" s="220"/>
      <c r="H1841" s="220"/>
      <c r="I1841" s="220"/>
      <c r="J1841" s="220"/>
      <c r="K1841" s="220"/>
      <c r="L1841" s="220"/>
      <c r="M1841" s="220"/>
      <c r="N1841" s="220"/>
    </row>
    <row r="1842" spans="1:14">
      <c r="A1842" s="219"/>
      <c r="B1842" s="220"/>
      <c r="C1842" s="220"/>
      <c r="D1842" s="220"/>
      <c r="E1842" s="220"/>
      <c r="F1842" s="220"/>
      <c r="G1842" s="220"/>
      <c r="H1842" s="220"/>
      <c r="I1842" s="220"/>
      <c r="J1842" s="220"/>
      <c r="K1842" s="220"/>
      <c r="L1842" s="220"/>
      <c r="M1842" s="220"/>
      <c r="N1842" s="220"/>
    </row>
    <row r="1843" spans="1:14">
      <c r="A1843" s="219"/>
      <c r="B1843" s="220"/>
      <c r="C1843" s="220"/>
      <c r="D1843" s="220"/>
      <c r="E1843" s="220"/>
      <c r="F1843" s="220"/>
      <c r="G1843" s="220"/>
      <c r="H1843" s="220"/>
      <c r="I1843" s="220"/>
      <c r="J1843" s="220"/>
      <c r="K1843" s="220"/>
      <c r="L1843" s="220"/>
      <c r="M1843" s="220"/>
      <c r="N1843" s="220"/>
    </row>
    <row r="1844" spans="1:14">
      <c r="A1844" s="219"/>
      <c r="B1844" s="220"/>
      <c r="C1844" s="220"/>
      <c r="D1844" s="220"/>
      <c r="E1844" s="220"/>
      <c r="F1844" s="220"/>
      <c r="G1844" s="220"/>
      <c r="H1844" s="220"/>
      <c r="I1844" s="220"/>
      <c r="J1844" s="220"/>
      <c r="K1844" s="220"/>
      <c r="L1844" s="220"/>
      <c r="M1844" s="220"/>
      <c r="N1844" s="220"/>
    </row>
    <row r="1845" spans="1:14">
      <c r="A1845" s="219"/>
      <c r="B1845" s="220"/>
      <c r="C1845" s="220"/>
      <c r="D1845" s="220"/>
      <c r="E1845" s="220"/>
      <c r="F1845" s="220"/>
      <c r="G1845" s="220"/>
      <c r="H1845" s="220"/>
      <c r="I1845" s="220"/>
      <c r="J1845" s="220"/>
      <c r="K1845" s="220"/>
      <c r="L1845" s="220"/>
      <c r="M1845" s="220"/>
      <c r="N1845" s="220"/>
    </row>
    <row r="1846" spans="1:14">
      <c r="A1846" s="219"/>
      <c r="B1846" s="220"/>
      <c r="C1846" s="220"/>
      <c r="D1846" s="220"/>
      <c r="E1846" s="220"/>
      <c r="F1846" s="220"/>
      <c r="G1846" s="220"/>
      <c r="H1846" s="220"/>
      <c r="I1846" s="220"/>
      <c r="J1846" s="220"/>
      <c r="K1846" s="220"/>
      <c r="L1846" s="220"/>
      <c r="M1846" s="220"/>
      <c r="N1846" s="220"/>
    </row>
    <row r="1847" spans="1:14">
      <c r="A1847" s="219"/>
      <c r="B1847" s="220"/>
      <c r="C1847" s="220"/>
      <c r="D1847" s="220"/>
      <c r="E1847" s="220"/>
      <c r="F1847" s="220"/>
      <c r="G1847" s="220"/>
      <c r="H1847" s="220"/>
      <c r="I1847" s="220"/>
      <c r="J1847" s="220"/>
      <c r="K1847" s="220"/>
      <c r="L1847" s="220"/>
      <c r="M1847" s="220"/>
      <c r="N1847" s="220"/>
    </row>
    <row r="1848" spans="1:14">
      <c r="A1848" s="219"/>
      <c r="B1848" s="220"/>
      <c r="C1848" s="220"/>
      <c r="D1848" s="220"/>
      <c r="E1848" s="220"/>
      <c r="F1848" s="220"/>
      <c r="G1848" s="220"/>
      <c r="H1848" s="220"/>
      <c r="I1848" s="220"/>
      <c r="J1848" s="220"/>
      <c r="K1848" s="220"/>
      <c r="L1848" s="220"/>
      <c r="M1848" s="220"/>
      <c r="N1848" s="220"/>
    </row>
    <row r="1849" spans="1:14">
      <c r="A1849" s="219"/>
      <c r="B1849" s="220"/>
      <c r="C1849" s="220"/>
      <c r="D1849" s="220"/>
      <c r="E1849" s="220"/>
      <c r="F1849" s="220"/>
      <c r="G1849" s="220"/>
      <c r="H1849" s="220"/>
      <c r="I1849" s="220"/>
      <c r="J1849" s="220"/>
      <c r="K1849" s="220"/>
      <c r="L1849" s="220"/>
      <c r="M1849" s="220"/>
      <c r="N1849" s="220"/>
    </row>
    <row r="1850" spans="1:14">
      <c r="A1850" s="219"/>
      <c r="B1850" s="220"/>
      <c r="C1850" s="220"/>
      <c r="D1850" s="220"/>
      <c r="E1850" s="220"/>
      <c r="F1850" s="220"/>
      <c r="G1850" s="220"/>
      <c r="H1850" s="220"/>
      <c r="I1850" s="220"/>
      <c r="J1850" s="220"/>
      <c r="K1850" s="220"/>
      <c r="L1850" s="220"/>
      <c r="M1850" s="220"/>
      <c r="N1850" s="220"/>
    </row>
    <row r="1851" spans="1:14">
      <c r="A1851" s="219"/>
      <c r="B1851" s="220"/>
      <c r="C1851" s="220"/>
      <c r="D1851" s="220"/>
      <c r="E1851" s="220"/>
      <c r="F1851" s="220"/>
      <c r="G1851" s="220"/>
      <c r="H1851" s="220"/>
      <c r="I1851" s="220"/>
      <c r="J1851" s="220"/>
      <c r="K1851" s="220"/>
      <c r="L1851" s="220"/>
      <c r="M1851" s="220"/>
      <c r="N1851" s="220"/>
    </row>
    <row r="1852" spans="1:14">
      <c r="A1852" s="219"/>
      <c r="B1852" s="220"/>
      <c r="C1852" s="220"/>
      <c r="D1852" s="220"/>
      <c r="E1852" s="220"/>
      <c r="F1852" s="220"/>
      <c r="G1852" s="220"/>
      <c r="H1852" s="220"/>
      <c r="I1852" s="220"/>
      <c r="J1852" s="220"/>
      <c r="K1852" s="220"/>
      <c r="L1852" s="220"/>
      <c r="M1852" s="220"/>
      <c r="N1852" s="220"/>
    </row>
    <row r="1853" spans="1:14">
      <c r="A1853" s="219"/>
      <c r="B1853" s="220"/>
      <c r="C1853" s="220"/>
      <c r="D1853" s="220"/>
      <c r="E1853" s="220"/>
      <c r="F1853" s="220"/>
      <c r="G1853" s="220"/>
      <c r="H1853" s="220"/>
      <c r="I1853" s="220"/>
      <c r="J1853" s="220"/>
      <c r="K1853" s="220"/>
      <c r="L1853" s="220"/>
      <c r="M1853" s="220"/>
      <c r="N1853" s="220"/>
    </row>
    <row r="1854" spans="1:14">
      <c r="A1854" s="219"/>
      <c r="B1854" s="220"/>
      <c r="C1854" s="220"/>
      <c r="D1854" s="220"/>
      <c r="E1854" s="220"/>
      <c r="F1854" s="220"/>
      <c r="G1854" s="220"/>
      <c r="H1854" s="220"/>
      <c r="I1854" s="220"/>
      <c r="J1854" s="220"/>
      <c r="K1854" s="220"/>
      <c r="L1854" s="220"/>
      <c r="M1854" s="220"/>
      <c r="N1854" s="220"/>
    </row>
    <row r="1855" spans="1:14">
      <c r="A1855" s="219"/>
      <c r="B1855" s="220"/>
      <c r="C1855" s="220"/>
      <c r="D1855" s="220"/>
      <c r="E1855" s="220"/>
      <c r="F1855" s="220"/>
      <c r="G1855" s="220"/>
      <c r="H1855" s="220"/>
      <c r="I1855" s="220"/>
      <c r="J1855" s="220"/>
      <c r="K1855" s="220"/>
      <c r="L1855" s="220"/>
      <c r="M1855" s="220"/>
      <c r="N1855" s="220"/>
    </row>
    <row r="1856" spans="1:14">
      <c r="A1856" s="219"/>
      <c r="B1856" s="220"/>
      <c r="C1856" s="220"/>
      <c r="D1856" s="220"/>
      <c r="E1856" s="220"/>
      <c r="F1856" s="220"/>
      <c r="G1856" s="220"/>
      <c r="H1856" s="220"/>
      <c r="I1856" s="220"/>
      <c r="J1856" s="220"/>
      <c r="K1856" s="220"/>
      <c r="L1856" s="220"/>
      <c r="M1856" s="220"/>
      <c r="N1856" s="220"/>
    </row>
    <row r="1857" spans="1:14">
      <c r="A1857" s="219"/>
      <c r="B1857" s="220"/>
      <c r="C1857" s="220"/>
      <c r="D1857" s="220"/>
      <c r="E1857" s="220"/>
      <c r="F1857" s="220"/>
      <c r="G1857" s="220"/>
      <c r="H1857" s="220"/>
      <c r="I1857" s="220"/>
      <c r="J1857" s="220"/>
      <c r="K1857" s="220"/>
      <c r="L1857" s="220"/>
      <c r="M1857" s="220"/>
      <c r="N1857" s="220"/>
    </row>
    <row r="1858" spans="1:14">
      <c r="A1858" s="219"/>
      <c r="B1858" s="220"/>
      <c r="C1858" s="220"/>
      <c r="D1858" s="220"/>
      <c r="E1858" s="220"/>
      <c r="F1858" s="220"/>
      <c r="G1858" s="220"/>
      <c r="H1858" s="220"/>
      <c r="I1858" s="220"/>
      <c r="J1858" s="220"/>
      <c r="K1858" s="220"/>
      <c r="L1858" s="220"/>
      <c r="M1858" s="220"/>
      <c r="N1858" s="220"/>
    </row>
    <row r="1859" spans="1:14">
      <c r="A1859" s="219"/>
      <c r="B1859" s="220"/>
      <c r="C1859" s="220"/>
      <c r="D1859" s="220"/>
      <c r="E1859" s="220"/>
      <c r="F1859" s="220"/>
      <c r="G1859" s="220"/>
      <c r="H1859" s="220"/>
      <c r="I1859" s="220"/>
      <c r="J1859" s="220"/>
      <c r="K1859" s="220"/>
      <c r="L1859" s="220"/>
      <c r="M1859" s="220"/>
      <c r="N1859" s="220"/>
    </row>
    <row r="1860" spans="1:14">
      <c r="A1860" s="219"/>
      <c r="B1860" s="220"/>
      <c r="C1860" s="220"/>
      <c r="D1860" s="220"/>
      <c r="E1860" s="220"/>
      <c r="F1860" s="220"/>
      <c r="G1860" s="220"/>
      <c r="H1860" s="220"/>
      <c r="I1860" s="220"/>
      <c r="J1860" s="220"/>
      <c r="K1860" s="220"/>
      <c r="L1860" s="220"/>
      <c r="M1860" s="220"/>
      <c r="N1860" s="220"/>
    </row>
    <row r="1861" spans="1:14">
      <c r="A1861" s="219"/>
      <c r="B1861" s="220"/>
      <c r="C1861" s="220"/>
      <c r="D1861" s="220"/>
      <c r="E1861" s="220"/>
      <c r="F1861" s="220"/>
      <c r="G1861" s="220"/>
      <c r="H1861" s="220"/>
      <c r="I1861" s="220"/>
      <c r="J1861" s="220"/>
      <c r="K1861" s="570"/>
      <c r="L1861" s="220"/>
      <c r="M1861" s="220"/>
      <c r="N1861" s="220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A9999"/>
  </sheetPr>
  <dimension ref="A1:L989"/>
  <sheetViews>
    <sheetView showGridLines="0" workbookViewId="0">
      <selection activeCell="C22" sqref="A1:XFD1048576"/>
    </sheetView>
  </sheetViews>
  <sheetFormatPr defaultColWidth="14.42578125" defaultRowHeight="15" customHeight="1"/>
  <cols>
    <col min="1" max="1" width="18" customWidth="1"/>
    <col min="2" max="2" width="22.28515625" customWidth="1"/>
    <col min="3" max="3" width="18.42578125" customWidth="1"/>
    <col min="4" max="4" width="10.7109375" customWidth="1"/>
    <col min="5" max="5" width="5.42578125" customWidth="1"/>
    <col min="6" max="6" width="17.5703125" customWidth="1"/>
    <col min="7" max="7" width="9.7109375" customWidth="1"/>
    <col min="8" max="8" width="10.85546875" customWidth="1"/>
    <col min="9" max="9" width="10.7109375" customWidth="1"/>
    <col min="10" max="11" width="9" customWidth="1"/>
    <col min="12" max="12" width="9.42578125" customWidth="1"/>
  </cols>
  <sheetData>
    <row r="1" spans="1:12">
      <c r="A1" s="61"/>
      <c r="B1" s="61"/>
      <c r="C1" s="196"/>
      <c r="D1" s="196"/>
      <c r="E1" s="196"/>
      <c r="F1" s="196"/>
      <c r="G1" s="196"/>
      <c r="H1" s="196"/>
      <c r="I1" s="434"/>
      <c r="J1" s="196"/>
      <c r="K1" s="196"/>
      <c r="L1" s="196"/>
    </row>
    <row r="2" spans="1:12">
      <c r="A2" s="61"/>
      <c r="B2" s="436"/>
      <c r="C2" s="437"/>
      <c r="D2" s="437"/>
      <c r="E2" s="437"/>
      <c r="F2" s="438"/>
      <c r="G2" s="437"/>
      <c r="H2" s="439"/>
      <c r="I2" s="434"/>
      <c r="J2" s="196"/>
      <c r="K2" s="196"/>
      <c r="L2" s="196"/>
    </row>
    <row r="3" spans="1:12">
      <c r="A3" s="61"/>
      <c r="B3" s="440"/>
      <c r="C3" s="441"/>
      <c r="D3" s="441"/>
      <c r="E3" s="442"/>
      <c r="F3" s="443"/>
      <c r="G3" s="444"/>
      <c r="H3" s="445"/>
      <c r="I3" s="434"/>
      <c r="J3" s="196"/>
      <c r="K3" s="196"/>
      <c r="L3" s="196"/>
    </row>
    <row r="4" spans="1:12">
      <c r="A4" s="61"/>
      <c r="B4" s="446"/>
      <c r="C4" s="448"/>
      <c r="D4" s="448"/>
      <c r="E4" s="437"/>
      <c r="F4" s="450"/>
      <c r="G4" s="446"/>
      <c r="H4" s="448"/>
      <c r="I4" s="434"/>
      <c r="J4" s="196"/>
      <c r="K4" s="196"/>
      <c r="L4" s="196"/>
    </row>
    <row r="5" spans="1:12">
      <c r="A5" s="61"/>
      <c r="B5" s="452"/>
      <c r="C5" s="453"/>
      <c r="D5" s="453"/>
      <c r="E5" s="442"/>
      <c r="F5" s="454"/>
      <c r="G5" s="452"/>
      <c r="H5" s="453"/>
      <c r="I5" s="434"/>
      <c r="J5" s="196"/>
      <c r="K5" s="196"/>
      <c r="L5" s="196"/>
    </row>
    <row r="6" spans="1:12">
      <c r="A6" s="61"/>
      <c r="B6" s="452"/>
      <c r="C6" s="453"/>
      <c r="D6" s="453"/>
      <c r="E6" s="442"/>
      <c r="F6" s="454"/>
      <c r="G6" s="452"/>
      <c r="H6" s="453"/>
      <c r="I6" s="434"/>
      <c r="J6" s="196"/>
      <c r="K6" s="196"/>
      <c r="L6" s="196"/>
    </row>
    <row r="7" spans="1:12">
      <c r="A7" s="61"/>
      <c r="B7" s="452"/>
      <c r="C7" s="453"/>
      <c r="D7" s="453"/>
      <c r="E7" s="442"/>
      <c r="F7" s="454"/>
      <c r="G7" s="452"/>
      <c r="H7" s="453"/>
      <c r="I7" s="434"/>
      <c r="J7" s="200"/>
      <c r="K7" s="196"/>
      <c r="L7" s="196"/>
    </row>
    <row r="8" spans="1:12">
      <c r="A8" s="61"/>
      <c r="B8" s="452"/>
      <c r="C8" s="453"/>
      <c r="D8" s="453"/>
      <c r="E8" s="442"/>
      <c r="F8" s="454"/>
      <c r="G8" s="452"/>
      <c r="H8" s="453"/>
      <c r="I8" s="434"/>
      <c r="J8" s="196"/>
      <c r="K8" s="196"/>
      <c r="L8" s="196"/>
    </row>
    <row r="9" spans="1:12">
      <c r="A9" s="61"/>
      <c r="B9" s="452"/>
      <c r="C9" s="453"/>
      <c r="D9" s="453"/>
      <c r="E9" s="442"/>
      <c r="F9" s="454"/>
      <c r="G9" s="452"/>
      <c r="H9" s="453"/>
      <c r="I9" s="434"/>
      <c r="J9" s="196"/>
      <c r="K9" s="196"/>
      <c r="L9" s="196"/>
    </row>
    <row r="10" spans="1:12" ht="15.75" customHeight="1">
      <c r="A10" s="61"/>
      <c r="B10" s="455"/>
      <c r="C10" s="453"/>
      <c r="D10" s="453"/>
      <c r="E10" s="442"/>
      <c r="F10" s="454"/>
      <c r="G10" s="452"/>
      <c r="H10" s="453"/>
      <c r="I10" s="434"/>
      <c r="J10" s="196"/>
      <c r="K10" s="196"/>
      <c r="L10" s="196"/>
    </row>
    <row r="11" spans="1:12" ht="15.75" customHeight="1">
      <c r="A11" s="61"/>
      <c r="B11" s="456"/>
      <c r="C11" s="457"/>
      <c r="D11" s="457"/>
      <c r="E11" s="442"/>
      <c r="F11" s="454"/>
      <c r="G11" s="452"/>
      <c r="H11" s="453"/>
      <c r="I11" s="434"/>
      <c r="J11" s="196"/>
      <c r="K11" s="196"/>
      <c r="L11" s="196"/>
    </row>
    <row r="12" spans="1:12" ht="15.75" customHeight="1">
      <c r="A12" s="61"/>
      <c r="B12" s="452"/>
      <c r="C12" s="453"/>
      <c r="D12" s="453"/>
      <c r="E12" s="442"/>
      <c r="F12" s="454"/>
      <c r="G12" s="452"/>
      <c r="H12" s="453"/>
      <c r="I12" s="434"/>
      <c r="J12" s="196"/>
      <c r="K12" s="196"/>
      <c r="L12" s="196"/>
    </row>
    <row r="13" spans="1:12" ht="15.75" customHeight="1">
      <c r="A13" s="61"/>
      <c r="B13" s="452"/>
      <c r="C13" s="453"/>
      <c r="D13" s="453"/>
      <c r="E13" s="442"/>
      <c r="F13" s="434"/>
      <c r="G13" s="455"/>
      <c r="H13" s="442"/>
      <c r="I13" s="434"/>
      <c r="J13" s="196"/>
      <c r="K13" s="196"/>
      <c r="L13" s="196"/>
    </row>
    <row r="14" spans="1:12" ht="15.75" customHeight="1">
      <c r="A14" s="61"/>
      <c r="B14" s="458"/>
      <c r="C14" s="459"/>
      <c r="D14" s="459"/>
      <c r="E14" s="461"/>
      <c r="F14" s="463"/>
      <c r="G14" s="465"/>
      <c r="H14" s="461"/>
      <c r="I14" s="434"/>
      <c r="J14" s="196"/>
      <c r="K14" s="196"/>
      <c r="L14" s="196"/>
    </row>
    <row r="15" spans="1:12" ht="15.75" customHeight="1">
      <c r="A15" s="61"/>
      <c r="B15" s="61"/>
      <c r="C15" s="196"/>
      <c r="D15" s="196"/>
      <c r="E15" s="196"/>
      <c r="F15" s="196"/>
      <c r="G15" s="196"/>
      <c r="H15" s="196"/>
      <c r="I15" s="434"/>
      <c r="J15" s="196"/>
      <c r="K15" s="196"/>
      <c r="L15" s="196"/>
    </row>
    <row r="16" spans="1:12" ht="15.75" customHeight="1">
      <c r="A16" s="61"/>
      <c r="B16" s="466"/>
      <c r="C16" s="466"/>
      <c r="D16" s="466"/>
      <c r="E16" s="196"/>
      <c r="F16" s="10"/>
      <c r="G16" s="468"/>
      <c r="H16" s="468"/>
      <c r="I16" s="434"/>
      <c r="J16" s="196"/>
      <c r="K16" s="196"/>
      <c r="L16" s="196"/>
    </row>
    <row r="17" spans="1:12" ht="15.75" customHeight="1">
      <c r="A17" s="61"/>
      <c r="B17" s="469"/>
      <c r="C17" s="471"/>
      <c r="D17" s="471"/>
      <c r="E17" s="196"/>
      <c r="F17" s="473"/>
      <c r="G17" s="473"/>
      <c r="H17" s="471"/>
      <c r="I17" s="434"/>
      <c r="J17" s="196"/>
      <c r="K17" s="196"/>
      <c r="L17" s="196"/>
    </row>
    <row r="18" spans="1:12" ht="15.75" customHeight="1">
      <c r="A18" s="61"/>
      <c r="B18" s="474"/>
      <c r="C18" s="471"/>
      <c r="D18" s="471"/>
      <c r="E18" s="196"/>
      <c r="F18" s="196"/>
      <c r="G18" s="196"/>
      <c r="H18" s="196"/>
      <c r="I18" s="434"/>
      <c r="J18" s="196"/>
      <c r="K18" s="196"/>
      <c r="L18" s="196"/>
    </row>
    <row r="19" spans="1:12" ht="15.75" customHeight="1">
      <c r="A19" s="61"/>
      <c r="B19" s="61"/>
      <c r="C19" s="196"/>
      <c r="D19" s="196"/>
      <c r="E19" s="196"/>
      <c r="F19" s="196"/>
      <c r="G19" s="196"/>
      <c r="H19" s="196"/>
      <c r="I19" s="434"/>
      <c r="J19" s="196"/>
      <c r="K19" s="196"/>
      <c r="L19" s="196"/>
    </row>
    <row r="20" spans="1:12" ht="15.75" customHeight="1">
      <c r="A20" s="61"/>
      <c r="B20" s="61"/>
      <c r="C20" s="196"/>
      <c r="D20" s="196"/>
      <c r="E20" s="196"/>
      <c r="F20" s="196"/>
      <c r="G20" s="196"/>
      <c r="H20" s="196"/>
      <c r="I20" s="434"/>
      <c r="J20" s="196"/>
      <c r="K20" s="196"/>
      <c r="L20" s="196"/>
    </row>
    <row r="21" spans="1:12" ht="15.75" customHeight="1">
      <c r="A21" s="61"/>
      <c r="B21" s="61"/>
      <c r="C21" s="196"/>
      <c r="D21" s="196"/>
      <c r="E21" s="196"/>
      <c r="F21" s="196"/>
      <c r="G21" s="196"/>
      <c r="H21" s="196"/>
      <c r="I21" s="434"/>
      <c r="J21" s="196"/>
      <c r="K21" s="196"/>
      <c r="L21" s="196"/>
    </row>
    <row r="22" spans="1:12" ht="15.75" customHeight="1">
      <c r="A22" s="61"/>
      <c r="B22" s="61"/>
      <c r="C22" s="196"/>
      <c r="D22" s="196"/>
      <c r="E22" s="196"/>
      <c r="F22" s="196"/>
      <c r="G22" s="200"/>
      <c r="H22" s="196"/>
      <c r="I22" s="434"/>
      <c r="J22" s="196"/>
      <c r="K22" s="196"/>
      <c r="L22" s="196"/>
    </row>
    <row r="23" spans="1:12" ht="15.75" customHeight="1">
      <c r="A23" s="61"/>
      <c r="B23" s="61"/>
      <c r="C23" s="196"/>
      <c r="D23" s="196"/>
      <c r="E23" s="196"/>
      <c r="F23" s="196"/>
      <c r="G23" s="196"/>
      <c r="H23" s="196"/>
      <c r="I23" s="434"/>
      <c r="J23" s="196"/>
      <c r="K23" s="196"/>
      <c r="L23" s="196"/>
    </row>
    <row r="24" spans="1:12" ht="15.75" customHeight="1">
      <c r="A24" s="61"/>
      <c r="B24" s="61"/>
      <c r="C24" s="196"/>
      <c r="D24" s="196"/>
      <c r="E24" s="196"/>
      <c r="F24" s="196"/>
      <c r="G24" s="196"/>
      <c r="H24" s="196"/>
      <c r="I24" s="434"/>
      <c r="J24" s="196"/>
      <c r="K24" s="196"/>
      <c r="L24" s="196"/>
    </row>
    <row r="25" spans="1:12" ht="15.75" customHeight="1">
      <c r="A25" s="61"/>
      <c r="B25" s="61"/>
      <c r="C25" s="196"/>
      <c r="D25" s="196"/>
      <c r="E25" s="196"/>
      <c r="F25" s="196"/>
      <c r="G25" s="196"/>
      <c r="H25" s="196"/>
      <c r="I25" s="434"/>
      <c r="J25" s="196"/>
      <c r="K25" s="196"/>
      <c r="L25" s="196"/>
    </row>
    <row r="26" spans="1:12" ht="15.75" customHeight="1">
      <c r="A26" s="61"/>
      <c r="B26" s="61"/>
      <c r="C26" s="196"/>
      <c r="D26" s="196"/>
      <c r="E26" s="196"/>
      <c r="F26" s="196"/>
      <c r="G26" s="196"/>
      <c r="H26" s="196"/>
      <c r="I26" s="434"/>
      <c r="J26" s="196"/>
      <c r="K26" s="196"/>
      <c r="L26" s="196"/>
    </row>
    <row r="27" spans="1:12" ht="15.75" customHeight="1">
      <c r="A27" s="61"/>
      <c r="B27" s="61"/>
      <c r="C27" s="196"/>
      <c r="D27" s="196"/>
      <c r="E27" s="196"/>
      <c r="F27" s="196"/>
      <c r="G27" s="196"/>
      <c r="H27" s="196"/>
      <c r="I27" s="434"/>
      <c r="J27" s="196"/>
      <c r="K27" s="196"/>
      <c r="L27" s="196"/>
    </row>
    <row r="28" spans="1:12" ht="15.75" customHeight="1">
      <c r="A28" s="61"/>
      <c r="B28" s="61"/>
      <c r="C28" s="196"/>
      <c r="D28" s="196"/>
      <c r="E28" s="196"/>
      <c r="F28" s="196"/>
      <c r="G28" s="196"/>
      <c r="H28" s="196"/>
      <c r="I28" s="434"/>
      <c r="J28" s="196"/>
      <c r="K28" s="196"/>
      <c r="L28" s="196"/>
    </row>
    <row r="29" spans="1:12" ht="15.75" customHeight="1">
      <c r="A29" s="61"/>
      <c r="B29" s="61"/>
      <c r="C29" s="196"/>
      <c r="D29" s="196"/>
      <c r="E29" s="196"/>
      <c r="F29" s="196"/>
      <c r="G29" s="196"/>
      <c r="H29" s="196"/>
      <c r="I29" s="434"/>
      <c r="J29" s="196"/>
      <c r="K29" s="196"/>
      <c r="L29" s="196"/>
    </row>
    <row r="30" spans="1:12" ht="15.75" customHeight="1">
      <c r="A30" s="61"/>
      <c r="B30" s="61"/>
      <c r="C30" s="196"/>
      <c r="D30" s="196"/>
      <c r="E30" s="196"/>
      <c r="F30" s="196"/>
      <c r="G30" s="196"/>
      <c r="H30" s="196"/>
      <c r="I30" s="434"/>
      <c r="J30" s="196"/>
      <c r="K30" s="196"/>
      <c r="L30" s="196"/>
    </row>
    <row r="31" spans="1:12" ht="15.75" customHeight="1">
      <c r="A31" s="61"/>
      <c r="B31" s="61"/>
      <c r="C31" s="196"/>
      <c r="D31" s="196"/>
      <c r="E31" s="196"/>
      <c r="F31" s="196"/>
      <c r="G31" s="196"/>
      <c r="H31" s="196"/>
      <c r="I31" s="434"/>
      <c r="J31" s="196"/>
      <c r="K31" s="196"/>
      <c r="L31" s="196"/>
    </row>
    <row r="32" spans="1:12" ht="15.75" customHeight="1">
      <c r="A32" s="61"/>
      <c r="B32" s="61"/>
      <c r="C32" s="196"/>
      <c r="D32" s="196"/>
      <c r="E32" s="196"/>
      <c r="F32" s="196"/>
      <c r="G32" s="196"/>
      <c r="H32" s="196"/>
      <c r="I32" s="434"/>
      <c r="J32" s="196"/>
      <c r="K32" s="196"/>
      <c r="L32" s="196"/>
    </row>
    <row r="33" spans="1:12" ht="15.75" customHeight="1">
      <c r="A33" s="61"/>
      <c r="B33" s="61"/>
      <c r="C33" s="196"/>
      <c r="D33" s="196"/>
      <c r="E33" s="196"/>
      <c r="F33" s="196"/>
      <c r="G33" s="196"/>
      <c r="H33" s="196"/>
      <c r="I33" s="434"/>
      <c r="J33" s="196"/>
      <c r="K33" s="196"/>
      <c r="L33" s="196"/>
    </row>
    <row r="34" spans="1:12" ht="15.75" customHeight="1">
      <c r="A34" s="61"/>
      <c r="B34" s="61"/>
      <c r="C34" s="196"/>
      <c r="D34" s="196"/>
      <c r="E34" s="196"/>
      <c r="F34" s="196"/>
      <c r="G34" s="196"/>
      <c r="H34" s="196"/>
      <c r="I34" s="434"/>
      <c r="J34" s="196"/>
      <c r="K34" s="196"/>
      <c r="L34" s="196"/>
    </row>
    <row r="35" spans="1:12" ht="15.75" customHeight="1">
      <c r="A35" s="61"/>
      <c r="B35" s="61"/>
      <c r="C35" s="196"/>
      <c r="D35" s="196"/>
      <c r="E35" s="196"/>
      <c r="F35" s="196"/>
      <c r="G35" s="196"/>
      <c r="H35" s="196"/>
      <c r="I35" s="434"/>
      <c r="J35" s="196"/>
      <c r="K35" s="196"/>
      <c r="L35" s="196"/>
    </row>
    <row r="36" spans="1:12" ht="15.75" customHeight="1">
      <c r="A36" s="61"/>
      <c r="B36" s="61"/>
      <c r="C36" s="196"/>
      <c r="D36" s="196"/>
      <c r="E36" s="196"/>
      <c r="F36" s="196"/>
      <c r="G36" s="196"/>
      <c r="H36" s="196"/>
      <c r="I36" s="434"/>
      <c r="J36" s="196"/>
      <c r="K36" s="196"/>
      <c r="L36" s="196"/>
    </row>
    <row r="37" spans="1:12" ht="15.75" customHeight="1">
      <c r="A37" s="61"/>
      <c r="B37" s="61"/>
      <c r="C37" s="196"/>
      <c r="D37" s="196"/>
      <c r="E37" s="196"/>
      <c r="F37" s="196"/>
      <c r="G37" s="196"/>
      <c r="H37" s="196"/>
      <c r="I37" s="434"/>
      <c r="J37" s="196"/>
      <c r="K37" s="196"/>
      <c r="L37" s="196"/>
    </row>
    <row r="38" spans="1:12" ht="15.75" customHeight="1">
      <c r="A38" s="61"/>
      <c r="B38" s="61"/>
      <c r="C38" s="196"/>
      <c r="D38" s="196"/>
      <c r="E38" s="196"/>
      <c r="F38" s="196"/>
      <c r="G38" s="196"/>
      <c r="H38" s="196"/>
      <c r="I38" s="434"/>
      <c r="J38" s="196"/>
      <c r="K38" s="196"/>
      <c r="L38" s="196"/>
    </row>
    <row r="39" spans="1:12" ht="15.75" customHeight="1">
      <c r="A39" s="61"/>
      <c r="B39" s="61"/>
      <c r="C39" s="196"/>
      <c r="D39" s="196"/>
      <c r="E39" s="196"/>
      <c r="F39" s="196"/>
      <c r="G39" s="196"/>
      <c r="H39" s="196"/>
      <c r="I39" s="434"/>
      <c r="J39" s="196"/>
      <c r="K39" s="196"/>
      <c r="L39" s="196"/>
    </row>
    <row r="40" spans="1:12" ht="15.75" customHeight="1">
      <c r="A40" s="61"/>
      <c r="B40" s="61"/>
      <c r="C40" s="196"/>
      <c r="D40" s="196"/>
      <c r="E40" s="196"/>
      <c r="F40" s="196"/>
      <c r="G40" s="196"/>
      <c r="H40" s="196"/>
      <c r="I40" s="434"/>
      <c r="J40" s="196"/>
      <c r="K40" s="196"/>
      <c r="L40" s="196"/>
    </row>
    <row r="41" spans="1:12" ht="15.75" customHeight="1">
      <c r="A41" s="61"/>
      <c r="B41" s="61"/>
      <c r="C41" s="196"/>
      <c r="D41" s="196"/>
      <c r="E41" s="196"/>
      <c r="F41" s="196"/>
      <c r="G41" s="196"/>
      <c r="H41" s="196"/>
      <c r="I41" s="434"/>
      <c r="J41" s="196"/>
      <c r="K41" s="196"/>
      <c r="L41" s="196"/>
    </row>
    <row r="42" spans="1:12" ht="15.75" customHeight="1">
      <c r="A42" s="61"/>
      <c r="B42" s="61"/>
      <c r="C42" s="196"/>
      <c r="D42" s="196"/>
      <c r="E42" s="196"/>
      <c r="F42" s="196"/>
      <c r="G42" s="196"/>
      <c r="H42" s="196"/>
      <c r="I42" s="434"/>
      <c r="J42" s="196"/>
      <c r="K42" s="196"/>
      <c r="L42" s="196"/>
    </row>
    <row r="43" spans="1:12" ht="15.75" customHeight="1">
      <c r="A43" s="61"/>
      <c r="B43" s="61"/>
      <c r="C43" s="196"/>
      <c r="D43" s="196"/>
      <c r="E43" s="196"/>
      <c r="F43" s="196"/>
      <c r="G43" s="196"/>
      <c r="H43" s="196"/>
      <c r="I43" s="434"/>
      <c r="J43" s="196"/>
      <c r="K43" s="196"/>
      <c r="L43" s="196"/>
    </row>
    <row r="44" spans="1:12" ht="15.75" customHeight="1">
      <c r="A44" s="61"/>
      <c r="B44" s="61"/>
      <c r="C44" s="196"/>
      <c r="D44" s="196"/>
      <c r="E44" s="196"/>
      <c r="F44" s="196"/>
      <c r="G44" s="196"/>
      <c r="H44" s="196"/>
      <c r="I44" s="434"/>
      <c r="J44" s="196"/>
      <c r="K44" s="196"/>
      <c r="L44" s="196"/>
    </row>
    <row r="45" spans="1:12" ht="15.75" customHeight="1">
      <c r="A45" s="61"/>
      <c r="B45" s="61"/>
      <c r="C45" s="196"/>
      <c r="D45" s="196"/>
      <c r="E45" s="196"/>
      <c r="F45" s="196"/>
      <c r="G45" s="196"/>
      <c r="H45" s="196"/>
      <c r="I45" s="434"/>
      <c r="J45" s="196"/>
      <c r="K45" s="196"/>
      <c r="L45" s="196"/>
    </row>
    <row r="46" spans="1:12" ht="15.75" customHeight="1">
      <c r="A46" s="61"/>
      <c r="B46" s="61"/>
      <c r="C46" s="196"/>
      <c r="D46" s="196"/>
      <c r="E46" s="196"/>
      <c r="F46" s="196"/>
      <c r="G46" s="196"/>
      <c r="H46" s="196"/>
      <c r="I46" s="434"/>
      <c r="J46" s="196"/>
      <c r="K46" s="196"/>
      <c r="L46" s="196"/>
    </row>
    <row r="47" spans="1:12" ht="15.75" customHeight="1">
      <c r="A47" s="61"/>
      <c r="B47" s="61"/>
      <c r="C47" s="196"/>
      <c r="D47" s="196"/>
      <c r="E47" s="196"/>
      <c r="F47" s="196"/>
      <c r="G47" s="196"/>
      <c r="H47" s="196"/>
      <c r="I47" s="434"/>
      <c r="J47" s="196"/>
      <c r="K47" s="196"/>
      <c r="L47" s="196"/>
    </row>
    <row r="48" spans="1:12" ht="15.75" customHeight="1">
      <c r="A48" s="61"/>
      <c r="B48" s="61"/>
      <c r="C48" s="196"/>
      <c r="D48" s="196"/>
      <c r="E48" s="196"/>
      <c r="F48" s="196"/>
      <c r="G48" s="196"/>
      <c r="H48" s="196"/>
      <c r="I48" s="434"/>
      <c r="J48" s="196"/>
      <c r="K48" s="196"/>
      <c r="L48" s="196"/>
    </row>
    <row r="49" spans="1:12" ht="15.75" customHeight="1">
      <c r="A49" s="61"/>
      <c r="B49" s="61"/>
      <c r="C49" s="196"/>
      <c r="D49" s="196"/>
      <c r="E49" s="196"/>
      <c r="F49" s="196"/>
      <c r="G49" s="196"/>
      <c r="H49" s="196"/>
      <c r="I49" s="434"/>
      <c r="J49" s="196"/>
      <c r="K49" s="196"/>
      <c r="L49" s="196"/>
    </row>
    <row r="50" spans="1:12" ht="15.75" customHeight="1">
      <c r="A50" s="61"/>
      <c r="B50" s="61"/>
      <c r="C50" s="196"/>
      <c r="D50" s="196"/>
      <c r="E50" s="196"/>
      <c r="F50" s="196"/>
      <c r="G50" s="196"/>
      <c r="H50" s="196"/>
      <c r="I50" s="434"/>
      <c r="J50" s="196"/>
      <c r="K50" s="196"/>
      <c r="L50" s="196"/>
    </row>
    <row r="51" spans="1:12" ht="15.75" customHeight="1">
      <c r="A51" s="61"/>
      <c r="B51" s="61"/>
      <c r="C51" s="196"/>
      <c r="D51" s="196"/>
      <c r="E51" s="196"/>
      <c r="F51" s="196"/>
      <c r="G51" s="196"/>
      <c r="H51" s="196"/>
      <c r="I51" s="434"/>
      <c r="J51" s="196"/>
      <c r="K51" s="196"/>
      <c r="L51" s="196"/>
    </row>
    <row r="52" spans="1:12" ht="15.75" customHeight="1">
      <c r="A52" s="61"/>
      <c r="B52" s="61"/>
      <c r="C52" s="196"/>
      <c r="D52" s="196"/>
      <c r="E52" s="196"/>
      <c r="F52" s="196"/>
      <c r="G52" s="196"/>
      <c r="H52" s="196"/>
      <c r="I52" s="434"/>
      <c r="J52" s="196"/>
      <c r="K52" s="196"/>
      <c r="L52" s="196"/>
    </row>
    <row r="53" spans="1:12" ht="15.75" customHeight="1">
      <c r="A53" s="61"/>
      <c r="B53" s="61"/>
      <c r="C53" s="196"/>
      <c r="D53" s="196"/>
      <c r="E53" s="196"/>
      <c r="F53" s="196"/>
      <c r="G53" s="196"/>
      <c r="H53" s="196"/>
      <c r="I53" s="434"/>
      <c r="J53" s="196"/>
      <c r="K53" s="196"/>
      <c r="L53" s="196"/>
    </row>
    <row r="54" spans="1:12" ht="15.75" customHeight="1">
      <c r="A54" s="61"/>
      <c r="B54" s="61"/>
      <c r="C54" s="196"/>
      <c r="D54" s="196"/>
      <c r="E54" s="196"/>
      <c r="F54" s="196"/>
      <c r="G54" s="196"/>
      <c r="H54" s="196"/>
      <c r="I54" s="434"/>
      <c r="J54" s="196"/>
      <c r="K54" s="196"/>
      <c r="L54" s="196"/>
    </row>
    <row r="55" spans="1:12" ht="15.75" customHeight="1">
      <c r="A55" s="61"/>
      <c r="B55" s="61"/>
      <c r="C55" s="196"/>
      <c r="D55" s="196"/>
      <c r="E55" s="196"/>
      <c r="F55" s="196"/>
      <c r="G55" s="196"/>
      <c r="H55" s="196"/>
      <c r="I55" s="434"/>
      <c r="J55" s="196"/>
      <c r="K55" s="196"/>
      <c r="L55" s="196"/>
    </row>
    <row r="56" spans="1:12" ht="15.75" customHeight="1">
      <c r="A56" s="61"/>
      <c r="B56" s="61"/>
      <c r="C56" s="196"/>
      <c r="D56" s="196"/>
      <c r="E56" s="196"/>
      <c r="F56" s="196"/>
      <c r="G56" s="196"/>
      <c r="H56" s="196"/>
      <c r="I56" s="434"/>
      <c r="J56" s="196"/>
      <c r="K56" s="196"/>
      <c r="L56" s="196"/>
    </row>
    <row r="57" spans="1:12" ht="15.75" customHeight="1">
      <c r="A57" s="61"/>
      <c r="B57" s="61"/>
      <c r="C57" s="196"/>
      <c r="D57" s="196"/>
      <c r="E57" s="196"/>
      <c r="F57" s="196"/>
      <c r="G57" s="196"/>
      <c r="H57" s="196"/>
      <c r="I57" s="434"/>
      <c r="J57" s="196"/>
      <c r="K57" s="196"/>
      <c r="L57" s="196"/>
    </row>
    <row r="58" spans="1:12" ht="15.75" customHeight="1">
      <c r="A58" s="61"/>
      <c r="B58" s="61"/>
      <c r="C58" s="196"/>
      <c r="D58" s="196"/>
      <c r="E58" s="196"/>
      <c r="F58" s="196"/>
      <c r="G58" s="196"/>
      <c r="H58" s="196"/>
      <c r="I58" s="434"/>
      <c r="J58" s="196"/>
      <c r="K58" s="196"/>
      <c r="L58" s="196"/>
    </row>
    <row r="59" spans="1:12" ht="15.75" customHeight="1">
      <c r="A59" s="61"/>
      <c r="B59" s="61"/>
      <c r="C59" s="196"/>
      <c r="D59" s="196"/>
      <c r="E59" s="196"/>
      <c r="F59" s="196"/>
      <c r="G59" s="196"/>
      <c r="H59" s="196"/>
      <c r="I59" s="434"/>
      <c r="J59" s="196"/>
      <c r="K59" s="196"/>
      <c r="L59" s="196"/>
    </row>
    <row r="60" spans="1:12" ht="15.75" customHeight="1">
      <c r="A60" s="61"/>
      <c r="B60" s="61"/>
      <c r="C60" s="196"/>
      <c r="D60" s="196"/>
      <c r="E60" s="196"/>
      <c r="F60" s="196"/>
      <c r="G60" s="196"/>
      <c r="H60" s="196"/>
      <c r="I60" s="434"/>
      <c r="J60" s="196"/>
      <c r="K60" s="196"/>
      <c r="L60" s="196"/>
    </row>
    <row r="61" spans="1:12" ht="15.75" customHeight="1">
      <c r="A61" s="61"/>
      <c r="B61" s="61"/>
      <c r="C61" s="196"/>
      <c r="D61" s="196"/>
      <c r="E61" s="196"/>
      <c r="F61" s="196"/>
      <c r="G61" s="196"/>
      <c r="H61" s="196"/>
      <c r="I61" s="434"/>
      <c r="J61" s="196"/>
      <c r="K61" s="196"/>
      <c r="L61" s="196"/>
    </row>
    <row r="62" spans="1:12" ht="15.75" customHeight="1">
      <c r="A62" s="61"/>
      <c r="B62" s="61"/>
      <c r="C62" s="196"/>
      <c r="D62" s="196"/>
      <c r="E62" s="196"/>
      <c r="F62" s="196"/>
      <c r="G62" s="196"/>
      <c r="H62" s="196"/>
      <c r="I62" s="434"/>
      <c r="J62" s="196"/>
      <c r="K62" s="196"/>
      <c r="L62" s="196"/>
    </row>
    <row r="63" spans="1:12" ht="15.75" customHeight="1">
      <c r="A63" s="61"/>
      <c r="B63" s="61"/>
      <c r="C63" s="196"/>
      <c r="D63" s="196"/>
      <c r="E63" s="196"/>
      <c r="F63" s="196"/>
      <c r="G63" s="196"/>
      <c r="H63" s="196"/>
      <c r="I63" s="434"/>
      <c r="J63" s="196"/>
      <c r="K63" s="196"/>
      <c r="L63" s="196"/>
    </row>
    <row r="64" spans="1:12" ht="15.75" customHeight="1">
      <c r="A64" s="61"/>
      <c r="B64" s="61"/>
      <c r="C64" s="196"/>
      <c r="D64" s="196"/>
      <c r="E64" s="196"/>
      <c r="F64" s="196"/>
      <c r="G64" s="196"/>
      <c r="H64" s="196"/>
      <c r="I64" s="434"/>
      <c r="J64" s="196"/>
      <c r="K64" s="196"/>
      <c r="L64" s="196"/>
    </row>
    <row r="65" spans="1:12" ht="15.75" customHeight="1">
      <c r="A65" s="61"/>
      <c r="B65" s="61"/>
      <c r="C65" s="196"/>
      <c r="D65" s="196"/>
      <c r="E65" s="196"/>
      <c r="F65" s="196"/>
      <c r="G65" s="196"/>
      <c r="H65" s="196"/>
      <c r="I65" s="434"/>
      <c r="J65" s="196"/>
      <c r="K65" s="196"/>
      <c r="L65" s="196"/>
    </row>
    <row r="66" spans="1:12" ht="15.75" customHeight="1">
      <c r="A66" s="61"/>
      <c r="B66" s="61"/>
      <c r="C66" s="196"/>
      <c r="D66" s="196"/>
      <c r="E66" s="196"/>
      <c r="F66" s="196"/>
      <c r="G66" s="196"/>
      <c r="H66" s="196"/>
      <c r="I66" s="434"/>
      <c r="J66" s="196"/>
      <c r="K66" s="196"/>
      <c r="L66" s="196"/>
    </row>
    <row r="67" spans="1:12" ht="15.75" customHeight="1">
      <c r="A67" s="61"/>
      <c r="B67" s="61"/>
      <c r="C67" s="196"/>
      <c r="D67" s="196"/>
      <c r="E67" s="196"/>
      <c r="F67" s="196"/>
      <c r="G67" s="196"/>
      <c r="H67" s="196"/>
      <c r="I67" s="434"/>
      <c r="J67" s="196"/>
      <c r="K67" s="196"/>
      <c r="L67" s="196"/>
    </row>
    <row r="68" spans="1:12" ht="15.75" customHeight="1">
      <c r="A68" s="61"/>
      <c r="B68" s="61"/>
      <c r="C68" s="196"/>
      <c r="D68" s="196"/>
      <c r="E68" s="196"/>
      <c r="F68" s="196"/>
      <c r="G68" s="196"/>
      <c r="H68" s="196"/>
      <c r="I68" s="434"/>
      <c r="J68" s="196"/>
      <c r="K68" s="196"/>
      <c r="L68" s="196"/>
    </row>
    <row r="69" spans="1:12" ht="15.75" customHeight="1">
      <c r="A69" s="61"/>
      <c r="B69" s="61"/>
      <c r="C69" s="196"/>
      <c r="D69" s="196"/>
      <c r="E69" s="196"/>
      <c r="F69" s="196"/>
      <c r="G69" s="196"/>
      <c r="H69" s="196"/>
      <c r="I69" s="434"/>
      <c r="J69" s="196"/>
      <c r="K69" s="196"/>
      <c r="L69" s="196"/>
    </row>
    <row r="70" spans="1:12" ht="15.75" customHeight="1">
      <c r="A70" s="61"/>
      <c r="B70" s="61"/>
      <c r="C70" s="196"/>
      <c r="D70" s="196"/>
      <c r="E70" s="196"/>
      <c r="F70" s="196"/>
      <c r="G70" s="196"/>
      <c r="H70" s="196"/>
      <c r="I70" s="434"/>
      <c r="J70" s="196"/>
      <c r="K70" s="196"/>
      <c r="L70" s="196"/>
    </row>
    <row r="71" spans="1:12" ht="15.75" customHeight="1">
      <c r="A71" s="61"/>
      <c r="B71" s="61"/>
      <c r="C71" s="196"/>
      <c r="D71" s="196"/>
      <c r="E71" s="196"/>
      <c r="F71" s="196"/>
      <c r="G71" s="196"/>
      <c r="H71" s="196"/>
      <c r="I71" s="434"/>
      <c r="J71" s="196"/>
      <c r="K71" s="196"/>
      <c r="L71" s="196"/>
    </row>
    <row r="72" spans="1:12" ht="15.75" customHeight="1">
      <c r="A72" s="61"/>
      <c r="B72" s="61"/>
      <c r="C72" s="196"/>
      <c r="D72" s="196"/>
      <c r="E72" s="196"/>
      <c r="F72" s="196"/>
      <c r="G72" s="196"/>
      <c r="H72" s="196"/>
      <c r="I72" s="434"/>
      <c r="J72" s="196"/>
      <c r="K72" s="196"/>
      <c r="L72" s="196"/>
    </row>
    <row r="73" spans="1:12" ht="15.75" customHeight="1">
      <c r="A73" s="61"/>
      <c r="B73" s="61"/>
      <c r="C73" s="196"/>
      <c r="D73" s="196"/>
      <c r="E73" s="196"/>
      <c r="F73" s="196"/>
      <c r="G73" s="196"/>
      <c r="H73" s="196"/>
      <c r="I73" s="434"/>
      <c r="J73" s="196"/>
      <c r="K73" s="196"/>
      <c r="L73" s="196"/>
    </row>
    <row r="74" spans="1:12" ht="15.75" customHeight="1">
      <c r="A74" s="61"/>
      <c r="B74" s="61"/>
      <c r="C74" s="196"/>
      <c r="D74" s="196"/>
      <c r="E74" s="196"/>
      <c r="F74" s="196"/>
      <c r="G74" s="196"/>
      <c r="H74" s="196"/>
      <c r="I74" s="434"/>
      <c r="J74" s="196"/>
      <c r="K74" s="196"/>
      <c r="L74" s="196"/>
    </row>
    <row r="75" spans="1:12" ht="15.75" customHeight="1">
      <c r="A75" s="61"/>
      <c r="B75" s="61"/>
      <c r="C75" s="196"/>
      <c r="D75" s="196"/>
      <c r="E75" s="196"/>
      <c r="F75" s="196"/>
      <c r="G75" s="196"/>
      <c r="H75" s="196"/>
      <c r="I75" s="434"/>
      <c r="J75" s="196"/>
      <c r="K75" s="196"/>
      <c r="L75" s="196"/>
    </row>
    <row r="76" spans="1:12" ht="15.75" customHeight="1">
      <c r="A76" s="61"/>
      <c r="B76" s="61"/>
      <c r="C76" s="196"/>
      <c r="D76" s="196"/>
      <c r="E76" s="196"/>
      <c r="F76" s="196"/>
      <c r="G76" s="196"/>
      <c r="H76" s="196"/>
      <c r="I76" s="434"/>
      <c r="J76" s="196"/>
      <c r="K76" s="196"/>
      <c r="L76" s="196"/>
    </row>
    <row r="77" spans="1:12" ht="15.75" customHeight="1">
      <c r="A77" s="61"/>
      <c r="B77" s="61"/>
      <c r="C77" s="196"/>
      <c r="D77" s="196"/>
      <c r="E77" s="196"/>
      <c r="F77" s="196"/>
      <c r="G77" s="196"/>
      <c r="H77" s="196"/>
      <c r="I77" s="434"/>
      <c r="J77" s="196"/>
      <c r="K77" s="196"/>
      <c r="L77" s="196"/>
    </row>
    <row r="78" spans="1:12" ht="15.75" customHeight="1">
      <c r="A78" s="61"/>
      <c r="B78" s="61"/>
      <c r="C78" s="196"/>
      <c r="D78" s="196"/>
      <c r="E78" s="196"/>
      <c r="F78" s="196"/>
      <c r="G78" s="196"/>
      <c r="H78" s="196"/>
      <c r="I78" s="434"/>
      <c r="J78" s="196"/>
      <c r="K78" s="196"/>
      <c r="L78" s="196"/>
    </row>
    <row r="79" spans="1:12" ht="15.75" customHeight="1">
      <c r="A79" s="61"/>
      <c r="B79" s="61"/>
      <c r="C79" s="196"/>
      <c r="D79" s="196"/>
      <c r="E79" s="196"/>
      <c r="F79" s="196"/>
      <c r="G79" s="196"/>
      <c r="H79" s="196"/>
      <c r="I79" s="434"/>
      <c r="J79" s="196"/>
      <c r="K79" s="196"/>
      <c r="L79" s="196"/>
    </row>
    <row r="80" spans="1:12" ht="15.75" customHeight="1">
      <c r="A80" s="61"/>
      <c r="B80" s="61"/>
      <c r="C80" s="196"/>
      <c r="D80" s="196"/>
      <c r="E80" s="196"/>
      <c r="F80" s="196"/>
      <c r="G80" s="196"/>
      <c r="H80" s="196"/>
      <c r="I80" s="434"/>
      <c r="J80" s="196"/>
      <c r="K80" s="196"/>
      <c r="L80" s="196"/>
    </row>
    <row r="81" spans="1:12" ht="15.75" customHeight="1">
      <c r="A81" s="61"/>
      <c r="B81" s="61"/>
      <c r="C81" s="196"/>
      <c r="D81" s="196"/>
      <c r="E81" s="196"/>
      <c r="F81" s="196"/>
      <c r="G81" s="196"/>
      <c r="H81" s="196"/>
      <c r="I81" s="434"/>
      <c r="J81" s="196"/>
      <c r="K81" s="196"/>
      <c r="L81" s="196"/>
    </row>
    <row r="82" spans="1:12" ht="15.75" customHeight="1">
      <c r="A82" s="61"/>
      <c r="B82" s="61"/>
      <c r="C82" s="196"/>
      <c r="D82" s="196"/>
      <c r="E82" s="196"/>
      <c r="F82" s="196"/>
      <c r="G82" s="196"/>
      <c r="H82" s="196"/>
      <c r="I82" s="434"/>
      <c r="J82" s="196"/>
      <c r="K82" s="196"/>
      <c r="L82" s="196"/>
    </row>
    <row r="83" spans="1:12" ht="15.75" customHeight="1">
      <c r="A83" s="61"/>
      <c r="B83" s="61"/>
      <c r="C83" s="196"/>
      <c r="D83" s="196"/>
      <c r="E83" s="196"/>
      <c r="F83" s="196"/>
      <c r="G83" s="196"/>
      <c r="H83" s="196"/>
      <c r="I83" s="434"/>
      <c r="J83" s="196"/>
      <c r="K83" s="196"/>
      <c r="L83" s="196"/>
    </row>
    <row r="84" spans="1:12" ht="15.75" customHeight="1">
      <c r="A84" s="61"/>
      <c r="B84" s="61"/>
      <c r="C84" s="196"/>
      <c r="D84" s="196"/>
      <c r="E84" s="196"/>
      <c r="F84" s="196"/>
      <c r="G84" s="196"/>
      <c r="H84" s="196"/>
      <c r="I84" s="434"/>
      <c r="J84" s="196"/>
      <c r="K84" s="196"/>
      <c r="L84" s="196"/>
    </row>
    <row r="85" spans="1:12" ht="15.75" customHeight="1">
      <c r="A85" s="61"/>
      <c r="B85" s="61"/>
      <c r="C85" s="196"/>
      <c r="D85" s="196"/>
      <c r="E85" s="196"/>
      <c r="F85" s="196"/>
      <c r="G85" s="196"/>
      <c r="H85" s="196"/>
      <c r="I85" s="434"/>
      <c r="J85" s="196"/>
      <c r="K85" s="196"/>
      <c r="L85" s="196"/>
    </row>
    <row r="86" spans="1:12" ht="15.75" customHeight="1">
      <c r="A86" s="61"/>
      <c r="B86" s="61"/>
      <c r="C86" s="196"/>
      <c r="D86" s="196"/>
      <c r="E86" s="196"/>
      <c r="F86" s="196"/>
      <c r="G86" s="196"/>
      <c r="H86" s="196"/>
      <c r="I86" s="434"/>
      <c r="J86" s="196"/>
      <c r="K86" s="196"/>
      <c r="L86" s="196"/>
    </row>
    <row r="87" spans="1:12" ht="15.75" customHeight="1">
      <c r="A87" s="61"/>
      <c r="B87" s="61"/>
      <c r="C87" s="196"/>
      <c r="D87" s="196"/>
      <c r="E87" s="196"/>
      <c r="F87" s="196"/>
      <c r="G87" s="196"/>
      <c r="H87" s="196"/>
      <c r="I87" s="434"/>
      <c r="J87" s="196"/>
      <c r="K87" s="196"/>
      <c r="L87" s="196"/>
    </row>
    <row r="88" spans="1:12" ht="15.75" customHeight="1">
      <c r="A88" s="61"/>
      <c r="B88" s="61"/>
      <c r="C88" s="196"/>
      <c r="D88" s="196"/>
      <c r="E88" s="196"/>
      <c r="F88" s="196"/>
      <c r="G88" s="196"/>
      <c r="H88" s="196"/>
      <c r="I88" s="434"/>
      <c r="J88" s="196"/>
      <c r="K88" s="196"/>
      <c r="L88" s="196"/>
    </row>
    <row r="89" spans="1:12" ht="15.75" customHeight="1">
      <c r="A89" s="61"/>
      <c r="B89" s="61"/>
      <c r="C89" s="196"/>
      <c r="D89" s="196"/>
      <c r="E89" s="196"/>
      <c r="F89" s="196"/>
      <c r="G89" s="196"/>
      <c r="H89" s="196"/>
      <c r="I89" s="434"/>
      <c r="J89" s="196"/>
      <c r="K89" s="196"/>
      <c r="L89" s="196"/>
    </row>
    <row r="90" spans="1:12" ht="15.75" customHeight="1">
      <c r="A90" s="61"/>
      <c r="B90" s="61"/>
      <c r="C90" s="196"/>
      <c r="D90" s="196"/>
      <c r="E90" s="196"/>
      <c r="F90" s="196"/>
      <c r="G90" s="196"/>
      <c r="H90" s="196"/>
      <c r="I90" s="434"/>
      <c r="J90" s="196"/>
      <c r="K90" s="196"/>
      <c r="L90" s="196"/>
    </row>
    <row r="91" spans="1:12" ht="15.75" customHeight="1">
      <c r="A91" s="61"/>
      <c r="B91" s="61"/>
      <c r="C91" s="196"/>
      <c r="D91" s="196"/>
      <c r="E91" s="196"/>
      <c r="F91" s="196"/>
      <c r="G91" s="196"/>
      <c r="H91" s="196"/>
      <c r="I91" s="434"/>
      <c r="J91" s="196"/>
      <c r="K91" s="196"/>
      <c r="L91" s="196"/>
    </row>
    <row r="92" spans="1:12" ht="15.75" customHeight="1">
      <c r="A92" s="61"/>
      <c r="B92" s="61"/>
      <c r="C92" s="196"/>
      <c r="D92" s="196"/>
      <c r="E92" s="196"/>
      <c r="F92" s="196"/>
      <c r="G92" s="196"/>
      <c r="H92" s="196"/>
      <c r="I92" s="434"/>
      <c r="J92" s="196"/>
      <c r="K92" s="196"/>
      <c r="L92" s="196"/>
    </row>
    <row r="93" spans="1:12" ht="15.75" customHeight="1">
      <c r="A93" s="61"/>
      <c r="B93" s="61"/>
      <c r="C93" s="196"/>
      <c r="D93" s="196"/>
      <c r="E93" s="196"/>
      <c r="F93" s="196"/>
      <c r="G93" s="196"/>
      <c r="H93" s="196"/>
      <c r="I93" s="434"/>
      <c r="J93" s="196"/>
      <c r="K93" s="196"/>
      <c r="L93" s="196"/>
    </row>
    <row r="94" spans="1:12" ht="15.75" customHeight="1">
      <c r="A94" s="61"/>
      <c r="B94" s="61"/>
      <c r="C94" s="196"/>
      <c r="D94" s="196"/>
      <c r="E94" s="196"/>
      <c r="F94" s="196"/>
      <c r="G94" s="196"/>
      <c r="H94" s="196"/>
      <c r="I94" s="434"/>
      <c r="J94" s="196"/>
      <c r="K94" s="196"/>
      <c r="L94" s="196"/>
    </row>
    <row r="95" spans="1:12" ht="15.75" customHeight="1">
      <c r="A95" s="61"/>
      <c r="B95" s="61"/>
      <c r="C95" s="196"/>
      <c r="D95" s="196"/>
      <c r="E95" s="196"/>
      <c r="F95" s="196"/>
      <c r="G95" s="196"/>
      <c r="H95" s="196"/>
      <c r="I95" s="434"/>
      <c r="J95" s="196"/>
      <c r="K95" s="196"/>
      <c r="L95" s="196"/>
    </row>
    <row r="96" spans="1:12" ht="15.75" customHeight="1">
      <c r="A96" s="61"/>
      <c r="B96" s="61"/>
      <c r="C96" s="196"/>
      <c r="D96" s="196"/>
      <c r="E96" s="196"/>
      <c r="F96" s="196"/>
      <c r="G96" s="196"/>
      <c r="H96" s="196"/>
      <c r="I96" s="434"/>
      <c r="J96" s="196"/>
      <c r="K96" s="196"/>
      <c r="L96" s="196"/>
    </row>
    <row r="97" spans="1:12" ht="15.75" customHeight="1">
      <c r="A97" s="61"/>
      <c r="B97" s="61"/>
      <c r="C97" s="196"/>
      <c r="D97" s="196"/>
      <c r="E97" s="196"/>
      <c r="F97" s="196"/>
      <c r="G97" s="196"/>
      <c r="H97" s="196"/>
      <c r="I97" s="434"/>
      <c r="J97" s="196"/>
      <c r="K97" s="196"/>
      <c r="L97" s="196"/>
    </row>
    <row r="98" spans="1:12" ht="15.75" customHeight="1">
      <c r="A98" s="61"/>
      <c r="B98" s="61"/>
      <c r="C98" s="196"/>
      <c r="D98" s="196"/>
      <c r="E98" s="196"/>
      <c r="F98" s="196"/>
      <c r="G98" s="196"/>
      <c r="H98" s="196"/>
      <c r="I98" s="434"/>
      <c r="J98" s="196"/>
      <c r="K98" s="196"/>
      <c r="L98" s="196"/>
    </row>
    <row r="99" spans="1:12" ht="15.75" customHeight="1">
      <c r="A99" s="61"/>
      <c r="B99" s="61"/>
      <c r="C99" s="196"/>
      <c r="D99" s="196"/>
      <c r="E99" s="196"/>
      <c r="F99" s="196"/>
      <c r="G99" s="196"/>
      <c r="H99" s="196"/>
      <c r="I99" s="434"/>
      <c r="J99" s="196"/>
      <c r="K99" s="196"/>
      <c r="L99" s="196"/>
    </row>
    <row r="100" spans="1:12" ht="15.75" customHeight="1">
      <c r="A100" s="61"/>
      <c r="B100" s="61"/>
      <c r="C100" s="196"/>
      <c r="D100" s="196"/>
      <c r="E100" s="196"/>
      <c r="F100" s="196"/>
      <c r="G100" s="196"/>
      <c r="H100" s="196"/>
      <c r="I100" s="434"/>
      <c r="J100" s="196"/>
      <c r="K100" s="196"/>
      <c r="L100" s="196"/>
    </row>
    <row r="101" spans="1:12" ht="15.75" customHeight="1">
      <c r="A101" s="61"/>
      <c r="B101" s="61"/>
      <c r="C101" s="196"/>
      <c r="D101" s="196"/>
      <c r="E101" s="196"/>
      <c r="F101" s="196"/>
      <c r="G101" s="196"/>
      <c r="H101" s="196"/>
      <c r="I101" s="434"/>
      <c r="J101" s="196"/>
      <c r="K101" s="196"/>
      <c r="L101" s="196"/>
    </row>
    <row r="102" spans="1:12" ht="15.75" customHeight="1">
      <c r="A102" s="61"/>
      <c r="B102" s="61"/>
      <c r="C102" s="196"/>
      <c r="D102" s="196"/>
      <c r="E102" s="196"/>
      <c r="F102" s="196"/>
      <c r="G102" s="196"/>
      <c r="H102" s="196"/>
      <c r="I102" s="434"/>
      <c r="J102" s="196"/>
      <c r="K102" s="196"/>
      <c r="L102" s="196"/>
    </row>
    <row r="103" spans="1:12" ht="15.75" customHeight="1">
      <c r="A103" s="61"/>
      <c r="B103" s="61"/>
      <c r="C103" s="196"/>
      <c r="D103" s="196"/>
      <c r="E103" s="196"/>
      <c r="F103" s="196"/>
      <c r="G103" s="196"/>
      <c r="H103" s="196"/>
      <c r="I103" s="434"/>
      <c r="J103" s="196"/>
      <c r="K103" s="196"/>
      <c r="L103" s="196"/>
    </row>
    <row r="104" spans="1:12" ht="15.75" customHeight="1">
      <c r="A104" s="61"/>
      <c r="B104" s="61"/>
      <c r="C104" s="196"/>
      <c r="D104" s="196"/>
      <c r="E104" s="196"/>
      <c r="F104" s="196"/>
      <c r="G104" s="196"/>
      <c r="H104" s="196"/>
      <c r="I104" s="434"/>
      <c r="J104" s="196"/>
      <c r="K104" s="196"/>
      <c r="L104" s="196"/>
    </row>
    <row r="105" spans="1:12" ht="15.75" customHeight="1">
      <c r="A105" s="61"/>
      <c r="B105" s="61"/>
      <c r="C105" s="196"/>
      <c r="D105" s="196"/>
      <c r="E105" s="196"/>
      <c r="F105" s="196"/>
      <c r="G105" s="196"/>
      <c r="H105" s="196"/>
      <c r="I105" s="434"/>
      <c r="J105" s="196"/>
      <c r="K105" s="196"/>
      <c r="L105" s="196"/>
    </row>
    <row r="106" spans="1:12" ht="15.75" customHeight="1">
      <c r="A106" s="61"/>
      <c r="B106" s="61"/>
      <c r="C106" s="196"/>
      <c r="D106" s="196"/>
      <c r="E106" s="196"/>
      <c r="F106" s="196"/>
      <c r="G106" s="196"/>
      <c r="H106" s="196"/>
      <c r="I106" s="434"/>
      <c r="J106" s="196"/>
      <c r="K106" s="196"/>
      <c r="L106" s="196"/>
    </row>
    <row r="107" spans="1:12" ht="15.75" customHeight="1">
      <c r="A107" s="61"/>
      <c r="B107" s="61"/>
      <c r="C107" s="196"/>
      <c r="D107" s="196"/>
      <c r="E107" s="196"/>
      <c r="F107" s="196"/>
      <c r="G107" s="196"/>
      <c r="H107" s="196"/>
      <c r="I107" s="434"/>
      <c r="J107" s="196"/>
      <c r="K107" s="196"/>
      <c r="L107" s="196"/>
    </row>
    <row r="108" spans="1:12" ht="15.75" customHeight="1">
      <c r="A108" s="61"/>
      <c r="B108" s="61"/>
      <c r="C108" s="196"/>
      <c r="D108" s="196"/>
      <c r="E108" s="196"/>
      <c r="F108" s="196"/>
      <c r="G108" s="196"/>
      <c r="H108" s="196"/>
      <c r="I108" s="434"/>
      <c r="J108" s="196"/>
      <c r="K108" s="196"/>
      <c r="L108" s="196"/>
    </row>
    <row r="109" spans="1:12" ht="15.75" customHeight="1">
      <c r="A109" s="61"/>
      <c r="B109" s="61"/>
      <c r="C109" s="196"/>
      <c r="D109" s="196"/>
      <c r="E109" s="196"/>
      <c r="F109" s="196"/>
      <c r="G109" s="196"/>
      <c r="H109" s="196"/>
      <c r="I109" s="434"/>
      <c r="J109" s="196"/>
      <c r="K109" s="196"/>
      <c r="L109" s="196"/>
    </row>
    <row r="110" spans="1:12" ht="15.75" customHeight="1">
      <c r="A110" s="61"/>
      <c r="B110" s="61"/>
      <c r="C110" s="196"/>
      <c r="D110" s="196"/>
      <c r="E110" s="196"/>
      <c r="F110" s="196"/>
      <c r="G110" s="196"/>
      <c r="H110" s="196"/>
      <c r="I110" s="434"/>
      <c r="J110" s="196"/>
      <c r="K110" s="196"/>
      <c r="L110" s="196"/>
    </row>
    <row r="111" spans="1:12" ht="15.75" customHeight="1">
      <c r="A111" s="61"/>
      <c r="B111" s="61"/>
      <c r="C111" s="196"/>
      <c r="D111" s="196"/>
      <c r="E111" s="196"/>
      <c r="F111" s="196"/>
      <c r="G111" s="196"/>
      <c r="H111" s="196"/>
      <c r="I111" s="434"/>
      <c r="J111" s="196"/>
      <c r="K111" s="196"/>
      <c r="L111" s="196"/>
    </row>
    <row r="112" spans="1:12" ht="15.75" customHeight="1">
      <c r="A112" s="61"/>
      <c r="B112" s="61"/>
      <c r="C112" s="196"/>
      <c r="D112" s="196"/>
      <c r="E112" s="196"/>
      <c r="F112" s="196"/>
      <c r="G112" s="196"/>
      <c r="H112" s="196"/>
      <c r="I112" s="434"/>
      <c r="J112" s="196"/>
      <c r="K112" s="196"/>
      <c r="L112" s="196"/>
    </row>
    <row r="113" spans="1:12" ht="15.75" customHeight="1">
      <c r="A113" s="61"/>
      <c r="B113" s="61"/>
      <c r="C113" s="196"/>
      <c r="D113" s="196"/>
      <c r="E113" s="196"/>
      <c r="F113" s="196"/>
      <c r="G113" s="196"/>
      <c r="H113" s="196"/>
      <c r="I113" s="434"/>
      <c r="J113" s="196"/>
      <c r="K113" s="196"/>
      <c r="L113" s="196"/>
    </row>
    <row r="114" spans="1:12" ht="15.75" customHeight="1">
      <c r="A114" s="61"/>
      <c r="B114" s="61"/>
      <c r="C114" s="196"/>
      <c r="D114" s="196"/>
      <c r="E114" s="196"/>
      <c r="F114" s="196"/>
      <c r="G114" s="196"/>
      <c r="H114" s="196"/>
      <c r="I114" s="434"/>
      <c r="J114" s="196"/>
      <c r="K114" s="196"/>
      <c r="L114" s="196"/>
    </row>
    <row r="115" spans="1:12" ht="15.75" customHeight="1">
      <c r="A115" s="61"/>
      <c r="B115" s="61"/>
      <c r="C115" s="196"/>
      <c r="D115" s="196"/>
      <c r="E115" s="196"/>
      <c r="F115" s="196"/>
      <c r="G115" s="196"/>
      <c r="H115" s="196"/>
      <c r="I115" s="434"/>
      <c r="J115" s="196"/>
      <c r="K115" s="196"/>
      <c r="L115" s="196"/>
    </row>
    <row r="116" spans="1:12" ht="15.75" customHeight="1">
      <c r="A116" s="61"/>
      <c r="B116" s="61"/>
      <c r="C116" s="196"/>
      <c r="D116" s="196"/>
      <c r="E116" s="196"/>
      <c r="F116" s="196"/>
      <c r="G116" s="196"/>
      <c r="H116" s="196"/>
      <c r="I116" s="434"/>
      <c r="J116" s="196"/>
      <c r="K116" s="196"/>
      <c r="L116" s="196"/>
    </row>
    <row r="117" spans="1:12" ht="15.75" customHeight="1">
      <c r="A117" s="61"/>
      <c r="B117" s="61"/>
      <c r="C117" s="196"/>
      <c r="D117" s="196"/>
      <c r="E117" s="196"/>
      <c r="F117" s="196"/>
      <c r="G117" s="196"/>
      <c r="H117" s="196"/>
      <c r="I117" s="434"/>
      <c r="J117" s="196"/>
      <c r="K117" s="196"/>
      <c r="L117" s="196"/>
    </row>
    <row r="118" spans="1:12" ht="15.75" customHeight="1">
      <c r="A118" s="61"/>
      <c r="B118" s="61"/>
      <c r="C118" s="196"/>
      <c r="D118" s="196"/>
      <c r="E118" s="196"/>
      <c r="F118" s="196"/>
      <c r="G118" s="196"/>
      <c r="H118" s="196"/>
      <c r="I118" s="434"/>
      <c r="J118" s="196"/>
      <c r="K118" s="196"/>
      <c r="L118" s="196"/>
    </row>
    <row r="119" spans="1:12" ht="15.75" customHeight="1">
      <c r="A119" s="61"/>
      <c r="B119" s="61"/>
      <c r="C119" s="196"/>
      <c r="D119" s="196"/>
      <c r="E119" s="196"/>
      <c r="F119" s="196"/>
      <c r="G119" s="196"/>
      <c r="H119" s="196"/>
      <c r="I119" s="434"/>
      <c r="J119" s="196"/>
      <c r="K119" s="196"/>
      <c r="L119" s="196"/>
    </row>
    <row r="120" spans="1:12" ht="15.75" customHeight="1">
      <c r="A120" s="61"/>
      <c r="B120" s="61"/>
      <c r="C120" s="196"/>
      <c r="D120" s="196"/>
      <c r="E120" s="196"/>
      <c r="F120" s="196"/>
      <c r="G120" s="196"/>
      <c r="H120" s="196"/>
      <c r="I120" s="434"/>
      <c r="J120" s="196"/>
      <c r="K120" s="196"/>
      <c r="L120" s="196"/>
    </row>
    <row r="121" spans="1:12" ht="15.75" customHeight="1">
      <c r="A121" s="61"/>
      <c r="B121" s="61"/>
      <c r="C121" s="196"/>
      <c r="D121" s="196"/>
      <c r="E121" s="196"/>
      <c r="F121" s="196"/>
      <c r="G121" s="196"/>
      <c r="H121" s="196"/>
      <c r="I121" s="434"/>
      <c r="J121" s="196"/>
      <c r="K121" s="196"/>
      <c r="L121" s="196"/>
    </row>
    <row r="122" spans="1:12" ht="15.75" customHeight="1">
      <c r="A122" s="61"/>
      <c r="B122" s="61"/>
      <c r="C122" s="196"/>
      <c r="D122" s="196"/>
      <c r="E122" s="196"/>
      <c r="F122" s="196"/>
      <c r="G122" s="196"/>
      <c r="H122" s="196"/>
      <c r="I122" s="434"/>
      <c r="J122" s="196"/>
      <c r="K122" s="196"/>
      <c r="L122" s="196"/>
    </row>
    <row r="123" spans="1:12" ht="15.75" customHeight="1">
      <c r="A123" s="61"/>
      <c r="B123" s="61"/>
      <c r="C123" s="196"/>
      <c r="D123" s="196"/>
      <c r="E123" s="196"/>
      <c r="F123" s="196"/>
      <c r="G123" s="196"/>
      <c r="H123" s="196"/>
      <c r="I123" s="434"/>
      <c r="J123" s="196"/>
      <c r="K123" s="196"/>
      <c r="L123" s="196"/>
    </row>
    <row r="124" spans="1:12" ht="15.75" customHeight="1">
      <c r="A124" s="61"/>
      <c r="B124" s="61"/>
      <c r="C124" s="196"/>
      <c r="D124" s="196"/>
      <c r="E124" s="196"/>
      <c r="F124" s="196"/>
      <c r="G124" s="196"/>
      <c r="H124" s="196"/>
      <c r="I124" s="434"/>
      <c r="J124" s="196"/>
      <c r="K124" s="196"/>
      <c r="L124" s="196"/>
    </row>
    <row r="125" spans="1:12" ht="15.75" customHeight="1">
      <c r="A125" s="61"/>
      <c r="B125" s="61"/>
      <c r="C125" s="196"/>
      <c r="D125" s="196"/>
      <c r="E125" s="196"/>
      <c r="F125" s="196"/>
      <c r="G125" s="196"/>
      <c r="H125" s="196"/>
      <c r="I125" s="434"/>
      <c r="J125" s="196"/>
      <c r="K125" s="196"/>
      <c r="L125" s="196"/>
    </row>
    <row r="126" spans="1:12" ht="15.75" customHeight="1">
      <c r="A126" s="61"/>
      <c r="B126" s="61"/>
      <c r="C126" s="196"/>
      <c r="D126" s="196"/>
      <c r="E126" s="196"/>
      <c r="F126" s="196"/>
      <c r="G126" s="196"/>
      <c r="H126" s="196"/>
      <c r="I126" s="434"/>
      <c r="J126" s="196"/>
      <c r="K126" s="196"/>
      <c r="L126" s="196"/>
    </row>
    <row r="127" spans="1:12" ht="15.75" customHeight="1">
      <c r="A127" s="61"/>
      <c r="B127" s="61"/>
      <c r="C127" s="196"/>
      <c r="D127" s="196"/>
      <c r="E127" s="196"/>
      <c r="F127" s="196"/>
      <c r="G127" s="196"/>
      <c r="H127" s="196"/>
      <c r="I127" s="434"/>
      <c r="J127" s="196"/>
      <c r="K127" s="196"/>
      <c r="L127" s="196"/>
    </row>
    <row r="128" spans="1:12" ht="15.75" customHeight="1">
      <c r="A128" s="61"/>
      <c r="B128" s="61"/>
      <c r="C128" s="196"/>
      <c r="D128" s="196"/>
      <c r="E128" s="196"/>
      <c r="F128" s="196"/>
      <c r="G128" s="196"/>
      <c r="H128" s="196"/>
      <c r="I128" s="434"/>
      <c r="J128" s="196"/>
      <c r="K128" s="196"/>
      <c r="L128" s="196"/>
    </row>
    <row r="129" spans="1:12" ht="15.75" customHeight="1">
      <c r="A129" s="61"/>
      <c r="B129" s="61"/>
      <c r="C129" s="196"/>
      <c r="D129" s="196"/>
      <c r="E129" s="196"/>
      <c r="F129" s="196"/>
      <c r="G129" s="196"/>
      <c r="H129" s="196"/>
      <c r="I129" s="434"/>
      <c r="J129" s="196"/>
      <c r="K129" s="196"/>
      <c r="L129" s="196"/>
    </row>
    <row r="130" spans="1:12" ht="15.75" customHeight="1">
      <c r="A130" s="61"/>
      <c r="B130" s="61"/>
      <c r="C130" s="196"/>
      <c r="D130" s="196"/>
      <c r="E130" s="196"/>
      <c r="F130" s="196"/>
      <c r="G130" s="196"/>
      <c r="H130" s="196"/>
      <c r="I130" s="434"/>
      <c r="J130" s="196"/>
      <c r="K130" s="196"/>
      <c r="L130" s="196"/>
    </row>
    <row r="131" spans="1:12" ht="15.75" customHeight="1">
      <c r="A131" s="61"/>
      <c r="B131" s="61"/>
      <c r="C131" s="196"/>
      <c r="D131" s="196"/>
      <c r="E131" s="196"/>
      <c r="F131" s="196"/>
      <c r="G131" s="196"/>
      <c r="H131" s="196"/>
      <c r="I131" s="434"/>
      <c r="J131" s="196"/>
      <c r="K131" s="196"/>
      <c r="L131" s="196"/>
    </row>
    <row r="132" spans="1:12" ht="15.75" customHeight="1">
      <c r="A132" s="61"/>
      <c r="B132" s="61"/>
      <c r="C132" s="196"/>
      <c r="D132" s="196"/>
      <c r="E132" s="196"/>
      <c r="F132" s="196"/>
      <c r="G132" s="196"/>
      <c r="H132" s="196"/>
      <c r="I132" s="434"/>
      <c r="J132" s="196"/>
      <c r="K132" s="196"/>
      <c r="L132" s="196"/>
    </row>
    <row r="133" spans="1:12" ht="15.75" customHeight="1">
      <c r="A133" s="61"/>
      <c r="B133" s="61"/>
      <c r="C133" s="196"/>
      <c r="D133" s="196"/>
      <c r="E133" s="196"/>
      <c r="F133" s="196"/>
      <c r="G133" s="196"/>
      <c r="H133" s="196"/>
      <c r="I133" s="434"/>
      <c r="J133" s="196"/>
      <c r="K133" s="196"/>
      <c r="L133" s="196"/>
    </row>
    <row r="134" spans="1:12" ht="15.75" customHeight="1">
      <c r="A134" s="61"/>
      <c r="B134" s="61"/>
      <c r="C134" s="196"/>
      <c r="D134" s="196"/>
      <c r="E134" s="196"/>
      <c r="F134" s="196"/>
      <c r="G134" s="196"/>
      <c r="H134" s="196"/>
      <c r="I134" s="434"/>
      <c r="J134" s="196"/>
      <c r="K134" s="196"/>
      <c r="L134" s="196"/>
    </row>
    <row r="135" spans="1:12" ht="15.75" customHeight="1">
      <c r="A135" s="61"/>
      <c r="B135" s="61"/>
      <c r="C135" s="196"/>
      <c r="D135" s="196"/>
      <c r="E135" s="196"/>
      <c r="F135" s="196"/>
      <c r="G135" s="196"/>
      <c r="H135" s="196"/>
      <c r="I135" s="434"/>
      <c r="J135" s="196"/>
      <c r="K135" s="196"/>
      <c r="L135" s="196"/>
    </row>
    <row r="136" spans="1:12" ht="15.75" customHeight="1">
      <c r="A136" s="61"/>
      <c r="B136" s="61"/>
      <c r="C136" s="196"/>
      <c r="D136" s="196"/>
      <c r="E136" s="196"/>
      <c r="F136" s="196"/>
      <c r="G136" s="196"/>
      <c r="H136" s="196"/>
      <c r="I136" s="434"/>
      <c r="J136" s="196"/>
      <c r="K136" s="196"/>
      <c r="L136" s="196"/>
    </row>
    <row r="137" spans="1:12" ht="15.75" customHeight="1">
      <c r="A137" s="61"/>
      <c r="B137" s="61"/>
      <c r="C137" s="196"/>
      <c r="D137" s="196"/>
      <c r="E137" s="196"/>
      <c r="F137" s="196"/>
      <c r="G137" s="196"/>
      <c r="H137" s="196"/>
      <c r="I137" s="434"/>
      <c r="J137" s="196"/>
      <c r="K137" s="196"/>
      <c r="L137" s="196"/>
    </row>
    <row r="138" spans="1:12" ht="15.75" customHeight="1">
      <c r="A138" s="61"/>
      <c r="B138" s="61"/>
      <c r="C138" s="196"/>
      <c r="D138" s="196"/>
      <c r="E138" s="196"/>
      <c r="F138" s="196"/>
      <c r="G138" s="196"/>
      <c r="H138" s="196"/>
      <c r="I138" s="434"/>
      <c r="J138" s="196"/>
      <c r="K138" s="196"/>
      <c r="L138" s="196"/>
    </row>
    <row r="139" spans="1:12" ht="15.75" customHeight="1">
      <c r="A139" s="61"/>
      <c r="B139" s="61"/>
      <c r="C139" s="196"/>
      <c r="D139" s="196"/>
      <c r="E139" s="196"/>
      <c r="F139" s="196"/>
      <c r="G139" s="196"/>
      <c r="H139" s="196"/>
      <c r="I139" s="434"/>
      <c r="J139" s="196"/>
      <c r="K139" s="196"/>
      <c r="L139" s="196"/>
    </row>
    <row r="140" spans="1:12" ht="15.75" customHeight="1">
      <c r="A140" s="61"/>
      <c r="B140" s="61"/>
      <c r="C140" s="196"/>
      <c r="D140" s="196"/>
      <c r="E140" s="196"/>
      <c r="F140" s="196"/>
      <c r="G140" s="196"/>
      <c r="H140" s="196"/>
      <c r="I140" s="434"/>
      <c r="J140" s="196"/>
      <c r="K140" s="196"/>
      <c r="L140" s="196"/>
    </row>
    <row r="141" spans="1:12" ht="15.75" customHeight="1">
      <c r="A141" s="61"/>
      <c r="B141" s="61"/>
      <c r="C141" s="196"/>
      <c r="D141" s="196"/>
      <c r="E141" s="196"/>
      <c r="F141" s="196"/>
      <c r="G141" s="196"/>
      <c r="H141" s="196"/>
      <c r="I141" s="434"/>
      <c r="J141" s="196"/>
      <c r="K141" s="196"/>
      <c r="L141" s="196"/>
    </row>
    <row r="142" spans="1:12" ht="15.75" customHeight="1">
      <c r="A142" s="61"/>
      <c r="B142" s="61"/>
      <c r="C142" s="196"/>
      <c r="D142" s="196"/>
      <c r="E142" s="196"/>
      <c r="F142" s="196"/>
      <c r="G142" s="196"/>
      <c r="H142" s="196"/>
      <c r="I142" s="434"/>
      <c r="J142" s="196"/>
      <c r="K142" s="196"/>
      <c r="L142" s="196"/>
    </row>
    <row r="143" spans="1:12" ht="15.75" customHeight="1">
      <c r="A143" s="61"/>
      <c r="B143" s="61"/>
      <c r="C143" s="196"/>
      <c r="D143" s="196"/>
      <c r="E143" s="196"/>
      <c r="F143" s="196"/>
      <c r="G143" s="196"/>
      <c r="H143" s="196"/>
      <c r="I143" s="434"/>
      <c r="J143" s="196"/>
      <c r="K143" s="196"/>
      <c r="L143" s="196"/>
    </row>
    <row r="144" spans="1:12" ht="15.75" customHeight="1">
      <c r="A144" s="61"/>
      <c r="B144" s="61"/>
      <c r="C144" s="196"/>
      <c r="D144" s="196"/>
      <c r="E144" s="196"/>
      <c r="F144" s="196"/>
      <c r="G144" s="196"/>
      <c r="H144" s="196"/>
      <c r="I144" s="434"/>
      <c r="J144" s="196"/>
      <c r="K144" s="196"/>
      <c r="L144" s="196"/>
    </row>
    <row r="145" spans="1:12" ht="15.75" customHeight="1">
      <c r="A145" s="61"/>
      <c r="B145" s="61"/>
      <c r="C145" s="196"/>
      <c r="D145" s="196"/>
      <c r="E145" s="196"/>
      <c r="F145" s="196"/>
      <c r="G145" s="196"/>
      <c r="H145" s="196"/>
      <c r="I145" s="434"/>
      <c r="J145" s="196"/>
      <c r="K145" s="196"/>
      <c r="L145" s="196"/>
    </row>
    <row r="146" spans="1:12" ht="15.75" customHeight="1">
      <c r="A146" s="61"/>
      <c r="B146" s="61"/>
      <c r="C146" s="196"/>
      <c r="D146" s="196"/>
      <c r="E146" s="196"/>
      <c r="F146" s="196"/>
      <c r="G146" s="196"/>
      <c r="H146" s="196"/>
      <c r="I146" s="434"/>
      <c r="J146" s="196"/>
      <c r="K146" s="196"/>
      <c r="L146" s="196"/>
    </row>
    <row r="147" spans="1:12" ht="15.75" customHeight="1">
      <c r="A147" s="61"/>
      <c r="B147" s="61"/>
      <c r="C147" s="196"/>
      <c r="D147" s="196"/>
      <c r="E147" s="196"/>
      <c r="F147" s="196"/>
      <c r="G147" s="196"/>
      <c r="H147" s="196"/>
      <c r="I147" s="434"/>
      <c r="J147" s="196"/>
      <c r="K147" s="196"/>
      <c r="L147" s="196"/>
    </row>
    <row r="148" spans="1:12" ht="15.75" customHeight="1">
      <c r="A148" s="61"/>
      <c r="B148" s="61"/>
      <c r="C148" s="196"/>
      <c r="D148" s="196"/>
      <c r="E148" s="196"/>
      <c r="F148" s="196"/>
      <c r="G148" s="196"/>
      <c r="H148" s="196"/>
      <c r="I148" s="434"/>
      <c r="J148" s="196"/>
      <c r="K148" s="196"/>
      <c r="L148" s="196"/>
    </row>
    <row r="149" spans="1:12" ht="15.75" customHeight="1">
      <c r="A149" s="61"/>
      <c r="B149" s="61"/>
      <c r="C149" s="196"/>
      <c r="D149" s="196"/>
      <c r="E149" s="196"/>
      <c r="F149" s="196"/>
      <c r="G149" s="196"/>
      <c r="H149" s="196"/>
      <c r="I149" s="434"/>
      <c r="J149" s="196"/>
      <c r="K149" s="196"/>
      <c r="L149" s="196"/>
    </row>
    <row r="150" spans="1:12" ht="15.75" customHeight="1">
      <c r="A150" s="61"/>
      <c r="B150" s="61"/>
      <c r="C150" s="196"/>
      <c r="D150" s="196"/>
      <c r="E150" s="196"/>
      <c r="F150" s="196"/>
      <c r="G150" s="196"/>
      <c r="H150" s="196"/>
      <c r="I150" s="434"/>
      <c r="J150" s="196"/>
      <c r="K150" s="196"/>
      <c r="L150" s="196"/>
    </row>
    <row r="151" spans="1:12" ht="15.75" customHeight="1">
      <c r="A151" s="61"/>
      <c r="B151" s="61"/>
      <c r="C151" s="196"/>
      <c r="D151" s="196"/>
      <c r="E151" s="196"/>
      <c r="F151" s="196"/>
      <c r="G151" s="196"/>
      <c r="H151" s="196"/>
      <c r="I151" s="434"/>
      <c r="J151" s="196"/>
      <c r="K151" s="196"/>
      <c r="L151" s="196"/>
    </row>
    <row r="152" spans="1:12" ht="15.75" customHeight="1">
      <c r="A152" s="61"/>
      <c r="B152" s="61"/>
      <c r="C152" s="196"/>
      <c r="D152" s="196"/>
      <c r="E152" s="196"/>
      <c r="F152" s="196"/>
      <c r="G152" s="196"/>
      <c r="H152" s="196"/>
      <c r="I152" s="434"/>
      <c r="J152" s="196"/>
      <c r="K152" s="196"/>
      <c r="L152" s="196"/>
    </row>
    <row r="153" spans="1:12" ht="15.75" customHeight="1">
      <c r="A153" s="61"/>
      <c r="B153" s="61"/>
      <c r="C153" s="196"/>
      <c r="D153" s="196"/>
      <c r="E153" s="196"/>
      <c r="F153" s="196"/>
      <c r="G153" s="196"/>
      <c r="H153" s="196"/>
      <c r="I153" s="434"/>
      <c r="J153" s="196"/>
      <c r="K153" s="196"/>
      <c r="L153" s="196"/>
    </row>
    <row r="154" spans="1:12" ht="15.75" customHeight="1">
      <c r="A154" s="61"/>
      <c r="B154" s="61"/>
      <c r="C154" s="196"/>
      <c r="D154" s="196"/>
      <c r="E154" s="196"/>
      <c r="F154" s="196"/>
      <c r="G154" s="196"/>
      <c r="H154" s="196"/>
      <c r="I154" s="434"/>
      <c r="J154" s="196"/>
      <c r="K154" s="196"/>
      <c r="L154" s="196"/>
    </row>
    <row r="155" spans="1:12" ht="15.75" customHeight="1">
      <c r="A155" s="61"/>
      <c r="B155" s="61"/>
      <c r="C155" s="196"/>
      <c r="D155" s="196"/>
      <c r="E155" s="196"/>
      <c r="F155" s="196"/>
      <c r="G155" s="196"/>
      <c r="H155" s="196"/>
      <c r="I155" s="434"/>
      <c r="J155" s="196"/>
      <c r="K155" s="196"/>
      <c r="L155" s="196"/>
    </row>
    <row r="156" spans="1:12" ht="15.75" customHeight="1">
      <c r="A156" s="61"/>
      <c r="B156" s="61"/>
      <c r="C156" s="196"/>
      <c r="D156" s="196"/>
      <c r="E156" s="196"/>
      <c r="F156" s="196"/>
      <c r="G156" s="196"/>
      <c r="H156" s="196"/>
      <c r="I156" s="434"/>
      <c r="J156" s="196"/>
      <c r="K156" s="196"/>
      <c r="L156" s="196"/>
    </row>
    <row r="157" spans="1:12" ht="15.75" customHeight="1">
      <c r="A157" s="61"/>
      <c r="B157" s="61"/>
      <c r="C157" s="196"/>
      <c r="D157" s="196"/>
      <c r="E157" s="196"/>
      <c r="F157" s="196"/>
      <c r="G157" s="196"/>
      <c r="H157" s="196"/>
      <c r="I157" s="434"/>
      <c r="J157" s="196"/>
      <c r="K157" s="196"/>
      <c r="L157" s="196"/>
    </row>
    <row r="158" spans="1:12" ht="15.75" customHeight="1">
      <c r="A158" s="61"/>
      <c r="B158" s="61"/>
      <c r="C158" s="196"/>
      <c r="D158" s="196"/>
      <c r="E158" s="196"/>
      <c r="F158" s="196"/>
      <c r="G158" s="196"/>
      <c r="H158" s="196"/>
      <c r="I158" s="434"/>
      <c r="J158" s="196"/>
      <c r="K158" s="196"/>
      <c r="L158" s="196"/>
    </row>
    <row r="159" spans="1:12" ht="15.75" customHeight="1">
      <c r="A159" s="61"/>
      <c r="B159" s="61"/>
      <c r="C159" s="196"/>
      <c r="D159" s="196"/>
      <c r="E159" s="196"/>
      <c r="F159" s="196"/>
      <c r="G159" s="196"/>
      <c r="H159" s="196"/>
      <c r="I159" s="434"/>
      <c r="J159" s="196"/>
      <c r="K159" s="196"/>
      <c r="L159" s="196"/>
    </row>
    <row r="160" spans="1:12" ht="15.75" customHeight="1">
      <c r="A160" s="61"/>
      <c r="B160" s="61"/>
      <c r="C160" s="196"/>
      <c r="D160" s="196"/>
      <c r="E160" s="196"/>
      <c r="F160" s="196"/>
      <c r="G160" s="196"/>
      <c r="H160" s="196"/>
      <c r="I160" s="434"/>
      <c r="J160" s="196"/>
      <c r="K160" s="196"/>
      <c r="L160" s="196"/>
    </row>
    <row r="161" spans="1:12" ht="15.75" customHeight="1">
      <c r="A161" s="61"/>
      <c r="B161" s="61"/>
      <c r="C161" s="196"/>
      <c r="D161" s="196"/>
      <c r="E161" s="196"/>
      <c r="F161" s="196"/>
      <c r="G161" s="196"/>
      <c r="H161" s="196"/>
      <c r="I161" s="434"/>
      <c r="J161" s="196"/>
      <c r="K161" s="196"/>
      <c r="L161" s="196"/>
    </row>
    <row r="162" spans="1:12" ht="15.75" customHeight="1">
      <c r="A162" s="61"/>
      <c r="B162" s="61"/>
      <c r="C162" s="196"/>
      <c r="D162" s="196"/>
      <c r="E162" s="196"/>
      <c r="F162" s="196"/>
      <c r="G162" s="196"/>
      <c r="H162" s="196"/>
      <c r="I162" s="434"/>
      <c r="J162" s="196"/>
      <c r="K162" s="196"/>
      <c r="L162" s="196"/>
    </row>
    <row r="163" spans="1:12" ht="15.75" customHeight="1">
      <c r="A163" s="61"/>
      <c r="B163" s="61"/>
      <c r="C163" s="196"/>
      <c r="D163" s="196"/>
      <c r="E163" s="196"/>
      <c r="F163" s="196"/>
      <c r="G163" s="196"/>
      <c r="H163" s="196"/>
      <c r="I163" s="434"/>
      <c r="J163" s="196"/>
      <c r="K163" s="196"/>
      <c r="L163" s="196"/>
    </row>
    <row r="164" spans="1:12" ht="15.75" customHeight="1">
      <c r="A164" s="61"/>
      <c r="B164" s="61"/>
      <c r="C164" s="196"/>
      <c r="D164" s="196"/>
      <c r="E164" s="196"/>
      <c r="F164" s="196"/>
      <c r="G164" s="196"/>
      <c r="H164" s="196"/>
      <c r="I164" s="434"/>
      <c r="J164" s="196"/>
      <c r="K164" s="196"/>
      <c r="L164" s="196"/>
    </row>
    <row r="165" spans="1:12" ht="15.75" customHeight="1">
      <c r="A165" s="61"/>
      <c r="B165" s="61"/>
      <c r="C165" s="196"/>
      <c r="D165" s="196"/>
      <c r="E165" s="196"/>
      <c r="F165" s="196"/>
      <c r="G165" s="196"/>
      <c r="H165" s="196"/>
      <c r="I165" s="434"/>
      <c r="J165" s="196"/>
      <c r="K165" s="196"/>
      <c r="L165" s="196"/>
    </row>
    <row r="166" spans="1:12" ht="15.75" customHeight="1">
      <c r="A166" s="61"/>
      <c r="B166" s="61"/>
      <c r="C166" s="196"/>
      <c r="D166" s="196"/>
      <c r="E166" s="196"/>
      <c r="F166" s="196"/>
      <c r="G166" s="196"/>
      <c r="H166" s="196"/>
      <c r="I166" s="434"/>
      <c r="J166" s="196"/>
      <c r="K166" s="196"/>
      <c r="L166" s="196"/>
    </row>
    <row r="167" spans="1:12" ht="15.75" customHeight="1">
      <c r="A167" s="61"/>
      <c r="B167" s="61"/>
      <c r="C167" s="196"/>
      <c r="D167" s="196"/>
      <c r="E167" s="196"/>
      <c r="F167" s="196"/>
      <c r="G167" s="196"/>
      <c r="H167" s="196"/>
      <c r="I167" s="434"/>
      <c r="J167" s="196"/>
      <c r="K167" s="196"/>
      <c r="L167" s="196"/>
    </row>
    <row r="168" spans="1:12" ht="15.75" customHeight="1">
      <c r="A168" s="61"/>
      <c r="B168" s="61"/>
      <c r="C168" s="196"/>
      <c r="D168" s="196"/>
      <c r="E168" s="196"/>
      <c r="F168" s="196"/>
      <c r="G168" s="196"/>
      <c r="H168" s="196"/>
      <c r="I168" s="434"/>
      <c r="J168" s="196"/>
      <c r="K168" s="196"/>
      <c r="L168" s="196"/>
    </row>
    <row r="169" spans="1:12" ht="15.75" customHeight="1">
      <c r="A169" s="61"/>
      <c r="B169" s="61"/>
      <c r="C169" s="196"/>
      <c r="D169" s="196"/>
      <c r="E169" s="196"/>
      <c r="F169" s="196"/>
      <c r="G169" s="196"/>
      <c r="H169" s="196"/>
      <c r="I169" s="434"/>
      <c r="J169" s="196"/>
      <c r="K169" s="196"/>
      <c r="L169" s="196"/>
    </row>
    <row r="170" spans="1:12" ht="15.75" customHeight="1">
      <c r="A170" s="61"/>
      <c r="B170" s="61"/>
      <c r="C170" s="196"/>
      <c r="D170" s="196"/>
      <c r="E170" s="196"/>
      <c r="F170" s="196"/>
      <c r="G170" s="196"/>
      <c r="H170" s="196"/>
      <c r="I170" s="434"/>
      <c r="J170" s="196"/>
      <c r="K170" s="196"/>
      <c r="L170" s="196"/>
    </row>
    <row r="171" spans="1:12" ht="15.75" customHeight="1">
      <c r="A171" s="61"/>
      <c r="B171" s="61"/>
      <c r="C171" s="196"/>
      <c r="D171" s="196"/>
      <c r="E171" s="196"/>
      <c r="F171" s="196"/>
      <c r="G171" s="196"/>
      <c r="H171" s="196"/>
      <c r="I171" s="434"/>
      <c r="J171" s="196"/>
      <c r="K171" s="196"/>
      <c r="L171" s="196"/>
    </row>
    <row r="172" spans="1:12" ht="15.75" customHeight="1">
      <c r="A172" s="61"/>
      <c r="B172" s="61"/>
      <c r="C172" s="196"/>
      <c r="D172" s="196"/>
      <c r="E172" s="196"/>
      <c r="F172" s="196"/>
      <c r="G172" s="196"/>
      <c r="H172" s="196"/>
      <c r="I172" s="434"/>
      <c r="J172" s="196"/>
      <c r="K172" s="196"/>
      <c r="L172" s="196"/>
    </row>
    <row r="173" spans="1:12" ht="15.75" customHeight="1">
      <c r="A173" s="61"/>
      <c r="B173" s="61"/>
      <c r="C173" s="196"/>
      <c r="D173" s="196"/>
      <c r="E173" s="196"/>
      <c r="F173" s="196"/>
      <c r="G173" s="196"/>
      <c r="H173" s="196"/>
      <c r="I173" s="434"/>
      <c r="J173" s="196"/>
      <c r="K173" s="196"/>
      <c r="L173" s="196"/>
    </row>
    <row r="174" spans="1:12" ht="15.75" customHeight="1">
      <c r="A174" s="61"/>
      <c r="B174" s="61"/>
      <c r="C174" s="196"/>
      <c r="D174" s="196"/>
      <c r="E174" s="196"/>
      <c r="F174" s="196"/>
      <c r="G174" s="196"/>
      <c r="H174" s="196"/>
      <c r="I174" s="434"/>
      <c r="J174" s="196"/>
      <c r="K174" s="196"/>
      <c r="L174" s="196"/>
    </row>
    <row r="175" spans="1:12" ht="15.75" customHeight="1">
      <c r="A175" s="61"/>
      <c r="B175" s="61"/>
      <c r="C175" s="196"/>
      <c r="D175" s="196"/>
      <c r="E175" s="196"/>
      <c r="F175" s="196"/>
      <c r="G175" s="196"/>
      <c r="H175" s="196"/>
      <c r="I175" s="434"/>
      <c r="J175" s="196"/>
      <c r="K175" s="196"/>
      <c r="L175" s="196"/>
    </row>
    <row r="176" spans="1:12" ht="15.75" customHeight="1">
      <c r="A176" s="61"/>
      <c r="B176" s="61"/>
      <c r="C176" s="196"/>
      <c r="D176" s="196"/>
      <c r="E176" s="196"/>
      <c r="F176" s="196"/>
      <c r="G176" s="196"/>
      <c r="H176" s="196"/>
      <c r="I176" s="434"/>
      <c r="J176" s="196"/>
      <c r="K176" s="196"/>
      <c r="L176" s="196"/>
    </row>
    <row r="177" spans="1:12" ht="15.75" customHeight="1">
      <c r="A177" s="61"/>
      <c r="B177" s="61"/>
      <c r="C177" s="196"/>
      <c r="D177" s="196"/>
      <c r="E177" s="196"/>
      <c r="F177" s="196"/>
      <c r="G177" s="196"/>
      <c r="H177" s="196"/>
      <c r="I177" s="434"/>
      <c r="J177" s="196"/>
      <c r="K177" s="196"/>
      <c r="L177" s="196"/>
    </row>
    <row r="178" spans="1:12" ht="15.75" customHeight="1">
      <c r="A178" s="61"/>
      <c r="B178" s="61"/>
      <c r="C178" s="196"/>
      <c r="D178" s="196"/>
      <c r="E178" s="196"/>
      <c r="F178" s="196"/>
      <c r="G178" s="196"/>
      <c r="H178" s="196"/>
      <c r="I178" s="434"/>
      <c r="J178" s="196"/>
      <c r="K178" s="196"/>
      <c r="L178" s="196"/>
    </row>
    <row r="179" spans="1:12" ht="15.75" customHeight="1">
      <c r="A179" s="61"/>
      <c r="B179" s="61"/>
      <c r="C179" s="196"/>
      <c r="D179" s="196"/>
      <c r="E179" s="196"/>
      <c r="F179" s="196"/>
      <c r="G179" s="196"/>
      <c r="H179" s="196"/>
      <c r="I179" s="434"/>
      <c r="J179" s="196"/>
      <c r="K179" s="196"/>
      <c r="L179" s="196"/>
    </row>
    <row r="180" spans="1:12" ht="15.75" customHeight="1">
      <c r="A180" s="61"/>
      <c r="B180" s="61"/>
      <c r="C180" s="196"/>
      <c r="D180" s="196"/>
      <c r="E180" s="196"/>
      <c r="F180" s="196"/>
      <c r="G180" s="196"/>
      <c r="H180" s="196"/>
      <c r="I180" s="434"/>
      <c r="J180" s="196"/>
      <c r="K180" s="196"/>
      <c r="L180" s="196"/>
    </row>
    <row r="181" spans="1:12" ht="15.75" customHeight="1">
      <c r="A181" s="61"/>
      <c r="B181" s="61"/>
      <c r="C181" s="196"/>
      <c r="D181" s="196"/>
      <c r="E181" s="196"/>
      <c r="F181" s="196"/>
      <c r="G181" s="196"/>
      <c r="H181" s="196"/>
      <c r="I181" s="434"/>
      <c r="J181" s="196"/>
      <c r="K181" s="196"/>
      <c r="L181" s="196"/>
    </row>
    <row r="182" spans="1:12" ht="15.75" customHeight="1">
      <c r="A182" s="61"/>
      <c r="B182" s="61"/>
      <c r="C182" s="196"/>
      <c r="D182" s="196"/>
      <c r="E182" s="196"/>
      <c r="F182" s="196"/>
      <c r="G182" s="196"/>
      <c r="H182" s="196"/>
      <c r="I182" s="434"/>
      <c r="J182" s="196"/>
      <c r="K182" s="196"/>
      <c r="L182" s="196"/>
    </row>
    <row r="183" spans="1:12" ht="15.75" customHeight="1">
      <c r="A183" s="61"/>
      <c r="B183" s="61"/>
      <c r="C183" s="196"/>
      <c r="D183" s="196"/>
      <c r="E183" s="196"/>
      <c r="F183" s="196"/>
      <c r="G183" s="196"/>
      <c r="H183" s="196"/>
      <c r="I183" s="434"/>
      <c r="J183" s="196"/>
      <c r="K183" s="196"/>
      <c r="L183" s="196"/>
    </row>
    <row r="184" spans="1:12" ht="15.75" customHeight="1">
      <c r="A184" s="61"/>
      <c r="B184" s="61"/>
      <c r="C184" s="196"/>
      <c r="D184" s="196"/>
      <c r="E184" s="196"/>
      <c r="F184" s="196"/>
      <c r="G184" s="196"/>
      <c r="H184" s="196"/>
      <c r="I184" s="434"/>
      <c r="J184" s="196"/>
      <c r="K184" s="196"/>
      <c r="L184" s="196"/>
    </row>
    <row r="185" spans="1:12" ht="15.75" customHeight="1">
      <c r="A185" s="61"/>
      <c r="B185" s="61"/>
      <c r="C185" s="196"/>
      <c r="D185" s="196"/>
      <c r="E185" s="196"/>
      <c r="F185" s="196"/>
      <c r="G185" s="196"/>
      <c r="H185" s="196"/>
      <c r="I185" s="434"/>
      <c r="J185" s="196"/>
      <c r="K185" s="196"/>
      <c r="L185" s="196"/>
    </row>
    <row r="186" spans="1:12" ht="15.75" customHeight="1">
      <c r="A186" s="61"/>
      <c r="B186" s="61"/>
      <c r="C186" s="196"/>
      <c r="D186" s="196"/>
      <c r="E186" s="196"/>
      <c r="F186" s="196"/>
      <c r="G186" s="196"/>
      <c r="H186" s="196"/>
      <c r="I186" s="434"/>
      <c r="J186" s="196"/>
      <c r="K186" s="196"/>
      <c r="L186" s="196"/>
    </row>
    <row r="187" spans="1:12" ht="15.75" customHeight="1">
      <c r="A187" s="61"/>
      <c r="B187" s="61"/>
      <c r="C187" s="196"/>
      <c r="D187" s="196"/>
      <c r="E187" s="196"/>
      <c r="F187" s="196"/>
      <c r="G187" s="196"/>
      <c r="H187" s="196"/>
      <c r="I187" s="434"/>
      <c r="J187" s="196"/>
      <c r="K187" s="196"/>
      <c r="L187" s="196"/>
    </row>
    <row r="188" spans="1:12" ht="15.75" customHeight="1">
      <c r="A188" s="61"/>
      <c r="B188" s="61"/>
      <c r="C188" s="196"/>
      <c r="D188" s="196"/>
      <c r="E188" s="196"/>
      <c r="F188" s="196"/>
      <c r="G188" s="196"/>
      <c r="H188" s="196"/>
      <c r="I188" s="434"/>
      <c r="J188" s="196"/>
      <c r="K188" s="196"/>
      <c r="L188" s="196"/>
    </row>
    <row r="189" spans="1:12" ht="15.75" customHeight="1">
      <c r="A189" s="61"/>
      <c r="B189" s="61"/>
      <c r="C189" s="196"/>
      <c r="D189" s="196"/>
      <c r="E189" s="196"/>
      <c r="F189" s="196"/>
      <c r="G189" s="196"/>
      <c r="H189" s="196"/>
      <c r="I189" s="434"/>
      <c r="J189" s="196"/>
      <c r="K189" s="196"/>
      <c r="L189" s="196"/>
    </row>
    <row r="190" spans="1:12" ht="15.75" customHeight="1">
      <c r="A190" s="61"/>
      <c r="B190" s="61"/>
      <c r="C190" s="196"/>
      <c r="D190" s="196"/>
      <c r="E190" s="196"/>
      <c r="F190" s="196"/>
      <c r="G190" s="196"/>
      <c r="H190" s="196"/>
      <c r="I190" s="434"/>
      <c r="J190" s="196"/>
      <c r="K190" s="196"/>
      <c r="L190" s="196"/>
    </row>
    <row r="191" spans="1:12" ht="15.75" customHeight="1">
      <c r="A191" s="61"/>
      <c r="B191" s="61"/>
      <c r="C191" s="196"/>
      <c r="D191" s="196"/>
      <c r="E191" s="196"/>
      <c r="F191" s="196"/>
      <c r="G191" s="196"/>
      <c r="H191" s="196"/>
      <c r="I191" s="434"/>
      <c r="J191" s="196"/>
      <c r="K191" s="196"/>
      <c r="L191" s="196"/>
    </row>
    <row r="192" spans="1:12" ht="15.75" customHeight="1">
      <c r="A192" s="61"/>
      <c r="B192" s="61"/>
      <c r="C192" s="196"/>
      <c r="D192" s="196"/>
      <c r="E192" s="196"/>
      <c r="F192" s="196"/>
      <c r="G192" s="196"/>
      <c r="H192" s="196"/>
      <c r="I192" s="434"/>
      <c r="J192" s="196"/>
      <c r="K192" s="196"/>
      <c r="L192" s="196"/>
    </row>
    <row r="193" spans="1:12" ht="15.75" customHeight="1">
      <c r="A193" s="61"/>
      <c r="B193" s="61"/>
      <c r="C193" s="196"/>
      <c r="D193" s="196"/>
      <c r="E193" s="196"/>
      <c r="F193" s="196"/>
      <c r="G193" s="196"/>
      <c r="H193" s="196"/>
      <c r="I193" s="434"/>
      <c r="J193" s="196"/>
      <c r="K193" s="196"/>
      <c r="L193" s="196"/>
    </row>
    <row r="194" spans="1:12" ht="15.75" customHeight="1">
      <c r="A194" s="61"/>
      <c r="B194" s="61"/>
      <c r="C194" s="196"/>
      <c r="D194" s="196"/>
      <c r="E194" s="196"/>
      <c r="F194" s="196"/>
      <c r="G194" s="196"/>
      <c r="H194" s="196"/>
      <c r="I194" s="434"/>
      <c r="J194" s="196"/>
      <c r="K194" s="196"/>
      <c r="L194" s="196"/>
    </row>
    <row r="195" spans="1:12" ht="15.75" customHeight="1">
      <c r="A195" s="61"/>
      <c r="B195" s="61"/>
      <c r="C195" s="196"/>
      <c r="D195" s="196"/>
      <c r="E195" s="196"/>
      <c r="F195" s="196"/>
      <c r="G195" s="196"/>
      <c r="H195" s="196"/>
      <c r="I195" s="434"/>
      <c r="J195" s="196"/>
      <c r="K195" s="196"/>
      <c r="L195" s="196"/>
    </row>
    <row r="196" spans="1:12" ht="15.75" customHeight="1">
      <c r="A196" s="61"/>
      <c r="B196" s="61"/>
      <c r="C196" s="196"/>
      <c r="D196" s="196"/>
      <c r="E196" s="196"/>
      <c r="F196" s="196"/>
      <c r="G196" s="196"/>
      <c r="H196" s="196"/>
      <c r="I196" s="434"/>
      <c r="J196" s="196"/>
      <c r="K196" s="196"/>
      <c r="L196" s="196"/>
    </row>
    <row r="197" spans="1:12" ht="15.75" customHeight="1">
      <c r="A197" s="61"/>
      <c r="B197" s="61"/>
      <c r="C197" s="196"/>
      <c r="D197" s="196"/>
      <c r="E197" s="196"/>
      <c r="F197" s="196"/>
      <c r="G197" s="196"/>
      <c r="H197" s="196"/>
      <c r="I197" s="434"/>
      <c r="J197" s="196"/>
      <c r="K197" s="196"/>
      <c r="L197" s="196"/>
    </row>
    <row r="198" spans="1:12" ht="15.75" customHeight="1">
      <c r="A198" s="61"/>
      <c r="B198" s="61"/>
      <c r="C198" s="196"/>
      <c r="D198" s="196"/>
      <c r="E198" s="196"/>
      <c r="F198" s="196"/>
      <c r="G198" s="196"/>
      <c r="H198" s="196"/>
      <c r="I198" s="434"/>
      <c r="J198" s="196"/>
      <c r="K198" s="196"/>
      <c r="L198" s="196"/>
    </row>
    <row r="199" spans="1:12" ht="15.75" customHeight="1">
      <c r="A199" s="61"/>
      <c r="B199" s="61"/>
      <c r="C199" s="196"/>
      <c r="D199" s="196"/>
      <c r="E199" s="196"/>
      <c r="F199" s="196"/>
      <c r="G199" s="196"/>
      <c r="H199" s="196"/>
      <c r="I199" s="434"/>
      <c r="J199" s="196"/>
      <c r="K199" s="196"/>
      <c r="L199" s="196"/>
    </row>
    <row r="200" spans="1:12" ht="15.75" customHeight="1">
      <c r="A200" s="61"/>
      <c r="B200" s="61"/>
      <c r="C200" s="196"/>
      <c r="D200" s="196"/>
      <c r="E200" s="196"/>
      <c r="F200" s="196"/>
      <c r="G200" s="196"/>
      <c r="H200" s="196"/>
      <c r="I200" s="434"/>
      <c r="J200" s="196"/>
      <c r="K200" s="196"/>
      <c r="L200" s="196"/>
    </row>
    <row r="201" spans="1:12" ht="15.75" customHeight="1">
      <c r="A201" s="61"/>
      <c r="B201" s="61"/>
      <c r="C201" s="196"/>
      <c r="D201" s="196"/>
      <c r="E201" s="196"/>
      <c r="F201" s="196"/>
      <c r="G201" s="196"/>
      <c r="H201" s="196"/>
      <c r="I201" s="434"/>
      <c r="J201" s="196"/>
      <c r="K201" s="196"/>
      <c r="L201" s="196"/>
    </row>
    <row r="202" spans="1:12" ht="15.75" customHeight="1">
      <c r="A202" s="61"/>
      <c r="B202" s="61"/>
      <c r="C202" s="196"/>
      <c r="D202" s="196"/>
      <c r="E202" s="196"/>
      <c r="F202" s="196"/>
      <c r="G202" s="196"/>
      <c r="H202" s="196"/>
      <c r="I202" s="434"/>
      <c r="J202" s="196"/>
      <c r="K202" s="196"/>
      <c r="L202" s="196"/>
    </row>
    <row r="203" spans="1:12" ht="15.75" customHeight="1">
      <c r="A203" s="61"/>
      <c r="B203" s="61"/>
      <c r="C203" s="196"/>
      <c r="D203" s="196"/>
      <c r="E203" s="196"/>
      <c r="F203" s="196"/>
      <c r="G203" s="196"/>
      <c r="H203" s="196"/>
      <c r="I203" s="434"/>
      <c r="J203" s="196"/>
      <c r="K203" s="196"/>
      <c r="L203" s="196"/>
    </row>
    <row r="204" spans="1:12" ht="15.75" customHeight="1">
      <c r="A204" s="61"/>
      <c r="B204" s="61"/>
      <c r="C204" s="196"/>
      <c r="D204" s="196"/>
      <c r="E204" s="196"/>
      <c r="F204" s="196"/>
      <c r="G204" s="196"/>
      <c r="H204" s="196"/>
      <c r="I204" s="434"/>
      <c r="J204" s="196"/>
      <c r="K204" s="196"/>
      <c r="L204" s="196"/>
    </row>
    <row r="205" spans="1:12" ht="15.75" customHeight="1">
      <c r="A205" s="61"/>
      <c r="B205" s="61"/>
      <c r="C205" s="196"/>
      <c r="D205" s="196"/>
      <c r="E205" s="196"/>
      <c r="F205" s="196"/>
      <c r="G205" s="196"/>
      <c r="H205" s="196"/>
      <c r="I205" s="434"/>
      <c r="J205" s="196"/>
      <c r="K205" s="196"/>
      <c r="L205" s="196"/>
    </row>
    <row r="206" spans="1:12" ht="15.75" customHeight="1">
      <c r="A206" s="61"/>
      <c r="B206" s="61"/>
      <c r="C206" s="196"/>
      <c r="D206" s="196"/>
      <c r="E206" s="196"/>
      <c r="F206" s="196"/>
      <c r="G206" s="196"/>
      <c r="H206" s="196"/>
      <c r="I206" s="434"/>
      <c r="J206" s="196"/>
      <c r="K206" s="196"/>
      <c r="L206" s="196"/>
    </row>
    <row r="207" spans="1:12" ht="15.75" customHeight="1">
      <c r="A207" s="61"/>
      <c r="B207" s="61"/>
      <c r="C207" s="196"/>
      <c r="D207" s="196"/>
      <c r="E207" s="196"/>
      <c r="F207" s="196"/>
      <c r="G207" s="196"/>
      <c r="H207" s="196"/>
      <c r="I207" s="434"/>
      <c r="J207" s="196"/>
      <c r="K207" s="196"/>
      <c r="L207" s="196"/>
    </row>
    <row r="208" spans="1:12" ht="15.75" customHeight="1">
      <c r="A208" s="61"/>
      <c r="B208" s="61"/>
      <c r="C208" s="196"/>
      <c r="D208" s="196"/>
      <c r="E208" s="196"/>
      <c r="F208" s="196"/>
      <c r="G208" s="196"/>
      <c r="H208" s="196"/>
      <c r="I208" s="434"/>
      <c r="J208" s="196"/>
      <c r="K208" s="196"/>
      <c r="L208" s="196"/>
    </row>
    <row r="209" spans="1:12" ht="15.75" customHeight="1">
      <c r="A209" s="61"/>
      <c r="B209" s="61"/>
      <c r="C209" s="196"/>
      <c r="D209" s="196"/>
      <c r="E209" s="196"/>
      <c r="F209" s="196"/>
      <c r="G209" s="196"/>
      <c r="H209" s="196"/>
      <c r="I209" s="434"/>
      <c r="J209" s="196"/>
      <c r="K209" s="196"/>
      <c r="L209" s="196"/>
    </row>
    <row r="210" spans="1:12" ht="15.75" customHeight="1">
      <c r="A210" s="221"/>
      <c r="B210" s="221"/>
      <c r="C210" s="221"/>
      <c r="D210" s="221"/>
      <c r="E210" s="221"/>
      <c r="F210" s="221"/>
      <c r="G210" s="221"/>
      <c r="H210" s="221"/>
      <c r="I210" s="221"/>
      <c r="J210" s="221"/>
      <c r="K210" s="221"/>
      <c r="L210" s="221"/>
    </row>
    <row r="211" spans="1:12" ht="15.75" customHeight="1">
      <c r="A211" s="221"/>
      <c r="B211" s="221"/>
      <c r="C211" s="221"/>
      <c r="D211" s="221"/>
      <c r="E211" s="221"/>
      <c r="F211" s="221"/>
      <c r="G211" s="221"/>
      <c r="H211" s="221"/>
      <c r="I211" s="221"/>
      <c r="J211" s="221"/>
      <c r="K211" s="221"/>
      <c r="L211" s="221"/>
    </row>
    <row r="212" spans="1:12" ht="15.75" customHeight="1">
      <c r="A212" s="221"/>
      <c r="B212" s="221"/>
      <c r="C212" s="221"/>
      <c r="D212" s="221"/>
      <c r="E212" s="221"/>
      <c r="F212" s="221"/>
      <c r="G212" s="221"/>
      <c r="H212" s="221"/>
      <c r="I212" s="221"/>
      <c r="J212" s="221"/>
      <c r="K212" s="221"/>
      <c r="L212" s="221"/>
    </row>
    <row r="213" spans="1:12" ht="15.75" customHeight="1">
      <c r="A213" s="221"/>
      <c r="B213" s="221"/>
      <c r="C213" s="221"/>
      <c r="D213" s="221"/>
      <c r="E213" s="221"/>
      <c r="F213" s="221"/>
      <c r="G213" s="221"/>
      <c r="H213" s="221"/>
      <c r="I213" s="221"/>
      <c r="J213" s="221"/>
      <c r="K213" s="221"/>
      <c r="L213" s="221"/>
    </row>
    <row r="214" spans="1:12" ht="15.75" customHeight="1">
      <c r="A214" s="221"/>
      <c r="B214" s="221"/>
      <c r="C214" s="221"/>
      <c r="D214" s="221"/>
      <c r="E214" s="221"/>
      <c r="F214" s="221"/>
      <c r="G214" s="221"/>
      <c r="H214" s="221"/>
      <c r="I214" s="221"/>
      <c r="J214" s="221"/>
      <c r="K214" s="221"/>
      <c r="L214" s="221"/>
    </row>
    <row r="215" spans="1:12" ht="15.75" customHeight="1">
      <c r="A215" s="221"/>
      <c r="B215" s="221"/>
      <c r="C215" s="221"/>
      <c r="D215" s="221"/>
      <c r="E215" s="221"/>
      <c r="F215" s="221"/>
      <c r="G215" s="221"/>
      <c r="H215" s="221"/>
      <c r="I215" s="221"/>
      <c r="J215" s="221"/>
      <c r="K215" s="221"/>
      <c r="L215" s="221"/>
    </row>
    <row r="216" spans="1:12" ht="15.75" customHeight="1">
      <c r="A216" s="221"/>
      <c r="B216" s="221"/>
      <c r="C216" s="221"/>
      <c r="D216" s="221"/>
      <c r="E216" s="221"/>
      <c r="F216" s="221"/>
      <c r="G216" s="221"/>
      <c r="H216" s="221"/>
      <c r="I216" s="221"/>
      <c r="J216" s="221"/>
      <c r="K216" s="221"/>
      <c r="L216" s="221"/>
    </row>
    <row r="217" spans="1:12" ht="15.75" customHeight="1">
      <c r="A217" s="221"/>
      <c r="B217" s="221"/>
      <c r="C217" s="221"/>
      <c r="D217" s="221"/>
      <c r="E217" s="221"/>
      <c r="F217" s="221"/>
      <c r="G217" s="221"/>
      <c r="H217" s="221"/>
      <c r="I217" s="221"/>
      <c r="J217" s="221"/>
      <c r="K217" s="221"/>
      <c r="L217" s="221"/>
    </row>
    <row r="218" spans="1:12" ht="15.75" customHeight="1">
      <c r="A218" s="221"/>
      <c r="B218" s="221"/>
      <c r="C218" s="221"/>
      <c r="D218" s="221"/>
      <c r="E218" s="221"/>
      <c r="F218" s="221"/>
      <c r="G218" s="221"/>
      <c r="H218" s="221"/>
      <c r="I218" s="221"/>
      <c r="J218" s="221"/>
      <c r="K218" s="221"/>
      <c r="L218" s="221"/>
    </row>
    <row r="219" spans="1:12" ht="15.75" customHeight="1">
      <c r="A219" s="221"/>
      <c r="B219" s="221"/>
      <c r="C219" s="221"/>
      <c r="D219" s="221"/>
      <c r="E219" s="221"/>
      <c r="F219" s="221"/>
      <c r="G219" s="221"/>
      <c r="H219" s="221"/>
      <c r="I219" s="221"/>
      <c r="J219" s="221"/>
      <c r="K219" s="221"/>
      <c r="L219" s="221"/>
    </row>
    <row r="220" spans="1:12" ht="15.75" customHeight="1">
      <c r="A220" s="221"/>
      <c r="B220" s="221"/>
      <c r="C220" s="221"/>
      <c r="D220" s="221"/>
      <c r="E220" s="221"/>
      <c r="F220" s="221"/>
      <c r="G220" s="221"/>
      <c r="H220" s="221"/>
      <c r="I220" s="221"/>
      <c r="J220" s="221"/>
      <c r="K220" s="221"/>
      <c r="L220" s="221"/>
    </row>
    <row r="221" spans="1:12" ht="15.75" customHeight="1">
      <c r="A221" s="221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</row>
    <row r="222" spans="1:12" ht="15.75" customHeight="1">
      <c r="A222" s="221"/>
      <c r="B222" s="221"/>
      <c r="C222" s="221"/>
      <c r="D222" s="221"/>
      <c r="E222" s="221"/>
      <c r="F222" s="221"/>
      <c r="G222" s="221"/>
      <c r="H222" s="221"/>
      <c r="I222" s="221"/>
      <c r="J222" s="221"/>
      <c r="K222" s="221"/>
      <c r="L222" s="221"/>
    </row>
    <row r="223" spans="1:12" ht="15.75" customHeight="1">
      <c r="A223" s="221"/>
      <c r="B223" s="221"/>
      <c r="C223" s="221"/>
      <c r="D223" s="221"/>
      <c r="E223" s="221"/>
      <c r="F223" s="221"/>
      <c r="G223" s="221"/>
      <c r="H223" s="221"/>
      <c r="I223" s="221"/>
      <c r="J223" s="221"/>
      <c r="K223" s="221"/>
      <c r="L223" s="221"/>
    </row>
    <row r="224" spans="1:12" ht="15.75" customHeight="1">
      <c r="A224" s="221"/>
      <c r="B224" s="221"/>
      <c r="C224" s="221"/>
      <c r="D224" s="221"/>
      <c r="E224" s="221"/>
      <c r="F224" s="221"/>
      <c r="G224" s="221"/>
      <c r="H224" s="221"/>
      <c r="I224" s="221"/>
      <c r="J224" s="221"/>
      <c r="K224" s="221"/>
      <c r="L224" s="221"/>
    </row>
    <row r="225" spans="1:12" ht="15.75" customHeight="1">
      <c r="A225" s="221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</row>
    <row r="226" spans="1:12" ht="15.75" customHeight="1">
      <c r="A226" s="221"/>
      <c r="B226" s="221"/>
      <c r="C226" s="221"/>
      <c r="D226" s="221"/>
      <c r="E226" s="221"/>
      <c r="F226" s="221"/>
      <c r="G226" s="221"/>
      <c r="H226" s="221"/>
      <c r="I226" s="221"/>
      <c r="J226" s="221"/>
      <c r="K226" s="221"/>
      <c r="L226" s="221"/>
    </row>
    <row r="227" spans="1:12" ht="15.75" customHeight="1">
      <c r="A227" s="221"/>
      <c r="B227" s="221"/>
      <c r="C227" s="221"/>
      <c r="D227" s="221"/>
      <c r="E227" s="221"/>
      <c r="F227" s="221"/>
      <c r="G227" s="221"/>
      <c r="H227" s="221"/>
      <c r="I227" s="221"/>
      <c r="J227" s="221"/>
      <c r="K227" s="221"/>
      <c r="L227" s="221"/>
    </row>
    <row r="228" spans="1:12" ht="15.75" customHeight="1">
      <c r="A228" s="221"/>
      <c r="B228" s="221"/>
      <c r="C228" s="221"/>
      <c r="D228" s="221"/>
      <c r="E228" s="221"/>
      <c r="F228" s="221"/>
      <c r="G228" s="221"/>
      <c r="H228" s="221"/>
      <c r="I228" s="221"/>
      <c r="J228" s="221"/>
      <c r="K228" s="221"/>
      <c r="L228" s="221"/>
    </row>
    <row r="229" spans="1:12" ht="15.75" customHeight="1">
      <c r="A229" s="221"/>
      <c r="B229" s="221"/>
      <c r="C229" s="221"/>
      <c r="D229" s="221"/>
      <c r="E229" s="221"/>
      <c r="F229" s="221"/>
      <c r="G229" s="221"/>
      <c r="H229" s="221"/>
      <c r="I229" s="221"/>
      <c r="J229" s="221"/>
      <c r="K229" s="221"/>
      <c r="L229" s="221"/>
    </row>
    <row r="230" spans="1:12" ht="15.75" customHeight="1">
      <c r="A230" s="221"/>
      <c r="B230" s="221"/>
      <c r="C230" s="221"/>
      <c r="D230" s="221"/>
      <c r="E230" s="221"/>
      <c r="F230" s="221"/>
      <c r="G230" s="221"/>
      <c r="H230" s="221"/>
      <c r="I230" s="221"/>
      <c r="J230" s="221"/>
      <c r="K230" s="221"/>
      <c r="L230" s="221"/>
    </row>
    <row r="231" spans="1:12" ht="15.75" customHeight="1">
      <c r="A231" s="221"/>
      <c r="B231" s="221"/>
      <c r="C231" s="221"/>
      <c r="D231" s="221"/>
      <c r="E231" s="221"/>
      <c r="F231" s="221"/>
      <c r="G231" s="221"/>
      <c r="H231" s="221"/>
      <c r="I231" s="221"/>
      <c r="J231" s="221"/>
      <c r="K231" s="221"/>
      <c r="L231" s="221"/>
    </row>
    <row r="232" spans="1:12" ht="15.75" customHeight="1">
      <c r="A232" s="221"/>
      <c r="B232" s="221"/>
      <c r="C232" s="221"/>
      <c r="D232" s="221"/>
      <c r="E232" s="221"/>
      <c r="F232" s="221"/>
      <c r="G232" s="221"/>
      <c r="H232" s="221"/>
      <c r="I232" s="221"/>
      <c r="J232" s="221"/>
      <c r="K232" s="221"/>
      <c r="L232" s="221"/>
    </row>
    <row r="233" spans="1:12" ht="15.75" customHeight="1">
      <c r="A233" s="221"/>
      <c r="B233" s="221"/>
      <c r="C233" s="221"/>
      <c r="D233" s="221"/>
      <c r="E233" s="221"/>
      <c r="F233" s="221"/>
      <c r="G233" s="221"/>
      <c r="H233" s="221"/>
      <c r="I233" s="221"/>
      <c r="J233" s="221"/>
      <c r="K233" s="221"/>
      <c r="L233" s="221"/>
    </row>
    <row r="234" spans="1:12" ht="15.75" customHeight="1">
      <c r="A234" s="221"/>
      <c r="B234" s="221"/>
      <c r="C234" s="221"/>
      <c r="D234" s="221"/>
      <c r="E234" s="221"/>
      <c r="F234" s="221"/>
      <c r="G234" s="221"/>
      <c r="H234" s="221"/>
      <c r="I234" s="221"/>
      <c r="J234" s="221"/>
      <c r="K234" s="221"/>
      <c r="L234" s="221"/>
    </row>
    <row r="235" spans="1:12" ht="15.75" customHeight="1">
      <c r="A235" s="221"/>
      <c r="B235" s="221"/>
      <c r="C235" s="221"/>
      <c r="D235" s="221"/>
      <c r="E235" s="221"/>
      <c r="F235" s="221"/>
      <c r="G235" s="221"/>
      <c r="H235" s="221"/>
      <c r="I235" s="221"/>
      <c r="J235" s="221"/>
      <c r="K235" s="221"/>
      <c r="L235" s="221"/>
    </row>
    <row r="236" spans="1:12" ht="15.75" customHeight="1">
      <c r="A236" s="221"/>
      <c r="B236" s="221"/>
      <c r="C236" s="221"/>
      <c r="D236" s="221"/>
      <c r="E236" s="221"/>
      <c r="F236" s="221"/>
      <c r="G236" s="221"/>
      <c r="H236" s="221"/>
      <c r="I236" s="221"/>
      <c r="J236" s="221"/>
      <c r="K236" s="221"/>
      <c r="L236" s="221"/>
    </row>
    <row r="237" spans="1:12" ht="15.75" customHeight="1">
      <c r="A237" s="221"/>
      <c r="B237" s="221"/>
      <c r="C237" s="221"/>
      <c r="D237" s="221"/>
      <c r="E237" s="221"/>
      <c r="F237" s="221"/>
      <c r="G237" s="221"/>
      <c r="H237" s="221"/>
      <c r="I237" s="221"/>
      <c r="J237" s="221"/>
      <c r="K237" s="221"/>
      <c r="L237" s="221"/>
    </row>
    <row r="238" spans="1:12" ht="15.75" customHeight="1">
      <c r="A238" s="221"/>
      <c r="B238" s="221"/>
      <c r="C238" s="221"/>
      <c r="D238" s="221"/>
      <c r="E238" s="221"/>
      <c r="F238" s="221"/>
      <c r="G238" s="221"/>
      <c r="H238" s="221"/>
      <c r="I238" s="221"/>
      <c r="J238" s="221"/>
      <c r="K238" s="221"/>
      <c r="L238" s="221"/>
    </row>
    <row r="239" spans="1:12" ht="15.75" customHeight="1">
      <c r="A239" s="221"/>
      <c r="B239" s="221"/>
      <c r="C239" s="221"/>
      <c r="D239" s="221"/>
      <c r="E239" s="221"/>
      <c r="F239" s="221"/>
      <c r="G239" s="221"/>
      <c r="H239" s="221"/>
      <c r="I239" s="221"/>
      <c r="J239" s="221"/>
      <c r="K239" s="221"/>
      <c r="L239" s="221"/>
    </row>
    <row r="240" spans="1:12" ht="15.75" customHeight="1">
      <c r="A240" s="221"/>
      <c r="B240" s="221"/>
      <c r="C240" s="221"/>
      <c r="D240" s="221"/>
      <c r="E240" s="221"/>
      <c r="F240" s="221"/>
      <c r="G240" s="221"/>
      <c r="H240" s="221"/>
      <c r="I240" s="221"/>
      <c r="J240" s="221"/>
      <c r="K240" s="221"/>
      <c r="L240" s="221"/>
    </row>
    <row r="241" spans="1:12" ht="15.75" customHeight="1">
      <c r="A241" s="221"/>
      <c r="B241" s="221"/>
      <c r="C241" s="221"/>
      <c r="D241" s="221"/>
      <c r="E241" s="221"/>
      <c r="F241" s="221"/>
      <c r="G241" s="221"/>
      <c r="H241" s="221"/>
      <c r="I241" s="221"/>
      <c r="J241" s="221"/>
      <c r="K241" s="221"/>
      <c r="L241" s="221"/>
    </row>
    <row r="242" spans="1:12" ht="15.75" customHeight="1">
      <c r="A242" s="221"/>
      <c r="B242" s="221"/>
      <c r="C242" s="221"/>
      <c r="D242" s="221"/>
      <c r="E242" s="221"/>
      <c r="F242" s="221"/>
      <c r="G242" s="221"/>
      <c r="H242" s="221"/>
      <c r="I242" s="221"/>
      <c r="J242" s="221"/>
      <c r="K242" s="221"/>
      <c r="L242" s="221"/>
    </row>
    <row r="243" spans="1:12" ht="15.75" customHeight="1">
      <c r="A243" s="221"/>
      <c r="B243" s="221"/>
      <c r="C243" s="221"/>
      <c r="D243" s="221"/>
      <c r="E243" s="221"/>
      <c r="F243" s="221"/>
      <c r="G243" s="221"/>
      <c r="H243" s="221"/>
      <c r="I243" s="221"/>
      <c r="J243" s="221"/>
      <c r="K243" s="221"/>
      <c r="L243" s="221"/>
    </row>
    <row r="244" spans="1:12" ht="15.75" customHeight="1">
      <c r="A244" s="221"/>
      <c r="B244" s="221"/>
      <c r="C244" s="221"/>
      <c r="D244" s="221"/>
      <c r="E244" s="221"/>
      <c r="F244" s="221"/>
      <c r="G244" s="221"/>
      <c r="H244" s="221"/>
      <c r="I244" s="221"/>
      <c r="J244" s="221"/>
      <c r="K244" s="221"/>
      <c r="L244" s="221"/>
    </row>
    <row r="245" spans="1:12" ht="15.75" customHeight="1">
      <c r="A245" s="221"/>
      <c r="B245" s="221"/>
      <c r="C245" s="221"/>
      <c r="D245" s="221"/>
      <c r="E245" s="221"/>
      <c r="F245" s="221"/>
      <c r="G245" s="221"/>
      <c r="H245" s="221"/>
      <c r="I245" s="221"/>
      <c r="J245" s="221"/>
      <c r="K245" s="221"/>
      <c r="L245" s="221"/>
    </row>
    <row r="246" spans="1:12" ht="15.75" customHeight="1">
      <c r="A246" s="221"/>
      <c r="B246" s="221"/>
      <c r="C246" s="221"/>
      <c r="D246" s="221"/>
      <c r="E246" s="221"/>
      <c r="F246" s="221"/>
      <c r="G246" s="221"/>
      <c r="H246" s="221"/>
      <c r="I246" s="221"/>
      <c r="J246" s="221"/>
      <c r="K246" s="221"/>
      <c r="L246" s="221"/>
    </row>
    <row r="247" spans="1:12" ht="15.75" customHeight="1">
      <c r="A247" s="221"/>
      <c r="B247" s="221"/>
      <c r="C247" s="221"/>
      <c r="D247" s="221"/>
      <c r="E247" s="221"/>
      <c r="F247" s="221"/>
      <c r="G247" s="221"/>
      <c r="H247" s="221"/>
      <c r="I247" s="221"/>
      <c r="J247" s="221"/>
      <c r="K247" s="221"/>
      <c r="L247" s="221"/>
    </row>
    <row r="248" spans="1:12" ht="15.75" customHeight="1">
      <c r="A248" s="221"/>
      <c r="B248" s="221"/>
      <c r="C248" s="221"/>
      <c r="D248" s="221"/>
      <c r="E248" s="221"/>
      <c r="F248" s="221"/>
      <c r="G248" s="221"/>
      <c r="H248" s="221"/>
      <c r="I248" s="221"/>
      <c r="J248" s="221"/>
      <c r="K248" s="221"/>
      <c r="L248" s="221"/>
    </row>
    <row r="249" spans="1:12" ht="15.75" customHeight="1">
      <c r="A249" s="221"/>
      <c r="B249" s="221"/>
      <c r="C249" s="221"/>
      <c r="D249" s="221"/>
      <c r="E249" s="221"/>
      <c r="F249" s="221"/>
      <c r="G249" s="221"/>
      <c r="H249" s="221"/>
      <c r="I249" s="221"/>
      <c r="J249" s="221"/>
      <c r="K249" s="221"/>
      <c r="L249" s="221"/>
    </row>
    <row r="250" spans="1:12" ht="15.75" customHeight="1">
      <c r="A250" s="221"/>
      <c r="B250" s="221"/>
      <c r="C250" s="221"/>
      <c r="D250" s="221"/>
      <c r="E250" s="221"/>
      <c r="F250" s="221"/>
      <c r="G250" s="221"/>
      <c r="H250" s="221"/>
      <c r="I250" s="221"/>
      <c r="J250" s="221"/>
      <c r="K250" s="221"/>
      <c r="L250" s="221"/>
    </row>
    <row r="251" spans="1:12" ht="15.75" customHeight="1">
      <c r="A251" s="221"/>
      <c r="B251" s="221"/>
      <c r="C251" s="221"/>
      <c r="D251" s="221"/>
      <c r="E251" s="221"/>
      <c r="F251" s="221"/>
      <c r="G251" s="221"/>
      <c r="H251" s="221"/>
      <c r="I251" s="221"/>
      <c r="J251" s="221"/>
      <c r="K251" s="221"/>
      <c r="L251" s="221"/>
    </row>
    <row r="252" spans="1:12" ht="15.75" customHeight="1">
      <c r="A252" s="221"/>
      <c r="B252" s="221"/>
      <c r="C252" s="221"/>
      <c r="D252" s="221"/>
      <c r="E252" s="221"/>
      <c r="F252" s="221"/>
      <c r="G252" s="221"/>
      <c r="H252" s="221"/>
      <c r="I252" s="221"/>
      <c r="J252" s="221"/>
      <c r="K252" s="221"/>
      <c r="L252" s="221"/>
    </row>
    <row r="253" spans="1:12" ht="15.75" customHeight="1">
      <c r="A253" s="221"/>
      <c r="B253" s="221"/>
      <c r="C253" s="221"/>
      <c r="D253" s="221"/>
      <c r="E253" s="221"/>
      <c r="F253" s="221"/>
      <c r="G253" s="221"/>
      <c r="H253" s="221"/>
      <c r="I253" s="221"/>
      <c r="J253" s="221"/>
      <c r="K253" s="221"/>
      <c r="L253" s="221"/>
    </row>
    <row r="254" spans="1:12" ht="15.75" customHeight="1">
      <c r="A254" s="221"/>
      <c r="B254" s="221"/>
      <c r="C254" s="221"/>
      <c r="D254" s="221"/>
      <c r="E254" s="221"/>
      <c r="F254" s="221"/>
      <c r="G254" s="221"/>
      <c r="H254" s="221"/>
      <c r="I254" s="221"/>
      <c r="J254" s="221"/>
      <c r="K254" s="221"/>
      <c r="L254" s="221"/>
    </row>
    <row r="255" spans="1:12" ht="15.75" customHeight="1">
      <c r="A255" s="221"/>
      <c r="B255" s="221"/>
      <c r="C255" s="221"/>
      <c r="D255" s="221"/>
      <c r="E255" s="221"/>
      <c r="F255" s="221"/>
      <c r="G255" s="221"/>
      <c r="H255" s="221"/>
      <c r="I255" s="221"/>
      <c r="J255" s="221"/>
      <c r="K255" s="221"/>
      <c r="L255" s="221"/>
    </row>
    <row r="256" spans="1:12" ht="15.75" customHeight="1">
      <c r="A256" s="221"/>
      <c r="B256" s="221"/>
      <c r="C256" s="221"/>
      <c r="D256" s="221"/>
      <c r="E256" s="221"/>
      <c r="F256" s="221"/>
      <c r="G256" s="221"/>
      <c r="H256" s="221"/>
      <c r="I256" s="221"/>
      <c r="J256" s="221"/>
      <c r="K256" s="221"/>
      <c r="L256" s="221"/>
    </row>
    <row r="257" spans="1:12" ht="15.75" customHeight="1">
      <c r="A257" s="221"/>
      <c r="B257" s="221"/>
      <c r="C257" s="221"/>
      <c r="D257" s="221"/>
      <c r="E257" s="221"/>
      <c r="F257" s="221"/>
      <c r="G257" s="221"/>
      <c r="H257" s="221"/>
      <c r="I257" s="221"/>
      <c r="J257" s="221"/>
      <c r="K257" s="221"/>
      <c r="L257" s="221"/>
    </row>
    <row r="258" spans="1:12" ht="15.75" customHeight="1">
      <c r="A258" s="221"/>
      <c r="B258" s="221"/>
      <c r="C258" s="221"/>
      <c r="D258" s="221"/>
      <c r="E258" s="221"/>
      <c r="F258" s="221"/>
      <c r="G258" s="221"/>
      <c r="H258" s="221"/>
      <c r="I258" s="221"/>
      <c r="J258" s="221"/>
      <c r="K258" s="221"/>
      <c r="L258" s="221"/>
    </row>
    <row r="259" spans="1:12" ht="15.75" customHeight="1">
      <c r="A259" s="221"/>
      <c r="B259" s="221"/>
      <c r="C259" s="221"/>
      <c r="D259" s="221"/>
      <c r="E259" s="221"/>
      <c r="F259" s="221"/>
      <c r="G259" s="221"/>
      <c r="H259" s="221"/>
      <c r="I259" s="221"/>
      <c r="J259" s="221"/>
      <c r="K259" s="221"/>
      <c r="L259" s="221"/>
    </row>
    <row r="260" spans="1:12" ht="15.75" customHeight="1">
      <c r="A260" s="221"/>
      <c r="B260" s="221"/>
      <c r="C260" s="221"/>
      <c r="D260" s="221"/>
      <c r="E260" s="221"/>
      <c r="F260" s="221"/>
      <c r="G260" s="221"/>
      <c r="H260" s="221"/>
      <c r="I260" s="221"/>
      <c r="J260" s="221"/>
      <c r="K260" s="221"/>
      <c r="L260" s="221"/>
    </row>
    <row r="261" spans="1:12" ht="15.75" customHeight="1">
      <c r="A261" s="221"/>
      <c r="B261" s="221"/>
      <c r="C261" s="221"/>
      <c r="D261" s="221"/>
      <c r="E261" s="221"/>
      <c r="F261" s="221"/>
      <c r="G261" s="221"/>
      <c r="H261" s="221"/>
      <c r="I261" s="221"/>
      <c r="J261" s="221"/>
      <c r="K261" s="221"/>
      <c r="L261" s="221"/>
    </row>
    <row r="262" spans="1:12" ht="15.75" customHeight="1">
      <c r="A262" s="221"/>
      <c r="B262" s="221"/>
      <c r="C262" s="221"/>
      <c r="D262" s="221"/>
      <c r="E262" s="221"/>
      <c r="F262" s="221"/>
      <c r="G262" s="221"/>
      <c r="H262" s="221"/>
      <c r="I262" s="221"/>
      <c r="J262" s="221"/>
      <c r="K262" s="221"/>
      <c r="L262" s="221"/>
    </row>
    <row r="263" spans="1:12" ht="15.75" customHeight="1">
      <c r="A263" s="221"/>
      <c r="B263" s="221"/>
      <c r="C263" s="221"/>
      <c r="D263" s="221"/>
      <c r="E263" s="221"/>
      <c r="F263" s="221"/>
      <c r="G263" s="221"/>
      <c r="H263" s="221"/>
      <c r="I263" s="221"/>
      <c r="J263" s="221"/>
      <c r="K263" s="221"/>
      <c r="L263" s="221"/>
    </row>
    <row r="264" spans="1:12" ht="15.75" customHeight="1">
      <c r="A264" s="221"/>
      <c r="B264" s="221"/>
      <c r="C264" s="221"/>
      <c r="D264" s="221"/>
      <c r="E264" s="221"/>
      <c r="F264" s="221"/>
      <c r="G264" s="221"/>
      <c r="H264" s="221"/>
      <c r="I264" s="221"/>
      <c r="J264" s="221"/>
      <c r="K264" s="221"/>
      <c r="L264" s="221"/>
    </row>
    <row r="265" spans="1:12" ht="15.75" customHeight="1">
      <c r="A265" s="221"/>
      <c r="B265" s="221"/>
      <c r="C265" s="221"/>
      <c r="D265" s="221"/>
      <c r="E265" s="221"/>
      <c r="F265" s="221"/>
      <c r="G265" s="221"/>
      <c r="H265" s="221"/>
      <c r="I265" s="221"/>
      <c r="J265" s="221"/>
      <c r="K265" s="221"/>
      <c r="L265" s="221"/>
    </row>
    <row r="266" spans="1:12" ht="15.75" customHeight="1">
      <c r="A266" s="221"/>
      <c r="B266" s="221"/>
      <c r="C266" s="221"/>
      <c r="D266" s="221"/>
      <c r="E266" s="221"/>
      <c r="F266" s="221"/>
      <c r="G266" s="221"/>
      <c r="H266" s="221"/>
      <c r="I266" s="221"/>
      <c r="J266" s="221"/>
      <c r="K266" s="221"/>
      <c r="L266" s="221"/>
    </row>
    <row r="267" spans="1:12" ht="15.75" customHeight="1">
      <c r="A267" s="221"/>
      <c r="B267" s="221"/>
      <c r="C267" s="221"/>
      <c r="D267" s="221"/>
      <c r="E267" s="221"/>
      <c r="F267" s="221"/>
      <c r="G267" s="221"/>
      <c r="H267" s="221"/>
      <c r="I267" s="221"/>
      <c r="J267" s="221"/>
      <c r="K267" s="221"/>
      <c r="L267" s="221"/>
    </row>
    <row r="268" spans="1:12" ht="15.75" customHeight="1">
      <c r="A268" s="221"/>
      <c r="B268" s="221"/>
      <c r="C268" s="221"/>
      <c r="D268" s="221"/>
      <c r="E268" s="221"/>
      <c r="F268" s="221"/>
      <c r="G268" s="221"/>
      <c r="H268" s="221"/>
      <c r="I268" s="221"/>
      <c r="J268" s="221"/>
      <c r="K268" s="221"/>
      <c r="L268" s="221"/>
    </row>
    <row r="269" spans="1:12" ht="15.75" customHeight="1">
      <c r="A269" s="221"/>
      <c r="B269" s="221"/>
      <c r="C269" s="221"/>
      <c r="D269" s="221"/>
      <c r="E269" s="221"/>
      <c r="F269" s="221"/>
      <c r="G269" s="221"/>
      <c r="H269" s="221"/>
      <c r="I269" s="221"/>
      <c r="J269" s="221"/>
      <c r="K269" s="221"/>
      <c r="L269" s="221"/>
    </row>
    <row r="270" spans="1:12" ht="15.75" customHeight="1">
      <c r="A270" s="221"/>
      <c r="B270" s="221"/>
      <c r="C270" s="221"/>
      <c r="D270" s="221"/>
      <c r="E270" s="221"/>
      <c r="F270" s="221"/>
      <c r="G270" s="221"/>
      <c r="H270" s="221"/>
      <c r="I270" s="221"/>
      <c r="J270" s="221"/>
      <c r="K270" s="221"/>
      <c r="L270" s="221"/>
    </row>
    <row r="271" spans="1:12" ht="15.75" customHeight="1">
      <c r="A271" s="221"/>
      <c r="B271" s="221"/>
      <c r="C271" s="221"/>
      <c r="D271" s="221"/>
      <c r="E271" s="221"/>
      <c r="F271" s="221"/>
      <c r="G271" s="221"/>
      <c r="H271" s="221"/>
      <c r="I271" s="221"/>
      <c r="J271" s="221"/>
      <c r="K271" s="221"/>
      <c r="L271" s="221"/>
    </row>
    <row r="272" spans="1:12" ht="15.75" customHeight="1">
      <c r="A272" s="221"/>
      <c r="B272" s="221"/>
      <c r="C272" s="221"/>
      <c r="D272" s="221"/>
      <c r="E272" s="221"/>
      <c r="F272" s="221"/>
      <c r="G272" s="221"/>
      <c r="H272" s="221"/>
      <c r="I272" s="221"/>
      <c r="J272" s="221"/>
      <c r="K272" s="221"/>
      <c r="L272" s="221"/>
    </row>
    <row r="273" spans="1:12" ht="15.75" customHeight="1">
      <c r="A273" s="221"/>
      <c r="B273" s="221"/>
      <c r="C273" s="221"/>
      <c r="D273" s="221"/>
      <c r="E273" s="221"/>
      <c r="F273" s="221"/>
      <c r="G273" s="221"/>
      <c r="H273" s="221"/>
      <c r="I273" s="221"/>
      <c r="J273" s="221"/>
      <c r="K273" s="221"/>
      <c r="L273" s="221"/>
    </row>
    <row r="274" spans="1:12" ht="15.75" customHeight="1">
      <c r="A274" s="221"/>
      <c r="B274" s="221"/>
      <c r="C274" s="221"/>
      <c r="D274" s="221"/>
      <c r="E274" s="221"/>
      <c r="F274" s="221"/>
      <c r="G274" s="221"/>
      <c r="H274" s="221"/>
      <c r="I274" s="221"/>
      <c r="J274" s="221"/>
      <c r="K274" s="221"/>
      <c r="L274" s="221"/>
    </row>
    <row r="275" spans="1:12" ht="15.75" customHeight="1">
      <c r="A275" s="221"/>
      <c r="B275" s="221"/>
      <c r="C275" s="221"/>
      <c r="D275" s="221"/>
      <c r="E275" s="221"/>
      <c r="F275" s="221"/>
      <c r="G275" s="221"/>
      <c r="H275" s="221"/>
      <c r="I275" s="221"/>
      <c r="J275" s="221"/>
      <c r="K275" s="221"/>
      <c r="L275" s="221"/>
    </row>
    <row r="276" spans="1:12" ht="15.75" customHeight="1">
      <c r="A276" s="221"/>
      <c r="B276" s="221"/>
      <c r="C276" s="221"/>
      <c r="D276" s="221"/>
      <c r="E276" s="221"/>
      <c r="F276" s="221"/>
      <c r="G276" s="221"/>
      <c r="H276" s="221"/>
      <c r="I276" s="221"/>
      <c r="J276" s="221"/>
      <c r="K276" s="221"/>
      <c r="L276" s="221"/>
    </row>
    <row r="277" spans="1:12" ht="15.75" customHeight="1">
      <c r="A277" s="221"/>
      <c r="B277" s="221"/>
      <c r="C277" s="221"/>
      <c r="D277" s="221"/>
      <c r="E277" s="221"/>
      <c r="F277" s="221"/>
      <c r="G277" s="221"/>
      <c r="H277" s="221"/>
      <c r="I277" s="221"/>
      <c r="J277" s="221"/>
      <c r="K277" s="221"/>
      <c r="L277" s="221"/>
    </row>
    <row r="278" spans="1:12" ht="15.75" customHeight="1">
      <c r="A278" s="221"/>
      <c r="B278" s="221"/>
      <c r="C278" s="221"/>
      <c r="D278" s="221"/>
      <c r="E278" s="221"/>
      <c r="F278" s="221"/>
      <c r="G278" s="221"/>
      <c r="H278" s="221"/>
      <c r="I278" s="221"/>
      <c r="J278" s="221"/>
      <c r="K278" s="221"/>
      <c r="L278" s="221"/>
    </row>
    <row r="279" spans="1:12" ht="15.75" customHeight="1">
      <c r="A279" s="221"/>
      <c r="B279" s="221"/>
      <c r="C279" s="221"/>
      <c r="D279" s="221"/>
      <c r="E279" s="221"/>
      <c r="F279" s="221"/>
      <c r="G279" s="221"/>
      <c r="H279" s="221"/>
      <c r="I279" s="221"/>
      <c r="J279" s="221"/>
      <c r="K279" s="221"/>
      <c r="L279" s="221"/>
    </row>
    <row r="280" spans="1:12" ht="15.75" customHeight="1">
      <c r="A280" s="221"/>
      <c r="B280" s="221"/>
      <c r="C280" s="221"/>
      <c r="D280" s="221"/>
      <c r="E280" s="221"/>
      <c r="F280" s="221"/>
      <c r="G280" s="221"/>
      <c r="H280" s="221"/>
      <c r="I280" s="221"/>
      <c r="J280" s="221"/>
      <c r="K280" s="221"/>
      <c r="L280" s="221"/>
    </row>
    <row r="281" spans="1:12" ht="15.75" customHeight="1">
      <c r="A281" s="221"/>
      <c r="B281" s="221"/>
      <c r="C281" s="221"/>
      <c r="D281" s="221"/>
      <c r="E281" s="221"/>
      <c r="F281" s="221"/>
      <c r="G281" s="221"/>
      <c r="H281" s="221"/>
      <c r="I281" s="221"/>
      <c r="J281" s="221"/>
      <c r="K281" s="221"/>
      <c r="L281" s="221"/>
    </row>
    <row r="282" spans="1:12" ht="15.75" customHeight="1">
      <c r="A282" s="221"/>
      <c r="B282" s="221"/>
      <c r="C282" s="221"/>
      <c r="D282" s="221"/>
      <c r="E282" s="221"/>
      <c r="F282" s="221"/>
      <c r="G282" s="221"/>
      <c r="H282" s="221"/>
      <c r="I282" s="221"/>
      <c r="J282" s="221"/>
      <c r="K282" s="221"/>
      <c r="L282" s="221"/>
    </row>
    <row r="283" spans="1:12" ht="15.75" customHeight="1">
      <c r="A283" s="221"/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</row>
    <row r="284" spans="1:12" ht="15.75" customHeight="1">
      <c r="A284" s="221"/>
      <c r="B284" s="221"/>
      <c r="C284" s="221"/>
      <c r="D284" s="221"/>
      <c r="E284" s="221"/>
      <c r="F284" s="221"/>
      <c r="G284" s="221"/>
      <c r="H284" s="221"/>
      <c r="I284" s="221"/>
      <c r="J284" s="221"/>
      <c r="K284" s="221"/>
      <c r="L284" s="221"/>
    </row>
    <row r="285" spans="1:12" ht="15.75" customHeight="1">
      <c r="A285" s="221"/>
      <c r="B285" s="221"/>
      <c r="C285" s="221"/>
      <c r="D285" s="221"/>
      <c r="E285" s="221"/>
      <c r="F285" s="221"/>
      <c r="G285" s="221"/>
      <c r="H285" s="221"/>
      <c r="I285" s="221"/>
      <c r="J285" s="221"/>
      <c r="K285" s="221"/>
      <c r="L285" s="221"/>
    </row>
    <row r="286" spans="1:12" ht="15.75" customHeight="1">
      <c r="A286" s="221"/>
      <c r="B286" s="221"/>
      <c r="C286" s="221"/>
      <c r="D286" s="221"/>
      <c r="E286" s="221"/>
      <c r="F286" s="221"/>
      <c r="G286" s="221"/>
      <c r="H286" s="221"/>
      <c r="I286" s="221"/>
      <c r="J286" s="221"/>
      <c r="K286" s="221"/>
      <c r="L286" s="221"/>
    </row>
    <row r="287" spans="1:12" ht="15.75" customHeight="1">
      <c r="A287" s="221"/>
      <c r="B287" s="221"/>
      <c r="C287" s="221"/>
      <c r="D287" s="221"/>
      <c r="E287" s="221"/>
      <c r="F287" s="221"/>
      <c r="G287" s="221"/>
      <c r="H287" s="221"/>
      <c r="I287" s="221"/>
      <c r="J287" s="221"/>
      <c r="K287" s="221"/>
      <c r="L287" s="221"/>
    </row>
    <row r="288" spans="1:12" ht="15.75" customHeight="1">
      <c r="A288" s="221"/>
      <c r="B288" s="221"/>
      <c r="C288" s="221"/>
      <c r="D288" s="221"/>
      <c r="E288" s="221"/>
      <c r="F288" s="221"/>
      <c r="G288" s="221"/>
      <c r="H288" s="221"/>
      <c r="I288" s="221"/>
      <c r="J288" s="221"/>
      <c r="K288" s="221"/>
      <c r="L288" s="221"/>
    </row>
    <row r="289" spans="1:12" ht="15.75" customHeight="1">
      <c r="A289" s="221"/>
      <c r="B289" s="221"/>
      <c r="C289" s="221"/>
      <c r="D289" s="221"/>
      <c r="E289" s="221"/>
      <c r="F289" s="221"/>
      <c r="G289" s="221"/>
      <c r="H289" s="221"/>
      <c r="I289" s="221"/>
      <c r="J289" s="221"/>
      <c r="K289" s="221"/>
      <c r="L289" s="221"/>
    </row>
    <row r="290" spans="1:12" ht="15.75" customHeight="1">
      <c r="A290" s="221"/>
      <c r="B290" s="221"/>
      <c r="C290" s="221"/>
      <c r="D290" s="221"/>
      <c r="E290" s="221"/>
      <c r="F290" s="221"/>
      <c r="G290" s="221"/>
      <c r="H290" s="221"/>
      <c r="I290" s="221"/>
      <c r="J290" s="221"/>
      <c r="K290" s="221"/>
      <c r="L290" s="221"/>
    </row>
    <row r="291" spans="1:12" ht="15.75" customHeight="1">
      <c r="A291" s="221"/>
      <c r="B291" s="221"/>
      <c r="C291" s="221"/>
      <c r="D291" s="221"/>
      <c r="E291" s="221"/>
      <c r="F291" s="221"/>
      <c r="G291" s="221"/>
      <c r="H291" s="221"/>
      <c r="I291" s="221"/>
      <c r="J291" s="221"/>
      <c r="K291" s="221"/>
      <c r="L291" s="221"/>
    </row>
    <row r="292" spans="1:12" ht="15.75" customHeight="1">
      <c r="A292" s="221"/>
      <c r="B292" s="221"/>
      <c r="C292" s="221"/>
      <c r="D292" s="221"/>
      <c r="E292" s="221"/>
      <c r="F292" s="221"/>
      <c r="G292" s="221"/>
      <c r="H292" s="221"/>
      <c r="I292" s="221"/>
      <c r="J292" s="221"/>
      <c r="K292" s="221"/>
      <c r="L292" s="221"/>
    </row>
    <row r="293" spans="1:12" ht="15.75" customHeight="1">
      <c r="A293" s="221"/>
      <c r="B293" s="221"/>
      <c r="C293" s="221"/>
      <c r="D293" s="221"/>
      <c r="E293" s="221"/>
      <c r="F293" s="221"/>
      <c r="G293" s="221"/>
      <c r="H293" s="221"/>
      <c r="I293" s="221"/>
      <c r="J293" s="221"/>
      <c r="K293" s="221"/>
      <c r="L293" s="221"/>
    </row>
    <row r="294" spans="1:12" ht="15.75" customHeight="1">
      <c r="A294" s="221"/>
      <c r="B294" s="221"/>
      <c r="C294" s="221"/>
      <c r="D294" s="221"/>
      <c r="E294" s="221"/>
      <c r="F294" s="221"/>
      <c r="G294" s="221"/>
      <c r="H294" s="221"/>
      <c r="I294" s="221"/>
      <c r="J294" s="221"/>
      <c r="K294" s="221"/>
      <c r="L294" s="221"/>
    </row>
    <row r="295" spans="1:12" ht="15.75" customHeight="1">
      <c r="A295" s="221"/>
      <c r="B295" s="221"/>
      <c r="C295" s="221"/>
      <c r="D295" s="221"/>
      <c r="E295" s="221"/>
      <c r="F295" s="221"/>
      <c r="G295" s="221"/>
      <c r="H295" s="221"/>
      <c r="I295" s="221"/>
      <c r="J295" s="221"/>
      <c r="K295" s="221"/>
      <c r="L295" s="221"/>
    </row>
    <row r="296" spans="1:12" ht="15.75" customHeight="1">
      <c r="A296" s="221"/>
      <c r="B296" s="221"/>
      <c r="C296" s="221"/>
      <c r="D296" s="221"/>
      <c r="E296" s="221"/>
      <c r="F296" s="221"/>
      <c r="G296" s="221"/>
      <c r="H296" s="221"/>
      <c r="I296" s="221"/>
      <c r="J296" s="221"/>
      <c r="K296" s="221"/>
      <c r="L296" s="221"/>
    </row>
    <row r="297" spans="1:12" ht="15.75" customHeight="1">
      <c r="A297" s="221"/>
      <c r="B297" s="221"/>
      <c r="C297" s="221"/>
      <c r="D297" s="221"/>
      <c r="E297" s="221"/>
      <c r="F297" s="221"/>
      <c r="G297" s="221"/>
      <c r="H297" s="221"/>
      <c r="I297" s="221"/>
      <c r="J297" s="221"/>
      <c r="K297" s="221"/>
      <c r="L297" s="221"/>
    </row>
    <row r="298" spans="1:12" ht="15.75" customHeight="1">
      <c r="A298" s="221"/>
      <c r="B298" s="221"/>
      <c r="C298" s="221"/>
      <c r="D298" s="221"/>
      <c r="E298" s="221"/>
      <c r="F298" s="221"/>
      <c r="G298" s="221"/>
      <c r="H298" s="221"/>
      <c r="I298" s="221"/>
      <c r="J298" s="221"/>
      <c r="K298" s="221"/>
      <c r="L298" s="221"/>
    </row>
    <row r="299" spans="1:12" ht="15.75" customHeight="1">
      <c r="A299" s="221"/>
      <c r="B299" s="221"/>
      <c r="C299" s="221"/>
      <c r="D299" s="221"/>
      <c r="E299" s="221"/>
      <c r="F299" s="221"/>
      <c r="G299" s="221"/>
      <c r="H299" s="221"/>
      <c r="I299" s="221"/>
      <c r="J299" s="221"/>
      <c r="K299" s="221"/>
      <c r="L299" s="221"/>
    </row>
    <row r="300" spans="1:12" ht="15.75" customHeight="1">
      <c r="A300" s="221"/>
      <c r="B300" s="221"/>
      <c r="C300" s="221"/>
      <c r="D300" s="221"/>
      <c r="E300" s="221"/>
      <c r="F300" s="221"/>
      <c r="G300" s="221"/>
      <c r="H300" s="221"/>
      <c r="I300" s="221"/>
      <c r="J300" s="221"/>
      <c r="K300" s="221"/>
      <c r="L300" s="221"/>
    </row>
    <row r="301" spans="1:12" ht="15.75" customHeight="1">
      <c r="A301" s="221"/>
      <c r="B301" s="221"/>
      <c r="C301" s="221"/>
      <c r="D301" s="221"/>
      <c r="E301" s="221"/>
      <c r="F301" s="221"/>
      <c r="G301" s="221"/>
      <c r="H301" s="221"/>
      <c r="I301" s="221"/>
      <c r="J301" s="221"/>
      <c r="K301" s="221"/>
      <c r="L301" s="221"/>
    </row>
    <row r="302" spans="1:12" ht="15.75" customHeight="1">
      <c r="A302" s="221"/>
      <c r="B302" s="221"/>
      <c r="C302" s="221"/>
      <c r="D302" s="221"/>
      <c r="E302" s="221"/>
      <c r="F302" s="221"/>
      <c r="G302" s="221"/>
      <c r="H302" s="221"/>
      <c r="I302" s="221"/>
      <c r="J302" s="221"/>
      <c r="K302" s="221"/>
      <c r="L302" s="221"/>
    </row>
    <row r="303" spans="1:12" ht="15.75" customHeight="1">
      <c r="A303" s="221"/>
      <c r="B303" s="221"/>
      <c r="C303" s="221"/>
      <c r="D303" s="221"/>
      <c r="E303" s="221"/>
      <c r="F303" s="221"/>
      <c r="G303" s="221"/>
      <c r="H303" s="221"/>
      <c r="I303" s="221"/>
      <c r="J303" s="221"/>
      <c r="K303" s="221"/>
      <c r="L303" s="221"/>
    </row>
    <row r="304" spans="1:12" ht="15.75" customHeight="1">
      <c r="A304" s="221"/>
      <c r="B304" s="221"/>
      <c r="C304" s="221"/>
      <c r="D304" s="221"/>
      <c r="E304" s="221"/>
      <c r="F304" s="221"/>
      <c r="G304" s="221"/>
      <c r="H304" s="221"/>
      <c r="I304" s="221"/>
      <c r="J304" s="221"/>
      <c r="K304" s="221"/>
      <c r="L304" s="221"/>
    </row>
    <row r="305" spans="1:12" ht="15.75" customHeight="1">
      <c r="A305" s="221"/>
      <c r="B305" s="221"/>
      <c r="C305" s="221"/>
      <c r="D305" s="221"/>
      <c r="E305" s="221"/>
      <c r="F305" s="221"/>
      <c r="G305" s="221"/>
      <c r="H305" s="221"/>
      <c r="I305" s="221"/>
      <c r="J305" s="221"/>
      <c r="K305" s="221"/>
      <c r="L305" s="221"/>
    </row>
    <row r="306" spans="1:12" ht="15.75" customHeight="1">
      <c r="A306" s="221"/>
      <c r="B306" s="221"/>
      <c r="C306" s="221"/>
      <c r="D306" s="221"/>
      <c r="E306" s="221"/>
      <c r="F306" s="221"/>
      <c r="G306" s="221"/>
      <c r="H306" s="221"/>
      <c r="I306" s="221"/>
      <c r="J306" s="221"/>
      <c r="K306" s="221"/>
      <c r="L306" s="221"/>
    </row>
    <row r="307" spans="1:12" ht="15.75" customHeight="1">
      <c r="A307" s="221"/>
      <c r="B307" s="221"/>
      <c r="C307" s="221"/>
      <c r="D307" s="221"/>
      <c r="E307" s="221"/>
      <c r="F307" s="221"/>
      <c r="G307" s="221"/>
      <c r="H307" s="221"/>
      <c r="I307" s="221"/>
      <c r="J307" s="221"/>
      <c r="K307" s="221"/>
      <c r="L307" s="221"/>
    </row>
    <row r="308" spans="1:12" ht="15.75" customHeight="1">
      <c r="A308" s="221"/>
      <c r="B308" s="221"/>
      <c r="C308" s="221"/>
      <c r="D308" s="221"/>
      <c r="E308" s="221"/>
      <c r="F308" s="221"/>
      <c r="G308" s="221"/>
      <c r="H308" s="221"/>
      <c r="I308" s="221"/>
      <c r="J308" s="221"/>
      <c r="K308" s="221"/>
      <c r="L308" s="221"/>
    </row>
    <row r="309" spans="1:12" ht="15.75" customHeight="1">
      <c r="A309" s="221"/>
      <c r="B309" s="221"/>
      <c r="C309" s="221"/>
      <c r="D309" s="221"/>
      <c r="E309" s="221"/>
      <c r="F309" s="221"/>
      <c r="G309" s="221"/>
      <c r="H309" s="221"/>
      <c r="I309" s="221"/>
      <c r="J309" s="221"/>
      <c r="K309" s="221"/>
      <c r="L309" s="221"/>
    </row>
    <row r="310" spans="1:12" ht="15.75" customHeight="1">
      <c r="A310" s="221"/>
      <c r="B310" s="221"/>
      <c r="C310" s="221"/>
      <c r="D310" s="221"/>
      <c r="E310" s="221"/>
      <c r="F310" s="221"/>
      <c r="G310" s="221"/>
      <c r="H310" s="221"/>
      <c r="I310" s="221"/>
      <c r="J310" s="221"/>
      <c r="K310" s="221"/>
      <c r="L310" s="221"/>
    </row>
    <row r="311" spans="1:12" ht="15.75" customHeight="1">
      <c r="A311" s="221"/>
      <c r="B311" s="221"/>
      <c r="C311" s="221"/>
      <c r="D311" s="221"/>
      <c r="E311" s="221"/>
      <c r="F311" s="221"/>
      <c r="G311" s="221"/>
      <c r="H311" s="221"/>
      <c r="I311" s="221"/>
      <c r="J311" s="221"/>
      <c r="K311" s="221"/>
      <c r="L311" s="221"/>
    </row>
    <row r="312" spans="1:12" ht="15.75" customHeight="1">
      <c r="A312" s="221"/>
      <c r="B312" s="221"/>
      <c r="C312" s="221"/>
      <c r="D312" s="221"/>
      <c r="E312" s="221"/>
      <c r="F312" s="221"/>
      <c r="G312" s="221"/>
      <c r="H312" s="221"/>
      <c r="I312" s="221"/>
      <c r="J312" s="221"/>
      <c r="K312" s="221"/>
      <c r="L312" s="221"/>
    </row>
    <row r="313" spans="1:12" ht="15.75" customHeight="1">
      <c r="A313" s="221"/>
      <c r="B313" s="221"/>
      <c r="C313" s="221"/>
      <c r="D313" s="221"/>
      <c r="E313" s="221"/>
      <c r="F313" s="221"/>
      <c r="G313" s="221"/>
      <c r="H313" s="221"/>
      <c r="I313" s="221"/>
      <c r="J313" s="221"/>
      <c r="K313" s="221"/>
      <c r="L313" s="221"/>
    </row>
    <row r="314" spans="1:12" ht="15.75" customHeight="1">
      <c r="A314" s="221"/>
      <c r="B314" s="221"/>
      <c r="C314" s="221"/>
      <c r="D314" s="221"/>
      <c r="E314" s="221"/>
      <c r="F314" s="221"/>
      <c r="G314" s="221"/>
      <c r="H314" s="221"/>
      <c r="I314" s="221"/>
      <c r="J314" s="221"/>
      <c r="K314" s="221"/>
      <c r="L314" s="221"/>
    </row>
    <row r="315" spans="1:12" ht="15.75" customHeight="1">
      <c r="A315" s="221"/>
      <c r="B315" s="221"/>
      <c r="C315" s="221"/>
      <c r="D315" s="221"/>
      <c r="E315" s="221"/>
      <c r="F315" s="221"/>
      <c r="G315" s="221"/>
      <c r="H315" s="221"/>
      <c r="I315" s="221"/>
      <c r="J315" s="221"/>
      <c r="K315" s="221"/>
      <c r="L315" s="221"/>
    </row>
    <row r="316" spans="1:12" ht="15.75" customHeight="1">
      <c r="A316" s="221"/>
      <c r="B316" s="221"/>
      <c r="C316" s="221"/>
      <c r="D316" s="221"/>
      <c r="E316" s="221"/>
      <c r="F316" s="221"/>
      <c r="G316" s="221"/>
      <c r="H316" s="221"/>
      <c r="I316" s="221"/>
      <c r="J316" s="221"/>
      <c r="K316" s="221"/>
      <c r="L316" s="221"/>
    </row>
    <row r="317" spans="1:12" ht="15.75" customHeight="1">
      <c r="A317" s="221"/>
      <c r="B317" s="221"/>
      <c r="C317" s="221"/>
      <c r="D317" s="221"/>
      <c r="E317" s="221"/>
      <c r="F317" s="221"/>
      <c r="G317" s="221"/>
      <c r="H317" s="221"/>
      <c r="I317" s="221"/>
      <c r="J317" s="221"/>
      <c r="K317" s="221"/>
      <c r="L317" s="221"/>
    </row>
    <row r="318" spans="1:12" ht="15.75" customHeight="1">
      <c r="A318" s="221"/>
      <c r="B318" s="221"/>
      <c r="C318" s="221"/>
      <c r="D318" s="221"/>
      <c r="E318" s="221"/>
      <c r="F318" s="221"/>
      <c r="G318" s="221"/>
      <c r="H318" s="221"/>
      <c r="I318" s="221"/>
      <c r="J318" s="221"/>
      <c r="K318" s="221"/>
      <c r="L318" s="221"/>
    </row>
    <row r="319" spans="1:12" ht="15.75" customHeight="1">
      <c r="A319" s="221"/>
      <c r="B319" s="221"/>
      <c r="C319" s="221"/>
      <c r="D319" s="221"/>
      <c r="E319" s="221"/>
      <c r="F319" s="221"/>
      <c r="G319" s="221"/>
      <c r="H319" s="221"/>
      <c r="I319" s="221"/>
      <c r="J319" s="221"/>
      <c r="K319" s="221"/>
      <c r="L319" s="221"/>
    </row>
    <row r="320" spans="1:12" ht="15.75" customHeight="1">
      <c r="A320" s="221"/>
      <c r="B320" s="221"/>
      <c r="C320" s="221"/>
      <c r="D320" s="221"/>
      <c r="E320" s="221"/>
      <c r="F320" s="221"/>
      <c r="G320" s="221"/>
      <c r="H320" s="221"/>
      <c r="I320" s="221"/>
      <c r="J320" s="221"/>
      <c r="K320" s="221"/>
      <c r="L320" s="221"/>
    </row>
    <row r="321" spans="1:12" ht="15.75" customHeight="1">
      <c r="A321" s="221"/>
      <c r="B321" s="221"/>
      <c r="C321" s="221"/>
      <c r="D321" s="221"/>
      <c r="E321" s="221"/>
      <c r="F321" s="221"/>
      <c r="G321" s="221"/>
      <c r="H321" s="221"/>
      <c r="I321" s="221"/>
      <c r="J321" s="221"/>
      <c r="K321" s="221"/>
      <c r="L321" s="221"/>
    </row>
    <row r="322" spans="1:12" ht="15.75" customHeight="1">
      <c r="A322" s="221"/>
      <c r="B322" s="221"/>
      <c r="C322" s="221"/>
      <c r="D322" s="221"/>
      <c r="E322" s="221"/>
      <c r="F322" s="221"/>
      <c r="G322" s="221"/>
      <c r="H322" s="221"/>
      <c r="I322" s="221"/>
      <c r="J322" s="221"/>
      <c r="K322" s="221"/>
      <c r="L322" s="221"/>
    </row>
    <row r="323" spans="1:12" ht="15.75" customHeight="1">
      <c r="A323" s="221"/>
      <c r="B323" s="221"/>
      <c r="C323" s="221"/>
      <c r="D323" s="221"/>
      <c r="E323" s="221"/>
      <c r="F323" s="221"/>
      <c r="G323" s="221"/>
      <c r="H323" s="221"/>
      <c r="I323" s="221"/>
      <c r="J323" s="221"/>
      <c r="K323" s="221"/>
      <c r="L323" s="221"/>
    </row>
    <row r="324" spans="1:12" ht="15.75" customHeight="1">
      <c r="A324" s="221"/>
      <c r="B324" s="221"/>
      <c r="C324" s="221"/>
      <c r="D324" s="221"/>
      <c r="E324" s="221"/>
      <c r="F324" s="221"/>
      <c r="G324" s="221"/>
      <c r="H324" s="221"/>
      <c r="I324" s="221"/>
      <c r="J324" s="221"/>
      <c r="K324" s="221"/>
      <c r="L324" s="221"/>
    </row>
    <row r="325" spans="1:12" ht="15.75" customHeight="1">
      <c r="A325" s="221"/>
      <c r="B325" s="221"/>
      <c r="C325" s="221"/>
      <c r="D325" s="221"/>
      <c r="E325" s="221"/>
      <c r="F325" s="221"/>
      <c r="G325" s="221"/>
      <c r="H325" s="221"/>
      <c r="I325" s="221"/>
      <c r="J325" s="221"/>
      <c r="K325" s="221"/>
      <c r="L325" s="221"/>
    </row>
    <row r="326" spans="1:12" ht="15.75" customHeight="1">
      <c r="A326" s="221"/>
      <c r="B326" s="221"/>
      <c r="C326" s="221"/>
      <c r="D326" s="221"/>
      <c r="E326" s="221"/>
      <c r="F326" s="221"/>
      <c r="G326" s="221"/>
      <c r="H326" s="221"/>
      <c r="I326" s="221"/>
      <c r="J326" s="221"/>
      <c r="K326" s="221"/>
      <c r="L326" s="221"/>
    </row>
    <row r="327" spans="1:12" ht="15.75" customHeight="1">
      <c r="A327" s="221"/>
      <c r="B327" s="221"/>
      <c r="C327" s="221"/>
      <c r="D327" s="221"/>
      <c r="E327" s="221"/>
      <c r="F327" s="221"/>
      <c r="G327" s="221"/>
      <c r="H327" s="221"/>
      <c r="I327" s="221"/>
      <c r="J327" s="221"/>
      <c r="K327" s="221"/>
      <c r="L327" s="221"/>
    </row>
    <row r="328" spans="1:12" ht="15.75" customHeight="1">
      <c r="A328" s="221"/>
      <c r="B328" s="221"/>
      <c r="C328" s="221"/>
      <c r="D328" s="221"/>
      <c r="E328" s="221"/>
      <c r="F328" s="221"/>
      <c r="G328" s="221"/>
      <c r="H328" s="221"/>
      <c r="I328" s="221"/>
      <c r="J328" s="221"/>
      <c r="K328" s="221"/>
      <c r="L328" s="221"/>
    </row>
    <row r="329" spans="1:12" ht="15.75" customHeight="1">
      <c r="A329" s="221"/>
      <c r="B329" s="221"/>
      <c r="C329" s="221"/>
      <c r="D329" s="221"/>
      <c r="E329" s="221"/>
      <c r="F329" s="221"/>
      <c r="G329" s="221"/>
      <c r="H329" s="221"/>
      <c r="I329" s="221"/>
      <c r="J329" s="221"/>
      <c r="K329" s="221"/>
      <c r="L329" s="221"/>
    </row>
    <row r="330" spans="1:12" ht="15.75" customHeight="1">
      <c r="A330" s="221"/>
      <c r="B330" s="221"/>
      <c r="C330" s="221"/>
      <c r="D330" s="221"/>
      <c r="E330" s="221"/>
      <c r="F330" s="221"/>
      <c r="G330" s="221"/>
      <c r="H330" s="221"/>
      <c r="I330" s="221"/>
      <c r="J330" s="221"/>
      <c r="K330" s="221"/>
      <c r="L330" s="221"/>
    </row>
    <row r="331" spans="1:12" ht="15.75" customHeight="1">
      <c r="A331" s="221"/>
      <c r="B331" s="221"/>
      <c r="C331" s="221"/>
      <c r="D331" s="221"/>
      <c r="E331" s="221"/>
      <c r="F331" s="221"/>
      <c r="G331" s="221"/>
      <c r="H331" s="221"/>
      <c r="I331" s="221"/>
      <c r="J331" s="221"/>
      <c r="K331" s="221"/>
      <c r="L331" s="221"/>
    </row>
    <row r="332" spans="1:12" ht="15.75" customHeight="1">
      <c r="A332" s="221"/>
      <c r="B332" s="221"/>
      <c r="C332" s="221"/>
      <c r="D332" s="221"/>
      <c r="E332" s="221"/>
      <c r="F332" s="221"/>
      <c r="G332" s="221"/>
      <c r="H332" s="221"/>
      <c r="I332" s="221"/>
      <c r="J332" s="221"/>
      <c r="K332" s="221"/>
      <c r="L332" s="221"/>
    </row>
    <row r="333" spans="1:12" ht="15.75" customHeight="1">
      <c r="A333" s="221"/>
      <c r="B333" s="221"/>
      <c r="C333" s="221"/>
      <c r="D333" s="221"/>
      <c r="E333" s="221"/>
      <c r="F333" s="221"/>
      <c r="G333" s="221"/>
      <c r="H333" s="221"/>
      <c r="I333" s="221"/>
      <c r="J333" s="221"/>
      <c r="K333" s="221"/>
      <c r="L333" s="221"/>
    </row>
    <row r="334" spans="1:12" ht="15.75" customHeight="1">
      <c r="A334" s="221"/>
      <c r="B334" s="221"/>
      <c r="C334" s="221"/>
      <c r="D334" s="221"/>
      <c r="E334" s="221"/>
      <c r="F334" s="221"/>
      <c r="G334" s="221"/>
      <c r="H334" s="221"/>
      <c r="I334" s="221"/>
      <c r="J334" s="221"/>
      <c r="K334" s="221"/>
      <c r="L334" s="221"/>
    </row>
    <row r="335" spans="1:12" ht="15.75" customHeight="1">
      <c r="A335" s="221"/>
      <c r="B335" s="221"/>
      <c r="C335" s="221"/>
      <c r="D335" s="221"/>
      <c r="E335" s="221"/>
      <c r="F335" s="221"/>
      <c r="G335" s="221"/>
      <c r="H335" s="221"/>
      <c r="I335" s="221"/>
      <c r="J335" s="221"/>
      <c r="K335" s="221"/>
      <c r="L335" s="221"/>
    </row>
    <row r="336" spans="1:12" ht="15.75" customHeight="1">
      <c r="A336" s="221"/>
      <c r="B336" s="221"/>
      <c r="C336" s="221"/>
      <c r="D336" s="221"/>
      <c r="E336" s="221"/>
      <c r="F336" s="221"/>
      <c r="G336" s="221"/>
      <c r="H336" s="221"/>
      <c r="I336" s="221"/>
      <c r="J336" s="221"/>
      <c r="K336" s="221"/>
      <c r="L336" s="221"/>
    </row>
    <row r="337" spans="1:12" ht="15.75" customHeight="1">
      <c r="A337" s="221"/>
      <c r="B337" s="221"/>
      <c r="C337" s="221"/>
      <c r="D337" s="221"/>
      <c r="E337" s="221"/>
      <c r="F337" s="221"/>
      <c r="G337" s="221"/>
      <c r="H337" s="221"/>
      <c r="I337" s="221"/>
      <c r="J337" s="221"/>
      <c r="K337" s="221"/>
      <c r="L337" s="221"/>
    </row>
    <row r="338" spans="1:12" ht="15.75" customHeight="1">
      <c r="A338" s="221"/>
      <c r="B338" s="221"/>
      <c r="C338" s="221"/>
      <c r="D338" s="221"/>
      <c r="E338" s="221"/>
      <c r="F338" s="221"/>
      <c r="G338" s="221"/>
      <c r="H338" s="221"/>
      <c r="I338" s="221"/>
      <c r="J338" s="221"/>
      <c r="K338" s="221"/>
      <c r="L338" s="221"/>
    </row>
    <row r="339" spans="1:12" ht="15.75" customHeight="1">
      <c r="A339" s="221"/>
      <c r="B339" s="221"/>
      <c r="C339" s="221"/>
      <c r="D339" s="221"/>
      <c r="E339" s="221"/>
      <c r="F339" s="221"/>
      <c r="G339" s="221"/>
      <c r="H339" s="221"/>
      <c r="I339" s="221"/>
      <c r="J339" s="221"/>
      <c r="K339" s="221"/>
      <c r="L339" s="221"/>
    </row>
    <row r="340" spans="1:12" ht="15.75" customHeight="1">
      <c r="A340" s="221"/>
      <c r="B340" s="221"/>
      <c r="C340" s="221"/>
      <c r="D340" s="221"/>
      <c r="E340" s="221"/>
      <c r="F340" s="221"/>
      <c r="G340" s="221"/>
      <c r="H340" s="221"/>
      <c r="I340" s="221"/>
      <c r="J340" s="221"/>
      <c r="K340" s="221"/>
      <c r="L340" s="221"/>
    </row>
    <row r="341" spans="1:12" ht="15.75" customHeight="1">
      <c r="A341" s="221"/>
      <c r="B341" s="221"/>
      <c r="C341" s="221"/>
      <c r="D341" s="221"/>
      <c r="E341" s="221"/>
      <c r="F341" s="221"/>
      <c r="G341" s="221"/>
      <c r="H341" s="221"/>
      <c r="I341" s="221"/>
      <c r="J341" s="221"/>
      <c r="K341" s="221"/>
      <c r="L341" s="221"/>
    </row>
    <row r="342" spans="1:12" ht="15.75" customHeight="1">
      <c r="A342" s="221"/>
      <c r="B342" s="221"/>
      <c r="C342" s="221"/>
      <c r="D342" s="221"/>
      <c r="E342" s="221"/>
      <c r="F342" s="221"/>
      <c r="G342" s="221"/>
      <c r="H342" s="221"/>
      <c r="I342" s="221"/>
      <c r="J342" s="221"/>
      <c r="K342" s="221"/>
      <c r="L342" s="221"/>
    </row>
    <row r="343" spans="1:12" ht="15.75" customHeight="1">
      <c r="A343" s="221"/>
      <c r="B343" s="221"/>
      <c r="C343" s="221"/>
      <c r="D343" s="221"/>
      <c r="E343" s="221"/>
      <c r="F343" s="221"/>
      <c r="G343" s="221"/>
      <c r="H343" s="221"/>
      <c r="I343" s="221"/>
      <c r="J343" s="221"/>
      <c r="K343" s="221"/>
      <c r="L343" s="221"/>
    </row>
    <row r="344" spans="1:12" ht="15.75" customHeight="1">
      <c r="A344" s="221"/>
      <c r="B344" s="221"/>
      <c r="C344" s="221"/>
      <c r="D344" s="221"/>
      <c r="E344" s="221"/>
      <c r="F344" s="221"/>
      <c r="G344" s="221"/>
      <c r="H344" s="221"/>
      <c r="I344" s="221"/>
      <c r="J344" s="221"/>
      <c r="K344" s="221"/>
      <c r="L344" s="221"/>
    </row>
    <row r="345" spans="1:12" ht="15.75" customHeight="1">
      <c r="A345" s="221"/>
      <c r="B345" s="221"/>
      <c r="C345" s="221"/>
      <c r="D345" s="221"/>
      <c r="E345" s="221"/>
      <c r="F345" s="221"/>
      <c r="G345" s="221"/>
      <c r="H345" s="221"/>
      <c r="I345" s="221"/>
      <c r="J345" s="221"/>
      <c r="K345" s="221"/>
      <c r="L345" s="221"/>
    </row>
    <row r="346" spans="1:12" ht="15.75" customHeight="1">
      <c r="A346" s="221"/>
      <c r="B346" s="221"/>
      <c r="C346" s="221"/>
      <c r="D346" s="221"/>
      <c r="E346" s="221"/>
      <c r="F346" s="221"/>
      <c r="G346" s="221"/>
      <c r="H346" s="221"/>
      <c r="I346" s="221"/>
      <c r="J346" s="221"/>
      <c r="K346" s="221"/>
      <c r="L346" s="221"/>
    </row>
    <row r="347" spans="1:12" ht="15.75" customHeight="1">
      <c r="A347" s="221"/>
      <c r="B347" s="221"/>
      <c r="C347" s="221"/>
      <c r="D347" s="221"/>
      <c r="E347" s="221"/>
      <c r="F347" s="221"/>
      <c r="G347" s="221"/>
      <c r="H347" s="221"/>
      <c r="I347" s="221"/>
      <c r="J347" s="221"/>
      <c r="K347" s="221"/>
      <c r="L347" s="221"/>
    </row>
    <row r="348" spans="1:12" ht="15.75" customHeight="1">
      <c r="A348" s="221"/>
      <c r="B348" s="221"/>
      <c r="C348" s="221"/>
      <c r="D348" s="221"/>
      <c r="E348" s="221"/>
      <c r="F348" s="221"/>
      <c r="G348" s="221"/>
      <c r="H348" s="221"/>
      <c r="I348" s="221"/>
      <c r="J348" s="221"/>
      <c r="K348" s="221"/>
      <c r="L348" s="221"/>
    </row>
    <row r="349" spans="1:12" ht="15.75" customHeight="1">
      <c r="A349" s="221"/>
      <c r="B349" s="221"/>
      <c r="C349" s="221"/>
      <c r="D349" s="221"/>
      <c r="E349" s="221"/>
      <c r="F349" s="221"/>
      <c r="G349" s="221"/>
      <c r="H349" s="221"/>
      <c r="I349" s="221"/>
      <c r="J349" s="221"/>
      <c r="K349" s="221"/>
      <c r="L349" s="221"/>
    </row>
    <row r="350" spans="1:12" ht="15.75" customHeight="1">
      <c r="A350" s="221"/>
      <c r="B350" s="221"/>
      <c r="C350" s="221"/>
      <c r="D350" s="221"/>
      <c r="E350" s="221"/>
      <c r="F350" s="221"/>
      <c r="G350" s="221"/>
      <c r="H350" s="221"/>
      <c r="I350" s="221"/>
      <c r="J350" s="221"/>
      <c r="K350" s="221"/>
      <c r="L350" s="221"/>
    </row>
    <row r="351" spans="1:12" ht="15.75" customHeight="1">
      <c r="A351" s="221"/>
      <c r="B351" s="221"/>
      <c r="C351" s="221"/>
      <c r="D351" s="221"/>
      <c r="E351" s="221"/>
      <c r="F351" s="221"/>
      <c r="G351" s="221"/>
      <c r="H351" s="221"/>
      <c r="I351" s="221"/>
      <c r="J351" s="221"/>
      <c r="K351" s="221"/>
      <c r="L351" s="221"/>
    </row>
    <row r="352" spans="1:12" ht="15.75" customHeight="1">
      <c r="A352" s="221"/>
      <c r="B352" s="221"/>
      <c r="C352" s="221"/>
      <c r="D352" s="221"/>
      <c r="E352" s="221"/>
      <c r="F352" s="221"/>
      <c r="G352" s="221"/>
      <c r="H352" s="221"/>
      <c r="I352" s="221"/>
      <c r="J352" s="221"/>
      <c r="K352" s="221"/>
      <c r="L352" s="221"/>
    </row>
    <row r="353" spans="1:12" ht="15.75" customHeight="1">
      <c r="A353" s="221"/>
      <c r="B353" s="221"/>
      <c r="C353" s="221"/>
      <c r="D353" s="221"/>
      <c r="E353" s="221"/>
      <c r="F353" s="221"/>
      <c r="G353" s="221"/>
      <c r="H353" s="221"/>
      <c r="I353" s="221"/>
      <c r="J353" s="221"/>
      <c r="K353" s="221"/>
      <c r="L353" s="221"/>
    </row>
    <row r="354" spans="1:12" ht="15.75" customHeight="1">
      <c r="A354" s="221"/>
      <c r="B354" s="221"/>
      <c r="C354" s="221"/>
      <c r="D354" s="221"/>
      <c r="E354" s="221"/>
      <c r="F354" s="221"/>
      <c r="G354" s="221"/>
      <c r="H354" s="221"/>
      <c r="I354" s="221"/>
      <c r="J354" s="221"/>
      <c r="K354" s="221"/>
      <c r="L354" s="221"/>
    </row>
    <row r="355" spans="1:12" ht="15.75" customHeight="1">
      <c r="A355" s="221"/>
      <c r="B355" s="221"/>
      <c r="C355" s="221"/>
      <c r="D355" s="221"/>
      <c r="E355" s="221"/>
      <c r="F355" s="221"/>
      <c r="G355" s="221"/>
      <c r="H355" s="221"/>
      <c r="I355" s="221"/>
      <c r="J355" s="221"/>
      <c r="K355" s="221"/>
      <c r="L355" s="221"/>
    </row>
    <row r="356" spans="1:12" ht="15.75" customHeight="1">
      <c r="A356" s="221"/>
      <c r="B356" s="221"/>
      <c r="C356" s="221"/>
      <c r="D356" s="221"/>
      <c r="E356" s="221"/>
      <c r="F356" s="221"/>
      <c r="G356" s="221"/>
      <c r="H356" s="221"/>
      <c r="I356" s="221"/>
      <c r="J356" s="221"/>
      <c r="K356" s="221"/>
      <c r="L356" s="221"/>
    </row>
    <row r="357" spans="1:12" ht="15.75" customHeight="1">
      <c r="A357" s="221"/>
      <c r="B357" s="221"/>
      <c r="C357" s="221"/>
      <c r="D357" s="221"/>
      <c r="E357" s="221"/>
      <c r="F357" s="221"/>
      <c r="G357" s="221"/>
      <c r="H357" s="221"/>
      <c r="I357" s="221"/>
      <c r="J357" s="221"/>
      <c r="K357" s="221"/>
      <c r="L357" s="221"/>
    </row>
    <row r="358" spans="1:12" ht="15.75" customHeight="1">
      <c r="A358" s="221"/>
      <c r="B358" s="221"/>
      <c r="C358" s="221"/>
      <c r="D358" s="221"/>
      <c r="E358" s="221"/>
      <c r="F358" s="221"/>
      <c r="G358" s="221"/>
      <c r="H358" s="221"/>
      <c r="I358" s="221"/>
      <c r="J358" s="221"/>
      <c r="K358" s="221"/>
      <c r="L358" s="221"/>
    </row>
    <row r="359" spans="1:12" ht="15.75" customHeight="1">
      <c r="A359" s="221"/>
      <c r="B359" s="221"/>
      <c r="C359" s="221"/>
      <c r="D359" s="221"/>
      <c r="E359" s="221"/>
      <c r="F359" s="221"/>
      <c r="G359" s="221"/>
      <c r="H359" s="221"/>
      <c r="I359" s="221"/>
      <c r="J359" s="221"/>
      <c r="K359" s="221"/>
      <c r="L359" s="221"/>
    </row>
    <row r="360" spans="1:12" ht="15.75" customHeight="1">
      <c r="A360" s="221"/>
      <c r="B360" s="221"/>
      <c r="C360" s="221"/>
      <c r="D360" s="221"/>
      <c r="E360" s="221"/>
      <c r="F360" s="221"/>
      <c r="G360" s="221"/>
      <c r="H360" s="221"/>
      <c r="I360" s="221"/>
      <c r="J360" s="221"/>
      <c r="K360" s="221"/>
      <c r="L360" s="221"/>
    </row>
    <row r="361" spans="1:12" ht="15.75" customHeight="1">
      <c r="A361" s="221"/>
      <c r="B361" s="221"/>
      <c r="C361" s="221"/>
      <c r="D361" s="221"/>
      <c r="E361" s="221"/>
      <c r="F361" s="221"/>
      <c r="G361" s="221"/>
      <c r="H361" s="221"/>
      <c r="I361" s="221"/>
      <c r="J361" s="221"/>
      <c r="K361" s="221"/>
      <c r="L361" s="221"/>
    </row>
    <row r="362" spans="1:12" ht="15.75" customHeight="1">
      <c r="A362" s="221"/>
      <c r="B362" s="221"/>
      <c r="C362" s="221"/>
      <c r="D362" s="221"/>
      <c r="E362" s="221"/>
      <c r="F362" s="221"/>
      <c r="G362" s="221"/>
      <c r="H362" s="221"/>
      <c r="I362" s="221"/>
      <c r="J362" s="221"/>
      <c r="K362" s="221"/>
      <c r="L362" s="221"/>
    </row>
    <row r="363" spans="1:12" ht="15.75" customHeight="1">
      <c r="A363" s="221"/>
      <c r="B363" s="221"/>
      <c r="C363" s="221"/>
      <c r="D363" s="221"/>
      <c r="E363" s="221"/>
      <c r="F363" s="221"/>
      <c r="G363" s="221"/>
      <c r="H363" s="221"/>
      <c r="I363" s="221"/>
      <c r="J363" s="221"/>
      <c r="K363" s="221"/>
      <c r="L363" s="221"/>
    </row>
    <row r="364" spans="1:12" ht="15.75" customHeight="1">
      <c r="A364" s="221"/>
      <c r="B364" s="221"/>
      <c r="C364" s="221"/>
      <c r="D364" s="221"/>
      <c r="E364" s="221"/>
      <c r="F364" s="221"/>
      <c r="G364" s="221"/>
      <c r="H364" s="221"/>
      <c r="I364" s="221"/>
      <c r="J364" s="221"/>
      <c r="K364" s="221"/>
      <c r="L364" s="221"/>
    </row>
    <row r="365" spans="1:12" ht="15.75" customHeight="1">
      <c r="A365" s="221"/>
      <c r="B365" s="221"/>
      <c r="C365" s="221"/>
      <c r="D365" s="221"/>
      <c r="E365" s="221"/>
      <c r="F365" s="221"/>
      <c r="G365" s="221"/>
      <c r="H365" s="221"/>
      <c r="I365" s="221"/>
      <c r="J365" s="221"/>
      <c r="K365" s="221"/>
      <c r="L365" s="221"/>
    </row>
    <row r="366" spans="1:12" ht="15.75" customHeight="1">
      <c r="A366" s="221"/>
      <c r="B366" s="221"/>
      <c r="C366" s="221"/>
      <c r="D366" s="221"/>
      <c r="E366" s="221"/>
      <c r="F366" s="221"/>
      <c r="G366" s="221"/>
      <c r="H366" s="221"/>
      <c r="I366" s="221"/>
      <c r="J366" s="221"/>
      <c r="K366" s="221"/>
      <c r="L366" s="221"/>
    </row>
    <row r="367" spans="1:12" ht="15.75" customHeight="1">
      <c r="A367" s="221"/>
      <c r="B367" s="221"/>
      <c r="C367" s="221"/>
      <c r="D367" s="221"/>
      <c r="E367" s="221"/>
      <c r="F367" s="221"/>
      <c r="G367" s="221"/>
      <c r="H367" s="221"/>
      <c r="I367" s="221"/>
      <c r="J367" s="221"/>
      <c r="K367" s="221"/>
      <c r="L367" s="221"/>
    </row>
    <row r="368" spans="1:12" ht="15.75" customHeight="1">
      <c r="A368" s="221"/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</row>
    <row r="369" spans="1:12" ht="15.75" customHeight="1">
      <c r="A369" s="221"/>
      <c r="B369" s="221"/>
      <c r="C369" s="221"/>
      <c r="D369" s="221"/>
      <c r="E369" s="221"/>
      <c r="F369" s="221"/>
      <c r="G369" s="221"/>
      <c r="H369" s="221"/>
      <c r="I369" s="221"/>
      <c r="J369" s="221"/>
      <c r="K369" s="221"/>
      <c r="L369" s="221"/>
    </row>
    <row r="370" spans="1:12" ht="15.75" customHeight="1">
      <c r="A370" s="221"/>
      <c r="B370" s="221"/>
      <c r="C370" s="221"/>
      <c r="D370" s="221"/>
      <c r="E370" s="221"/>
      <c r="F370" s="221"/>
      <c r="G370" s="221"/>
      <c r="H370" s="221"/>
      <c r="I370" s="221"/>
      <c r="J370" s="221"/>
      <c r="K370" s="221"/>
      <c r="L370" s="221"/>
    </row>
    <row r="371" spans="1:12" ht="15.75" customHeight="1">
      <c r="A371" s="221"/>
      <c r="B371" s="221"/>
      <c r="C371" s="221"/>
      <c r="D371" s="221"/>
      <c r="E371" s="221"/>
      <c r="F371" s="221"/>
      <c r="G371" s="221"/>
      <c r="H371" s="221"/>
      <c r="I371" s="221"/>
      <c r="J371" s="221"/>
      <c r="K371" s="221"/>
      <c r="L371" s="221"/>
    </row>
    <row r="372" spans="1:12" ht="15.75" customHeight="1">
      <c r="A372" s="221"/>
      <c r="B372" s="221"/>
      <c r="C372" s="221"/>
      <c r="D372" s="221"/>
      <c r="E372" s="221"/>
      <c r="F372" s="221"/>
      <c r="G372" s="221"/>
      <c r="H372" s="221"/>
      <c r="I372" s="221"/>
      <c r="J372" s="221"/>
      <c r="K372" s="221"/>
      <c r="L372" s="221"/>
    </row>
    <row r="373" spans="1:12" ht="15.75" customHeight="1">
      <c r="A373" s="221"/>
      <c r="B373" s="221"/>
      <c r="C373" s="221"/>
      <c r="D373" s="221"/>
      <c r="E373" s="221"/>
      <c r="F373" s="221"/>
      <c r="G373" s="221"/>
      <c r="H373" s="221"/>
      <c r="I373" s="221"/>
      <c r="J373" s="221"/>
      <c r="K373" s="221"/>
      <c r="L373" s="221"/>
    </row>
    <row r="374" spans="1:12" ht="15.75" customHeight="1">
      <c r="A374" s="221"/>
      <c r="B374" s="221"/>
      <c r="C374" s="221"/>
      <c r="D374" s="221"/>
      <c r="E374" s="221"/>
      <c r="F374" s="221"/>
      <c r="G374" s="221"/>
      <c r="H374" s="221"/>
      <c r="I374" s="221"/>
      <c r="J374" s="221"/>
      <c r="K374" s="221"/>
      <c r="L374" s="221"/>
    </row>
    <row r="375" spans="1:12" ht="15.75" customHeight="1">
      <c r="A375" s="221"/>
      <c r="B375" s="221"/>
      <c r="C375" s="221"/>
      <c r="D375" s="221"/>
      <c r="E375" s="221"/>
      <c r="F375" s="221"/>
      <c r="G375" s="221"/>
      <c r="H375" s="221"/>
      <c r="I375" s="221"/>
      <c r="J375" s="221"/>
      <c r="K375" s="221"/>
      <c r="L375" s="221"/>
    </row>
    <row r="376" spans="1:12" ht="15.75" customHeight="1">
      <c r="A376" s="221"/>
      <c r="B376" s="221"/>
      <c r="C376" s="221"/>
      <c r="D376" s="221"/>
      <c r="E376" s="221"/>
      <c r="F376" s="221"/>
      <c r="G376" s="221"/>
      <c r="H376" s="221"/>
      <c r="I376" s="221"/>
      <c r="J376" s="221"/>
      <c r="K376" s="221"/>
      <c r="L376" s="221"/>
    </row>
    <row r="377" spans="1:12" ht="15.75" customHeight="1">
      <c r="A377" s="221"/>
      <c r="B377" s="221"/>
      <c r="C377" s="221"/>
      <c r="D377" s="221"/>
      <c r="E377" s="221"/>
      <c r="F377" s="221"/>
      <c r="G377" s="221"/>
      <c r="H377" s="221"/>
      <c r="I377" s="221"/>
      <c r="J377" s="221"/>
      <c r="K377" s="221"/>
      <c r="L377" s="221"/>
    </row>
    <row r="378" spans="1:12" ht="15.75" customHeight="1">
      <c r="A378" s="221"/>
      <c r="B378" s="221"/>
      <c r="C378" s="221"/>
      <c r="D378" s="221"/>
      <c r="E378" s="221"/>
      <c r="F378" s="221"/>
      <c r="G378" s="221"/>
      <c r="H378" s="221"/>
      <c r="I378" s="221"/>
      <c r="J378" s="221"/>
      <c r="K378" s="221"/>
      <c r="L378" s="221"/>
    </row>
    <row r="379" spans="1:12" ht="15.75" customHeight="1">
      <c r="A379" s="221"/>
      <c r="B379" s="221"/>
      <c r="C379" s="221"/>
      <c r="D379" s="221"/>
      <c r="E379" s="221"/>
      <c r="F379" s="221"/>
      <c r="G379" s="221"/>
      <c r="H379" s="221"/>
      <c r="I379" s="221"/>
      <c r="J379" s="221"/>
      <c r="K379" s="221"/>
      <c r="L379" s="221"/>
    </row>
    <row r="380" spans="1:12" ht="15.75" customHeight="1">
      <c r="A380" s="221"/>
      <c r="B380" s="221"/>
      <c r="C380" s="221"/>
      <c r="D380" s="221"/>
      <c r="E380" s="221"/>
      <c r="F380" s="221"/>
      <c r="G380" s="221"/>
      <c r="H380" s="221"/>
      <c r="I380" s="221"/>
      <c r="J380" s="221"/>
      <c r="K380" s="221"/>
      <c r="L380" s="221"/>
    </row>
    <row r="381" spans="1:12" ht="15.75" customHeight="1">
      <c r="A381" s="221"/>
      <c r="B381" s="221"/>
      <c r="C381" s="221"/>
      <c r="D381" s="221"/>
      <c r="E381" s="221"/>
      <c r="F381" s="221"/>
      <c r="G381" s="221"/>
      <c r="H381" s="221"/>
      <c r="I381" s="221"/>
      <c r="J381" s="221"/>
      <c r="K381" s="221"/>
      <c r="L381" s="221"/>
    </row>
    <row r="382" spans="1:12" ht="15.75" customHeight="1">
      <c r="A382" s="221"/>
      <c r="B382" s="221"/>
      <c r="C382" s="221"/>
      <c r="D382" s="221"/>
      <c r="E382" s="221"/>
      <c r="F382" s="221"/>
      <c r="G382" s="221"/>
      <c r="H382" s="221"/>
      <c r="I382" s="221"/>
      <c r="J382" s="221"/>
      <c r="K382" s="221"/>
      <c r="L382" s="221"/>
    </row>
    <row r="383" spans="1:12" ht="15.75" customHeight="1">
      <c r="A383" s="221"/>
      <c r="B383" s="221"/>
      <c r="C383" s="221"/>
      <c r="D383" s="221"/>
      <c r="E383" s="221"/>
      <c r="F383" s="221"/>
      <c r="G383" s="221"/>
      <c r="H383" s="221"/>
      <c r="I383" s="221"/>
      <c r="J383" s="221"/>
      <c r="K383" s="221"/>
      <c r="L383" s="221"/>
    </row>
    <row r="384" spans="1:12" ht="15.75" customHeight="1">
      <c r="A384" s="221"/>
      <c r="B384" s="221"/>
      <c r="C384" s="221"/>
      <c r="D384" s="221"/>
      <c r="E384" s="221"/>
      <c r="F384" s="221"/>
      <c r="G384" s="221"/>
      <c r="H384" s="221"/>
      <c r="I384" s="221"/>
      <c r="J384" s="221"/>
      <c r="K384" s="221"/>
      <c r="L384" s="221"/>
    </row>
    <row r="385" spans="1:12" ht="15.75" customHeight="1">
      <c r="A385" s="221"/>
      <c r="B385" s="221"/>
      <c r="C385" s="221"/>
      <c r="D385" s="221"/>
      <c r="E385" s="221"/>
      <c r="F385" s="221"/>
      <c r="G385" s="221"/>
      <c r="H385" s="221"/>
      <c r="I385" s="221"/>
      <c r="J385" s="221"/>
      <c r="K385" s="221"/>
      <c r="L385" s="221"/>
    </row>
    <row r="386" spans="1:12" ht="15.75" customHeight="1">
      <c r="A386" s="221"/>
      <c r="B386" s="221"/>
      <c r="C386" s="221"/>
      <c r="D386" s="221"/>
      <c r="E386" s="221"/>
      <c r="F386" s="221"/>
      <c r="G386" s="221"/>
      <c r="H386" s="221"/>
      <c r="I386" s="221"/>
      <c r="J386" s="221"/>
      <c r="K386" s="221"/>
      <c r="L386" s="221"/>
    </row>
    <row r="387" spans="1:12" ht="15.75" customHeight="1">
      <c r="A387" s="221"/>
      <c r="B387" s="221"/>
      <c r="C387" s="221"/>
      <c r="D387" s="221"/>
      <c r="E387" s="221"/>
      <c r="F387" s="221"/>
      <c r="G387" s="221"/>
      <c r="H387" s="221"/>
      <c r="I387" s="221"/>
      <c r="J387" s="221"/>
      <c r="K387" s="221"/>
      <c r="L387" s="221"/>
    </row>
    <row r="388" spans="1:12" ht="15.75" customHeight="1">
      <c r="A388" s="221"/>
      <c r="B388" s="221"/>
      <c r="C388" s="221"/>
      <c r="D388" s="221"/>
      <c r="E388" s="221"/>
      <c r="F388" s="221"/>
      <c r="G388" s="221"/>
      <c r="H388" s="221"/>
      <c r="I388" s="221"/>
      <c r="J388" s="221"/>
      <c r="K388" s="221"/>
      <c r="L388" s="221"/>
    </row>
    <row r="389" spans="1:12" ht="15.75" customHeight="1">
      <c r="A389" s="221"/>
      <c r="B389" s="221"/>
      <c r="C389" s="221"/>
      <c r="D389" s="221"/>
      <c r="E389" s="221"/>
      <c r="F389" s="221"/>
      <c r="G389" s="221"/>
      <c r="H389" s="221"/>
      <c r="I389" s="221"/>
      <c r="J389" s="221"/>
      <c r="K389" s="221"/>
      <c r="L389" s="221"/>
    </row>
    <row r="390" spans="1:12" ht="15.75" customHeight="1">
      <c r="A390" s="221"/>
      <c r="B390" s="221"/>
      <c r="C390" s="221"/>
      <c r="D390" s="221"/>
      <c r="E390" s="221"/>
      <c r="F390" s="221"/>
      <c r="G390" s="221"/>
      <c r="H390" s="221"/>
      <c r="I390" s="221"/>
      <c r="J390" s="221"/>
      <c r="K390" s="221"/>
      <c r="L390" s="221"/>
    </row>
    <row r="391" spans="1:12" ht="15.75" customHeight="1">
      <c r="A391" s="221"/>
      <c r="B391" s="221"/>
      <c r="C391" s="221"/>
      <c r="D391" s="221"/>
      <c r="E391" s="221"/>
      <c r="F391" s="221"/>
      <c r="G391" s="221"/>
      <c r="H391" s="221"/>
      <c r="I391" s="221"/>
      <c r="J391" s="221"/>
      <c r="K391" s="221"/>
      <c r="L391" s="221"/>
    </row>
    <row r="392" spans="1:12" ht="15.75" customHeight="1">
      <c r="A392" s="221"/>
      <c r="B392" s="221"/>
      <c r="C392" s="221"/>
      <c r="D392" s="221"/>
      <c r="E392" s="221"/>
      <c r="F392" s="221"/>
      <c r="G392" s="221"/>
      <c r="H392" s="221"/>
      <c r="I392" s="221"/>
      <c r="J392" s="221"/>
      <c r="K392" s="221"/>
      <c r="L392" s="221"/>
    </row>
    <row r="393" spans="1:12" ht="15.75" customHeight="1">
      <c r="A393" s="221"/>
      <c r="B393" s="221"/>
      <c r="C393" s="221"/>
      <c r="D393" s="221"/>
      <c r="E393" s="221"/>
      <c r="F393" s="221"/>
      <c r="G393" s="221"/>
      <c r="H393" s="221"/>
      <c r="I393" s="221"/>
      <c r="J393" s="221"/>
      <c r="K393" s="221"/>
      <c r="L393" s="221"/>
    </row>
    <row r="394" spans="1:12" ht="15.75" customHeight="1">
      <c r="A394" s="221"/>
      <c r="B394" s="221"/>
      <c r="C394" s="221"/>
      <c r="D394" s="221"/>
      <c r="E394" s="221"/>
      <c r="F394" s="221"/>
      <c r="G394" s="221"/>
      <c r="H394" s="221"/>
      <c r="I394" s="221"/>
      <c r="J394" s="221"/>
      <c r="K394" s="221"/>
      <c r="L394" s="221"/>
    </row>
    <row r="395" spans="1:12" ht="15.75" customHeight="1">
      <c r="A395" s="221"/>
      <c r="B395" s="221"/>
      <c r="C395" s="221"/>
      <c r="D395" s="221"/>
      <c r="E395" s="221"/>
      <c r="F395" s="221"/>
      <c r="G395" s="221"/>
      <c r="H395" s="221"/>
      <c r="I395" s="221"/>
      <c r="J395" s="221"/>
      <c r="K395" s="221"/>
      <c r="L395" s="221"/>
    </row>
    <row r="396" spans="1:12" ht="15.75" customHeight="1">
      <c r="A396" s="221"/>
      <c r="B396" s="221"/>
      <c r="C396" s="221"/>
      <c r="D396" s="221"/>
      <c r="E396" s="221"/>
      <c r="F396" s="221"/>
      <c r="G396" s="221"/>
      <c r="H396" s="221"/>
      <c r="I396" s="221"/>
      <c r="J396" s="221"/>
      <c r="K396" s="221"/>
      <c r="L396" s="221"/>
    </row>
    <row r="397" spans="1:12" ht="15.75" customHeight="1">
      <c r="A397" s="221"/>
      <c r="B397" s="221"/>
      <c r="C397" s="221"/>
      <c r="D397" s="221"/>
      <c r="E397" s="221"/>
      <c r="F397" s="221"/>
      <c r="G397" s="221"/>
      <c r="H397" s="221"/>
      <c r="I397" s="221"/>
      <c r="J397" s="221"/>
      <c r="K397" s="221"/>
      <c r="L397" s="221"/>
    </row>
    <row r="398" spans="1:12" ht="15.75" customHeight="1">
      <c r="A398" s="221"/>
      <c r="B398" s="221"/>
      <c r="C398" s="221"/>
      <c r="D398" s="221"/>
      <c r="E398" s="221"/>
      <c r="F398" s="221"/>
      <c r="G398" s="221"/>
      <c r="H398" s="221"/>
      <c r="I398" s="221"/>
      <c r="J398" s="221"/>
      <c r="K398" s="221"/>
      <c r="L398" s="221"/>
    </row>
    <row r="399" spans="1:12" ht="15.75" customHeight="1">
      <c r="A399" s="221"/>
      <c r="B399" s="221"/>
      <c r="C399" s="221"/>
      <c r="D399" s="221"/>
      <c r="E399" s="221"/>
      <c r="F399" s="221"/>
      <c r="G399" s="221"/>
      <c r="H399" s="221"/>
      <c r="I399" s="221"/>
      <c r="J399" s="221"/>
      <c r="K399" s="221"/>
      <c r="L399" s="221"/>
    </row>
    <row r="400" spans="1:12" ht="15.75" customHeight="1">
      <c r="A400" s="221"/>
      <c r="B400" s="221"/>
      <c r="C400" s="221"/>
      <c r="D400" s="221"/>
      <c r="E400" s="221"/>
      <c r="F400" s="221"/>
      <c r="G400" s="221"/>
      <c r="H400" s="221"/>
      <c r="I400" s="221"/>
      <c r="J400" s="221"/>
      <c r="K400" s="221"/>
      <c r="L400" s="221"/>
    </row>
    <row r="401" spans="1:12" ht="15.75" customHeight="1">
      <c r="A401" s="221"/>
      <c r="B401" s="221"/>
      <c r="C401" s="221"/>
      <c r="D401" s="221"/>
      <c r="E401" s="221"/>
      <c r="F401" s="221"/>
      <c r="G401" s="221"/>
      <c r="H401" s="221"/>
      <c r="I401" s="221"/>
      <c r="J401" s="221"/>
      <c r="K401" s="221"/>
      <c r="L401" s="221"/>
    </row>
    <row r="402" spans="1:12" ht="15.75" customHeight="1">
      <c r="A402" s="221"/>
      <c r="B402" s="221"/>
      <c r="C402" s="221"/>
      <c r="D402" s="221"/>
      <c r="E402" s="221"/>
      <c r="F402" s="221"/>
      <c r="G402" s="221"/>
      <c r="H402" s="221"/>
      <c r="I402" s="221"/>
      <c r="J402" s="221"/>
      <c r="K402" s="221"/>
      <c r="L402" s="221"/>
    </row>
    <row r="403" spans="1:12" ht="15.75" customHeight="1">
      <c r="A403" s="221"/>
      <c r="B403" s="221"/>
      <c r="C403" s="221"/>
      <c r="D403" s="221"/>
      <c r="E403" s="221"/>
      <c r="F403" s="221"/>
      <c r="G403" s="221"/>
      <c r="H403" s="221"/>
      <c r="I403" s="221"/>
      <c r="J403" s="221"/>
      <c r="K403" s="221"/>
      <c r="L403" s="221"/>
    </row>
    <row r="404" spans="1:12" ht="15.75" customHeight="1">
      <c r="A404" s="221"/>
      <c r="B404" s="221"/>
      <c r="C404" s="221"/>
      <c r="D404" s="221"/>
      <c r="E404" s="221"/>
      <c r="F404" s="221"/>
      <c r="G404" s="221"/>
      <c r="H404" s="221"/>
      <c r="I404" s="221"/>
      <c r="J404" s="221"/>
      <c r="K404" s="221"/>
      <c r="L404" s="221"/>
    </row>
    <row r="405" spans="1:12" ht="15.75" customHeight="1">
      <c r="A405" s="221"/>
      <c r="B405" s="221"/>
      <c r="C405" s="221"/>
      <c r="D405" s="221"/>
      <c r="E405" s="221"/>
      <c r="F405" s="221"/>
      <c r="G405" s="221"/>
      <c r="H405" s="221"/>
      <c r="I405" s="221"/>
      <c r="J405" s="221"/>
      <c r="K405" s="221"/>
      <c r="L405" s="221"/>
    </row>
    <row r="406" spans="1:12" ht="15.75" customHeight="1">
      <c r="A406" s="221"/>
      <c r="B406" s="221"/>
      <c r="C406" s="221"/>
      <c r="D406" s="221"/>
      <c r="E406" s="221"/>
      <c r="F406" s="221"/>
      <c r="G406" s="221"/>
      <c r="H406" s="221"/>
      <c r="I406" s="221"/>
      <c r="J406" s="221"/>
      <c r="K406" s="221"/>
      <c r="L406" s="221"/>
    </row>
    <row r="407" spans="1:12" ht="15.75" customHeight="1">
      <c r="A407" s="221"/>
      <c r="B407" s="221"/>
      <c r="C407" s="221"/>
      <c r="D407" s="221"/>
      <c r="E407" s="221"/>
      <c r="F407" s="221"/>
      <c r="G407" s="221"/>
      <c r="H407" s="221"/>
      <c r="I407" s="221"/>
      <c r="J407" s="221"/>
      <c r="K407" s="221"/>
      <c r="L407" s="221"/>
    </row>
    <row r="408" spans="1:12" ht="15.75" customHeight="1">
      <c r="A408" s="221"/>
      <c r="B408" s="221"/>
      <c r="C408" s="221"/>
      <c r="D408" s="221"/>
      <c r="E408" s="221"/>
      <c r="F408" s="221"/>
      <c r="G408" s="221"/>
      <c r="H408" s="221"/>
      <c r="I408" s="221"/>
      <c r="J408" s="221"/>
      <c r="K408" s="221"/>
      <c r="L408" s="221"/>
    </row>
    <row r="409" spans="1:12" ht="15.75" customHeight="1">
      <c r="A409" s="221"/>
      <c r="B409" s="221"/>
      <c r="C409" s="221"/>
      <c r="D409" s="221"/>
      <c r="E409" s="221"/>
      <c r="F409" s="221"/>
      <c r="G409" s="221"/>
      <c r="H409" s="221"/>
      <c r="I409" s="221"/>
      <c r="J409" s="221"/>
      <c r="K409" s="221"/>
      <c r="L409" s="221"/>
    </row>
    <row r="410" spans="1:12" ht="15.75" customHeight="1">
      <c r="A410" s="221"/>
      <c r="B410" s="221"/>
      <c r="C410" s="221"/>
      <c r="D410" s="221"/>
      <c r="E410" s="221"/>
      <c r="F410" s="221"/>
      <c r="G410" s="221"/>
      <c r="H410" s="221"/>
      <c r="I410" s="221"/>
      <c r="J410" s="221"/>
      <c r="K410" s="221"/>
      <c r="L410" s="221"/>
    </row>
    <row r="411" spans="1:12" ht="15.75" customHeight="1">
      <c r="A411" s="221"/>
      <c r="B411" s="221"/>
      <c r="C411" s="221"/>
      <c r="D411" s="221"/>
      <c r="E411" s="221"/>
      <c r="F411" s="221"/>
      <c r="G411" s="221"/>
      <c r="H411" s="221"/>
      <c r="I411" s="221"/>
      <c r="J411" s="221"/>
      <c r="K411" s="221"/>
      <c r="L411" s="221"/>
    </row>
    <row r="412" spans="1:12" ht="15.75" customHeight="1">
      <c r="A412" s="221"/>
      <c r="B412" s="221"/>
      <c r="C412" s="221"/>
      <c r="D412" s="221"/>
      <c r="E412" s="221"/>
      <c r="F412" s="221"/>
      <c r="G412" s="221"/>
      <c r="H412" s="221"/>
      <c r="I412" s="221"/>
      <c r="J412" s="221"/>
      <c r="K412" s="221"/>
      <c r="L412" s="221"/>
    </row>
    <row r="413" spans="1:12" ht="15.75" customHeight="1">
      <c r="A413" s="221"/>
      <c r="B413" s="221"/>
      <c r="C413" s="221"/>
      <c r="D413" s="221"/>
      <c r="E413" s="221"/>
      <c r="F413" s="221"/>
      <c r="G413" s="221"/>
      <c r="H413" s="221"/>
      <c r="I413" s="221"/>
      <c r="J413" s="221"/>
      <c r="K413" s="221"/>
      <c r="L413" s="221"/>
    </row>
    <row r="414" spans="1:12" ht="15.75" customHeight="1">
      <c r="A414" s="221"/>
      <c r="B414" s="221"/>
      <c r="C414" s="221"/>
      <c r="D414" s="221"/>
      <c r="E414" s="221"/>
      <c r="F414" s="221"/>
      <c r="G414" s="221"/>
      <c r="H414" s="221"/>
      <c r="I414" s="221"/>
      <c r="J414" s="221"/>
      <c r="K414" s="221"/>
      <c r="L414" s="221"/>
    </row>
    <row r="415" spans="1:12" ht="15.75" customHeight="1">
      <c r="A415" s="221"/>
      <c r="B415" s="221"/>
      <c r="C415" s="221"/>
      <c r="D415" s="221"/>
      <c r="E415" s="221"/>
      <c r="F415" s="221"/>
      <c r="G415" s="221"/>
      <c r="H415" s="221"/>
      <c r="I415" s="221"/>
      <c r="J415" s="221"/>
      <c r="K415" s="221"/>
      <c r="L415" s="221"/>
    </row>
    <row r="416" spans="1:12" ht="15.75" customHeight="1">
      <c r="A416" s="221"/>
      <c r="B416" s="221"/>
      <c r="C416" s="221"/>
      <c r="D416" s="221"/>
      <c r="E416" s="221"/>
      <c r="F416" s="221"/>
      <c r="G416" s="221"/>
      <c r="H416" s="221"/>
      <c r="I416" s="221"/>
      <c r="J416" s="221"/>
      <c r="K416" s="221"/>
      <c r="L416" s="221"/>
    </row>
    <row r="417" spans="1:12" ht="15.75" customHeight="1">
      <c r="A417" s="221"/>
      <c r="B417" s="221"/>
      <c r="C417" s="221"/>
      <c r="D417" s="221"/>
      <c r="E417" s="221"/>
      <c r="F417" s="221"/>
      <c r="G417" s="221"/>
      <c r="H417" s="221"/>
      <c r="I417" s="221"/>
      <c r="J417" s="221"/>
      <c r="K417" s="221"/>
      <c r="L417" s="221"/>
    </row>
    <row r="418" spans="1:12" ht="15.75" customHeight="1">
      <c r="A418" s="221"/>
      <c r="B418" s="221"/>
      <c r="C418" s="221"/>
      <c r="D418" s="221"/>
      <c r="E418" s="221"/>
      <c r="F418" s="221"/>
      <c r="G418" s="221"/>
      <c r="H418" s="221"/>
      <c r="I418" s="221"/>
      <c r="J418" s="221"/>
      <c r="K418" s="221"/>
      <c r="L418" s="221"/>
    </row>
    <row r="419" spans="1:12" ht="15.75" customHeight="1">
      <c r="A419" s="221"/>
      <c r="B419" s="221"/>
      <c r="C419" s="221"/>
      <c r="D419" s="221"/>
      <c r="E419" s="221"/>
      <c r="F419" s="221"/>
      <c r="G419" s="221"/>
      <c r="H419" s="221"/>
      <c r="I419" s="221"/>
      <c r="J419" s="221"/>
      <c r="K419" s="221"/>
      <c r="L419" s="221"/>
    </row>
    <row r="420" spans="1:12" ht="15.75" customHeight="1">
      <c r="A420" s="221"/>
      <c r="B420" s="221"/>
      <c r="C420" s="221"/>
      <c r="D420" s="221"/>
      <c r="E420" s="221"/>
      <c r="F420" s="221"/>
      <c r="G420" s="221"/>
      <c r="H420" s="221"/>
      <c r="I420" s="221"/>
      <c r="J420" s="221"/>
      <c r="K420" s="221"/>
      <c r="L420" s="221"/>
    </row>
    <row r="421" spans="1:12" ht="15.75" customHeight="1">
      <c r="A421" s="221"/>
      <c r="B421" s="221"/>
      <c r="C421" s="221"/>
      <c r="D421" s="221"/>
      <c r="E421" s="221"/>
      <c r="F421" s="221"/>
      <c r="G421" s="221"/>
      <c r="H421" s="221"/>
      <c r="I421" s="221"/>
      <c r="J421" s="221"/>
      <c r="K421" s="221"/>
      <c r="L421" s="221"/>
    </row>
    <row r="422" spans="1:12" ht="15.75" customHeight="1">
      <c r="A422" s="221"/>
      <c r="B422" s="221"/>
      <c r="C422" s="221"/>
      <c r="D422" s="221"/>
      <c r="E422" s="221"/>
      <c r="F422" s="221"/>
      <c r="G422" s="221"/>
      <c r="H422" s="221"/>
      <c r="I422" s="221"/>
      <c r="J422" s="221"/>
      <c r="K422" s="221"/>
      <c r="L422" s="221"/>
    </row>
    <row r="423" spans="1:12" ht="15.75" customHeight="1">
      <c r="A423" s="221"/>
      <c r="B423" s="221"/>
      <c r="C423" s="221"/>
      <c r="D423" s="221"/>
      <c r="E423" s="221"/>
      <c r="F423" s="221"/>
      <c r="G423" s="221"/>
      <c r="H423" s="221"/>
      <c r="I423" s="221"/>
      <c r="J423" s="221"/>
      <c r="K423" s="221"/>
      <c r="L423" s="221"/>
    </row>
    <row r="424" spans="1:12" ht="15.75" customHeight="1">
      <c r="A424" s="221"/>
      <c r="B424" s="221"/>
      <c r="C424" s="221"/>
      <c r="D424" s="221"/>
      <c r="E424" s="221"/>
      <c r="F424" s="221"/>
      <c r="G424" s="221"/>
      <c r="H424" s="221"/>
      <c r="I424" s="221"/>
      <c r="J424" s="221"/>
      <c r="K424" s="221"/>
      <c r="L424" s="221"/>
    </row>
    <row r="425" spans="1:12" ht="15.75" customHeight="1">
      <c r="A425" s="221"/>
      <c r="B425" s="221"/>
      <c r="C425" s="221"/>
      <c r="D425" s="221"/>
      <c r="E425" s="221"/>
      <c r="F425" s="221"/>
      <c r="G425" s="221"/>
      <c r="H425" s="221"/>
      <c r="I425" s="221"/>
      <c r="J425" s="221"/>
      <c r="K425" s="221"/>
      <c r="L425" s="221"/>
    </row>
    <row r="426" spans="1:12" ht="15.75" customHeight="1">
      <c r="A426" s="221"/>
      <c r="B426" s="221"/>
      <c r="C426" s="221"/>
      <c r="D426" s="221"/>
      <c r="E426" s="221"/>
      <c r="F426" s="221"/>
      <c r="G426" s="221"/>
      <c r="H426" s="221"/>
      <c r="I426" s="221"/>
      <c r="J426" s="221"/>
      <c r="K426" s="221"/>
      <c r="L426" s="221"/>
    </row>
    <row r="427" spans="1:12" ht="15.75" customHeight="1">
      <c r="A427" s="221"/>
      <c r="B427" s="221"/>
      <c r="C427" s="221"/>
      <c r="D427" s="221"/>
      <c r="E427" s="221"/>
      <c r="F427" s="221"/>
      <c r="G427" s="221"/>
      <c r="H427" s="221"/>
      <c r="I427" s="221"/>
      <c r="J427" s="221"/>
      <c r="K427" s="221"/>
      <c r="L427" s="221"/>
    </row>
    <row r="428" spans="1:12" ht="15.75" customHeight="1">
      <c r="A428" s="221"/>
      <c r="B428" s="221"/>
      <c r="C428" s="221"/>
      <c r="D428" s="221"/>
      <c r="E428" s="221"/>
      <c r="F428" s="221"/>
      <c r="G428" s="221"/>
      <c r="H428" s="221"/>
      <c r="I428" s="221"/>
      <c r="J428" s="221"/>
      <c r="K428" s="221"/>
      <c r="L428" s="221"/>
    </row>
    <row r="429" spans="1:12" ht="15.75" customHeight="1">
      <c r="A429" s="221"/>
      <c r="B429" s="221"/>
      <c r="C429" s="221"/>
      <c r="D429" s="221"/>
      <c r="E429" s="221"/>
      <c r="F429" s="221"/>
      <c r="G429" s="221"/>
      <c r="H429" s="221"/>
      <c r="I429" s="221"/>
      <c r="J429" s="221"/>
      <c r="K429" s="221"/>
      <c r="L429" s="221"/>
    </row>
    <row r="430" spans="1:12" ht="15.75" customHeight="1">
      <c r="A430" s="221"/>
      <c r="B430" s="221"/>
      <c r="C430" s="221"/>
      <c r="D430" s="221"/>
      <c r="E430" s="221"/>
      <c r="F430" s="221"/>
      <c r="G430" s="221"/>
      <c r="H430" s="221"/>
      <c r="I430" s="221"/>
      <c r="J430" s="221"/>
      <c r="K430" s="221"/>
      <c r="L430" s="221"/>
    </row>
    <row r="431" spans="1:12" ht="15.75" customHeight="1">
      <c r="A431" s="221"/>
      <c r="B431" s="221"/>
      <c r="C431" s="221"/>
      <c r="D431" s="221"/>
      <c r="E431" s="221"/>
      <c r="F431" s="221"/>
      <c r="G431" s="221"/>
      <c r="H431" s="221"/>
      <c r="I431" s="221"/>
      <c r="J431" s="221"/>
      <c r="K431" s="221"/>
      <c r="L431" s="221"/>
    </row>
    <row r="432" spans="1:12" ht="15.75" customHeight="1">
      <c r="A432" s="221"/>
      <c r="B432" s="221"/>
      <c r="C432" s="221"/>
      <c r="D432" s="221"/>
      <c r="E432" s="221"/>
      <c r="F432" s="221"/>
      <c r="G432" s="221"/>
      <c r="H432" s="221"/>
      <c r="I432" s="221"/>
      <c r="J432" s="221"/>
      <c r="K432" s="221"/>
      <c r="L432" s="221"/>
    </row>
    <row r="433" spans="1:12" ht="15.75" customHeight="1">
      <c r="A433" s="221"/>
      <c r="B433" s="221"/>
      <c r="C433" s="221"/>
      <c r="D433" s="221"/>
      <c r="E433" s="221"/>
      <c r="F433" s="221"/>
      <c r="G433" s="221"/>
      <c r="H433" s="221"/>
      <c r="I433" s="221"/>
      <c r="J433" s="221"/>
      <c r="K433" s="221"/>
      <c r="L433" s="221"/>
    </row>
    <row r="434" spans="1:12" ht="15.75" customHeight="1">
      <c r="A434" s="221"/>
      <c r="B434" s="221"/>
      <c r="C434" s="221"/>
      <c r="D434" s="221"/>
      <c r="E434" s="221"/>
      <c r="F434" s="221"/>
      <c r="G434" s="221"/>
      <c r="H434" s="221"/>
      <c r="I434" s="221"/>
      <c r="J434" s="221"/>
      <c r="K434" s="221"/>
      <c r="L434" s="221"/>
    </row>
    <row r="435" spans="1:12" ht="15.75" customHeight="1">
      <c r="A435" s="221"/>
      <c r="B435" s="221"/>
      <c r="C435" s="221"/>
      <c r="D435" s="221"/>
      <c r="E435" s="221"/>
      <c r="F435" s="221"/>
      <c r="G435" s="221"/>
      <c r="H435" s="221"/>
      <c r="I435" s="221"/>
      <c r="J435" s="221"/>
      <c r="K435" s="221"/>
      <c r="L435" s="221"/>
    </row>
    <row r="436" spans="1:12" ht="15.75" customHeight="1">
      <c r="A436" s="221"/>
      <c r="B436" s="221"/>
      <c r="C436" s="221"/>
      <c r="D436" s="221"/>
      <c r="E436" s="221"/>
      <c r="F436" s="221"/>
      <c r="G436" s="221"/>
      <c r="H436" s="221"/>
      <c r="I436" s="221"/>
      <c r="J436" s="221"/>
      <c r="K436" s="221"/>
      <c r="L436" s="221"/>
    </row>
    <row r="437" spans="1:12" ht="15.75" customHeight="1">
      <c r="A437" s="221"/>
      <c r="B437" s="221"/>
      <c r="C437" s="221"/>
      <c r="D437" s="221"/>
      <c r="E437" s="221"/>
      <c r="F437" s="221"/>
      <c r="G437" s="221"/>
      <c r="H437" s="221"/>
      <c r="I437" s="221"/>
      <c r="J437" s="221"/>
      <c r="K437" s="221"/>
      <c r="L437" s="221"/>
    </row>
    <row r="438" spans="1:12" ht="15.75" customHeight="1">
      <c r="A438" s="221"/>
      <c r="B438" s="221"/>
      <c r="C438" s="221"/>
      <c r="D438" s="221"/>
      <c r="E438" s="221"/>
      <c r="F438" s="221"/>
      <c r="G438" s="221"/>
      <c r="H438" s="221"/>
      <c r="I438" s="221"/>
      <c r="J438" s="221"/>
      <c r="K438" s="221"/>
      <c r="L438" s="221"/>
    </row>
    <row r="439" spans="1:12" ht="15.75" customHeight="1">
      <c r="A439" s="221"/>
      <c r="B439" s="221"/>
      <c r="C439" s="221"/>
      <c r="D439" s="221"/>
      <c r="E439" s="221"/>
      <c r="F439" s="221"/>
      <c r="G439" s="221"/>
      <c r="H439" s="221"/>
      <c r="I439" s="221"/>
      <c r="J439" s="221"/>
      <c r="K439" s="221"/>
      <c r="L439" s="221"/>
    </row>
    <row r="440" spans="1:12" ht="15.75" customHeight="1">
      <c r="A440" s="221"/>
      <c r="B440" s="221"/>
      <c r="C440" s="221"/>
      <c r="D440" s="221"/>
      <c r="E440" s="221"/>
      <c r="F440" s="221"/>
      <c r="G440" s="221"/>
      <c r="H440" s="221"/>
      <c r="I440" s="221"/>
      <c r="J440" s="221"/>
      <c r="K440" s="221"/>
      <c r="L440" s="221"/>
    </row>
    <row r="441" spans="1:12" ht="15.75" customHeight="1">
      <c r="A441" s="221"/>
      <c r="B441" s="221"/>
      <c r="C441" s="221"/>
      <c r="D441" s="221"/>
      <c r="E441" s="221"/>
      <c r="F441" s="221"/>
      <c r="G441" s="221"/>
      <c r="H441" s="221"/>
      <c r="I441" s="221"/>
      <c r="J441" s="221"/>
      <c r="K441" s="221"/>
      <c r="L441" s="221"/>
    </row>
    <row r="442" spans="1:12" ht="15.75" customHeight="1">
      <c r="A442" s="221"/>
      <c r="B442" s="221"/>
      <c r="C442" s="221"/>
      <c r="D442" s="221"/>
      <c r="E442" s="221"/>
      <c r="F442" s="221"/>
      <c r="G442" s="221"/>
      <c r="H442" s="221"/>
      <c r="I442" s="221"/>
      <c r="J442" s="221"/>
      <c r="K442" s="221"/>
      <c r="L442" s="221"/>
    </row>
    <row r="443" spans="1:12" ht="15.75" customHeight="1">
      <c r="A443" s="221"/>
      <c r="B443" s="221"/>
      <c r="C443" s="221"/>
      <c r="D443" s="221"/>
      <c r="E443" s="221"/>
      <c r="F443" s="221"/>
      <c r="G443" s="221"/>
      <c r="H443" s="221"/>
      <c r="I443" s="221"/>
      <c r="J443" s="221"/>
      <c r="K443" s="221"/>
      <c r="L443" s="221"/>
    </row>
    <row r="444" spans="1:12" ht="15.75" customHeight="1">
      <c r="A444" s="221"/>
      <c r="B444" s="221"/>
      <c r="C444" s="221"/>
      <c r="D444" s="221"/>
      <c r="E444" s="221"/>
      <c r="F444" s="221"/>
      <c r="G444" s="221"/>
      <c r="H444" s="221"/>
      <c r="I444" s="221"/>
      <c r="J444" s="221"/>
      <c r="K444" s="221"/>
      <c r="L444" s="221"/>
    </row>
    <row r="445" spans="1:12" ht="15.75" customHeight="1">
      <c r="A445" s="221"/>
      <c r="B445" s="221"/>
      <c r="C445" s="221"/>
      <c r="D445" s="221"/>
      <c r="E445" s="221"/>
      <c r="F445" s="221"/>
      <c r="G445" s="221"/>
      <c r="H445" s="221"/>
      <c r="I445" s="221"/>
      <c r="J445" s="221"/>
      <c r="K445" s="221"/>
      <c r="L445" s="221"/>
    </row>
    <row r="446" spans="1:12" ht="15.75" customHeight="1">
      <c r="A446" s="221"/>
      <c r="B446" s="221"/>
      <c r="C446" s="221"/>
      <c r="D446" s="221"/>
      <c r="E446" s="221"/>
      <c r="F446" s="221"/>
      <c r="G446" s="221"/>
      <c r="H446" s="221"/>
      <c r="I446" s="221"/>
      <c r="J446" s="221"/>
      <c r="K446" s="221"/>
      <c r="L446" s="221"/>
    </row>
    <row r="447" spans="1:12" ht="15.75" customHeight="1">
      <c r="A447" s="221"/>
      <c r="B447" s="221"/>
      <c r="C447" s="221"/>
      <c r="D447" s="221"/>
      <c r="E447" s="221"/>
      <c r="F447" s="221"/>
      <c r="G447" s="221"/>
      <c r="H447" s="221"/>
      <c r="I447" s="221"/>
      <c r="J447" s="221"/>
      <c r="K447" s="221"/>
      <c r="L447" s="221"/>
    </row>
    <row r="448" spans="1:12" ht="15.75" customHeight="1">
      <c r="A448" s="221"/>
      <c r="B448" s="221"/>
      <c r="C448" s="221"/>
      <c r="D448" s="221"/>
      <c r="E448" s="221"/>
      <c r="F448" s="221"/>
      <c r="G448" s="221"/>
      <c r="H448" s="221"/>
      <c r="I448" s="221"/>
      <c r="J448" s="221"/>
      <c r="K448" s="221"/>
      <c r="L448" s="221"/>
    </row>
    <row r="449" spans="1:12" ht="15.75" customHeight="1">
      <c r="A449" s="221"/>
      <c r="B449" s="221"/>
      <c r="C449" s="221"/>
      <c r="D449" s="221"/>
      <c r="E449" s="221"/>
      <c r="F449" s="221"/>
      <c r="G449" s="221"/>
      <c r="H449" s="221"/>
      <c r="I449" s="221"/>
      <c r="J449" s="221"/>
      <c r="K449" s="221"/>
      <c r="L449" s="221"/>
    </row>
    <row r="450" spans="1:12" ht="15.75" customHeight="1">
      <c r="A450" s="221"/>
      <c r="B450" s="221"/>
      <c r="C450" s="221"/>
      <c r="D450" s="221"/>
      <c r="E450" s="221"/>
      <c r="F450" s="221"/>
      <c r="G450" s="221"/>
      <c r="H450" s="221"/>
      <c r="I450" s="221"/>
      <c r="J450" s="221"/>
      <c r="K450" s="221"/>
      <c r="L450" s="221"/>
    </row>
    <row r="451" spans="1:12" ht="15.75" customHeight="1">
      <c r="A451" s="221"/>
      <c r="B451" s="221"/>
      <c r="C451" s="221"/>
      <c r="D451" s="221"/>
      <c r="E451" s="221"/>
      <c r="F451" s="221"/>
      <c r="G451" s="221"/>
      <c r="H451" s="221"/>
      <c r="I451" s="221"/>
      <c r="J451" s="221"/>
      <c r="K451" s="221"/>
      <c r="L451" s="221"/>
    </row>
    <row r="452" spans="1:12" ht="15.75" customHeight="1">
      <c r="A452" s="221"/>
      <c r="B452" s="221"/>
      <c r="C452" s="221"/>
      <c r="D452" s="221"/>
      <c r="E452" s="221"/>
      <c r="F452" s="221"/>
      <c r="G452" s="221"/>
      <c r="H452" s="221"/>
      <c r="I452" s="221"/>
      <c r="J452" s="221"/>
      <c r="K452" s="221"/>
      <c r="L452" s="221"/>
    </row>
    <row r="453" spans="1:12" ht="15.75" customHeight="1">
      <c r="A453" s="221"/>
      <c r="B453" s="221"/>
      <c r="C453" s="221"/>
      <c r="D453" s="221"/>
      <c r="E453" s="221"/>
      <c r="F453" s="221"/>
      <c r="G453" s="221"/>
      <c r="H453" s="221"/>
      <c r="I453" s="221"/>
      <c r="J453" s="221"/>
      <c r="K453" s="221"/>
      <c r="L453" s="221"/>
    </row>
    <row r="454" spans="1:12" ht="15.75" customHeight="1">
      <c r="A454" s="221"/>
      <c r="B454" s="221"/>
      <c r="C454" s="221"/>
      <c r="D454" s="221"/>
      <c r="E454" s="221"/>
      <c r="F454" s="221"/>
      <c r="G454" s="221"/>
      <c r="H454" s="221"/>
      <c r="I454" s="221"/>
      <c r="J454" s="221"/>
      <c r="K454" s="221"/>
      <c r="L454" s="221"/>
    </row>
    <row r="455" spans="1:12" ht="15.75" customHeight="1">
      <c r="A455" s="221"/>
      <c r="B455" s="221"/>
      <c r="C455" s="221"/>
      <c r="D455" s="221"/>
      <c r="E455" s="221"/>
      <c r="F455" s="221"/>
      <c r="G455" s="221"/>
      <c r="H455" s="221"/>
      <c r="I455" s="221"/>
      <c r="J455" s="221"/>
      <c r="K455" s="221"/>
      <c r="L455" s="221"/>
    </row>
    <row r="456" spans="1:12" ht="15.75" customHeight="1">
      <c r="A456" s="221"/>
      <c r="B456" s="221"/>
      <c r="C456" s="221"/>
      <c r="D456" s="221"/>
      <c r="E456" s="221"/>
      <c r="F456" s="221"/>
      <c r="G456" s="221"/>
      <c r="H456" s="221"/>
      <c r="I456" s="221"/>
      <c r="J456" s="221"/>
      <c r="K456" s="221"/>
      <c r="L456" s="221"/>
    </row>
    <row r="457" spans="1:12" ht="15.75" customHeight="1">
      <c r="A457" s="221"/>
      <c r="B457" s="221"/>
      <c r="C457" s="221"/>
      <c r="D457" s="221"/>
      <c r="E457" s="221"/>
      <c r="F457" s="221"/>
      <c r="G457" s="221"/>
      <c r="H457" s="221"/>
      <c r="I457" s="221"/>
      <c r="J457" s="221"/>
      <c r="K457" s="221"/>
      <c r="L457" s="221"/>
    </row>
    <row r="458" spans="1:12" ht="15.75" customHeight="1">
      <c r="A458" s="221"/>
      <c r="B458" s="221"/>
      <c r="C458" s="221"/>
      <c r="D458" s="221"/>
      <c r="E458" s="221"/>
      <c r="F458" s="221"/>
      <c r="G458" s="221"/>
      <c r="H458" s="221"/>
      <c r="I458" s="221"/>
      <c r="J458" s="221"/>
      <c r="K458" s="221"/>
      <c r="L458" s="221"/>
    </row>
    <row r="459" spans="1:12" ht="15.75" customHeight="1">
      <c r="A459" s="221"/>
      <c r="B459" s="221"/>
      <c r="C459" s="221"/>
      <c r="D459" s="221"/>
      <c r="E459" s="221"/>
      <c r="F459" s="221"/>
      <c r="G459" s="221"/>
      <c r="H459" s="221"/>
      <c r="I459" s="221"/>
      <c r="J459" s="221"/>
      <c r="K459" s="221"/>
      <c r="L459" s="221"/>
    </row>
    <row r="460" spans="1:12" ht="15.75" customHeight="1">
      <c r="A460" s="221"/>
      <c r="B460" s="221"/>
      <c r="C460" s="221"/>
      <c r="D460" s="221"/>
      <c r="E460" s="221"/>
      <c r="F460" s="221"/>
      <c r="G460" s="221"/>
      <c r="H460" s="221"/>
      <c r="I460" s="221"/>
      <c r="J460" s="221"/>
      <c r="K460" s="221"/>
      <c r="L460" s="221"/>
    </row>
    <row r="461" spans="1:12" ht="15.75" customHeight="1">
      <c r="A461" s="221"/>
      <c r="B461" s="221"/>
      <c r="C461" s="221"/>
      <c r="D461" s="221"/>
      <c r="E461" s="221"/>
      <c r="F461" s="221"/>
      <c r="G461" s="221"/>
      <c r="H461" s="221"/>
      <c r="I461" s="221"/>
      <c r="J461" s="221"/>
      <c r="K461" s="221"/>
      <c r="L461" s="221"/>
    </row>
    <row r="462" spans="1:12" ht="15.75" customHeight="1">
      <c r="A462" s="221"/>
      <c r="B462" s="221"/>
      <c r="C462" s="221"/>
      <c r="D462" s="221"/>
      <c r="E462" s="221"/>
      <c r="F462" s="221"/>
      <c r="G462" s="221"/>
      <c r="H462" s="221"/>
      <c r="I462" s="221"/>
      <c r="J462" s="221"/>
      <c r="K462" s="221"/>
      <c r="L462" s="221"/>
    </row>
    <row r="463" spans="1:12" ht="15.75" customHeight="1">
      <c r="A463" s="221"/>
      <c r="B463" s="221"/>
      <c r="C463" s="221"/>
      <c r="D463" s="221"/>
      <c r="E463" s="221"/>
      <c r="F463" s="221"/>
      <c r="G463" s="221"/>
      <c r="H463" s="221"/>
      <c r="I463" s="221"/>
      <c r="J463" s="221"/>
      <c r="K463" s="221"/>
      <c r="L463" s="221"/>
    </row>
    <row r="464" spans="1:12" ht="15.75" customHeight="1">
      <c r="A464" s="221"/>
      <c r="B464" s="221"/>
      <c r="C464" s="221"/>
      <c r="D464" s="221"/>
      <c r="E464" s="221"/>
      <c r="F464" s="221"/>
      <c r="G464" s="221"/>
      <c r="H464" s="221"/>
      <c r="I464" s="221"/>
      <c r="J464" s="221"/>
      <c r="K464" s="221"/>
      <c r="L464" s="221"/>
    </row>
    <row r="465" spans="1:12" ht="15.75" customHeight="1">
      <c r="A465" s="221"/>
      <c r="B465" s="221"/>
      <c r="C465" s="221"/>
      <c r="D465" s="221"/>
      <c r="E465" s="221"/>
      <c r="F465" s="221"/>
      <c r="G465" s="221"/>
      <c r="H465" s="221"/>
      <c r="I465" s="221"/>
      <c r="J465" s="221"/>
      <c r="K465" s="221"/>
      <c r="L465" s="221"/>
    </row>
    <row r="466" spans="1:12" ht="15.75" customHeight="1">
      <c r="A466" s="221"/>
      <c r="B466" s="221"/>
      <c r="C466" s="221"/>
      <c r="D466" s="221"/>
      <c r="E466" s="221"/>
      <c r="F466" s="221"/>
      <c r="G466" s="221"/>
      <c r="H466" s="221"/>
      <c r="I466" s="221"/>
      <c r="J466" s="221"/>
      <c r="K466" s="221"/>
      <c r="L466" s="221"/>
    </row>
    <row r="467" spans="1:12" ht="15.75" customHeight="1">
      <c r="A467" s="221"/>
      <c r="B467" s="221"/>
      <c r="C467" s="221"/>
      <c r="D467" s="221"/>
      <c r="E467" s="221"/>
      <c r="F467" s="221"/>
      <c r="G467" s="221"/>
      <c r="H467" s="221"/>
      <c r="I467" s="221"/>
      <c r="J467" s="221"/>
      <c r="K467" s="221"/>
      <c r="L467" s="221"/>
    </row>
    <row r="468" spans="1:12" ht="15.75" customHeight="1">
      <c r="A468" s="221"/>
      <c r="B468" s="221"/>
      <c r="C468" s="221"/>
      <c r="D468" s="221"/>
      <c r="E468" s="221"/>
      <c r="F468" s="221"/>
      <c r="G468" s="221"/>
      <c r="H468" s="221"/>
      <c r="I468" s="221"/>
      <c r="J468" s="221"/>
      <c r="K468" s="221"/>
      <c r="L468" s="221"/>
    </row>
    <row r="469" spans="1:12" ht="15.75" customHeight="1">
      <c r="A469" s="221"/>
      <c r="B469" s="221"/>
      <c r="C469" s="221"/>
      <c r="D469" s="221"/>
      <c r="E469" s="221"/>
      <c r="F469" s="221"/>
      <c r="G469" s="221"/>
      <c r="H469" s="221"/>
      <c r="I469" s="221"/>
      <c r="J469" s="221"/>
      <c r="K469" s="221"/>
      <c r="L469" s="221"/>
    </row>
    <row r="470" spans="1:12" ht="15.75" customHeight="1">
      <c r="A470" s="221"/>
      <c r="B470" s="221"/>
      <c r="C470" s="221"/>
      <c r="D470" s="221"/>
      <c r="E470" s="221"/>
      <c r="F470" s="221"/>
      <c r="G470" s="221"/>
      <c r="H470" s="221"/>
      <c r="I470" s="221"/>
      <c r="J470" s="221"/>
      <c r="K470" s="221"/>
      <c r="L470" s="221"/>
    </row>
    <row r="471" spans="1:12" ht="15.75" customHeight="1">
      <c r="A471" s="221"/>
      <c r="B471" s="221"/>
      <c r="C471" s="221"/>
      <c r="D471" s="221"/>
      <c r="E471" s="221"/>
      <c r="F471" s="221"/>
      <c r="G471" s="221"/>
      <c r="H471" s="221"/>
      <c r="I471" s="221"/>
      <c r="J471" s="221"/>
      <c r="K471" s="221"/>
      <c r="L471" s="221"/>
    </row>
    <row r="472" spans="1:12" ht="15.75" customHeight="1">
      <c r="A472" s="221"/>
      <c r="B472" s="221"/>
      <c r="C472" s="221"/>
      <c r="D472" s="221"/>
      <c r="E472" s="221"/>
      <c r="F472" s="221"/>
      <c r="G472" s="221"/>
      <c r="H472" s="221"/>
      <c r="I472" s="221"/>
      <c r="J472" s="221"/>
      <c r="K472" s="221"/>
      <c r="L472" s="221"/>
    </row>
    <row r="473" spans="1:12" ht="15.75" customHeight="1">
      <c r="A473" s="221"/>
      <c r="B473" s="221"/>
      <c r="C473" s="221"/>
      <c r="D473" s="221"/>
      <c r="E473" s="221"/>
      <c r="F473" s="221"/>
      <c r="G473" s="221"/>
      <c r="H473" s="221"/>
      <c r="I473" s="221"/>
      <c r="J473" s="221"/>
      <c r="K473" s="221"/>
      <c r="L473" s="221"/>
    </row>
    <row r="474" spans="1:12" ht="15.75" customHeight="1">
      <c r="A474" s="221"/>
      <c r="B474" s="221"/>
      <c r="C474" s="221"/>
      <c r="D474" s="221"/>
      <c r="E474" s="221"/>
      <c r="F474" s="221"/>
      <c r="G474" s="221"/>
      <c r="H474" s="221"/>
      <c r="I474" s="221"/>
      <c r="J474" s="221"/>
      <c r="K474" s="221"/>
      <c r="L474" s="221"/>
    </row>
    <row r="475" spans="1:12" ht="15.75" customHeight="1">
      <c r="A475" s="221"/>
      <c r="B475" s="221"/>
      <c r="C475" s="221"/>
      <c r="D475" s="221"/>
      <c r="E475" s="221"/>
      <c r="F475" s="221"/>
      <c r="G475" s="221"/>
      <c r="H475" s="221"/>
      <c r="I475" s="221"/>
      <c r="J475" s="221"/>
      <c r="K475" s="221"/>
      <c r="L475" s="221"/>
    </row>
    <row r="476" spans="1:12" ht="15.75" customHeight="1">
      <c r="A476" s="221"/>
      <c r="B476" s="221"/>
      <c r="C476" s="221"/>
      <c r="D476" s="221"/>
      <c r="E476" s="221"/>
      <c r="F476" s="221"/>
      <c r="G476" s="221"/>
      <c r="H476" s="221"/>
      <c r="I476" s="221"/>
      <c r="J476" s="221"/>
      <c r="K476" s="221"/>
      <c r="L476" s="221"/>
    </row>
    <row r="477" spans="1:12" ht="15.75" customHeight="1">
      <c r="A477" s="221"/>
      <c r="B477" s="221"/>
      <c r="C477" s="221"/>
      <c r="D477" s="221"/>
      <c r="E477" s="221"/>
      <c r="F477" s="221"/>
      <c r="G477" s="221"/>
      <c r="H477" s="221"/>
      <c r="I477" s="221"/>
      <c r="J477" s="221"/>
      <c r="K477" s="221"/>
      <c r="L477" s="221"/>
    </row>
    <row r="478" spans="1:12" ht="15.75" customHeight="1">
      <c r="A478" s="221"/>
      <c r="B478" s="221"/>
      <c r="C478" s="221"/>
      <c r="D478" s="221"/>
      <c r="E478" s="221"/>
      <c r="F478" s="221"/>
      <c r="G478" s="221"/>
      <c r="H478" s="221"/>
      <c r="I478" s="221"/>
      <c r="J478" s="221"/>
      <c r="K478" s="221"/>
      <c r="L478" s="221"/>
    </row>
    <row r="479" spans="1:12" ht="15.75" customHeight="1">
      <c r="A479" s="221"/>
      <c r="B479" s="221"/>
      <c r="C479" s="221"/>
      <c r="D479" s="221"/>
      <c r="E479" s="221"/>
      <c r="F479" s="221"/>
      <c r="G479" s="221"/>
      <c r="H479" s="221"/>
      <c r="I479" s="221"/>
      <c r="J479" s="221"/>
      <c r="K479" s="221"/>
      <c r="L479" s="221"/>
    </row>
    <row r="480" spans="1:12" ht="15.75" customHeight="1">
      <c r="A480" s="221"/>
      <c r="B480" s="221"/>
      <c r="C480" s="221"/>
      <c r="D480" s="221"/>
      <c r="E480" s="221"/>
      <c r="F480" s="221"/>
      <c r="G480" s="221"/>
      <c r="H480" s="221"/>
      <c r="I480" s="221"/>
      <c r="J480" s="221"/>
      <c r="K480" s="221"/>
      <c r="L480" s="221"/>
    </row>
    <row r="481" spans="1:12" ht="15.75" customHeight="1">
      <c r="A481" s="221"/>
      <c r="B481" s="221"/>
      <c r="C481" s="221"/>
      <c r="D481" s="221"/>
      <c r="E481" s="221"/>
      <c r="F481" s="221"/>
      <c r="G481" s="221"/>
      <c r="H481" s="221"/>
      <c r="I481" s="221"/>
      <c r="J481" s="221"/>
      <c r="K481" s="221"/>
      <c r="L481" s="221"/>
    </row>
    <row r="482" spans="1:12" ht="15.75" customHeight="1">
      <c r="A482" s="221"/>
      <c r="B482" s="221"/>
      <c r="C482" s="221"/>
      <c r="D482" s="221"/>
      <c r="E482" s="221"/>
      <c r="F482" s="221"/>
      <c r="G482" s="221"/>
      <c r="H482" s="221"/>
      <c r="I482" s="221"/>
      <c r="J482" s="221"/>
      <c r="K482" s="221"/>
      <c r="L482" s="221"/>
    </row>
    <row r="483" spans="1:12" ht="15.75" customHeight="1">
      <c r="A483" s="221"/>
      <c r="B483" s="221"/>
      <c r="C483" s="221"/>
      <c r="D483" s="221"/>
      <c r="E483" s="221"/>
      <c r="F483" s="221"/>
      <c r="G483" s="221"/>
      <c r="H483" s="221"/>
      <c r="I483" s="221"/>
      <c r="J483" s="221"/>
      <c r="K483" s="221"/>
      <c r="L483" s="221"/>
    </row>
    <row r="484" spans="1:12" ht="15.75" customHeight="1">
      <c r="A484" s="221"/>
      <c r="B484" s="221"/>
      <c r="C484" s="221"/>
      <c r="D484" s="221"/>
      <c r="E484" s="221"/>
      <c r="F484" s="221"/>
      <c r="G484" s="221"/>
      <c r="H484" s="221"/>
      <c r="I484" s="221"/>
      <c r="J484" s="221"/>
      <c r="K484" s="221"/>
      <c r="L484" s="221"/>
    </row>
    <row r="485" spans="1:12" ht="15.75" customHeight="1">
      <c r="A485" s="221"/>
      <c r="B485" s="221"/>
      <c r="C485" s="221"/>
      <c r="D485" s="221"/>
      <c r="E485" s="221"/>
      <c r="F485" s="221"/>
      <c r="G485" s="221"/>
      <c r="H485" s="221"/>
      <c r="I485" s="221"/>
      <c r="J485" s="221"/>
      <c r="K485" s="221"/>
      <c r="L485" s="221"/>
    </row>
    <row r="486" spans="1:12" ht="15.75" customHeight="1">
      <c r="A486" s="221"/>
      <c r="B486" s="221"/>
      <c r="C486" s="221"/>
      <c r="D486" s="221"/>
      <c r="E486" s="221"/>
      <c r="F486" s="221"/>
      <c r="G486" s="221"/>
      <c r="H486" s="221"/>
      <c r="I486" s="221"/>
      <c r="J486" s="221"/>
      <c r="K486" s="221"/>
      <c r="L486" s="221"/>
    </row>
    <row r="487" spans="1:12" ht="15.75" customHeight="1">
      <c r="A487" s="221"/>
      <c r="B487" s="221"/>
      <c r="C487" s="221"/>
      <c r="D487" s="221"/>
      <c r="E487" s="221"/>
      <c r="F487" s="221"/>
      <c r="G487" s="221"/>
      <c r="H487" s="221"/>
      <c r="I487" s="221"/>
      <c r="J487" s="221"/>
      <c r="K487" s="221"/>
      <c r="L487" s="221"/>
    </row>
    <row r="488" spans="1:12" ht="15.75" customHeight="1">
      <c r="A488" s="221"/>
      <c r="B488" s="221"/>
      <c r="C488" s="221"/>
      <c r="D488" s="221"/>
      <c r="E488" s="221"/>
      <c r="F488" s="221"/>
      <c r="G488" s="221"/>
      <c r="H488" s="221"/>
      <c r="I488" s="221"/>
      <c r="J488" s="221"/>
      <c r="K488" s="221"/>
      <c r="L488" s="221"/>
    </row>
    <row r="489" spans="1:12" ht="15.75" customHeight="1">
      <c r="A489" s="221"/>
      <c r="B489" s="221"/>
      <c r="C489" s="221"/>
      <c r="D489" s="221"/>
      <c r="E489" s="221"/>
      <c r="F489" s="221"/>
      <c r="G489" s="221"/>
      <c r="H489" s="221"/>
      <c r="I489" s="221"/>
      <c r="J489" s="221"/>
      <c r="K489" s="221"/>
      <c r="L489" s="221"/>
    </row>
    <row r="490" spans="1:12" ht="15.75" customHeight="1">
      <c r="A490" s="221"/>
      <c r="B490" s="221"/>
      <c r="C490" s="221"/>
      <c r="D490" s="221"/>
      <c r="E490" s="221"/>
      <c r="F490" s="221"/>
      <c r="G490" s="221"/>
      <c r="H490" s="221"/>
      <c r="I490" s="221"/>
      <c r="J490" s="221"/>
      <c r="K490" s="221"/>
      <c r="L490" s="221"/>
    </row>
    <row r="491" spans="1:12" ht="15.75" customHeight="1">
      <c r="A491" s="221"/>
      <c r="B491" s="221"/>
      <c r="C491" s="221"/>
      <c r="D491" s="221"/>
      <c r="E491" s="221"/>
      <c r="F491" s="221"/>
      <c r="G491" s="221"/>
      <c r="H491" s="221"/>
      <c r="I491" s="221"/>
      <c r="J491" s="221"/>
      <c r="K491" s="221"/>
      <c r="L491" s="221"/>
    </row>
    <row r="492" spans="1:12" ht="15.75" customHeight="1">
      <c r="A492" s="221"/>
      <c r="B492" s="221"/>
      <c r="C492" s="221"/>
      <c r="D492" s="221"/>
      <c r="E492" s="221"/>
      <c r="F492" s="221"/>
      <c r="G492" s="221"/>
      <c r="H492" s="221"/>
      <c r="I492" s="221"/>
      <c r="J492" s="221"/>
      <c r="K492" s="221"/>
      <c r="L492" s="221"/>
    </row>
    <row r="493" spans="1:12" ht="15.75" customHeight="1">
      <c r="A493" s="221"/>
      <c r="B493" s="221"/>
      <c r="C493" s="221"/>
      <c r="D493" s="221"/>
      <c r="E493" s="221"/>
      <c r="F493" s="221"/>
      <c r="G493" s="221"/>
      <c r="H493" s="221"/>
      <c r="I493" s="221"/>
      <c r="J493" s="221"/>
      <c r="K493" s="221"/>
      <c r="L493" s="221"/>
    </row>
    <row r="494" spans="1:12" ht="15.75" customHeight="1">
      <c r="A494" s="221"/>
      <c r="B494" s="221"/>
      <c r="C494" s="221"/>
      <c r="D494" s="221"/>
      <c r="E494" s="221"/>
      <c r="F494" s="221"/>
      <c r="G494" s="221"/>
      <c r="H494" s="221"/>
      <c r="I494" s="221"/>
      <c r="J494" s="221"/>
      <c r="K494" s="221"/>
      <c r="L494" s="221"/>
    </row>
    <row r="495" spans="1:12" ht="15.75" customHeight="1">
      <c r="A495" s="221"/>
      <c r="B495" s="221"/>
      <c r="C495" s="221"/>
      <c r="D495" s="221"/>
      <c r="E495" s="221"/>
      <c r="F495" s="221"/>
      <c r="G495" s="221"/>
      <c r="H495" s="221"/>
      <c r="I495" s="221"/>
      <c r="J495" s="221"/>
      <c r="K495" s="221"/>
      <c r="L495" s="221"/>
    </row>
    <row r="496" spans="1:12" ht="15.75" customHeight="1">
      <c r="A496" s="221"/>
      <c r="B496" s="221"/>
      <c r="C496" s="221"/>
      <c r="D496" s="221"/>
      <c r="E496" s="221"/>
      <c r="F496" s="221"/>
      <c r="G496" s="221"/>
      <c r="H496" s="221"/>
      <c r="I496" s="221"/>
      <c r="J496" s="221"/>
      <c r="K496" s="221"/>
      <c r="L496" s="221"/>
    </row>
    <row r="497" spans="1:12" ht="15.75" customHeight="1">
      <c r="A497" s="221"/>
      <c r="B497" s="221"/>
      <c r="C497" s="221"/>
      <c r="D497" s="221"/>
      <c r="E497" s="221"/>
      <c r="F497" s="221"/>
      <c r="G497" s="221"/>
      <c r="H497" s="221"/>
      <c r="I497" s="221"/>
      <c r="J497" s="221"/>
      <c r="K497" s="221"/>
      <c r="L497" s="221"/>
    </row>
    <row r="498" spans="1:12" ht="15.75" customHeight="1">
      <c r="A498" s="221"/>
      <c r="B498" s="221"/>
      <c r="C498" s="221"/>
      <c r="D498" s="221"/>
      <c r="E498" s="221"/>
      <c r="F498" s="221"/>
      <c r="G498" s="221"/>
      <c r="H498" s="221"/>
      <c r="I498" s="221"/>
      <c r="J498" s="221"/>
      <c r="K498" s="221"/>
      <c r="L498" s="221"/>
    </row>
    <row r="499" spans="1:12" ht="15.75" customHeight="1">
      <c r="A499" s="221"/>
      <c r="B499" s="221"/>
      <c r="C499" s="221"/>
      <c r="D499" s="221"/>
      <c r="E499" s="221"/>
      <c r="F499" s="221"/>
      <c r="G499" s="221"/>
      <c r="H499" s="221"/>
      <c r="I499" s="221"/>
      <c r="J499" s="221"/>
      <c r="K499" s="221"/>
      <c r="L499" s="221"/>
    </row>
    <row r="500" spans="1:12" ht="15.75" customHeight="1">
      <c r="A500" s="221"/>
      <c r="B500" s="221"/>
      <c r="C500" s="221"/>
      <c r="D500" s="221"/>
      <c r="E500" s="221"/>
      <c r="F500" s="221"/>
      <c r="G500" s="221"/>
      <c r="H500" s="221"/>
      <c r="I500" s="221"/>
      <c r="J500" s="221"/>
      <c r="K500" s="221"/>
      <c r="L500" s="221"/>
    </row>
    <row r="501" spans="1:12" ht="15.75" customHeight="1">
      <c r="A501" s="221"/>
      <c r="B501" s="221"/>
      <c r="C501" s="221"/>
      <c r="D501" s="221"/>
      <c r="E501" s="221"/>
      <c r="F501" s="221"/>
      <c r="G501" s="221"/>
      <c r="H501" s="221"/>
      <c r="I501" s="221"/>
      <c r="J501" s="221"/>
      <c r="K501" s="221"/>
      <c r="L501" s="221"/>
    </row>
    <row r="502" spans="1:12" ht="15.75" customHeight="1">
      <c r="A502" s="221"/>
      <c r="B502" s="221"/>
      <c r="C502" s="221"/>
      <c r="D502" s="221"/>
      <c r="E502" s="221"/>
      <c r="F502" s="221"/>
      <c r="G502" s="221"/>
      <c r="H502" s="221"/>
      <c r="I502" s="221"/>
      <c r="J502" s="221"/>
      <c r="K502" s="221"/>
      <c r="L502" s="221"/>
    </row>
    <row r="503" spans="1:12" ht="15.75" customHeight="1">
      <c r="A503" s="221"/>
      <c r="B503" s="221"/>
      <c r="C503" s="221"/>
      <c r="D503" s="221"/>
      <c r="E503" s="221"/>
      <c r="F503" s="221"/>
      <c r="G503" s="221"/>
      <c r="H503" s="221"/>
      <c r="I503" s="221"/>
      <c r="J503" s="221"/>
      <c r="K503" s="221"/>
      <c r="L503" s="221"/>
    </row>
    <row r="504" spans="1:12" ht="15.75" customHeight="1">
      <c r="A504" s="221"/>
      <c r="B504" s="221"/>
      <c r="C504" s="221"/>
      <c r="D504" s="221"/>
      <c r="E504" s="221"/>
      <c r="F504" s="221"/>
      <c r="G504" s="221"/>
      <c r="H504" s="221"/>
      <c r="I504" s="221"/>
      <c r="J504" s="221"/>
      <c r="K504" s="221"/>
      <c r="L504" s="221"/>
    </row>
    <row r="505" spans="1:12" ht="15.75" customHeight="1">
      <c r="A505" s="221"/>
      <c r="B505" s="221"/>
      <c r="C505" s="221"/>
      <c r="D505" s="221"/>
      <c r="E505" s="221"/>
      <c r="F505" s="221"/>
      <c r="G505" s="221"/>
      <c r="H505" s="221"/>
      <c r="I505" s="221"/>
      <c r="J505" s="221"/>
      <c r="K505" s="221"/>
      <c r="L505" s="221"/>
    </row>
    <row r="506" spans="1:12" ht="15.75" customHeight="1">
      <c r="A506" s="221"/>
      <c r="B506" s="221"/>
      <c r="C506" s="221"/>
      <c r="D506" s="221"/>
      <c r="E506" s="221"/>
      <c r="F506" s="221"/>
      <c r="G506" s="221"/>
      <c r="H506" s="221"/>
      <c r="I506" s="221"/>
      <c r="J506" s="221"/>
      <c r="K506" s="221"/>
      <c r="L506" s="221"/>
    </row>
    <row r="507" spans="1:12" ht="15.75" customHeight="1">
      <c r="A507" s="221"/>
      <c r="B507" s="221"/>
      <c r="C507" s="221"/>
      <c r="D507" s="221"/>
      <c r="E507" s="221"/>
      <c r="F507" s="221"/>
      <c r="G507" s="221"/>
      <c r="H507" s="221"/>
      <c r="I507" s="221"/>
      <c r="J507" s="221"/>
      <c r="K507" s="221"/>
      <c r="L507" s="221"/>
    </row>
    <row r="508" spans="1:12" ht="15.75" customHeight="1">
      <c r="A508" s="221"/>
      <c r="B508" s="221"/>
      <c r="C508" s="221"/>
      <c r="D508" s="221"/>
      <c r="E508" s="221"/>
      <c r="F508" s="221"/>
      <c r="G508" s="221"/>
      <c r="H508" s="221"/>
      <c r="I508" s="221"/>
      <c r="J508" s="221"/>
      <c r="K508" s="221"/>
      <c r="L508" s="221"/>
    </row>
    <row r="509" spans="1:12" ht="15.75" customHeight="1">
      <c r="A509" s="221"/>
      <c r="B509" s="221"/>
      <c r="C509" s="221"/>
      <c r="D509" s="221"/>
      <c r="E509" s="221"/>
      <c r="F509" s="221"/>
      <c r="G509" s="221"/>
      <c r="H509" s="221"/>
      <c r="I509" s="221"/>
      <c r="J509" s="221"/>
      <c r="K509" s="221"/>
      <c r="L509" s="221"/>
    </row>
    <row r="510" spans="1:12" ht="15.75" customHeight="1">
      <c r="A510" s="221"/>
      <c r="B510" s="221"/>
      <c r="C510" s="221"/>
      <c r="D510" s="221"/>
      <c r="E510" s="221"/>
      <c r="F510" s="221"/>
      <c r="G510" s="221"/>
      <c r="H510" s="221"/>
      <c r="I510" s="221"/>
      <c r="J510" s="221"/>
      <c r="K510" s="221"/>
      <c r="L510" s="221"/>
    </row>
    <row r="511" spans="1:12" ht="15.75" customHeight="1">
      <c r="A511" s="221"/>
      <c r="B511" s="221"/>
      <c r="C511" s="221"/>
      <c r="D511" s="221"/>
      <c r="E511" s="221"/>
      <c r="F511" s="221"/>
      <c r="G511" s="221"/>
      <c r="H511" s="221"/>
      <c r="I511" s="221"/>
      <c r="J511" s="221"/>
      <c r="K511" s="221"/>
      <c r="L511" s="221"/>
    </row>
    <row r="512" spans="1:12" ht="15.75" customHeight="1">
      <c r="A512" s="221"/>
      <c r="B512" s="221"/>
      <c r="C512" s="221"/>
      <c r="D512" s="221"/>
      <c r="E512" s="221"/>
      <c r="F512" s="221"/>
      <c r="G512" s="221"/>
      <c r="H512" s="221"/>
      <c r="I512" s="221"/>
      <c r="J512" s="221"/>
      <c r="K512" s="221"/>
      <c r="L512" s="221"/>
    </row>
    <row r="513" spans="1:12" ht="15.75" customHeight="1">
      <c r="A513" s="221"/>
      <c r="B513" s="221"/>
      <c r="C513" s="221"/>
      <c r="D513" s="221"/>
      <c r="E513" s="221"/>
      <c r="F513" s="221"/>
      <c r="G513" s="221"/>
      <c r="H513" s="221"/>
      <c r="I513" s="221"/>
      <c r="J513" s="221"/>
      <c r="K513" s="221"/>
      <c r="L513" s="221"/>
    </row>
    <row r="514" spans="1:12" ht="15.75" customHeight="1">
      <c r="A514" s="221"/>
      <c r="B514" s="221"/>
      <c r="C514" s="221"/>
      <c r="D514" s="221"/>
      <c r="E514" s="221"/>
      <c r="F514" s="221"/>
      <c r="G514" s="221"/>
      <c r="H514" s="221"/>
      <c r="I514" s="221"/>
      <c r="J514" s="221"/>
      <c r="K514" s="221"/>
      <c r="L514" s="221"/>
    </row>
    <row r="515" spans="1:12" ht="15.75" customHeight="1">
      <c r="A515" s="221"/>
      <c r="B515" s="221"/>
      <c r="C515" s="221"/>
      <c r="D515" s="221"/>
      <c r="E515" s="221"/>
      <c r="F515" s="221"/>
      <c r="G515" s="221"/>
      <c r="H515" s="221"/>
      <c r="I515" s="221"/>
      <c r="J515" s="221"/>
      <c r="K515" s="221"/>
      <c r="L515" s="221"/>
    </row>
    <row r="516" spans="1:12" ht="15.75" customHeight="1">
      <c r="A516" s="221"/>
      <c r="B516" s="221"/>
      <c r="C516" s="221"/>
      <c r="D516" s="221"/>
      <c r="E516" s="221"/>
      <c r="F516" s="221"/>
      <c r="G516" s="221"/>
      <c r="H516" s="221"/>
      <c r="I516" s="221"/>
      <c r="J516" s="221"/>
      <c r="K516" s="221"/>
      <c r="L516" s="221"/>
    </row>
    <row r="517" spans="1:12" ht="15.75" customHeight="1">
      <c r="A517" s="221"/>
      <c r="B517" s="221"/>
      <c r="C517" s="221"/>
      <c r="D517" s="221"/>
      <c r="E517" s="221"/>
      <c r="F517" s="221"/>
      <c r="G517" s="221"/>
      <c r="H517" s="221"/>
      <c r="I517" s="221"/>
      <c r="J517" s="221"/>
      <c r="K517" s="221"/>
      <c r="L517" s="221"/>
    </row>
    <row r="518" spans="1:12" ht="15.75" customHeight="1">
      <c r="A518" s="221"/>
      <c r="B518" s="221"/>
      <c r="C518" s="221"/>
      <c r="D518" s="221"/>
      <c r="E518" s="221"/>
      <c r="F518" s="221"/>
      <c r="G518" s="221"/>
      <c r="H518" s="221"/>
      <c r="I518" s="221"/>
      <c r="J518" s="221"/>
      <c r="K518" s="221"/>
      <c r="L518" s="221"/>
    </row>
    <row r="519" spans="1:12" ht="15.75" customHeight="1">
      <c r="A519" s="221"/>
      <c r="B519" s="221"/>
      <c r="C519" s="221"/>
      <c r="D519" s="221"/>
      <c r="E519" s="221"/>
      <c r="F519" s="221"/>
      <c r="G519" s="221"/>
      <c r="H519" s="221"/>
      <c r="I519" s="221"/>
      <c r="J519" s="221"/>
      <c r="K519" s="221"/>
      <c r="L519" s="221"/>
    </row>
    <row r="520" spans="1:12" ht="15.75" customHeight="1">
      <c r="A520" s="221"/>
      <c r="B520" s="221"/>
      <c r="C520" s="221"/>
      <c r="D520" s="221"/>
      <c r="E520" s="221"/>
      <c r="F520" s="221"/>
      <c r="G520" s="221"/>
      <c r="H520" s="221"/>
      <c r="I520" s="221"/>
      <c r="J520" s="221"/>
      <c r="K520" s="221"/>
      <c r="L520" s="221"/>
    </row>
    <row r="521" spans="1:12" ht="15.75" customHeight="1">
      <c r="A521" s="221"/>
      <c r="B521" s="221"/>
      <c r="C521" s="221"/>
      <c r="D521" s="221"/>
      <c r="E521" s="221"/>
      <c r="F521" s="221"/>
      <c r="G521" s="221"/>
      <c r="H521" s="221"/>
      <c r="I521" s="221"/>
      <c r="J521" s="221"/>
      <c r="K521" s="221"/>
      <c r="L521" s="221"/>
    </row>
    <row r="522" spans="1:12" ht="15.75" customHeight="1">
      <c r="A522" s="221"/>
      <c r="B522" s="221"/>
      <c r="C522" s="221"/>
      <c r="D522" s="221"/>
      <c r="E522" s="221"/>
      <c r="F522" s="221"/>
      <c r="G522" s="221"/>
      <c r="H522" s="221"/>
      <c r="I522" s="221"/>
      <c r="J522" s="221"/>
      <c r="K522" s="221"/>
      <c r="L522" s="221"/>
    </row>
    <row r="523" spans="1:12" ht="15.75" customHeight="1">
      <c r="A523" s="221"/>
      <c r="B523" s="221"/>
      <c r="C523" s="221"/>
      <c r="D523" s="221"/>
      <c r="E523" s="221"/>
      <c r="F523" s="221"/>
      <c r="G523" s="221"/>
      <c r="H523" s="221"/>
      <c r="I523" s="221"/>
      <c r="J523" s="221"/>
      <c r="K523" s="221"/>
      <c r="L523" s="221"/>
    </row>
    <row r="524" spans="1:12" ht="15.75" customHeight="1">
      <c r="A524" s="221"/>
      <c r="B524" s="221"/>
      <c r="C524" s="221"/>
      <c r="D524" s="221"/>
      <c r="E524" s="221"/>
      <c r="F524" s="221"/>
      <c r="G524" s="221"/>
      <c r="H524" s="221"/>
      <c r="I524" s="221"/>
      <c r="J524" s="221"/>
      <c r="K524" s="221"/>
      <c r="L524" s="221"/>
    </row>
    <row r="525" spans="1:12" ht="15.75" customHeight="1">
      <c r="A525" s="221"/>
      <c r="B525" s="221"/>
      <c r="C525" s="221"/>
      <c r="D525" s="221"/>
      <c r="E525" s="221"/>
      <c r="F525" s="221"/>
      <c r="G525" s="221"/>
      <c r="H525" s="221"/>
      <c r="I525" s="221"/>
      <c r="J525" s="221"/>
      <c r="K525" s="221"/>
      <c r="L525" s="221"/>
    </row>
    <row r="526" spans="1:12" ht="15.75" customHeight="1">
      <c r="A526" s="221"/>
      <c r="B526" s="221"/>
      <c r="C526" s="221"/>
      <c r="D526" s="221"/>
      <c r="E526" s="221"/>
      <c r="F526" s="221"/>
      <c r="G526" s="221"/>
      <c r="H526" s="221"/>
      <c r="I526" s="221"/>
      <c r="J526" s="221"/>
      <c r="K526" s="221"/>
      <c r="L526" s="221"/>
    </row>
    <row r="527" spans="1:12" ht="15.75" customHeight="1">
      <c r="A527" s="221"/>
      <c r="B527" s="221"/>
      <c r="C527" s="221"/>
      <c r="D527" s="221"/>
      <c r="E527" s="221"/>
      <c r="F527" s="221"/>
      <c r="G527" s="221"/>
      <c r="H527" s="221"/>
      <c r="I527" s="221"/>
      <c r="J527" s="221"/>
      <c r="K527" s="221"/>
      <c r="L527" s="221"/>
    </row>
    <row r="528" spans="1:12" ht="15.75" customHeight="1">
      <c r="A528" s="221"/>
      <c r="B528" s="221"/>
      <c r="C528" s="221"/>
      <c r="D528" s="221"/>
      <c r="E528" s="221"/>
      <c r="F528" s="221"/>
      <c r="G528" s="221"/>
      <c r="H528" s="221"/>
      <c r="I528" s="221"/>
      <c r="J528" s="221"/>
      <c r="K528" s="221"/>
      <c r="L528" s="221"/>
    </row>
    <row r="529" spans="1:12" ht="15.75" customHeight="1">
      <c r="A529" s="221"/>
      <c r="B529" s="221"/>
      <c r="C529" s="221"/>
      <c r="D529" s="221"/>
      <c r="E529" s="221"/>
      <c r="F529" s="221"/>
      <c r="G529" s="221"/>
      <c r="H529" s="221"/>
      <c r="I529" s="221"/>
      <c r="J529" s="221"/>
      <c r="K529" s="221"/>
      <c r="L529" s="221"/>
    </row>
    <row r="530" spans="1:12" ht="15.75" customHeight="1">
      <c r="A530" s="221"/>
      <c r="B530" s="221"/>
      <c r="C530" s="221"/>
      <c r="D530" s="221"/>
      <c r="E530" s="221"/>
      <c r="F530" s="221"/>
      <c r="G530" s="221"/>
      <c r="H530" s="221"/>
      <c r="I530" s="221"/>
      <c r="J530" s="221"/>
      <c r="K530" s="221"/>
      <c r="L530" s="221"/>
    </row>
    <row r="531" spans="1:12" ht="15.75" customHeight="1">
      <c r="A531" s="221"/>
      <c r="B531" s="221"/>
      <c r="C531" s="221"/>
      <c r="D531" s="221"/>
      <c r="E531" s="221"/>
      <c r="F531" s="221"/>
      <c r="G531" s="221"/>
      <c r="H531" s="221"/>
      <c r="I531" s="221"/>
      <c r="J531" s="221"/>
      <c r="K531" s="221"/>
      <c r="L531" s="221"/>
    </row>
    <row r="532" spans="1:12" ht="15.75" customHeight="1">
      <c r="A532" s="221"/>
      <c r="B532" s="221"/>
      <c r="C532" s="221"/>
      <c r="D532" s="221"/>
      <c r="E532" s="221"/>
      <c r="F532" s="221"/>
      <c r="G532" s="221"/>
      <c r="H532" s="221"/>
      <c r="I532" s="221"/>
      <c r="J532" s="221"/>
      <c r="K532" s="221"/>
      <c r="L532" s="221"/>
    </row>
    <row r="533" spans="1:12" ht="15.75" customHeight="1">
      <c r="A533" s="221"/>
      <c r="B533" s="221"/>
      <c r="C533" s="221"/>
      <c r="D533" s="221"/>
      <c r="E533" s="221"/>
      <c r="F533" s="221"/>
      <c r="G533" s="221"/>
      <c r="H533" s="221"/>
      <c r="I533" s="221"/>
      <c r="J533" s="221"/>
      <c r="K533" s="221"/>
      <c r="L533" s="221"/>
    </row>
    <row r="534" spans="1:12" ht="15.75" customHeight="1">
      <c r="A534" s="221"/>
      <c r="B534" s="221"/>
      <c r="C534" s="221"/>
      <c r="D534" s="221"/>
      <c r="E534" s="221"/>
      <c r="F534" s="221"/>
      <c r="G534" s="221"/>
      <c r="H534" s="221"/>
      <c r="I534" s="221"/>
      <c r="J534" s="221"/>
      <c r="K534" s="221"/>
      <c r="L534" s="221"/>
    </row>
    <row r="535" spans="1:12" ht="15.75" customHeight="1">
      <c r="A535" s="221"/>
      <c r="B535" s="221"/>
      <c r="C535" s="221"/>
      <c r="D535" s="221"/>
      <c r="E535" s="221"/>
      <c r="F535" s="221"/>
      <c r="G535" s="221"/>
      <c r="H535" s="221"/>
      <c r="I535" s="221"/>
      <c r="J535" s="221"/>
      <c r="K535" s="221"/>
      <c r="L535" s="221"/>
    </row>
    <row r="536" spans="1:12" ht="15.75" customHeight="1">
      <c r="A536" s="221"/>
      <c r="B536" s="221"/>
      <c r="C536" s="221"/>
      <c r="D536" s="221"/>
      <c r="E536" s="221"/>
      <c r="F536" s="221"/>
      <c r="G536" s="221"/>
      <c r="H536" s="221"/>
      <c r="I536" s="221"/>
      <c r="J536" s="221"/>
      <c r="K536" s="221"/>
      <c r="L536" s="221"/>
    </row>
    <row r="537" spans="1:12" ht="15.75" customHeight="1">
      <c r="A537" s="221"/>
      <c r="B537" s="221"/>
      <c r="C537" s="221"/>
      <c r="D537" s="221"/>
      <c r="E537" s="221"/>
      <c r="F537" s="221"/>
      <c r="G537" s="221"/>
      <c r="H537" s="221"/>
      <c r="I537" s="221"/>
      <c r="J537" s="221"/>
      <c r="K537" s="221"/>
      <c r="L537" s="221"/>
    </row>
    <row r="538" spans="1:12" ht="15.75" customHeight="1">
      <c r="A538" s="221"/>
      <c r="B538" s="221"/>
      <c r="C538" s="221"/>
      <c r="D538" s="221"/>
      <c r="E538" s="221"/>
      <c r="F538" s="221"/>
      <c r="G538" s="221"/>
      <c r="H538" s="221"/>
      <c r="I538" s="221"/>
      <c r="J538" s="221"/>
      <c r="K538" s="221"/>
      <c r="L538" s="221"/>
    </row>
    <row r="539" spans="1:12" ht="15.75" customHeight="1">
      <c r="A539" s="221"/>
      <c r="B539" s="221"/>
      <c r="C539" s="221"/>
      <c r="D539" s="221"/>
      <c r="E539" s="221"/>
      <c r="F539" s="221"/>
      <c r="G539" s="221"/>
      <c r="H539" s="221"/>
      <c r="I539" s="221"/>
      <c r="J539" s="221"/>
      <c r="K539" s="221"/>
      <c r="L539" s="221"/>
    </row>
    <row r="540" spans="1:12" ht="15.75" customHeight="1">
      <c r="A540" s="221"/>
      <c r="B540" s="221"/>
      <c r="C540" s="221"/>
      <c r="D540" s="221"/>
      <c r="E540" s="221"/>
      <c r="F540" s="221"/>
      <c r="G540" s="221"/>
      <c r="H540" s="221"/>
      <c r="I540" s="221"/>
      <c r="J540" s="221"/>
      <c r="K540" s="221"/>
      <c r="L540" s="221"/>
    </row>
    <row r="541" spans="1:12" ht="15.75" customHeight="1">
      <c r="A541" s="221"/>
      <c r="B541" s="221"/>
      <c r="C541" s="221"/>
      <c r="D541" s="221"/>
      <c r="E541" s="221"/>
      <c r="F541" s="221"/>
      <c r="G541" s="221"/>
      <c r="H541" s="221"/>
      <c r="I541" s="221"/>
      <c r="J541" s="221"/>
      <c r="K541" s="221"/>
      <c r="L541" s="221"/>
    </row>
    <row r="542" spans="1:12" ht="15.75" customHeight="1">
      <c r="A542" s="221"/>
      <c r="B542" s="221"/>
      <c r="C542" s="221"/>
      <c r="D542" s="221"/>
      <c r="E542" s="221"/>
      <c r="F542" s="221"/>
      <c r="G542" s="221"/>
      <c r="H542" s="221"/>
      <c r="I542" s="221"/>
      <c r="J542" s="221"/>
      <c r="K542" s="221"/>
      <c r="L542" s="221"/>
    </row>
    <row r="543" spans="1:12" ht="15.75" customHeight="1">
      <c r="A543" s="221"/>
      <c r="B543" s="221"/>
      <c r="C543" s="221"/>
      <c r="D543" s="221"/>
      <c r="E543" s="221"/>
      <c r="F543" s="221"/>
      <c r="G543" s="221"/>
      <c r="H543" s="221"/>
      <c r="I543" s="221"/>
      <c r="J543" s="221"/>
      <c r="K543" s="221"/>
      <c r="L543" s="221"/>
    </row>
    <row r="544" spans="1:12" ht="15.75" customHeight="1">
      <c r="A544" s="221"/>
      <c r="B544" s="221"/>
      <c r="C544" s="221"/>
      <c r="D544" s="221"/>
      <c r="E544" s="221"/>
      <c r="F544" s="221"/>
      <c r="G544" s="221"/>
      <c r="H544" s="221"/>
      <c r="I544" s="221"/>
      <c r="J544" s="221"/>
      <c r="K544" s="221"/>
      <c r="L544" s="221"/>
    </row>
    <row r="545" spans="1:12" ht="15.75" customHeight="1">
      <c r="A545" s="221"/>
      <c r="B545" s="221"/>
      <c r="C545" s="221"/>
      <c r="D545" s="221"/>
      <c r="E545" s="221"/>
      <c r="F545" s="221"/>
      <c r="G545" s="221"/>
      <c r="H545" s="221"/>
      <c r="I545" s="221"/>
      <c r="J545" s="221"/>
      <c r="K545" s="221"/>
      <c r="L545" s="221"/>
    </row>
    <row r="546" spans="1:12" ht="15.75" customHeight="1">
      <c r="A546" s="221"/>
      <c r="B546" s="221"/>
      <c r="C546" s="221"/>
      <c r="D546" s="221"/>
      <c r="E546" s="221"/>
      <c r="F546" s="221"/>
      <c r="G546" s="221"/>
      <c r="H546" s="221"/>
      <c r="I546" s="221"/>
      <c r="J546" s="221"/>
      <c r="K546" s="221"/>
      <c r="L546" s="221"/>
    </row>
    <row r="547" spans="1:12" ht="15.75" customHeight="1">
      <c r="A547" s="221"/>
      <c r="B547" s="221"/>
      <c r="C547" s="221"/>
      <c r="D547" s="221"/>
      <c r="E547" s="221"/>
      <c r="F547" s="221"/>
      <c r="G547" s="221"/>
      <c r="H547" s="221"/>
      <c r="I547" s="221"/>
      <c r="J547" s="221"/>
      <c r="K547" s="221"/>
      <c r="L547" s="221"/>
    </row>
    <row r="548" spans="1:12" ht="15.75" customHeight="1">
      <c r="A548" s="221"/>
      <c r="B548" s="221"/>
      <c r="C548" s="221"/>
      <c r="D548" s="221"/>
      <c r="E548" s="221"/>
      <c r="F548" s="221"/>
      <c r="G548" s="221"/>
      <c r="H548" s="221"/>
      <c r="I548" s="221"/>
      <c r="J548" s="221"/>
      <c r="K548" s="221"/>
      <c r="L548" s="221"/>
    </row>
    <row r="549" spans="1:12" ht="15.75" customHeight="1">
      <c r="A549" s="221"/>
      <c r="B549" s="221"/>
      <c r="C549" s="221"/>
      <c r="D549" s="221"/>
      <c r="E549" s="221"/>
      <c r="F549" s="221"/>
      <c r="G549" s="221"/>
      <c r="H549" s="221"/>
      <c r="I549" s="221"/>
      <c r="J549" s="221"/>
      <c r="K549" s="221"/>
      <c r="L549" s="221"/>
    </row>
    <row r="550" spans="1:12" ht="15.75" customHeight="1">
      <c r="A550" s="221"/>
      <c r="B550" s="221"/>
      <c r="C550" s="221"/>
      <c r="D550" s="221"/>
      <c r="E550" s="221"/>
      <c r="F550" s="221"/>
      <c r="G550" s="221"/>
      <c r="H550" s="221"/>
      <c r="I550" s="221"/>
      <c r="J550" s="221"/>
      <c r="K550" s="221"/>
      <c r="L550" s="221"/>
    </row>
    <row r="551" spans="1:12" ht="15.75" customHeight="1">
      <c r="A551" s="221"/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</row>
    <row r="552" spans="1:12" ht="15.75" customHeight="1">
      <c r="A552" s="221"/>
      <c r="B552" s="221"/>
      <c r="C552" s="221"/>
      <c r="D552" s="221"/>
      <c r="E552" s="221"/>
      <c r="F552" s="221"/>
      <c r="G552" s="221"/>
      <c r="H552" s="221"/>
      <c r="I552" s="221"/>
      <c r="J552" s="221"/>
      <c r="K552" s="221"/>
      <c r="L552" s="221"/>
    </row>
    <row r="553" spans="1:12" ht="15.75" customHeight="1">
      <c r="A553" s="221"/>
      <c r="B553" s="221"/>
      <c r="C553" s="221"/>
      <c r="D553" s="221"/>
      <c r="E553" s="221"/>
      <c r="F553" s="221"/>
      <c r="G553" s="221"/>
      <c r="H553" s="221"/>
      <c r="I553" s="221"/>
      <c r="J553" s="221"/>
      <c r="K553" s="221"/>
      <c r="L553" s="221"/>
    </row>
    <row r="554" spans="1:12" ht="15.75" customHeight="1">
      <c r="A554" s="221"/>
      <c r="B554" s="221"/>
      <c r="C554" s="221"/>
      <c r="D554" s="221"/>
      <c r="E554" s="221"/>
      <c r="F554" s="221"/>
      <c r="G554" s="221"/>
      <c r="H554" s="221"/>
      <c r="I554" s="221"/>
      <c r="J554" s="221"/>
      <c r="K554" s="221"/>
      <c r="L554" s="221"/>
    </row>
    <row r="555" spans="1:12" ht="15.75" customHeight="1">
      <c r="A555" s="221"/>
      <c r="B555" s="221"/>
      <c r="C555" s="221"/>
      <c r="D555" s="221"/>
      <c r="E555" s="221"/>
      <c r="F555" s="221"/>
      <c r="G555" s="221"/>
      <c r="H555" s="221"/>
      <c r="I555" s="221"/>
      <c r="J555" s="221"/>
      <c r="K555" s="221"/>
      <c r="L555" s="221"/>
    </row>
    <row r="556" spans="1:12" ht="15.75" customHeight="1">
      <c r="A556" s="221"/>
      <c r="B556" s="221"/>
      <c r="C556" s="221"/>
      <c r="D556" s="221"/>
      <c r="E556" s="221"/>
      <c r="F556" s="221"/>
      <c r="G556" s="221"/>
      <c r="H556" s="221"/>
      <c r="I556" s="221"/>
      <c r="J556" s="221"/>
      <c r="K556" s="221"/>
      <c r="L556" s="221"/>
    </row>
    <row r="557" spans="1:12" ht="15.75" customHeight="1">
      <c r="A557" s="221"/>
      <c r="B557" s="221"/>
      <c r="C557" s="221"/>
      <c r="D557" s="221"/>
      <c r="E557" s="221"/>
      <c r="F557" s="221"/>
      <c r="G557" s="221"/>
      <c r="H557" s="221"/>
      <c r="I557" s="221"/>
      <c r="J557" s="221"/>
      <c r="K557" s="221"/>
      <c r="L557" s="221"/>
    </row>
    <row r="558" spans="1:12" ht="15.75" customHeight="1">
      <c r="A558" s="221"/>
      <c r="B558" s="221"/>
      <c r="C558" s="221"/>
      <c r="D558" s="221"/>
      <c r="E558" s="221"/>
      <c r="F558" s="221"/>
      <c r="G558" s="221"/>
      <c r="H558" s="221"/>
      <c r="I558" s="221"/>
      <c r="J558" s="221"/>
      <c r="K558" s="221"/>
      <c r="L558" s="221"/>
    </row>
    <row r="559" spans="1:12" ht="15.75" customHeight="1">
      <c r="A559" s="221"/>
      <c r="B559" s="221"/>
      <c r="C559" s="221"/>
      <c r="D559" s="221"/>
      <c r="E559" s="221"/>
      <c r="F559" s="221"/>
      <c r="G559" s="221"/>
      <c r="H559" s="221"/>
      <c r="I559" s="221"/>
      <c r="J559" s="221"/>
      <c r="K559" s="221"/>
      <c r="L559" s="221"/>
    </row>
    <row r="560" spans="1:12" ht="15.75" customHeight="1">
      <c r="A560" s="221"/>
      <c r="B560" s="221"/>
      <c r="C560" s="221"/>
      <c r="D560" s="221"/>
      <c r="E560" s="221"/>
      <c r="F560" s="221"/>
      <c r="G560" s="221"/>
      <c r="H560" s="221"/>
      <c r="I560" s="221"/>
      <c r="J560" s="221"/>
      <c r="K560" s="221"/>
      <c r="L560" s="221"/>
    </row>
    <row r="561" spans="1:12" ht="15.75" customHeight="1">
      <c r="A561" s="221"/>
      <c r="B561" s="221"/>
      <c r="C561" s="221"/>
      <c r="D561" s="221"/>
      <c r="E561" s="221"/>
      <c r="F561" s="221"/>
      <c r="G561" s="221"/>
      <c r="H561" s="221"/>
      <c r="I561" s="221"/>
      <c r="J561" s="221"/>
      <c r="K561" s="221"/>
      <c r="L561" s="221"/>
    </row>
    <row r="562" spans="1:12" ht="15.75" customHeight="1">
      <c r="A562" s="221"/>
      <c r="B562" s="221"/>
      <c r="C562" s="221"/>
      <c r="D562" s="221"/>
      <c r="E562" s="221"/>
      <c r="F562" s="221"/>
      <c r="G562" s="221"/>
      <c r="H562" s="221"/>
      <c r="I562" s="221"/>
      <c r="J562" s="221"/>
      <c r="K562" s="221"/>
      <c r="L562" s="221"/>
    </row>
    <row r="563" spans="1:12" ht="15.75" customHeight="1">
      <c r="A563" s="221"/>
      <c r="B563" s="221"/>
      <c r="C563" s="221"/>
      <c r="D563" s="221"/>
      <c r="E563" s="221"/>
      <c r="F563" s="221"/>
      <c r="G563" s="221"/>
      <c r="H563" s="221"/>
      <c r="I563" s="221"/>
      <c r="J563" s="221"/>
      <c r="K563" s="221"/>
      <c r="L563" s="221"/>
    </row>
    <row r="564" spans="1:12" ht="15.75" customHeight="1">
      <c r="A564" s="221"/>
      <c r="B564" s="221"/>
      <c r="C564" s="221"/>
      <c r="D564" s="221"/>
      <c r="E564" s="221"/>
      <c r="F564" s="221"/>
      <c r="G564" s="221"/>
      <c r="H564" s="221"/>
      <c r="I564" s="221"/>
      <c r="J564" s="221"/>
      <c r="K564" s="221"/>
      <c r="L564" s="221"/>
    </row>
    <row r="565" spans="1:12" ht="15.75" customHeight="1">
      <c r="A565" s="221"/>
      <c r="B565" s="221"/>
      <c r="C565" s="221"/>
      <c r="D565" s="221"/>
      <c r="E565" s="221"/>
      <c r="F565" s="221"/>
      <c r="G565" s="221"/>
      <c r="H565" s="221"/>
      <c r="I565" s="221"/>
      <c r="J565" s="221"/>
      <c r="K565" s="221"/>
      <c r="L565" s="221"/>
    </row>
    <row r="566" spans="1:12" ht="15.75" customHeight="1">
      <c r="A566" s="221"/>
      <c r="B566" s="221"/>
      <c r="C566" s="221"/>
      <c r="D566" s="221"/>
      <c r="E566" s="221"/>
      <c r="F566" s="221"/>
      <c r="G566" s="221"/>
      <c r="H566" s="221"/>
      <c r="I566" s="221"/>
      <c r="J566" s="221"/>
      <c r="K566" s="221"/>
      <c r="L566" s="221"/>
    </row>
    <row r="567" spans="1:12" ht="15.75" customHeight="1">
      <c r="A567" s="221"/>
      <c r="B567" s="221"/>
      <c r="C567" s="221"/>
      <c r="D567" s="221"/>
      <c r="E567" s="221"/>
      <c r="F567" s="221"/>
      <c r="G567" s="221"/>
      <c r="H567" s="221"/>
      <c r="I567" s="221"/>
      <c r="J567" s="221"/>
      <c r="K567" s="221"/>
      <c r="L567" s="221"/>
    </row>
    <row r="568" spans="1:12" ht="15.75" customHeight="1">
      <c r="A568" s="221"/>
      <c r="B568" s="221"/>
      <c r="C568" s="221"/>
      <c r="D568" s="221"/>
      <c r="E568" s="221"/>
      <c r="F568" s="221"/>
      <c r="G568" s="221"/>
      <c r="H568" s="221"/>
      <c r="I568" s="221"/>
      <c r="J568" s="221"/>
      <c r="K568" s="221"/>
      <c r="L568" s="221"/>
    </row>
    <row r="569" spans="1:12" ht="15.75" customHeight="1">
      <c r="A569" s="221"/>
      <c r="B569" s="221"/>
      <c r="C569" s="221"/>
      <c r="D569" s="221"/>
      <c r="E569" s="221"/>
      <c r="F569" s="221"/>
      <c r="G569" s="221"/>
      <c r="H569" s="221"/>
      <c r="I569" s="221"/>
      <c r="J569" s="221"/>
      <c r="K569" s="221"/>
      <c r="L569" s="221"/>
    </row>
    <row r="570" spans="1:12" ht="15.75" customHeight="1">
      <c r="A570" s="221"/>
      <c r="B570" s="221"/>
      <c r="C570" s="221"/>
      <c r="D570" s="221"/>
      <c r="E570" s="221"/>
      <c r="F570" s="221"/>
      <c r="G570" s="221"/>
      <c r="H570" s="221"/>
      <c r="I570" s="221"/>
      <c r="J570" s="221"/>
      <c r="K570" s="221"/>
      <c r="L570" s="221"/>
    </row>
    <row r="571" spans="1:12" ht="15.75" customHeight="1">
      <c r="A571" s="221"/>
      <c r="B571" s="221"/>
      <c r="C571" s="221"/>
      <c r="D571" s="221"/>
      <c r="E571" s="221"/>
      <c r="F571" s="221"/>
      <c r="G571" s="221"/>
      <c r="H571" s="221"/>
      <c r="I571" s="221"/>
      <c r="J571" s="221"/>
      <c r="K571" s="221"/>
      <c r="L571" s="221"/>
    </row>
    <row r="572" spans="1:12" ht="15.75" customHeight="1">
      <c r="A572" s="221"/>
      <c r="B572" s="221"/>
      <c r="C572" s="221"/>
      <c r="D572" s="221"/>
      <c r="E572" s="221"/>
      <c r="F572" s="221"/>
      <c r="G572" s="221"/>
      <c r="H572" s="221"/>
      <c r="I572" s="221"/>
      <c r="J572" s="221"/>
      <c r="K572" s="221"/>
      <c r="L572" s="221"/>
    </row>
    <row r="573" spans="1:12" ht="15.75" customHeight="1">
      <c r="A573" s="221"/>
      <c r="B573" s="221"/>
      <c r="C573" s="221"/>
      <c r="D573" s="221"/>
      <c r="E573" s="221"/>
      <c r="F573" s="221"/>
      <c r="G573" s="221"/>
      <c r="H573" s="221"/>
      <c r="I573" s="221"/>
      <c r="J573" s="221"/>
      <c r="K573" s="221"/>
      <c r="L573" s="221"/>
    </row>
    <row r="574" spans="1:12" ht="15.75" customHeight="1">
      <c r="A574" s="221"/>
      <c r="B574" s="221"/>
      <c r="C574" s="221"/>
      <c r="D574" s="221"/>
      <c r="E574" s="221"/>
      <c r="F574" s="221"/>
      <c r="G574" s="221"/>
      <c r="H574" s="221"/>
      <c r="I574" s="221"/>
      <c r="J574" s="221"/>
      <c r="K574" s="221"/>
      <c r="L574" s="221"/>
    </row>
    <row r="575" spans="1:12" ht="15.75" customHeight="1">
      <c r="A575" s="221"/>
      <c r="B575" s="221"/>
      <c r="C575" s="221"/>
      <c r="D575" s="221"/>
      <c r="E575" s="221"/>
      <c r="F575" s="221"/>
      <c r="G575" s="221"/>
      <c r="H575" s="221"/>
      <c r="I575" s="221"/>
      <c r="J575" s="221"/>
      <c r="K575" s="221"/>
      <c r="L575" s="221"/>
    </row>
    <row r="576" spans="1:12" ht="15.75" customHeight="1">
      <c r="A576" s="221"/>
      <c r="B576" s="221"/>
      <c r="C576" s="221"/>
      <c r="D576" s="221"/>
      <c r="E576" s="221"/>
      <c r="F576" s="221"/>
      <c r="G576" s="221"/>
      <c r="H576" s="221"/>
      <c r="I576" s="221"/>
      <c r="J576" s="221"/>
      <c r="K576" s="221"/>
      <c r="L576" s="221"/>
    </row>
    <row r="577" spans="1:12" ht="15.75" customHeight="1">
      <c r="A577" s="221"/>
      <c r="B577" s="221"/>
      <c r="C577" s="221"/>
      <c r="D577" s="221"/>
      <c r="E577" s="221"/>
      <c r="F577" s="221"/>
      <c r="G577" s="221"/>
      <c r="H577" s="221"/>
      <c r="I577" s="221"/>
      <c r="J577" s="221"/>
      <c r="K577" s="221"/>
      <c r="L577" s="221"/>
    </row>
    <row r="578" spans="1:12" ht="15.75" customHeight="1">
      <c r="A578" s="221"/>
      <c r="B578" s="221"/>
      <c r="C578" s="221"/>
      <c r="D578" s="221"/>
      <c r="E578" s="221"/>
      <c r="F578" s="221"/>
      <c r="G578" s="221"/>
      <c r="H578" s="221"/>
      <c r="I578" s="221"/>
      <c r="J578" s="221"/>
      <c r="K578" s="221"/>
      <c r="L578" s="221"/>
    </row>
    <row r="579" spans="1:12" ht="15.75" customHeight="1">
      <c r="A579" s="221"/>
      <c r="B579" s="221"/>
      <c r="C579" s="221"/>
      <c r="D579" s="221"/>
      <c r="E579" s="221"/>
      <c r="F579" s="221"/>
      <c r="G579" s="221"/>
      <c r="H579" s="221"/>
      <c r="I579" s="221"/>
      <c r="J579" s="221"/>
      <c r="K579" s="221"/>
      <c r="L579" s="221"/>
    </row>
    <row r="580" spans="1:12" ht="15.75" customHeight="1">
      <c r="A580" s="221"/>
      <c r="B580" s="221"/>
      <c r="C580" s="221"/>
      <c r="D580" s="221"/>
      <c r="E580" s="221"/>
      <c r="F580" s="221"/>
      <c r="G580" s="221"/>
      <c r="H580" s="221"/>
      <c r="I580" s="221"/>
      <c r="J580" s="221"/>
      <c r="K580" s="221"/>
      <c r="L580" s="221"/>
    </row>
    <row r="581" spans="1:12" ht="15.75" customHeight="1">
      <c r="A581" s="221"/>
      <c r="B581" s="221"/>
      <c r="C581" s="221"/>
      <c r="D581" s="221"/>
      <c r="E581" s="221"/>
      <c r="F581" s="221"/>
      <c r="G581" s="221"/>
      <c r="H581" s="221"/>
      <c r="I581" s="221"/>
      <c r="J581" s="221"/>
      <c r="K581" s="221"/>
      <c r="L581" s="221"/>
    </row>
    <row r="582" spans="1:12" ht="15.75" customHeight="1">
      <c r="A582" s="221"/>
      <c r="B582" s="221"/>
      <c r="C582" s="221"/>
      <c r="D582" s="221"/>
      <c r="E582" s="221"/>
      <c r="F582" s="221"/>
      <c r="G582" s="221"/>
      <c r="H582" s="221"/>
      <c r="I582" s="221"/>
      <c r="J582" s="221"/>
      <c r="K582" s="221"/>
      <c r="L582" s="221"/>
    </row>
    <row r="583" spans="1:12" ht="15.75" customHeight="1">
      <c r="A583" s="221"/>
      <c r="B583" s="221"/>
      <c r="C583" s="221"/>
      <c r="D583" s="221"/>
      <c r="E583" s="221"/>
      <c r="F583" s="221"/>
      <c r="G583" s="221"/>
      <c r="H583" s="221"/>
      <c r="I583" s="221"/>
      <c r="J583" s="221"/>
      <c r="K583" s="221"/>
      <c r="L583" s="221"/>
    </row>
    <row r="584" spans="1:12" ht="15.75" customHeight="1">
      <c r="A584" s="221"/>
      <c r="B584" s="221"/>
      <c r="C584" s="221"/>
      <c r="D584" s="221"/>
      <c r="E584" s="221"/>
      <c r="F584" s="221"/>
      <c r="G584" s="221"/>
      <c r="H584" s="221"/>
      <c r="I584" s="221"/>
      <c r="J584" s="221"/>
      <c r="K584" s="221"/>
      <c r="L584" s="221"/>
    </row>
    <row r="585" spans="1:12" ht="15.75" customHeight="1">
      <c r="A585" s="221"/>
      <c r="B585" s="221"/>
      <c r="C585" s="221"/>
      <c r="D585" s="221"/>
      <c r="E585" s="221"/>
      <c r="F585" s="221"/>
      <c r="G585" s="221"/>
      <c r="H585" s="221"/>
      <c r="I585" s="221"/>
      <c r="J585" s="221"/>
      <c r="K585" s="221"/>
      <c r="L585" s="221"/>
    </row>
    <row r="586" spans="1:12" ht="15.75" customHeight="1">
      <c r="A586" s="221"/>
      <c r="B586" s="221"/>
      <c r="C586" s="221"/>
      <c r="D586" s="221"/>
      <c r="E586" s="221"/>
      <c r="F586" s="221"/>
      <c r="G586" s="221"/>
      <c r="H586" s="221"/>
      <c r="I586" s="221"/>
      <c r="J586" s="221"/>
      <c r="K586" s="221"/>
      <c r="L586" s="221"/>
    </row>
    <row r="587" spans="1:12" ht="15.75" customHeight="1">
      <c r="A587" s="221"/>
      <c r="B587" s="221"/>
      <c r="C587" s="221"/>
      <c r="D587" s="221"/>
      <c r="E587" s="221"/>
      <c r="F587" s="221"/>
      <c r="G587" s="221"/>
      <c r="H587" s="221"/>
      <c r="I587" s="221"/>
      <c r="J587" s="221"/>
      <c r="K587" s="221"/>
      <c r="L587" s="221"/>
    </row>
    <row r="588" spans="1:12" ht="15.75" customHeight="1">
      <c r="A588" s="221"/>
      <c r="B588" s="221"/>
      <c r="C588" s="221"/>
      <c r="D588" s="221"/>
      <c r="E588" s="221"/>
      <c r="F588" s="221"/>
      <c r="G588" s="221"/>
      <c r="H588" s="221"/>
      <c r="I588" s="221"/>
      <c r="J588" s="221"/>
      <c r="K588" s="221"/>
      <c r="L588" s="221"/>
    </row>
    <row r="589" spans="1:12" ht="15.75" customHeight="1">
      <c r="A589" s="221"/>
      <c r="B589" s="221"/>
      <c r="C589" s="221"/>
      <c r="D589" s="221"/>
      <c r="E589" s="221"/>
      <c r="F589" s="221"/>
      <c r="G589" s="221"/>
      <c r="H589" s="221"/>
      <c r="I589" s="221"/>
      <c r="J589" s="221"/>
      <c r="K589" s="221"/>
      <c r="L589" s="221"/>
    </row>
    <row r="590" spans="1:12" ht="15.75" customHeight="1">
      <c r="A590" s="221"/>
      <c r="B590" s="221"/>
      <c r="C590" s="221"/>
      <c r="D590" s="221"/>
      <c r="E590" s="221"/>
      <c r="F590" s="221"/>
      <c r="G590" s="221"/>
      <c r="H590" s="221"/>
      <c r="I590" s="221"/>
      <c r="J590" s="221"/>
      <c r="K590" s="221"/>
      <c r="L590" s="221"/>
    </row>
    <row r="591" spans="1:12" ht="15.75" customHeight="1">
      <c r="A591" s="221"/>
      <c r="B591" s="221"/>
      <c r="C591" s="221"/>
      <c r="D591" s="221"/>
      <c r="E591" s="221"/>
      <c r="F591" s="221"/>
      <c r="G591" s="221"/>
      <c r="H591" s="221"/>
      <c r="I591" s="221"/>
      <c r="J591" s="221"/>
      <c r="K591" s="221"/>
      <c r="L591" s="221"/>
    </row>
    <row r="592" spans="1:12" ht="15.75" customHeight="1">
      <c r="A592" s="221"/>
      <c r="B592" s="221"/>
      <c r="C592" s="221"/>
      <c r="D592" s="221"/>
      <c r="E592" s="221"/>
      <c r="F592" s="221"/>
      <c r="G592" s="221"/>
      <c r="H592" s="221"/>
      <c r="I592" s="221"/>
      <c r="J592" s="221"/>
      <c r="K592" s="221"/>
      <c r="L592" s="221"/>
    </row>
    <row r="593" spans="1:12" ht="15.75" customHeight="1">
      <c r="A593" s="221"/>
      <c r="B593" s="221"/>
      <c r="C593" s="221"/>
      <c r="D593" s="221"/>
      <c r="E593" s="221"/>
      <c r="F593" s="221"/>
      <c r="G593" s="221"/>
      <c r="H593" s="221"/>
      <c r="I593" s="221"/>
      <c r="J593" s="221"/>
      <c r="K593" s="221"/>
      <c r="L593" s="221"/>
    </row>
    <row r="594" spans="1:12" ht="15.75" customHeight="1">
      <c r="A594" s="221"/>
      <c r="B594" s="221"/>
      <c r="C594" s="221"/>
      <c r="D594" s="221"/>
      <c r="E594" s="221"/>
      <c r="F594" s="221"/>
      <c r="G594" s="221"/>
      <c r="H594" s="221"/>
      <c r="I594" s="221"/>
      <c r="J594" s="221"/>
      <c r="K594" s="221"/>
      <c r="L594" s="221"/>
    </row>
    <row r="595" spans="1:12" ht="15.75" customHeight="1">
      <c r="A595" s="221"/>
      <c r="B595" s="221"/>
      <c r="C595" s="221"/>
      <c r="D595" s="221"/>
      <c r="E595" s="221"/>
      <c r="F595" s="221"/>
      <c r="G595" s="221"/>
      <c r="H595" s="221"/>
      <c r="I595" s="221"/>
      <c r="J595" s="221"/>
      <c r="K595" s="221"/>
      <c r="L595" s="221"/>
    </row>
    <row r="596" spans="1:12" ht="15.75" customHeight="1">
      <c r="A596" s="221"/>
      <c r="B596" s="221"/>
      <c r="C596" s="221"/>
      <c r="D596" s="221"/>
      <c r="E596" s="221"/>
      <c r="F596" s="221"/>
      <c r="G596" s="221"/>
      <c r="H596" s="221"/>
      <c r="I596" s="221"/>
      <c r="J596" s="221"/>
      <c r="K596" s="221"/>
      <c r="L596" s="221"/>
    </row>
    <row r="597" spans="1:12" ht="15.75" customHeight="1">
      <c r="A597" s="221"/>
      <c r="B597" s="221"/>
      <c r="C597" s="221"/>
      <c r="D597" s="221"/>
      <c r="E597" s="221"/>
      <c r="F597" s="221"/>
      <c r="G597" s="221"/>
      <c r="H597" s="221"/>
      <c r="I597" s="221"/>
      <c r="J597" s="221"/>
      <c r="K597" s="221"/>
      <c r="L597" s="221"/>
    </row>
    <row r="598" spans="1:12" ht="15.75" customHeight="1">
      <c r="A598" s="221"/>
      <c r="B598" s="221"/>
      <c r="C598" s="221"/>
      <c r="D598" s="221"/>
      <c r="E598" s="221"/>
      <c r="F598" s="221"/>
      <c r="G598" s="221"/>
      <c r="H598" s="221"/>
      <c r="I598" s="221"/>
      <c r="J598" s="221"/>
      <c r="K598" s="221"/>
      <c r="L598" s="221"/>
    </row>
    <row r="599" spans="1:12" ht="15.75" customHeight="1">
      <c r="A599" s="221"/>
      <c r="B599" s="221"/>
      <c r="C599" s="221"/>
      <c r="D599" s="221"/>
      <c r="E599" s="221"/>
      <c r="F599" s="221"/>
      <c r="G599" s="221"/>
      <c r="H599" s="221"/>
      <c r="I599" s="221"/>
      <c r="J599" s="221"/>
      <c r="K599" s="221"/>
      <c r="L599" s="221"/>
    </row>
    <row r="600" spans="1:12" ht="15.75" customHeight="1">
      <c r="A600" s="221"/>
      <c r="B600" s="221"/>
      <c r="C600" s="221"/>
      <c r="D600" s="221"/>
      <c r="E600" s="221"/>
      <c r="F600" s="221"/>
      <c r="G600" s="221"/>
      <c r="H600" s="221"/>
      <c r="I600" s="221"/>
      <c r="J600" s="221"/>
      <c r="K600" s="221"/>
      <c r="L600" s="221"/>
    </row>
    <row r="601" spans="1:12" ht="15.75" customHeight="1">
      <c r="A601" s="221"/>
      <c r="B601" s="221"/>
      <c r="C601" s="221"/>
      <c r="D601" s="221"/>
      <c r="E601" s="221"/>
      <c r="F601" s="221"/>
      <c r="G601" s="221"/>
      <c r="H601" s="221"/>
      <c r="I601" s="221"/>
      <c r="J601" s="221"/>
      <c r="K601" s="221"/>
      <c r="L601" s="221"/>
    </row>
    <row r="602" spans="1:12" ht="15.75" customHeight="1">
      <c r="A602" s="221"/>
      <c r="B602" s="221"/>
      <c r="C602" s="221"/>
      <c r="D602" s="221"/>
      <c r="E602" s="221"/>
      <c r="F602" s="221"/>
      <c r="G602" s="221"/>
      <c r="H602" s="221"/>
      <c r="I602" s="221"/>
      <c r="J602" s="221"/>
      <c r="K602" s="221"/>
      <c r="L602" s="221"/>
    </row>
    <row r="603" spans="1:12" ht="15.75" customHeight="1">
      <c r="A603" s="221"/>
      <c r="B603" s="221"/>
      <c r="C603" s="221"/>
      <c r="D603" s="221"/>
      <c r="E603" s="221"/>
      <c r="F603" s="221"/>
      <c r="G603" s="221"/>
      <c r="H603" s="221"/>
      <c r="I603" s="221"/>
      <c r="J603" s="221"/>
      <c r="K603" s="221"/>
      <c r="L603" s="221"/>
    </row>
    <row r="604" spans="1:12" ht="15.75" customHeight="1">
      <c r="A604" s="221"/>
      <c r="B604" s="221"/>
      <c r="C604" s="221"/>
      <c r="D604" s="221"/>
      <c r="E604" s="221"/>
      <c r="F604" s="221"/>
      <c r="G604" s="221"/>
      <c r="H604" s="221"/>
      <c r="I604" s="221"/>
      <c r="J604" s="221"/>
      <c r="K604" s="221"/>
      <c r="L604" s="221"/>
    </row>
    <row r="605" spans="1:12" ht="15.75" customHeight="1">
      <c r="A605" s="221"/>
      <c r="B605" s="221"/>
      <c r="C605" s="221"/>
      <c r="D605" s="221"/>
      <c r="E605" s="221"/>
      <c r="F605" s="221"/>
      <c r="G605" s="221"/>
      <c r="H605" s="221"/>
      <c r="I605" s="221"/>
      <c r="J605" s="221"/>
      <c r="K605" s="221"/>
      <c r="L605" s="221"/>
    </row>
    <row r="606" spans="1:12" ht="15.75" customHeight="1">
      <c r="A606" s="221"/>
      <c r="B606" s="221"/>
      <c r="C606" s="221"/>
      <c r="D606" s="221"/>
      <c r="E606" s="221"/>
      <c r="F606" s="221"/>
      <c r="G606" s="221"/>
      <c r="H606" s="221"/>
      <c r="I606" s="221"/>
      <c r="J606" s="221"/>
      <c r="K606" s="221"/>
      <c r="L606" s="221"/>
    </row>
    <row r="607" spans="1:12" ht="15.75" customHeight="1">
      <c r="A607" s="221"/>
      <c r="B607" s="221"/>
      <c r="C607" s="221"/>
      <c r="D607" s="221"/>
      <c r="E607" s="221"/>
      <c r="F607" s="221"/>
      <c r="G607" s="221"/>
      <c r="H607" s="221"/>
      <c r="I607" s="221"/>
      <c r="J607" s="221"/>
      <c r="K607" s="221"/>
      <c r="L607" s="221"/>
    </row>
    <row r="608" spans="1:12" ht="15.75" customHeight="1">
      <c r="A608" s="221"/>
      <c r="B608" s="221"/>
      <c r="C608" s="221"/>
      <c r="D608" s="221"/>
      <c r="E608" s="221"/>
      <c r="F608" s="221"/>
      <c r="G608" s="221"/>
      <c r="H608" s="221"/>
      <c r="I608" s="221"/>
      <c r="J608" s="221"/>
      <c r="K608" s="221"/>
      <c r="L608" s="221"/>
    </row>
    <row r="609" spans="1:12" ht="15.75" customHeight="1">
      <c r="A609" s="221"/>
      <c r="B609" s="221"/>
      <c r="C609" s="221"/>
      <c r="D609" s="221"/>
      <c r="E609" s="221"/>
      <c r="F609" s="221"/>
      <c r="G609" s="221"/>
      <c r="H609" s="221"/>
      <c r="I609" s="221"/>
      <c r="J609" s="221"/>
      <c r="K609" s="221"/>
      <c r="L609" s="221"/>
    </row>
    <row r="610" spans="1:12" ht="15.75" customHeight="1">
      <c r="A610" s="221"/>
      <c r="B610" s="221"/>
      <c r="C610" s="221"/>
      <c r="D610" s="221"/>
      <c r="E610" s="221"/>
      <c r="F610" s="221"/>
      <c r="G610" s="221"/>
      <c r="H610" s="221"/>
      <c r="I610" s="221"/>
      <c r="J610" s="221"/>
      <c r="K610" s="221"/>
      <c r="L610" s="221"/>
    </row>
    <row r="611" spans="1:12" ht="15.75" customHeight="1">
      <c r="A611" s="221"/>
      <c r="B611" s="221"/>
      <c r="C611" s="221"/>
      <c r="D611" s="221"/>
      <c r="E611" s="221"/>
      <c r="F611" s="221"/>
      <c r="G611" s="221"/>
      <c r="H611" s="221"/>
      <c r="I611" s="221"/>
      <c r="J611" s="221"/>
      <c r="K611" s="221"/>
      <c r="L611" s="221"/>
    </row>
    <row r="612" spans="1:12" ht="15.75" customHeight="1">
      <c r="A612" s="221"/>
      <c r="B612" s="221"/>
      <c r="C612" s="221"/>
      <c r="D612" s="221"/>
      <c r="E612" s="221"/>
      <c r="F612" s="221"/>
      <c r="G612" s="221"/>
      <c r="H612" s="221"/>
      <c r="I612" s="221"/>
      <c r="J612" s="221"/>
      <c r="K612" s="221"/>
      <c r="L612" s="221"/>
    </row>
    <row r="613" spans="1:12" ht="15.75" customHeight="1">
      <c r="A613" s="221"/>
      <c r="B613" s="221"/>
      <c r="C613" s="221"/>
      <c r="D613" s="221"/>
      <c r="E613" s="221"/>
      <c r="F613" s="221"/>
      <c r="G613" s="221"/>
      <c r="H613" s="221"/>
      <c r="I613" s="221"/>
      <c r="J613" s="221"/>
      <c r="K613" s="221"/>
      <c r="L613" s="221"/>
    </row>
    <row r="614" spans="1:12" ht="15.75" customHeight="1">
      <c r="A614" s="221"/>
      <c r="B614" s="221"/>
      <c r="C614" s="221"/>
      <c r="D614" s="221"/>
      <c r="E614" s="221"/>
      <c r="F614" s="221"/>
      <c r="G614" s="221"/>
      <c r="H614" s="221"/>
      <c r="I614" s="221"/>
      <c r="J614" s="221"/>
      <c r="K614" s="221"/>
      <c r="L614" s="221"/>
    </row>
    <row r="615" spans="1:12" ht="15.75" customHeight="1">
      <c r="A615" s="221"/>
      <c r="B615" s="221"/>
      <c r="C615" s="221"/>
      <c r="D615" s="221"/>
      <c r="E615" s="221"/>
      <c r="F615" s="221"/>
      <c r="G615" s="221"/>
      <c r="H615" s="221"/>
      <c r="I615" s="221"/>
      <c r="J615" s="221"/>
      <c r="K615" s="221"/>
      <c r="L615" s="221"/>
    </row>
    <row r="616" spans="1:12" ht="15.75" customHeight="1">
      <c r="A616" s="221"/>
      <c r="B616" s="221"/>
      <c r="C616" s="221"/>
      <c r="D616" s="221"/>
      <c r="E616" s="221"/>
      <c r="F616" s="221"/>
      <c r="G616" s="221"/>
      <c r="H616" s="221"/>
      <c r="I616" s="221"/>
      <c r="J616" s="221"/>
      <c r="K616" s="221"/>
      <c r="L616" s="221"/>
    </row>
    <row r="617" spans="1:12" ht="15.75" customHeight="1">
      <c r="A617" s="221"/>
      <c r="B617" s="221"/>
      <c r="C617" s="221"/>
      <c r="D617" s="221"/>
      <c r="E617" s="221"/>
      <c r="F617" s="221"/>
      <c r="G617" s="221"/>
      <c r="H617" s="221"/>
      <c r="I617" s="221"/>
      <c r="J617" s="221"/>
      <c r="K617" s="221"/>
      <c r="L617" s="221"/>
    </row>
    <row r="618" spans="1:12" ht="15.75" customHeight="1">
      <c r="A618" s="221"/>
      <c r="B618" s="221"/>
      <c r="C618" s="221"/>
      <c r="D618" s="221"/>
      <c r="E618" s="221"/>
      <c r="F618" s="221"/>
      <c r="G618" s="221"/>
      <c r="H618" s="221"/>
      <c r="I618" s="221"/>
      <c r="J618" s="221"/>
      <c r="K618" s="221"/>
      <c r="L618" s="221"/>
    </row>
    <row r="619" spans="1:12" ht="15.75" customHeight="1">
      <c r="A619" s="221"/>
      <c r="B619" s="221"/>
      <c r="C619" s="221"/>
      <c r="D619" s="221"/>
      <c r="E619" s="221"/>
      <c r="F619" s="221"/>
      <c r="G619" s="221"/>
      <c r="H619" s="221"/>
      <c r="I619" s="221"/>
      <c r="J619" s="221"/>
      <c r="K619" s="221"/>
      <c r="L619" s="221"/>
    </row>
    <row r="620" spans="1:12" ht="15.75" customHeight="1">
      <c r="A620" s="221"/>
      <c r="B620" s="221"/>
      <c r="C620" s="221"/>
      <c r="D620" s="221"/>
      <c r="E620" s="221"/>
      <c r="F620" s="221"/>
      <c r="G620" s="221"/>
      <c r="H620" s="221"/>
      <c r="I620" s="221"/>
      <c r="J620" s="221"/>
      <c r="K620" s="221"/>
      <c r="L620" s="221"/>
    </row>
    <row r="621" spans="1:12" ht="15.75" customHeight="1">
      <c r="A621" s="221"/>
      <c r="B621" s="221"/>
      <c r="C621" s="221"/>
      <c r="D621" s="221"/>
      <c r="E621" s="221"/>
      <c r="F621" s="221"/>
      <c r="G621" s="221"/>
      <c r="H621" s="221"/>
      <c r="I621" s="221"/>
      <c r="J621" s="221"/>
      <c r="K621" s="221"/>
      <c r="L621" s="221"/>
    </row>
    <row r="622" spans="1:12" ht="15.75" customHeight="1">
      <c r="A622" s="221"/>
      <c r="B622" s="221"/>
      <c r="C622" s="221"/>
      <c r="D622" s="221"/>
      <c r="E622" s="221"/>
      <c r="F622" s="221"/>
      <c r="G622" s="221"/>
      <c r="H622" s="221"/>
      <c r="I622" s="221"/>
      <c r="J622" s="221"/>
      <c r="K622" s="221"/>
      <c r="L622" s="221"/>
    </row>
    <row r="623" spans="1:12" ht="15.75" customHeight="1">
      <c r="A623" s="221"/>
      <c r="B623" s="221"/>
      <c r="C623" s="221"/>
      <c r="D623" s="221"/>
      <c r="E623" s="221"/>
      <c r="F623" s="221"/>
      <c r="G623" s="221"/>
      <c r="H623" s="221"/>
      <c r="I623" s="221"/>
      <c r="J623" s="221"/>
      <c r="K623" s="221"/>
      <c r="L623" s="221"/>
    </row>
    <row r="624" spans="1:12" ht="15.75" customHeight="1">
      <c r="A624" s="221"/>
      <c r="B624" s="221"/>
      <c r="C624" s="221"/>
      <c r="D624" s="221"/>
      <c r="E624" s="221"/>
      <c r="F624" s="221"/>
      <c r="G624" s="221"/>
      <c r="H624" s="221"/>
      <c r="I624" s="221"/>
      <c r="J624" s="221"/>
      <c r="K624" s="221"/>
      <c r="L624" s="221"/>
    </row>
    <row r="625" spans="1:12" ht="15.75" customHeight="1">
      <c r="A625" s="221"/>
      <c r="B625" s="221"/>
      <c r="C625" s="221"/>
      <c r="D625" s="221"/>
      <c r="E625" s="221"/>
      <c r="F625" s="221"/>
      <c r="G625" s="221"/>
      <c r="H625" s="221"/>
      <c r="I625" s="221"/>
      <c r="J625" s="221"/>
      <c r="K625" s="221"/>
      <c r="L625" s="221"/>
    </row>
    <row r="626" spans="1:12" ht="15.75" customHeight="1">
      <c r="A626" s="221"/>
      <c r="B626" s="221"/>
      <c r="C626" s="221"/>
      <c r="D626" s="221"/>
      <c r="E626" s="221"/>
      <c r="F626" s="221"/>
      <c r="G626" s="221"/>
      <c r="H626" s="221"/>
      <c r="I626" s="221"/>
      <c r="J626" s="221"/>
      <c r="K626" s="221"/>
      <c r="L626" s="221"/>
    </row>
    <row r="627" spans="1:12" ht="15.75" customHeight="1">
      <c r="A627" s="221"/>
      <c r="B627" s="221"/>
      <c r="C627" s="221"/>
      <c r="D627" s="221"/>
      <c r="E627" s="221"/>
      <c r="F627" s="221"/>
      <c r="G627" s="221"/>
      <c r="H627" s="221"/>
      <c r="I627" s="221"/>
      <c r="J627" s="221"/>
      <c r="K627" s="221"/>
      <c r="L627" s="221"/>
    </row>
    <row r="628" spans="1:12" ht="15.75" customHeight="1">
      <c r="A628" s="221"/>
      <c r="B628" s="221"/>
      <c r="C628" s="221"/>
      <c r="D628" s="221"/>
      <c r="E628" s="221"/>
      <c r="F628" s="221"/>
      <c r="G628" s="221"/>
      <c r="H628" s="221"/>
      <c r="I628" s="221"/>
      <c r="J628" s="221"/>
      <c r="K628" s="221"/>
      <c r="L628" s="221"/>
    </row>
    <row r="629" spans="1:12" ht="15.75" customHeight="1">
      <c r="A629" s="221"/>
      <c r="B629" s="221"/>
      <c r="C629" s="221"/>
      <c r="D629" s="221"/>
      <c r="E629" s="221"/>
      <c r="F629" s="221"/>
      <c r="G629" s="221"/>
      <c r="H629" s="221"/>
      <c r="I629" s="221"/>
      <c r="J629" s="221"/>
      <c r="K629" s="221"/>
      <c r="L629" s="221"/>
    </row>
    <row r="630" spans="1:12" ht="15.75" customHeight="1">
      <c r="A630" s="221"/>
      <c r="B630" s="221"/>
      <c r="C630" s="221"/>
      <c r="D630" s="221"/>
      <c r="E630" s="221"/>
      <c r="F630" s="221"/>
      <c r="G630" s="221"/>
      <c r="H630" s="221"/>
      <c r="I630" s="221"/>
      <c r="J630" s="221"/>
      <c r="K630" s="221"/>
      <c r="L630" s="221"/>
    </row>
    <row r="631" spans="1:12" ht="15.75" customHeight="1">
      <c r="A631" s="221"/>
      <c r="B631" s="221"/>
      <c r="C631" s="221"/>
      <c r="D631" s="221"/>
      <c r="E631" s="221"/>
      <c r="F631" s="221"/>
      <c r="G631" s="221"/>
      <c r="H631" s="221"/>
      <c r="I631" s="221"/>
      <c r="J631" s="221"/>
      <c r="K631" s="221"/>
      <c r="L631" s="221"/>
    </row>
    <row r="632" spans="1:12" ht="15.75" customHeight="1">
      <c r="A632" s="221"/>
      <c r="B632" s="221"/>
      <c r="C632" s="221"/>
      <c r="D632" s="221"/>
      <c r="E632" s="221"/>
      <c r="F632" s="221"/>
      <c r="G632" s="221"/>
      <c r="H632" s="221"/>
      <c r="I632" s="221"/>
      <c r="J632" s="221"/>
      <c r="K632" s="221"/>
      <c r="L632" s="221"/>
    </row>
    <row r="633" spans="1:12" ht="15.75" customHeight="1">
      <c r="A633" s="221"/>
      <c r="B633" s="221"/>
      <c r="C633" s="221"/>
      <c r="D633" s="221"/>
      <c r="E633" s="221"/>
      <c r="F633" s="221"/>
      <c r="G633" s="221"/>
      <c r="H633" s="221"/>
      <c r="I633" s="221"/>
      <c r="J633" s="221"/>
      <c r="K633" s="221"/>
      <c r="L633" s="221"/>
    </row>
    <row r="634" spans="1:12" ht="15.75" customHeight="1">
      <c r="A634" s="221"/>
      <c r="B634" s="221"/>
      <c r="C634" s="221"/>
      <c r="D634" s="221"/>
      <c r="E634" s="221"/>
      <c r="F634" s="221"/>
      <c r="G634" s="221"/>
      <c r="H634" s="221"/>
      <c r="I634" s="221"/>
      <c r="J634" s="221"/>
      <c r="K634" s="221"/>
      <c r="L634" s="221"/>
    </row>
    <row r="635" spans="1:12" ht="15.75" customHeight="1">
      <c r="A635" s="221"/>
      <c r="B635" s="221"/>
      <c r="C635" s="221"/>
      <c r="D635" s="221"/>
      <c r="E635" s="221"/>
      <c r="F635" s="221"/>
      <c r="G635" s="221"/>
      <c r="H635" s="221"/>
      <c r="I635" s="221"/>
      <c r="J635" s="221"/>
      <c r="K635" s="221"/>
      <c r="L635" s="221"/>
    </row>
    <row r="636" spans="1:12" ht="15.75" customHeight="1">
      <c r="A636" s="221"/>
      <c r="B636" s="221"/>
      <c r="C636" s="221"/>
      <c r="D636" s="221"/>
      <c r="E636" s="221"/>
      <c r="F636" s="221"/>
      <c r="G636" s="221"/>
      <c r="H636" s="221"/>
      <c r="I636" s="221"/>
      <c r="J636" s="221"/>
      <c r="K636" s="221"/>
      <c r="L636" s="221"/>
    </row>
    <row r="637" spans="1:12" ht="15.75" customHeight="1">
      <c r="A637" s="221"/>
      <c r="B637" s="221"/>
      <c r="C637" s="221"/>
      <c r="D637" s="221"/>
      <c r="E637" s="221"/>
      <c r="F637" s="221"/>
      <c r="G637" s="221"/>
      <c r="H637" s="221"/>
      <c r="I637" s="221"/>
      <c r="J637" s="221"/>
      <c r="K637" s="221"/>
      <c r="L637" s="221"/>
    </row>
    <row r="638" spans="1:12" ht="15.75" customHeight="1">
      <c r="A638" s="221"/>
      <c r="B638" s="221"/>
      <c r="C638" s="221"/>
      <c r="D638" s="221"/>
      <c r="E638" s="221"/>
      <c r="F638" s="221"/>
      <c r="G638" s="221"/>
      <c r="H638" s="221"/>
      <c r="I638" s="221"/>
      <c r="J638" s="221"/>
      <c r="K638" s="221"/>
      <c r="L638" s="221"/>
    </row>
    <row r="639" spans="1:12" ht="15.75" customHeight="1">
      <c r="A639" s="221"/>
      <c r="B639" s="221"/>
      <c r="C639" s="221"/>
      <c r="D639" s="221"/>
      <c r="E639" s="221"/>
      <c r="F639" s="221"/>
      <c r="G639" s="221"/>
      <c r="H639" s="221"/>
      <c r="I639" s="221"/>
      <c r="J639" s="221"/>
      <c r="K639" s="221"/>
      <c r="L639" s="221"/>
    </row>
    <row r="640" spans="1:12" ht="15.75" customHeight="1">
      <c r="A640" s="221"/>
      <c r="B640" s="221"/>
      <c r="C640" s="221"/>
      <c r="D640" s="221"/>
      <c r="E640" s="221"/>
      <c r="F640" s="221"/>
      <c r="G640" s="221"/>
      <c r="H640" s="221"/>
      <c r="I640" s="221"/>
      <c r="J640" s="221"/>
      <c r="K640" s="221"/>
      <c r="L640" s="221"/>
    </row>
    <row r="641" spans="1:12" ht="15.75" customHeight="1">
      <c r="A641" s="221"/>
      <c r="B641" s="221"/>
      <c r="C641" s="221"/>
      <c r="D641" s="221"/>
      <c r="E641" s="221"/>
      <c r="F641" s="221"/>
      <c r="G641" s="221"/>
      <c r="H641" s="221"/>
      <c r="I641" s="221"/>
      <c r="J641" s="221"/>
      <c r="K641" s="221"/>
      <c r="L641" s="221"/>
    </row>
    <row r="642" spans="1:12" ht="15.75" customHeight="1">
      <c r="A642" s="221"/>
      <c r="B642" s="221"/>
      <c r="C642" s="221"/>
      <c r="D642" s="221"/>
      <c r="E642" s="221"/>
      <c r="F642" s="221"/>
      <c r="G642" s="221"/>
      <c r="H642" s="221"/>
      <c r="I642" s="221"/>
      <c r="J642" s="221"/>
      <c r="K642" s="221"/>
      <c r="L642" s="221"/>
    </row>
    <row r="643" spans="1:12" ht="15.75" customHeight="1">
      <c r="A643" s="221"/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</row>
    <row r="644" spans="1:12" ht="15.75" customHeight="1">
      <c r="A644" s="221"/>
      <c r="B644" s="221"/>
      <c r="C644" s="221"/>
      <c r="D644" s="221"/>
      <c r="E644" s="221"/>
      <c r="F644" s="221"/>
      <c r="G644" s="221"/>
      <c r="H644" s="221"/>
      <c r="I644" s="221"/>
      <c r="J644" s="221"/>
      <c r="K644" s="221"/>
      <c r="L644" s="221"/>
    </row>
    <row r="645" spans="1:12" ht="15.75" customHeight="1">
      <c r="A645" s="221"/>
      <c r="B645" s="221"/>
      <c r="C645" s="221"/>
      <c r="D645" s="221"/>
      <c r="E645" s="221"/>
      <c r="F645" s="221"/>
      <c r="G645" s="221"/>
      <c r="H645" s="221"/>
      <c r="I645" s="221"/>
      <c r="J645" s="221"/>
      <c r="K645" s="221"/>
      <c r="L645" s="221"/>
    </row>
    <row r="646" spans="1:12" ht="15.75" customHeight="1">
      <c r="A646" s="221"/>
      <c r="B646" s="221"/>
      <c r="C646" s="221"/>
      <c r="D646" s="221"/>
      <c r="E646" s="221"/>
      <c r="F646" s="221"/>
      <c r="G646" s="221"/>
      <c r="H646" s="221"/>
      <c r="I646" s="221"/>
      <c r="J646" s="221"/>
      <c r="K646" s="221"/>
      <c r="L646" s="221"/>
    </row>
    <row r="647" spans="1:12" ht="15.75" customHeight="1">
      <c r="A647" s="221"/>
      <c r="B647" s="221"/>
      <c r="C647" s="221"/>
      <c r="D647" s="221"/>
      <c r="E647" s="221"/>
      <c r="F647" s="221"/>
      <c r="G647" s="221"/>
      <c r="H647" s="221"/>
      <c r="I647" s="221"/>
      <c r="J647" s="221"/>
      <c r="K647" s="221"/>
      <c r="L647" s="221"/>
    </row>
    <row r="648" spans="1:12" ht="15.75" customHeight="1">
      <c r="A648" s="221"/>
      <c r="B648" s="221"/>
      <c r="C648" s="221"/>
      <c r="D648" s="221"/>
      <c r="E648" s="221"/>
      <c r="F648" s="221"/>
      <c r="G648" s="221"/>
      <c r="H648" s="221"/>
      <c r="I648" s="221"/>
      <c r="J648" s="221"/>
      <c r="K648" s="221"/>
      <c r="L648" s="221"/>
    </row>
    <row r="649" spans="1:12" ht="15.75" customHeight="1">
      <c r="A649" s="221"/>
      <c r="B649" s="221"/>
      <c r="C649" s="221"/>
      <c r="D649" s="221"/>
      <c r="E649" s="221"/>
      <c r="F649" s="221"/>
      <c r="G649" s="221"/>
      <c r="H649" s="221"/>
      <c r="I649" s="221"/>
      <c r="J649" s="221"/>
      <c r="K649" s="221"/>
      <c r="L649" s="221"/>
    </row>
    <row r="650" spans="1:12" ht="15.75" customHeight="1">
      <c r="A650" s="221"/>
      <c r="B650" s="221"/>
      <c r="C650" s="221"/>
      <c r="D650" s="221"/>
      <c r="E650" s="221"/>
      <c r="F650" s="221"/>
      <c r="G650" s="221"/>
      <c r="H650" s="221"/>
      <c r="I650" s="221"/>
      <c r="J650" s="221"/>
      <c r="K650" s="221"/>
      <c r="L650" s="221"/>
    </row>
    <row r="651" spans="1:12" ht="15.75" customHeight="1">
      <c r="A651" s="221"/>
      <c r="B651" s="221"/>
      <c r="C651" s="221"/>
      <c r="D651" s="221"/>
      <c r="E651" s="221"/>
      <c r="F651" s="221"/>
      <c r="G651" s="221"/>
      <c r="H651" s="221"/>
      <c r="I651" s="221"/>
      <c r="J651" s="221"/>
      <c r="K651" s="221"/>
      <c r="L651" s="221"/>
    </row>
    <row r="652" spans="1:12" ht="15.75" customHeight="1">
      <c r="A652" s="221"/>
      <c r="B652" s="221"/>
      <c r="C652" s="221"/>
      <c r="D652" s="221"/>
      <c r="E652" s="221"/>
      <c r="F652" s="221"/>
      <c r="G652" s="221"/>
      <c r="H652" s="221"/>
      <c r="I652" s="221"/>
      <c r="J652" s="221"/>
      <c r="K652" s="221"/>
      <c r="L652" s="221"/>
    </row>
    <row r="653" spans="1:12" ht="15.75" customHeight="1">
      <c r="A653" s="221"/>
      <c r="B653" s="221"/>
      <c r="C653" s="221"/>
      <c r="D653" s="221"/>
      <c r="E653" s="221"/>
      <c r="F653" s="221"/>
      <c r="G653" s="221"/>
      <c r="H653" s="221"/>
      <c r="I653" s="221"/>
      <c r="J653" s="221"/>
      <c r="K653" s="221"/>
      <c r="L653" s="221"/>
    </row>
    <row r="654" spans="1:12" ht="15.75" customHeight="1">
      <c r="A654" s="221"/>
      <c r="B654" s="221"/>
      <c r="C654" s="221"/>
      <c r="D654" s="221"/>
      <c r="E654" s="221"/>
      <c r="F654" s="221"/>
      <c r="G654" s="221"/>
      <c r="H654" s="221"/>
      <c r="I654" s="221"/>
      <c r="J654" s="221"/>
      <c r="K654" s="221"/>
      <c r="L654" s="221"/>
    </row>
    <row r="655" spans="1:12" ht="15.75" customHeight="1">
      <c r="A655" s="221"/>
      <c r="B655" s="221"/>
      <c r="C655" s="221"/>
      <c r="D655" s="221"/>
      <c r="E655" s="221"/>
      <c r="F655" s="221"/>
      <c r="G655" s="221"/>
      <c r="H655" s="221"/>
      <c r="I655" s="221"/>
      <c r="J655" s="221"/>
      <c r="K655" s="221"/>
      <c r="L655" s="221"/>
    </row>
    <row r="656" spans="1:12" ht="15.75" customHeight="1">
      <c r="A656" s="221"/>
      <c r="B656" s="221"/>
      <c r="C656" s="221"/>
      <c r="D656" s="221"/>
      <c r="E656" s="221"/>
      <c r="F656" s="221"/>
      <c r="G656" s="221"/>
      <c r="H656" s="221"/>
      <c r="I656" s="221"/>
      <c r="J656" s="221"/>
      <c r="K656" s="221"/>
      <c r="L656" s="221"/>
    </row>
    <row r="657" spans="1:12" ht="15.75" customHeight="1">
      <c r="A657" s="221"/>
      <c r="B657" s="221"/>
      <c r="C657" s="221"/>
      <c r="D657" s="221"/>
      <c r="E657" s="221"/>
      <c r="F657" s="221"/>
      <c r="G657" s="221"/>
      <c r="H657" s="221"/>
      <c r="I657" s="221"/>
      <c r="J657" s="221"/>
      <c r="K657" s="221"/>
      <c r="L657" s="221"/>
    </row>
    <row r="658" spans="1:12" ht="15.75" customHeight="1">
      <c r="A658" s="221"/>
      <c r="B658" s="221"/>
      <c r="C658" s="221"/>
      <c r="D658" s="221"/>
      <c r="E658" s="221"/>
      <c r="F658" s="221"/>
      <c r="G658" s="221"/>
      <c r="H658" s="221"/>
      <c r="I658" s="221"/>
      <c r="J658" s="221"/>
      <c r="K658" s="221"/>
      <c r="L658" s="221"/>
    </row>
    <row r="659" spans="1:12" ht="15.75" customHeight="1">
      <c r="A659" s="221"/>
      <c r="B659" s="221"/>
      <c r="C659" s="221"/>
      <c r="D659" s="221"/>
      <c r="E659" s="221"/>
      <c r="F659" s="221"/>
      <c r="G659" s="221"/>
      <c r="H659" s="221"/>
      <c r="I659" s="221"/>
      <c r="J659" s="221"/>
      <c r="K659" s="221"/>
      <c r="L659" s="221"/>
    </row>
    <row r="660" spans="1:12" ht="15.75" customHeight="1">
      <c r="A660" s="221"/>
      <c r="B660" s="221"/>
      <c r="C660" s="221"/>
      <c r="D660" s="221"/>
      <c r="E660" s="221"/>
      <c r="F660" s="221"/>
      <c r="G660" s="221"/>
      <c r="H660" s="221"/>
      <c r="I660" s="221"/>
      <c r="J660" s="221"/>
      <c r="K660" s="221"/>
      <c r="L660" s="221"/>
    </row>
    <row r="661" spans="1:12" ht="15.75" customHeight="1">
      <c r="A661" s="221"/>
      <c r="B661" s="221"/>
      <c r="C661" s="221"/>
      <c r="D661" s="221"/>
      <c r="E661" s="221"/>
      <c r="F661" s="221"/>
      <c r="G661" s="221"/>
      <c r="H661" s="221"/>
      <c r="I661" s="221"/>
      <c r="J661" s="221"/>
      <c r="K661" s="221"/>
      <c r="L661" s="221"/>
    </row>
    <row r="662" spans="1:12" ht="15.75" customHeight="1">
      <c r="A662" s="221"/>
      <c r="B662" s="221"/>
      <c r="C662" s="221"/>
      <c r="D662" s="221"/>
      <c r="E662" s="221"/>
      <c r="F662" s="221"/>
      <c r="G662" s="221"/>
      <c r="H662" s="221"/>
      <c r="I662" s="221"/>
      <c r="J662" s="221"/>
      <c r="K662" s="221"/>
      <c r="L662" s="221"/>
    </row>
    <row r="663" spans="1:12" ht="15.75" customHeight="1">
      <c r="A663" s="221"/>
      <c r="B663" s="221"/>
      <c r="C663" s="221"/>
      <c r="D663" s="221"/>
      <c r="E663" s="221"/>
      <c r="F663" s="221"/>
      <c r="G663" s="221"/>
      <c r="H663" s="221"/>
      <c r="I663" s="221"/>
      <c r="J663" s="221"/>
      <c r="K663" s="221"/>
      <c r="L663" s="221"/>
    </row>
    <row r="664" spans="1:12" ht="15.75" customHeight="1">
      <c r="A664" s="221"/>
      <c r="B664" s="221"/>
      <c r="C664" s="221"/>
      <c r="D664" s="221"/>
      <c r="E664" s="221"/>
      <c r="F664" s="221"/>
      <c r="G664" s="221"/>
      <c r="H664" s="221"/>
      <c r="I664" s="221"/>
      <c r="J664" s="221"/>
      <c r="K664" s="221"/>
      <c r="L664" s="221"/>
    </row>
    <row r="665" spans="1:12" ht="15.75" customHeight="1">
      <c r="A665" s="221"/>
      <c r="B665" s="221"/>
      <c r="C665" s="221"/>
      <c r="D665" s="221"/>
      <c r="E665" s="221"/>
      <c r="F665" s="221"/>
      <c r="G665" s="221"/>
      <c r="H665" s="221"/>
      <c r="I665" s="221"/>
      <c r="J665" s="221"/>
      <c r="K665" s="221"/>
      <c r="L665" s="221"/>
    </row>
    <row r="666" spans="1:12" ht="15.75" customHeight="1">
      <c r="A666" s="221"/>
      <c r="B666" s="221"/>
      <c r="C666" s="221"/>
      <c r="D666" s="221"/>
      <c r="E666" s="221"/>
      <c r="F666" s="221"/>
      <c r="G666" s="221"/>
      <c r="H666" s="221"/>
      <c r="I666" s="221"/>
      <c r="J666" s="221"/>
      <c r="K666" s="221"/>
      <c r="L666" s="221"/>
    </row>
    <row r="667" spans="1:12" ht="15.75" customHeight="1">
      <c r="A667" s="221"/>
      <c r="B667" s="221"/>
      <c r="C667" s="221"/>
      <c r="D667" s="221"/>
      <c r="E667" s="221"/>
      <c r="F667" s="221"/>
      <c r="G667" s="221"/>
      <c r="H667" s="221"/>
      <c r="I667" s="221"/>
      <c r="J667" s="221"/>
      <c r="K667" s="221"/>
      <c r="L667" s="221"/>
    </row>
    <row r="668" spans="1:12" ht="15.75" customHeight="1">
      <c r="A668" s="221"/>
      <c r="B668" s="221"/>
      <c r="C668" s="221"/>
      <c r="D668" s="221"/>
      <c r="E668" s="221"/>
      <c r="F668" s="221"/>
      <c r="G668" s="221"/>
      <c r="H668" s="221"/>
      <c r="I668" s="221"/>
      <c r="J668" s="221"/>
      <c r="K668" s="221"/>
      <c r="L668" s="221"/>
    </row>
    <row r="669" spans="1:12" ht="15.75" customHeight="1">
      <c r="A669" s="221"/>
      <c r="B669" s="221"/>
      <c r="C669" s="221"/>
      <c r="D669" s="221"/>
      <c r="E669" s="221"/>
      <c r="F669" s="221"/>
      <c r="G669" s="221"/>
      <c r="H669" s="221"/>
      <c r="I669" s="221"/>
      <c r="J669" s="221"/>
      <c r="K669" s="221"/>
      <c r="L669" s="221"/>
    </row>
    <row r="670" spans="1:12" ht="15.75" customHeight="1">
      <c r="A670" s="221"/>
      <c r="B670" s="221"/>
      <c r="C670" s="221"/>
      <c r="D670" s="221"/>
      <c r="E670" s="221"/>
      <c r="F670" s="221"/>
      <c r="G670" s="221"/>
      <c r="H670" s="221"/>
      <c r="I670" s="221"/>
      <c r="J670" s="221"/>
      <c r="K670" s="221"/>
      <c r="L670" s="221"/>
    </row>
    <row r="671" spans="1:12" ht="15.75" customHeight="1">
      <c r="A671" s="221"/>
      <c r="B671" s="221"/>
      <c r="C671" s="221"/>
      <c r="D671" s="221"/>
      <c r="E671" s="221"/>
      <c r="F671" s="221"/>
      <c r="G671" s="221"/>
      <c r="H671" s="221"/>
      <c r="I671" s="221"/>
      <c r="J671" s="221"/>
      <c r="K671" s="221"/>
      <c r="L671" s="221"/>
    </row>
    <row r="672" spans="1:12" ht="15.75" customHeight="1">
      <c r="A672" s="221"/>
      <c r="B672" s="221"/>
      <c r="C672" s="221"/>
      <c r="D672" s="221"/>
      <c r="E672" s="221"/>
      <c r="F672" s="221"/>
      <c r="G672" s="221"/>
      <c r="H672" s="221"/>
      <c r="I672" s="221"/>
      <c r="J672" s="221"/>
      <c r="K672" s="221"/>
      <c r="L672" s="221"/>
    </row>
    <row r="673" spans="1:12" ht="15.75" customHeight="1">
      <c r="A673" s="221"/>
      <c r="B673" s="221"/>
      <c r="C673" s="221"/>
      <c r="D673" s="221"/>
      <c r="E673" s="221"/>
      <c r="F673" s="221"/>
      <c r="G673" s="221"/>
      <c r="H673" s="221"/>
      <c r="I673" s="221"/>
      <c r="J673" s="221"/>
      <c r="K673" s="221"/>
      <c r="L673" s="221"/>
    </row>
    <row r="674" spans="1:12" ht="15.75" customHeight="1">
      <c r="A674" s="221"/>
      <c r="B674" s="221"/>
      <c r="C674" s="221"/>
      <c r="D674" s="221"/>
      <c r="E674" s="221"/>
      <c r="F674" s="221"/>
      <c r="G674" s="221"/>
      <c r="H674" s="221"/>
      <c r="I674" s="221"/>
      <c r="J674" s="221"/>
      <c r="K674" s="221"/>
      <c r="L674" s="221"/>
    </row>
    <row r="675" spans="1:12" ht="15.75" customHeight="1">
      <c r="A675" s="221"/>
      <c r="B675" s="221"/>
      <c r="C675" s="221"/>
      <c r="D675" s="221"/>
      <c r="E675" s="221"/>
      <c r="F675" s="221"/>
      <c r="G675" s="221"/>
      <c r="H675" s="221"/>
      <c r="I675" s="221"/>
      <c r="J675" s="221"/>
      <c r="K675" s="221"/>
      <c r="L675" s="221"/>
    </row>
    <row r="676" spans="1:12" ht="15.75" customHeight="1">
      <c r="A676" s="221"/>
      <c r="B676" s="221"/>
      <c r="C676" s="221"/>
      <c r="D676" s="221"/>
      <c r="E676" s="221"/>
      <c r="F676" s="221"/>
      <c r="G676" s="221"/>
      <c r="H676" s="221"/>
      <c r="I676" s="221"/>
      <c r="J676" s="221"/>
      <c r="K676" s="221"/>
      <c r="L676" s="221"/>
    </row>
    <row r="677" spans="1:12" ht="15.75" customHeight="1">
      <c r="A677" s="221"/>
      <c r="B677" s="221"/>
      <c r="C677" s="221"/>
      <c r="D677" s="221"/>
      <c r="E677" s="221"/>
      <c r="F677" s="221"/>
      <c r="G677" s="221"/>
      <c r="H677" s="221"/>
      <c r="I677" s="221"/>
      <c r="J677" s="221"/>
      <c r="K677" s="221"/>
      <c r="L677" s="221"/>
    </row>
    <row r="678" spans="1:12" ht="15.75" customHeight="1">
      <c r="A678" s="221"/>
      <c r="B678" s="221"/>
      <c r="C678" s="221"/>
      <c r="D678" s="221"/>
      <c r="E678" s="221"/>
      <c r="F678" s="221"/>
      <c r="G678" s="221"/>
      <c r="H678" s="221"/>
      <c r="I678" s="221"/>
      <c r="J678" s="221"/>
      <c r="K678" s="221"/>
      <c r="L678" s="221"/>
    </row>
    <row r="679" spans="1:12" ht="15.75" customHeight="1">
      <c r="A679" s="221"/>
      <c r="B679" s="221"/>
      <c r="C679" s="221"/>
      <c r="D679" s="221"/>
      <c r="E679" s="221"/>
      <c r="F679" s="221"/>
      <c r="G679" s="221"/>
      <c r="H679" s="221"/>
      <c r="I679" s="221"/>
      <c r="J679" s="221"/>
      <c r="K679" s="221"/>
      <c r="L679" s="221"/>
    </row>
    <row r="680" spans="1:12" ht="15.75" customHeight="1">
      <c r="A680" s="221"/>
      <c r="B680" s="221"/>
      <c r="C680" s="221"/>
      <c r="D680" s="221"/>
      <c r="E680" s="221"/>
      <c r="F680" s="221"/>
      <c r="G680" s="221"/>
      <c r="H680" s="221"/>
      <c r="I680" s="221"/>
      <c r="J680" s="221"/>
      <c r="K680" s="221"/>
      <c r="L680" s="221"/>
    </row>
    <row r="681" spans="1:12" ht="15.75" customHeight="1">
      <c r="A681" s="221"/>
      <c r="B681" s="221"/>
      <c r="C681" s="221"/>
      <c r="D681" s="221"/>
      <c r="E681" s="221"/>
      <c r="F681" s="221"/>
      <c r="G681" s="221"/>
      <c r="H681" s="221"/>
      <c r="I681" s="221"/>
      <c r="J681" s="221"/>
      <c r="K681" s="221"/>
      <c r="L681" s="221"/>
    </row>
    <row r="682" spans="1:12" ht="15.75" customHeight="1">
      <c r="A682" s="221"/>
      <c r="B682" s="221"/>
      <c r="C682" s="221"/>
      <c r="D682" s="221"/>
      <c r="E682" s="221"/>
      <c r="F682" s="221"/>
      <c r="G682" s="221"/>
      <c r="H682" s="221"/>
      <c r="I682" s="221"/>
      <c r="J682" s="221"/>
      <c r="K682" s="221"/>
      <c r="L682" s="221"/>
    </row>
    <row r="683" spans="1:12" ht="15.75" customHeight="1">
      <c r="A683" s="221"/>
      <c r="B683" s="221"/>
      <c r="C683" s="221"/>
      <c r="D683" s="221"/>
      <c r="E683" s="221"/>
      <c r="F683" s="221"/>
      <c r="G683" s="221"/>
      <c r="H683" s="221"/>
      <c r="I683" s="221"/>
      <c r="J683" s="221"/>
      <c r="K683" s="221"/>
      <c r="L683" s="221"/>
    </row>
    <row r="684" spans="1:12" ht="15.75" customHeight="1">
      <c r="A684" s="221"/>
      <c r="B684" s="221"/>
      <c r="C684" s="221"/>
      <c r="D684" s="221"/>
      <c r="E684" s="221"/>
      <c r="F684" s="221"/>
      <c r="G684" s="221"/>
      <c r="H684" s="221"/>
      <c r="I684" s="221"/>
      <c r="J684" s="221"/>
      <c r="K684" s="221"/>
      <c r="L684" s="221"/>
    </row>
    <row r="685" spans="1:12" ht="15.75" customHeight="1">
      <c r="A685" s="221"/>
      <c r="B685" s="221"/>
      <c r="C685" s="221"/>
      <c r="D685" s="221"/>
      <c r="E685" s="221"/>
      <c r="F685" s="221"/>
      <c r="G685" s="221"/>
      <c r="H685" s="221"/>
      <c r="I685" s="221"/>
      <c r="J685" s="221"/>
      <c r="K685" s="221"/>
      <c r="L685" s="221"/>
    </row>
    <row r="686" spans="1:12" ht="15.75" customHeight="1">
      <c r="A686" s="221"/>
      <c r="B686" s="221"/>
      <c r="C686" s="221"/>
      <c r="D686" s="221"/>
      <c r="E686" s="221"/>
      <c r="F686" s="221"/>
      <c r="G686" s="221"/>
      <c r="H686" s="221"/>
      <c r="I686" s="221"/>
      <c r="J686" s="221"/>
      <c r="K686" s="221"/>
      <c r="L686" s="221"/>
    </row>
    <row r="687" spans="1:12" ht="15.75" customHeight="1">
      <c r="A687" s="221"/>
      <c r="B687" s="221"/>
      <c r="C687" s="221"/>
      <c r="D687" s="221"/>
      <c r="E687" s="221"/>
      <c r="F687" s="221"/>
      <c r="G687" s="221"/>
      <c r="H687" s="221"/>
      <c r="I687" s="221"/>
      <c r="J687" s="221"/>
      <c r="K687" s="221"/>
      <c r="L687" s="221"/>
    </row>
    <row r="688" spans="1:12" ht="15.75" customHeight="1">
      <c r="A688" s="221"/>
      <c r="B688" s="221"/>
      <c r="C688" s="221"/>
      <c r="D688" s="221"/>
      <c r="E688" s="221"/>
      <c r="F688" s="221"/>
      <c r="G688" s="221"/>
      <c r="H688" s="221"/>
      <c r="I688" s="221"/>
      <c r="J688" s="221"/>
      <c r="K688" s="221"/>
      <c r="L688" s="221"/>
    </row>
    <row r="689" spans="1:12" ht="15.75" customHeight="1">
      <c r="A689" s="221"/>
      <c r="B689" s="221"/>
      <c r="C689" s="221"/>
      <c r="D689" s="221"/>
      <c r="E689" s="221"/>
      <c r="F689" s="221"/>
      <c r="G689" s="221"/>
      <c r="H689" s="221"/>
      <c r="I689" s="221"/>
      <c r="J689" s="221"/>
      <c r="K689" s="221"/>
      <c r="L689" s="221"/>
    </row>
    <row r="690" spans="1:12" ht="15.75" customHeight="1">
      <c r="A690" s="221"/>
      <c r="B690" s="221"/>
      <c r="C690" s="221"/>
      <c r="D690" s="221"/>
      <c r="E690" s="221"/>
      <c r="F690" s="221"/>
      <c r="G690" s="221"/>
      <c r="H690" s="221"/>
      <c r="I690" s="221"/>
      <c r="J690" s="221"/>
      <c r="K690" s="221"/>
      <c r="L690" s="221"/>
    </row>
    <row r="691" spans="1:12" ht="15.75" customHeight="1">
      <c r="A691" s="221"/>
      <c r="B691" s="221"/>
      <c r="C691" s="221"/>
      <c r="D691" s="221"/>
      <c r="E691" s="221"/>
      <c r="F691" s="221"/>
      <c r="G691" s="221"/>
      <c r="H691" s="221"/>
      <c r="I691" s="221"/>
      <c r="J691" s="221"/>
      <c r="K691" s="221"/>
      <c r="L691" s="221"/>
    </row>
    <row r="692" spans="1:12" ht="15.75" customHeight="1">
      <c r="A692" s="221"/>
      <c r="B692" s="221"/>
      <c r="C692" s="221"/>
      <c r="D692" s="221"/>
      <c r="E692" s="221"/>
      <c r="F692" s="221"/>
      <c r="G692" s="221"/>
      <c r="H692" s="221"/>
      <c r="I692" s="221"/>
      <c r="J692" s="221"/>
      <c r="K692" s="221"/>
      <c r="L692" s="221"/>
    </row>
    <row r="693" spans="1:12" ht="15.75" customHeight="1">
      <c r="A693" s="221"/>
      <c r="B693" s="221"/>
      <c r="C693" s="221"/>
      <c r="D693" s="221"/>
      <c r="E693" s="221"/>
      <c r="F693" s="221"/>
      <c r="G693" s="221"/>
      <c r="H693" s="221"/>
      <c r="I693" s="221"/>
      <c r="J693" s="221"/>
      <c r="K693" s="221"/>
      <c r="L693" s="221"/>
    </row>
    <row r="694" spans="1:12" ht="15.75" customHeight="1">
      <c r="A694" s="221"/>
      <c r="B694" s="221"/>
      <c r="C694" s="221"/>
      <c r="D694" s="221"/>
      <c r="E694" s="221"/>
      <c r="F694" s="221"/>
      <c r="G694" s="221"/>
      <c r="H694" s="221"/>
      <c r="I694" s="221"/>
      <c r="J694" s="221"/>
      <c r="K694" s="221"/>
      <c r="L694" s="221"/>
    </row>
    <row r="695" spans="1:12" ht="15.75" customHeight="1">
      <c r="A695" s="221"/>
      <c r="B695" s="221"/>
      <c r="C695" s="221"/>
      <c r="D695" s="221"/>
      <c r="E695" s="221"/>
      <c r="F695" s="221"/>
      <c r="G695" s="221"/>
      <c r="H695" s="221"/>
      <c r="I695" s="221"/>
      <c r="J695" s="221"/>
      <c r="K695" s="221"/>
      <c r="L695" s="221"/>
    </row>
    <row r="696" spans="1:12" ht="15.75" customHeight="1">
      <c r="A696" s="221"/>
      <c r="B696" s="221"/>
      <c r="C696" s="221"/>
      <c r="D696" s="221"/>
      <c r="E696" s="221"/>
      <c r="F696" s="221"/>
      <c r="G696" s="221"/>
      <c r="H696" s="221"/>
      <c r="I696" s="221"/>
      <c r="J696" s="221"/>
      <c r="K696" s="221"/>
      <c r="L696" s="221"/>
    </row>
    <row r="697" spans="1:12" ht="15.75" customHeight="1">
      <c r="A697" s="221"/>
      <c r="B697" s="221"/>
      <c r="C697" s="221"/>
      <c r="D697" s="221"/>
      <c r="E697" s="221"/>
      <c r="F697" s="221"/>
      <c r="G697" s="221"/>
      <c r="H697" s="221"/>
      <c r="I697" s="221"/>
      <c r="J697" s="221"/>
      <c r="K697" s="221"/>
      <c r="L697" s="221"/>
    </row>
    <row r="698" spans="1:12" ht="15.75" customHeight="1">
      <c r="A698" s="221"/>
      <c r="B698" s="221"/>
      <c r="C698" s="221"/>
      <c r="D698" s="221"/>
      <c r="E698" s="221"/>
      <c r="F698" s="221"/>
      <c r="G698" s="221"/>
      <c r="H698" s="221"/>
      <c r="I698" s="221"/>
      <c r="J698" s="221"/>
      <c r="K698" s="221"/>
      <c r="L698" s="221"/>
    </row>
    <row r="699" spans="1:12" ht="15.75" customHeight="1">
      <c r="A699" s="221"/>
      <c r="B699" s="221"/>
      <c r="C699" s="221"/>
      <c r="D699" s="221"/>
      <c r="E699" s="221"/>
      <c r="F699" s="221"/>
      <c r="G699" s="221"/>
      <c r="H699" s="221"/>
      <c r="I699" s="221"/>
      <c r="J699" s="221"/>
      <c r="K699" s="221"/>
      <c r="L699" s="221"/>
    </row>
    <row r="700" spans="1:12" ht="15.75" customHeight="1">
      <c r="A700" s="221"/>
      <c r="B700" s="221"/>
      <c r="C700" s="221"/>
      <c r="D700" s="221"/>
      <c r="E700" s="221"/>
      <c r="F700" s="221"/>
      <c r="G700" s="221"/>
      <c r="H700" s="221"/>
      <c r="I700" s="221"/>
      <c r="J700" s="221"/>
      <c r="K700" s="221"/>
      <c r="L700" s="221"/>
    </row>
    <row r="701" spans="1:12" ht="15.75" customHeight="1">
      <c r="A701" s="221"/>
      <c r="B701" s="221"/>
      <c r="C701" s="221"/>
      <c r="D701" s="221"/>
      <c r="E701" s="221"/>
      <c r="F701" s="221"/>
      <c r="G701" s="221"/>
      <c r="H701" s="221"/>
      <c r="I701" s="221"/>
      <c r="J701" s="221"/>
      <c r="K701" s="221"/>
      <c r="L701" s="221"/>
    </row>
    <row r="702" spans="1:12" ht="15.75" customHeight="1">
      <c r="A702" s="221"/>
      <c r="B702" s="221"/>
      <c r="C702" s="221"/>
      <c r="D702" s="221"/>
      <c r="E702" s="221"/>
      <c r="F702" s="221"/>
      <c r="G702" s="221"/>
      <c r="H702" s="221"/>
      <c r="I702" s="221"/>
      <c r="J702" s="221"/>
      <c r="K702" s="221"/>
      <c r="L702" s="221"/>
    </row>
    <row r="703" spans="1:12" ht="15.75" customHeight="1">
      <c r="A703" s="221"/>
      <c r="B703" s="221"/>
      <c r="C703" s="221"/>
      <c r="D703" s="221"/>
      <c r="E703" s="221"/>
      <c r="F703" s="221"/>
      <c r="G703" s="221"/>
      <c r="H703" s="221"/>
      <c r="I703" s="221"/>
      <c r="J703" s="221"/>
      <c r="K703" s="221"/>
      <c r="L703" s="221"/>
    </row>
    <row r="704" spans="1:12" ht="15.75" customHeight="1">
      <c r="A704" s="221"/>
      <c r="B704" s="221"/>
      <c r="C704" s="221"/>
      <c r="D704" s="221"/>
      <c r="E704" s="221"/>
      <c r="F704" s="221"/>
      <c r="G704" s="221"/>
      <c r="H704" s="221"/>
      <c r="I704" s="221"/>
      <c r="J704" s="221"/>
      <c r="K704" s="221"/>
      <c r="L704" s="221"/>
    </row>
    <row r="705" spans="1:12" ht="15.75" customHeight="1">
      <c r="A705" s="221"/>
      <c r="B705" s="221"/>
      <c r="C705" s="221"/>
      <c r="D705" s="221"/>
      <c r="E705" s="221"/>
      <c r="F705" s="221"/>
      <c r="G705" s="221"/>
      <c r="H705" s="221"/>
      <c r="I705" s="221"/>
      <c r="J705" s="221"/>
      <c r="K705" s="221"/>
      <c r="L705" s="221"/>
    </row>
    <row r="706" spans="1:12" ht="15.75" customHeight="1">
      <c r="A706" s="221"/>
      <c r="B706" s="221"/>
      <c r="C706" s="221"/>
      <c r="D706" s="221"/>
      <c r="E706" s="221"/>
      <c r="F706" s="221"/>
      <c r="G706" s="221"/>
      <c r="H706" s="221"/>
      <c r="I706" s="221"/>
      <c r="J706" s="221"/>
      <c r="K706" s="221"/>
      <c r="L706" s="221"/>
    </row>
    <row r="707" spans="1:12" ht="15.75" customHeight="1">
      <c r="A707" s="221"/>
      <c r="B707" s="221"/>
      <c r="C707" s="221"/>
      <c r="D707" s="221"/>
      <c r="E707" s="221"/>
      <c r="F707" s="221"/>
      <c r="G707" s="221"/>
      <c r="H707" s="221"/>
      <c r="I707" s="221"/>
      <c r="J707" s="221"/>
      <c r="K707" s="221"/>
      <c r="L707" s="221"/>
    </row>
    <row r="708" spans="1:12" ht="15.75" customHeight="1">
      <c r="A708" s="221"/>
      <c r="B708" s="221"/>
      <c r="C708" s="221"/>
      <c r="D708" s="221"/>
      <c r="E708" s="221"/>
      <c r="F708" s="221"/>
      <c r="G708" s="221"/>
      <c r="H708" s="221"/>
      <c r="I708" s="221"/>
      <c r="J708" s="221"/>
      <c r="K708" s="221"/>
      <c r="L708" s="221"/>
    </row>
    <row r="709" spans="1:12" ht="15.75" customHeight="1">
      <c r="A709" s="221"/>
      <c r="B709" s="221"/>
      <c r="C709" s="221"/>
      <c r="D709" s="221"/>
      <c r="E709" s="221"/>
      <c r="F709" s="221"/>
      <c r="G709" s="221"/>
      <c r="H709" s="221"/>
      <c r="I709" s="221"/>
      <c r="J709" s="221"/>
      <c r="K709" s="221"/>
      <c r="L709" s="221"/>
    </row>
    <row r="710" spans="1:12" ht="15.75" customHeight="1">
      <c r="A710" s="221"/>
      <c r="B710" s="221"/>
      <c r="C710" s="221"/>
      <c r="D710" s="221"/>
      <c r="E710" s="221"/>
      <c r="F710" s="221"/>
      <c r="G710" s="221"/>
      <c r="H710" s="221"/>
      <c r="I710" s="221"/>
      <c r="J710" s="221"/>
      <c r="K710" s="221"/>
      <c r="L710" s="221"/>
    </row>
    <row r="711" spans="1:12" ht="15.75" customHeight="1">
      <c r="A711" s="221"/>
      <c r="B711" s="221"/>
      <c r="C711" s="221"/>
      <c r="D711" s="221"/>
      <c r="E711" s="221"/>
      <c r="F711" s="221"/>
      <c r="G711" s="221"/>
      <c r="H711" s="221"/>
      <c r="I711" s="221"/>
      <c r="J711" s="221"/>
      <c r="K711" s="221"/>
      <c r="L711" s="221"/>
    </row>
    <row r="712" spans="1:12" ht="15.75" customHeight="1">
      <c r="A712" s="221"/>
      <c r="B712" s="221"/>
      <c r="C712" s="221"/>
      <c r="D712" s="221"/>
      <c r="E712" s="221"/>
      <c r="F712" s="221"/>
      <c r="G712" s="221"/>
      <c r="H712" s="221"/>
      <c r="I712" s="221"/>
      <c r="J712" s="221"/>
      <c r="K712" s="221"/>
      <c r="L712" s="221"/>
    </row>
    <row r="713" spans="1:12" ht="15.75" customHeight="1">
      <c r="A713" s="221"/>
      <c r="B713" s="221"/>
      <c r="C713" s="221"/>
      <c r="D713" s="221"/>
      <c r="E713" s="221"/>
      <c r="F713" s="221"/>
      <c r="G713" s="221"/>
      <c r="H713" s="221"/>
      <c r="I713" s="221"/>
      <c r="J713" s="221"/>
      <c r="K713" s="221"/>
      <c r="L713" s="221"/>
    </row>
    <row r="714" spans="1:12" ht="15.75" customHeight="1">
      <c r="A714" s="221"/>
      <c r="B714" s="221"/>
      <c r="C714" s="221"/>
      <c r="D714" s="221"/>
      <c r="E714" s="221"/>
      <c r="F714" s="221"/>
      <c r="G714" s="221"/>
      <c r="H714" s="221"/>
      <c r="I714" s="221"/>
      <c r="J714" s="221"/>
      <c r="K714" s="221"/>
      <c r="L714" s="221"/>
    </row>
    <row r="715" spans="1:12" ht="15.75" customHeight="1">
      <c r="A715" s="221"/>
      <c r="B715" s="221"/>
      <c r="C715" s="221"/>
      <c r="D715" s="221"/>
      <c r="E715" s="221"/>
      <c r="F715" s="221"/>
      <c r="G715" s="221"/>
      <c r="H715" s="221"/>
      <c r="I715" s="221"/>
      <c r="J715" s="221"/>
      <c r="K715" s="221"/>
      <c r="L715" s="221"/>
    </row>
    <row r="716" spans="1:12" ht="15.75" customHeight="1">
      <c r="A716" s="221"/>
      <c r="B716" s="221"/>
      <c r="C716" s="221"/>
      <c r="D716" s="221"/>
      <c r="E716" s="221"/>
      <c r="F716" s="221"/>
      <c r="G716" s="221"/>
      <c r="H716" s="221"/>
      <c r="I716" s="221"/>
      <c r="J716" s="221"/>
      <c r="K716" s="221"/>
      <c r="L716" s="221"/>
    </row>
    <row r="717" spans="1:12" ht="15.75" customHeight="1">
      <c r="A717" s="221"/>
      <c r="B717" s="221"/>
      <c r="C717" s="221"/>
      <c r="D717" s="221"/>
      <c r="E717" s="221"/>
      <c r="F717" s="221"/>
      <c r="G717" s="221"/>
      <c r="H717" s="221"/>
      <c r="I717" s="221"/>
      <c r="J717" s="221"/>
      <c r="K717" s="221"/>
      <c r="L717" s="221"/>
    </row>
    <row r="718" spans="1:12" ht="15.75" customHeight="1">
      <c r="A718" s="221"/>
      <c r="B718" s="221"/>
      <c r="C718" s="221"/>
      <c r="D718" s="221"/>
      <c r="E718" s="221"/>
      <c r="F718" s="221"/>
      <c r="G718" s="221"/>
      <c r="H718" s="221"/>
      <c r="I718" s="221"/>
      <c r="J718" s="221"/>
      <c r="K718" s="221"/>
      <c r="L718" s="221"/>
    </row>
    <row r="719" spans="1:12" ht="15.75" customHeight="1">
      <c r="A719" s="221"/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</row>
    <row r="720" spans="1:12" ht="15.75" customHeight="1">
      <c r="A720" s="221"/>
      <c r="B720" s="221"/>
      <c r="C720" s="221"/>
      <c r="D720" s="221"/>
      <c r="E720" s="221"/>
      <c r="F720" s="221"/>
      <c r="G720" s="221"/>
      <c r="H720" s="221"/>
      <c r="I720" s="221"/>
      <c r="J720" s="221"/>
      <c r="K720" s="221"/>
      <c r="L720" s="221"/>
    </row>
    <row r="721" spans="1:12" ht="15.75" customHeight="1">
      <c r="A721" s="221"/>
      <c r="B721" s="221"/>
      <c r="C721" s="221"/>
      <c r="D721" s="221"/>
      <c r="E721" s="221"/>
      <c r="F721" s="221"/>
      <c r="G721" s="221"/>
      <c r="H721" s="221"/>
      <c r="I721" s="221"/>
      <c r="J721" s="221"/>
      <c r="K721" s="221"/>
      <c r="L721" s="221"/>
    </row>
    <row r="722" spans="1:12" ht="15.75" customHeight="1">
      <c r="A722" s="221"/>
      <c r="B722" s="221"/>
      <c r="C722" s="221"/>
      <c r="D722" s="221"/>
      <c r="E722" s="221"/>
      <c r="F722" s="221"/>
      <c r="G722" s="221"/>
      <c r="H722" s="221"/>
      <c r="I722" s="221"/>
      <c r="J722" s="221"/>
      <c r="K722" s="221"/>
      <c r="L722" s="221"/>
    </row>
    <row r="723" spans="1:12" ht="15.75" customHeight="1">
      <c r="A723" s="221"/>
      <c r="B723" s="221"/>
      <c r="C723" s="221"/>
      <c r="D723" s="221"/>
      <c r="E723" s="221"/>
      <c r="F723" s="221"/>
      <c r="G723" s="221"/>
      <c r="H723" s="221"/>
      <c r="I723" s="221"/>
      <c r="J723" s="221"/>
      <c r="K723" s="221"/>
      <c r="L723" s="221"/>
    </row>
    <row r="724" spans="1:12" ht="15.75" customHeight="1">
      <c r="A724" s="221"/>
      <c r="B724" s="221"/>
      <c r="C724" s="221"/>
      <c r="D724" s="221"/>
      <c r="E724" s="221"/>
      <c r="F724" s="221"/>
      <c r="G724" s="221"/>
      <c r="H724" s="221"/>
      <c r="I724" s="221"/>
      <c r="J724" s="221"/>
      <c r="K724" s="221"/>
      <c r="L724" s="221"/>
    </row>
    <row r="725" spans="1:12" ht="15.75" customHeight="1">
      <c r="A725" s="221"/>
      <c r="B725" s="221"/>
      <c r="C725" s="221"/>
      <c r="D725" s="221"/>
      <c r="E725" s="221"/>
      <c r="F725" s="221"/>
      <c r="G725" s="221"/>
      <c r="H725" s="221"/>
      <c r="I725" s="221"/>
      <c r="J725" s="221"/>
      <c r="K725" s="221"/>
      <c r="L725" s="221"/>
    </row>
    <row r="726" spans="1:12" ht="15.75" customHeight="1">
      <c r="A726" s="221"/>
      <c r="B726" s="221"/>
      <c r="C726" s="221"/>
      <c r="D726" s="221"/>
      <c r="E726" s="221"/>
      <c r="F726" s="221"/>
      <c r="G726" s="221"/>
      <c r="H726" s="221"/>
      <c r="I726" s="221"/>
      <c r="J726" s="221"/>
      <c r="K726" s="221"/>
      <c r="L726" s="221"/>
    </row>
    <row r="727" spans="1:12" ht="15.75" customHeight="1">
      <c r="A727" s="221"/>
      <c r="B727" s="221"/>
      <c r="C727" s="221"/>
      <c r="D727" s="221"/>
      <c r="E727" s="221"/>
      <c r="F727" s="221"/>
      <c r="G727" s="221"/>
      <c r="H727" s="221"/>
      <c r="I727" s="221"/>
      <c r="J727" s="221"/>
      <c r="K727" s="221"/>
      <c r="L727" s="221"/>
    </row>
    <row r="728" spans="1:12" ht="15.75" customHeight="1">
      <c r="A728" s="221"/>
      <c r="B728" s="221"/>
      <c r="C728" s="221"/>
      <c r="D728" s="221"/>
      <c r="E728" s="221"/>
      <c r="F728" s="221"/>
      <c r="G728" s="221"/>
      <c r="H728" s="221"/>
      <c r="I728" s="221"/>
      <c r="J728" s="221"/>
      <c r="K728" s="221"/>
      <c r="L728" s="221"/>
    </row>
    <row r="729" spans="1:12" ht="15.75" customHeight="1">
      <c r="A729" s="221"/>
      <c r="B729" s="221"/>
      <c r="C729" s="221"/>
      <c r="D729" s="221"/>
      <c r="E729" s="221"/>
      <c r="F729" s="221"/>
      <c r="G729" s="221"/>
      <c r="H729" s="221"/>
      <c r="I729" s="221"/>
      <c r="J729" s="221"/>
      <c r="K729" s="221"/>
      <c r="L729" s="221"/>
    </row>
    <row r="730" spans="1:12" ht="15.75" customHeight="1">
      <c r="A730" s="221"/>
      <c r="B730" s="221"/>
      <c r="C730" s="221"/>
      <c r="D730" s="221"/>
      <c r="E730" s="221"/>
      <c r="F730" s="221"/>
      <c r="G730" s="221"/>
      <c r="H730" s="221"/>
      <c r="I730" s="221"/>
      <c r="J730" s="221"/>
      <c r="K730" s="221"/>
      <c r="L730" s="221"/>
    </row>
    <row r="731" spans="1:12" ht="15.75" customHeight="1">
      <c r="A731" s="221"/>
      <c r="B731" s="221"/>
      <c r="C731" s="221"/>
      <c r="D731" s="221"/>
      <c r="E731" s="221"/>
      <c r="F731" s="221"/>
      <c r="G731" s="221"/>
      <c r="H731" s="221"/>
      <c r="I731" s="221"/>
      <c r="J731" s="221"/>
      <c r="K731" s="221"/>
      <c r="L731" s="221"/>
    </row>
    <row r="732" spans="1:12" ht="15.75" customHeight="1">
      <c r="A732" s="221"/>
      <c r="B732" s="221"/>
      <c r="C732" s="221"/>
      <c r="D732" s="221"/>
      <c r="E732" s="221"/>
      <c r="F732" s="221"/>
      <c r="G732" s="221"/>
      <c r="H732" s="221"/>
      <c r="I732" s="221"/>
      <c r="J732" s="221"/>
      <c r="K732" s="221"/>
      <c r="L732" s="221"/>
    </row>
    <row r="733" spans="1:12" ht="15.75" customHeight="1">
      <c r="A733" s="221"/>
      <c r="B733" s="221"/>
      <c r="C733" s="221"/>
      <c r="D733" s="221"/>
      <c r="E733" s="221"/>
      <c r="F733" s="221"/>
      <c r="G733" s="221"/>
      <c r="H733" s="221"/>
      <c r="I733" s="221"/>
      <c r="J733" s="221"/>
      <c r="K733" s="221"/>
      <c r="L733" s="221"/>
    </row>
    <row r="734" spans="1:12" ht="15.75" customHeight="1">
      <c r="A734" s="221"/>
      <c r="B734" s="221"/>
      <c r="C734" s="221"/>
      <c r="D734" s="221"/>
      <c r="E734" s="221"/>
      <c r="F734" s="221"/>
      <c r="G734" s="221"/>
      <c r="H734" s="221"/>
      <c r="I734" s="221"/>
      <c r="J734" s="221"/>
      <c r="K734" s="221"/>
      <c r="L734" s="221"/>
    </row>
    <row r="735" spans="1:12" ht="15.75" customHeight="1">
      <c r="A735" s="221"/>
      <c r="B735" s="221"/>
      <c r="C735" s="221"/>
      <c r="D735" s="221"/>
      <c r="E735" s="221"/>
      <c r="F735" s="221"/>
      <c r="G735" s="221"/>
      <c r="H735" s="221"/>
      <c r="I735" s="221"/>
      <c r="J735" s="221"/>
      <c r="K735" s="221"/>
      <c r="L735" s="221"/>
    </row>
    <row r="736" spans="1:12" ht="15.75" customHeight="1">
      <c r="A736" s="221"/>
      <c r="B736" s="221"/>
      <c r="C736" s="221"/>
      <c r="D736" s="221"/>
      <c r="E736" s="221"/>
      <c r="F736" s="221"/>
      <c r="G736" s="221"/>
      <c r="H736" s="221"/>
      <c r="I736" s="221"/>
      <c r="J736" s="221"/>
      <c r="K736" s="221"/>
      <c r="L736" s="221"/>
    </row>
    <row r="737" spans="1:12" ht="15.75" customHeight="1">
      <c r="A737" s="221"/>
      <c r="B737" s="221"/>
      <c r="C737" s="221"/>
      <c r="D737" s="221"/>
      <c r="E737" s="221"/>
      <c r="F737" s="221"/>
      <c r="G737" s="221"/>
      <c r="H737" s="221"/>
      <c r="I737" s="221"/>
      <c r="J737" s="221"/>
      <c r="K737" s="221"/>
      <c r="L737" s="221"/>
    </row>
    <row r="738" spans="1:12" ht="15.75" customHeight="1">
      <c r="A738" s="221"/>
      <c r="B738" s="221"/>
      <c r="C738" s="221"/>
      <c r="D738" s="221"/>
      <c r="E738" s="221"/>
      <c r="F738" s="221"/>
      <c r="G738" s="221"/>
      <c r="H738" s="221"/>
      <c r="I738" s="221"/>
      <c r="J738" s="221"/>
      <c r="K738" s="221"/>
      <c r="L738" s="221"/>
    </row>
    <row r="739" spans="1:12" ht="15.75" customHeight="1">
      <c r="A739" s="221"/>
      <c r="B739" s="221"/>
      <c r="C739" s="221"/>
      <c r="D739" s="221"/>
      <c r="E739" s="221"/>
      <c r="F739" s="221"/>
      <c r="G739" s="221"/>
      <c r="H739" s="221"/>
      <c r="I739" s="221"/>
      <c r="J739" s="221"/>
      <c r="K739" s="221"/>
      <c r="L739" s="221"/>
    </row>
    <row r="740" spans="1:12" ht="15.75" customHeight="1">
      <c r="A740" s="221"/>
      <c r="B740" s="221"/>
      <c r="C740" s="221"/>
      <c r="D740" s="221"/>
      <c r="E740" s="221"/>
      <c r="F740" s="221"/>
      <c r="G740" s="221"/>
      <c r="H740" s="221"/>
      <c r="I740" s="221"/>
      <c r="J740" s="221"/>
      <c r="K740" s="221"/>
      <c r="L740" s="221"/>
    </row>
    <row r="741" spans="1:12" ht="15.75" customHeight="1">
      <c r="A741" s="221"/>
      <c r="B741" s="221"/>
      <c r="C741" s="221"/>
      <c r="D741" s="221"/>
      <c r="E741" s="221"/>
      <c r="F741" s="221"/>
      <c r="G741" s="221"/>
      <c r="H741" s="221"/>
      <c r="I741" s="221"/>
      <c r="J741" s="221"/>
      <c r="K741" s="221"/>
      <c r="L741" s="221"/>
    </row>
    <row r="742" spans="1:12" ht="15.75" customHeight="1">
      <c r="A742" s="221"/>
      <c r="B742" s="221"/>
      <c r="C742" s="221"/>
      <c r="D742" s="221"/>
      <c r="E742" s="221"/>
      <c r="F742" s="221"/>
      <c r="G742" s="221"/>
      <c r="H742" s="221"/>
      <c r="I742" s="221"/>
      <c r="J742" s="221"/>
      <c r="K742" s="221"/>
      <c r="L742" s="221"/>
    </row>
    <row r="743" spans="1:12" ht="15.75" customHeight="1">
      <c r="A743" s="221"/>
      <c r="B743" s="221"/>
      <c r="C743" s="221"/>
      <c r="D743" s="221"/>
      <c r="E743" s="221"/>
      <c r="F743" s="221"/>
      <c r="G743" s="221"/>
      <c r="H743" s="221"/>
      <c r="I743" s="221"/>
      <c r="J743" s="221"/>
      <c r="K743" s="221"/>
      <c r="L743" s="221"/>
    </row>
    <row r="744" spans="1:12" ht="15.75" customHeight="1">
      <c r="A744" s="221"/>
      <c r="B744" s="221"/>
      <c r="C744" s="221"/>
      <c r="D744" s="221"/>
      <c r="E744" s="221"/>
      <c r="F744" s="221"/>
      <c r="G744" s="221"/>
      <c r="H744" s="221"/>
      <c r="I744" s="221"/>
      <c r="J744" s="221"/>
      <c r="K744" s="221"/>
      <c r="L744" s="221"/>
    </row>
    <row r="745" spans="1:12" ht="15.75" customHeight="1">
      <c r="A745" s="221"/>
      <c r="B745" s="221"/>
      <c r="C745" s="221"/>
      <c r="D745" s="221"/>
      <c r="E745" s="221"/>
      <c r="F745" s="221"/>
      <c r="G745" s="221"/>
      <c r="H745" s="221"/>
      <c r="I745" s="221"/>
      <c r="J745" s="221"/>
      <c r="K745" s="221"/>
      <c r="L745" s="221"/>
    </row>
    <row r="746" spans="1:12" ht="15.75" customHeight="1">
      <c r="A746" s="221"/>
      <c r="B746" s="221"/>
      <c r="C746" s="221"/>
      <c r="D746" s="221"/>
      <c r="E746" s="221"/>
      <c r="F746" s="221"/>
      <c r="G746" s="221"/>
      <c r="H746" s="221"/>
      <c r="I746" s="221"/>
      <c r="J746" s="221"/>
      <c r="K746" s="221"/>
      <c r="L746" s="221"/>
    </row>
    <row r="747" spans="1:12" ht="15.75" customHeight="1">
      <c r="A747" s="221"/>
      <c r="B747" s="221"/>
      <c r="C747" s="221"/>
      <c r="D747" s="221"/>
      <c r="E747" s="221"/>
      <c r="F747" s="221"/>
      <c r="G747" s="221"/>
      <c r="H747" s="221"/>
      <c r="I747" s="221"/>
      <c r="J747" s="221"/>
      <c r="K747" s="221"/>
      <c r="L747" s="221"/>
    </row>
    <row r="748" spans="1:12" ht="15.75" customHeight="1">
      <c r="A748" s="221"/>
      <c r="B748" s="221"/>
      <c r="C748" s="221"/>
      <c r="D748" s="221"/>
      <c r="E748" s="221"/>
      <c r="F748" s="221"/>
      <c r="G748" s="221"/>
      <c r="H748" s="221"/>
      <c r="I748" s="221"/>
      <c r="J748" s="221"/>
      <c r="K748" s="221"/>
      <c r="L748" s="221"/>
    </row>
    <row r="749" spans="1:12" ht="15.75" customHeight="1">
      <c r="A749" s="221"/>
      <c r="B749" s="221"/>
      <c r="C749" s="221"/>
      <c r="D749" s="221"/>
      <c r="E749" s="221"/>
      <c r="F749" s="221"/>
      <c r="G749" s="221"/>
      <c r="H749" s="221"/>
      <c r="I749" s="221"/>
      <c r="J749" s="221"/>
      <c r="K749" s="221"/>
      <c r="L749" s="221"/>
    </row>
    <row r="750" spans="1:12" ht="15.75" customHeight="1">
      <c r="A750" s="221"/>
      <c r="B750" s="221"/>
      <c r="C750" s="221"/>
      <c r="D750" s="221"/>
      <c r="E750" s="221"/>
      <c r="F750" s="221"/>
      <c r="G750" s="221"/>
      <c r="H750" s="221"/>
      <c r="I750" s="221"/>
      <c r="J750" s="221"/>
      <c r="K750" s="221"/>
      <c r="L750" s="221"/>
    </row>
    <row r="751" spans="1:12" ht="15.75" customHeight="1">
      <c r="A751" s="221"/>
      <c r="B751" s="221"/>
      <c r="C751" s="221"/>
      <c r="D751" s="221"/>
      <c r="E751" s="221"/>
      <c r="F751" s="221"/>
      <c r="G751" s="221"/>
      <c r="H751" s="221"/>
      <c r="I751" s="221"/>
      <c r="J751" s="221"/>
      <c r="K751" s="221"/>
      <c r="L751" s="221"/>
    </row>
    <row r="752" spans="1:12" ht="15.75" customHeight="1">
      <c r="A752" s="221"/>
      <c r="B752" s="221"/>
      <c r="C752" s="221"/>
      <c r="D752" s="221"/>
      <c r="E752" s="221"/>
      <c r="F752" s="221"/>
      <c r="G752" s="221"/>
      <c r="H752" s="221"/>
      <c r="I752" s="221"/>
      <c r="J752" s="221"/>
      <c r="K752" s="221"/>
      <c r="L752" s="221"/>
    </row>
    <row r="753" spans="1:12" ht="15.75" customHeight="1">
      <c r="A753" s="221"/>
      <c r="B753" s="221"/>
      <c r="C753" s="221"/>
      <c r="D753" s="221"/>
      <c r="E753" s="221"/>
      <c r="F753" s="221"/>
      <c r="G753" s="221"/>
      <c r="H753" s="221"/>
      <c r="I753" s="221"/>
      <c r="J753" s="221"/>
      <c r="K753" s="221"/>
      <c r="L753" s="221"/>
    </row>
    <row r="754" spans="1:12" ht="15.75" customHeight="1">
      <c r="A754" s="221"/>
      <c r="B754" s="221"/>
      <c r="C754" s="221"/>
      <c r="D754" s="221"/>
      <c r="E754" s="221"/>
      <c r="F754" s="221"/>
      <c r="G754" s="221"/>
      <c r="H754" s="221"/>
      <c r="I754" s="221"/>
      <c r="J754" s="221"/>
      <c r="K754" s="221"/>
      <c r="L754" s="221"/>
    </row>
    <row r="755" spans="1:12" ht="15.75" customHeight="1">
      <c r="A755" s="221"/>
      <c r="B755" s="221"/>
      <c r="C755" s="221"/>
      <c r="D755" s="221"/>
      <c r="E755" s="221"/>
      <c r="F755" s="221"/>
      <c r="G755" s="221"/>
      <c r="H755" s="221"/>
      <c r="I755" s="221"/>
      <c r="J755" s="221"/>
      <c r="K755" s="221"/>
      <c r="L755" s="221"/>
    </row>
    <row r="756" spans="1:12" ht="15.75" customHeight="1">
      <c r="A756" s="221"/>
      <c r="B756" s="221"/>
      <c r="C756" s="221"/>
      <c r="D756" s="221"/>
      <c r="E756" s="221"/>
      <c r="F756" s="221"/>
      <c r="G756" s="221"/>
      <c r="H756" s="221"/>
      <c r="I756" s="221"/>
      <c r="J756" s="221"/>
      <c r="K756" s="221"/>
      <c r="L756" s="221"/>
    </row>
    <row r="757" spans="1:12" ht="15.75" customHeight="1">
      <c r="A757" s="221"/>
      <c r="B757" s="221"/>
      <c r="C757" s="221"/>
      <c r="D757" s="221"/>
      <c r="E757" s="221"/>
      <c r="F757" s="221"/>
      <c r="G757" s="221"/>
      <c r="H757" s="221"/>
      <c r="I757" s="221"/>
      <c r="J757" s="221"/>
      <c r="K757" s="221"/>
      <c r="L757" s="221"/>
    </row>
    <row r="758" spans="1:12" ht="15.75" customHeight="1">
      <c r="A758" s="221"/>
      <c r="B758" s="221"/>
      <c r="C758" s="221"/>
      <c r="D758" s="221"/>
      <c r="E758" s="221"/>
      <c r="F758" s="221"/>
      <c r="G758" s="221"/>
      <c r="H758" s="221"/>
      <c r="I758" s="221"/>
      <c r="J758" s="221"/>
      <c r="K758" s="221"/>
      <c r="L758" s="221"/>
    </row>
    <row r="759" spans="1:12" ht="15.75" customHeight="1">
      <c r="A759" s="221"/>
      <c r="B759" s="221"/>
      <c r="C759" s="221"/>
      <c r="D759" s="221"/>
      <c r="E759" s="221"/>
      <c r="F759" s="221"/>
      <c r="G759" s="221"/>
      <c r="H759" s="221"/>
      <c r="I759" s="221"/>
      <c r="J759" s="221"/>
      <c r="K759" s="221"/>
      <c r="L759" s="221"/>
    </row>
    <row r="760" spans="1:12" ht="15.75" customHeight="1">
      <c r="A760" s="221"/>
      <c r="B760" s="221"/>
      <c r="C760" s="221"/>
      <c r="D760" s="221"/>
      <c r="E760" s="221"/>
      <c r="F760" s="221"/>
      <c r="G760" s="221"/>
      <c r="H760" s="221"/>
      <c r="I760" s="221"/>
      <c r="J760" s="221"/>
      <c r="K760" s="221"/>
      <c r="L760" s="221"/>
    </row>
    <row r="761" spans="1:12" ht="15.75" customHeight="1">
      <c r="A761" s="221"/>
      <c r="B761" s="221"/>
      <c r="C761" s="221"/>
      <c r="D761" s="221"/>
      <c r="E761" s="221"/>
      <c r="F761" s="221"/>
      <c r="G761" s="221"/>
      <c r="H761" s="221"/>
      <c r="I761" s="221"/>
      <c r="J761" s="221"/>
      <c r="K761" s="221"/>
      <c r="L761" s="221"/>
    </row>
    <row r="762" spans="1:12" ht="15.75" customHeight="1">
      <c r="A762" s="221"/>
      <c r="B762" s="221"/>
      <c r="C762" s="221"/>
      <c r="D762" s="221"/>
      <c r="E762" s="221"/>
      <c r="F762" s="221"/>
      <c r="G762" s="221"/>
      <c r="H762" s="221"/>
      <c r="I762" s="221"/>
      <c r="J762" s="221"/>
      <c r="K762" s="221"/>
      <c r="L762" s="221"/>
    </row>
    <row r="763" spans="1:12" ht="15.75" customHeight="1">
      <c r="A763" s="221"/>
      <c r="B763" s="221"/>
      <c r="C763" s="221"/>
      <c r="D763" s="221"/>
      <c r="E763" s="221"/>
      <c r="F763" s="221"/>
      <c r="G763" s="221"/>
      <c r="H763" s="221"/>
      <c r="I763" s="221"/>
      <c r="J763" s="221"/>
      <c r="K763" s="221"/>
      <c r="L763" s="221"/>
    </row>
    <row r="764" spans="1:12" ht="15.75" customHeight="1">
      <c r="A764" s="221"/>
      <c r="B764" s="221"/>
      <c r="C764" s="221"/>
      <c r="D764" s="221"/>
      <c r="E764" s="221"/>
      <c r="F764" s="221"/>
      <c r="G764" s="221"/>
      <c r="H764" s="221"/>
      <c r="I764" s="221"/>
      <c r="J764" s="221"/>
      <c r="K764" s="221"/>
      <c r="L764" s="221"/>
    </row>
    <row r="765" spans="1:12" ht="15.75" customHeight="1">
      <c r="A765" s="221"/>
      <c r="B765" s="221"/>
      <c r="C765" s="221"/>
      <c r="D765" s="221"/>
      <c r="E765" s="221"/>
      <c r="F765" s="221"/>
      <c r="G765" s="221"/>
      <c r="H765" s="221"/>
      <c r="I765" s="221"/>
      <c r="J765" s="221"/>
      <c r="K765" s="221"/>
      <c r="L765" s="221"/>
    </row>
    <row r="766" spans="1:12" ht="15.75" customHeight="1">
      <c r="A766" s="221"/>
      <c r="B766" s="221"/>
      <c r="C766" s="221"/>
      <c r="D766" s="221"/>
      <c r="E766" s="221"/>
      <c r="F766" s="221"/>
      <c r="G766" s="221"/>
      <c r="H766" s="221"/>
      <c r="I766" s="221"/>
      <c r="J766" s="221"/>
      <c r="K766" s="221"/>
      <c r="L766" s="221"/>
    </row>
    <row r="767" spans="1:12" ht="15.75" customHeight="1">
      <c r="A767" s="221"/>
      <c r="B767" s="221"/>
      <c r="C767" s="221"/>
      <c r="D767" s="221"/>
      <c r="E767" s="221"/>
      <c r="F767" s="221"/>
      <c r="G767" s="221"/>
      <c r="H767" s="221"/>
      <c r="I767" s="221"/>
      <c r="J767" s="221"/>
      <c r="K767" s="221"/>
      <c r="L767" s="221"/>
    </row>
    <row r="768" spans="1:12" ht="15.75" customHeight="1">
      <c r="A768" s="221"/>
      <c r="B768" s="221"/>
      <c r="C768" s="221"/>
      <c r="D768" s="221"/>
      <c r="E768" s="221"/>
      <c r="F768" s="221"/>
      <c r="G768" s="221"/>
      <c r="H768" s="221"/>
      <c r="I768" s="221"/>
      <c r="J768" s="221"/>
      <c r="K768" s="221"/>
      <c r="L768" s="221"/>
    </row>
    <row r="769" spans="1:12" ht="15.75" customHeight="1">
      <c r="A769" s="221"/>
      <c r="B769" s="221"/>
      <c r="C769" s="221"/>
      <c r="D769" s="221"/>
      <c r="E769" s="221"/>
      <c r="F769" s="221"/>
      <c r="G769" s="221"/>
      <c r="H769" s="221"/>
      <c r="I769" s="221"/>
      <c r="J769" s="221"/>
      <c r="K769" s="221"/>
      <c r="L769" s="221"/>
    </row>
    <row r="770" spans="1:12" ht="15.75" customHeight="1">
      <c r="A770" s="221"/>
      <c r="B770" s="221"/>
      <c r="C770" s="221"/>
      <c r="D770" s="221"/>
      <c r="E770" s="221"/>
      <c r="F770" s="221"/>
      <c r="G770" s="221"/>
      <c r="H770" s="221"/>
      <c r="I770" s="221"/>
      <c r="J770" s="221"/>
      <c r="K770" s="221"/>
      <c r="L770" s="221"/>
    </row>
    <row r="771" spans="1:12" ht="15.75" customHeight="1">
      <c r="A771" s="221"/>
      <c r="B771" s="221"/>
      <c r="C771" s="221"/>
      <c r="D771" s="221"/>
      <c r="E771" s="221"/>
      <c r="F771" s="221"/>
      <c r="G771" s="221"/>
      <c r="H771" s="221"/>
      <c r="I771" s="221"/>
      <c r="J771" s="221"/>
      <c r="K771" s="221"/>
      <c r="L771" s="221"/>
    </row>
    <row r="772" spans="1:12" ht="15.75" customHeight="1">
      <c r="A772" s="221"/>
      <c r="B772" s="221"/>
      <c r="C772" s="221"/>
      <c r="D772" s="221"/>
      <c r="E772" s="221"/>
      <c r="F772" s="221"/>
      <c r="G772" s="221"/>
      <c r="H772" s="221"/>
      <c r="I772" s="221"/>
      <c r="J772" s="221"/>
      <c r="K772" s="221"/>
      <c r="L772" s="221"/>
    </row>
    <row r="773" spans="1:12" ht="15.75" customHeight="1">
      <c r="A773" s="221"/>
      <c r="B773" s="221"/>
      <c r="C773" s="221"/>
      <c r="D773" s="221"/>
      <c r="E773" s="221"/>
      <c r="F773" s="221"/>
      <c r="G773" s="221"/>
      <c r="H773" s="221"/>
      <c r="I773" s="221"/>
      <c r="J773" s="221"/>
      <c r="K773" s="221"/>
      <c r="L773" s="221"/>
    </row>
    <row r="774" spans="1:12" ht="15.75" customHeight="1">
      <c r="A774" s="221"/>
      <c r="B774" s="221"/>
      <c r="C774" s="221"/>
      <c r="D774" s="221"/>
      <c r="E774" s="221"/>
      <c r="F774" s="221"/>
      <c r="G774" s="221"/>
      <c r="H774" s="221"/>
      <c r="I774" s="221"/>
      <c r="J774" s="221"/>
      <c r="K774" s="221"/>
      <c r="L774" s="221"/>
    </row>
    <row r="775" spans="1:12" ht="15.75" customHeight="1">
      <c r="A775" s="221"/>
      <c r="B775" s="221"/>
      <c r="C775" s="221"/>
      <c r="D775" s="221"/>
      <c r="E775" s="221"/>
      <c r="F775" s="221"/>
      <c r="G775" s="221"/>
      <c r="H775" s="221"/>
      <c r="I775" s="221"/>
      <c r="J775" s="221"/>
      <c r="K775" s="221"/>
      <c r="L775" s="221"/>
    </row>
    <row r="776" spans="1:12" ht="15.75" customHeight="1">
      <c r="A776" s="221"/>
      <c r="B776" s="221"/>
      <c r="C776" s="221"/>
      <c r="D776" s="221"/>
      <c r="E776" s="221"/>
      <c r="F776" s="221"/>
      <c r="G776" s="221"/>
      <c r="H776" s="221"/>
      <c r="I776" s="221"/>
      <c r="J776" s="221"/>
      <c r="K776" s="221"/>
      <c r="L776" s="221"/>
    </row>
    <row r="777" spans="1:12" ht="15.75" customHeight="1">
      <c r="A777" s="221"/>
      <c r="B777" s="221"/>
      <c r="C777" s="221"/>
      <c r="D777" s="221"/>
      <c r="E777" s="221"/>
      <c r="F777" s="221"/>
      <c r="G777" s="221"/>
      <c r="H777" s="221"/>
      <c r="I777" s="221"/>
      <c r="J777" s="221"/>
      <c r="K777" s="221"/>
      <c r="L777" s="221"/>
    </row>
    <row r="778" spans="1:12" ht="15.75" customHeight="1">
      <c r="A778" s="221"/>
      <c r="B778" s="221"/>
      <c r="C778" s="221"/>
      <c r="D778" s="221"/>
      <c r="E778" s="221"/>
      <c r="F778" s="221"/>
      <c r="G778" s="221"/>
      <c r="H778" s="221"/>
      <c r="I778" s="221"/>
      <c r="J778" s="221"/>
      <c r="K778" s="221"/>
      <c r="L778" s="221"/>
    </row>
    <row r="779" spans="1:12" ht="15.75" customHeight="1">
      <c r="A779" s="221"/>
      <c r="B779" s="221"/>
      <c r="C779" s="221"/>
      <c r="D779" s="221"/>
      <c r="E779" s="221"/>
      <c r="F779" s="221"/>
      <c r="G779" s="221"/>
      <c r="H779" s="221"/>
      <c r="I779" s="221"/>
      <c r="J779" s="221"/>
      <c r="K779" s="221"/>
      <c r="L779" s="221"/>
    </row>
    <row r="780" spans="1:12" ht="15.75" customHeight="1">
      <c r="A780" s="221"/>
      <c r="B780" s="221"/>
      <c r="C780" s="221"/>
      <c r="D780" s="221"/>
      <c r="E780" s="221"/>
      <c r="F780" s="221"/>
      <c r="G780" s="221"/>
      <c r="H780" s="221"/>
      <c r="I780" s="221"/>
      <c r="J780" s="221"/>
      <c r="K780" s="221"/>
      <c r="L780" s="221"/>
    </row>
    <row r="781" spans="1:12" ht="15.75" customHeight="1">
      <c r="A781" s="221"/>
      <c r="B781" s="221"/>
      <c r="C781" s="221"/>
      <c r="D781" s="221"/>
      <c r="E781" s="221"/>
      <c r="F781" s="221"/>
      <c r="G781" s="221"/>
      <c r="H781" s="221"/>
      <c r="I781" s="221"/>
      <c r="J781" s="221"/>
      <c r="K781" s="221"/>
      <c r="L781" s="221"/>
    </row>
    <row r="782" spans="1:12" ht="15.75" customHeight="1">
      <c r="A782" s="221"/>
      <c r="B782" s="221"/>
      <c r="C782" s="221"/>
      <c r="D782" s="221"/>
      <c r="E782" s="221"/>
      <c r="F782" s="221"/>
      <c r="G782" s="221"/>
      <c r="H782" s="221"/>
      <c r="I782" s="221"/>
      <c r="J782" s="221"/>
      <c r="K782" s="221"/>
      <c r="L782" s="221"/>
    </row>
    <row r="783" spans="1:12" ht="15.75" customHeight="1">
      <c r="A783" s="221"/>
      <c r="B783" s="221"/>
      <c r="C783" s="221"/>
      <c r="D783" s="221"/>
      <c r="E783" s="221"/>
      <c r="F783" s="221"/>
      <c r="G783" s="221"/>
      <c r="H783" s="221"/>
      <c r="I783" s="221"/>
      <c r="J783" s="221"/>
      <c r="K783" s="221"/>
      <c r="L783" s="221"/>
    </row>
    <row r="784" spans="1:12" ht="15.75" customHeight="1">
      <c r="A784" s="221"/>
      <c r="B784" s="221"/>
      <c r="C784" s="221"/>
      <c r="D784" s="221"/>
      <c r="E784" s="221"/>
      <c r="F784" s="221"/>
      <c r="G784" s="221"/>
      <c r="H784" s="221"/>
      <c r="I784" s="221"/>
      <c r="J784" s="221"/>
      <c r="K784" s="221"/>
      <c r="L784" s="221"/>
    </row>
    <row r="785" spans="1:12" ht="15.75" customHeight="1">
      <c r="A785" s="221"/>
      <c r="B785" s="221"/>
      <c r="C785" s="221"/>
      <c r="D785" s="221"/>
      <c r="E785" s="221"/>
      <c r="F785" s="221"/>
      <c r="G785" s="221"/>
      <c r="H785" s="221"/>
      <c r="I785" s="221"/>
      <c r="J785" s="221"/>
      <c r="K785" s="221"/>
      <c r="L785" s="221"/>
    </row>
    <row r="786" spans="1:12" ht="15.75" customHeight="1">
      <c r="A786" s="221"/>
      <c r="B786" s="221"/>
      <c r="C786" s="221"/>
      <c r="D786" s="221"/>
      <c r="E786" s="221"/>
      <c r="F786" s="221"/>
      <c r="G786" s="221"/>
      <c r="H786" s="221"/>
      <c r="I786" s="221"/>
      <c r="J786" s="221"/>
      <c r="K786" s="221"/>
      <c r="L786" s="221"/>
    </row>
    <row r="787" spans="1:12" ht="15.75" customHeight="1">
      <c r="A787" s="221"/>
      <c r="B787" s="221"/>
      <c r="C787" s="221"/>
      <c r="D787" s="221"/>
      <c r="E787" s="221"/>
      <c r="F787" s="221"/>
      <c r="G787" s="221"/>
      <c r="H787" s="221"/>
      <c r="I787" s="221"/>
      <c r="J787" s="221"/>
      <c r="K787" s="221"/>
      <c r="L787" s="221"/>
    </row>
    <row r="788" spans="1:12" ht="15.75" customHeight="1">
      <c r="A788" s="221"/>
      <c r="B788" s="221"/>
      <c r="C788" s="221"/>
      <c r="D788" s="221"/>
      <c r="E788" s="221"/>
      <c r="F788" s="221"/>
      <c r="G788" s="221"/>
      <c r="H788" s="221"/>
      <c r="I788" s="221"/>
      <c r="J788" s="221"/>
      <c r="K788" s="221"/>
      <c r="L788" s="221"/>
    </row>
    <row r="789" spans="1:12" ht="15.75" customHeight="1">
      <c r="A789" s="221"/>
      <c r="B789" s="221"/>
      <c r="C789" s="221"/>
      <c r="D789" s="221"/>
      <c r="E789" s="221"/>
      <c r="F789" s="221"/>
      <c r="G789" s="221"/>
      <c r="H789" s="221"/>
      <c r="I789" s="221"/>
      <c r="J789" s="221"/>
      <c r="K789" s="221"/>
      <c r="L789" s="221"/>
    </row>
    <row r="790" spans="1:12" ht="15.75" customHeight="1">
      <c r="A790" s="221"/>
      <c r="B790" s="221"/>
      <c r="C790" s="221"/>
      <c r="D790" s="221"/>
      <c r="E790" s="221"/>
      <c r="F790" s="221"/>
      <c r="G790" s="221"/>
      <c r="H790" s="221"/>
      <c r="I790" s="221"/>
      <c r="J790" s="221"/>
      <c r="K790" s="221"/>
      <c r="L790" s="221"/>
    </row>
    <row r="791" spans="1:12" ht="15.75" customHeight="1">
      <c r="A791" s="221"/>
      <c r="B791" s="221"/>
      <c r="C791" s="221"/>
      <c r="D791" s="221"/>
      <c r="E791" s="221"/>
      <c r="F791" s="221"/>
      <c r="G791" s="221"/>
      <c r="H791" s="221"/>
      <c r="I791" s="221"/>
      <c r="J791" s="221"/>
      <c r="K791" s="221"/>
      <c r="L791" s="221"/>
    </row>
    <row r="792" spans="1:12" ht="15.75" customHeight="1">
      <c r="A792" s="221"/>
      <c r="B792" s="221"/>
      <c r="C792" s="221"/>
      <c r="D792" s="221"/>
      <c r="E792" s="221"/>
      <c r="F792" s="221"/>
      <c r="G792" s="221"/>
      <c r="H792" s="221"/>
      <c r="I792" s="221"/>
      <c r="J792" s="221"/>
      <c r="K792" s="221"/>
      <c r="L792" s="221"/>
    </row>
    <row r="793" spans="1:12" ht="15.75" customHeight="1">
      <c r="A793" s="221"/>
      <c r="B793" s="221"/>
      <c r="C793" s="221"/>
      <c r="D793" s="221"/>
      <c r="E793" s="221"/>
      <c r="F793" s="221"/>
      <c r="G793" s="221"/>
      <c r="H793" s="221"/>
      <c r="I793" s="221"/>
      <c r="J793" s="221"/>
      <c r="K793" s="221"/>
      <c r="L793" s="221"/>
    </row>
    <row r="794" spans="1:12" ht="15.75" customHeight="1">
      <c r="A794" s="221"/>
      <c r="B794" s="221"/>
      <c r="C794" s="221"/>
      <c r="D794" s="221"/>
      <c r="E794" s="221"/>
      <c r="F794" s="221"/>
      <c r="G794" s="221"/>
      <c r="H794" s="221"/>
      <c r="I794" s="221"/>
      <c r="J794" s="221"/>
      <c r="K794" s="221"/>
      <c r="L794" s="221"/>
    </row>
    <row r="795" spans="1:12" ht="15.75" customHeight="1">
      <c r="A795" s="221"/>
      <c r="B795" s="221"/>
      <c r="C795" s="221"/>
      <c r="D795" s="221"/>
      <c r="E795" s="221"/>
      <c r="F795" s="221"/>
      <c r="G795" s="221"/>
      <c r="H795" s="221"/>
      <c r="I795" s="221"/>
      <c r="J795" s="221"/>
      <c r="K795" s="221"/>
      <c r="L795" s="221"/>
    </row>
    <row r="796" spans="1:12" ht="15.75" customHeight="1">
      <c r="A796" s="221"/>
      <c r="B796" s="221"/>
      <c r="C796" s="221"/>
      <c r="D796" s="221"/>
      <c r="E796" s="221"/>
      <c r="F796" s="221"/>
      <c r="G796" s="221"/>
      <c r="H796" s="221"/>
      <c r="I796" s="221"/>
      <c r="J796" s="221"/>
      <c r="K796" s="221"/>
      <c r="L796" s="221"/>
    </row>
    <row r="797" spans="1:12" ht="15.75" customHeight="1">
      <c r="A797" s="221"/>
      <c r="B797" s="221"/>
      <c r="C797" s="221"/>
      <c r="D797" s="221"/>
      <c r="E797" s="221"/>
      <c r="F797" s="221"/>
      <c r="G797" s="221"/>
      <c r="H797" s="221"/>
      <c r="I797" s="221"/>
      <c r="J797" s="221"/>
      <c r="K797" s="221"/>
      <c r="L797" s="221"/>
    </row>
    <row r="798" spans="1:12" ht="15.75" customHeight="1">
      <c r="A798" s="221"/>
      <c r="B798" s="221"/>
      <c r="C798" s="221"/>
      <c r="D798" s="221"/>
      <c r="E798" s="221"/>
      <c r="F798" s="221"/>
      <c r="G798" s="221"/>
      <c r="H798" s="221"/>
      <c r="I798" s="221"/>
      <c r="J798" s="221"/>
      <c r="K798" s="221"/>
      <c r="L798" s="221"/>
    </row>
    <row r="799" spans="1:12" ht="15.75" customHeight="1">
      <c r="A799" s="221"/>
      <c r="B799" s="221"/>
      <c r="C799" s="221"/>
      <c r="D799" s="221"/>
      <c r="E799" s="221"/>
      <c r="F799" s="221"/>
      <c r="G799" s="221"/>
      <c r="H799" s="221"/>
      <c r="I799" s="221"/>
      <c r="J799" s="221"/>
      <c r="K799" s="221"/>
      <c r="L799" s="221"/>
    </row>
    <row r="800" spans="1:12" ht="15.75" customHeight="1">
      <c r="A800" s="221"/>
      <c r="B800" s="221"/>
      <c r="C800" s="221"/>
      <c r="D800" s="221"/>
      <c r="E800" s="221"/>
      <c r="F800" s="221"/>
      <c r="G800" s="221"/>
      <c r="H800" s="221"/>
      <c r="I800" s="221"/>
      <c r="J800" s="221"/>
      <c r="K800" s="221"/>
      <c r="L800" s="221"/>
    </row>
    <row r="801" spans="1:12" ht="15.75" customHeight="1">
      <c r="A801" s="221"/>
      <c r="B801" s="221"/>
      <c r="C801" s="221"/>
      <c r="D801" s="221"/>
      <c r="E801" s="221"/>
      <c r="F801" s="221"/>
      <c r="G801" s="221"/>
      <c r="H801" s="221"/>
      <c r="I801" s="221"/>
      <c r="J801" s="221"/>
      <c r="K801" s="221"/>
      <c r="L801" s="221"/>
    </row>
    <row r="802" spans="1:12" ht="15.75" customHeight="1">
      <c r="A802" s="221"/>
      <c r="B802" s="221"/>
      <c r="C802" s="221"/>
      <c r="D802" s="221"/>
      <c r="E802" s="221"/>
      <c r="F802" s="221"/>
      <c r="G802" s="221"/>
      <c r="H802" s="221"/>
      <c r="I802" s="221"/>
      <c r="J802" s="221"/>
      <c r="K802" s="221"/>
      <c r="L802" s="221"/>
    </row>
    <row r="803" spans="1:12" ht="15.75" customHeight="1">
      <c r="A803" s="221"/>
      <c r="B803" s="221"/>
      <c r="C803" s="221"/>
      <c r="D803" s="221"/>
      <c r="E803" s="221"/>
      <c r="F803" s="221"/>
      <c r="G803" s="221"/>
      <c r="H803" s="221"/>
      <c r="I803" s="221"/>
      <c r="J803" s="221"/>
      <c r="K803" s="221"/>
      <c r="L803" s="221"/>
    </row>
    <row r="804" spans="1:12" ht="15.75" customHeight="1">
      <c r="A804" s="221"/>
      <c r="B804" s="221"/>
      <c r="C804" s="221"/>
      <c r="D804" s="221"/>
      <c r="E804" s="221"/>
      <c r="F804" s="221"/>
      <c r="G804" s="221"/>
      <c r="H804" s="221"/>
      <c r="I804" s="221"/>
      <c r="J804" s="221"/>
      <c r="K804" s="221"/>
      <c r="L804" s="221"/>
    </row>
    <row r="805" spans="1:12" ht="15.75" customHeight="1">
      <c r="A805" s="221"/>
      <c r="B805" s="221"/>
      <c r="C805" s="221"/>
      <c r="D805" s="221"/>
      <c r="E805" s="221"/>
      <c r="F805" s="221"/>
      <c r="G805" s="221"/>
      <c r="H805" s="221"/>
      <c r="I805" s="221"/>
      <c r="J805" s="221"/>
      <c r="K805" s="221"/>
      <c r="L805" s="221"/>
    </row>
    <row r="806" spans="1:12" ht="15.75" customHeight="1">
      <c r="A806" s="221"/>
      <c r="B806" s="221"/>
      <c r="C806" s="221"/>
      <c r="D806" s="221"/>
      <c r="E806" s="221"/>
      <c r="F806" s="221"/>
      <c r="G806" s="221"/>
      <c r="H806" s="221"/>
      <c r="I806" s="221"/>
      <c r="J806" s="221"/>
      <c r="K806" s="221"/>
      <c r="L806" s="221"/>
    </row>
    <row r="807" spans="1:12" ht="15.75" customHeight="1">
      <c r="A807" s="221"/>
      <c r="B807" s="221"/>
      <c r="C807" s="221"/>
      <c r="D807" s="221"/>
      <c r="E807" s="221"/>
      <c r="F807" s="221"/>
      <c r="G807" s="221"/>
      <c r="H807" s="221"/>
      <c r="I807" s="221"/>
      <c r="J807" s="221"/>
      <c r="K807" s="221"/>
      <c r="L807" s="221"/>
    </row>
    <row r="808" spans="1:12" ht="15.75" customHeight="1">
      <c r="A808" s="221"/>
      <c r="B808" s="221"/>
      <c r="C808" s="221"/>
      <c r="D808" s="221"/>
      <c r="E808" s="221"/>
      <c r="F808" s="221"/>
      <c r="G808" s="221"/>
      <c r="H808" s="221"/>
      <c r="I808" s="221"/>
      <c r="J808" s="221"/>
      <c r="K808" s="221"/>
      <c r="L808" s="221"/>
    </row>
    <row r="809" spans="1:12" ht="15.75" customHeight="1">
      <c r="A809" s="221"/>
      <c r="B809" s="221"/>
      <c r="C809" s="221"/>
      <c r="D809" s="221"/>
      <c r="E809" s="221"/>
      <c r="F809" s="221"/>
      <c r="G809" s="221"/>
      <c r="H809" s="221"/>
      <c r="I809" s="221"/>
      <c r="J809" s="221"/>
      <c r="K809" s="221"/>
      <c r="L809" s="221"/>
    </row>
    <row r="810" spans="1:12" ht="15.75" customHeight="1">
      <c r="A810" s="221"/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</row>
    <row r="811" spans="1:12" ht="15.75" customHeight="1">
      <c r="A811" s="221"/>
      <c r="B811" s="221"/>
      <c r="C811" s="221"/>
      <c r="D811" s="221"/>
      <c r="E811" s="221"/>
      <c r="F811" s="221"/>
      <c r="G811" s="221"/>
      <c r="H811" s="221"/>
      <c r="I811" s="221"/>
      <c r="J811" s="221"/>
      <c r="K811" s="221"/>
      <c r="L811" s="221"/>
    </row>
    <row r="812" spans="1:12" ht="15.75" customHeight="1">
      <c r="A812" s="221"/>
      <c r="B812" s="221"/>
      <c r="C812" s="221"/>
      <c r="D812" s="221"/>
      <c r="E812" s="221"/>
      <c r="F812" s="221"/>
      <c r="G812" s="221"/>
      <c r="H812" s="221"/>
      <c r="I812" s="221"/>
      <c r="J812" s="221"/>
      <c r="K812" s="221"/>
      <c r="L812" s="221"/>
    </row>
    <row r="813" spans="1:12" ht="15.75" customHeight="1">
      <c r="A813" s="221"/>
      <c r="B813" s="221"/>
      <c r="C813" s="221"/>
      <c r="D813" s="221"/>
      <c r="E813" s="221"/>
      <c r="F813" s="221"/>
      <c r="G813" s="221"/>
      <c r="H813" s="221"/>
      <c r="I813" s="221"/>
      <c r="J813" s="221"/>
      <c r="K813" s="221"/>
      <c r="L813" s="221"/>
    </row>
    <row r="814" spans="1:12" ht="15.75" customHeight="1">
      <c r="A814" s="221"/>
      <c r="B814" s="221"/>
      <c r="C814" s="221"/>
      <c r="D814" s="221"/>
      <c r="E814" s="221"/>
      <c r="F814" s="221"/>
      <c r="G814" s="221"/>
      <c r="H814" s="221"/>
      <c r="I814" s="221"/>
      <c r="J814" s="221"/>
      <c r="K814" s="221"/>
      <c r="L814" s="221"/>
    </row>
    <row r="815" spans="1:12" ht="15.75" customHeight="1">
      <c r="A815" s="221"/>
      <c r="B815" s="221"/>
      <c r="C815" s="221"/>
      <c r="D815" s="221"/>
      <c r="E815" s="221"/>
      <c r="F815" s="221"/>
      <c r="G815" s="221"/>
      <c r="H815" s="221"/>
      <c r="I815" s="221"/>
      <c r="J815" s="221"/>
      <c r="K815" s="221"/>
      <c r="L815" s="221"/>
    </row>
    <row r="816" spans="1:12" ht="15.75" customHeight="1">
      <c r="A816" s="221"/>
      <c r="B816" s="221"/>
      <c r="C816" s="221"/>
      <c r="D816" s="221"/>
      <c r="E816" s="221"/>
      <c r="F816" s="221"/>
      <c r="G816" s="221"/>
      <c r="H816" s="221"/>
      <c r="I816" s="221"/>
      <c r="J816" s="221"/>
      <c r="K816" s="221"/>
      <c r="L816" s="221"/>
    </row>
    <row r="817" spans="1:12" ht="15.75" customHeight="1">
      <c r="A817" s="221"/>
      <c r="B817" s="221"/>
      <c r="C817" s="221"/>
      <c r="D817" s="221"/>
      <c r="E817" s="221"/>
      <c r="F817" s="221"/>
      <c r="G817" s="221"/>
      <c r="H817" s="221"/>
      <c r="I817" s="221"/>
      <c r="J817" s="221"/>
      <c r="K817" s="221"/>
      <c r="L817" s="221"/>
    </row>
    <row r="818" spans="1:12" ht="15.75" customHeight="1">
      <c r="A818" s="221"/>
      <c r="B818" s="221"/>
      <c r="C818" s="221"/>
      <c r="D818" s="221"/>
      <c r="E818" s="221"/>
      <c r="F818" s="221"/>
      <c r="G818" s="221"/>
      <c r="H818" s="221"/>
      <c r="I818" s="221"/>
      <c r="J818" s="221"/>
      <c r="K818" s="221"/>
      <c r="L818" s="221"/>
    </row>
    <row r="819" spans="1:12" ht="15.75" customHeight="1">
      <c r="A819" s="221"/>
      <c r="B819" s="221"/>
      <c r="C819" s="221"/>
      <c r="D819" s="221"/>
      <c r="E819" s="221"/>
      <c r="F819" s="221"/>
      <c r="G819" s="221"/>
      <c r="H819" s="221"/>
      <c r="I819" s="221"/>
      <c r="J819" s="221"/>
      <c r="K819" s="221"/>
      <c r="L819" s="221"/>
    </row>
    <row r="820" spans="1:12" ht="15.75" customHeight="1">
      <c r="A820" s="221"/>
      <c r="B820" s="221"/>
      <c r="C820" s="221"/>
      <c r="D820" s="221"/>
      <c r="E820" s="221"/>
      <c r="F820" s="221"/>
      <c r="G820" s="221"/>
      <c r="H820" s="221"/>
      <c r="I820" s="221"/>
      <c r="J820" s="221"/>
      <c r="K820" s="221"/>
      <c r="L820" s="221"/>
    </row>
    <row r="821" spans="1:12" ht="15.75" customHeight="1">
      <c r="A821" s="221"/>
      <c r="B821" s="221"/>
      <c r="C821" s="221"/>
      <c r="D821" s="221"/>
      <c r="E821" s="221"/>
      <c r="F821" s="221"/>
      <c r="G821" s="221"/>
      <c r="H821" s="221"/>
      <c r="I821" s="221"/>
      <c r="J821" s="221"/>
      <c r="K821" s="221"/>
      <c r="L821" s="221"/>
    </row>
    <row r="822" spans="1:12" ht="15.75" customHeight="1">
      <c r="A822" s="221"/>
      <c r="B822" s="221"/>
      <c r="C822" s="221"/>
      <c r="D822" s="221"/>
      <c r="E822" s="221"/>
      <c r="F822" s="221"/>
      <c r="G822" s="221"/>
      <c r="H822" s="221"/>
      <c r="I822" s="221"/>
      <c r="J822" s="221"/>
      <c r="K822" s="221"/>
      <c r="L822" s="221"/>
    </row>
    <row r="823" spans="1:12" ht="15.75" customHeight="1">
      <c r="A823" s="221"/>
      <c r="B823" s="221"/>
      <c r="C823" s="221"/>
      <c r="D823" s="221"/>
      <c r="E823" s="221"/>
      <c r="F823" s="221"/>
      <c r="G823" s="221"/>
      <c r="H823" s="221"/>
      <c r="I823" s="221"/>
      <c r="J823" s="221"/>
      <c r="K823" s="221"/>
      <c r="L823" s="221"/>
    </row>
    <row r="824" spans="1:12" ht="15.75" customHeight="1">
      <c r="A824" s="221"/>
      <c r="B824" s="221"/>
      <c r="C824" s="221"/>
      <c r="D824" s="221"/>
      <c r="E824" s="221"/>
      <c r="F824" s="221"/>
      <c r="G824" s="221"/>
      <c r="H824" s="221"/>
      <c r="I824" s="221"/>
      <c r="J824" s="221"/>
      <c r="K824" s="221"/>
      <c r="L824" s="221"/>
    </row>
    <row r="825" spans="1:12" ht="15.75" customHeight="1">
      <c r="A825" s="221"/>
      <c r="B825" s="221"/>
      <c r="C825" s="221"/>
      <c r="D825" s="221"/>
      <c r="E825" s="221"/>
      <c r="F825" s="221"/>
      <c r="G825" s="221"/>
      <c r="H825" s="221"/>
      <c r="I825" s="221"/>
      <c r="J825" s="221"/>
      <c r="K825" s="221"/>
      <c r="L825" s="221"/>
    </row>
    <row r="826" spans="1:12" ht="15.75" customHeight="1">
      <c r="A826" s="221"/>
      <c r="B826" s="221"/>
      <c r="C826" s="221"/>
      <c r="D826" s="221"/>
      <c r="E826" s="221"/>
      <c r="F826" s="221"/>
      <c r="G826" s="221"/>
      <c r="H826" s="221"/>
      <c r="I826" s="221"/>
      <c r="J826" s="221"/>
      <c r="K826" s="221"/>
      <c r="L826" s="221"/>
    </row>
    <row r="827" spans="1:12" ht="15.75" customHeight="1">
      <c r="A827" s="221"/>
      <c r="B827" s="221"/>
      <c r="C827" s="221"/>
      <c r="D827" s="221"/>
      <c r="E827" s="221"/>
      <c r="F827" s="221"/>
      <c r="G827" s="221"/>
      <c r="H827" s="221"/>
      <c r="I827" s="221"/>
      <c r="J827" s="221"/>
      <c r="K827" s="221"/>
      <c r="L827" s="221"/>
    </row>
    <row r="828" spans="1:12" ht="15.75" customHeight="1">
      <c r="A828" s="221"/>
      <c r="B828" s="221"/>
      <c r="C828" s="221"/>
      <c r="D828" s="221"/>
      <c r="E828" s="221"/>
      <c r="F828" s="221"/>
      <c r="G828" s="221"/>
      <c r="H828" s="221"/>
      <c r="I828" s="221"/>
      <c r="J828" s="221"/>
      <c r="K828" s="221"/>
      <c r="L828" s="221"/>
    </row>
    <row r="829" spans="1:12" ht="15.75" customHeight="1">
      <c r="A829" s="221"/>
      <c r="B829" s="221"/>
      <c r="C829" s="221"/>
      <c r="D829" s="221"/>
      <c r="E829" s="221"/>
      <c r="F829" s="221"/>
      <c r="G829" s="221"/>
      <c r="H829" s="221"/>
      <c r="I829" s="221"/>
      <c r="J829" s="221"/>
      <c r="K829" s="221"/>
      <c r="L829" s="221"/>
    </row>
    <row r="830" spans="1:12" ht="15.75" customHeight="1">
      <c r="A830" s="221"/>
      <c r="B830" s="221"/>
      <c r="C830" s="221"/>
      <c r="D830" s="221"/>
      <c r="E830" s="221"/>
      <c r="F830" s="221"/>
      <c r="G830" s="221"/>
      <c r="H830" s="221"/>
      <c r="I830" s="221"/>
      <c r="J830" s="221"/>
      <c r="K830" s="221"/>
      <c r="L830" s="221"/>
    </row>
    <row r="831" spans="1:12" ht="15.75" customHeight="1">
      <c r="A831" s="221"/>
      <c r="B831" s="221"/>
      <c r="C831" s="221"/>
      <c r="D831" s="221"/>
      <c r="E831" s="221"/>
      <c r="F831" s="221"/>
      <c r="G831" s="221"/>
      <c r="H831" s="221"/>
      <c r="I831" s="221"/>
      <c r="J831" s="221"/>
      <c r="K831" s="221"/>
      <c r="L831" s="221"/>
    </row>
    <row r="832" spans="1:12" ht="15.75" customHeight="1">
      <c r="A832" s="221"/>
      <c r="B832" s="221"/>
      <c r="C832" s="221"/>
      <c r="D832" s="221"/>
      <c r="E832" s="221"/>
      <c r="F832" s="221"/>
      <c r="G832" s="221"/>
      <c r="H832" s="221"/>
      <c r="I832" s="221"/>
      <c r="J832" s="221"/>
      <c r="K832" s="221"/>
      <c r="L832" s="221"/>
    </row>
    <row r="833" spans="1:12" ht="15.75" customHeight="1">
      <c r="A833" s="221"/>
      <c r="B833" s="221"/>
      <c r="C833" s="221"/>
      <c r="D833" s="221"/>
      <c r="E833" s="221"/>
      <c r="F833" s="221"/>
      <c r="G833" s="221"/>
      <c r="H833" s="221"/>
      <c r="I833" s="221"/>
      <c r="J833" s="221"/>
      <c r="K833" s="221"/>
      <c r="L833" s="221"/>
    </row>
    <row r="834" spans="1:12" ht="15.75" customHeight="1">
      <c r="A834" s="221"/>
      <c r="B834" s="221"/>
      <c r="C834" s="221"/>
      <c r="D834" s="221"/>
      <c r="E834" s="221"/>
      <c r="F834" s="221"/>
      <c r="G834" s="221"/>
      <c r="H834" s="221"/>
      <c r="I834" s="221"/>
      <c r="J834" s="221"/>
      <c r="K834" s="221"/>
      <c r="L834" s="221"/>
    </row>
    <row r="835" spans="1:12" ht="15.75" customHeight="1">
      <c r="A835" s="221"/>
      <c r="B835" s="221"/>
      <c r="C835" s="221"/>
      <c r="D835" s="221"/>
      <c r="E835" s="221"/>
      <c r="F835" s="221"/>
      <c r="G835" s="221"/>
      <c r="H835" s="221"/>
      <c r="I835" s="221"/>
      <c r="J835" s="221"/>
      <c r="K835" s="221"/>
      <c r="L835" s="221"/>
    </row>
    <row r="836" spans="1:12" ht="15.75" customHeight="1">
      <c r="A836" s="221"/>
      <c r="B836" s="221"/>
      <c r="C836" s="221"/>
      <c r="D836" s="221"/>
      <c r="E836" s="221"/>
      <c r="F836" s="221"/>
      <c r="G836" s="221"/>
      <c r="H836" s="221"/>
      <c r="I836" s="221"/>
      <c r="J836" s="221"/>
      <c r="K836" s="221"/>
      <c r="L836" s="221"/>
    </row>
    <row r="837" spans="1:12" ht="15.75" customHeight="1">
      <c r="A837" s="221"/>
      <c r="B837" s="221"/>
      <c r="C837" s="221"/>
      <c r="D837" s="221"/>
      <c r="E837" s="221"/>
      <c r="F837" s="221"/>
      <c r="G837" s="221"/>
      <c r="H837" s="221"/>
      <c r="I837" s="221"/>
      <c r="J837" s="221"/>
      <c r="K837" s="221"/>
      <c r="L837" s="221"/>
    </row>
    <row r="838" spans="1:12" ht="15.75" customHeight="1">
      <c r="A838" s="221"/>
      <c r="B838" s="221"/>
      <c r="C838" s="221"/>
      <c r="D838" s="221"/>
      <c r="E838" s="221"/>
      <c r="F838" s="221"/>
      <c r="G838" s="221"/>
      <c r="H838" s="221"/>
      <c r="I838" s="221"/>
      <c r="J838" s="221"/>
      <c r="K838" s="221"/>
      <c r="L838" s="221"/>
    </row>
    <row r="839" spans="1:12" ht="15.75" customHeight="1">
      <c r="A839" s="221"/>
      <c r="B839" s="221"/>
      <c r="C839" s="221"/>
      <c r="D839" s="221"/>
      <c r="E839" s="221"/>
      <c r="F839" s="221"/>
      <c r="G839" s="221"/>
      <c r="H839" s="221"/>
      <c r="I839" s="221"/>
      <c r="J839" s="221"/>
      <c r="K839" s="221"/>
      <c r="L839" s="221"/>
    </row>
    <row r="840" spans="1:12" ht="15.75" customHeight="1">
      <c r="A840" s="221"/>
      <c r="B840" s="221"/>
      <c r="C840" s="221"/>
      <c r="D840" s="221"/>
      <c r="E840" s="221"/>
      <c r="F840" s="221"/>
      <c r="G840" s="221"/>
      <c r="H840" s="221"/>
      <c r="I840" s="221"/>
      <c r="J840" s="221"/>
      <c r="K840" s="221"/>
      <c r="L840" s="221"/>
    </row>
    <row r="841" spans="1:12" ht="15.75" customHeight="1">
      <c r="A841" s="221"/>
      <c r="B841" s="221"/>
      <c r="C841" s="221"/>
      <c r="D841" s="221"/>
      <c r="E841" s="221"/>
      <c r="F841" s="221"/>
      <c r="G841" s="221"/>
      <c r="H841" s="221"/>
      <c r="I841" s="221"/>
      <c r="J841" s="221"/>
      <c r="K841" s="221"/>
      <c r="L841" s="221"/>
    </row>
    <row r="842" spans="1:12" ht="15.75" customHeight="1">
      <c r="A842" s="221"/>
      <c r="B842" s="221"/>
      <c r="C842" s="221"/>
      <c r="D842" s="221"/>
      <c r="E842" s="221"/>
      <c r="F842" s="221"/>
      <c r="G842" s="221"/>
      <c r="H842" s="221"/>
      <c r="I842" s="221"/>
      <c r="J842" s="221"/>
      <c r="K842" s="221"/>
      <c r="L842" s="221"/>
    </row>
    <row r="843" spans="1:12" ht="15.75" customHeight="1">
      <c r="A843" s="221"/>
      <c r="B843" s="221"/>
      <c r="C843" s="221"/>
      <c r="D843" s="221"/>
      <c r="E843" s="221"/>
      <c r="F843" s="221"/>
      <c r="G843" s="221"/>
      <c r="H843" s="221"/>
      <c r="I843" s="221"/>
      <c r="J843" s="221"/>
      <c r="K843" s="221"/>
      <c r="L843" s="221"/>
    </row>
    <row r="844" spans="1:12" ht="15.75" customHeight="1">
      <c r="A844" s="221"/>
      <c r="B844" s="221"/>
      <c r="C844" s="221"/>
      <c r="D844" s="221"/>
      <c r="E844" s="221"/>
      <c r="F844" s="221"/>
      <c r="G844" s="221"/>
      <c r="H844" s="221"/>
      <c r="I844" s="221"/>
      <c r="J844" s="221"/>
      <c r="K844" s="221"/>
      <c r="L844" s="221"/>
    </row>
    <row r="845" spans="1:12" ht="15.75" customHeight="1">
      <c r="A845" s="221"/>
      <c r="B845" s="221"/>
      <c r="C845" s="221"/>
      <c r="D845" s="221"/>
      <c r="E845" s="221"/>
      <c r="F845" s="221"/>
      <c r="G845" s="221"/>
      <c r="H845" s="221"/>
      <c r="I845" s="221"/>
      <c r="J845" s="221"/>
      <c r="K845" s="221"/>
      <c r="L845" s="221"/>
    </row>
    <row r="846" spans="1:12" ht="15.75" customHeight="1">
      <c r="A846" s="221"/>
      <c r="B846" s="221"/>
      <c r="C846" s="221"/>
      <c r="D846" s="221"/>
      <c r="E846" s="221"/>
      <c r="F846" s="221"/>
      <c r="G846" s="221"/>
      <c r="H846" s="221"/>
      <c r="I846" s="221"/>
      <c r="J846" s="221"/>
      <c r="K846" s="221"/>
      <c r="L846" s="221"/>
    </row>
    <row r="847" spans="1:12" ht="15.75" customHeight="1">
      <c r="A847" s="221"/>
      <c r="B847" s="221"/>
      <c r="C847" s="221"/>
      <c r="D847" s="221"/>
      <c r="E847" s="221"/>
      <c r="F847" s="221"/>
      <c r="G847" s="221"/>
      <c r="H847" s="221"/>
      <c r="I847" s="221"/>
      <c r="J847" s="221"/>
      <c r="K847" s="221"/>
      <c r="L847" s="221"/>
    </row>
    <row r="848" spans="1:12" ht="15.75" customHeight="1">
      <c r="A848" s="221"/>
      <c r="B848" s="221"/>
      <c r="C848" s="221"/>
      <c r="D848" s="221"/>
      <c r="E848" s="221"/>
      <c r="F848" s="221"/>
      <c r="G848" s="221"/>
      <c r="H848" s="221"/>
      <c r="I848" s="221"/>
      <c r="J848" s="221"/>
      <c r="K848" s="221"/>
      <c r="L848" s="221"/>
    </row>
    <row r="849" spans="1:12" ht="15.75" customHeight="1">
      <c r="A849" s="221"/>
      <c r="B849" s="221"/>
      <c r="C849" s="221"/>
      <c r="D849" s="221"/>
      <c r="E849" s="221"/>
      <c r="F849" s="221"/>
      <c r="G849" s="221"/>
      <c r="H849" s="221"/>
      <c r="I849" s="221"/>
      <c r="J849" s="221"/>
      <c r="K849" s="221"/>
      <c r="L849" s="221"/>
    </row>
    <row r="850" spans="1:12" ht="15.75" customHeight="1">
      <c r="A850" s="221"/>
      <c r="B850" s="221"/>
      <c r="C850" s="221"/>
      <c r="D850" s="221"/>
      <c r="E850" s="221"/>
      <c r="F850" s="221"/>
      <c r="G850" s="221"/>
      <c r="H850" s="221"/>
      <c r="I850" s="221"/>
      <c r="J850" s="221"/>
      <c r="K850" s="221"/>
      <c r="L850" s="221"/>
    </row>
    <row r="851" spans="1:12" ht="15.75" customHeight="1">
      <c r="A851" s="221"/>
      <c r="B851" s="221"/>
      <c r="C851" s="221"/>
      <c r="D851" s="221"/>
      <c r="E851" s="221"/>
      <c r="F851" s="221"/>
      <c r="G851" s="221"/>
      <c r="H851" s="221"/>
      <c r="I851" s="221"/>
      <c r="J851" s="221"/>
      <c r="K851" s="221"/>
      <c r="L851" s="221"/>
    </row>
    <row r="852" spans="1:12" ht="15.75" customHeight="1">
      <c r="A852" s="221"/>
      <c r="B852" s="221"/>
      <c r="C852" s="221"/>
      <c r="D852" s="221"/>
      <c r="E852" s="221"/>
      <c r="F852" s="221"/>
      <c r="G852" s="221"/>
      <c r="H852" s="221"/>
      <c r="I852" s="221"/>
      <c r="J852" s="221"/>
      <c r="K852" s="221"/>
      <c r="L852" s="221"/>
    </row>
    <row r="853" spans="1:12" ht="15.75" customHeight="1">
      <c r="A853" s="221"/>
      <c r="B853" s="221"/>
      <c r="C853" s="221"/>
      <c r="D853" s="221"/>
      <c r="E853" s="221"/>
      <c r="F853" s="221"/>
      <c r="G853" s="221"/>
      <c r="H853" s="221"/>
      <c r="I853" s="221"/>
      <c r="J853" s="221"/>
      <c r="K853" s="221"/>
      <c r="L853" s="221"/>
    </row>
    <row r="854" spans="1:12" ht="15.75" customHeight="1">
      <c r="A854" s="221"/>
      <c r="B854" s="221"/>
      <c r="C854" s="221"/>
      <c r="D854" s="221"/>
      <c r="E854" s="221"/>
      <c r="F854" s="221"/>
      <c r="G854" s="221"/>
      <c r="H854" s="221"/>
      <c r="I854" s="221"/>
      <c r="J854" s="221"/>
      <c r="K854" s="221"/>
      <c r="L854" s="221"/>
    </row>
    <row r="855" spans="1:12" ht="15.75" customHeight="1">
      <c r="A855" s="221"/>
      <c r="B855" s="221"/>
      <c r="C855" s="221"/>
      <c r="D855" s="221"/>
      <c r="E855" s="221"/>
      <c r="F855" s="221"/>
      <c r="G855" s="221"/>
      <c r="H855" s="221"/>
      <c r="I855" s="221"/>
      <c r="J855" s="221"/>
      <c r="K855" s="221"/>
      <c r="L855" s="221"/>
    </row>
    <row r="856" spans="1:12" ht="15.75" customHeight="1">
      <c r="A856" s="221"/>
      <c r="B856" s="221"/>
      <c r="C856" s="221"/>
      <c r="D856" s="221"/>
      <c r="E856" s="221"/>
      <c r="F856" s="221"/>
      <c r="G856" s="221"/>
      <c r="H856" s="221"/>
      <c r="I856" s="221"/>
      <c r="J856" s="221"/>
      <c r="K856" s="221"/>
      <c r="L856" s="221"/>
    </row>
    <row r="857" spans="1:12" ht="15.75" customHeight="1">
      <c r="A857" s="221"/>
      <c r="B857" s="221"/>
      <c r="C857" s="221"/>
      <c r="D857" s="221"/>
      <c r="E857" s="221"/>
      <c r="F857" s="221"/>
      <c r="G857" s="221"/>
      <c r="H857" s="221"/>
      <c r="I857" s="221"/>
      <c r="J857" s="221"/>
      <c r="K857" s="221"/>
      <c r="L857" s="221"/>
    </row>
    <row r="858" spans="1:12" ht="15.75" customHeight="1">
      <c r="A858" s="221"/>
      <c r="B858" s="221"/>
      <c r="C858" s="221"/>
      <c r="D858" s="221"/>
      <c r="E858" s="221"/>
      <c r="F858" s="221"/>
      <c r="G858" s="221"/>
      <c r="H858" s="221"/>
      <c r="I858" s="221"/>
      <c r="J858" s="221"/>
      <c r="K858" s="221"/>
      <c r="L858" s="221"/>
    </row>
    <row r="859" spans="1:12" ht="15.75" customHeight="1">
      <c r="A859" s="221"/>
      <c r="B859" s="221"/>
      <c r="C859" s="221"/>
      <c r="D859" s="221"/>
      <c r="E859" s="221"/>
      <c r="F859" s="221"/>
      <c r="G859" s="221"/>
      <c r="H859" s="221"/>
      <c r="I859" s="221"/>
      <c r="J859" s="221"/>
      <c r="K859" s="221"/>
      <c r="L859" s="221"/>
    </row>
    <row r="860" spans="1:12" ht="15.75" customHeight="1">
      <c r="A860" s="221"/>
      <c r="B860" s="221"/>
      <c r="C860" s="221"/>
      <c r="D860" s="221"/>
      <c r="E860" s="221"/>
      <c r="F860" s="221"/>
      <c r="G860" s="221"/>
      <c r="H860" s="221"/>
      <c r="I860" s="221"/>
      <c r="J860" s="221"/>
      <c r="K860" s="221"/>
      <c r="L860" s="221"/>
    </row>
    <row r="861" spans="1:12" ht="15.75" customHeight="1">
      <c r="A861" s="221"/>
      <c r="B861" s="221"/>
      <c r="C861" s="221"/>
      <c r="D861" s="221"/>
      <c r="E861" s="221"/>
      <c r="F861" s="221"/>
      <c r="G861" s="221"/>
      <c r="H861" s="221"/>
      <c r="I861" s="221"/>
      <c r="J861" s="221"/>
      <c r="K861" s="221"/>
      <c r="L861" s="221"/>
    </row>
    <row r="862" spans="1:12" ht="15.75" customHeight="1">
      <c r="A862" s="221"/>
      <c r="B862" s="221"/>
      <c r="C862" s="221"/>
      <c r="D862" s="221"/>
      <c r="E862" s="221"/>
      <c r="F862" s="221"/>
      <c r="G862" s="221"/>
      <c r="H862" s="221"/>
      <c r="I862" s="221"/>
      <c r="J862" s="221"/>
      <c r="K862" s="221"/>
      <c r="L862" s="221"/>
    </row>
    <row r="863" spans="1:12" ht="15.75" customHeight="1">
      <c r="A863" s="221"/>
      <c r="B863" s="221"/>
      <c r="C863" s="221"/>
      <c r="D863" s="221"/>
      <c r="E863" s="221"/>
      <c r="F863" s="221"/>
      <c r="G863" s="221"/>
      <c r="H863" s="221"/>
      <c r="I863" s="221"/>
      <c r="J863" s="221"/>
      <c r="K863" s="221"/>
      <c r="L863" s="221"/>
    </row>
    <row r="864" spans="1:12" ht="15.75" customHeight="1">
      <c r="A864" s="221"/>
      <c r="B864" s="221"/>
      <c r="C864" s="221"/>
      <c r="D864" s="221"/>
      <c r="E864" s="221"/>
      <c r="F864" s="221"/>
      <c r="G864" s="221"/>
      <c r="H864" s="221"/>
      <c r="I864" s="221"/>
      <c r="J864" s="221"/>
      <c r="K864" s="221"/>
      <c r="L864" s="221"/>
    </row>
    <row r="865" spans="1:12" ht="15.75" customHeight="1">
      <c r="A865" s="221"/>
      <c r="B865" s="221"/>
      <c r="C865" s="221"/>
      <c r="D865" s="221"/>
      <c r="E865" s="221"/>
      <c r="F865" s="221"/>
      <c r="G865" s="221"/>
      <c r="H865" s="221"/>
      <c r="I865" s="221"/>
      <c r="J865" s="221"/>
      <c r="K865" s="221"/>
      <c r="L865" s="221"/>
    </row>
    <row r="866" spans="1:12" ht="15.75" customHeight="1">
      <c r="A866" s="221"/>
      <c r="B866" s="221"/>
      <c r="C866" s="221"/>
      <c r="D866" s="221"/>
      <c r="E866" s="221"/>
      <c r="F866" s="221"/>
      <c r="G866" s="221"/>
      <c r="H866" s="221"/>
      <c r="I866" s="221"/>
      <c r="J866" s="221"/>
      <c r="K866" s="221"/>
      <c r="L866" s="221"/>
    </row>
    <row r="867" spans="1:12" ht="15.75" customHeight="1">
      <c r="A867" s="221"/>
      <c r="B867" s="221"/>
      <c r="C867" s="221"/>
      <c r="D867" s="221"/>
      <c r="E867" s="221"/>
      <c r="F867" s="221"/>
      <c r="G867" s="221"/>
      <c r="H867" s="221"/>
      <c r="I867" s="221"/>
      <c r="J867" s="221"/>
      <c r="K867" s="221"/>
      <c r="L867" s="221"/>
    </row>
    <row r="868" spans="1:12" ht="15.75" customHeight="1">
      <c r="A868" s="221"/>
      <c r="B868" s="221"/>
      <c r="C868" s="221"/>
      <c r="D868" s="221"/>
      <c r="E868" s="221"/>
      <c r="F868" s="221"/>
      <c r="G868" s="221"/>
      <c r="H868" s="221"/>
      <c r="I868" s="221"/>
      <c r="J868" s="221"/>
      <c r="K868" s="221"/>
      <c r="L868" s="221"/>
    </row>
    <row r="869" spans="1:12" ht="15.75" customHeight="1">
      <c r="A869" s="221"/>
      <c r="B869" s="221"/>
      <c r="C869" s="221"/>
      <c r="D869" s="221"/>
      <c r="E869" s="221"/>
      <c r="F869" s="221"/>
      <c r="G869" s="221"/>
      <c r="H869" s="221"/>
      <c r="I869" s="221"/>
      <c r="J869" s="221"/>
      <c r="K869" s="221"/>
      <c r="L869" s="221"/>
    </row>
    <row r="870" spans="1:12" ht="15.75" customHeight="1">
      <c r="A870" s="221"/>
      <c r="B870" s="221"/>
      <c r="C870" s="221"/>
      <c r="D870" s="221"/>
      <c r="E870" s="221"/>
      <c r="F870" s="221"/>
      <c r="G870" s="221"/>
      <c r="H870" s="221"/>
      <c r="I870" s="221"/>
      <c r="J870" s="221"/>
      <c r="K870" s="221"/>
      <c r="L870" s="221"/>
    </row>
    <row r="871" spans="1:12" ht="15.75" customHeight="1">
      <c r="A871" s="221"/>
      <c r="B871" s="221"/>
      <c r="C871" s="221"/>
      <c r="D871" s="221"/>
      <c r="E871" s="221"/>
      <c r="F871" s="221"/>
      <c r="G871" s="221"/>
      <c r="H871" s="221"/>
      <c r="I871" s="221"/>
      <c r="J871" s="221"/>
      <c r="K871" s="221"/>
      <c r="L871" s="221"/>
    </row>
    <row r="872" spans="1:12" ht="15.75" customHeight="1">
      <c r="A872" s="221"/>
      <c r="B872" s="221"/>
      <c r="C872" s="221"/>
      <c r="D872" s="221"/>
      <c r="E872" s="221"/>
      <c r="F872" s="221"/>
      <c r="G872" s="221"/>
      <c r="H872" s="221"/>
      <c r="I872" s="221"/>
      <c r="J872" s="221"/>
      <c r="K872" s="221"/>
      <c r="L872" s="221"/>
    </row>
    <row r="873" spans="1:12" ht="15.75" customHeight="1">
      <c r="A873" s="221"/>
      <c r="B873" s="221"/>
      <c r="C873" s="221"/>
      <c r="D873" s="221"/>
      <c r="E873" s="221"/>
      <c r="F873" s="221"/>
      <c r="G873" s="221"/>
      <c r="H873" s="221"/>
      <c r="I873" s="221"/>
      <c r="J873" s="221"/>
      <c r="K873" s="221"/>
      <c r="L873" s="221"/>
    </row>
    <row r="874" spans="1:12" ht="15.75" customHeight="1">
      <c r="A874" s="221"/>
      <c r="B874" s="221"/>
      <c r="C874" s="221"/>
      <c r="D874" s="221"/>
      <c r="E874" s="221"/>
      <c r="F874" s="221"/>
      <c r="G874" s="221"/>
      <c r="H874" s="221"/>
      <c r="I874" s="221"/>
      <c r="J874" s="221"/>
      <c r="K874" s="221"/>
      <c r="L874" s="221"/>
    </row>
    <row r="875" spans="1:12" ht="15.75" customHeight="1">
      <c r="A875" s="221"/>
      <c r="B875" s="221"/>
      <c r="C875" s="221"/>
      <c r="D875" s="221"/>
      <c r="E875" s="221"/>
      <c r="F875" s="221"/>
      <c r="G875" s="221"/>
      <c r="H875" s="221"/>
      <c r="I875" s="221"/>
      <c r="J875" s="221"/>
      <c r="K875" s="221"/>
      <c r="L875" s="221"/>
    </row>
    <row r="876" spans="1:12" ht="15.75" customHeight="1">
      <c r="A876" s="221"/>
      <c r="B876" s="221"/>
      <c r="C876" s="221"/>
      <c r="D876" s="221"/>
      <c r="E876" s="221"/>
      <c r="F876" s="221"/>
      <c r="G876" s="221"/>
      <c r="H876" s="221"/>
      <c r="I876" s="221"/>
      <c r="J876" s="221"/>
      <c r="K876" s="221"/>
      <c r="L876" s="221"/>
    </row>
    <row r="877" spans="1:12" ht="15.75" customHeight="1">
      <c r="A877" s="221"/>
      <c r="B877" s="221"/>
      <c r="C877" s="221"/>
      <c r="D877" s="221"/>
      <c r="E877" s="221"/>
      <c r="F877" s="221"/>
      <c r="G877" s="221"/>
      <c r="H877" s="221"/>
      <c r="I877" s="221"/>
      <c r="J877" s="221"/>
      <c r="K877" s="221"/>
      <c r="L877" s="221"/>
    </row>
    <row r="878" spans="1:12" ht="15.75" customHeight="1">
      <c r="A878" s="221"/>
      <c r="B878" s="221"/>
      <c r="C878" s="221"/>
      <c r="D878" s="221"/>
      <c r="E878" s="221"/>
      <c r="F878" s="221"/>
      <c r="G878" s="221"/>
      <c r="H878" s="221"/>
      <c r="I878" s="221"/>
      <c r="J878" s="221"/>
      <c r="K878" s="221"/>
      <c r="L878" s="221"/>
    </row>
    <row r="879" spans="1:12" ht="15.75" customHeight="1">
      <c r="A879" s="221"/>
      <c r="B879" s="221"/>
      <c r="C879" s="221"/>
      <c r="D879" s="221"/>
      <c r="E879" s="221"/>
      <c r="F879" s="221"/>
      <c r="G879" s="221"/>
      <c r="H879" s="221"/>
      <c r="I879" s="221"/>
      <c r="J879" s="221"/>
      <c r="K879" s="221"/>
      <c r="L879" s="221"/>
    </row>
    <row r="880" spans="1:12" ht="15.75" customHeight="1">
      <c r="A880" s="221"/>
      <c r="B880" s="221"/>
      <c r="C880" s="221"/>
      <c r="D880" s="221"/>
      <c r="E880" s="221"/>
      <c r="F880" s="221"/>
      <c r="G880" s="221"/>
      <c r="H880" s="221"/>
      <c r="I880" s="221"/>
      <c r="J880" s="221"/>
      <c r="K880" s="221"/>
      <c r="L880" s="221"/>
    </row>
    <row r="881" spans="1:12" ht="15.75" customHeight="1">
      <c r="A881" s="221"/>
      <c r="B881" s="221"/>
      <c r="C881" s="221"/>
      <c r="D881" s="221"/>
      <c r="E881" s="221"/>
      <c r="F881" s="221"/>
      <c r="G881" s="221"/>
      <c r="H881" s="221"/>
      <c r="I881" s="221"/>
      <c r="J881" s="221"/>
      <c r="K881" s="221"/>
      <c r="L881" s="221"/>
    </row>
    <row r="882" spans="1:12" ht="15.75" customHeight="1">
      <c r="A882" s="221"/>
      <c r="B882" s="221"/>
      <c r="C882" s="221"/>
      <c r="D882" s="221"/>
      <c r="E882" s="221"/>
      <c r="F882" s="221"/>
      <c r="G882" s="221"/>
      <c r="H882" s="221"/>
      <c r="I882" s="221"/>
      <c r="J882" s="221"/>
      <c r="K882" s="221"/>
      <c r="L882" s="221"/>
    </row>
    <row r="883" spans="1:12" ht="15.75" customHeight="1">
      <c r="A883" s="221"/>
      <c r="B883" s="221"/>
      <c r="C883" s="221"/>
      <c r="D883" s="221"/>
      <c r="E883" s="221"/>
      <c r="F883" s="221"/>
      <c r="G883" s="221"/>
      <c r="H883" s="221"/>
      <c r="I883" s="221"/>
      <c r="J883" s="221"/>
      <c r="K883" s="221"/>
      <c r="L883" s="221"/>
    </row>
    <row r="884" spans="1:12" ht="15.75" customHeight="1">
      <c r="A884" s="221"/>
      <c r="B884" s="221"/>
      <c r="C884" s="221"/>
      <c r="D884" s="221"/>
      <c r="E884" s="221"/>
      <c r="F884" s="221"/>
      <c r="G884" s="221"/>
      <c r="H884" s="221"/>
      <c r="I884" s="221"/>
      <c r="J884" s="221"/>
      <c r="K884" s="221"/>
      <c r="L884" s="221"/>
    </row>
    <row r="885" spans="1:12" ht="15.75" customHeight="1">
      <c r="A885" s="221"/>
      <c r="B885" s="221"/>
      <c r="C885" s="221"/>
      <c r="D885" s="221"/>
      <c r="E885" s="221"/>
      <c r="F885" s="221"/>
      <c r="G885" s="221"/>
      <c r="H885" s="221"/>
      <c r="I885" s="221"/>
      <c r="J885" s="221"/>
      <c r="K885" s="221"/>
      <c r="L885" s="221"/>
    </row>
    <row r="886" spans="1:12" ht="15.75" customHeight="1">
      <c r="A886" s="221"/>
      <c r="B886" s="221"/>
      <c r="C886" s="221"/>
      <c r="D886" s="221"/>
      <c r="E886" s="221"/>
      <c r="F886" s="221"/>
      <c r="G886" s="221"/>
      <c r="H886" s="221"/>
      <c r="I886" s="221"/>
      <c r="J886" s="221"/>
      <c r="K886" s="221"/>
      <c r="L886" s="221"/>
    </row>
    <row r="887" spans="1:12" ht="15.75" customHeight="1">
      <c r="A887" s="221"/>
      <c r="B887" s="221"/>
      <c r="C887" s="221"/>
      <c r="D887" s="221"/>
      <c r="E887" s="221"/>
      <c r="F887" s="221"/>
      <c r="G887" s="221"/>
      <c r="H887" s="221"/>
      <c r="I887" s="221"/>
      <c r="J887" s="221"/>
      <c r="K887" s="221"/>
      <c r="L887" s="221"/>
    </row>
    <row r="888" spans="1:12" ht="15.75" customHeight="1">
      <c r="A888" s="221"/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</row>
    <row r="889" spans="1:12" ht="15.75" customHeight="1">
      <c r="A889" s="221"/>
      <c r="B889" s="221"/>
      <c r="C889" s="221"/>
      <c r="D889" s="221"/>
      <c r="E889" s="221"/>
      <c r="F889" s="221"/>
      <c r="G889" s="221"/>
      <c r="H889" s="221"/>
      <c r="I889" s="221"/>
      <c r="J889" s="221"/>
      <c r="K889" s="221"/>
      <c r="L889" s="221"/>
    </row>
    <row r="890" spans="1:12" ht="15.75" customHeight="1">
      <c r="A890" s="221"/>
      <c r="B890" s="221"/>
      <c r="C890" s="221"/>
      <c r="D890" s="221"/>
      <c r="E890" s="221"/>
      <c r="F890" s="221"/>
      <c r="G890" s="221"/>
      <c r="H890" s="221"/>
      <c r="I890" s="221"/>
      <c r="J890" s="221"/>
      <c r="K890" s="221"/>
      <c r="L890" s="221"/>
    </row>
    <row r="891" spans="1:12" ht="15.75" customHeight="1">
      <c r="A891" s="221"/>
      <c r="B891" s="221"/>
      <c r="C891" s="221"/>
      <c r="D891" s="221"/>
      <c r="E891" s="221"/>
      <c r="F891" s="221"/>
      <c r="G891" s="221"/>
      <c r="H891" s="221"/>
      <c r="I891" s="221"/>
      <c r="J891" s="221"/>
      <c r="K891" s="221"/>
      <c r="L891" s="221"/>
    </row>
    <row r="892" spans="1:12" ht="15.75" customHeight="1">
      <c r="A892" s="221"/>
      <c r="B892" s="221"/>
      <c r="C892" s="221"/>
      <c r="D892" s="221"/>
      <c r="E892" s="221"/>
      <c r="F892" s="221"/>
      <c r="G892" s="221"/>
      <c r="H892" s="221"/>
      <c r="I892" s="221"/>
      <c r="J892" s="221"/>
      <c r="K892" s="221"/>
      <c r="L892" s="221"/>
    </row>
    <row r="893" spans="1:12" ht="15.75" customHeight="1">
      <c r="A893" s="221"/>
      <c r="B893" s="221"/>
      <c r="C893" s="221"/>
      <c r="D893" s="221"/>
      <c r="E893" s="221"/>
      <c r="F893" s="221"/>
      <c r="G893" s="221"/>
      <c r="H893" s="221"/>
      <c r="I893" s="221"/>
      <c r="J893" s="221"/>
      <c r="K893" s="221"/>
      <c r="L893" s="221"/>
    </row>
    <row r="894" spans="1:12" ht="15.75" customHeight="1">
      <c r="A894" s="221"/>
      <c r="B894" s="221"/>
      <c r="C894" s="221"/>
      <c r="D894" s="221"/>
      <c r="E894" s="221"/>
      <c r="F894" s="221"/>
      <c r="G894" s="221"/>
      <c r="H894" s="221"/>
      <c r="I894" s="221"/>
      <c r="J894" s="221"/>
      <c r="K894" s="221"/>
      <c r="L894" s="221"/>
    </row>
    <row r="895" spans="1:12" ht="15.75" customHeight="1">
      <c r="A895" s="221"/>
      <c r="B895" s="221"/>
      <c r="C895" s="221"/>
      <c r="D895" s="221"/>
      <c r="E895" s="221"/>
      <c r="F895" s="221"/>
      <c r="G895" s="221"/>
      <c r="H895" s="221"/>
      <c r="I895" s="221"/>
      <c r="J895" s="221"/>
      <c r="K895" s="221"/>
      <c r="L895" s="221"/>
    </row>
    <row r="896" spans="1:12" ht="15.75" customHeight="1">
      <c r="A896" s="221"/>
      <c r="B896" s="221"/>
      <c r="C896" s="221"/>
      <c r="D896" s="221"/>
      <c r="E896" s="221"/>
      <c r="F896" s="221"/>
      <c r="G896" s="221"/>
      <c r="H896" s="221"/>
      <c r="I896" s="221"/>
      <c r="J896" s="221"/>
      <c r="K896" s="221"/>
      <c r="L896" s="221"/>
    </row>
    <row r="897" spans="1:12" ht="15.75" customHeight="1">
      <c r="A897" s="221"/>
      <c r="B897" s="221"/>
      <c r="C897" s="221"/>
      <c r="D897" s="221"/>
      <c r="E897" s="221"/>
      <c r="F897" s="221"/>
      <c r="G897" s="221"/>
      <c r="H897" s="221"/>
      <c r="I897" s="221"/>
      <c r="J897" s="221"/>
      <c r="K897" s="221"/>
      <c r="L897" s="221"/>
    </row>
    <row r="898" spans="1:12" ht="15.75" customHeight="1">
      <c r="A898" s="221"/>
      <c r="B898" s="221"/>
      <c r="C898" s="221"/>
      <c r="D898" s="221"/>
      <c r="E898" s="221"/>
      <c r="F898" s="221"/>
      <c r="G898" s="221"/>
      <c r="H898" s="221"/>
      <c r="I898" s="221"/>
      <c r="J898" s="221"/>
      <c r="K898" s="221"/>
      <c r="L898" s="221"/>
    </row>
    <row r="899" spans="1:12" ht="15.75" customHeight="1">
      <c r="A899" s="221"/>
      <c r="B899" s="221"/>
      <c r="C899" s="221"/>
      <c r="D899" s="221"/>
      <c r="E899" s="221"/>
      <c r="F899" s="221"/>
      <c r="G899" s="221"/>
      <c r="H899" s="221"/>
      <c r="I899" s="221"/>
      <c r="J899" s="221"/>
      <c r="K899" s="221"/>
      <c r="L899" s="221"/>
    </row>
    <row r="900" spans="1:12" ht="15.75" customHeight="1">
      <c r="A900" s="221"/>
      <c r="B900" s="221"/>
      <c r="C900" s="221"/>
      <c r="D900" s="221"/>
      <c r="E900" s="221"/>
      <c r="F900" s="221"/>
      <c r="G900" s="221"/>
      <c r="H900" s="221"/>
      <c r="I900" s="221"/>
      <c r="J900" s="221"/>
      <c r="K900" s="221"/>
      <c r="L900" s="221"/>
    </row>
    <row r="901" spans="1:12" ht="15.75" customHeight="1">
      <c r="A901" s="221"/>
      <c r="B901" s="221"/>
      <c r="C901" s="221"/>
      <c r="D901" s="221"/>
      <c r="E901" s="221"/>
      <c r="F901" s="221"/>
      <c r="G901" s="221"/>
      <c r="H901" s="221"/>
      <c r="I901" s="221"/>
      <c r="J901" s="221"/>
      <c r="K901" s="221"/>
      <c r="L901" s="221"/>
    </row>
    <row r="902" spans="1:12" ht="15.75" customHeight="1">
      <c r="A902" s="221"/>
      <c r="B902" s="221"/>
      <c r="C902" s="221"/>
      <c r="D902" s="221"/>
      <c r="E902" s="221"/>
      <c r="F902" s="221"/>
      <c r="G902" s="221"/>
      <c r="H902" s="221"/>
      <c r="I902" s="221"/>
      <c r="J902" s="221"/>
      <c r="K902" s="221"/>
      <c r="L902" s="221"/>
    </row>
    <row r="903" spans="1:12" ht="15.75" customHeight="1">
      <c r="A903" s="221"/>
      <c r="B903" s="221"/>
      <c r="C903" s="221"/>
      <c r="D903" s="221"/>
      <c r="E903" s="221"/>
      <c r="F903" s="221"/>
      <c r="G903" s="221"/>
      <c r="H903" s="221"/>
      <c r="I903" s="221"/>
      <c r="J903" s="221"/>
      <c r="K903" s="221"/>
      <c r="L903" s="221"/>
    </row>
    <row r="904" spans="1:12" ht="15.75" customHeight="1">
      <c r="A904" s="221"/>
      <c r="B904" s="221"/>
      <c r="C904" s="221"/>
      <c r="D904" s="221"/>
      <c r="E904" s="221"/>
      <c r="F904" s="221"/>
      <c r="G904" s="221"/>
      <c r="H904" s="221"/>
      <c r="I904" s="221"/>
      <c r="J904" s="221"/>
      <c r="K904" s="221"/>
      <c r="L904" s="221"/>
    </row>
    <row r="905" spans="1:12" ht="15.75" customHeight="1">
      <c r="A905" s="221"/>
      <c r="B905" s="221"/>
      <c r="C905" s="221"/>
      <c r="D905" s="221"/>
      <c r="E905" s="221"/>
      <c r="F905" s="221"/>
      <c r="G905" s="221"/>
      <c r="H905" s="221"/>
      <c r="I905" s="221"/>
      <c r="J905" s="221"/>
      <c r="K905" s="221"/>
      <c r="L905" s="221"/>
    </row>
    <row r="906" spans="1:12" ht="15.75" customHeight="1">
      <c r="A906" s="221"/>
      <c r="B906" s="221"/>
      <c r="C906" s="221"/>
      <c r="D906" s="221"/>
      <c r="E906" s="221"/>
      <c r="F906" s="221"/>
      <c r="G906" s="221"/>
      <c r="H906" s="221"/>
      <c r="I906" s="221"/>
      <c r="J906" s="221"/>
      <c r="K906" s="221"/>
      <c r="L906" s="221"/>
    </row>
    <row r="907" spans="1:12" ht="15.75" customHeight="1">
      <c r="A907" s="221"/>
      <c r="B907" s="221"/>
      <c r="C907" s="221"/>
      <c r="D907" s="221"/>
      <c r="E907" s="221"/>
      <c r="F907" s="221"/>
      <c r="G907" s="221"/>
      <c r="H907" s="221"/>
      <c r="I907" s="221"/>
      <c r="J907" s="221"/>
      <c r="K907" s="221"/>
      <c r="L907" s="221"/>
    </row>
    <row r="908" spans="1:12" ht="15.75" customHeight="1">
      <c r="A908" s="221"/>
      <c r="B908" s="221"/>
      <c r="C908" s="221"/>
      <c r="D908" s="221"/>
      <c r="E908" s="221"/>
      <c r="F908" s="221"/>
      <c r="G908" s="221"/>
      <c r="H908" s="221"/>
      <c r="I908" s="221"/>
      <c r="J908" s="221"/>
      <c r="K908" s="221"/>
      <c r="L908" s="221"/>
    </row>
    <row r="909" spans="1:12" ht="15.75" customHeight="1">
      <c r="A909" s="221"/>
      <c r="B909" s="221"/>
      <c r="C909" s="221"/>
      <c r="D909" s="221"/>
      <c r="E909" s="221"/>
      <c r="F909" s="221"/>
      <c r="G909" s="221"/>
      <c r="H909" s="221"/>
      <c r="I909" s="221"/>
      <c r="J909" s="221"/>
      <c r="K909" s="221"/>
      <c r="L909" s="221"/>
    </row>
    <row r="910" spans="1:12" ht="15.75" customHeight="1">
      <c r="A910" s="221"/>
      <c r="B910" s="221"/>
      <c r="C910" s="221"/>
      <c r="D910" s="221"/>
      <c r="E910" s="221"/>
      <c r="F910" s="221"/>
      <c r="G910" s="221"/>
      <c r="H910" s="221"/>
      <c r="I910" s="221"/>
      <c r="J910" s="221"/>
      <c r="K910" s="221"/>
      <c r="L910" s="221"/>
    </row>
    <row r="911" spans="1:12" ht="15.75" customHeight="1">
      <c r="A911" s="221"/>
      <c r="B911" s="221"/>
      <c r="C911" s="221"/>
      <c r="D911" s="221"/>
      <c r="E911" s="221"/>
      <c r="F911" s="221"/>
      <c r="G911" s="221"/>
      <c r="H911" s="221"/>
      <c r="I911" s="221"/>
      <c r="J911" s="221"/>
      <c r="K911" s="221"/>
      <c r="L911" s="221"/>
    </row>
    <row r="912" spans="1:12" ht="15.75" customHeight="1">
      <c r="A912" s="221"/>
      <c r="B912" s="221"/>
      <c r="C912" s="221"/>
      <c r="D912" s="221"/>
      <c r="E912" s="221"/>
      <c r="F912" s="221"/>
      <c r="G912" s="221"/>
      <c r="H912" s="221"/>
      <c r="I912" s="221"/>
      <c r="J912" s="221"/>
      <c r="K912" s="221"/>
      <c r="L912" s="221"/>
    </row>
    <row r="913" spans="1:12" ht="15.75" customHeight="1">
      <c r="A913" s="221"/>
      <c r="B913" s="221"/>
      <c r="C913" s="221"/>
      <c r="D913" s="221"/>
      <c r="E913" s="221"/>
      <c r="F913" s="221"/>
      <c r="G913" s="221"/>
      <c r="H913" s="221"/>
      <c r="I913" s="221"/>
      <c r="J913" s="221"/>
      <c r="K913" s="221"/>
      <c r="L913" s="221"/>
    </row>
    <row r="914" spans="1:12" ht="15.75" customHeight="1">
      <c r="A914" s="221"/>
      <c r="B914" s="221"/>
      <c r="C914" s="221"/>
      <c r="D914" s="221"/>
      <c r="E914" s="221"/>
      <c r="F914" s="221"/>
      <c r="G914" s="221"/>
      <c r="H914" s="221"/>
      <c r="I914" s="221"/>
      <c r="J914" s="221"/>
      <c r="K914" s="221"/>
      <c r="L914" s="221"/>
    </row>
    <row r="915" spans="1:12" ht="15.75" customHeight="1">
      <c r="A915" s="221"/>
      <c r="B915" s="221"/>
      <c r="C915" s="221"/>
      <c r="D915" s="221"/>
      <c r="E915" s="221"/>
      <c r="F915" s="221"/>
      <c r="G915" s="221"/>
      <c r="H915" s="221"/>
      <c r="I915" s="221"/>
      <c r="J915" s="221"/>
      <c r="K915" s="221"/>
      <c r="L915" s="221"/>
    </row>
    <row r="916" spans="1:12" ht="15.75" customHeight="1">
      <c r="A916" s="221"/>
      <c r="B916" s="221"/>
      <c r="C916" s="221"/>
      <c r="D916" s="221"/>
      <c r="E916" s="221"/>
      <c r="F916" s="221"/>
      <c r="G916" s="221"/>
      <c r="H916" s="221"/>
      <c r="I916" s="221"/>
      <c r="J916" s="221"/>
      <c r="K916" s="221"/>
      <c r="L916" s="221"/>
    </row>
    <row r="917" spans="1:12" ht="15.75" customHeight="1">
      <c r="A917" s="221"/>
      <c r="B917" s="221"/>
      <c r="C917" s="221"/>
      <c r="D917" s="221"/>
      <c r="E917" s="221"/>
      <c r="F917" s="221"/>
      <c r="G917" s="221"/>
      <c r="H917" s="221"/>
      <c r="I917" s="221"/>
      <c r="J917" s="221"/>
      <c r="K917" s="221"/>
      <c r="L917" s="221"/>
    </row>
    <row r="918" spans="1:12" ht="15.75" customHeight="1">
      <c r="A918" s="221"/>
      <c r="B918" s="221"/>
      <c r="C918" s="221"/>
      <c r="D918" s="221"/>
      <c r="E918" s="221"/>
      <c r="F918" s="221"/>
      <c r="G918" s="221"/>
      <c r="H918" s="221"/>
      <c r="I918" s="221"/>
      <c r="J918" s="221"/>
      <c r="K918" s="221"/>
      <c r="L918" s="221"/>
    </row>
    <row r="919" spans="1:12" ht="15.75" customHeight="1">
      <c r="A919" s="221"/>
      <c r="B919" s="221"/>
      <c r="C919" s="221"/>
      <c r="D919" s="221"/>
      <c r="E919" s="221"/>
      <c r="F919" s="221"/>
      <c r="G919" s="221"/>
      <c r="H919" s="221"/>
      <c r="I919" s="221"/>
      <c r="J919" s="221"/>
      <c r="K919" s="221"/>
      <c r="L919" s="221"/>
    </row>
    <row r="920" spans="1:12" ht="15.75" customHeight="1">
      <c r="A920" s="221"/>
      <c r="B920" s="221"/>
      <c r="C920" s="221"/>
      <c r="D920" s="221"/>
      <c r="E920" s="221"/>
      <c r="F920" s="221"/>
      <c r="G920" s="221"/>
      <c r="H920" s="221"/>
      <c r="I920" s="221"/>
      <c r="J920" s="221"/>
      <c r="K920" s="221"/>
      <c r="L920" s="221"/>
    </row>
    <row r="921" spans="1:12" ht="15.75" customHeight="1">
      <c r="A921" s="221"/>
      <c r="B921" s="221"/>
      <c r="C921" s="221"/>
      <c r="D921" s="221"/>
      <c r="E921" s="221"/>
      <c r="F921" s="221"/>
      <c r="G921" s="221"/>
      <c r="H921" s="221"/>
      <c r="I921" s="221"/>
      <c r="J921" s="221"/>
      <c r="K921" s="221"/>
      <c r="L921" s="221"/>
    </row>
    <row r="922" spans="1:12" ht="15.75" customHeight="1">
      <c r="A922" s="221"/>
      <c r="B922" s="221"/>
      <c r="C922" s="221"/>
      <c r="D922" s="221"/>
      <c r="E922" s="221"/>
      <c r="F922" s="221"/>
      <c r="G922" s="221"/>
      <c r="H922" s="221"/>
      <c r="I922" s="221"/>
      <c r="J922" s="221"/>
      <c r="K922" s="221"/>
      <c r="L922" s="221"/>
    </row>
    <row r="923" spans="1:12" ht="15.75" customHeight="1">
      <c r="A923" s="221"/>
      <c r="B923" s="221"/>
      <c r="C923" s="221"/>
      <c r="D923" s="221"/>
      <c r="E923" s="221"/>
      <c r="F923" s="221"/>
      <c r="G923" s="221"/>
      <c r="H923" s="221"/>
      <c r="I923" s="221"/>
      <c r="J923" s="221"/>
      <c r="K923" s="221"/>
      <c r="L923" s="221"/>
    </row>
    <row r="924" spans="1:12" ht="15.75" customHeight="1">
      <c r="A924" s="221"/>
      <c r="B924" s="221"/>
      <c r="C924" s="221"/>
      <c r="D924" s="221"/>
      <c r="E924" s="221"/>
      <c r="F924" s="221"/>
      <c r="G924" s="221"/>
      <c r="H924" s="221"/>
      <c r="I924" s="221"/>
      <c r="J924" s="221"/>
      <c r="K924" s="221"/>
      <c r="L924" s="221"/>
    </row>
    <row r="925" spans="1:12" ht="15.75" customHeight="1">
      <c r="A925" s="221"/>
      <c r="B925" s="221"/>
      <c r="C925" s="221"/>
      <c r="D925" s="221"/>
      <c r="E925" s="221"/>
      <c r="F925" s="221"/>
      <c r="G925" s="221"/>
      <c r="H925" s="221"/>
      <c r="I925" s="221"/>
      <c r="J925" s="221"/>
      <c r="K925" s="221"/>
      <c r="L925" s="221"/>
    </row>
    <row r="926" spans="1:12" ht="15.75" customHeight="1">
      <c r="A926" s="221"/>
      <c r="B926" s="221"/>
      <c r="C926" s="221"/>
      <c r="D926" s="221"/>
      <c r="E926" s="221"/>
      <c r="F926" s="221"/>
      <c r="G926" s="221"/>
      <c r="H926" s="221"/>
      <c r="I926" s="221"/>
      <c r="J926" s="221"/>
      <c r="K926" s="221"/>
      <c r="L926" s="221"/>
    </row>
    <row r="927" spans="1:12" ht="15.75" customHeight="1">
      <c r="A927" s="221"/>
      <c r="B927" s="221"/>
      <c r="C927" s="221"/>
      <c r="D927" s="221"/>
      <c r="E927" s="221"/>
      <c r="F927" s="221"/>
      <c r="G927" s="221"/>
      <c r="H927" s="221"/>
      <c r="I927" s="221"/>
      <c r="J927" s="221"/>
      <c r="K927" s="221"/>
      <c r="L927" s="221"/>
    </row>
    <row r="928" spans="1:12" ht="15.75" customHeight="1">
      <c r="A928" s="221"/>
      <c r="B928" s="221"/>
      <c r="C928" s="221"/>
      <c r="D928" s="221"/>
      <c r="E928" s="221"/>
      <c r="F928" s="221"/>
      <c r="G928" s="221"/>
      <c r="H928" s="221"/>
      <c r="I928" s="221"/>
      <c r="J928" s="221"/>
      <c r="K928" s="221"/>
      <c r="L928" s="221"/>
    </row>
    <row r="929" spans="1:12" ht="15.75" customHeight="1">
      <c r="A929" s="221"/>
      <c r="B929" s="221"/>
      <c r="C929" s="221"/>
      <c r="D929" s="221"/>
      <c r="E929" s="221"/>
      <c r="F929" s="221"/>
      <c r="G929" s="221"/>
      <c r="H929" s="221"/>
      <c r="I929" s="221"/>
      <c r="J929" s="221"/>
      <c r="K929" s="221"/>
      <c r="L929" s="221"/>
    </row>
    <row r="930" spans="1:12" ht="15.75" customHeight="1">
      <c r="A930" s="221"/>
      <c r="B930" s="221"/>
      <c r="C930" s="221"/>
      <c r="D930" s="221"/>
      <c r="E930" s="221"/>
      <c r="F930" s="221"/>
      <c r="G930" s="221"/>
      <c r="H930" s="221"/>
      <c r="I930" s="221"/>
      <c r="J930" s="221"/>
      <c r="K930" s="221"/>
      <c r="L930" s="221"/>
    </row>
    <row r="931" spans="1:12" ht="15.75" customHeight="1">
      <c r="A931" s="221"/>
      <c r="B931" s="221"/>
      <c r="C931" s="221"/>
      <c r="D931" s="221"/>
      <c r="E931" s="221"/>
      <c r="F931" s="221"/>
      <c r="G931" s="221"/>
      <c r="H931" s="221"/>
      <c r="I931" s="221"/>
      <c r="J931" s="221"/>
      <c r="K931" s="221"/>
      <c r="L931" s="221"/>
    </row>
    <row r="932" spans="1:12" ht="15.75" customHeight="1">
      <c r="A932" s="221"/>
      <c r="B932" s="221"/>
      <c r="C932" s="221"/>
      <c r="D932" s="221"/>
      <c r="E932" s="221"/>
      <c r="F932" s="221"/>
      <c r="G932" s="221"/>
      <c r="H932" s="221"/>
      <c r="I932" s="221"/>
      <c r="J932" s="221"/>
      <c r="K932" s="221"/>
      <c r="L932" s="221"/>
    </row>
    <row r="933" spans="1:12" ht="15.75" customHeight="1">
      <c r="A933" s="221"/>
      <c r="B933" s="221"/>
      <c r="C933" s="221"/>
      <c r="D933" s="221"/>
      <c r="E933" s="221"/>
      <c r="F933" s="221"/>
      <c r="G933" s="221"/>
      <c r="H933" s="221"/>
      <c r="I933" s="221"/>
      <c r="J933" s="221"/>
      <c r="K933" s="221"/>
      <c r="L933" s="221"/>
    </row>
    <row r="934" spans="1:12" ht="15.75" customHeight="1">
      <c r="A934" s="221"/>
      <c r="B934" s="221"/>
      <c r="C934" s="221"/>
      <c r="D934" s="221"/>
      <c r="E934" s="221"/>
      <c r="F934" s="221"/>
      <c r="G934" s="221"/>
      <c r="H934" s="221"/>
      <c r="I934" s="221"/>
      <c r="J934" s="221"/>
      <c r="K934" s="221"/>
      <c r="L934" s="221"/>
    </row>
    <row r="935" spans="1:12" ht="15.75" customHeight="1">
      <c r="A935" s="221"/>
      <c r="B935" s="221"/>
      <c r="C935" s="221"/>
      <c r="D935" s="221"/>
      <c r="E935" s="221"/>
      <c r="F935" s="221"/>
      <c r="G935" s="221"/>
      <c r="H935" s="221"/>
      <c r="I935" s="221"/>
      <c r="J935" s="221"/>
      <c r="K935" s="221"/>
      <c r="L935" s="221"/>
    </row>
    <row r="936" spans="1:12" ht="15.75" customHeight="1">
      <c r="A936" s="221"/>
      <c r="B936" s="221"/>
      <c r="C936" s="221"/>
      <c r="D936" s="221"/>
      <c r="E936" s="221"/>
      <c r="F936" s="221"/>
      <c r="G936" s="221"/>
      <c r="H936" s="221"/>
      <c r="I936" s="221"/>
      <c r="J936" s="221"/>
      <c r="K936" s="221"/>
      <c r="L936" s="221"/>
    </row>
    <row r="937" spans="1:12" ht="15.75" customHeight="1">
      <c r="A937" s="221"/>
      <c r="B937" s="221"/>
      <c r="C937" s="221"/>
      <c r="D937" s="221"/>
      <c r="E937" s="221"/>
      <c r="F937" s="221"/>
      <c r="G937" s="221"/>
      <c r="H937" s="221"/>
      <c r="I937" s="221"/>
      <c r="J937" s="221"/>
      <c r="K937" s="221"/>
      <c r="L937" s="221"/>
    </row>
    <row r="938" spans="1:12" ht="15.75" customHeight="1">
      <c r="A938" s="221"/>
      <c r="B938" s="221"/>
      <c r="C938" s="221"/>
      <c r="D938" s="221"/>
      <c r="E938" s="221"/>
      <c r="F938" s="221"/>
      <c r="G938" s="221"/>
      <c r="H938" s="221"/>
      <c r="I938" s="221"/>
      <c r="J938" s="221"/>
      <c r="K938" s="221"/>
      <c r="L938" s="221"/>
    </row>
    <row r="939" spans="1:12" ht="15.75" customHeight="1">
      <c r="A939" s="221"/>
      <c r="B939" s="221"/>
      <c r="C939" s="221"/>
      <c r="D939" s="221"/>
      <c r="E939" s="221"/>
      <c r="F939" s="221"/>
      <c r="G939" s="221"/>
      <c r="H939" s="221"/>
      <c r="I939" s="221"/>
      <c r="J939" s="221"/>
      <c r="K939" s="221"/>
      <c r="L939" s="221"/>
    </row>
    <row r="940" spans="1:12" ht="15.75" customHeight="1">
      <c r="A940" s="221"/>
      <c r="B940" s="221"/>
      <c r="C940" s="221"/>
      <c r="D940" s="221"/>
      <c r="E940" s="221"/>
      <c r="F940" s="221"/>
      <c r="G940" s="221"/>
      <c r="H940" s="221"/>
      <c r="I940" s="221"/>
      <c r="J940" s="221"/>
      <c r="K940" s="221"/>
      <c r="L940" s="221"/>
    </row>
    <row r="941" spans="1:12" ht="15.75" customHeight="1">
      <c r="A941" s="221"/>
      <c r="B941" s="221"/>
      <c r="C941" s="221"/>
      <c r="D941" s="221"/>
      <c r="E941" s="221"/>
      <c r="F941" s="221"/>
      <c r="G941" s="221"/>
      <c r="H941" s="221"/>
      <c r="I941" s="221"/>
      <c r="J941" s="221"/>
      <c r="K941" s="221"/>
      <c r="L941" s="221"/>
    </row>
    <row r="942" spans="1:12" ht="15.75" customHeight="1">
      <c r="A942" s="221"/>
      <c r="B942" s="221"/>
      <c r="C942" s="221"/>
      <c r="D942" s="221"/>
      <c r="E942" s="221"/>
      <c r="F942" s="221"/>
      <c r="G942" s="221"/>
      <c r="H942" s="221"/>
      <c r="I942" s="221"/>
      <c r="J942" s="221"/>
      <c r="K942" s="221"/>
      <c r="L942" s="221"/>
    </row>
    <row r="943" spans="1:12" ht="15.75" customHeight="1">
      <c r="A943" s="221"/>
      <c r="B943" s="221"/>
      <c r="C943" s="221"/>
      <c r="D943" s="221"/>
      <c r="E943" s="221"/>
      <c r="F943" s="221"/>
      <c r="G943" s="221"/>
      <c r="H943" s="221"/>
      <c r="I943" s="221"/>
      <c r="J943" s="221"/>
      <c r="K943" s="221"/>
      <c r="L943" s="221"/>
    </row>
    <row r="944" spans="1:12" ht="15.75" customHeight="1">
      <c r="A944" s="221"/>
      <c r="B944" s="221"/>
      <c r="C944" s="221"/>
      <c r="D944" s="221"/>
      <c r="E944" s="221"/>
      <c r="F944" s="221"/>
      <c r="G944" s="221"/>
      <c r="H944" s="221"/>
      <c r="I944" s="221"/>
      <c r="J944" s="221"/>
      <c r="K944" s="221"/>
      <c r="L944" s="221"/>
    </row>
    <row r="945" spans="1:12" ht="15.75" customHeight="1">
      <c r="A945" s="221"/>
      <c r="B945" s="221"/>
      <c r="C945" s="221"/>
      <c r="D945" s="221"/>
      <c r="E945" s="221"/>
      <c r="F945" s="221"/>
      <c r="G945" s="221"/>
      <c r="H945" s="221"/>
      <c r="I945" s="221"/>
      <c r="J945" s="221"/>
      <c r="K945" s="221"/>
      <c r="L945" s="221"/>
    </row>
    <row r="946" spans="1:12" ht="15.75" customHeight="1">
      <c r="A946" s="221"/>
      <c r="B946" s="221"/>
      <c r="C946" s="221"/>
      <c r="D946" s="221"/>
      <c r="E946" s="221"/>
      <c r="F946" s="221"/>
      <c r="G946" s="221"/>
      <c r="H946" s="221"/>
      <c r="I946" s="221"/>
      <c r="J946" s="221"/>
      <c r="K946" s="221"/>
      <c r="L946" s="221"/>
    </row>
    <row r="947" spans="1:12" ht="15.75" customHeight="1">
      <c r="A947" s="221"/>
      <c r="B947" s="221"/>
      <c r="C947" s="221"/>
      <c r="D947" s="221"/>
      <c r="E947" s="221"/>
      <c r="F947" s="221"/>
      <c r="G947" s="221"/>
      <c r="H947" s="221"/>
      <c r="I947" s="221"/>
      <c r="J947" s="221"/>
      <c r="K947" s="221"/>
      <c r="L947" s="221"/>
    </row>
    <row r="948" spans="1:12" ht="15.75" customHeight="1">
      <c r="A948" s="221"/>
      <c r="B948" s="221"/>
      <c r="C948" s="221"/>
      <c r="D948" s="221"/>
      <c r="E948" s="221"/>
      <c r="F948" s="221"/>
      <c r="G948" s="221"/>
      <c r="H948" s="221"/>
      <c r="I948" s="221"/>
      <c r="J948" s="221"/>
      <c r="K948" s="221"/>
      <c r="L948" s="221"/>
    </row>
    <row r="949" spans="1:12" ht="15.75" customHeight="1">
      <c r="A949" s="221"/>
      <c r="B949" s="221"/>
      <c r="C949" s="221"/>
      <c r="D949" s="221"/>
      <c r="E949" s="221"/>
      <c r="F949" s="221"/>
      <c r="G949" s="221"/>
      <c r="H949" s="221"/>
      <c r="I949" s="221"/>
      <c r="J949" s="221"/>
      <c r="K949" s="221"/>
      <c r="L949" s="221"/>
    </row>
    <row r="950" spans="1:12" ht="15.75" customHeight="1">
      <c r="A950" s="221"/>
      <c r="B950" s="221"/>
      <c r="C950" s="221"/>
      <c r="D950" s="221"/>
      <c r="E950" s="221"/>
      <c r="F950" s="221"/>
      <c r="G950" s="221"/>
      <c r="H950" s="221"/>
      <c r="I950" s="221"/>
      <c r="J950" s="221"/>
      <c r="K950" s="221"/>
      <c r="L950" s="221"/>
    </row>
    <row r="951" spans="1:12" ht="15.75" customHeight="1">
      <c r="A951" s="221"/>
      <c r="B951" s="221"/>
      <c r="C951" s="221"/>
      <c r="D951" s="221"/>
      <c r="E951" s="221"/>
      <c r="F951" s="221"/>
      <c r="G951" s="221"/>
      <c r="H951" s="221"/>
      <c r="I951" s="221"/>
      <c r="J951" s="221"/>
      <c r="K951" s="221"/>
      <c r="L951" s="221"/>
    </row>
    <row r="952" spans="1:12" ht="15.75" customHeight="1">
      <c r="A952" s="221"/>
      <c r="B952" s="221"/>
      <c r="C952" s="221"/>
      <c r="D952" s="221"/>
      <c r="E952" s="221"/>
      <c r="F952" s="221"/>
      <c r="G952" s="221"/>
      <c r="H952" s="221"/>
      <c r="I952" s="221"/>
      <c r="J952" s="221"/>
      <c r="K952" s="221"/>
      <c r="L952" s="221"/>
    </row>
    <row r="953" spans="1:12" ht="15.75" customHeight="1">
      <c r="A953" s="221"/>
      <c r="B953" s="221"/>
      <c r="C953" s="221"/>
      <c r="D953" s="221"/>
      <c r="E953" s="221"/>
      <c r="F953" s="221"/>
      <c r="G953" s="221"/>
      <c r="H953" s="221"/>
      <c r="I953" s="221"/>
      <c r="J953" s="221"/>
      <c r="K953" s="221"/>
      <c r="L953" s="221"/>
    </row>
    <row r="954" spans="1:12" ht="15.75" customHeight="1">
      <c r="A954" s="221"/>
      <c r="B954" s="221"/>
      <c r="C954" s="221"/>
      <c r="D954" s="221"/>
      <c r="E954" s="221"/>
      <c r="F954" s="221"/>
      <c r="G954" s="221"/>
      <c r="H954" s="221"/>
      <c r="I954" s="221"/>
      <c r="J954" s="221"/>
      <c r="K954" s="221"/>
      <c r="L954" s="221"/>
    </row>
    <row r="955" spans="1:12" ht="15.75" customHeight="1">
      <c r="A955" s="221"/>
      <c r="B955" s="221"/>
      <c r="C955" s="221"/>
      <c r="D955" s="221"/>
      <c r="E955" s="221"/>
      <c r="F955" s="221"/>
      <c r="G955" s="221"/>
      <c r="H955" s="221"/>
      <c r="I955" s="221"/>
      <c r="J955" s="221"/>
      <c r="K955" s="221"/>
      <c r="L955" s="221"/>
    </row>
    <row r="956" spans="1:12" ht="15.75" customHeight="1">
      <c r="A956" s="221"/>
      <c r="B956" s="221"/>
      <c r="C956" s="221"/>
      <c r="D956" s="221"/>
      <c r="E956" s="221"/>
      <c r="F956" s="221"/>
      <c r="G956" s="221"/>
      <c r="H956" s="221"/>
      <c r="I956" s="221"/>
      <c r="J956" s="221"/>
      <c r="K956" s="221"/>
      <c r="L956" s="221"/>
    </row>
    <row r="957" spans="1:12" ht="15.75" customHeight="1">
      <c r="A957" s="221"/>
      <c r="B957" s="221"/>
      <c r="C957" s="221"/>
      <c r="D957" s="221"/>
      <c r="E957" s="221"/>
      <c r="F957" s="221"/>
      <c r="G957" s="221"/>
      <c r="H957" s="221"/>
      <c r="I957" s="221"/>
      <c r="J957" s="221"/>
      <c r="K957" s="221"/>
      <c r="L957" s="221"/>
    </row>
    <row r="958" spans="1:12" ht="15.75" customHeight="1">
      <c r="A958" s="221"/>
      <c r="B958" s="221"/>
      <c r="C958" s="221"/>
      <c r="D958" s="221"/>
      <c r="E958" s="221"/>
      <c r="F958" s="221"/>
      <c r="G958" s="221"/>
      <c r="H958" s="221"/>
      <c r="I958" s="221"/>
      <c r="J958" s="221"/>
      <c r="K958" s="221"/>
      <c r="L958" s="221"/>
    </row>
    <row r="959" spans="1:12" ht="15.75" customHeight="1">
      <c r="A959" s="221"/>
      <c r="B959" s="221"/>
      <c r="C959" s="221"/>
      <c r="D959" s="221"/>
      <c r="E959" s="221"/>
      <c r="F959" s="221"/>
      <c r="G959" s="221"/>
      <c r="H959" s="221"/>
      <c r="I959" s="221"/>
      <c r="J959" s="221"/>
      <c r="K959" s="221"/>
      <c r="L959" s="221"/>
    </row>
    <row r="960" spans="1:12" ht="15.75" customHeight="1">
      <c r="A960" s="221"/>
      <c r="B960" s="221"/>
      <c r="C960" s="221"/>
      <c r="D960" s="221"/>
      <c r="E960" s="221"/>
      <c r="F960" s="221"/>
      <c r="G960" s="221"/>
      <c r="H960" s="221"/>
      <c r="I960" s="221"/>
      <c r="J960" s="221"/>
      <c r="K960" s="221"/>
      <c r="L960" s="221"/>
    </row>
    <row r="961" spans="1:12" ht="15.75" customHeight="1">
      <c r="A961" s="221"/>
      <c r="B961" s="221"/>
      <c r="C961" s="221"/>
      <c r="D961" s="221"/>
      <c r="E961" s="221"/>
      <c r="F961" s="221"/>
      <c r="G961" s="221"/>
      <c r="H961" s="221"/>
      <c r="I961" s="221"/>
      <c r="J961" s="221"/>
      <c r="K961" s="221"/>
      <c r="L961" s="221"/>
    </row>
    <row r="962" spans="1:12" ht="15.75" customHeight="1">
      <c r="A962" s="221"/>
      <c r="B962" s="221"/>
      <c r="C962" s="221"/>
      <c r="D962" s="221"/>
      <c r="E962" s="221"/>
      <c r="F962" s="221"/>
      <c r="G962" s="221"/>
      <c r="H962" s="221"/>
      <c r="I962" s="221"/>
      <c r="J962" s="221"/>
      <c r="K962" s="221"/>
      <c r="L962" s="221"/>
    </row>
    <row r="963" spans="1:12" ht="15.75" customHeight="1">
      <c r="A963" s="221"/>
      <c r="B963" s="221"/>
      <c r="C963" s="221"/>
      <c r="D963" s="221"/>
      <c r="E963" s="221"/>
      <c r="F963" s="221"/>
      <c r="G963" s="221"/>
      <c r="H963" s="221"/>
      <c r="I963" s="221"/>
      <c r="J963" s="221"/>
      <c r="K963" s="221"/>
      <c r="L963" s="221"/>
    </row>
    <row r="964" spans="1:12" ht="15.75" customHeight="1">
      <c r="A964" s="221"/>
      <c r="B964" s="221"/>
      <c r="C964" s="221"/>
      <c r="D964" s="221"/>
      <c r="E964" s="221"/>
      <c r="F964" s="221"/>
      <c r="G964" s="221"/>
      <c r="H964" s="221"/>
      <c r="I964" s="221"/>
      <c r="J964" s="221"/>
      <c r="K964" s="221"/>
      <c r="L964" s="221"/>
    </row>
    <row r="965" spans="1:12" ht="15.75" customHeight="1">
      <c r="A965" s="221"/>
      <c r="B965" s="221"/>
      <c r="C965" s="221"/>
      <c r="D965" s="221"/>
      <c r="E965" s="221"/>
      <c r="F965" s="221"/>
      <c r="G965" s="221"/>
      <c r="H965" s="221"/>
      <c r="I965" s="221"/>
      <c r="J965" s="221"/>
      <c r="K965" s="221"/>
      <c r="L965" s="221"/>
    </row>
    <row r="966" spans="1:12" ht="15.75" customHeight="1">
      <c r="A966" s="221"/>
      <c r="B966" s="221"/>
      <c r="C966" s="221"/>
      <c r="D966" s="221"/>
      <c r="E966" s="221"/>
      <c r="F966" s="221"/>
      <c r="G966" s="221"/>
      <c r="H966" s="221"/>
      <c r="I966" s="221"/>
      <c r="J966" s="221"/>
      <c r="K966" s="221"/>
      <c r="L966" s="221"/>
    </row>
    <row r="967" spans="1:12" ht="15.75" customHeight="1">
      <c r="A967" s="221"/>
      <c r="B967" s="221"/>
      <c r="C967" s="221"/>
      <c r="D967" s="221"/>
      <c r="E967" s="221"/>
      <c r="F967" s="221"/>
      <c r="G967" s="221"/>
      <c r="H967" s="221"/>
      <c r="I967" s="221"/>
      <c r="J967" s="221"/>
      <c r="K967" s="221"/>
      <c r="L967" s="221"/>
    </row>
    <row r="968" spans="1:12" ht="15.75" customHeight="1">
      <c r="A968" s="221"/>
      <c r="B968" s="221"/>
      <c r="C968" s="221"/>
      <c r="D968" s="221"/>
      <c r="E968" s="221"/>
      <c r="F968" s="221"/>
      <c r="G968" s="221"/>
      <c r="H968" s="221"/>
      <c r="I968" s="221"/>
      <c r="J968" s="221"/>
      <c r="K968" s="221"/>
      <c r="L968" s="221"/>
    </row>
    <row r="969" spans="1:12" ht="15.75" customHeight="1">
      <c r="A969" s="221"/>
      <c r="B969" s="221"/>
      <c r="C969" s="221"/>
      <c r="D969" s="221"/>
      <c r="E969" s="221"/>
      <c r="F969" s="221"/>
      <c r="G969" s="221"/>
      <c r="H969" s="221"/>
      <c r="I969" s="221"/>
      <c r="J969" s="221"/>
      <c r="K969" s="221"/>
      <c r="L969" s="221"/>
    </row>
    <row r="970" spans="1:12" ht="15.75" customHeight="1">
      <c r="A970" s="221"/>
      <c r="B970" s="221"/>
      <c r="C970" s="221"/>
      <c r="D970" s="221"/>
      <c r="E970" s="221"/>
      <c r="F970" s="221"/>
      <c r="G970" s="221"/>
      <c r="H970" s="221"/>
      <c r="I970" s="221"/>
      <c r="J970" s="221"/>
      <c r="K970" s="221"/>
      <c r="L970" s="221"/>
    </row>
    <row r="971" spans="1:12" ht="15.75" customHeight="1">
      <c r="A971" s="221"/>
      <c r="B971" s="221"/>
      <c r="C971" s="221"/>
      <c r="D971" s="221"/>
      <c r="E971" s="221"/>
      <c r="F971" s="221"/>
      <c r="G971" s="221"/>
      <c r="H971" s="221"/>
      <c r="I971" s="221"/>
      <c r="J971" s="221"/>
      <c r="K971" s="221"/>
      <c r="L971" s="221"/>
    </row>
    <row r="972" spans="1:12" ht="15.75" customHeight="1">
      <c r="A972" s="221"/>
      <c r="B972" s="221"/>
      <c r="C972" s="221"/>
      <c r="D972" s="221"/>
      <c r="E972" s="221"/>
      <c r="F972" s="221"/>
      <c r="G972" s="221"/>
      <c r="H972" s="221"/>
      <c r="I972" s="221"/>
      <c r="J972" s="221"/>
      <c r="K972" s="221"/>
      <c r="L972" s="221"/>
    </row>
    <row r="973" spans="1:12" ht="15.75" customHeight="1">
      <c r="A973" s="221"/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</row>
    <row r="974" spans="1:12" ht="15.75" customHeight="1">
      <c r="A974" s="221"/>
      <c r="B974" s="221"/>
      <c r="C974" s="221"/>
      <c r="D974" s="221"/>
      <c r="E974" s="221"/>
      <c r="F974" s="221"/>
      <c r="G974" s="221"/>
      <c r="H974" s="221"/>
      <c r="I974" s="221"/>
      <c r="J974" s="221"/>
      <c r="K974" s="221"/>
      <c r="L974" s="221"/>
    </row>
    <row r="975" spans="1:12" ht="15.75" customHeight="1">
      <c r="A975" s="221"/>
      <c r="B975" s="221"/>
      <c r="C975" s="221"/>
      <c r="D975" s="221"/>
      <c r="E975" s="221"/>
      <c r="F975" s="221"/>
      <c r="G975" s="221"/>
      <c r="H975" s="221"/>
      <c r="I975" s="221"/>
      <c r="J975" s="221"/>
      <c r="K975" s="221"/>
      <c r="L975" s="221"/>
    </row>
    <row r="976" spans="1:12" ht="15.75" customHeight="1">
      <c r="A976" s="221"/>
      <c r="B976" s="221"/>
      <c r="C976" s="221"/>
      <c r="D976" s="221"/>
      <c r="E976" s="221"/>
      <c r="F976" s="221"/>
      <c r="G976" s="221"/>
      <c r="H976" s="221"/>
      <c r="I976" s="221"/>
      <c r="J976" s="221"/>
      <c r="K976" s="221"/>
      <c r="L976" s="221"/>
    </row>
    <row r="977" spans="1:12" ht="15.75" customHeight="1">
      <c r="A977" s="221"/>
      <c r="B977" s="221"/>
      <c r="C977" s="221"/>
      <c r="D977" s="221"/>
      <c r="E977" s="221"/>
      <c r="F977" s="221"/>
      <c r="G977" s="221"/>
      <c r="H977" s="221"/>
      <c r="I977" s="221"/>
      <c r="J977" s="221"/>
      <c r="K977" s="221"/>
      <c r="L977" s="221"/>
    </row>
    <row r="978" spans="1:12" ht="15.75" customHeight="1">
      <c r="A978" s="221"/>
      <c r="B978" s="221"/>
      <c r="C978" s="221"/>
      <c r="D978" s="221"/>
      <c r="E978" s="221"/>
      <c r="F978" s="221"/>
      <c r="G978" s="221"/>
      <c r="H978" s="221"/>
      <c r="I978" s="221"/>
      <c r="J978" s="221"/>
      <c r="K978" s="221"/>
      <c r="L978" s="221"/>
    </row>
    <row r="979" spans="1:12" ht="15.75" customHeight="1">
      <c r="A979" s="221"/>
      <c r="B979" s="221"/>
      <c r="C979" s="221"/>
      <c r="D979" s="221"/>
      <c r="E979" s="221"/>
      <c r="F979" s="221"/>
      <c r="G979" s="221"/>
      <c r="H979" s="221"/>
      <c r="I979" s="221"/>
      <c r="J979" s="221"/>
      <c r="K979" s="221"/>
      <c r="L979" s="221"/>
    </row>
    <row r="980" spans="1:12" ht="15.75" customHeight="1">
      <c r="A980" s="221"/>
      <c r="B980" s="221"/>
      <c r="C980" s="221"/>
      <c r="D980" s="221"/>
      <c r="E980" s="221"/>
      <c r="F980" s="221"/>
      <c r="G980" s="221"/>
      <c r="H980" s="221"/>
      <c r="I980" s="221"/>
      <c r="J980" s="221"/>
      <c r="K980" s="221"/>
      <c r="L980" s="221"/>
    </row>
    <row r="981" spans="1:12" ht="15.75" customHeight="1">
      <c r="A981" s="221"/>
      <c r="B981" s="221"/>
      <c r="C981" s="221"/>
      <c r="D981" s="221"/>
      <c r="E981" s="221"/>
      <c r="F981" s="221"/>
      <c r="G981" s="221"/>
      <c r="H981" s="221"/>
      <c r="I981" s="221"/>
      <c r="J981" s="221"/>
      <c r="K981" s="221"/>
      <c r="L981" s="221"/>
    </row>
    <row r="982" spans="1:12" ht="15.75" customHeight="1">
      <c r="A982" s="221"/>
      <c r="B982" s="221"/>
      <c r="C982" s="221"/>
      <c r="D982" s="221"/>
      <c r="E982" s="221"/>
      <c r="F982" s="221"/>
      <c r="G982" s="221"/>
      <c r="H982" s="221"/>
      <c r="I982" s="221"/>
      <c r="J982" s="221"/>
      <c r="K982" s="221"/>
      <c r="L982" s="221"/>
    </row>
    <row r="983" spans="1:12" ht="15.75" customHeight="1">
      <c r="A983" s="221"/>
      <c r="B983" s="221"/>
      <c r="C983" s="221"/>
      <c r="D983" s="221"/>
      <c r="E983" s="221"/>
      <c r="F983" s="221"/>
      <c r="G983" s="221"/>
      <c r="H983" s="221"/>
      <c r="I983" s="221"/>
      <c r="J983" s="221"/>
      <c r="K983" s="221"/>
      <c r="L983" s="221"/>
    </row>
    <row r="984" spans="1:12" ht="15.75" customHeight="1">
      <c r="A984" s="221"/>
      <c r="B984" s="221"/>
      <c r="C984" s="221"/>
      <c r="D984" s="221"/>
      <c r="E984" s="221"/>
      <c r="F984" s="221"/>
      <c r="G984" s="221"/>
      <c r="H984" s="221"/>
      <c r="I984" s="221"/>
      <c r="J984" s="221"/>
      <c r="K984" s="221"/>
      <c r="L984" s="221"/>
    </row>
    <row r="985" spans="1:12" ht="15.75" customHeight="1">
      <c r="A985" s="221"/>
      <c r="B985" s="221"/>
      <c r="C985" s="221"/>
      <c r="D985" s="221"/>
      <c r="E985" s="221"/>
      <c r="F985" s="221"/>
      <c r="G985" s="221"/>
      <c r="H985" s="221"/>
      <c r="I985" s="221"/>
      <c r="J985" s="221"/>
      <c r="K985" s="221"/>
      <c r="L985" s="221"/>
    </row>
    <row r="986" spans="1:12" ht="15.75" customHeight="1">
      <c r="A986" s="221"/>
      <c r="B986" s="221"/>
      <c r="C986" s="221"/>
      <c r="D986" s="221"/>
      <c r="E986" s="221"/>
      <c r="F986" s="221"/>
      <c r="G986" s="221"/>
      <c r="H986" s="221"/>
      <c r="I986" s="221"/>
      <c r="J986" s="221"/>
      <c r="K986" s="221"/>
      <c r="L986" s="221"/>
    </row>
    <row r="987" spans="1:12" ht="15.75" customHeight="1">
      <c r="A987" s="221"/>
      <c r="B987" s="221"/>
      <c r="C987" s="221"/>
      <c r="D987" s="221"/>
      <c r="E987" s="221"/>
      <c r="F987" s="221"/>
      <c r="G987" s="221"/>
      <c r="H987" s="221"/>
      <c r="I987" s="221"/>
      <c r="J987" s="221"/>
      <c r="K987" s="221"/>
      <c r="L987" s="221"/>
    </row>
    <row r="988" spans="1:12" ht="15.75" customHeight="1">
      <c r="A988" s="221"/>
      <c r="B988" s="221"/>
      <c r="C988" s="221"/>
      <c r="D988" s="221"/>
      <c r="E988" s="221"/>
      <c r="F988" s="221"/>
      <c r="G988" s="221"/>
      <c r="H988" s="221"/>
      <c r="I988" s="221"/>
      <c r="J988" s="221"/>
      <c r="K988" s="221"/>
      <c r="L988" s="221"/>
    </row>
    <row r="989" spans="1:12" ht="15.75" customHeight="1">
      <c r="A989" s="221"/>
      <c r="B989" s="221"/>
      <c r="C989" s="221"/>
      <c r="D989" s="221"/>
      <c r="E989" s="221"/>
      <c r="F989" s="221"/>
      <c r="G989" s="221"/>
      <c r="H989" s="221"/>
      <c r="I989" s="221"/>
      <c r="J989" s="221"/>
      <c r="K989" s="221"/>
      <c r="L989" s="22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17"/>
  <sheetViews>
    <sheetView workbookViewId="0">
      <selection activeCell="E20" sqref="A1:L104"/>
    </sheetView>
  </sheetViews>
  <sheetFormatPr defaultColWidth="14.42578125" defaultRowHeight="15" customHeight="1"/>
  <cols>
    <col min="4" max="4" width="16.140625" customWidth="1"/>
    <col min="7" max="7" width="27.28515625" customWidth="1"/>
    <col min="10" max="10" width="16" customWidth="1"/>
    <col min="11" max="11" width="18.7109375" customWidth="1"/>
  </cols>
  <sheetData>
    <row r="1" spans="1:16">
      <c r="A1" s="519"/>
      <c r="B1" s="520"/>
      <c r="C1" s="521"/>
      <c r="D1" s="143"/>
      <c r="E1" s="143"/>
      <c r="G1" s="522"/>
      <c r="H1" s="519"/>
      <c r="I1" s="222"/>
      <c r="J1" s="143"/>
      <c r="K1" s="523"/>
      <c r="L1" s="143"/>
      <c r="P1" s="523"/>
    </row>
    <row r="2" spans="1:16">
      <c r="A2" s="519"/>
      <c r="B2" s="520"/>
      <c r="C2" s="521"/>
      <c r="D2" s="143"/>
      <c r="E2" s="143"/>
      <c r="G2" s="524"/>
      <c r="H2" s="519"/>
      <c r="I2" s="222"/>
      <c r="J2" s="143"/>
      <c r="K2" s="523"/>
      <c r="L2" s="143"/>
      <c r="P2" s="523"/>
    </row>
    <row r="3" spans="1:16">
      <c r="A3" s="519"/>
      <c r="B3" s="520"/>
      <c r="C3" s="521"/>
      <c r="D3" s="143"/>
      <c r="E3" s="143"/>
      <c r="G3" s="522"/>
      <c r="H3" s="519"/>
      <c r="I3" s="222"/>
      <c r="J3" s="143"/>
      <c r="K3" s="523"/>
      <c r="L3" s="143"/>
      <c r="P3" s="523"/>
    </row>
    <row r="4" spans="1:16">
      <c r="A4" s="519"/>
      <c r="B4" s="520"/>
      <c r="C4" s="521"/>
      <c r="D4" s="143"/>
      <c r="E4" s="143"/>
      <c r="G4" s="522"/>
      <c r="H4" s="519"/>
      <c r="I4" s="222"/>
      <c r="J4" s="143"/>
      <c r="K4" s="523"/>
      <c r="L4" s="143"/>
      <c r="P4" s="523"/>
    </row>
    <row r="5" spans="1:16">
      <c r="A5" s="519"/>
      <c r="B5" s="520"/>
      <c r="C5" s="521"/>
      <c r="D5" s="143"/>
      <c r="E5" s="143"/>
      <c r="G5" s="522"/>
      <c r="H5" s="519"/>
      <c r="I5" s="222"/>
      <c r="J5" s="143"/>
      <c r="K5" s="523"/>
      <c r="L5" s="143"/>
      <c r="P5" s="523"/>
    </row>
    <row r="6" spans="1:16">
      <c r="A6" s="519"/>
      <c r="B6" s="520"/>
      <c r="C6" s="521"/>
      <c r="D6" s="143"/>
      <c r="E6" s="143"/>
      <c r="G6" s="522"/>
      <c r="H6" s="519"/>
      <c r="J6" s="143"/>
      <c r="L6" s="143"/>
      <c r="P6" s="523"/>
    </row>
    <row r="7" spans="1:16">
      <c r="A7" s="519"/>
      <c r="B7" s="520"/>
      <c r="C7" s="521"/>
      <c r="D7" s="143"/>
      <c r="E7" s="143"/>
      <c r="G7" s="522"/>
      <c r="H7" s="519"/>
      <c r="J7" s="143"/>
      <c r="L7" s="143"/>
      <c r="P7" s="523"/>
    </row>
    <row r="8" spans="1:16">
      <c r="A8" s="519"/>
      <c r="B8" s="520"/>
      <c r="C8" s="521"/>
      <c r="D8" s="143"/>
      <c r="E8" s="143"/>
      <c r="G8" s="522"/>
      <c r="H8" s="519"/>
      <c r="I8" s="222"/>
      <c r="J8" s="143"/>
      <c r="K8" s="386"/>
      <c r="L8" s="143"/>
      <c r="P8" s="523"/>
    </row>
    <row r="9" spans="1:16">
      <c r="A9" s="519"/>
      <c r="B9" s="520"/>
      <c r="C9" s="521"/>
      <c r="D9" s="143"/>
      <c r="E9" s="143"/>
      <c r="G9" s="522"/>
      <c r="H9" s="519"/>
      <c r="I9" s="222"/>
      <c r="J9" s="143"/>
      <c r="K9" s="386"/>
      <c r="L9" s="143"/>
      <c r="P9" s="523"/>
    </row>
    <row r="10" spans="1:16">
      <c r="A10" s="519"/>
      <c r="B10" s="520"/>
      <c r="C10" s="521"/>
      <c r="D10" s="143"/>
      <c r="E10" s="143"/>
      <c r="G10" s="522"/>
      <c r="H10" s="519"/>
      <c r="I10" s="222"/>
      <c r="J10" s="143"/>
      <c r="K10" s="386"/>
      <c r="L10" s="143"/>
      <c r="P10" s="523"/>
    </row>
    <row r="11" spans="1:16">
      <c r="A11" s="519"/>
      <c r="B11" s="520"/>
      <c r="C11" s="521"/>
      <c r="D11" s="143"/>
      <c r="E11" s="143"/>
      <c r="G11" s="522"/>
      <c r="H11" s="519"/>
      <c r="I11" s="222"/>
      <c r="J11" s="143"/>
      <c r="K11" s="386"/>
      <c r="L11" s="143"/>
      <c r="P11" s="523"/>
    </row>
    <row r="12" spans="1:16">
      <c r="A12" s="519"/>
      <c r="B12" s="520"/>
      <c r="C12" s="521"/>
      <c r="D12" s="143"/>
      <c r="E12" s="143"/>
      <c r="G12" s="522"/>
      <c r="H12" s="519"/>
      <c r="I12" s="222"/>
      <c r="J12" s="143"/>
      <c r="K12" s="143"/>
      <c r="L12" s="143"/>
      <c r="P12" s="523"/>
    </row>
    <row r="13" spans="1:16">
      <c r="A13" s="519"/>
      <c r="B13" s="520"/>
      <c r="C13" s="521"/>
      <c r="D13" s="143"/>
      <c r="H13" s="519"/>
      <c r="I13" s="222"/>
      <c r="J13" s="143"/>
      <c r="K13" s="143"/>
      <c r="L13" s="143"/>
      <c r="P13" s="523"/>
    </row>
    <row r="14" spans="1:16">
      <c r="A14" s="519"/>
      <c r="B14" s="520"/>
      <c r="C14" s="521"/>
      <c r="D14" s="143"/>
      <c r="E14" s="526"/>
      <c r="H14" s="519"/>
      <c r="I14" s="222"/>
      <c r="J14" s="143"/>
      <c r="K14" s="143"/>
      <c r="L14" s="143"/>
      <c r="P14" s="523"/>
    </row>
    <row r="15" spans="1:16">
      <c r="A15" s="519"/>
      <c r="B15" s="520"/>
      <c r="C15" s="521"/>
      <c r="D15" s="143"/>
      <c r="E15" s="526"/>
      <c r="H15" s="519"/>
      <c r="I15" s="222"/>
      <c r="J15" s="143"/>
      <c r="L15" s="143"/>
      <c r="P15" s="523"/>
    </row>
    <row r="16" spans="1:16">
      <c r="A16" s="519"/>
      <c r="B16" s="520"/>
      <c r="C16" s="521"/>
      <c r="D16" s="143"/>
      <c r="E16" s="526"/>
      <c r="H16" s="519"/>
      <c r="I16" s="390"/>
      <c r="J16" s="143"/>
      <c r="K16" s="143"/>
      <c r="L16" s="143"/>
      <c r="P16" s="523"/>
    </row>
    <row r="17" spans="1:16">
      <c r="A17" s="519"/>
      <c r="B17" s="520"/>
      <c r="C17" s="521"/>
      <c r="D17" s="143"/>
      <c r="E17" s="526"/>
      <c r="H17" s="519"/>
      <c r="I17" s="222"/>
      <c r="J17" s="143"/>
      <c r="K17" s="143"/>
      <c r="L17" s="143"/>
      <c r="P17" s="523"/>
    </row>
    <row r="18" spans="1:16">
      <c r="A18" s="519"/>
      <c r="B18" s="520"/>
      <c r="C18" s="521"/>
      <c r="D18" s="143"/>
      <c r="E18" s="526"/>
      <c r="H18" s="519"/>
      <c r="I18" s="222"/>
      <c r="J18" s="143"/>
      <c r="K18" s="143"/>
      <c r="L18" s="143"/>
      <c r="P18" s="523"/>
    </row>
    <row r="19" spans="1:16">
      <c r="A19" s="519"/>
      <c r="B19" s="520"/>
      <c r="C19" s="521"/>
      <c r="D19" s="528"/>
      <c r="H19" s="519"/>
      <c r="I19" s="222"/>
      <c r="J19" s="143"/>
      <c r="K19" s="143"/>
      <c r="L19" s="143"/>
      <c r="P19" s="523"/>
    </row>
    <row r="20" spans="1:16">
      <c r="A20" s="519"/>
      <c r="B20" s="520"/>
      <c r="C20" s="521"/>
      <c r="D20" s="143"/>
      <c r="E20" s="526"/>
      <c r="H20" s="519"/>
      <c r="I20" s="222"/>
      <c r="K20" s="143"/>
      <c r="L20" s="143"/>
      <c r="P20" s="523"/>
    </row>
    <row r="21" spans="1:16">
      <c r="A21" s="519"/>
      <c r="B21" s="520"/>
      <c r="C21" s="521"/>
      <c r="D21" s="143"/>
      <c r="E21" s="526"/>
      <c r="H21" s="519"/>
      <c r="I21" s="222"/>
      <c r="K21" s="143"/>
      <c r="L21" s="143"/>
      <c r="P21" s="523"/>
    </row>
    <row r="22" spans="1:16">
      <c r="A22" s="519"/>
      <c r="B22" s="520"/>
      <c r="C22" s="521"/>
      <c r="D22" s="143"/>
      <c r="E22" s="526"/>
      <c r="H22" s="519"/>
      <c r="I22" s="222"/>
      <c r="K22" s="143"/>
      <c r="L22" s="143"/>
      <c r="P22" s="523"/>
    </row>
    <row r="23" spans="1:16">
      <c r="A23" s="519"/>
      <c r="B23" s="520"/>
      <c r="C23" s="521"/>
      <c r="D23" s="143"/>
      <c r="E23" s="526"/>
      <c r="H23" s="519"/>
      <c r="I23" s="222"/>
      <c r="J23" s="526"/>
      <c r="K23" s="143"/>
      <c r="L23" s="143"/>
      <c r="P23" s="523"/>
    </row>
    <row r="24" spans="1:16">
      <c r="A24" s="519"/>
      <c r="B24" s="520"/>
      <c r="C24" s="521"/>
      <c r="D24" s="143"/>
      <c r="E24" s="526"/>
      <c r="H24" s="519"/>
      <c r="I24" s="222"/>
      <c r="J24" s="526"/>
      <c r="K24" s="143"/>
      <c r="L24" s="143"/>
      <c r="P24" s="523"/>
    </row>
    <row r="25" spans="1:16">
      <c r="A25" s="519"/>
      <c r="B25" s="520"/>
      <c r="C25" s="521"/>
      <c r="D25" s="143"/>
      <c r="H25" s="519"/>
      <c r="I25" s="222"/>
      <c r="J25" s="526"/>
      <c r="K25" s="143"/>
      <c r="L25" s="143"/>
      <c r="P25" s="523"/>
    </row>
    <row r="26" spans="1:16">
      <c r="A26" s="519"/>
      <c r="B26" s="520"/>
      <c r="C26" s="521"/>
      <c r="D26" s="143"/>
      <c r="H26" s="519"/>
      <c r="P26" s="523"/>
    </row>
    <row r="27" spans="1:16">
      <c r="A27" s="519"/>
      <c r="B27" s="520"/>
      <c r="C27" s="521"/>
      <c r="D27" s="528"/>
      <c r="H27" s="532"/>
      <c r="P27" s="523"/>
    </row>
    <row r="28" spans="1:16">
      <c r="A28" s="519"/>
      <c r="B28" s="520"/>
      <c r="C28" s="521"/>
      <c r="D28" s="143"/>
      <c r="E28" s="526"/>
      <c r="H28" s="532"/>
      <c r="P28" s="523"/>
    </row>
    <row r="29" spans="1:16">
      <c r="A29" s="519"/>
      <c r="B29" s="520"/>
      <c r="C29" s="521"/>
      <c r="D29" s="143"/>
      <c r="E29" s="526"/>
      <c r="P29" s="523"/>
    </row>
    <row r="30" spans="1:16">
      <c r="A30" s="519"/>
      <c r="B30" s="520"/>
      <c r="C30" s="521"/>
      <c r="D30" s="143"/>
      <c r="E30" s="526"/>
      <c r="P30" s="523"/>
    </row>
    <row r="31" spans="1:16">
      <c r="A31" s="519"/>
      <c r="B31" s="520"/>
      <c r="C31" s="521"/>
      <c r="D31" s="143"/>
      <c r="E31" s="526"/>
      <c r="P31" s="523"/>
    </row>
    <row r="32" spans="1:16">
      <c r="A32" s="519"/>
      <c r="B32" s="520"/>
      <c r="C32" s="521"/>
      <c r="D32" s="143"/>
      <c r="E32" s="526"/>
      <c r="P32" s="523"/>
    </row>
    <row r="33" spans="1:16">
      <c r="A33" s="519"/>
      <c r="B33" s="520"/>
      <c r="C33" s="521"/>
      <c r="D33" s="528"/>
      <c r="P33" s="523"/>
    </row>
    <row r="34" spans="1:16">
      <c r="A34" s="519"/>
      <c r="B34" s="520"/>
      <c r="C34" s="521"/>
      <c r="D34" s="143"/>
      <c r="E34" s="526"/>
      <c r="P34" s="523"/>
    </row>
    <row r="35" spans="1:16">
      <c r="A35" s="519"/>
      <c r="B35" s="520"/>
      <c r="C35" s="521"/>
      <c r="D35" s="143"/>
      <c r="E35" s="526"/>
      <c r="P35" s="523"/>
    </row>
    <row r="36" spans="1:16">
      <c r="A36" s="519"/>
      <c r="B36" s="520"/>
      <c r="C36" s="521"/>
      <c r="D36" s="143"/>
      <c r="E36" s="526"/>
      <c r="P36" s="523"/>
    </row>
    <row r="37" spans="1:16">
      <c r="A37" s="519"/>
      <c r="B37" s="520"/>
      <c r="C37" s="521"/>
      <c r="D37" s="143"/>
      <c r="E37" s="526"/>
      <c r="P37" s="523"/>
    </row>
    <row r="38" spans="1:16">
      <c r="A38" s="519"/>
      <c r="B38" s="520"/>
      <c r="C38" s="521"/>
      <c r="D38" s="143"/>
      <c r="E38" s="526"/>
      <c r="P38" s="523"/>
    </row>
    <row r="39" spans="1:16">
      <c r="A39" s="519"/>
      <c r="B39" s="520"/>
      <c r="C39" s="521"/>
      <c r="D39" s="143"/>
      <c r="E39" s="526"/>
      <c r="P39" s="523"/>
    </row>
    <row r="40" spans="1:16">
      <c r="A40" s="519"/>
      <c r="B40" s="520"/>
      <c r="C40" s="521"/>
      <c r="D40" s="143"/>
      <c r="E40" s="526"/>
      <c r="P40" s="523"/>
    </row>
    <row r="41" spans="1:16">
      <c r="A41" s="519"/>
      <c r="B41" s="520"/>
      <c r="C41" s="521"/>
      <c r="D41" s="143"/>
      <c r="E41" s="526"/>
      <c r="P41" s="523"/>
    </row>
    <row r="42" spans="1:16">
      <c r="A42" s="519"/>
      <c r="B42" s="520"/>
      <c r="C42" s="521"/>
      <c r="D42" s="143"/>
      <c r="E42" s="526"/>
      <c r="P42" s="523"/>
    </row>
    <row r="43" spans="1:16">
      <c r="A43" s="519"/>
      <c r="B43" s="520"/>
      <c r="C43" s="521"/>
      <c r="D43" s="143"/>
      <c r="E43" s="526"/>
      <c r="P43" s="523"/>
    </row>
    <row r="44" spans="1:16">
      <c r="A44" s="519"/>
      <c r="B44" s="520"/>
      <c r="C44" s="521"/>
      <c r="D44" s="143"/>
      <c r="E44" s="526"/>
      <c r="P44" s="523"/>
    </row>
    <row r="45" spans="1:16">
      <c r="A45" s="519"/>
      <c r="B45" s="520"/>
      <c r="C45" s="521"/>
      <c r="D45" s="528"/>
      <c r="P45" s="523"/>
    </row>
    <row r="46" spans="1:16">
      <c r="A46" s="519"/>
      <c r="B46" s="520"/>
      <c r="C46" s="521"/>
      <c r="D46" s="528"/>
      <c r="P46" s="523"/>
    </row>
    <row r="47" spans="1:16">
      <c r="A47" s="519"/>
      <c r="B47" s="520"/>
      <c r="C47" s="521"/>
      <c r="D47" s="528"/>
      <c r="P47" s="523"/>
    </row>
    <row r="48" spans="1:16">
      <c r="A48" s="519"/>
      <c r="B48" s="520"/>
      <c r="C48" s="521"/>
      <c r="D48" s="528"/>
      <c r="P48" s="523"/>
    </row>
    <row r="49" spans="1:16">
      <c r="A49" s="519"/>
      <c r="B49" s="520"/>
      <c r="C49" s="521"/>
      <c r="D49" s="528"/>
      <c r="P49" s="523"/>
    </row>
    <row r="50" spans="1:16">
      <c r="A50" s="519"/>
      <c r="B50" s="520"/>
      <c r="C50" s="521"/>
      <c r="D50" s="528"/>
      <c r="P50" s="523"/>
    </row>
    <row r="51" spans="1:16">
      <c r="A51" s="519"/>
      <c r="B51" s="520"/>
      <c r="C51" s="521"/>
      <c r="D51" s="143"/>
      <c r="E51" s="526"/>
      <c r="P51" s="523"/>
    </row>
    <row r="52" spans="1:16">
      <c r="A52" s="519"/>
      <c r="B52" s="520"/>
      <c r="C52" s="521"/>
      <c r="D52" s="143"/>
      <c r="E52" s="526"/>
      <c r="P52" s="523"/>
    </row>
    <row r="53" spans="1:16">
      <c r="A53" s="519"/>
      <c r="B53" s="520"/>
      <c r="C53" s="521"/>
      <c r="D53" s="143"/>
      <c r="E53" s="526"/>
      <c r="P53" s="523"/>
    </row>
    <row r="54" spans="1:16">
      <c r="A54" s="519"/>
      <c r="B54" s="520"/>
      <c r="C54" s="521"/>
      <c r="D54" s="143"/>
      <c r="E54" s="526"/>
      <c r="P54" s="523"/>
    </row>
    <row r="55" spans="1:16">
      <c r="A55" s="519"/>
      <c r="B55" s="520"/>
      <c r="C55" s="521"/>
      <c r="D55" s="143"/>
      <c r="E55" s="526"/>
      <c r="P55" s="523"/>
    </row>
    <row r="56" spans="1:16">
      <c r="A56" s="519"/>
      <c r="B56" s="520"/>
      <c r="C56" s="521"/>
      <c r="D56" s="143"/>
      <c r="E56" s="526"/>
      <c r="P56" s="523"/>
    </row>
    <row r="57" spans="1:16">
      <c r="A57" s="519"/>
      <c r="B57" s="520"/>
      <c r="C57" s="521"/>
      <c r="D57" s="143"/>
      <c r="E57" s="526"/>
      <c r="P57" s="523"/>
    </row>
    <row r="58" spans="1:16">
      <c r="A58" s="519"/>
      <c r="B58" s="520"/>
      <c r="C58" s="521"/>
      <c r="D58" s="143"/>
      <c r="E58" s="526"/>
      <c r="P58" s="523"/>
    </row>
    <row r="59" spans="1:16">
      <c r="A59" s="519"/>
      <c r="B59" s="520"/>
      <c r="C59" s="521"/>
      <c r="D59" s="143"/>
      <c r="E59" s="526"/>
      <c r="P59" s="523"/>
    </row>
    <row r="60" spans="1:16">
      <c r="A60" s="519"/>
      <c r="B60" s="520"/>
      <c r="C60" s="521"/>
      <c r="D60" s="143"/>
      <c r="E60" s="526"/>
      <c r="P60" s="523"/>
    </row>
    <row r="61" spans="1:16">
      <c r="A61" s="519"/>
      <c r="B61" s="520"/>
      <c r="C61" s="521"/>
      <c r="D61" s="143"/>
      <c r="E61" s="526"/>
      <c r="P61" s="523"/>
    </row>
    <row r="62" spans="1:16">
      <c r="A62" s="519"/>
      <c r="B62" s="520"/>
      <c r="C62" s="521"/>
      <c r="D62" s="143"/>
      <c r="E62" s="526"/>
      <c r="P62" s="523"/>
    </row>
    <row r="63" spans="1:16">
      <c r="A63" s="519"/>
      <c r="B63" s="520"/>
      <c r="C63" s="390"/>
      <c r="D63" s="528"/>
      <c r="P63" s="390"/>
    </row>
    <row r="64" spans="1:16">
      <c r="A64" s="519"/>
      <c r="B64" s="520"/>
      <c r="C64" s="390"/>
      <c r="D64" s="528"/>
      <c r="P64" s="390"/>
    </row>
    <row r="65" spans="1:16">
      <c r="A65" s="519"/>
      <c r="B65" s="520"/>
      <c r="C65" s="390"/>
      <c r="D65" s="528"/>
      <c r="P65" s="390"/>
    </row>
    <row r="66" spans="1:16">
      <c r="A66" s="519"/>
      <c r="B66" s="520"/>
      <c r="C66" s="390"/>
      <c r="D66" s="528"/>
      <c r="P66" s="390"/>
    </row>
    <row r="67" spans="1:16">
      <c r="A67" s="519"/>
      <c r="B67" s="520"/>
      <c r="C67" s="390"/>
      <c r="D67" s="528"/>
      <c r="P67" s="390"/>
    </row>
    <row r="68" spans="1:16">
      <c r="A68" s="519"/>
      <c r="B68" s="520"/>
      <c r="C68" s="390"/>
      <c r="D68" s="528"/>
      <c r="P68" s="390"/>
    </row>
    <row r="69" spans="1:16">
      <c r="A69" s="519"/>
      <c r="B69" s="520"/>
      <c r="C69" s="390"/>
      <c r="D69" s="528"/>
      <c r="P69" s="390"/>
    </row>
    <row r="70" spans="1:16">
      <c r="A70" s="519"/>
      <c r="B70" s="520"/>
      <c r="C70" s="390"/>
      <c r="D70" s="528"/>
      <c r="P70" s="390"/>
    </row>
    <row r="71" spans="1:16">
      <c r="A71" s="519"/>
      <c r="B71" s="520"/>
      <c r="C71" s="390"/>
      <c r="D71" s="528"/>
      <c r="P71" s="390"/>
    </row>
    <row r="72" spans="1:16">
      <c r="A72" s="519"/>
      <c r="B72" s="520"/>
      <c r="C72" s="390"/>
      <c r="D72" s="528"/>
      <c r="P72" s="390"/>
    </row>
    <row r="73" spans="1:16">
      <c r="A73" s="519"/>
      <c r="B73" s="520"/>
      <c r="C73" s="390"/>
      <c r="D73" s="528"/>
      <c r="P73" s="390"/>
    </row>
    <row r="74" spans="1:16">
      <c r="A74" s="519"/>
      <c r="B74" s="520"/>
      <c r="C74" s="390"/>
      <c r="D74" s="528"/>
      <c r="P74" s="390"/>
    </row>
    <row r="75" spans="1:16">
      <c r="A75" s="519"/>
      <c r="B75" s="520"/>
      <c r="C75" s="390"/>
      <c r="D75" s="528"/>
      <c r="P75" s="390"/>
    </row>
    <row r="76" spans="1:16">
      <c r="A76" s="519"/>
      <c r="B76" s="520"/>
      <c r="C76" s="390"/>
      <c r="D76" s="528"/>
      <c r="P76" s="390"/>
    </row>
    <row r="77" spans="1:16">
      <c r="A77" s="519"/>
      <c r="B77" s="520"/>
      <c r="C77" s="390"/>
      <c r="D77" s="528"/>
      <c r="P77" s="390"/>
    </row>
    <row r="78" spans="1:16">
      <c r="A78" s="519"/>
      <c r="B78" s="520"/>
      <c r="C78" s="390"/>
      <c r="D78" s="528"/>
      <c r="P78" s="390"/>
    </row>
    <row r="79" spans="1:16">
      <c r="A79" s="519"/>
      <c r="B79" s="520"/>
      <c r="C79" s="390"/>
      <c r="D79" s="528"/>
      <c r="P79" s="390"/>
    </row>
    <row r="80" spans="1:16">
      <c r="A80" s="519"/>
      <c r="B80" s="520"/>
      <c r="C80" s="390"/>
      <c r="D80" s="528"/>
      <c r="P80" s="390"/>
    </row>
    <row r="81" spans="1:16">
      <c r="A81" s="519"/>
      <c r="B81" s="520"/>
      <c r="C81" s="390"/>
      <c r="D81" s="528"/>
      <c r="P81" s="390"/>
    </row>
    <row r="82" spans="1:16">
      <c r="A82" s="519"/>
      <c r="B82" s="520"/>
      <c r="C82" s="390"/>
      <c r="D82" s="528"/>
      <c r="P82" s="390"/>
    </row>
    <row r="83" spans="1:16">
      <c r="A83" s="519"/>
      <c r="B83" s="520"/>
      <c r="C83" s="390"/>
      <c r="D83" s="528"/>
      <c r="P83" s="390"/>
    </row>
    <row r="84" spans="1:16">
      <c r="A84" s="519"/>
      <c r="B84" s="520"/>
      <c r="C84" s="390"/>
      <c r="D84" s="528"/>
      <c r="P84" s="390"/>
    </row>
    <row r="85" spans="1:16">
      <c r="A85" s="519"/>
      <c r="B85" s="520"/>
      <c r="C85" s="390"/>
      <c r="D85" s="528"/>
      <c r="P85" s="390"/>
    </row>
    <row r="86" spans="1:16">
      <c r="A86" s="519"/>
      <c r="B86" s="520"/>
      <c r="C86" s="390"/>
      <c r="D86" s="528"/>
      <c r="P86" s="390"/>
    </row>
    <row r="87" spans="1:16">
      <c r="A87" s="519"/>
      <c r="B87" s="520"/>
      <c r="C87" s="523"/>
      <c r="D87" s="528"/>
      <c r="P87" s="523"/>
    </row>
    <row r="88" spans="1:16">
      <c r="A88" s="519"/>
      <c r="B88" s="520"/>
      <c r="C88" s="523"/>
      <c r="D88" s="528"/>
      <c r="P88" s="523"/>
    </row>
    <row r="89" spans="1:16">
      <c r="A89" s="519"/>
      <c r="B89" s="520"/>
      <c r="C89" s="523"/>
      <c r="D89" s="528"/>
      <c r="P89" s="523"/>
    </row>
    <row r="90" spans="1:16">
      <c r="A90" s="519"/>
      <c r="B90" s="520"/>
      <c r="C90" s="523"/>
      <c r="D90" s="528"/>
      <c r="P90" s="523"/>
    </row>
    <row r="91" spans="1:16">
      <c r="A91" s="519"/>
      <c r="B91" s="520"/>
      <c r="C91" s="222"/>
      <c r="D91" s="528"/>
      <c r="P91" s="390"/>
    </row>
    <row r="92" spans="1:16">
      <c r="A92" s="519"/>
      <c r="B92" s="520"/>
      <c r="C92" s="523"/>
      <c r="D92" s="528"/>
      <c r="P92" s="523"/>
    </row>
    <row r="93" spans="1:16">
      <c r="A93" s="519"/>
      <c r="B93" s="520"/>
      <c r="C93" s="390"/>
      <c r="D93" s="143"/>
      <c r="P93" s="390"/>
    </row>
    <row r="94" spans="1:16">
      <c r="A94" s="519"/>
      <c r="B94" s="520"/>
      <c r="C94" s="390"/>
      <c r="D94" s="143"/>
      <c r="P94" s="390"/>
    </row>
    <row r="95" spans="1:16">
      <c r="A95" s="519"/>
      <c r="B95" s="520"/>
      <c r="C95" s="390"/>
      <c r="D95" s="143"/>
      <c r="P95" s="390"/>
    </row>
    <row r="96" spans="1:16">
      <c r="A96" s="519"/>
      <c r="B96" s="520"/>
      <c r="C96" s="390"/>
      <c r="D96" s="143"/>
      <c r="P96" s="390"/>
    </row>
    <row r="97" spans="1:16">
      <c r="A97" s="519"/>
      <c r="B97" s="520"/>
      <c r="C97" s="390"/>
      <c r="D97" s="143"/>
      <c r="P97" s="390"/>
    </row>
    <row r="98" spans="1:16">
      <c r="A98" s="519"/>
      <c r="B98" s="520"/>
      <c r="C98" s="390"/>
      <c r="D98" s="143"/>
      <c r="P98" s="390"/>
    </row>
    <row r="99" spans="1:16">
      <c r="A99" s="519"/>
      <c r="B99" s="520"/>
      <c r="C99" s="390"/>
      <c r="D99" s="143"/>
      <c r="P99" s="390"/>
    </row>
    <row r="100" spans="1:16">
      <c r="A100" s="519"/>
      <c r="B100" s="520"/>
      <c r="C100" s="390"/>
      <c r="D100" s="143"/>
      <c r="F100" s="143"/>
      <c r="P100" s="390"/>
    </row>
    <row r="101" spans="1:16">
      <c r="A101" s="519"/>
      <c r="B101" s="520"/>
      <c r="C101" s="390"/>
      <c r="D101" s="143"/>
      <c r="P101" s="390"/>
    </row>
    <row r="102" spans="1:16">
      <c r="A102" s="519"/>
      <c r="B102" s="520"/>
      <c r="C102" s="390"/>
      <c r="D102" s="143"/>
      <c r="P102" s="390"/>
    </row>
    <row r="103" spans="1:16">
      <c r="A103" s="519"/>
      <c r="B103" s="520"/>
      <c r="C103" s="390"/>
      <c r="D103" s="143"/>
      <c r="P103" s="390"/>
    </row>
    <row r="104" spans="1:16">
      <c r="A104" s="519"/>
      <c r="B104" s="520"/>
      <c r="C104" s="390"/>
      <c r="D104" s="143"/>
      <c r="P104" s="390"/>
    </row>
    <row r="105" spans="1:16">
      <c r="A105" s="532"/>
      <c r="C105" s="390"/>
    </row>
    <row r="106" spans="1:16">
      <c r="A106" s="519"/>
      <c r="C106" s="390"/>
    </row>
    <row r="107" spans="1:16">
      <c r="A107" s="519"/>
      <c r="C107" s="390"/>
    </row>
    <row r="108" spans="1:16">
      <c r="A108" s="519"/>
      <c r="C108" s="390"/>
    </row>
    <row r="109" spans="1:16">
      <c r="A109" s="519"/>
      <c r="C109" s="390"/>
    </row>
    <row r="110" spans="1:16">
      <c r="A110" s="519"/>
      <c r="C110" s="390"/>
    </row>
    <row r="111" spans="1:16">
      <c r="A111" s="519"/>
      <c r="C111" s="390"/>
    </row>
    <row r="112" spans="1:16">
      <c r="C112" s="390"/>
    </row>
    <row r="113" spans="3:3">
      <c r="C113" s="390"/>
    </row>
    <row r="114" spans="3:3">
      <c r="C114" s="390"/>
    </row>
    <row r="115" spans="3:3">
      <c r="C115" s="390"/>
    </row>
    <row r="116" spans="3:3">
      <c r="C116" s="390"/>
    </row>
    <row r="117" spans="3:3">
      <c r="C117" s="390"/>
    </row>
    <row r="118" spans="3:3">
      <c r="C118" s="390"/>
    </row>
    <row r="119" spans="3:3">
      <c r="C119" s="390"/>
    </row>
    <row r="120" spans="3:3">
      <c r="C120" s="390"/>
    </row>
    <row r="121" spans="3:3">
      <c r="C121" s="390"/>
    </row>
    <row r="122" spans="3:3">
      <c r="C122" s="390"/>
    </row>
    <row r="123" spans="3:3">
      <c r="C123" s="390"/>
    </row>
    <row r="124" spans="3:3">
      <c r="C124" s="390"/>
    </row>
    <row r="125" spans="3:3">
      <c r="C125" s="390"/>
    </row>
    <row r="126" spans="3:3">
      <c r="C126" s="390"/>
    </row>
    <row r="127" spans="3:3">
      <c r="C127" s="390"/>
    </row>
    <row r="128" spans="3:3">
      <c r="C128" s="390"/>
    </row>
    <row r="129" spans="3:3">
      <c r="C129" s="390"/>
    </row>
    <row r="130" spans="3:3">
      <c r="C130" s="390"/>
    </row>
    <row r="131" spans="3:3">
      <c r="C131" s="390"/>
    </row>
    <row r="132" spans="3:3">
      <c r="C132" s="390"/>
    </row>
    <row r="133" spans="3:3">
      <c r="C133" s="390"/>
    </row>
    <row r="134" spans="3:3">
      <c r="C134" s="390"/>
    </row>
    <row r="135" spans="3:3">
      <c r="C135" s="390"/>
    </row>
    <row r="136" spans="3:3">
      <c r="C136" s="390"/>
    </row>
    <row r="137" spans="3:3">
      <c r="C137" s="390"/>
    </row>
    <row r="138" spans="3:3">
      <c r="C138" s="390"/>
    </row>
    <row r="139" spans="3:3">
      <c r="C139" s="390"/>
    </row>
    <row r="140" spans="3:3">
      <c r="C140" s="390"/>
    </row>
    <row r="141" spans="3:3">
      <c r="C141" s="390"/>
    </row>
    <row r="142" spans="3:3">
      <c r="C142" s="390"/>
    </row>
    <row r="143" spans="3:3">
      <c r="C143" s="390"/>
    </row>
    <row r="144" spans="3:3">
      <c r="C144" s="390"/>
    </row>
    <row r="145" spans="3:3">
      <c r="C145" s="390"/>
    </row>
    <row r="146" spans="3:3">
      <c r="C146" s="390"/>
    </row>
    <row r="147" spans="3:3">
      <c r="C147" s="390"/>
    </row>
    <row r="148" spans="3:3">
      <c r="C148" s="390"/>
    </row>
    <row r="149" spans="3:3">
      <c r="C149" s="390"/>
    </row>
    <row r="150" spans="3:3">
      <c r="C150" s="390"/>
    </row>
    <row r="151" spans="3:3">
      <c r="C151" s="390"/>
    </row>
    <row r="152" spans="3:3">
      <c r="C152" s="390"/>
    </row>
    <row r="153" spans="3:3">
      <c r="C153" s="390"/>
    </row>
    <row r="154" spans="3:3">
      <c r="C154" s="390"/>
    </row>
    <row r="155" spans="3:3">
      <c r="C155" s="390"/>
    </row>
    <row r="156" spans="3:3">
      <c r="C156" s="390"/>
    </row>
    <row r="157" spans="3:3">
      <c r="C157" s="390"/>
    </row>
    <row r="158" spans="3:3">
      <c r="C158" s="390"/>
    </row>
    <row r="159" spans="3:3">
      <c r="C159" s="390"/>
    </row>
    <row r="160" spans="3:3">
      <c r="C160" s="390"/>
    </row>
    <row r="161" spans="3:3">
      <c r="C161" s="390"/>
    </row>
    <row r="162" spans="3:3">
      <c r="C162" s="390"/>
    </row>
    <row r="163" spans="3:3">
      <c r="C163" s="390"/>
    </row>
    <row r="164" spans="3:3">
      <c r="C164" s="390"/>
    </row>
    <row r="165" spans="3:3">
      <c r="C165" s="390"/>
    </row>
    <row r="166" spans="3:3">
      <c r="C166" s="390"/>
    </row>
    <row r="167" spans="3:3">
      <c r="C167" s="390"/>
    </row>
    <row r="168" spans="3:3">
      <c r="C168" s="390"/>
    </row>
    <row r="169" spans="3:3">
      <c r="C169" s="390"/>
    </row>
    <row r="170" spans="3:3">
      <c r="C170" s="390"/>
    </row>
    <row r="171" spans="3:3">
      <c r="C171" s="390"/>
    </row>
    <row r="172" spans="3:3">
      <c r="C172" s="390"/>
    </row>
    <row r="173" spans="3:3">
      <c r="C173" s="390"/>
    </row>
    <row r="174" spans="3:3">
      <c r="C174" s="390"/>
    </row>
    <row r="175" spans="3:3">
      <c r="C175" s="390"/>
    </row>
    <row r="176" spans="3:3">
      <c r="C176" s="390"/>
    </row>
    <row r="177" spans="3:3">
      <c r="C177" s="390"/>
    </row>
    <row r="178" spans="3:3">
      <c r="C178" s="390"/>
    </row>
    <row r="179" spans="3:3">
      <c r="C179" s="390"/>
    </row>
    <row r="180" spans="3:3">
      <c r="C180" s="390"/>
    </row>
    <row r="181" spans="3:3">
      <c r="C181" s="390"/>
    </row>
    <row r="182" spans="3:3">
      <c r="C182" s="390"/>
    </row>
    <row r="183" spans="3:3">
      <c r="C183" s="390"/>
    </row>
    <row r="184" spans="3:3">
      <c r="C184" s="390"/>
    </row>
    <row r="185" spans="3:3">
      <c r="C185" s="390"/>
    </row>
    <row r="186" spans="3:3">
      <c r="C186" s="390"/>
    </row>
    <row r="187" spans="3:3">
      <c r="C187" s="390"/>
    </row>
    <row r="188" spans="3:3">
      <c r="C188" s="390"/>
    </row>
    <row r="189" spans="3:3">
      <c r="C189" s="390"/>
    </row>
    <row r="190" spans="3:3">
      <c r="C190" s="390"/>
    </row>
    <row r="191" spans="3:3">
      <c r="C191" s="390"/>
    </row>
    <row r="192" spans="3:3">
      <c r="C192" s="390"/>
    </row>
    <row r="193" spans="3:3">
      <c r="C193" s="390"/>
    </row>
    <row r="194" spans="3:3">
      <c r="C194" s="390"/>
    </row>
    <row r="195" spans="3:3">
      <c r="C195" s="390"/>
    </row>
    <row r="196" spans="3:3">
      <c r="C196" s="390"/>
    </row>
    <row r="197" spans="3:3">
      <c r="C197" s="390"/>
    </row>
    <row r="198" spans="3:3">
      <c r="C198" s="390"/>
    </row>
    <row r="199" spans="3:3">
      <c r="C199" s="390"/>
    </row>
    <row r="200" spans="3:3">
      <c r="C200" s="390"/>
    </row>
    <row r="201" spans="3:3">
      <c r="C201" s="390"/>
    </row>
    <row r="202" spans="3:3">
      <c r="C202" s="390"/>
    </row>
    <row r="203" spans="3:3">
      <c r="C203" s="390"/>
    </row>
    <row r="204" spans="3:3">
      <c r="C204" s="390"/>
    </row>
    <row r="205" spans="3:3">
      <c r="C205" s="390"/>
    </row>
    <row r="206" spans="3:3">
      <c r="C206" s="390"/>
    </row>
    <row r="207" spans="3:3">
      <c r="C207" s="390"/>
    </row>
    <row r="208" spans="3:3">
      <c r="C208" s="390"/>
    </row>
    <row r="209" spans="3:3">
      <c r="C209" s="390"/>
    </row>
    <row r="210" spans="3:3">
      <c r="C210" s="390"/>
    </row>
    <row r="211" spans="3:3">
      <c r="C211" s="390"/>
    </row>
    <row r="212" spans="3:3">
      <c r="C212" s="390"/>
    </row>
    <row r="213" spans="3:3">
      <c r="C213" s="390"/>
    </row>
    <row r="214" spans="3:3">
      <c r="C214" s="390"/>
    </row>
    <row r="215" spans="3:3">
      <c r="C215" s="390"/>
    </row>
    <row r="216" spans="3:3">
      <c r="C216" s="390"/>
    </row>
    <row r="217" spans="3:3">
      <c r="C217" s="390"/>
    </row>
    <row r="218" spans="3:3">
      <c r="C218" s="390"/>
    </row>
    <row r="219" spans="3:3">
      <c r="C219" s="390"/>
    </row>
    <row r="220" spans="3:3">
      <c r="C220" s="390"/>
    </row>
    <row r="221" spans="3:3">
      <c r="C221" s="390"/>
    </row>
    <row r="222" spans="3:3">
      <c r="C222" s="390"/>
    </row>
    <row r="223" spans="3:3">
      <c r="C223" s="390"/>
    </row>
    <row r="224" spans="3:3">
      <c r="C224" s="390"/>
    </row>
    <row r="225" spans="3:3">
      <c r="C225" s="390"/>
    </row>
    <row r="226" spans="3:3">
      <c r="C226" s="390"/>
    </row>
    <row r="227" spans="3:3">
      <c r="C227" s="390"/>
    </row>
    <row r="228" spans="3:3">
      <c r="C228" s="390"/>
    </row>
    <row r="229" spans="3:3">
      <c r="C229" s="390"/>
    </row>
    <row r="230" spans="3:3">
      <c r="C230" s="390"/>
    </row>
    <row r="231" spans="3:3">
      <c r="C231" s="390"/>
    </row>
    <row r="232" spans="3:3">
      <c r="C232" s="390"/>
    </row>
    <row r="233" spans="3:3">
      <c r="C233" s="390"/>
    </row>
    <row r="234" spans="3:3">
      <c r="C234" s="390"/>
    </row>
    <row r="235" spans="3:3">
      <c r="C235" s="390"/>
    </row>
    <row r="236" spans="3:3">
      <c r="C236" s="390"/>
    </row>
    <row r="237" spans="3:3">
      <c r="C237" s="390"/>
    </row>
    <row r="238" spans="3:3">
      <c r="C238" s="390"/>
    </row>
    <row r="239" spans="3:3">
      <c r="C239" s="390"/>
    </row>
    <row r="240" spans="3:3">
      <c r="C240" s="390"/>
    </row>
    <row r="241" spans="3:3">
      <c r="C241" s="390"/>
    </row>
    <row r="242" spans="3:3">
      <c r="C242" s="390"/>
    </row>
    <row r="243" spans="3:3">
      <c r="C243" s="390"/>
    </row>
    <row r="244" spans="3:3">
      <c r="C244" s="390"/>
    </row>
    <row r="245" spans="3:3">
      <c r="C245" s="390"/>
    </row>
    <row r="246" spans="3:3">
      <c r="C246" s="390"/>
    </row>
    <row r="247" spans="3:3">
      <c r="C247" s="390"/>
    </row>
    <row r="248" spans="3:3">
      <c r="C248" s="390"/>
    </row>
    <row r="249" spans="3:3">
      <c r="C249" s="390"/>
    </row>
    <row r="250" spans="3:3">
      <c r="C250" s="390"/>
    </row>
    <row r="251" spans="3:3">
      <c r="C251" s="390"/>
    </row>
    <row r="252" spans="3:3">
      <c r="C252" s="390"/>
    </row>
    <row r="253" spans="3:3">
      <c r="C253" s="390"/>
    </row>
    <row r="254" spans="3:3">
      <c r="C254" s="390"/>
    </row>
    <row r="255" spans="3:3">
      <c r="C255" s="390"/>
    </row>
    <row r="256" spans="3:3">
      <c r="C256" s="390"/>
    </row>
    <row r="257" spans="3:3">
      <c r="C257" s="390"/>
    </row>
    <row r="258" spans="3:3">
      <c r="C258" s="390"/>
    </row>
    <row r="259" spans="3:3">
      <c r="C259" s="390"/>
    </row>
    <row r="260" spans="3:3">
      <c r="C260" s="390"/>
    </row>
    <row r="261" spans="3:3">
      <c r="C261" s="390"/>
    </row>
    <row r="262" spans="3:3">
      <c r="C262" s="390"/>
    </row>
    <row r="263" spans="3:3">
      <c r="C263" s="390"/>
    </row>
    <row r="264" spans="3:3">
      <c r="C264" s="390"/>
    </row>
    <row r="265" spans="3:3">
      <c r="C265" s="390"/>
    </row>
    <row r="266" spans="3:3">
      <c r="C266" s="390"/>
    </row>
    <row r="267" spans="3:3">
      <c r="C267" s="390"/>
    </row>
    <row r="268" spans="3:3">
      <c r="C268" s="390"/>
    </row>
    <row r="269" spans="3:3">
      <c r="C269" s="390"/>
    </row>
    <row r="270" spans="3:3">
      <c r="C270" s="390"/>
    </row>
    <row r="271" spans="3:3">
      <c r="C271" s="390"/>
    </row>
    <row r="272" spans="3:3">
      <c r="C272" s="390"/>
    </row>
    <row r="273" spans="3:3">
      <c r="C273" s="390"/>
    </row>
    <row r="274" spans="3:3">
      <c r="C274" s="390"/>
    </row>
    <row r="275" spans="3:3">
      <c r="C275" s="390"/>
    </row>
    <row r="276" spans="3:3">
      <c r="C276" s="390"/>
    </row>
    <row r="277" spans="3:3">
      <c r="C277" s="390"/>
    </row>
    <row r="278" spans="3:3">
      <c r="C278" s="390"/>
    </row>
    <row r="279" spans="3:3">
      <c r="C279" s="390"/>
    </row>
    <row r="280" spans="3:3">
      <c r="C280" s="390"/>
    </row>
    <row r="281" spans="3:3">
      <c r="C281" s="390"/>
    </row>
    <row r="282" spans="3:3">
      <c r="C282" s="390"/>
    </row>
    <row r="283" spans="3:3">
      <c r="C283" s="390"/>
    </row>
    <row r="284" spans="3:3">
      <c r="C284" s="390"/>
    </row>
    <row r="285" spans="3:3">
      <c r="C285" s="390"/>
    </row>
    <row r="286" spans="3:3">
      <c r="C286" s="390"/>
    </row>
    <row r="287" spans="3:3">
      <c r="C287" s="390"/>
    </row>
    <row r="288" spans="3:3">
      <c r="C288" s="390"/>
    </row>
    <row r="289" spans="3:3">
      <c r="C289" s="390"/>
    </row>
    <row r="290" spans="3:3">
      <c r="C290" s="390"/>
    </row>
    <row r="291" spans="3:3">
      <c r="C291" s="390"/>
    </row>
    <row r="292" spans="3:3">
      <c r="C292" s="390"/>
    </row>
    <row r="293" spans="3:3">
      <c r="C293" s="390"/>
    </row>
    <row r="294" spans="3:3">
      <c r="C294" s="390"/>
    </row>
    <row r="295" spans="3:3">
      <c r="C295" s="390"/>
    </row>
    <row r="296" spans="3:3">
      <c r="C296" s="390"/>
    </row>
    <row r="297" spans="3:3">
      <c r="C297" s="390"/>
    </row>
    <row r="298" spans="3:3">
      <c r="C298" s="390"/>
    </row>
    <row r="299" spans="3:3">
      <c r="C299" s="390"/>
    </row>
    <row r="300" spans="3:3">
      <c r="C300" s="390"/>
    </row>
    <row r="301" spans="3:3">
      <c r="C301" s="390"/>
    </row>
    <row r="302" spans="3:3">
      <c r="C302" s="390"/>
    </row>
    <row r="303" spans="3:3">
      <c r="C303" s="390"/>
    </row>
    <row r="304" spans="3:3">
      <c r="C304" s="390"/>
    </row>
    <row r="305" spans="3:3">
      <c r="C305" s="390"/>
    </row>
    <row r="306" spans="3:3">
      <c r="C306" s="390"/>
    </row>
    <row r="307" spans="3:3">
      <c r="C307" s="390"/>
    </row>
    <row r="308" spans="3:3">
      <c r="C308" s="390"/>
    </row>
    <row r="309" spans="3:3">
      <c r="C309" s="390"/>
    </row>
    <row r="310" spans="3:3">
      <c r="C310" s="390"/>
    </row>
    <row r="311" spans="3:3">
      <c r="C311" s="390"/>
    </row>
    <row r="312" spans="3:3">
      <c r="C312" s="390"/>
    </row>
    <row r="313" spans="3:3">
      <c r="C313" s="390"/>
    </row>
    <row r="314" spans="3:3">
      <c r="C314" s="390"/>
    </row>
    <row r="315" spans="3:3">
      <c r="C315" s="390"/>
    </row>
    <row r="316" spans="3:3">
      <c r="C316" s="390"/>
    </row>
    <row r="317" spans="3:3">
      <c r="C317" s="390"/>
    </row>
    <row r="318" spans="3:3">
      <c r="C318" s="390"/>
    </row>
    <row r="319" spans="3:3">
      <c r="C319" s="390"/>
    </row>
    <row r="320" spans="3:3">
      <c r="C320" s="390"/>
    </row>
    <row r="321" spans="3:3">
      <c r="C321" s="390"/>
    </row>
    <row r="322" spans="3:3">
      <c r="C322" s="390"/>
    </row>
    <row r="323" spans="3:3">
      <c r="C323" s="390"/>
    </row>
    <row r="324" spans="3:3">
      <c r="C324" s="390"/>
    </row>
    <row r="325" spans="3:3">
      <c r="C325" s="390"/>
    </row>
    <row r="326" spans="3:3">
      <c r="C326" s="390"/>
    </row>
    <row r="327" spans="3:3">
      <c r="C327" s="390"/>
    </row>
    <row r="328" spans="3:3">
      <c r="C328" s="390"/>
    </row>
    <row r="329" spans="3:3">
      <c r="C329" s="390"/>
    </row>
    <row r="330" spans="3:3">
      <c r="C330" s="390"/>
    </row>
    <row r="331" spans="3:3">
      <c r="C331" s="390"/>
    </row>
    <row r="332" spans="3:3">
      <c r="C332" s="390"/>
    </row>
    <row r="333" spans="3:3">
      <c r="C333" s="390"/>
    </row>
    <row r="334" spans="3:3">
      <c r="C334" s="390"/>
    </row>
    <row r="335" spans="3:3">
      <c r="C335" s="390"/>
    </row>
    <row r="336" spans="3:3">
      <c r="C336" s="390"/>
    </row>
    <row r="337" spans="3:3">
      <c r="C337" s="390"/>
    </row>
    <row r="338" spans="3:3">
      <c r="C338" s="390"/>
    </row>
    <row r="339" spans="3:3">
      <c r="C339" s="390"/>
    </row>
    <row r="340" spans="3:3">
      <c r="C340" s="390"/>
    </row>
    <row r="341" spans="3:3">
      <c r="C341" s="390"/>
    </row>
    <row r="342" spans="3:3">
      <c r="C342" s="390"/>
    </row>
    <row r="343" spans="3:3">
      <c r="C343" s="390"/>
    </row>
    <row r="344" spans="3:3">
      <c r="C344" s="390"/>
    </row>
    <row r="345" spans="3:3">
      <c r="C345" s="390"/>
    </row>
    <row r="346" spans="3:3">
      <c r="C346" s="390"/>
    </row>
    <row r="347" spans="3:3">
      <c r="C347" s="390"/>
    </row>
    <row r="348" spans="3:3">
      <c r="C348" s="390"/>
    </row>
    <row r="349" spans="3:3">
      <c r="C349" s="390"/>
    </row>
    <row r="350" spans="3:3">
      <c r="C350" s="390"/>
    </row>
    <row r="351" spans="3:3">
      <c r="C351" s="390"/>
    </row>
    <row r="352" spans="3:3">
      <c r="C352" s="390"/>
    </row>
    <row r="353" spans="3:3">
      <c r="C353" s="390"/>
    </row>
    <row r="354" spans="3:3">
      <c r="C354" s="390"/>
    </row>
    <row r="355" spans="3:3">
      <c r="C355" s="390"/>
    </row>
    <row r="356" spans="3:3">
      <c r="C356" s="390"/>
    </row>
    <row r="357" spans="3:3">
      <c r="C357" s="390"/>
    </row>
    <row r="358" spans="3:3">
      <c r="C358" s="390"/>
    </row>
    <row r="359" spans="3:3">
      <c r="C359" s="390"/>
    </row>
    <row r="360" spans="3:3">
      <c r="C360" s="390"/>
    </row>
    <row r="361" spans="3:3">
      <c r="C361" s="390"/>
    </row>
    <row r="362" spans="3:3">
      <c r="C362" s="390"/>
    </row>
    <row r="363" spans="3:3">
      <c r="C363" s="390"/>
    </row>
    <row r="364" spans="3:3">
      <c r="C364" s="390"/>
    </row>
    <row r="365" spans="3:3">
      <c r="C365" s="390"/>
    </row>
    <row r="366" spans="3:3">
      <c r="C366" s="390"/>
    </row>
    <row r="367" spans="3:3">
      <c r="C367" s="390"/>
    </row>
    <row r="368" spans="3:3">
      <c r="C368" s="390"/>
    </row>
    <row r="369" spans="3:3">
      <c r="C369" s="390"/>
    </row>
    <row r="370" spans="3:3">
      <c r="C370" s="390"/>
    </row>
    <row r="371" spans="3:3">
      <c r="C371" s="390"/>
    </row>
    <row r="372" spans="3:3">
      <c r="C372" s="390"/>
    </row>
    <row r="373" spans="3:3">
      <c r="C373" s="390"/>
    </row>
    <row r="374" spans="3:3">
      <c r="C374" s="390"/>
    </row>
    <row r="375" spans="3:3">
      <c r="C375" s="390"/>
    </row>
    <row r="376" spans="3:3">
      <c r="C376" s="390"/>
    </row>
    <row r="377" spans="3:3">
      <c r="C377" s="390"/>
    </row>
    <row r="378" spans="3:3">
      <c r="C378" s="390"/>
    </row>
    <row r="379" spans="3:3">
      <c r="C379" s="390"/>
    </row>
    <row r="380" spans="3:3">
      <c r="C380" s="390"/>
    </row>
    <row r="381" spans="3:3">
      <c r="C381" s="390"/>
    </row>
    <row r="382" spans="3:3">
      <c r="C382" s="390"/>
    </row>
    <row r="383" spans="3:3">
      <c r="C383" s="390"/>
    </row>
    <row r="384" spans="3:3">
      <c r="C384" s="390"/>
    </row>
    <row r="385" spans="3:3">
      <c r="C385" s="390"/>
    </row>
    <row r="386" spans="3:3">
      <c r="C386" s="390"/>
    </row>
    <row r="387" spans="3:3">
      <c r="C387" s="390"/>
    </row>
    <row r="388" spans="3:3">
      <c r="C388" s="390"/>
    </row>
    <row r="389" spans="3:3">
      <c r="C389" s="390"/>
    </row>
    <row r="390" spans="3:3">
      <c r="C390" s="390"/>
    </row>
    <row r="391" spans="3:3">
      <c r="C391" s="390"/>
    </row>
    <row r="392" spans="3:3">
      <c r="C392" s="390"/>
    </row>
    <row r="393" spans="3:3">
      <c r="C393" s="390"/>
    </row>
    <row r="394" spans="3:3">
      <c r="C394" s="390"/>
    </row>
    <row r="395" spans="3:3">
      <c r="C395" s="390"/>
    </row>
    <row r="396" spans="3:3">
      <c r="C396" s="390"/>
    </row>
    <row r="397" spans="3:3">
      <c r="C397" s="390"/>
    </row>
    <row r="398" spans="3:3">
      <c r="C398" s="390"/>
    </row>
    <row r="399" spans="3:3">
      <c r="C399" s="390"/>
    </row>
    <row r="400" spans="3:3">
      <c r="C400" s="390"/>
    </row>
    <row r="401" spans="3:3">
      <c r="C401" s="390"/>
    </row>
    <row r="402" spans="3:3">
      <c r="C402" s="390"/>
    </row>
    <row r="403" spans="3:3">
      <c r="C403" s="390"/>
    </row>
    <row r="404" spans="3:3">
      <c r="C404" s="390"/>
    </row>
    <row r="405" spans="3:3">
      <c r="C405" s="390"/>
    </row>
    <row r="406" spans="3:3">
      <c r="C406" s="390"/>
    </row>
    <row r="407" spans="3:3">
      <c r="C407" s="390"/>
    </row>
    <row r="408" spans="3:3">
      <c r="C408" s="390"/>
    </row>
    <row r="409" spans="3:3">
      <c r="C409" s="390"/>
    </row>
    <row r="410" spans="3:3">
      <c r="C410" s="390"/>
    </row>
    <row r="411" spans="3:3">
      <c r="C411" s="390"/>
    </row>
    <row r="412" spans="3:3">
      <c r="C412" s="390"/>
    </row>
    <row r="413" spans="3:3">
      <c r="C413" s="390"/>
    </row>
    <row r="414" spans="3:3">
      <c r="C414" s="390"/>
    </row>
    <row r="415" spans="3:3">
      <c r="C415" s="390"/>
    </row>
    <row r="416" spans="3:3">
      <c r="C416" s="390"/>
    </row>
    <row r="417" spans="3:3">
      <c r="C417" s="390"/>
    </row>
    <row r="418" spans="3:3">
      <c r="C418" s="390"/>
    </row>
    <row r="419" spans="3:3">
      <c r="C419" s="390"/>
    </row>
    <row r="420" spans="3:3">
      <c r="C420" s="390"/>
    </row>
    <row r="421" spans="3:3">
      <c r="C421" s="390"/>
    </row>
    <row r="422" spans="3:3">
      <c r="C422" s="390"/>
    </row>
    <row r="423" spans="3:3">
      <c r="C423" s="390"/>
    </row>
    <row r="424" spans="3:3">
      <c r="C424" s="390"/>
    </row>
    <row r="425" spans="3:3">
      <c r="C425" s="390"/>
    </row>
    <row r="426" spans="3:3">
      <c r="C426" s="390"/>
    </row>
    <row r="427" spans="3:3">
      <c r="C427" s="390"/>
    </row>
    <row r="428" spans="3:3">
      <c r="C428" s="390"/>
    </row>
    <row r="429" spans="3:3">
      <c r="C429" s="390"/>
    </row>
    <row r="430" spans="3:3">
      <c r="C430" s="390"/>
    </row>
    <row r="431" spans="3:3">
      <c r="C431" s="390"/>
    </row>
    <row r="432" spans="3:3">
      <c r="C432" s="390"/>
    </row>
    <row r="433" spans="3:3">
      <c r="C433" s="390"/>
    </row>
    <row r="434" spans="3:3">
      <c r="C434" s="390"/>
    </row>
    <row r="435" spans="3:3">
      <c r="C435" s="390"/>
    </row>
    <row r="436" spans="3:3">
      <c r="C436" s="390"/>
    </row>
    <row r="437" spans="3:3">
      <c r="C437" s="390"/>
    </row>
    <row r="438" spans="3:3">
      <c r="C438" s="390"/>
    </row>
    <row r="439" spans="3:3">
      <c r="C439" s="390"/>
    </row>
    <row r="440" spans="3:3">
      <c r="C440" s="390"/>
    </row>
    <row r="441" spans="3:3">
      <c r="C441" s="390"/>
    </row>
    <row r="442" spans="3:3">
      <c r="C442" s="390"/>
    </row>
    <row r="443" spans="3:3">
      <c r="C443" s="390"/>
    </row>
    <row r="444" spans="3:3">
      <c r="C444" s="390"/>
    </row>
    <row r="445" spans="3:3">
      <c r="C445" s="390"/>
    </row>
    <row r="446" spans="3:3">
      <c r="C446" s="390"/>
    </row>
    <row r="447" spans="3:3">
      <c r="C447" s="390"/>
    </row>
    <row r="448" spans="3:3">
      <c r="C448" s="390"/>
    </row>
    <row r="449" spans="3:3">
      <c r="C449" s="390"/>
    </row>
    <row r="450" spans="3:3">
      <c r="C450" s="390"/>
    </row>
    <row r="451" spans="3:3">
      <c r="C451" s="390"/>
    </row>
    <row r="452" spans="3:3">
      <c r="C452" s="390"/>
    </row>
    <row r="453" spans="3:3">
      <c r="C453" s="390"/>
    </row>
    <row r="454" spans="3:3">
      <c r="C454" s="390"/>
    </row>
    <row r="455" spans="3:3">
      <c r="C455" s="390"/>
    </row>
    <row r="456" spans="3:3">
      <c r="C456" s="390"/>
    </row>
    <row r="457" spans="3:3">
      <c r="C457" s="390"/>
    </row>
    <row r="458" spans="3:3">
      <c r="C458" s="390"/>
    </row>
    <row r="459" spans="3:3">
      <c r="C459" s="390"/>
    </row>
    <row r="460" spans="3:3">
      <c r="C460" s="390"/>
    </row>
    <row r="461" spans="3:3">
      <c r="C461" s="390"/>
    </row>
    <row r="462" spans="3:3">
      <c r="C462" s="390"/>
    </row>
    <row r="463" spans="3:3">
      <c r="C463" s="390"/>
    </row>
    <row r="464" spans="3:3">
      <c r="C464" s="390"/>
    </row>
    <row r="465" spans="3:3">
      <c r="C465" s="390"/>
    </row>
    <row r="466" spans="3:3">
      <c r="C466" s="390"/>
    </row>
    <row r="467" spans="3:3">
      <c r="C467" s="390"/>
    </row>
    <row r="468" spans="3:3">
      <c r="C468" s="390"/>
    </row>
    <row r="469" spans="3:3">
      <c r="C469" s="390"/>
    </row>
    <row r="470" spans="3:3">
      <c r="C470" s="390"/>
    </row>
    <row r="471" spans="3:3">
      <c r="C471" s="390"/>
    </row>
    <row r="472" spans="3:3">
      <c r="C472" s="390"/>
    </row>
    <row r="473" spans="3:3">
      <c r="C473" s="390"/>
    </row>
    <row r="474" spans="3:3">
      <c r="C474" s="390"/>
    </row>
    <row r="475" spans="3:3">
      <c r="C475" s="390"/>
    </row>
    <row r="476" spans="3:3">
      <c r="C476" s="390"/>
    </row>
    <row r="477" spans="3:3">
      <c r="C477" s="390"/>
    </row>
    <row r="478" spans="3:3">
      <c r="C478" s="390"/>
    </row>
    <row r="479" spans="3:3">
      <c r="C479" s="390"/>
    </row>
    <row r="480" spans="3:3">
      <c r="C480" s="390"/>
    </row>
    <row r="481" spans="3:3">
      <c r="C481" s="390"/>
    </row>
    <row r="482" spans="3:3">
      <c r="C482" s="390"/>
    </row>
    <row r="483" spans="3:3">
      <c r="C483" s="390"/>
    </row>
    <row r="484" spans="3:3">
      <c r="C484" s="390"/>
    </row>
    <row r="485" spans="3:3">
      <c r="C485" s="390"/>
    </row>
    <row r="486" spans="3:3">
      <c r="C486" s="390"/>
    </row>
    <row r="487" spans="3:3">
      <c r="C487" s="390"/>
    </row>
    <row r="488" spans="3:3">
      <c r="C488" s="390"/>
    </row>
    <row r="489" spans="3:3">
      <c r="C489" s="390"/>
    </row>
    <row r="490" spans="3:3">
      <c r="C490" s="390"/>
    </row>
    <row r="491" spans="3:3">
      <c r="C491" s="390"/>
    </row>
    <row r="492" spans="3:3">
      <c r="C492" s="390"/>
    </row>
    <row r="493" spans="3:3">
      <c r="C493" s="390"/>
    </row>
    <row r="494" spans="3:3">
      <c r="C494" s="390"/>
    </row>
    <row r="495" spans="3:3">
      <c r="C495" s="390"/>
    </row>
    <row r="496" spans="3:3">
      <c r="C496" s="390"/>
    </row>
    <row r="497" spans="3:3">
      <c r="C497" s="390"/>
    </row>
    <row r="498" spans="3:3">
      <c r="C498" s="390"/>
    </row>
    <row r="499" spans="3:3">
      <c r="C499" s="390"/>
    </row>
    <row r="500" spans="3:3">
      <c r="C500" s="390"/>
    </row>
    <row r="501" spans="3:3">
      <c r="C501" s="390"/>
    </row>
    <row r="502" spans="3:3">
      <c r="C502" s="390"/>
    </row>
    <row r="503" spans="3:3">
      <c r="C503" s="390"/>
    </row>
    <row r="504" spans="3:3">
      <c r="C504" s="390"/>
    </row>
    <row r="505" spans="3:3">
      <c r="C505" s="390"/>
    </row>
    <row r="506" spans="3:3">
      <c r="C506" s="390"/>
    </row>
    <row r="507" spans="3:3">
      <c r="C507" s="390"/>
    </row>
    <row r="508" spans="3:3">
      <c r="C508" s="390"/>
    </row>
    <row r="509" spans="3:3">
      <c r="C509" s="390"/>
    </row>
    <row r="510" spans="3:3">
      <c r="C510" s="390"/>
    </row>
    <row r="511" spans="3:3">
      <c r="C511" s="390"/>
    </row>
    <row r="512" spans="3:3">
      <c r="C512" s="390"/>
    </row>
    <row r="513" spans="3:3">
      <c r="C513" s="390"/>
    </row>
    <row r="514" spans="3:3">
      <c r="C514" s="390"/>
    </row>
    <row r="515" spans="3:3">
      <c r="C515" s="390"/>
    </row>
    <row r="516" spans="3:3">
      <c r="C516" s="390"/>
    </row>
    <row r="517" spans="3:3">
      <c r="C517" s="390"/>
    </row>
    <row r="518" spans="3:3">
      <c r="C518" s="390"/>
    </row>
    <row r="519" spans="3:3">
      <c r="C519" s="390"/>
    </row>
    <row r="520" spans="3:3">
      <c r="C520" s="390"/>
    </row>
    <row r="521" spans="3:3">
      <c r="C521" s="390"/>
    </row>
    <row r="522" spans="3:3">
      <c r="C522" s="390"/>
    </row>
    <row r="523" spans="3:3">
      <c r="C523" s="390"/>
    </row>
    <row r="524" spans="3:3">
      <c r="C524" s="390"/>
    </row>
    <row r="525" spans="3:3">
      <c r="C525" s="390"/>
    </row>
    <row r="526" spans="3:3">
      <c r="C526" s="390"/>
    </row>
    <row r="527" spans="3:3">
      <c r="C527" s="390"/>
    </row>
    <row r="528" spans="3:3">
      <c r="C528" s="390"/>
    </row>
    <row r="529" spans="3:3">
      <c r="C529" s="390"/>
    </row>
    <row r="530" spans="3:3">
      <c r="C530" s="390"/>
    </row>
    <row r="531" spans="3:3">
      <c r="C531" s="390"/>
    </row>
    <row r="532" spans="3:3">
      <c r="C532" s="390"/>
    </row>
    <row r="533" spans="3:3">
      <c r="C533" s="390"/>
    </row>
    <row r="534" spans="3:3">
      <c r="C534" s="390"/>
    </row>
    <row r="535" spans="3:3">
      <c r="C535" s="390"/>
    </row>
    <row r="536" spans="3:3">
      <c r="C536" s="390"/>
    </row>
    <row r="537" spans="3:3">
      <c r="C537" s="390"/>
    </row>
    <row r="538" spans="3:3">
      <c r="C538" s="390"/>
    </row>
    <row r="539" spans="3:3">
      <c r="C539" s="390"/>
    </row>
    <row r="540" spans="3:3">
      <c r="C540" s="390"/>
    </row>
    <row r="541" spans="3:3">
      <c r="C541" s="390"/>
    </row>
    <row r="542" spans="3:3">
      <c r="C542" s="390"/>
    </row>
    <row r="543" spans="3:3">
      <c r="C543" s="390"/>
    </row>
    <row r="544" spans="3:3">
      <c r="C544" s="390"/>
    </row>
    <row r="545" spans="3:3">
      <c r="C545" s="390"/>
    </row>
    <row r="546" spans="3:3">
      <c r="C546" s="390"/>
    </row>
    <row r="547" spans="3:3">
      <c r="C547" s="390"/>
    </row>
    <row r="548" spans="3:3">
      <c r="C548" s="390"/>
    </row>
    <row r="549" spans="3:3">
      <c r="C549" s="390"/>
    </row>
    <row r="550" spans="3:3">
      <c r="C550" s="390"/>
    </row>
    <row r="551" spans="3:3">
      <c r="C551" s="390"/>
    </row>
    <row r="552" spans="3:3">
      <c r="C552" s="390"/>
    </row>
    <row r="553" spans="3:3">
      <c r="C553" s="390"/>
    </row>
    <row r="554" spans="3:3">
      <c r="C554" s="390"/>
    </row>
    <row r="555" spans="3:3">
      <c r="C555" s="390"/>
    </row>
    <row r="556" spans="3:3">
      <c r="C556" s="390"/>
    </row>
    <row r="557" spans="3:3">
      <c r="C557" s="390"/>
    </row>
    <row r="558" spans="3:3">
      <c r="C558" s="390"/>
    </row>
    <row r="559" spans="3:3">
      <c r="C559" s="390"/>
    </row>
    <row r="560" spans="3:3">
      <c r="C560" s="390"/>
    </row>
    <row r="561" spans="3:3">
      <c r="C561" s="390"/>
    </row>
    <row r="562" spans="3:3">
      <c r="C562" s="390"/>
    </row>
    <row r="563" spans="3:3">
      <c r="C563" s="390"/>
    </row>
    <row r="564" spans="3:3">
      <c r="C564" s="390"/>
    </row>
    <row r="565" spans="3:3">
      <c r="C565" s="390"/>
    </row>
    <row r="566" spans="3:3">
      <c r="C566" s="390"/>
    </row>
    <row r="567" spans="3:3">
      <c r="C567" s="390"/>
    </row>
    <row r="568" spans="3:3">
      <c r="C568" s="390"/>
    </row>
    <row r="569" spans="3:3">
      <c r="C569" s="390"/>
    </row>
    <row r="570" spans="3:3">
      <c r="C570" s="390"/>
    </row>
    <row r="571" spans="3:3">
      <c r="C571" s="390"/>
    </row>
    <row r="572" spans="3:3">
      <c r="C572" s="390"/>
    </row>
    <row r="573" spans="3:3">
      <c r="C573" s="390"/>
    </row>
    <row r="574" spans="3:3">
      <c r="C574" s="390"/>
    </row>
    <row r="575" spans="3:3">
      <c r="C575" s="390"/>
    </row>
    <row r="576" spans="3:3">
      <c r="C576" s="390"/>
    </row>
    <row r="577" spans="3:3">
      <c r="C577" s="390"/>
    </row>
    <row r="578" spans="3:3">
      <c r="C578" s="390"/>
    </row>
    <row r="579" spans="3:3">
      <c r="C579" s="390"/>
    </row>
    <row r="580" spans="3:3">
      <c r="C580" s="390"/>
    </row>
    <row r="581" spans="3:3">
      <c r="C581" s="390"/>
    </row>
    <row r="582" spans="3:3">
      <c r="C582" s="390"/>
    </row>
    <row r="583" spans="3:3">
      <c r="C583" s="390"/>
    </row>
    <row r="584" spans="3:3">
      <c r="C584" s="390"/>
    </row>
    <row r="585" spans="3:3">
      <c r="C585" s="390"/>
    </row>
    <row r="586" spans="3:3">
      <c r="C586" s="390"/>
    </row>
    <row r="587" spans="3:3">
      <c r="C587" s="390"/>
    </row>
    <row r="588" spans="3:3">
      <c r="C588" s="390"/>
    </row>
    <row r="589" spans="3:3">
      <c r="C589" s="390"/>
    </row>
    <row r="590" spans="3:3">
      <c r="C590" s="390"/>
    </row>
    <row r="591" spans="3:3">
      <c r="C591" s="390"/>
    </row>
    <row r="592" spans="3:3">
      <c r="C592" s="390"/>
    </row>
    <row r="593" spans="3:3">
      <c r="C593" s="390"/>
    </row>
    <row r="594" spans="3:3">
      <c r="C594" s="390"/>
    </row>
    <row r="595" spans="3:3">
      <c r="C595" s="390"/>
    </row>
    <row r="596" spans="3:3">
      <c r="C596" s="390"/>
    </row>
    <row r="597" spans="3:3">
      <c r="C597" s="390"/>
    </row>
    <row r="598" spans="3:3">
      <c r="C598" s="390"/>
    </row>
    <row r="599" spans="3:3">
      <c r="C599" s="390"/>
    </row>
    <row r="600" spans="3:3">
      <c r="C600" s="390"/>
    </row>
    <row r="601" spans="3:3">
      <c r="C601" s="390"/>
    </row>
    <row r="602" spans="3:3">
      <c r="C602" s="390"/>
    </row>
    <row r="603" spans="3:3">
      <c r="C603" s="390"/>
    </row>
    <row r="604" spans="3:3">
      <c r="C604" s="390"/>
    </row>
    <row r="605" spans="3:3">
      <c r="C605" s="390"/>
    </row>
    <row r="606" spans="3:3">
      <c r="C606" s="390"/>
    </row>
    <row r="607" spans="3:3">
      <c r="C607" s="390"/>
    </row>
    <row r="608" spans="3:3">
      <c r="C608" s="390"/>
    </row>
    <row r="609" spans="3:3">
      <c r="C609" s="390"/>
    </row>
    <row r="610" spans="3:3">
      <c r="C610" s="390"/>
    </row>
    <row r="611" spans="3:3">
      <c r="C611" s="390"/>
    </row>
    <row r="612" spans="3:3">
      <c r="C612" s="390"/>
    </row>
    <row r="613" spans="3:3">
      <c r="C613" s="390"/>
    </row>
    <row r="614" spans="3:3">
      <c r="C614" s="390"/>
    </row>
    <row r="615" spans="3:3">
      <c r="C615" s="390"/>
    </row>
    <row r="616" spans="3:3">
      <c r="C616" s="390"/>
    </row>
    <row r="617" spans="3:3">
      <c r="C617" s="390"/>
    </row>
    <row r="618" spans="3:3">
      <c r="C618" s="390"/>
    </row>
    <row r="619" spans="3:3">
      <c r="C619" s="390"/>
    </row>
    <row r="620" spans="3:3">
      <c r="C620" s="390"/>
    </row>
    <row r="621" spans="3:3">
      <c r="C621" s="390"/>
    </row>
    <row r="622" spans="3:3">
      <c r="C622" s="390"/>
    </row>
    <row r="623" spans="3:3">
      <c r="C623" s="390"/>
    </row>
    <row r="624" spans="3:3">
      <c r="C624" s="390"/>
    </row>
    <row r="625" spans="3:3">
      <c r="C625" s="390"/>
    </row>
    <row r="626" spans="3:3">
      <c r="C626" s="390"/>
    </row>
    <row r="627" spans="3:3">
      <c r="C627" s="390"/>
    </row>
    <row r="628" spans="3:3">
      <c r="C628" s="390"/>
    </row>
    <row r="629" spans="3:3">
      <c r="C629" s="390"/>
    </row>
    <row r="630" spans="3:3">
      <c r="C630" s="390"/>
    </row>
    <row r="631" spans="3:3">
      <c r="C631" s="390"/>
    </row>
    <row r="632" spans="3:3">
      <c r="C632" s="390"/>
    </row>
    <row r="633" spans="3:3">
      <c r="C633" s="390"/>
    </row>
    <row r="634" spans="3:3">
      <c r="C634" s="390"/>
    </row>
    <row r="635" spans="3:3">
      <c r="C635" s="390"/>
    </row>
    <row r="636" spans="3:3">
      <c r="C636" s="390"/>
    </row>
    <row r="637" spans="3:3">
      <c r="C637" s="390"/>
    </row>
    <row r="638" spans="3:3">
      <c r="C638" s="390"/>
    </row>
    <row r="639" spans="3:3">
      <c r="C639" s="390"/>
    </row>
    <row r="640" spans="3:3">
      <c r="C640" s="390"/>
    </row>
    <row r="641" spans="3:3">
      <c r="C641" s="390"/>
    </row>
    <row r="642" spans="3:3">
      <c r="C642" s="390"/>
    </row>
    <row r="643" spans="3:3">
      <c r="C643" s="390"/>
    </row>
    <row r="644" spans="3:3">
      <c r="C644" s="390"/>
    </row>
    <row r="645" spans="3:3">
      <c r="C645" s="390"/>
    </row>
    <row r="646" spans="3:3">
      <c r="C646" s="390"/>
    </row>
    <row r="647" spans="3:3">
      <c r="C647" s="390"/>
    </row>
    <row r="648" spans="3:3">
      <c r="C648" s="390"/>
    </row>
    <row r="649" spans="3:3">
      <c r="C649" s="390"/>
    </row>
    <row r="650" spans="3:3">
      <c r="C650" s="390"/>
    </row>
    <row r="651" spans="3:3">
      <c r="C651" s="390"/>
    </row>
    <row r="652" spans="3:3">
      <c r="C652" s="390"/>
    </row>
    <row r="653" spans="3:3">
      <c r="C653" s="390"/>
    </row>
    <row r="654" spans="3:3">
      <c r="C654" s="390"/>
    </row>
    <row r="655" spans="3:3">
      <c r="C655" s="390"/>
    </row>
    <row r="656" spans="3:3">
      <c r="C656" s="390"/>
    </row>
    <row r="657" spans="3:3">
      <c r="C657" s="390"/>
    </row>
    <row r="658" spans="3:3">
      <c r="C658" s="390"/>
    </row>
    <row r="659" spans="3:3">
      <c r="C659" s="390"/>
    </row>
    <row r="660" spans="3:3">
      <c r="C660" s="390"/>
    </row>
    <row r="661" spans="3:3">
      <c r="C661" s="390"/>
    </row>
    <row r="662" spans="3:3">
      <c r="C662" s="390"/>
    </row>
    <row r="663" spans="3:3">
      <c r="C663" s="390"/>
    </row>
    <row r="664" spans="3:3">
      <c r="C664" s="390"/>
    </row>
    <row r="665" spans="3:3">
      <c r="C665" s="390"/>
    </row>
    <row r="666" spans="3:3">
      <c r="C666" s="390"/>
    </row>
    <row r="667" spans="3:3">
      <c r="C667" s="390"/>
    </row>
    <row r="668" spans="3:3">
      <c r="C668" s="390"/>
    </row>
    <row r="669" spans="3:3">
      <c r="C669" s="390"/>
    </row>
    <row r="670" spans="3:3">
      <c r="C670" s="390"/>
    </row>
    <row r="671" spans="3:3">
      <c r="C671" s="390"/>
    </row>
    <row r="672" spans="3:3">
      <c r="C672" s="390"/>
    </row>
    <row r="673" spans="3:3">
      <c r="C673" s="390"/>
    </row>
    <row r="674" spans="3:3">
      <c r="C674" s="390"/>
    </row>
    <row r="675" spans="3:3">
      <c r="C675" s="390"/>
    </row>
    <row r="676" spans="3:3">
      <c r="C676" s="390"/>
    </row>
    <row r="677" spans="3:3">
      <c r="C677" s="390"/>
    </row>
    <row r="678" spans="3:3">
      <c r="C678" s="390"/>
    </row>
    <row r="679" spans="3:3">
      <c r="C679" s="390"/>
    </row>
    <row r="680" spans="3:3">
      <c r="C680" s="390"/>
    </row>
    <row r="681" spans="3:3">
      <c r="C681" s="390"/>
    </row>
    <row r="682" spans="3:3">
      <c r="C682" s="390"/>
    </row>
    <row r="683" spans="3:3">
      <c r="C683" s="390"/>
    </row>
    <row r="684" spans="3:3">
      <c r="C684" s="390"/>
    </row>
    <row r="685" spans="3:3">
      <c r="C685" s="390"/>
    </row>
    <row r="686" spans="3:3">
      <c r="C686" s="390"/>
    </row>
    <row r="687" spans="3:3">
      <c r="C687" s="390"/>
    </row>
    <row r="688" spans="3:3">
      <c r="C688" s="390"/>
    </row>
    <row r="689" spans="3:3">
      <c r="C689" s="390"/>
    </row>
    <row r="690" spans="3:3">
      <c r="C690" s="390"/>
    </row>
    <row r="691" spans="3:3">
      <c r="C691" s="390"/>
    </row>
    <row r="692" spans="3:3">
      <c r="C692" s="390"/>
    </row>
    <row r="693" spans="3:3">
      <c r="C693" s="390"/>
    </row>
    <row r="694" spans="3:3">
      <c r="C694" s="390"/>
    </row>
    <row r="695" spans="3:3">
      <c r="C695" s="390"/>
    </row>
    <row r="696" spans="3:3">
      <c r="C696" s="390"/>
    </row>
    <row r="697" spans="3:3">
      <c r="C697" s="390"/>
    </row>
    <row r="698" spans="3:3">
      <c r="C698" s="390"/>
    </row>
    <row r="699" spans="3:3">
      <c r="C699" s="390"/>
    </row>
    <row r="700" spans="3:3">
      <c r="C700" s="390"/>
    </row>
    <row r="701" spans="3:3">
      <c r="C701" s="390"/>
    </row>
    <row r="702" spans="3:3">
      <c r="C702" s="390"/>
    </row>
    <row r="703" spans="3:3">
      <c r="C703" s="390"/>
    </row>
    <row r="704" spans="3:3">
      <c r="C704" s="390"/>
    </row>
    <row r="705" spans="3:3">
      <c r="C705" s="390"/>
    </row>
    <row r="706" spans="3:3">
      <c r="C706" s="390"/>
    </row>
    <row r="707" spans="3:3">
      <c r="C707" s="390"/>
    </row>
    <row r="708" spans="3:3">
      <c r="C708" s="390"/>
    </row>
    <row r="709" spans="3:3">
      <c r="C709" s="390"/>
    </row>
    <row r="710" spans="3:3">
      <c r="C710" s="390"/>
    </row>
    <row r="711" spans="3:3">
      <c r="C711" s="390"/>
    </row>
    <row r="712" spans="3:3">
      <c r="C712" s="390"/>
    </row>
    <row r="713" spans="3:3">
      <c r="C713" s="390"/>
    </row>
    <row r="714" spans="3:3">
      <c r="C714" s="390"/>
    </row>
    <row r="715" spans="3:3">
      <c r="C715" s="390"/>
    </row>
    <row r="716" spans="3:3">
      <c r="C716" s="390"/>
    </row>
    <row r="717" spans="3:3">
      <c r="C717" s="390"/>
    </row>
    <row r="718" spans="3:3">
      <c r="C718" s="390"/>
    </row>
    <row r="719" spans="3:3">
      <c r="C719" s="390"/>
    </row>
    <row r="720" spans="3:3">
      <c r="C720" s="390"/>
    </row>
    <row r="721" spans="3:3">
      <c r="C721" s="390"/>
    </row>
    <row r="722" spans="3:3">
      <c r="C722" s="390"/>
    </row>
    <row r="723" spans="3:3">
      <c r="C723" s="390"/>
    </row>
    <row r="724" spans="3:3">
      <c r="C724" s="390"/>
    </row>
    <row r="725" spans="3:3">
      <c r="C725" s="390"/>
    </row>
    <row r="726" spans="3:3">
      <c r="C726" s="390"/>
    </row>
    <row r="727" spans="3:3">
      <c r="C727" s="390"/>
    </row>
    <row r="728" spans="3:3">
      <c r="C728" s="390"/>
    </row>
    <row r="729" spans="3:3">
      <c r="C729" s="390"/>
    </row>
    <row r="730" spans="3:3">
      <c r="C730" s="390"/>
    </row>
    <row r="731" spans="3:3">
      <c r="C731" s="390"/>
    </row>
    <row r="732" spans="3:3">
      <c r="C732" s="390"/>
    </row>
    <row r="733" spans="3:3">
      <c r="C733" s="390"/>
    </row>
    <row r="734" spans="3:3">
      <c r="C734" s="390"/>
    </row>
    <row r="735" spans="3:3">
      <c r="C735" s="390"/>
    </row>
    <row r="736" spans="3:3">
      <c r="C736" s="390"/>
    </row>
    <row r="737" spans="3:3">
      <c r="C737" s="390"/>
    </row>
    <row r="738" spans="3:3">
      <c r="C738" s="390"/>
    </row>
    <row r="739" spans="3:3">
      <c r="C739" s="390"/>
    </row>
    <row r="740" spans="3:3">
      <c r="C740" s="390"/>
    </row>
    <row r="741" spans="3:3">
      <c r="C741" s="390"/>
    </row>
    <row r="742" spans="3:3">
      <c r="C742" s="390"/>
    </row>
    <row r="743" spans="3:3">
      <c r="C743" s="390"/>
    </row>
    <row r="744" spans="3:3">
      <c r="C744" s="390"/>
    </row>
    <row r="745" spans="3:3">
      <c r="C745" s="390"/>
    </row>
    <row r="746" spans="3:3">
      <c r="C746" s="390"/>
    </row>
    <row r="747" spans="3:3">
      <c r="C747" s="390"/>
    </row>
    <row r="748" spans="3:3">
      <c r="C748" s="390"/>
    </row>
    <row r="749" spans="3:3">
      <c r="C749" s="390"/>
    </row>
    <row r="750" spans="3:3">
      <c r="C750" s="390"/>
    </row>
    <row r="751" spans="3:3">
      <c r="C751" s="390"/>
    </row>
    <row r="752" spans="3:3">
      <c r="C752" s="390"/>
    </row>
    <row r="753" spans="3:3">
      <c r="C753" s="390"/>
    </row>
    <row r="754" spans="3:3">
      <c r="C754" s="390"/>
    </row>
    <row r="755" spans="3:3">
      <c r="C755" s="390"/>
    </row>
    <row r="756" spans="3:3">
      <c r="C756" s="390"/>
    </row>
    <row r="757" spans="3:3">
      <c r="C757" s="390"/>
    </row>
    <row r="758" spans="3:3">
      <c r="C758" s="390"/>
    </row>
    <row r="759" spans="3:3">
      <c r="C759" s="390"/>
    </row>
    <row r="760" spans="3:3">
      <c r="C760" s="390"/>
    </row>
    <row r="761" spans="3:3">
      <c r="C761" s="390"/>
    </row>
    <row r="762" spans="3:3">
      <c r="C762" s="390"/>
    </row>
    <row r="763" spans="3:3">
      <c r="C763" s="390"/>
    </row>
    <row r="764" spans="3:3">
      <c r="C764" s="390"/>
    </row>
    <row r="765" spans="3:3">
      <c r="C765" s="390"/>
    </row>
    <row r="766" spans="3:3">
      <c r="C766" s="390"/>
    </row>
    <row r="767" spans="3:3">
      <c r="C767" s="390"/>
    </row>
    <row r="768" spans="3:3">
      <c r="C768" s="390"/>
    </row>
    <row r="769" spans="3:3">
      <c r="C769" s="390"/>
    </row>
    <row r="770" spans="3:3">
      <c r="C770" s="390"/>
    </row>
    <row r="771" spans="3:3">
      <c r="C771" s="390"/>
    </row>
    <row r="772" spans="3:3">
      <c r="C772" s="390"/>
    </row>
    <row r="773" spans="3:3">
      <c r="C773" s="390"/>
    </row>
    <row r="774" spans="3:3">
      <c r="C774" s="390"/>
    </row>
    <row r="775" spans="3:3">
      <c r="C775" s="390"/>
    </row>
    <row r="776" spans="3:3">
      <c r="C776" s="390"/>
    </row>
    <row r="777" spans="3:3">
      <c r="C777" s="390"/>
    </row>
    <row r="778" spans="3:3">
      <c r="C778" s="390"/>
    </row>
    <row r="779" spans="3:3">
      <c r="C779" s="390"/>
    </row>
    <row r="780" spans="3:3">
      <c r="C780" s="390"/>
    </row>
    <row r="781" spans="3:3">
      <c r="C781" s="390"/>
    </row>
    <row r="782" spans="3:3">
      <c r="C782" s="390"/>
    </row>
    <row r="783" spans="3:3">
      <c r="C783" s="390"/>
    </row>
    <row r="784" spans="3:3">
      <c r="C784" s="390"/>
    </row>
    <row r="785" spans="3:3">
      <c r="C785" s="390"/>
    </row>
    <row r="786" spans="3:3">
      <c r="C786" s="390"/>
    </row>
    <row r="787" spans="3:3">
      <c r="C787" s="390"/>
    </row>
    <row r="788" spans="3:3">
      <c r="C788" s="390"/>
    </row>
    <row r="789" spans="3:3">
      <c r="C789" s="390"/>
    </row>
    <row r="790" spans="3:3">
      <c r="C790" s="390"/>
    </row>
    <row r="791" spans="3:3">
      <c r="C791" s="390"/>
    </row>
    <row r="792" spans="3:3">
      <c r="C792" s="390"/>
    </row>
    <row r="793" spans="3:3">
      <c r="C793" s="390"/>
    </row>
    <row r="794" spans="3:3">
      <c r="C794" s="390"/>
    </row>
    <row r="795" spans="3:3">
      <c r="C795" s="390"/>
    </row>
    <row r="796" spans="3:3">
      <c r="C796" s="390"/>
    </row>
    <row r="797" spans="3:3">
      <c r="C797" s="390"/>
    </row>
    <row r="798" spans="3:3">
      <c r="C798" s="390"/>
    </row>
    <row r="799" spans="3:3">
      <c r="C799" s="390"/>
    </row>
    <row r="800" spans="3:3">
      <c r="C800" s="390"/>
    </row>
    <row r="801" spans="3:3">
      <c r="C801" s="390"/>
    </row>
    <row r="802" spans="3:3">
      <c r="C802" s="390"/>
    </row>
    <row r="803" spans="3:3">
      <c r="C803" s="390"/>
    </row>
    <row r="804" spans="3:3">
      <c r="C804" s="390"/>
    </row>
    <row r="805" spans="3:3">
      <c r="C805" s="390"/>
    </row>
    <row r="806" spans="3:3">
      <c r="C806" s="390"/>
    </row>
    <row r="807" spans="3:3">
      <c r="C807" s="390"/>
    </row>
    <row r="808" spans="3:3">
      <c r="C808" s="390"/>
    </row>
    <row r="809" spans="3:3">
      <c r="C809" s="390"/>
    </row>
    <row r="810" spans="3:3">
      <c r="C810" s="390"/>
    </row>
    <row r="811" spans="3:3">
      <c r="C811" s="390"/>
    </row>
    <row r="812" spans="3:3">
      <c r="C812" s="390"/>
    </row>
    <row r="813" spans="3:3">
      <c r="C813" s="390"/>
    </row>
    <row r="814" spans="3:3">
      <c r="C814" s="390"/>
    </row>
    <row r="815" spans="3:3">
      <c r="C815" s="390"/>
    </row>
    <row r="816" spans="3:3">
      <c r="C816" s="390"/>
    </row>
    <row r="817" spans="3:3">
      <c r="C817" s="390"/>
    </row>
    <row r="818" spans="3:3">
      <c r="C818" s="390"/>
    </row>
    <row r="819" spans="3:3">
      <c r="C819" s="390"/>
    </row>
    <row r="820" spans="3:3">
      <c r="C820" s="390"/>
    </row>
    <row r="821" spans="3:3">
      <c r="C821" s="390"/>
    </row>
    <row r="822" spans="3:3">
      <c r="C822" s="390"/>
    </row>
    <row r="823" spans="3:3">
      <c r="C823" s="390"/>
    </row>
    <row r="824" spans="3:3">
      <c r="C824" s="390"/>
    </row>
    <row r="825" spans="3:3">
      <c r="C825" s="390"/>
    </row>
    <row r="826" spans="3:3">
      <c r="C826" s="390"/>
    </row>
    <row r="827" spans="3:3">
      <c r="C827" s="390"/>
    </row>
    <row r="828" spans="3:3">
      <c r="C828" s="390"/>
    </row>
    <row r="829" spans="3:3">
      <c r="C829" s="390"/>
    </row>
    <row r="830" spans="3:3">
      <c r="C830" s="390"/>
    </row>
    <row r="831" spans="3:3">
      <c r="C831" s="390"/>
    </row>
    <row r="832" spans="3:3">
      <c r="C832" s="390"/>
    </row>
    <row r="833" spans="3:3">
      <c r="C833" s="390"/>
    </row>
    <row r="834" spans="3:3">
      <c r="C834" s="390"/>
    </row>
    <row r="835" spans="3:3">
      <c r="C835" s="390"/>
    </row>
    <row r="836" spans="3:3">
      <c r="C836" s="390"/>
    </row>
    <row r="837" spans="3:3">
      <c r="C837" s="390"/>
    </row>
    <row r="838" spans="3:3">
      <c r="C838" s="390"/>
    </row>
    <row r="839" spans="3:3">
      <c r="C839" s="390"/>
    </row>
    <row r="840" spans="3:3">
      <c r="C840" s="390"/>
    </row>
    <row r="841" spans="3:3">
      <c r="C841" s="390"/>
    </row>
    <row r="842" spans="3:3">
      <c r="C842" s="390"/>
    </row>
    <row r="843" spans="3:3">
      <c r="C843" s="390"/>
    </row>
    <row r="844" spans="3:3">
      <c r="C844" s="390"/>
    </row>
    <row r="845" spans="3:3">
      <c r="C845" s="390"/>
    </row>
    <row r="846" spans="3:3">
      <c r="C846" s="390"/>
    </row>
    <row r="847" spans="3:3">
      <c r="C847" s="390"/>
    </row>
    <row r="848" spans="3:3">
      <c r="C848" s="390"/>
    </row>
    <row r="849" spans="3:3">
      <c r="C849" s="390"/>
    </row>
    <row r="850" spans="3:3">
      <c r="C850" s="390"/>
    </row>
    <row r="851" spans="3:3">
      <c r="C851" s="390"/>
    </row>
    <row r="852" spans="3:3">
      <c r="C852" s="390"/>
    </row>
    <row r="853" spans="3:3">
      <c r="C853" s="390"/>
    </row>
    <row r="854" spans="3:3">
      <c r="C854" s="390"/>
    </row>
    <row r="855" spans="3:3">
      <c r="C855" s="390"/>
    </row>
    <row r="856" spans="3:3">
      <c r="C856" s="390"/>
    </row>
    <row r="857" spans="3:3">
      <c r="C857" s="390"/>
    </row>
    <row r="858" spans="3:3">
      <c r="C858" s="390"/>
    </row>
    <row r="859" spans="3:3">
      <c r="C859" s="390"/>
    </row>
    <row r="860" spans="3:3">
      <c r="C860" s="390"/>
    </row>
    <row r="861" spans="3:3">
      <c r="C861" s="390"/>
    </row>
    <row r="862" spans="3:3">
      <c r="C862" s="390"/>
    </row>
    <row r="863" spans="3:3">
      <c r="C863" s="390"/>
    </row>
    <row r="864" spans="3:3">
      <c r="C864" s="390"/>
    </row>
    <row r="865" spans="3:3">
      <c r="C865" s="390"/>
    </row>
    <row r="866" spans="3:3">
      <c r="C866" s="390"/>
    </row>
    <row r="867" spans="3:3">
      <c r="C867" s="390"/>
    </row>
    <row r="868" spans="3:3">
      <c r="C868" s="390"/>
    </row>
    <row r="869" spans="3:3">
      <c r="C869" s="390"/>
    </row>
    <row r="870" spans="3:3">
      <c r="C870" s="390"/>
    </row>
    <row r="871" spans="3:3">
      <c r="C871" s="390"/>
    </row>
    <row r="872" spans="3:3">
      <c r="C872" s="390"/>
    </row>
    <row r="873" spans="3:3">
      <c r="C873" s="390"/>
    </row>
    <row r="874" spans="3:3">
      <c r="C874" s="390"/>
    </row>
    <row r="875" spans="3:3">
      <c r="C875" s="390"/>
    </row>
    <row r="876" spans="3:3">
      <c r="C876" s="390"/>
    </row>
    <row r="877" spans="3:3">
      <c r="C877" s="390"/>
    </row>
    <row r="878" spans="3:3">
      <c r="C878" s="390"/>
    </row>
    <row r="879" spans="3:3">
      <c r="C879" s="390"/>
    </row>
    <row r="880" spans="3:3">
      <c r="C880" s="390"/>
    </row>
    <row r="881" spans="3:3">
      <c r="C881" s="390"/>
    </row>
    <row r="882" spans="3:3">
      <c r="C882" s="390"/>
    </row>
    <row r="883" spans="3:3">
      <c r="C883" s="390"/>
    </row>
    <row r="884" spans="3:3">
      <c r="C884" s="390"/>
    </row>
    <row r="885" spans="3:3">
      <c r="C885" s="390"/>
    </row>
    <row r="886" spans="3:3">
      <c r="C886" s="390"/>
    </row>
    <row r="887" spans="3:3">
      <c r="C887" s="390"/>
    </row>
    <row r="888" spans="3:3">
      <c r="C888" s="390"/>
    </row>
    <row r="889" spans="3:3">
      <c r="C889" s="390"/>
    </row>
    <row r="890" spans="3:3">
      <c r="C890" s="390"/>
    </row>
    <row r="891" spans="3:3">
      <c r="C891" s="390"/>
    </row>
    <row r="892" spans="3:3">
      <c r="C892" s="390"/>
    </row>
    <row r="893" spans="3:3">
      <c r="C893" s="390"/>
    </row>
    <row r="894" spans="3:3">
      <c r="C894" s="390"/>
    </row>
    <row r="895" spans="3:3">
      <c r="C895" s="390"/>
    </row>
    <row r="896" spans="3:3">
      <c r="C896" s="390"/>
    </row>
    <row r="897" spans="3:3">
      <c r="C897" s="390"/>
    </row>
    <row r="898" spans="3:3">
      <c r="C898" s="390"/>
    </row>
    <row r="899" spans="3:3">
      <c r="C899" s="390"/>
    </row>
    <row r="900" spans="3:3">
      <c r="C900" s="390"/>
    </row>
    <row r="901" spans="3:3">
      <c r="C901" s="390"/>
    </row>
    <row r="902" spans="3:3">
      <c r="C902" s="390"/>
    </row>
    <row r="903" spans="3:3">
      <c r="C903" s="390"/>
    </row>
    <row r="904" spans="3:3">
      <c r="C904" s="390"/>
    </row>
    <row r="905" spans="3:3">
      <c r="C905" s="390"/>
    </row>
    <row r="906" spans="3:3">
      <c r="C906" s="390"/>
    </row>
    <row r="907" spans="3:3">
      <c r="C907" s="390"/>
    </row>
    <row r="908" spans="3:3">
      <c r="C908" s="390"/>
    </row>
    <row r="909" spans="3:3">
      <c r="C909" s="390"/>
    </row>
    <row r="910" spans="3:3">
      <c r="C910" s="390"/>
    </row>
    <row r="911" spans="3:3">
      <c r="C911" s="390"/>
    </row>
    <row r="912" spans="3:3">
      <c r="C912" s="390"/>
    </row>
    <row r="913" spans="3:3">
      <c r="C913" s="390"/>
    </row>
    <row r="914" spans="3:3">
      <c r="C914" s="390"/>
    </row>
    <row r="915" spans="3:3">
      <c r="C915" s="390"/>
    </row>
    <row r="916" spans="3:3">
      <c r="C916" s="390"/>
    </row>
    <row r="917" spans="3:3">
      <c r="C917" s="39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B7" sqref="B7"/>
    </sheetView>
  </sheetViews>
  <sheetFormatPr defaultRowHeight="15"/>
  <cols>
    <col min="1" max="1" width="12.28515625" bestFit="1" customWidth="1"/>
  </cols>
  <sheetData>
    <row r="1" spans="1:4">
      <c r="A1" s="1031" t="s">
        <v>264</v>
      </c>
      <c r="B1" s="1031" t="s">
        <v>265</v>
      </c>
      <c r="C1" s="1031" t="s">
        <v>266</v>
      </c>
      <c r="D1" s="1031"/>
    </row>
    <row r="2" spans="1:4">
      <c r="A2" s="1031" t="s">
        <v>7</v>
      </c>
      <c r="B2" s="1031">
        <v>-1.2879563000000001</v>
      </c>
      <c r="C2" s="1031">
        <v>36.831257299999997</v>
      </c>
      <c r="D2" s="1031"/>
    </row>
    <row r="3" spans="1:4">
      <c r="A3" s="1031" t="s">
        <v>9</v>
      </c>
      <c r="B3" s="1031">
        <v>-1.203152</v>
      </c>
      <c r="C3" s="1031">
        <v>36.914175999999998</v>
      </c>
      <c r="D3" s="1031"/>
    </row>
    <row r="4" spans="1:4">
      <c r="A4" s="1031" t="s">
        <v>11</v>
      </c>
      <c r="B4" s="1031">
        <v>-1.2868440000000001</v>
      </c>
      <c r="C4" s="1031">
        <v>36.744413000000002</v>
      </c>
      <c r="D4" s="1031"/>
    </row>
    <row r="5" spans="1:4">
      <c r="A5" s="1031" t="s">
        <v>13</v>
      </c>
      <c r="B5" s="1031">
        <v>-1.476947</v>
      </c>
      <c r="C5" s="1031">
        <v>36.959837</v>
      </c>
      <c r="D5" s="1031"/>
    </row>
    <row r="6" spans="1:4">
      <c r="A6" s="1031" t="s">
        <v>10</v>
      </c>
      <c r="B6" s="1031">
        <v>-1.2610730000000001</v>
      </c>
      <c r="C6" s="1031">
        <v>36.882646999999999</v>
      </c>
      <c r="D6" s="1031"/>
    </row>
    <row r="7" spans="1:4">
      <c r="A7" s="1031" t="s">
        <v>12</v>
      </c>
      <c r="B7" s="1031">
        <v>-1.396571</v>
      </c>
      <c r="C7" s="1031">
        <v>36.751297999999998</v>
      </c>
      <c r="D7" s="103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117"/>
  <sheetViews>
    <sheetView workbookViewId="0"/>
  </sheetViews>
  <sheetFormatPr defaultColWidth="14.42578125" defaultRowHeight="15" customHeight="1"/>
  <cols>
    <col min="2" max="2" width="17.5703125" customWidth="1"/>
    <col min="3" max="3" width="8.7109375" customWidth="1"/>
    <col min="4" max="4" width="7.28515625" customWidth="1"/>
    <col min="5" max="5" width="13.85546875" customWidth="1"/>
    <col min="6" max="6" width="12.42578125" customWidth="1"/>
    <col min="9" max="9" width="4.7109375" customWidth="1"/>
    <col min="11" max="11" width="18.42578125" customWidth="1"/>
    <col min="13" max="13" width="7.85546875" customWidth="1"/>
    <col min="14" max="14" width="15.28515625" customWidth="1"/>
    <col min="15" max="15" width="13.28515625" customWidth="1"/>
    <col min="18" max="18" width="0.42578125" customWidth="1"/>
    <col min="19" max="19" width="11.28515625" customWidth="1"/>
    <col min="22" max="22" width="7.28515625" customWidth="1"/>
    <col min="23" max="23" width="14.42578125" customWidth="1"/>
    <col min="27" max="27" width="2.140625" customWidth="1"/>
  </cols>
  <sheetData>
    <row r="1" spans="1:27">
      <c r="A1" s="545" t="s">
        <v>159</v>
      </c>
      <c r="B1" s="1038">
        <f>'Banana Samples'!B1</f>
        <v>0</v>
      </c>
      <c r="C1" s="1039"/>
      <c r="D1" s="1039"/>
      <c r="E1" s="1039"/>
      <c r="F1" s="1039"/>
      <c r="G1" s="1040"/>
      <c r="H1" s="546"/>
      <c r="I1" s="547"/>
      <c r="J1" s="545" t="s">
        <v>159</v>
      </c>
      <c r="K1" s="1038">
        <f>B1</f>
        <v>0</v>
      </c>
      <c r="L1" s="1039"/>
      <c r="M1" s="1039"/>
      <c r="N1" s="1039"/>
      <c r="O1" s="1039"/>
      <c r="P1" s="1040"/>
      <c r="Q1" s="546"/>
      <c r="R1" s="547"/>
      <c r="S1" s="545" t="s">
        <v>159</v>
      </c>
      <c r="T1" s="1038">
        <f>K1</f>
        <v>0</v>
      </c>
      <c r="U1" s="1039"/>
      <c r="V1" s="1039"/>
      <c r="W1" s="1039"/>
      <c r="X1" s="1039"/>
      <c r="Y1" s="1040"/>
      <c r="Z1" s="546"/>
      <c r="AA1" s="548"/>
    </row>
    <row r="2" spans="1:27">
      <c r="A2" s="549" t="s">
        <v>160</v>
      </c>
      <c r="B2" s="550" t="s">
        <v>161</v>
      </c>
      <c r="C2" s="550" t="s">
        <v>162</v>
      </c>
      <c r="D2" s="550" t="s">
        <v>163</v>
      </c>
      <c r="E2" s="550" t="s">
        <v>164</v>
      </c>
      <c r="F2" s="550" t="s">
        <v>165</v>
      </c>
      <c r="G2" s="550" t="s">
        <v>166</v>
      </c>
      <c r="H2" s="550" t="s">
        <v>167</v>
      </c>
      <c r="I2" s="551"/>
      <c r="J2" s="549" t="s">
        <v>160</v>
      </c>
      <c r="K2" s="550" t="s">
        <v>161</v>
      </c>
      <c r="L2" s="550" t="s">
        <v>162</v>
      </c>
      <c r="M2" s="550" t="s">
        <v>163</v>
      </c>
      <c r="N2" s="550" t="s">
        <v>164</v>
      </c>
      <c r="O2" s="550" t="s">
        <v>165</v>
      </c>
      <c r="P2" s="550" t="s">
        <v>166</v>
      </c>
      <c r="Q2" s="550" t="s">
        <v>167</v>
      </c>
      <c r="R2" s="551"/>
      <c r="S2" s="549" t="s">
        <v>160</v>
      </c>
      <c r="T2" s="550" t="s">
        <v>161</v>
      </c>
      <c r="U2" s="550" t="s">
        <v>162</v>
      </c>
      <c r="V2" s="550" t="s">
        <v>163</v>
      </c>
      <c r="W2" s="550" t="s">
        <v>164</v>
      </c>
      <c r="X2" s="550" t="s">
        <v>165</v>
      </c>
      <c r="Y2" s="550" t="s">
        <v>166</v>
      </c>
      <c r="Z2" s="550" t="s">
        <v>167</v>
      </c>
      <c r="AA2" s="548"/>
    </row>
    <row r="3" spans="1:27">
      <c r="A3" s="552" t="s">
        <v>168</v>
      </c>
      <c r="B3" s="553" t="s">
        <v>169</v>
      </c>
      <c r="C3" s="554">
        <v>6421</v>
      </c>
      <c r="D3" s="554">
        <v>32</v>
      </c>
      <c r="E3" s="554">
        <v>200.65625</v>
      </c>
      <c r="F3" s="554">
        <v>8.3000000000000007</v>
      </c>
      <c r="G3" s="554">
        <v>41.364273477651459</v>
      </c>
      <c r="H3" s="554" t="s">
        <v>170</v>
      </c>
      <c r="I3" s="555"/>
      <c r="J3" s="556" t="s">
        <v>10</v>
      </c>
      <c r="K3" s="554" t="s">
        <v>169</v>
      </c>
      <c r="L3" s="554">
        <v>0</v>
      </c>
      <c r="M3" s="554">
        <v>0</v>
      </c>
      <c r="N3" s="554">
        <v>0</v>
      </c>
      <c r="O3" s="554">
        <v>8.3000000000000007</v>
      </c>
      <c r="P3" s="554">
        <v>0</v>
      </c>
      <c r="Q3" s="554" t="s">
        <v>171</v>
      </c>
      <c r="R3" s="555"/>
      <c r="S3" s="556" t="s">
        <v>9</v>
      </c>
      <c r="T3" s="554" t="s">
        <v>169</v>
      </c>
      <c r="U3" s="554">
        <v>4920</v>
      </c>
      <c r="V3" s="554">
        <v>24</v>
      </c>
      <c r="W3" s="554">
        <v>205</v>
      </c>
      <c r="X3" s="554">
        <v>8.3000000000000007</v>
      </c>
      <c r="Y3" s="554">
        <v>40.487804878048784</v>
      </c>
      <c r="Z3" s="554" t="s">
        <v>171</v>
      </c>
      <c r="AA3" s="557"/>
    </row>
    <row r="4" spans="1:27">
      <c r="A4" s="552" t="s">
        <v>168</v>
      </c>
      <c r="B4" s="553" t="s">
        <v>169</v>
      </c>
      <c r="C4" s="554"/>
      <c r="D4" s="554">
        <v>32</v>
      </c>
      <c r="E4" s="554">
        <v>0</v>
      </c>
      <c r="F4" s="554">
        <v>8.3000000000000007</v>
      </c>
      <c r="G4" s="554">
        <v>0</v>
      </c>
      <c r="H4" s="554" t="s">
        <v>170</v>
      </c>
      <c r="I4" s="555"/>
      <c r="J4" s="556" t="s">
        <v>172</v>
      </c>
      <c r="K4" s="554" t="s">
        <v>169</v>
      </c>
      <c r="L4" s="554">
        <v>0</v>
      </c>
      <c r="M4" s="554">
        <v>0</v>
      </c>
      <c r="N4" s="554">
        <v>0</v>
      </c>
      <c r="O4" s="554">
        <v>8.3000000000000007</v>
      </c>
      <c r="P4" s="554">
        <v>0</v>
      </c>
      <c r="Q4" s="554" t="s">
        <v>171</v>
      </c>
      <c r="R4" s="555"/>
      <c r="S4" s="556" t="s">
        <v>9</v>
      </c>
      <c r="T4" s="554" t="s">
        <v>169</v>
      </c>
      <c r="U4" s="554">
        <v>4010</v>
      </c>
      <c r="V4" s="554">
        <v>19</v>
      </c>
      <c r="W4" s="554">
        <v>211.05263157894737</v>
      </c>
      <c r="X4" s="554">
        <v>8.3000000000000007</v>
      </c>
      <c r="Y4" s="554">
        <v>39.326683291770578</v>
      </c>
      <c r="Z4" s="554" t="s">
        <v>171</v>
      </c>
      <c r="AA4" s="557"/>
    </row>
    <row r="5" spans="1:27">
      <c r="A5" s="552" t="s">
        <v>168</v>
      </c>
      <c r="B5" s="553" t="s">
        <v>169</v>
      </c>
      <c r="C5" s="554">
        <v>5050</v>
      </c>
      <c r="D5" s="554">
        <v>23</v>
      </c>
      <c r="E5" s="554">
        <v>219.56521739130434</v>
      </c>
      <c r="F5" s="554">
        <v>8.3000000000000007</v>
      </c>
      <c r="G5" s="554">
        <v>37.801980198019812</v>
      </c>
      <c r="H5" s="554" t="s">
        <v>170</v>
      </c>
      <c r="I5" s="555"/>
      <c r="J5" s="556" t="s">
        <v>10</v>
      </c>
      <c r="K5" s="554" t="s">
        <v>169</v>
      </c>
      <c r="L5" s="554">
        <v>0</v>
      </c>
      <c r="M5" s="554">
        <v>0</v>
      </c>
      <c r="N5" s="554">
        <v>0</v>
      </c>
      <c r="O5" s="554">
        <v>8.3000000000000007</v>
      </c>
      <c r="P5" s="554">
        <v>0</v>
      </c>
      <c r="Q5" s="554" t="s">
        <v>171</v>
      </c>
      <c r="R5" s="555"/>
      <c r="S5" s="556" t="s">
        <v>9</v>
      </c>
      <c r="T5" s="554" t="s">
        <v>169</v>
      </c>
      <c r="U5" s="554">
        <v>4160</v>
      </c>
      <c r="V5" s="554">
        <v>21</v>
      </c>
      <c r="W5" s="554">
        <v>198.0952380952381</v>
      </c>
      <c r="X5" s="554">
        <v>8.3000000000000007</v>
      </c>
      <c r="Y5" s="554">
        <v>41.89903846153846</v>
      </c>
      <c r="Z5" s="554" t="s">
        <v>171</v>
      </c>
      <c r="AA5" s="557"/>
    </row>
    <row r="6" spans="1:27">
      <c r="A6" s="558"/>
      <c r="B6" s="553" t="s">
        <v>173</v>
      </c>
      <c r="C6" s="554">
        <v>11471</v>
      </c>
      <c r="D6" s="554">
        <v>87</v>
      </c>
      <c r="E6" s="554">
        <v>131.85057471264369</v>
      </c>
      <c r="F6" s="554">
        <v>8.3000000000000007</v>
      </c>
      <c r="G6" s="554">
        <v>62.950047946996776</v>
      </c>
      <c r="H6" s="554" t="s">
        <v>170</v>
      </c>
      <c r="I6" s="555"/>
      <c r="J6" s="559"/>
      <c r="K6" s="554" t="s">
        <v>173</v>
      </c>
      <c r="L6" s="554">
        <v>0</v>
      </c>
      <c r="M6" s="554">
        <v>0</v>
      </c>
      <c r="N6" s="554">
        <v>0</v>
      </c>
      <c r="O6" s="554">
        <v>8.3000000000000007</v>
      </c>
      <c r="P6" s="554">
        <v>0</v>
      </c>
      <c r="Q6" s="554" t="s">
        <v>171</v>
      </c>
      <c r="R6" s="555"/>
      <c r="S6" s="559"/>
      <c r="T6" s="554" t="s">
        <v>173</v>
      </c>
      <c r="U6" s="554">
        <v>13090</v>
      </c>
      <c r="V6" s="554">
        <v>64</v>
      </c>
      <c r="W6" s="554">
        <v>204.53125</v>
      </c>
      <c r="X6" s="554">
        <v>8.3000000000000007</v>
      </c>
      <c r="Y6" s="554">
        <v>40.580595874713524</v>
      </c>
      <c r="Z6" s="554" t="s">
        <v>171</v>
      </c>
      <c r="AA6" s="557"/>
    </row>
    <row r="7" spans="1:27">
      <c r="A7" s="558"/>
      <c r="B7" s="560"/>
      <c r="C7" s="561"/>
      <c r="D7" s="561"/>
      <c r="E7" s="554">
        <v>0</v>
      </c>
      <c r="F7" s="561"/>
      <c r="G7" s="554">
        <v>0</v>
      </c>
      <c r="H7" s="561"/>
      <c r="I7" s="555"/>
      <c r="J7" s="559"/>
      <c r="K7" s="561"/>
      <c r="L7" s="561"/>
      <c r="M7" s="561"/>
      <c r="N7" s="554">
        <v>0</v>
      </c>
      <c r="O7" s="561"/>
      <c r="P7" s="554">
        <v>0</v>
      </c>
      <c r="Q7" s="561"/>
      <c r="R7" s="555"/>
      <c r="S7" s="559"/>
      <c r="T7" s="561"/>
      <c r="U7" s="561"/>
      <c r="V7" s="561"/>
      <c r="W7" s="554">
        <v>0</v>
      </c>
      <c r="X7" s="561"/>
      <c r="Y7" s="554"/>
      <c r="Z7" s="561"/>
      <c r="AA7" s="557"/>
    </row>
    <row r="8" spans="1:27">
      <c r="A8" s="552" t="s">
        <v>168</v>
      </c>
      <c r="B8" s="553" t="s">
        <v>174</v>
      </c>
      <c r="C8" s="554">
        <v>4641</v>
      </c>
      <c r="D8" s="554">
        <v>28</v>
      </c>
      <c r="E8" s="554">
        <v>165.75</v>
      </c>
      <c r="F8" s="554">
        <v>6.7</v>
      </c>
      <c r="G8" s="554">
        <v>40.42232277526395</v>
      </c>
      <c r="H8" s="554" t="s">
        <v>170</v>
      </c>
      <c r="I8" s="555"/>
      <c r="J8" s="556" t="s">
        <v>10</v>
      </c>
      <c r="K8" s="554" t="s">
        <v>174</v>
      </c>
      <c r="L8" s="554">
        <v>4092</v>
      </c>
      <c r="M8" s="554">
        <v>26</v>
      </c>
      <c r="N8" s="554">
        <v>157.38461538461539</v>
      </c>
      <c r="O8" s="554">
        <v>6.7</v>
      </c>
      <c r="P8" s="554">
        <v>42.570869990224828</v>
      </c>
      <c r="Q8" s="554" t="s">
        <v>171</v>
      </c>
      <c r="R8" s="555"/>
      <c r="S8" s="556" t="s">
        <v>9</v>
      </c>
      <c r="T8" s="554" t="s">
        <v>174</v>
      </c>
      <c r="U8" s="554">
        <v>3400</v>
      </c>
      <c r="V8" s="554">
        <v>19</v>
      </c>
      <c r="W8" s="554">
        <v>178.94736842105263</v>
      </c>
      <c r="X8" s="554">
        <v>6.7</v>
      </c>
      <c r="Y8" s="554">
        <v>37.441176470588232</v>
      </c>
      <c r="Z8" s="554" t="s">
        <v>171</v>
      </c>
      <c r="AA8" s="557"/>
    </row>
    <row r="9" spans="1:27">
      <c r="A9" s="552" t="s">
        <v>168</v>
      </c>
      <c r="B9" s="553" t="s">
        <v>174</v>
      </c>
      <c r="C9" s="554">
        <v>4430</v>
      </c>
      <c r="D9" s="554">
        <v>26</v>
      </c>
      <c r="E9" s="554">
        <v>170.38461538461539</v>
      </c>
      <c r="F9" s="554">
        <v>6.7</v>
      </c>
      <c r="G9" s="554">
        <v>39.322799097065463</v>
      </c>
      <c r="H9" s="554" t="s">
        <v>170</v>
      </c>
      <c r="I9" s="555"/>
      <c r="J9" s="556" t="s">
        <v>172</v>
      </c>
      <c r="K9" s="554" t="s">
        <v>174</v>
      </c>
      <c r="L9" s="554">
        <v>3771</v>
      </c>
      <c r="M9" s="554">
        <v>24</v>
      </c>
      <c r="N9" s="554">
        <v>157.125</v>
      </c>
      <c r="O9" s="554">
        <v>6.7</v>
      </c>
      <c r="P9" s="554">
        <v>42.641209228321401</v>
      </c>
      <c r="Q9" s="554" t="s">
        <v>171</v>
      </c>
      <c r="R9" s="555"/>
      <c r="S9" s="556" t="s">
        <v>9</v>
      </c>
      <c r="T9" s="554" t="s">
        <v>174</v>
      </c>
      <c r="U9" s="554">
        <v>3850</v>
      </c>
      <c r="V9" s="554">
        <v>19</v>
      </c>
      <c r="W9" s="554">
        <v>202.63157894736841</v>
      </c>
      <c r="X9" s="554">
        <v>6.7</v>
      </c>
      <c r="Y9" s="554">
        <v>33.064935064935071</v>
      </c>
      <c r="Z9" s="554" t="s">
        <v>171</v>
      </c>
      <c r="AA9" s="557"/>
    </row>
    <row r="10" spans="1:27">
      <c r="A10" s="552" t="s">
        <v>168</v>
      </c>
      <c r="B10" s="553" t="s">
        <v>174</v>
      </c>
      <c r="C10" s="554">
        <v>3800</v>
      </c>
      <c r="D10" s="554">
        <v>20</v>
      </c>
      <c r="E10" s="554">
        <v>190</v>
      </c>
      <c r="F10" s="554">
        <v>6.7</v>
      </c>
      <c r="G10" s="554">
        <v>35.263157894736842</v>
      </c>
      <c r="H10" s="554" t="s">
        <v>170</v>
      </c>
      <c r="I10" s="555"/>
      <c r="J10" s="556" t="s">
        <v>10</v>
      </c>
      <c r="K10" s="554" t="s">
        <v>174</v>
      </c>
      <c r="L10" s="554">
        <v>3000</v>
      </c>
      <c r="M10" s="554">
        <v>16</v>
      </c>
      <c r="N10" s="554">
        <v>187.5</v>
      </c>
      <c r="O10" s="554">
        <v>6.7</v>
      </c>
      <c r="P10" s="554">
        <v>35.733333333333334</v>
      </c>
      <c r="Q10" s="554" t="s">
        <v>171</v>
      </c>
      <c r="R10" s="555"/>
      <c r="S10" s="556" t="s">
        <v>9</v>
      </c>
      <c r="T10" s="554" t="s">
        <v>174</v>
      </c>
      <c r="U10" s="554">
        <v>4500</v>
      </c>
      <c r="V10" s="554">
        <v>23</v>
      </c>
      <c r="W10" s="554">
        <v>195.65217391304347</v>
      </c>
      <c r="X10" s="554">
        <v>6.7</v>
      </c>
      <c r="Y10" s="554">
        <v>34.244444444444447</v>
      </c>
      <c r="Z10" s="554" t="s">
        <v>171</v>
      </c>
      <c r="AA10" s="557"/>
    </row>
    <row r="11" spans="1:27">
      <c r="A11" s="558"/>
      <c r="B11" s="553" t="s">
        <v>173</v>
      </c>
      <c r="C11" s="554">
        <v>12871</v>
      </c>
      <c r="D11" s="554">
        <v>74</v>
      </c>
      <c r="E11" s="554">
        <v>173.93243243243242</v>
      </c>
      <c r="F11" s="554">
        <v>6.7</v>
      </c>
      <c r="G11" s="554">
        <v>38.520705461891076</v>
      </c>
      <c r="H11" s="554" t="s">
        <v>170</v>
      </c>
      <c r="I11" s="555"/>
      <c r="J11" s="559"/>
      <c r="K11" s="554" t="s">
        <v>173</v>
      </c>
      <c r="L11" s="554">
        <v>10863</v>
      </c>
      <c r="M11" s="554">
        <v>66</v>
      </c>
      <c r="N11" s="554">
        <v>164.59090909090909</v>
      </c>
      <c r="O11" s="554">
        <v>6.7</v>
      </c>
      <c r="P11" s="554">
        <v>40.706987020160177</v>
      </c>
      <c r="Q11" s="554" t="s">
        <v>171</v>
      </c>
      <c r="R11" s="555"/>
      <c r="S11" s="559"/>
      <c r="T11" s="554" t="s">
        <v>173</v>
      </c>
      <c r="U11" s="554">
        <v>11750</v>
      </c>
      <c r="V11" s="554">
        <v>61</v>
      </c>
      <c r="W11" s="554">
        <v>192.62295081967213</v>
      </c>
      <c r="X11" s="554">
        <v>6.7</v>
      </c>
      <c r="Y11" s="554">
        <v>34.782978723404256</v>
      </c>
      <c r="Z11" s="554" t="s">
        <v>171</v>
      </c>
      <c r="AA11" s="557"/>
    </row>
    <row r="12" spans="1:27">
      <c r="A12" s="558"/>
      <c r="B12" s="560"/>
      <c r="C12" s="561"/>
      <c r="D12" s="561"/>
      <c r="E12" s="554"/>
      <c r="F12" s="561"/>
      <c r="G12" s="554"/>
      <c r="H12" s="554"/>
      <c r="I12" s="555"/>
      <c r="J12" s="559"/>
      <c r="K12" s="561"/>
      <c r="L12" s="561"/>
      <c r="M12" s="561"/>
      <c r="N12" s="554">
        <v>0</v>
      </c>
      <c r="O12" s="561"/>
      <c r="P12" s="554">
        <v>0</v>
      </c>
      <c r="Q12" s="554" t="s">
        <v>171</v>
      </c>
      <c r="R12" s="555"/>
      <c r="S12" s="559"/>
      <c r="T12" s="561"/>
      <c r="U12" s="561"/>
      <c r="V12" s="561"/>
      <c r="W12" s="554"/>
      <c r="X12" s="561"/>
      <c r="Y12" s="554"/>
      <c r="Z12" s="561"/>
      <c r="AA12" s="557"/>
    </row>
    <row r="13" spans="1:27">
      <c r="A13" s="552" t="s">
        <v>168</v>
      </c>
      <c r="B13" s="553" t="s">
        <v>175</v>
      </c>
      <c r="C13" s="554">
        <v>3533</v>
      </c>
      <c r="D13" s="554">
        <v>24</v>
      </c>
      <c r="E13" s="554">
        <v>147.20833333333334</v>
      </c>
      <c r="F13" s="554">
        <v>5</v>
      </c>
      <c r="G13" s="554">
        <v>33.965468440418903</v>
      </c>
      <c r="H13" s="554" t="s">
        <v>170</v>
      </c>
      <c r="I13" s="555"/>
      <c r="J13" s="556" t="s">
        <v>10</v>
      </c>
      <c r="K13" s="554" t="s">
        <v>175</v>
      </c>
      <c r="L13" s="554">
        <v>3410</v>
      </c>
      <c r="M13" s="554">
        <v>24</v>
      </c>
      <c r="N13" s="554">
        <v>142.08333333333334</v>
      </c>
      <c r="O13" s="554">
        <v>5</v>
      </c>
      <c r="P13" s="554">
        <v>35.190615835777123</v>
      </c>
      <c r="Q13" s="554" t="s">
        <v>171</v>
      </c>
      <c r="R13" s="555"/>
      <c r="S13" s="556" t="s">
        <v>9</v>
      </c>
      <c r="T13" s="554" t="s">
        <v>175</v>
      </c>
      <c r="U13" s="554">
        <v>2850</v>
      </c>
      <c r="V13" s="554">
        <v>19</v>
      </c>
      <c r="W13" s="554">
        <v>150</v>
      </c>
      <c r="X13" s="554">
        <v>5</v>
      </c>
      <c r="Y13" s="554">
        <v>33.333333333333336</v>
      </c>
      <c r="Z13" s="554" t="s">
        <v>171</v>
      </c>
      <c r="AA13" s="557"/>
    </row>
    <row r="14" spans="1:27">
      <c r="A14" s="552" t="s">
        <v>168</v>
      </c>
      <c r="B14" s="553" t="s">
        <v>175</v>
      </c>
      <c r="C14" s="554">
        <v>3301</v>
      </c>
      <c r="D14" s="554">
        <v>22</v>
      </c>
      <c r="E14" s="554">
        <v>150.04545454545453</v>
      </c>
      <c r="F14" s="554">
        <v>5</v>
      </c>
      <c r="G14" s="554">
        <v>33.323235383217209</v>
      </c>
      <c r="H14" s="554" t="s">
        <v>170</v>
      </c>
      <c r="I14" s="555"/>
      <c r="J14" s="556" t="s">
        <v>172</v>
      </c>
      <c r="K14" s="554" t="s">
        <v>175</v>
      </c>
      <c r="L14" s="554">
        <v>3378</v>
      </c>
      <c r="M14" s="554">
        <v>24</v>
      </c>
      <c r="N14" s="554">
        <v>140.75</v>
      </c>
      <c r="O14" s="554">
        <v>5</v>
      </c>
      <c r="P14" s="554">
        <v>35.523978685612789</v>
      </c>
      <c r="Q14" s="554" t="s">
        <v>171</v>
      </c>
      <c r="R14" s="555"/>
      <c r="S14" s="556" t="s">
        <v>9</v>
      </c>
      <c r="T14" s="554" t="s">
        <v>175</v>
      </c>
      <c r="U14" s="554">
        <v>2770</v>
      </c>
      <c r="V14" s="554">
        <v>17</v>
      </c>
      <c r="W14" s="554">
        <v>162.94117647058823</v>
      </c>
      <c r="X14" s="554">
        <v>5</v>
      </c>
      <c r="Y14" s="554">
        <v>30.685920577617331</v>
      </c>
      <c r="Z14" s="554" t="s">
        <v>171</v>
      </c>
      <c r="AA14" s="557"/>
    </row>
    <row r="15" spans="1:27">
      <c r="A15" s="552" t="s">
        <v>168</v>
      </c>
      <c r="B15" s="553" t="s">
        <v>175</v>
      </c>
      <c r="C15" s="554">
        <v>2700</v>
      </c>
      <c r="D15" s="554">
        <v>18</v>
      </c>
      <c r="E15" s="554">
        <v>150</v>
      </c>
      <c r="F15" s="554">
        <v>5</v>
      </c>
      <c r="G15" s="554">
        <v>33.333333333333336</v>
      </c>
      <c r="H15" s="554" t="s">
        <v>170</v>
      </c>
      <c r="I15" s="555"/>
      <c r="J15" s="556" t="s">
        <v>10</v>
      </c>
      <c r="K15" s="554" t="s">
        <v>175</v>
      </c>
      <c r="L15" s="554">
        <v>2600</v>
      </c>
      <c r="M15" s="554">
        <v>19</v>
      </c>
      <c r="N15" s="554">
        <v>136.84210526315789</v>
      </c>
      <c r="O15" s="554">
        <v>5</v>
      </c>
      <c r="P15" s="554">
        <v>36.53846153846154</v>
      </c>
      <c r="Q15" s="554" t="s">
        <v>171</v>
      </c>
      <c r="R15" s="555"/>
      <c r="S15" s="556" t="s">
        <v>9</v>
      </c>
      <c r="T15" s="554" t="s">
        <v>175</v>
      </c>
      <c r="U15" s="554">
        <v>3110</v>
      </c>
      <c r="V15" s="554">
        <v>21</v>
      </c>
      <c r="W15" s="554">
        <v>148.0952380952381</v>
      </c>
      <c r="X15" s="554">
        <v>5</v>
      </c>
      <c r="Y15" s="554">
        <v>33.762057877813504</v>
      </c>
      <c r="Z15" s="554" t="s">
        <v>171</v>
      </c>
      <c r="AA15" s="557"/>
    </row>
    <row r="16" spans="1:27">
      <c r="A16" s="558"/>
      <c r="B16" s="553" t="s">
        <v>173</v>
      </c>
      <c r="C16" s="554">
        <v>9534</v>
      </c>
      <c r="D16" s="554">
        <v>64</v>
      </c>
      <c r="E16" s="554">
        <v>148.96875</v>
      </c>
      <c r="F16" s="554">
        <v>5</v>
      </c>
      <c r="G16" s="554">
        <v>33.564086427522554</v>
      </c>
      <c r="H16" s="554" t="s">
        <v>170</v>
      </c>
      <c r="I16" s="555"/>
      <c r="J16" s="559"/>
      <c r="K16" s="554" t="s">
        <v>173</v>
      </c>
      <c r="L16" s="554">
        <v>9388</v>
      </c>
      <c r="M16" s="554">
        <v>67</v>
      </c>
      <c r="N16" s="554">
        <v>140.11940298507463</v>
      </c>
      <c r="O16" s="554">
        <v>5</v>
      </c>
      <c r="P16" s="554">
        <v>35.683851725607155</v>
      </c>
      <c r="Q16" s="554" t="s">
        <v>171</v>
      </c>
      <c r="R16" s="555"/>
      <c r="S16" s="559"/>
      <c r="T16" s="554" t="s">
        <v>173</v>
      </c>
      <c r="U16" s="554">
        <v>8730</v>
      </c>
      <c r="V16" s="554">
        <v>57</v>
      </c>
      <c r="W16" s="554">
        <v>153.15789473684211</v>
      </c>
      <c r="X16" s="554">
        <v>5</v>
      </c>
      <c r="Y16" s="554">
        <v>32.646048109965633</v>
      </c>
      <c r="Z16" s="554" t="s">
        <v>171</v>
      </c>
      <c r="AA16" s="557"/>
    </row>
    <row r="17" spans="1:27">
      <c r="A17" s="558"/>
      <c r="B17" s="560"/>
      <c r="C17" s="561"/>
      <c r="D17" s="561"/>
      <c r="E17" s="554">
        <v>0</v>
      </c>
      <c r="F17" s="561"/>
      <c r="G17" s="554">
        <v>0</v>
      </c>
      <c r="H17" s="561"/>
      <c r="I17" s="555"/>
      <c r="J17" s="559"/>
      <c r="K17" s="561"/>
      <c r="L17" s="561"/>
      <c r="M17" s="561"/>
      <c r="N17" s="554">
        <v>0</v>
      </c>
      <c r="O17" s="561"/>
      <c r="P17" s="554">
        <v>0</v>
      </c>
      <c r="Q17" s="554" t="s">
        <v>171</v>
      </c>
      <c r="R17" s="555"/>
      <c r="S17" s="559"/>
      <c r="T17" s="561"/>
      <c r="U17" s="561"/>
      <c r="V17" s="561"/>
      <c r="W17" s="554"/>
      <c r="X17" s="561"/>
      <c r="Y17" s="554"/>
      <c r="Z17" s="561"/>
      <c r="AA17" s="557"/>
    </row>
    <row r="18" spans="1:27">
      <c r="A18" s="552" t="s">
        <v>168</v>
      </c>
      <c r="B18" s="553" t="s">
        <v>176</v>
      </c>
      <c r="C18" s="554">
        <v>2005</v>
      </c>
      <c r="D18" s="554">
        <v>16</v>
      </c>
      <c r="E18" s="554">
        <v>125.3125</v>
      </c>
      <c r="F18" s="554">
        <v>4</v>
      </c>
      <c r="G18" s="554">
        <v>31.920199501246884</v>
      </c>
      <c r="H18" s="554" t="s">
        <v>170</v>
      </c>
      <c r="I18" s="555"/>
      <c r="J18" s="556" t="s">
        <v>10</v>
      </c>
      <c r="K18" s="554" t="s">
        <v>176</v>
      </c>
      <c r="L18" s="554">
        <v>2200</v>
      </c>
      <c r="M18" s="554">
        <v>18</v>
      </c>
      <c r="N18" s="554">
        <v>122.22222222222223</v>
      </c>
      <c r="O18" s="554">
        <v>4</v>
      </c>
      <c r="P18" s="554">
        <v>32.727272727272727</v>
      </c>
      <c r="Q18" s="554" t="s">
        <v>171</v>
      </c>
      <c r="R18" s="555"/>
      <c r="S18" s="556" t="s">
        <v>9</v>
      </c>
      <c r="T18" s="554" t="s">
        <v>176</v>
      </c>
      <c r="U18" s="554">
        <v>1750</v>
      </c>
      <c r="V18" s="554">
        <v>15</v>
      </c>
      <c r="W18" s="554">
        <v>116.66666666666667</v>
      </c>
      <c r="X18" s="554">
        <v>4</v>
      </c>
      <c r="Y18" s="554">
        <v>34.285714285714285</v>
      </c>
      <c r="Z18" s="554" t="s">
        <v>171</v>
      </c>
      <c r="AA18" s="557"/>
    </row>
    <row r="19" spans="1:27">
      <c r="A19" s="552" t="s">
        <v>168</v>
      </c>
      <c r="B19" s="553" t="s">
        <v>176</v>
      </c>
      <c r="C19" s="554">
        <v>1957</v>
      </c>
      <c r="D19" s="554">
        <v>18</v>
      </c>
      <c r="E19" s="554">
        <v>108.72222222222223</v>
      </c>
      <c r="F19" s="554">
        <v>4</v>
      </c>
      <c r="G19" s="554">
        <v>36.791006642820641</v>
      </c>
      <c r="H19" s="554" t="s">
        <v>170</v>
      </c>
      <c r="I19" s="555"/>
      <c r="J19" s="556" t="s">
        <v>10</v>
      </c>
      <c r="K19" s="554" t="s">
        <v>176</v>
      </c>
      <c r="L19" s="554">
        <v>1859</v>
      </c>
      <c r="M19" s="554">
        <v>16</v>
      </c>
      <c r="N19" s="554">
        <v>116.1875</v>
      </c>
      <c r="O19" s="554">
        <v>4</v>
      </c>
      <c r="P19" s="554">
        <v>34.427111350188277</v>
      </c>
      <c r="Q19" s="554" t="s">
        <v>171</v>
      </c>
      <c r="R19" s="555"/>
      <c r="S19" s="556" t="s">
        <v>9</v>
      </c>
      <c r="T19" s="554" t="s">
        <v>176</v>
      </c>
      <c r="U19" s="554">
        <v>1530</v>
      </c>
      <c r="V19" s="554">
        <v>13</v>
      </c>
      <c r="W19" s="554">
        <v>117.69230769230769</v>
      </c>
      <c r="X19" s="554">
        <v>4</v>
      </c>
      <c r="Y19" s="554">
        <v>33.986928104575163</v>
      </c>
      <c r="Z19" s="554" t="s">
        <v>171</v>
      </c>
      <c r="AA19" s="557"/>
    </row>
    <row r="20" spans="1:27">
      <c r="A20" s="552" t="s">
        <v>168</v>
      </c>
      <c r="B20" s="553" t="s">
        <v>176</v>
      </c>
      <c r="C20" s="554">
        <v>1690</v>
      </c>
      <c r="D20" s="554">
        <v>13</v>
      </c>
      <c r="E20" s="554">
        <v>130</v>
      </c>
      <c r="F20" s="554">
        <v>4</v>
      </c>
      <c r="G20" s="554">
        <v>30.76923076923077</v>
      </c>
      <c r="H20" s="554" t="s">
        <v>170</v>
      </c>
      <c r="I20" s="555"/>
      <c r="J20" s="556" t="s">
        <v>10</v>
      </c>
      <c r="K20" s="554" t="s">
        <v>176</v>
      </c>
      <c r="L20" s="554">
        <v>1500</v>
      </c>
      <c r="M20" s="554">
        <v>14</v>
      </c>
      <c r="N20" s="554">
        <v>107.14285714285714</v>
      </c>
      <c r="O20" s="554">
        <v>4</v>
      </c>
      <c r="P20" s="554">
        <v>37.333333333333336</v>
      </c>
      <c r="Q20" s="554" t="s">
        <v>171</v>
      </c>
      <c r="R20" s="555"/>
      <c r="S20" s="556" t="s">
        <v>9</v>
      </c>
      <c r="T20" s="554" t="s">
        <v>176</v>
      </c>
      <c r="U20" s="554">
        <v>1830</v>
      </c>
      <c r="V20" s="554">
        <v>14</v>
      </c>
      <c r="W20" s="554">
        <v>130.71428571428572</v>
      </c>
      <c r="X20" s="554">
        <v>4</v>
      </c>
      <c r="Y20" s="554">
        <v>30.601092896174862</v>
      </c>
      <c r="Z20" s="554" t="s">
        <v>171</v>
      </c>
      <c r="AA20" s="557"/>
    </row>
    <row r="21" spans="1:27">
      <c r="A21" s="558"/>
      <c r="B21" s="553" t="s">
        <v>173</v>
      </c>
      <c r="C21" s="554">
        <v>5652</v>
      </c>
      <c r="D21" s="554">
        <v>47</v>
      </c>
      <c r="E21" s="554">
        <v>120.25531914893617</v>
      </c>
      <c r="F21" s="554">
        <v>4</v>
      </c>
      <c r="G21" s="554">
        <v>33.262561924982307</v>
      </c>
      <c r="H21" s="554" t="s">
        <v>170</v>
      </c>
      <c r="I21" s="555"/>
      <c r="J21" s="559"/>
      <c r="K21" s="554" t="s">
        <v>173</v>
      </c>
      <c r="L21" s="554">
        <v>5559</v>
      </c>
      <c r="M21" s="554">
        <v>48</v>
      </c>
      <c r="N21" s="554">
        <v>115.8125</v>
      </c>
      <c r="O21" s="554">
        <v>4</v>
      </c>
      <c r="P21" s="554">
        <v>34.538586076632491</v>
      </c>
      <c r="Q21" s="554" t="s">
        <v>171</v>
      </c>
      <c r="R21" s="555"/>
      <c r="S21" s="559"/>
      <c r="T21" s="554" t="s">
        <v>173</v>
      </c>
      <c r="U21" s="554">
        <v>5110</v>
      </c>
      <c r="V21" s="554">
        <v>42</v>
      </c>
      <c r="W21" s="554">
        <v>121.66666666666667</v>
      </c>
      <c r="X21" s="554">
        <v>4</v>
      </c>
      <c r="Y21" s="554">
        <v>32.87671232876712</v>
      </c>
      <c r="Z21" s="554" t="s">
        <v>171</v>
      </c>
      <c r="AA21" s="557"/>
    </row>
    <row r="22" spans="1:27">
      <c r="A22" s="558"/>
      <c r="B22" s="560"/>
      <c r="C22" s="561"/>
      <c r="D22" s="561"/>
      <c r="E22" s="554">
        <v>0</v>
      </c>
      <c r="F22" s="561"/>
      <c r="G22" s="554">
        <v>0</v>
      </c>
      <c r="H22" s="561"/>
      <c r="I22" s="555"/>
      <c r="J22" s="559"/>
      <c r="K22" s="561"/>
      <c r="L22" s="561"/>
      <c r="M22" s="561"/>
      <c r="N22" s="554">
        <v>0</v>
      </c>
      <c r="O22" s="561"/>
      <c r="P22" s="554">
        <v>0</v>
      </c>
      <c r="Q22" s="554" t="s">
        <v>171</v>
      </c>
      <c r="R22" s="555"/>
      <c r="S22" s="559"/>
      <c r="T22" s="561"/>
      <c r="U22" s="561"/>
      <c r="V22" s="561"/>
      <c r="W22" s="554"/>
      <c r="X22" s="561"/>
      <c r="Y22" s="554"/>
      <c r="Z22" s="561"/>
      <c r="AA22" s="557"/>
    </row>
    <row r="23" spans="1:27">
      <c r="A23" s="552" t="s">
        <v>168</v>
      </c>
      <c r="B23" s="553" t="s">
        <v>177</v>
      </c>
      <c r="C23" s="554">
        <v>1101</v>
      </c>
      <c r="D23" s="554">
        <v>10</v>
      </c>
      <c r="E23" s="554">
        <v>110.1</v>
      </c>
      <c r="F23" s="554">
        <v>3.3</v>
      </c>
      <c r="G23" s="554">
        <v>29.972752043596731</v>
      </c>
      <c r="H23" s="554" t="s">
        <v>170</v>
      </c>
      <c r="I23" s="555"/>
      <c r="J23" s="556" t="s">
        <v>10</v>
      </c>
      <c r="K23" s="554" t="s">
        <v>177</v>
      </c>
      <c r="L23" s="554">
        <v>1101</v>
      </c>
      <c r="M23" s="554">
        <v>10</v>
      </c>
      <c r="N23" s="554">
        <v>110.1</v>
      </c>
      <c r="O23" s="554">
        <v>3.3</v>
      </c>
      <c r="P23" s="554">
        <v>29.972752043596731</v>
      </c>
      <c r="Q23" s="554" t="s">
        <v>171</v>
      </c>
      <c r="R23" s="555"/>
      <c r="S23" s="556" t="s">
        <v>9</v>
      </c>
      <c r="T23" s="554" t="s">
        <v>177</v>
      </c>
      <c r="U23" s="554">
        <v>1530</v>
      </c>
      <c r="V23" s="554">
        <v>16</v>
      </c>
      <c r="W23" s="554">
        <v>95.625</v>
      </c>
      <c r="X23" s="554">
        <v>3.3</v>
      </c>
      <c r="Y23" s="554">
        <v>34.509803921568626</v>
      </c>
      <c r="Z23" s="554" t="s">
        <v>171</v>
      </c>
      <c r="AA23" s="557"/>
    </row>
    <row r="24" spans="1:27">
      <c r="A24" s="552" t="s">
        <v>168</v>
      </c>
      <c r="B24" s="553" t="s">
        <v>177</v>
      </c>
      <c r="C24" s="554">
        <v>1251</v>
      </c>
      <c r="D24" s="554">
        <v>12</v>
      </c>
      <c r="E24" s="554">
        <v>104.25</v>
      </c>
      <c r="F24" s="554">
        <v>3.3</v>
      </c>
      <c r="G24" s="554">
        <v>31.654676258992808</v>
      </c>
      <c r="H24" s="554" t="s">
        <v>170</v>
      </c>
      <c r="I24" s="555"/>
      <c r="J24" s="556" t="s">
        <v>10</v>
      </c>
      <c r="K24" s="554" t="s">
        <v>177</v>
      </c>
      <c r="L24" s="554">
        <v>1251</v>
      </c>
      <c r="M24" s="554">
        <v>12</v>
      </c>
      <c r="N24" s="554">
        <v>104.25</v>
      </c>
      <c r="O24" s="554">
        <v>3.3</v>
      </c>
      <c r="P24" s="554">
        <v>31.654676258992808</v>
      </c>
      <c r="Q24" s="554" t="s">
        <v>171</v>
      </c>
      <c r="R24" s="555"/>
      <c r="S24" s="556" t="s">
        <v>9</v>
      </c>
      <c r="T24" s="554" t="s">
        <v>177</v>
      </c>
      <c r="U24" s="554">
        <v>1360</v>
      </c>
      <c r="V24" s="554">
        <v>13</v>
      </c>
      <c r="W24" s="554">
        <v>104.61538461538461</v>
      </c>
      <c r="X24" s="554">
        <v>3.3</v>
      </c>
      <c r="Y24" s="554">
        <v>31.544117647058822</v>
      </c>
      <c r="Z24" s="554" t="s">
        <v>171</v>
      </c>
      <c r="AA24" s="557"/>
    </row>
    <row r="25" spans="1:27">
      <c r="A25" s="552" t="s">
        <v>168</v>
      </c>
      <c r="B25" s="553" t="s">
        <v>177</v>
      </c>
      <c r="C25" s="554">
        <v>1300</v>
      </c>
      <c r="D25" s="554">
        <v>10</v>
      </c>
      <c r="E25" s="554">
        <v>130</v>
      </c>
      <c r="F25" s="554">
        <v>3.3</v>
      </c>
      <c r="G25" s="554">
        <v>25.384615384615383</v>
      </c>
      <c r="H25" s="554" t="s">
        <v>170</v>
      </c>
      <c r="I25" s="555"/>
      <c r="J25" s="556" t="s">
        <v>10</v>
      </c>
      <c r="K25" s="554" t="s">
        <v>177</v>
      </c>
      <c r="L25" s="554">
        <v>1250</v>
      </c>
      <c r="M25" s="554">
        <v>13</v>
      </c>
      <c r="N25" s="554">
        <v>96.15384615384616</v>
      </c>
      <c r="O25" s="554">
        <v>3.3</v>
      </c>
      <c r="P25" s="554">
        <v>34.319999999999993</v>
      </c>
      <c r="Q25" s="554" t="s">
        <v>171</v>
      </c>
      <c r="R25" s="555"/>
      <c r="S25" s="556" t="s">
        <v>9</v>
      </c>
      <c r="T25" s="554" t="s">
        <v>177</v>
      </c>
      <c r="U25" s="554">
        <v>1750</v>
      </c>
      <c r="V25" s="554">
        <v>15</v>
      </c>
      <c r="W25" s="554">
        <v>116.66666666666667</v>
      </c>
      <c r="X25" s="554">
        <v>3.3</v>
      </c>
      <c r="Y25" s="554">
        <v>28.285714285714285</v>
      </c>
      <c r="Z25" s="554" t="s">
        <v>171</v>
      </c>
      <c r="AA25" s="557"/>
    </row>
    <row r="26" spans="1:27">
      <c r="A26" s="558"/>
      <c r="B26" s="553" t="s">
        <v>173</v>
      </c>
      <c r="C26" s="554">
        <v>3652</v>
      </c>
      <c r="D26" s="554">
        <v>32</v>
      </c>
      <c r="E26" s="554">
        <v>114.125</v>
      </c>
      <c r="F26" s="554">
        <v>3.3</v>
      </c>
      <c r="G26" s="554">
        <v>28.91566265060241</v>
      </c>
      <c r="H26" s="554" t="s">
        <v>170</v>
      </c>
      <c r="I26" s="555"/>
      <c r="J26" s="559"/>
      <c r="K26" s="554" t="s">
        <v>173</v>
      </c>
      <c r="L26" s="554">
        <v>3602</v>
      </c>
      <c r="M26" s="554">
        <v>35</v>
      </c>
      <c r="N26" s="554">
        <v>102.91428571428571</v>
      </c>
      <c r="O26" s="554">
        <v>3.3</v>
      </c>
      <c r="P26" s="554">
        <v>32.065519156024429</v>
      </c>
      <c r="Q26" s="554" t="s">
        <v>171</v>
      </c>
      <c r="R26" s="555"/>
      <c r="S26" s="559"/>
      <c r="T26" s="554" t="s">
        <v>173</v>
      </c>
      <c r="U26" s="554">
        <v>4640</v>
      </c>
      <c r="V26" s="554">
        <v>44</v>
      </c>
      <c r="W26" s="554">
        <v>105.45454545454545</v>
      </c>
      <c r="X26" s="554">
        <v>3.3</v>
      </c>
      <c r="Y26" s="554">
        <v>31.293103448275858</v>
      </c>
      <c r="Z26" s="554" t="s">
        <v>171</v>
      </c>
      <c r="AA26" s="557"/>
    </row>
    <row r="27" spans="1:27">
      <c r="A27" s="558"/>
      <c r="B27" s="560"/>
      <c r="C27" s="561"/>
      <c r="D27" s="561"/>
      <c r="E27" s="554">
        <v>0</v>
      </c>
      <c r="F27" s="561"/>
      <c r="G27" s="554">
        <v>0</v>
      </c>
      <c r="H27" s="561"/>
      <c r="I27" s="555"/>
      <c r="J27" s="559"/>
      <c r="K27" s="561"/>
      <c r="L27" s="561"/>
      <c r="M27" s="561"/>
      <c r="N27" s="554">
        <v>0</v>
      </c>
      <c r="O27" s="561"/>
      <c r="P27" s="554">
        <v>0</v>
      </c>
      <c r="Q27" s="561"/>
      <c r="R27" s="555"/>
      <c r="S27" s="559"/>
      <c r="T27" s="561"/>
      <c r="U27" s="561"/>
      <c r="V27" s="561"/>
      <c r="W27" s="554"/>
      <c r="X27" s="561"/>
      <c r="Y27" s="554"/>
      <c r="Z27" s="561"/>
      <c r="AA27" s="557"/>
    </row>
    <row r="28" spans="1:27">
      <c r="A28" s="552" t="s">
        <v>168</v>
      </c>
      <c r="B28" s="553" t="s">
        <v>178</v>
      </c>
      <c r="C28" s="561"/>
      <c r="D28" s="561"/>
      <c r="E28" s="554">
        <v>0</v>
      </c>
      <c r="F28" s="554">
        <v>2.5</v>
      </c>
      <c r="G28" s="554">
        <v>0</v>
      </c>
      <c r="H28" s="561"/>
      <c r="I28" s="555"/>
      <c r="J28" s="556" t="s">
        <v>10</v>
      </c>
      <c r="K28" s="554" t="s">
        <v>178</v>
      </c>
      <c r="L28" s="561"/>
      <c r="M28" s="561"/>
      <c r="N28" s="554">
        <v>0</v>
      </c>
      <c r="O28" s="554">
        <v>2.5</v>
      </c>
      <c r="P28" s="554">
        <v>0</v>
      </c>
      <c r="Q28" s="561"/>
      <c r="R28" s="555"/>
      <c r="S28" s="556" t="s">
        <v>9</v>
      </c>
      <c r="T28" s="554" t="s">
        <v>178</v>
      </c>
      <c r="U28" s="561"/>
      <c r="V28" s="561"/>
      <c r="W28" s="554">
        <v>0</v>
      </c>
      <c r="X28" s="554">
        <v>2.5</v>
      </c>
      <c r="Y28" s="554">
        <v>0</v>
      </c>
      <c r="Z28" s="561"/>
      <c r="AA28" s="557"/>
    </row>
    <row r="29" spans="1:27">
      <c r="A29" s="552" t="s">
        <v>168</v>
      </c>
      <c r="B29" s="553" t="s">
        <v>178</v>
      </c>
      <c r="C29" s="561"/>
      <c r="D29" s="561"/>
      <c r="E29" s="554">
        <v>0</v>
      </c>
      <c r="F29" s="554">
        <v>2.5</v>
      </c>
      <c r="G29" s="554">
        <v>0</v>
      </c>
      <c r="H29" s="561"/>
      <c r="I29" s="555"/>
      <c r="J29" s="556" t="s">
        <v>172</v>
      </c>
      <c r="K29" s="554" t="s">
        <v>178</v>
      </c>
      <c r="L29" s="561"/>
      <c r="M29" s="561"/>
      <c r="N29" s="554">
        <v>0</v>
      </c>
      <c r="O29" s="554">
        <v>2.5</v>
      </c>
      <c r="P29" s="554">
        <v>0</v>
      </c>
      <c r="Q29" s="561"/>
      <c r="R29" s="555"/>
      <c r="S29" s="556" t="s">
        <v>9</v>
      </c>
      <c r="T29" s="554" t="s">
        <v>178</v>
      </c>
      <c r="U29" s="561"/>
      <c r="V29" s="561"/>
      <c r="W29" s="554">
        <v>0</v>
      </c>
      <c r="X29" s="554">
        <v>2.5</v>
      </c>
      <c r="Y29" s="554">
        <v>0</v>
      </c>
      <c r="Z29" s="561"/>
      <c r="AA29" s="557"/>
    </row>
    <row r="30" spans="1:27">
      <c r="A30" s="552" t="s">
        <v>168</v>
      </c>
      <c r="B30" s="553" t="s">
        <v>178</v>
      </c>
      <c r="C30" s="561"/>
      <c r="D30" s="561"/>
      <c r="E30" s="554">
        <v>0</v>
      </c>
      <c r="F30" s="554">
        <v>2.5</v>
      </c>
      <c r="G30" s="554">
        <v>0</v>
      </c>
      <c r="H30" s="561"/>
      <c r="I30" s="555"/>
      <c r="J30" s="556" t="s">
        <v>10</v>
      </c>
      <c r="K30" s="554" t="s">
        <v>178</v>
      </c>
      <c r="L30" s="561"/>
      <c r="M30" s="561"/>
      <c r="N30" s="554">
        <v>0</v>
      </c>
      <c r="O30" s="554">
        <v>2.5</v>
      </c>
      <c r="P30" s="554">
        <v>0</v>
      </c>
      <c r="Q30" s="561"/>
      <c r="R30" s="555"/>
      <c r="S30" s="556" t="s">
        <v>9</v>
      </c>
      <c r="T30" s="554" t="s">
        <v>178</v>
      </c>
      <c r="U30" s="561"/>
      <c r="V30" s="561"/>
      <c r="W30" s="554">
        <v>0</v>
      </c>
      <c r="X30" s="554">
        <v>2.5</v>
      </c>
      <c r="Y30" s="554">
        <v>0</v>
      </c>
      <c r="Z30" s="561"/>
      <c r="AA30" s="557"/>
    </row>
    <row r="31" spans="1:27">
      <c r="A31" s="558"/>
      <c r="B31" s="553" t="s">
        <v>173</v>
      </c>
      <c r="C31" s="554">
        <v>0</v>
      </c>
      <c r="D31" s="554">
        <v>0</v>
      </c>
      <c r="E31" s="554">
        <v>0</v>
      </c>
      <c r="F31" s="554">
        <v>2.5</v>
      </c>
      <c r="G31" s="554">
        <v>0</v>
      </c>
      <c r="H31" s="561"/>
      <c r="I31" s="555"/>
      <c r="J31" s="559"/>
      <c r="K31" s="554" t="s">
        <v>173</v>
      </c>
      <c r="L31" s="554">
        <v>0</v>
      </c>
      <c r="M31" s="554">
        <v>0</v>
      </c>
      <c r="N31" s="554">
        <v>0</v>
      </c>
      <c r="O31" s="554">
        <v>2.5</v>
      </c>
      <c r="P31" s="554">
        <v>0</v>
      </c>
      <c r="Q31" s="561"/>
      <c r="R31" s="555"/>
      <c r="S31" s="559"/>
      <c r="T31" s="554" t="s">
        <v>173</v>
      </c>
      <c r="U31" s="554">
        <v>0</v>
      </c>
      <c r="V31" s="554">
        <v>0</v>
      </c>
      <c r="W31" s="554">
        <v>0</v>
      </c>
      <c r="X31" s="554">
        <v>2.5</v>
      </c>
      <c r="Y31" s="554">
        <v>0</v>
      </c>
      <c r="Z31" s="561"/>
      <c r="AA31" s="557"/>
    </row>
    <row r="32" spans="1:27">
      <c r="A32" s="552" t="s">
        <v>168</v>
      </c>
      <c r="B32" s="553" t="s">
        <v>169</v>
      </c>
      <c r="C32" s="554">
        <v>5400</v>
      </c>
      <c r="D32" s="554">
        <v>25</v>
      </c>
      <c r="E32" s="554">
        <v>216</v>
      </c>
      <c r="F32" s="554">
        <v>8.3000000000000007</v>
      </c>
      <c r="G32" s="554">
        <v>38.425925925925931</v>
      </c>
      <c r="H32" s="554" t="s">
        <v>170</v>
      </c>
      <c r="I32" s="555"/>
      <c r="J32" s="556" t="s">
        <v>10</v>
      </c>
      <c r="K32" s="554" t="s">
        <v>169</v>
      </c>
      <c r="L32" s="554">
        <v>4290</v>
      </c>
      <c r="M32" s="554">
        <v>19</v>
      </c>
      <c r="N32" s="554">
        <v>225.78947368421052</v>
      </c>
      <c r="O32" s="554">
        <v>8.3000000000000007</v>
      </c>
      <c r="P32" s="554">
        <v>36.759906759906762</v>
      </c>
      <c r="Q32" s="554" t="s">
        <v>171</v>
      </c>
      <c r="R32" s="555"/>
      <c r="S32" s="556" t="s">
        <v>9</v>
      </c>
      <c r="T32" s="554" t="s">
        <v>169</v>
      </c>
      <c r="U32" s="554">
        <v>4920</v>
      </c>
      <c r="V32" s="554">
        <v>24</v>
      </c>
      <c r="W32" s="554">
        <v>205</v>
      </c>
      <c r="X32" s="554">
        <v>8.3000000000000007</v>
      </c>
      <c r="Y32" s="554">
        <v>40.487804878048784</v>
      </c>
      <c r="Z32" s="554" t="s">
        <v>171</v>
      </c>
      <c r="AA32" s="557"/>
    </row>
    <row r="33" spans="1:27">
      <c r="A33" s="552" t="s">
        <v>168</v>
      </c>
      <c r="B33" s="553" t="s">
        <v>169</v>
      </c>
      <c r="C33" s="554">
        <v>4800</v>
      </c>
      <c r="D33" s="554">
        <v>23</v>
      </c>
      <c r="E33" s="554">
        <v>208.69565217391303</v>
      </c>
      <c r="F33" s="554">
        <v>8.3000000000000007</v>
      </c>
      <c r="G33" s="554">
        <v>39.770833333333336</v>
      </c>
      <c r="H33" s="554" t="s">
        <v>170</v>
      </c>
      <c r="I33" s="555"/>
      <c r="J33" s="556" t="s">
        <v>172</v>
      </c>
      <c r="K33" s="554" t="s">
        <v>169</v>
      </c>
      <c r="L33" s="554">
        <v>4835</v>
      </c>
      <c r="M33" s="554">
        <v>21</v>
      </c>
      <c r="N33" s="554">
        <v>230.23809523809524</v>
      </c>
      <c r="O33" s="554">
        <v>8.3000000000000007</v>
      </c>
      <c r="P33" s="554">
        <v>36.049638055842813</v>
      </c>
      <c r="Q33" s="554" t="s">
        <v>171</v>
      </c>
      <c r="R33" s="555"/>
      <c r="S33" s="556" t="s">
        <v>9</v>
      </c>
      <c r="T33" s="554" t="s">
        <v>169</v>
      </c>
      <c r="U33" s="554">
        <v>4010</v>
      </c>
      <c r="V33" s="554">
        <v>19</v>
      </c>
      <c r="W33" s="554">
        <v>211.05263157894737</v>
      </c>
      <c r="X33" s="554">
        <v>8.3000000000000007</v>
      </c>
      <c r="Y33" s="554">
        <v>39.326683291770578</v>
      </c>
      <c r="Z33" s="554" t="s">
        <v>171</v>
      </c>
      <c r="AA33" s="557"/>
    </row>
    <row r="34" spans="1:27">
      <c r="A34" s="552" t="s">
        <v>168</v>
      </c>
      <c r="B34" s="553" t="s">
        <v>169</v>
      </c>
      <c r="C34" s="554">
        <v>5050</v>
      </c>
      <c r="D34" s="554">
        <v>23</v>
      </c>
      <c r="E34" s="554">
        <v>219.56521739130434</v>
      </c>
      <c r="F34" s="554">
        <v>8.3000000000000007</v>
      </c>
      <c r="G34" s="554">
        <v>37.801980198019812</v>
      </c>
      <c r="H34" s="554" t="s">
        <v>170</v>
      </c>
      <c r="I34" s="555"/>
      <c r="J34" s="556" t="s">
        <v>10</v>
      </c>
      <c r="K34" s="554" t="s">
        <v>169</v>
      </c>
      <c r="L34" s="554">
        <v>4400</v>
      </c>
      <c r="M34" s="554">
        <v>19</v>
      </c>
      <c r="N34" s="554">
        <v>231.57894736842104</v>
      </c>
      <c r="O34" s="554">
        <v>8.3000000000000007</v>
      </c>
      <c r="P34" s="554">
        <v>35.840909090909093</v>
      </c>
      <c r="Q34" s="554" t="s">
        <v>171</v>
      </c>
      <c r="R34" s="555"/>
      <c r="S34" s="556" t="s">
        <v>9</v>
      </c>
      <c r="T34" s="554" t="s">
        <v>169</v>
      </c>
      <c r="U34" s="554">
        <v>4160</v>
      </c>
      <c r="V34" s="554">
        <v>21</v>
      </c>
      <c r="W34" s="554">
        <v>198.0952380952381</v>
      </c>
      <c r="X34" s="554">
        <v>8.3000000000000007</v>
      </c>
      <c r="Y34" s="554">
        <v>41.89903846153846</v>
      </c>
      <c r="Z34" s="554" t="s">
        <v>171</v>
      </c>
      <c r="AA34" s="557"/>
    </row>
    <row r="35" spans="1:27">
      <c r="A35" s="558"/>
      <c r="B35" s="553" t="s">
        <v>173</v>
      </c>
      <c r="C35" s="554">
        <v>15250</v>
      </c>
      <c r="D35" s="554">
        <v>71</v>
      </c>
      <c r="E35" s="554">
        <v>214.78873239436621</v>
      </c>
      <c r="F35" s="554">
        <v>8.3000000000000007</v>
      </c>
      <c r="G35" s="554">
        <v>38.642622950819671</v>
      </c>
      <c r="H35" s="554" t="s">
        <v>170</v>
      </c>
      <c r="I35" s="555"/>
      <c r="J35" s="559"/>
      <c r="K35" s="554" t="s">
        <v>173</v>
      </c>
      <c r="L35" s="554">
        <v>13525</v>
      </c>
      <c r="M35" s="554">
        <v>59</v>
      </c>
      <c r="N35" s="554">
        <v>229.23728813559322</v>
      </c>
      <c r="O35" s="554">
        <v>8.3000000000000007</v>
      </c>
      <c r="P35" s="554">
        <v>36.207024029574868</v>
      </c>
      <c r="Q35" s="554" t="s">
        <v>171</v>
      </c>
      <c r="R35" s="555"/>
      <c r="S35" s="559"/>
      <c r="T35" s="554" t="s">
        <v>173</v>
      </c>
      <c r="U35" s="554">
        <v>13090</v>
      </c>
      <c r="V35" s="554">
        <v>64</v>
      </c>
      <c r="W35" s="554">
        <v>204.53125</v>
      </c>
      <c r="X35" s="554">
        <v>8.3000000000000007</v>
      </c>
      <c r="Y35" s="554">
        <v>40.580595874713524</v>
      </c>
      <c r="Z35" s="554" t="s">
        <v>171</v>
      </c>
      <c r="AA35" s="557"/>
    </row>
    <row r="36" spans="1:27">
      <c r="A36" s="558"/>
      <c r="B36" s="560"/>
      <c r="C36" s="561"/>
      <c r="D36" s="561"/>
      <c r="E36" s="554">
        <v>0</v>
      </c>
      <c r="F36" s="561"/>
      <c r="G36" s="554">
        <v>0</v>
      </c>
      <c r="H36" s="561"/>
      <c r="I36" s="555"/>
      <c r="J36" s="559"/>
      <c r="K36" s="561"/>
      <c r="L36" s="561"/>
      <c r="M36" s="561"/>
      <c r="N36" s="554">
        <v>0</v>
      </c>
      <c r="O36" s="561"/>
      <c r="P36" s="554">
        <v>0</v>
      </c>
      <c r="Q36" s="561"/>
      <c r="R36" s="555"/>
      <c r="S36" s="559"/>
      <c r="T36" s="561"/>
      <c r="U36" s="561"/>
      <c r="V36" s="561"/>
      <c r="W36" s="554">
        <v>0</v>
      </c>
      <c r="X36" s="561"/>
      <c r="Y36" s="554"/>
      <c r="Z36" s="561"/>
      <c r="AA36" s="557"/>
    </row>
    <row r="37" spans="1:27">
      <c r="A37" s="552" t="s">
        <v>168</v>
      </c>
      <c r="B37" s="553" t="s">
        <v>174</v>
      </c>
      <c r="C37" s="554">
        <v>4600</v>
      </c>
      <c r="D37" s="554">
        <v>23</v>
      </c>
      <c r="E37" s="554">
        <v>200</v>
      </c>
      <c r="F37" s="554">
        <v>6.7</v>
      </c>
      <c r="G37" s="554">
        <v>33.5</v>
      </c>
      <c r="H37" s="554" t="s">
        <v>170</v>
      </c>
      <c r="I37" s="555"/>
      <c r="J37" s="556" t="s">
        <v>10</v>
      </c>
      <c r="K37" s="554" t="s">
        <v>174</v>
      </c>
      <c r="L37" s="554">
        <v>3070</v>
      </c>
      <c r="M37" s="554">
        <v>20</v>
      </c>
      <c r="N37" s="554">
        <v>153.5</v>
      </c>
      <c r="O37" s="554">
        <v>6.7</v>
      </c>
      <c r="P37" s="554">
        <v>43.648208469055376</v>
      </c>
      <c r="Q37" s="554" t="s">
        <v>171</v>
      </c>
      <c r="R37" s="555"/>
      <c r="S37" s="556" t="s">
        <v>9</v>
      </c>
      <c r="T37" s="554" t="s">
        <v>174</v>
      </c>
      <c r="U37" s="554">
        <v>3400</v>
      </c>
      <c r="V37" s="554">
        <v>19</v>
      </c>
      <c r="W37" s="554">
        <v>178.94736842105263</v>
      </c>
      <c r="X37" s="554">
        <v>6.7</v>
      </c>
      <c r="Y37" s="554">
        <v>37.441176470588232</v>
      </c>
      <c r="Z37" s="554" t="s">
        <v>171</v>
      </c>
      <c r="AA37" s="557"/>
    </row>
    <row r="38" spans="1:27">
      <c r="A38" s="552" t="s">
        <v>168</v>
      </c>
      <c r="B38" s="553" t="s">
        <v>174</v>
      </c>
      <c r="C38" s="554">
        <v>4300</v>
      </c>
      <c r="D38" s="554">
        <v>23</v>
      </c>
      <c r="E38" s="554">
        <v>186.95652173913044</v>
      </c>
      <c r="F38" s="554">
        <v>6.7</v>
      </c>
      <c r="G38" s="554">
        <v>35.837209302325583</v>
      </c>
      <c r="H38" s="554" t="s">
        <v>170</v>
      </c>
      <c r="I38" s="555"/>
      <c r="J38" s="556" t="s">
        <v>172</v>
      </c>
      <c r="K38" s="554" t="s">
        <v>174</v>
      </c>
      <c r="L38" s="554">
        <v>2800</v>
      </c>
      <c r="M38" s="554">
        <v>19</v>
      </c>
      <c r="N38" s="554">
        <v>147.36842105263159</v>
      </c>
      <c r="O38" s="554">
        <v>6.7</v>
      </c>
      <c r="P38" s="554">
        <v>45.464285714285715</v>
      </c>
      <c r="Q38" s="554" t="s">
        <v>171</v>
      </c>
      <c r="R38" s="555"/>
      <c r="S38" s="556" t="s">
        <v>9</v>
      </c>
      <c r="T38" s="554" t="s">
        <v>174</v>
      </c>
      <c r="U38" s="554">
        <v>3850</v>
      </c>
      <c r="V38" s="554">
        <v>19</v>
      </c>
      <c r="W38" s="554">
        <v>202.63157894736841</v>
      </c>
      <c r="X38" s="554">
        <v>6.7</v>
      </c>
      <c r="Y38" s="554">
        <v>33.064935064935071</v>
      </c>
      <c r="Z38" s="554" t="s">
        <v>171</v>
      </c>
      <c r="AA38" s="557"/>
    </row>
    <row r="39" spans="1:27">
      <c r="A39" s="552" t="s">
        <v>168</v>
      </c>
      <c r="B39" s="553" t="s">
        <v>174</v>
      </c>
      <c r="C39" s="554">
        <v>3800</v>
      </c>
      <c r="D39" s="554">
        <v>20</v>
      </c>
      <c r="E39" s="554">
        <v>190</v>
      </c>
      <c r="F39" s="554">
        <v>6.7</v>
      </c>
      <c r="G39" s="554">
        <v>35.263157894736842</v>
      </c>
      <c r="H39" s="554" t="s">
        <v>170</v>
      </c>
      <c r="I39" s="555"/>
      <c r="J39" s="556" t="s">
        <v>10</v>
      </c>
      <c r="K39" s="554" t="s">
        <v>174</v>
      </c>
      <c r="L39" s="554">
        <v>3000</v>
      </c>
      <c r="M39" s="554">
        <v>16</v>
      </c>
      <c r="N39" s="554">
        <v>187.5</v>
      </c>
      <c r="O39" s="554">
        <v>6.7</v>
      </c>
      <c r="P39" s="554">
        <v>35.733333333333334</v>
      </c>
      <c r="Q39" s="554" t="s">
        <v>171</v>
      </c>
      <c r="R39" s="555"/>
      <c r="S39" s="556" t="s">
        <v>9</v>
      </c>
      <c r="T39" s="554" t="s">
        <v>174</v>
      </c>
      <c r="U39" s="554">
        <v>4500</v>
      </c>
      <c r="V39" s="554">
        <v>23</v>
      </c>
      <c r="W39" s="554">
        <v>195.65217391304347</v>
      </c>
      <c r="X39" s="554">
        <v>6.7</v>
      </c>
      <c r="Y39" s="554">
        <v>34.244444444444447</v>
      </c>
      <c r="Z39" s="554" t="s">
        <v>171</v>
      </c>
      <c r="AA39" s="557"/>
    </row>
    <row r="40" spans="1:27">
      <c r="A40" s="558"/>
      <c r="B40" s="553" t="s">
        <v>173</v>
      </c>
      <c r="C40" s="554">
        <v>12700</v>
      </c>
      <c r="D40" s="554">
        <v>66</v>
      </c>
      <c r="E40" s="554">
        <v>192.42424242424244</v>
      </c>
      <c r="F40" s="554">
        <v>6.7</v>
      </c>
      <c r="G40" s="554">
        <v>34.818897637795274</v>
      </c>
      <c r="H40" s="554" t="s">
        <v>170</v>
      </c>
      <c r="I40" s="555"/>
      <c r="J40" s="559"/>
      <c r="K40" s="554" t="s">
        <v>173</v>
      </c>
      <c r="L40" s="554">
        <v>8870</v>
      </c>
      <c r="M40" s="554">
        <v>55</v>
      </c>
      <c r="N40" s="554">
        <v>161.27272727272728</v>
      </c>
      <c r="O40" s="554">
        <v>6.7</v>
      </c>
      <c r="P40" s="554">
        <v>41.544532130777903</v>
      </c>
      <c r="Q40" s="554" t="s">
        <v>171</v>
      </c>
      <c r="R40" s="555"/>
      <c r="S40" s="559"/>
      <c r="T40" s="554" t="s">
        <v>173</v>
      </c>
      <c r="U40" s="554">
        <v>11750</v>
      </c>
      <c r="V40" s="554">
        <v>61</v>
      </c>
      <c r="W40" s="554">
        <v>192.62295081967213</v>
      </c>
      <c r="X40" s="554">
        <v>6.7</v>
      </c>
      <c r="Y40" s="554">
        <v>34.782978723404256</v>
      </c>
      <c r="Z40" s="554" t="s">
        <v>171</v>
      </c>
      <c r="AA40" s="557"/>
    </row>
    <row r="41" spans="1:27">
      <c r="A41" s="558"/>
      <c r="B41" s="560"/>
      <c r="C41" s="561"/>
      <c r="D41" s="561"/>
      <c r="E41" s="554"/>
      <c r="F41" s="561"/>
      <c r="G41" s="554"/>
      <c r="H41" s="554"/>
      <c r="I41" s="555"/>
      <c r="J41" s="559"/>
      <c r="K41" s="561"/>
      <c r="L41" s="561"/>
      <c r="M41" s="561"/>
      <c r="N41" s="554">
        <v>0</v>
      </c>
      <c r="O41" s="561"/>
      <c r="P41" s="554">
        <v>0</v>
      </c>
      <c r="Q41" s="554" t="s">
        <v>171</v>
      </c>
      <c r="R41" s="555"/>
      <c r="S41" s="559"/>
      <c r="T41" s="561"/>
      <c r="U41" s="561"/>
      <c r="V41" s="561"/>
      <c r="W41" s="554"/>
      <c r="X41" s="561"/>
      <c r="Y41" s="554"/>
      <c r="Z41" s="561"/>
      <c r="AA41" s="557"/>
    </row>
    <row r="42" spans="1:27">
      <c r="A42" s="552" t="s">
        <v>168</v>
      </c>
      <c r="B42" s="553" t="s">
        <v>175</v>
      </c>
      <c r="C42" s="554">
        <v>3120</v>
      </c>
      <c r="D42" s="554">
        <v>19</v>
      </c>
      <c r="E42" s="554">
        <v>164.21052631578948</v>
      </c>
      <c r="F42" s="554">
        <v>5</v>
      </c>
      <c r="G42" s="554">
        <v>30.448717948717949</v>
      </c>
      <c r="H42" s="554" t="s">
        <v>170</v>
      </c>
      <c r="I42" s="555"/>
      <c r="J42" s="556" t="s">
        <v>10</v>
      </c>
      <c r="K42" s="554" t="s">
        <v>175</v>
      </c>
      <c r="L42" s="554">
        <v>1900</v>
      </c>
      <c r="M42" s="554">
        <v>15</v>
      </c>
      <c r="N42" s="554">
        <v>126.66666666666667</v>
      </c>
      <c r="O42" s="554">
        <v>5</v>
      </c>
      <c r="P42" s="554">
        <v>39.473684210526315</v>
      </c>
      <c r="Q42" s="554" t="s">
        <v>171</v>
      </c>
      <c r="R42" s="555"/>
      <c r="S42" s="556" t="s">
        <v>9</v>
      </c>
      <c r="T42" s="554" t="s">
        <v>175</v>
      </c>
      <c r="U42" s="554">
        <v>2850</v>
      </c>
      <c r="V42" s="554">
        <v>19</v>
      </c>
      <c r="W42" s="554">
        <v>150</v>
      </c>
      <c r="X42" s="554">
        <v>5</v>
      </c>
      <c r="Y42" s="554">
        <v>33.333333333333336</v>
      </c>
      <c r="Z42" s="554" t="s">
        <v>171</v>
      </c>
      <c r="AA42" s="557"/>
    </row>
    <row r="43" spans="1:27">
      <c r="A43" s="552" t="s">
        <v>168</v>
      </c>
      <c r="B43" s="553" t="s">
        <v>175</v>
      </c>
      <c r="C43" s="554">
        <v>3300</v>
      </c>
      <c r="D43" s="554">
        <v>20</v>
      </c>
      <c r="E43" s="554">
        <v>165</v>
      </c>
      <c r="F43" s="554">
        <v>5</v>
      </c>
      <c r="G43" s="554">
        <v>30.303030303030305</v>
      </c>
      <c r="H43" s="554" t="s">
        <v>170</v>
      </c>
      <c r="I43" s="555"/>
      <c r="J43" s="556" t="s">
        <v>172</v>
      </c>
      <c r="K43" s="554" t="s">
        <v>175</v>
      </c>
      <c r="L43" s="554">
        <v>2100</v>
      </c>
      <c r="M43" s="554">
        <v>15</v>
      </c>
      <c r="N43" s="554">
        <v>140</v>
      </c>
      <c r="O43" s="554">
        <v>5</v>
      </c>
      <c r="P43" s="554">
        <v>35.714285714285715</v>
      </c>
      <c r="Q43" s="554" t="s">
        <v>171</v>
      </c>
      <c r="R43" s="555"/>
      <c r="S43" s="556" t="s">
        <v>9</v>
      </c>
      <c r="T43" s="554" t="s">
        <v>175</v>
      </c>
      <c r="U43" s="554">
        <v>2770</v>
      </c>
      <c r="V43" s="554">
        <v>17</v>
      </c>
      <c r="W43" s="554">
        <v>162.94117647058823</v>
      </c>
      <c r="X43" s="554">
        <v>5</v>
      </c>
      <c r="Y43" s="554">
        <v>30.685920577617331</v>
      </c>
      <c r="Z43" s="554" t="s">
        <v>171</v>
      </c>
      <c r="AA43" s="557"/>
    </row>
    <row r="44" spans="1:27">
      <c r="A44" s="552" t="s">
        <v>168</v>
      </c>
      <c r="B44" s="553" t="s">
        <v>175</v>
      </c>
      <c r="C44" s="554">
        <v>2700</v>
      </c>
      <c r="D44" s="554">
        <v>18</v>
      </c>
      <c r="E44" s="554">
        <v>150</v>
      </c>
      <c r="F44" s="554">
        <v>5</v>
      </c>
      <c r="G44" s="554">
        <v>33.333333333333336</v>
      </c>
      <c r="H44" s="554" t="s">
        <v>170</v>
      </c>
      <c r="I44" s="555"/>
      <c r="J44" s="556" t="s">
        <v>10</v>
      </c>
      <c r="K44" s="554" t="s">
        <v>175</v>
      </c>
      <c r="L44" s="554">
        <v>2600</v>
      </c>
      <c r="M44" s="554">
        <v>19</v>
      </c>
      <c r="N44" s="554">
        <v>136.84210526315789</v>
      </c>
      <c r="O44" s="554">
        <v>5</v>
      </c>
      <c r="P44" s="554">
        <v>36.53846153846154</v>
      </c>
      <c r="Q44" s="554" t="s">
        <v>171</v>
      </c>
      <c r="R44" s="555"/>
      <c r="S44" s="556" t="s">
        <v>9</v>
      </c>
      <c r="T44" s="554" t="s">
        <v>175</v>
      </c>
      <c r="U44" s="554">
        <v>3110</v>
      </c>
      <c r="V44" s="554">
        <v>21</v>
      </c>
      <c r="W44" s="554">
        <v>148.0952380952381</v>
      </c>
      <c r="X44" s="554">
        <v>5</v>
      </c>
      <c r="Y44" s="554">
        <v>33.762057877813504</v>
      </c>
      <c r="Z44" s="554" t="s">
        <v>171</v>
      </c>
      <c r="AA44" s="557"/>
    </row>
    <row r="45" spans="1:27">
      <c r="A45" s="558"/>
      <c r="B45" s="553" t="s">
        <v>173</v>
      </c>
      <c r="C45" s="554">
        <v>9120</v>
      </c>
      <c r="D45" s="554">
        <v>57</v>
      </c>
      <c r="E45" s="554">
        <v>160</v>
      </c>
      <c r="F45" s="554">
        <v>5</v>
      </c>
      <c r="G45" s="554">
        <v>31.25</v>
      </c>
      <c r="H45" s="554" t="s">
        <v>170</v>
      </c>
      <c r="I45" s="555"/>
      <c r="J45" s="559"/>
      <c r="K45" s="554" t="s">
        <v>173</v>
      </c>
      <c r="L45" s="554">
        <v>6600</v>
      </c>
      <c r="M45" s="554">
        <v>49</v>
      </c>
      <c r="N45" s="554">
        <v>134.69387755102042</v>
      </c>
      <c r="O45" s="554">
        <v>5</v>
      </c>
      <c r="P45" s="554">
        <v>37.121212121212118</v>
      </c>
      <c r="Q45" s="554" t="s">
        <v>171</v>
      </c>
      <c r="R45" s="555"/>
      <c r="S45" s="559"/>
      <c r="T45" s="554" t="s">
        <v>173</v>
      </c>
      <c r="U45" s="554">
        <v>8730</v>
      </c>
      <c r="V45" s="554">
        <v>57</v>
      </c>
      <c r="W45" s="554">
        <v>153.15789473684211</v>
      </c>
      <c r="X45" s="554">
        <v>5</v>
      </c>
      <c r="Y45" s="554">
        <v>32.646048109965633</v>
      </c>
      <c r="Z45" s="554" t="s">
        <v>171</v>
      </c>
      <c r="AA45" s="557"/>
    </row>
    <row r="46" spans="1:27">
      <c r="A46" s="558"/>
      <c r="B46" s="560"/>
      <c r="C46" s="561"/>
      <c r="D46" s="561"/>
      <c r="E46" s="554">
        <v>0</v>
      </c>
      <c r="F46" s="561"/>
      <c r="G46" s="554">
        <v>0</v>
      </c>
      <c r="H46" s="561"/>
      <c r="I46" s="555"/>
      <c r="J46" s="559"/>
      <c r="K46" s="561"/>
      <c r="L46" s="561"/>
      <c r="M46" s="561"/>
      <c r="N46" s="554">
        <v>0</v>
      </c>
      <c r="O46" s="561"/>
      <c r="P46" s="554">
        <v>0</v>
      </c>
      <c r="Q46" s="554" t="s">
        <v>171</v>
      </c>
      <c r="R46" s="555"/>
      <c r="S46" s="559"/>
      <c r="T46" s="561"/>
      <c r="U46" s="561"/>
      <c r="V46" s="561"/>
      <c r="W46" s="554"/>
      <c r="X46" s="561"/>
      <c r="Y46" s="554"/>
      <c r="Z46" s="561"/>
      <c r="AA46" s="557"/>
    </row>
    <row r="47" spans="1:27">
      <c r="A47" s="552" t="s">
        <v>168</v>
      </c>
      <c r="B47" s="553" t="s">
        <v>176</v>
      </c>
      <c r="C47" s="554">
        <v>2100</v>
      </c>
      <c r="D47" s="554">
        <v>18</v>
      </c>
      <c r="E47" s="554">
        <v>116.66666666666667</v>
      </c>
      <c r="F47" s="554">
        <v>4</v>
      </c>
      <c r="G47" s="554">
        <v>34.285714285714285</v>
      </c>
      <c r="H47" s="554" t="s">
        <v>170</v>
      </c>
      <c r="I47" s="555"/>
      <c r="J47" s="556" t="s">
        <v>10</v>
      </c>
      <c r="K47" s="554" t="s">
        <v>176</v>
      </c>
      <c r="L47" s="554">
        <v>2400</v>
      </c>
      <c r="M47" s="554">
        <v>21</v>
      </c>
      <c r="N47" s="554">
        <v>114.28571428571429</v>
      </c>
      <c r="O47" s="554">
        <v>4</v>
      </c>
      <c r="P47" s="554">
        <v>35</v>
      </c>
      <c r="Q47" s="554" t="s">
        <v>171</v>
      </c>
      <c r="R47" s="555"/>
      <c r="S47" s="556" t="s">
        <v>9</v>
      </c>
      <c r="T47" s="554" t="s">
        <v>176</v>
      </c>
      <c r="U47" s="554">
        <v>1750</v>
      </c>
      <c r="V47" s="554">
        <v>15</v>
      </c>
      <c r="W47" s="554">
        <v>116.66666666666667</v>
      </c>
      <c r="X47" s="554">
        <v>4</v>
      </c>
      <c r="Y47" s="554">
        <v>34.285714285714285</v>
      </c>
      <c r="Z47" s="554" t="s">
        <v>171</v>
      </c>
      <c r="AA47" s="557"/>
    </row>
    <row r="48" spans="1:27">
      <c r="A48" s="552" t="s">
        <v>168</v>
      </c>
      <c r="B48" s="553" t="s">
        <v>176</v>
      </c>
      <c r="C48" s="554">
        <v>1850</v>
      </c>
      <c r="D48" s="554">
        <v>17</v>
      </c>
      <c r="E48" s="554">
        <v>108.82352941176471</v>
      </c>
      <c r="F48" s="554">
        <v>4</v>
      </c>
      <c r="G48" s="554">
        <v>36.756756756756758</v>
      </c>
      <c r="H48" s="554" t="s">
        <v>170</v>
      </c>
      <c r="I48" s="555"/>
      <c r="J48" s="556" t="s">
        <v>10</v>
      </c>
      <c r="K48" s="554" t="s">
        <v>176</v>
      </c>
      <c r="L48" s="554">
        <v>1900</v>
      </c>
      <c r="M48" s="554">
        <v>19</v>
      </c>
      <c r="N48" s="554">
        <v>100</v>
      </c>
      <c r="O48" s="554">
        <v>4</v>
      </c>
      <c r="P48" s="554">
        <v>40</v>
      </c>
      <c r="Q48" s="554" t="s">
        <v>171</v>
      </c>
      <c r="R48" s="555"/>
      <c r="S48" s="556" t="s">
        <v>9</v>
      </c>
      <c r="T48" s="554" t="s">
        <v>176</v>
      </c>
      <c r="U48" s="554">
        <v>1530</v>
      </c>
      <c r="V48" s="554">
        <v>13</v>
      </c>
      <c r="W48" s="554">
        <v>117.69230769230769</v>
      </c>
      <c r="X48" s="554">
        <v>4</v>
      </c>
      <c r="Y48" s="554">
        <v>33.986928104575163</v>
      </c>
      <c r="Z48" s="554" t="s">
        <v>171</v>
      </c>
      <c r="AA48" s="557"/>
    </row>
    <row r="49" spans="1:27">
      <c r="A49" s="552" t="s">
        <v>168</v>
      </c>
      <c r="B49" s="553" t="s">
        <v>176</v>
      </c>
      <c r="C49" s="554">
        <v>1690</v>
      </c>
      <c r="D49" s="554">
        <v>13</v>
      </c>
      <c r="E49" s="554">
        <v>130</v>
      </c>
      <c r="F49" s="554">
        <v>4</v>
      </c>
      <c r="G49" s="554">
        <v>30.76923076923077</v>
      </c>
      <c r="H49" s="554" t="s">
        <v>170</v>
      </c>
      <c r="I49" s="555"/>
      <c r="J49" s="556" t="s">
        <v>10</v>
      </c>
      <c r="K49" s="554" t="s">
        <v>176</v>
      </c>
      <c r="L49" s="554">
        <v>1500</v>
      </c>
      <c r="M49" s="554">
        <v>14</v>
      </c>
      <c r="N49" s="554">
        <v>107.14285714285714</v>
      </c>
      <c r="O49" s="554">
        <v>4</v>
      </c>
      <c r="P49" s="554">
        <v>37.333333333333336</v>
      </c>
      <c r="Q49" s="554" t="s">
        <v>171</v>
      </c>
      <c r="R49" s="555"/>
      <c r="S49" s="556" t="s">
        <v>9</v>
      </c>
      <c r="T49" s="554" t="s">
        <v>176</v>
      </c>
      <c r="U49" s="554">
        <v>1830</v>
      </c>
      <c r="V49" s="554">
        <v>14</v>
      </c>
      <c r="W49" s="554">
        <v>130.71428571428572</v>
      </c>
      <c r="X49" s="554">
        <v>4</v>
      </c>
      <c r="Y49" s="554">
        <v>30.601092896174862</v>
      </c>
      <c r="Z49" s="554" t="s">
        <v>171</v>
      </c>
      <c r="AA49" s="557"/>
    </row>
    <row r="50" spans="1:27">
      <c r="A50" s="558"/>
      <c r="B50" s="553" t="s">
        <v>173</v>
      </c>
      <c r="C50" s="554">
        <v>5640</v>
      </c>
      <c r="D50" s="554">
        <v>48</v>
      </c>
      <c r="E50" s="554">
        <v>117.5</v>
      </c>
      <c r="F50" s="554">
        <v>4</v>
      </c>
      <c r="G50" s="554">
        <v>34.042553191489361</v>
      </c>
      <c r="H50" s="554" t="s">
        <v>170</v>
      </c>
      <c r="I50" s="555"/>
      <c r="J50" s="559"/>
      <c r="K50" s="554" t="s">
        <v>173</v>
      </c>
      <c r="L50" s="554">
        <v>5800</v>
      </c>
      <c r="M50" s="554">
        <v>54</v>
      </c>
      <c r="N50" s="554">
        <v>107.4074074074074</v>
      </c>
      <c r="O50" s="554">
        <v>4</v>
      </c>
      <c r="P50" s="554">
        <v>37.241379310344826</v>
      </c>
      <c r="Q50" s="554" t="s">
        <v>171</v>
      </c>
      <c r="R50" s="555"/>
      <c r="S50" s="559"/>
      <c r="T50" s="554" t="s">
        <v>173</v>
      </c>
      <c r="U50" s="554">
        <v>5110</v>
      </c>
      <c r="V50" s="554">
        <v>42</v>
      </c>
      <c r="W50" s="554">
        <v>121.66666666666667</v>
      </c>
      <c r="X50" s="554">
        <v>4</v>
      </c>
      <c r="Y50" s="554">
        <v>32.87671232876712</v>
      </c>
      <c r="Z50" s="554" t="s">
        <v>171</v>
      </c>
      <c r="AA50" s="557"/>
    </row>
    <row r="51" spans="1:27">
      <c r="A51" s="558"/>
      <c r="B51" s="560"/>
      <c r="C51" s="561"/>
      <c r="D51" s="561"/>
      <c r="E51" s="554">
        <v>0</v>
      </c>
      <c r="F51" s="561"/>
      <c r="G51" s="554">
        <v>0</v>
      </c>
      <c r="H51" s="561"/>
      <c r="I51" s="555"/>
      <c r="J51" s="559"/>
      <c r="K51" s="561"/>
      <c r="L51" s="561"/>
      <c r="M51" s="561"/>
      <c r="N51" s="554">
        <v>0</v>
      </c>
      <c r="O51" s="561"/>
      <c r="P51" s="554">
        <v>0</v>
      </c>
      <c r="Q51" s="554" t="s">
        <v>171</v>
      </c>
      <c r="R51" s="555"/>
      <c r="S51" s="559"/>
      <c r="T51" s="561"/>
      <c r="U51" s="561"/>
      <c r="V51" s="561"/>
      <c r="W51" s="554"/>
      <c r="X51" s="561"/>
      <c r="Y51" s="554"/>
      <c r="Z51" s="561"/>
      <c r="AA51" s="557"/>
    </row>
    <row r="52" spans="1:27">
      <c r="A52" s="552" t="s">
        <v>168</v>
      </c>
      <c r="B52" s="553" t="s">
        <v>177</v>
      </c>
      <c r="C52" s="554">
        <v>1200</v>
      </c>
      <c r="D52" s="554">
        <v>10</v>
      </c>
      <c r="E52" s="554">
        <v>120</v>
      </c>
      <c r="F52" s="554">
        <v>3.3</v>
      </c>
      <c r="G52" s="554">
        <v>27.5</v>
      </c>
      <c r="H52" s="554" t="s">
        <v>170</v>
      </c>
      <c r="I52" s="555"/>
      <c r="J52" s="556" t="s">
        <v>10</v>
      </c>
      <c r="K52" s="554" t="s">
        <v>177</v>
      </c>
      <c r="L52" s="554">
        <v>900</v>
      </c>
      <c r="M52" s="554">
        <v>10</v>
      </c>
      <c r="N52" s="554">
        <v>90</v>
      </c>
      <c r="O52" s="554">
        <v>3.3</v>
      </c>
      <c r="P52" s="554">
        <v>36.666666666666664</v>
      </c>
      <c r="Q52" s="554" t="s">
        <v>171</v>
      </c>
      <c r="R52" s="555"/>
      <c r="S52" s="556" t="s">
        <v>9</v>
      </c>
      <c r="T52" s="554" t="s">
        <v>177</v>
      </c>
      <c r="U52" s="554">
        <v>1530</v>
      </c>
      <c r="V52" s="554">
        <v>16</v>
      </c>
      <c r="W52" s="554">
        <v>95.625</v>
      </c>
      <c r="X52" s="554">
        <v>3.3</v>
      </c>
      <c r="Y52" s="554">
        <v>34.509803921568626</v>
      </c>
      <c r="Z52" s="554" t="s">
        <v>171</v>
      </c>
      <c r="AA52" s="557"/>
    </row>
    <row r="53" spans="1:27">
      <c r="A53" s="552" t="s">
        <v>168</v>
      </c>
      <c r="B53" s="553" t="s">
        <v>177</v>
      </c>
      <c r="C53" s="554">
        <v>1050</v>
      </c>
      <c r="D53" s="554">
        <v>11</v>
      </c>
      <c r="E53" s="554">
        <v>95.454545454545453</v>
      </c>
      <c r="F53" s="554">
        <v>3.3</v>
      </c>
      <c r="G53" s="554">
        <v>34.571428571428569</v>
      </c>
      <c r="H53" s="554" t="s">
        <v>170</v>
      </c>
      <c r="I53" s="555"/>
      <c r="J53" s="556" t="s">
        <v>10</v>
      </c>
      <c r="K53" s="554" t="s">
        <v>177</v>
      </c>
      <c r="L53" s="554">
        <v>1200</v>
      </c>
      <c r="M53" s="554">
        <v>11</v>
      </c>
      <c r="N53" s="554">
        <v>109.09090909090909</v>
      </c>
      <c r="O53" s="554">
        <v>3.3</v>
      </c>
      <c r="P53" s="554">
        <v>30.249999999999996</v>
      </c>
      <c r="Q53" s="554" t="s">
        <v>171</v>
      </c>
      <c r="R53" s="555"/>
      <c r="S53" s="556" t="s">
        <v>9</v>
      </c>
      <c r="T53" s="554" t="s">
        <v>177</v>
      </c>
      <c r="U53" s="554">
        <v>1360</v>
      </c>
      <c r="V53" s="554">
        <v>13</v>
      </c>
      <c r="W53" s="554">
        <v>104.61538461538461</v>
      </c>
      <c r="X53" s="554">
        <v>3.3</v>
      </c>
      <c r="Y53" s="554">
        <v>31.544117647058822</v>
      </c>
      <c r="Z53" s="554" t="s">
        <v>171</v>
      </c>
      <c r="AA53" s="557"/>
    </row>
    <row r="54" spans="1:27">
      <c r="A54" s="552" t="s">
        <v>168</v>
      </c>
      <c r="B54" s="553" t="s">
        <v>177</v>
      </c>
      <c r="C54" s="554">
        <v>1300</v>
      </c>
      <c r="D54" s="554">
        <v>10</v>
      </c>
      <c r="E54" s="554">
        <v>130</v>
      </c>
      <c r="F54" s="554">
        <v>3.3</v>
      </c>
      <c r="G54" s="554">
        <v>25.384615384615383</v>
      </c>
      <c r="H54" s="554" t="s">
        <v>170</v>
      </c>
      <c r="I54" s="555"/>
      <c r="J54" s="556" t="s">
        <v>10</v>
      </c>
      <c r="K54" s="554" t="s">
        <v>177</v>
      </c>
      <c r="L54" s="554">
        <v>1250</v>
      </c>
      <c r="M54" s="554">
        <v>13</v>
      </c>
      <c r="N54" s="554">
        <v>96.15384615384616</v>
      </c>
      <c r="O54" s="554">
        <v>3.3</v>
      </c>
      <c r="P54" s="554">
        <v>34.319999999999993</v>
      </c>
      <c r="Q54" s="554" t="s">
        <v>171</v>
      </c>
      <c r="R54" s="555"/>
      <c r="S54" s="556" t="s">
        <v>9</v>
      </c>
      <c r="T54" s="554" t="s">
        <v>177</v>
      </c>
      <c r="U54" s="554">
        <v>1750</v>
      </c>
      <c r="V54" s="554">
        <v>15</v>
      </c>
      <c r="W54" s="554">
        <v>116.66666666666667</v>
      </c>
      <c r="X54" s="554">
        <v>3.3</v>
      </c>
      <c r="Y54" s="554">
        <v>28.285714285714285</v>
      </c>
      <c r="Z54" s="554" t="s">
        <v>171</v>
      </c>
      <c r="AA54" s="557"/>
    </row>
    <row r="55" spans="1:27">
      <c r="A55" s="558"/>
      <c r="B55" s="553" t="s">
        <v>173</v>
      </c>
      <c r="C55" s="554">
        <v>3550</v>
      </c>
      <c r="D55" s="554">
        <v>31</v>
      </c>
      <c r="E55" s="554">
        <v>114.51612903225806</v>
      </c>
      <c r="F55" s="554">
        <v>3.3</v>
      </c>
      <c r="G55" s="554">
        <v>28.816901408450704</v>
      </c>
      <c r="H55" s="554" t="s">
        <v>170</v>
      </c>
      <c r="I55" s="555"/>
      <c r="J55" s="559"/>
      <c r="K55" s="554" t="s">
        <v>173</v>
      </c>
      <c r="L55" s="554">
        <v>3350</v>
      </c>
      <c r="M55" s="554">
        <v>34</v>
      </c>
      <c r="N55" s="554">
        <v>98.529411764705884</v>
      </c>
      <c r="O55" s="554">
        <v>3.3</v>
      </c>
      <c r="P55" s="554">
        <v>33.492537313432834</v>
      </c>
      <c r="Q55" s="554" t="s">
        <v>171</v>
      </c>
      <c r="R55" s="555"/>
      <c r="S55" s="559"/>
      <c r="T55" s="554" t="s">
        <v>173</v>
      </c>
      <c r="U55" s="554">
        <v>4640</v>
      </c>
      <c r="V55" s="554">
        <v>44</v>
      </c>
      <c r="W55" s="554">
        <v>105.45454545454545</v>
      </c>
      <c r="X55" s="554">
        <v>3.3</v>
      </c>
      <c r="Y55" s="554">
        <v>31.293103448275858</v>
      </c>
      <c r="Z55" s="554" t="s">
        <v>171</v>
      </c>
      <c r="AA55" s="557"/>
    </row>
    <row r="56" spans="1:27">
      <c r="A56" s="558"/>
      <c r="B56" s="562"/>
      <c r="C56" s="559"/>
      <c r="D56" s="559"/>
      <c r="E56" s="556">
        <v>0</v>
      </c>
      <c r="F56" s="559"/>
      <c r="G56" s="556">
        <v>0</v>
      </c>
      <c r="H56" s="559"/>
      <c r="I56" s="559"/>
      <c r="J56" s="559"/>
      <c r="K56" s="559"/>
      <c r="L56" s="559"/>
      <c r="M56" s="559"/>
      <c r="N56" s="556">
        <v>0</v>
      </c>
      <c r="O56" s="559"/>
      <c r="P56" s="556">
        <v>0</v>
      </c>
      <c r="Q56" s="559"/>
      <c r="R56" s="559"/>
      <c r="S56" s="559"/>
      <c r="T56" s="559"/>
      <c r="U56" s="559"/>
      <c r="V56" s="559"/>
      <c r="W56" s="556"/>
      <c r="X56" s="559"/>
      <c r="Y56" s="556"/>
      <c r="Z56" s="559"/>
      <c r="AA56" s="557"/>
    </row>
    <row r="57" spans="1:27">
      <c r="A57" s="552" t="s">
        <v>168</v>
      </c>
      <c r="B57" s="563" t="s">
        <v>178</v>
      </c>
      <c r="C57" s="559"/>
      <c r="D57" s="559"/>
      <c r="E57" s="556">
        <v>0</v>
      </c>
      <c r="F57" s="556">
        <v>2.5</v>
      </c>
      <c r="G57" s="556">
        <v>0</v>
      </c>
      <c r="H57" s="559"/>
      <c r="I57" s="564"/>
      <c r="J57" s="556" t="s">
        <v>10</v>
      </c>
      <c r="K57" s="556" t="s">
        <v>178</v>
      </c>
      <c r="L57" s="559"/>
      <c r="M57" s="559"/>
      <c r="N57" s="556">
        <v>0</v>
      </c>
      <c r="O57" s="556">
        <v>2.5</v>
      </c>
      <c r="P57" s="556">
        <v>0</v>
      </c>
      <c r="Q57" s="559"/>
      <c r="R57" s="564"/>
      <c r="S57" s="556" t="s">
        <v>9</v>
      </c>
      <c r="T57" s="556" t="s">
        <v>178</v>
      </c>
      <c r="U57" s="559"/>
      <c r="V57" s="559"/>
      <c r="W57" s="556">
        <v>0</v>
      </c>
      <c r="X57" s="556">
        <v>2.5</v>
      </c>
      <c r="Y57" s="556">
        <v>0</v>
      </c>
      <c r="Z57" s="559"/>
      <c r="AA57" s="557"/>
    </row>
    <row r="58" spans="1:27">
      <c r="A58" s="552" t="s">
        <v>168</v>
      </c>
      <c r="B58" s="563" t="s">
        <v>178</v>
      </c>
      <c r="C58" s="559"/>
      <c r="D58" s="559"/>
      <c r="E58" s="556">
        <v>0</v>
      </c>
      <c r="F58" s="556">
        <v>2.5</v>
      </c>
      <c r="G58" s="556">
        <v>0</v>
      </c>
      <c r="H58" s="559"/>
      <c r="I58" s="564"/>
      <c r="J58" s="556" t="s">
        <v>172</v>
      </c>
      <c r="K58" s="556" t="s">
        <v>178</v>
      </c>
      <c r="L58" s="559"/>
      <c r="M58" s="559"/>
      <c r="N58" s="556">
        <v>0</v>
      </c>
      <c r="O58" s="556">
        <v>2.5</v>
      </c>
      <c r="P58" s="556">
        <v>0</v>
      </c>
      <c r="Q58" s="559"/>
      <c r="R58" s="564"/>
      <c r="S58" s="556" t="s">
        <v>9</v>
      </c>
      <c r="T58" s="556" t="s">
        <v>178</v>
      </c>
      <c r="U58" s="559"/>
      <c r="V58" s="559"/>
      <c r="W58" s="556">
        <v>0</v>
      </c>
      <c r="X58" s="556">
        <v>2.5</v>
      </c>
      <c r="Y58" s="556">
        <v>0</v>
      </c>
      <c r="Z58" s="559"/>
      <c r="AA58" s="557"/>
    </row>
    <row r="59" spans="1:27">
      <c r="A59" s="552" t="s">
        <v>168</v>
      </c>
      <c r="B59" s="563" t="s">
        <v>178</v>
      </c>
      <c r="C59" s="559"/>
      <c r="D59" s="559"/>
      <c r="E59" s="556">
        <v>0</v>
      </c>
      <c r="F59" s="556">
        <v>2.5</v>
      </c>
      <c r="G59" s="556">
        <v>0</v>
      </c>
      <c r="H59" s="559"/>
      <c r="I59" s="564"/>
      <c r="J59" s="556" t="s">
        <v>10</v>
      </c>
      <c r="K59" s="556" t="s">
        <v>178</v>
      </c>
      <c r="L59" s="559"/>
      <c r="M59" s="559"/>
      <c r="N59" s="556">
        <v>0</v>
      </c>
      <c r="O59" s="556">
        <v>2.5</v>
      </c>
      <c r="P59" s="556">
        <v>0</v>
      </c>
      <c r="Q59" s="559"/>
      <c r="R59" s="564"/>
      <c r="S59" s="556" t="s">
        <v>9</v>
      </c>
      <c r="T59" s="556" t="s">
        <v>178</v>
      </c>
      <c r="U59" s="559"/>
      <c r="V59" s="559"/>
      <c r="W59" s="556">
        <v>0</v>
      </c>
      <c r="X59" s="556">
        <v>2.5</v>
      </c>
      <c r="Y59" s="556">
        <v>0</v>
      </c>
      <c r="Z59" s="559"/>
      <c r="AA59" s="557"/>
    </row>
    <row r="60" spans="1:27">
      <c r="A60" s="558"/>
      <c r="B60" s="563"/>
      <c r="C60" s="556"/>
      <c r="D60" s="556"/>
      <c r="E60" s="556"/>
      <c r="F60" s="556"/>
      <c r="G60" s="556"/>
      <c r="H60" s="559"/>
      <c r="I60" s="564"/>
      <c r="J60" s="559"/>
      <c r="K60" s="556"/>
      <c r="L60" s="556"/>
      <c r="M60" s="556"/>
      <c r="N60" s="556"/>
      <c r="O60" s="556"/>
      <c r="P60" s="556"/>
      <c r="Q60" s="559"/>
      <c r="R60" s="564"/>
      <c r="S60" s="559"/>
      <c r="T60" s="556"/>
      <c r="U60" s="556"/>
      <c r="V60" s="556"/>
      <c r="W60" s="556"/>
      <c r="X60" s="556"/>
      <c r="Y60" s="556"/>
      <c r="Z60" s="559"/>
      <c r="AA60" s="557"/>
    </row>
    <row r="61" spans="1:27">
      <c r="A61" s="552" t="s">
        <v>168</v>
      </c>
      <c r="B61" s="563" t="s">
        <v>174</v>
      </c>
      <c r="C61" s="556">
        <f>'Banana Samples'!C9</f>
        <v>0</v>
      </c>
      <c r="D61" s="556">
        <f>'Banana Samples'!D9</f>
        <v>0</v>
      </c>
      <c r="E61" s="556">
        <f>'Banana Samples'!E9</f>
        <v>0</v>
      </c>
      <c r="F61" s="556">
        <f>'Banana Samples'!F9</f>
        <v>0</v>
      </c>
      <c r="G61" s="556">
        <f>'Banana Samples'!G9</f>
        <v>0</v>
      </c>
      <c r="H61" s="556">
        <f>'Banana Samples'!H9</f>
        <v>0</v>
      </c>
      <c r="I61" s="564"/>
      <c r="J61" s="556">
        <f>'Banana Samples'!J9</f>
        <v>0</v>
      </c>
      <c r="K61" s="556">
        <f>'Banana Samples'!K9</f>
        <v>0</v>
      </c>
      <c r="L61" s="556">
        <f>'Banana Samples'!L9</f>
        <v>0</v>
      </c>
      <c r="M61" s="556">
        <f>'Banana Samples'!M9</f>
        <v>0</v>
      </c>
      <c r="N61" s="556">
        <f>'Banana Samples'!N9</f>
        <v>0</v>
      </c>
      <c r="O61" s="556">
        <f>'Banana Samples'!O9</f>
        <v>0</v>
      </c>
      <c r="P61" s="556">
        <f>'Banana Samples'!P9</f>
        <v>0</v>
      </c>
      <c r="Q61" s="556">
        <f>'Banana Samples'!Q9</f>
        <v>0</v>
      </c>
      <c r="R61" s="564"/>
      <c r="S61" s="556">
        <f>'Banana Samples'!S9</f>
        <v>0</v>
      </c>
      <c r="T61" s="556">
        <f>'Banana Samples'!T9</f>
        <v>0</v>
      </c>
      <c r="U61" s="556">
        <f>'Banana Samples'!U9</f>
        <v>0</v>
      </c>
      <c r="V61" s="556">
        <f>'Banana Samples'!V9</f>
        <v>0</v>
      </c>
      <c r="W61" s="556">
        <f>'Banana Samples'!W9</f>
        <v>0</v>
      </c>
      <c r="X61" s="556">
        <f>'Banana Samples'!X9</f>
        <v>0</v>
      </c>
      <c r="Y61" s="556">
        <f>'Banana Samples'!Y9</f>
        <v>0</v>
      </c>
      <c r="Z61" s="556">
        <f>'Banana Samples'!Z9</f>
        <v>0</v>
      </c>
      <c r="AA61" s="557"/>
    </row>
    <row r="62" spans="1:27">
      <c r="A62" s="552" t="s">
        <v>168</v>
      </c>
      <c r="B62" s="563" t="s">
        <v>174</v>
      </c>
      <c r="C62" s="556">
        <f>'Banana Samples'!C10</f>
        <v>0</v>
      </c>
      <c r="D62" s="556">
        <f>'Banana Samples'!D10</f>
        <v>0</v>
      </c>
      <c r="E62" s="556">
        <f>'Banana Samples'!E10</f>
        <v>0</v>
      </c>
      <c r="F62" s="556">
        <f>'Banana Samples'!F10</f>
        <v>0</v>
      </c>
      <c r="G62" s="556">
        <f>'Banana Samples'!G10</f>
        <v>0</v>
      </c>
      <c r="H62" s="556">
        <f>'Banana Samples'!H10</f>
        <v>0</v>
      </c>
      <c r="I62" s="564"/>
      <c r="J62" s="556">
        <f>'Banana Samples'!J10</f>
        <v>0</v>
      </c>
      <c r="K62" s="556">
        <f>'Banana Samples'!K10</f>
        <v>0</v>
      </c>
      <c r="L62" s="556">
        <f>'Banana Samples'!L10</f>
        <v>0</v>
      </c>
      <c r="M62" s="556">
        <f>'Banana Samples'!M10</f>
        <v>0</v>
      </c>
      <c r="N62" s="556">
        <f>'Banana Samples'!N10</f>
        <v>0</v>
      </c>
      <c r="O62" s="556">
        <f>'Banana Samples'!O10</f>
        <v>0</v>
      </c>
      <c r="P62" s="556">
        <f>'Banana Samples'!P10</f>
        <v>0</v>
      </c>
      <c r="Q62" s="556">
        <f>'Banana Samples'!Q10</f>
        <v>0</v>
      </c>
      <c r="R62" s="564"/>
      <c r="S62" s="556">
        <f>'Banana Samples'!S10</f>
        <v>0</v>
      </c>
      <c r="T62" s="556">
        <f>'Banana Samples'!T10</f>
        <v>0</v>
      </c>
      <c r="U62" s="556">
        <f>'Banana Samples'!U10</f>
        <v>0</v>
      </c>
      <c r="V62" s="556">
        <f>'Banana Samples'!V10</f>
        <v>0</v>
      </c>
      <c r="W62" s="556">
        <f>'Banana Samples'!W10</f>
        <v>0</v>
      </c>
      <c r="X62" s="556">
        <f>'Banana Samples'!X10</f>
        <v>0</v>
      </c>
      <c r="Y62" s="556">
        <f>'Banana Samples'!Y10</f>
        <v>0</v>
      </c>
      <c r="Z62" s="556">
        <f>'Banana Samples'!Z10</f>
        <v>0</v>
      </c>
      <c r="AA62" s="557"/>
    </row>
    <row r="63" spans="1:27">
      <c r="A63" s="558"/>
      <c r="B63" s="568"/>
      <c r="C63" s="556">
        <f>'Banana Samples'!C12</f>
        <v>0</v>
      </c>
      <c r="D63" s="556">
        <f>'Banana Samples'!D12</f>
        <v>0</v>
      </c>
      <c r="E63" s="556">
        <f>'Banana Samples'!E12</f>
        <v>0</v>
      </c>
      <c r="F63" s="556">
        <f>'Banana Samples'!F12</f>
        <v>0</v>
      </c>
      <c r="G63" s="556">
        <f>'Banana Samples'!G12</f>
        <v>0</v>
      </c>
      <c r="H63" s="556">
        <f>'Banana Samples'!H12</f>
        <v>0</v>
      </c>
      <c r="I63" s="564"/>
      <c r="J63" s="556">
        <f>'Banana Samples'!J12</f>
        <v>0</v>
      </c>
      <c r="K63" s="556">
        <f>'Banana Samples'!K12</f>
        <v>0</v>
      </c>
      <c r="L63" s="556">
        <f>'Banana Samples'!L12</f>
        <v>0</v>
      </c>
      <c r="M63" s="556">
        <f>'Banana Samples'!M12</f>
        <v>0</v>
      </c>
      <c r="N63" s="556">
        <f>'Banana Samples'!N12</f>
        <v>0</v>
      </c>
      <c r="O63" s="556">
        <f>'Banana Samples'!O12</f>
        <v>0</v>
      </c>
      <c r="P63" s="556">
        <f>'Banana Samples'!P12</f>
        <v>0</v>
      </c>
      <c r="Q63" s="556">
        <f>'Banana Samples'!Q12</f>
        <v>0</v>
      </c>
      <c r="R63" s="564"/>
      <c r="S63" s="556">
        <f>'Banana Samples'!S12</f>
        <v>0</v>
      </c>
      <c r="T63" s="556">
        <f>'Banana Samples'!T12</f>
        <v>0</v>
      </c>
      <c r="U63" s="556">
        <f>'Banana Samples'!U12</f>
        <v>0</v>
      </c>
      <c r="V63" s="556">
        <f>'Banana Samples'!V12</f>
        <v>0</v>
      </c>
      <c r="W63" s="556">
        <f>'Banana Samples'!W12</f>
        <v>0</v>
      </c>
      <c r="X63" s="556">
        <f>'Banana Samples'!X12</f>
        <v>0</v>
      </c>
      <c r="Y63" s="556">
        <f>'Banana Samples'!Y12</f>
        <v>0</v>
      </c>
      <c r="Z63" s="556">
        <f>'Banana Samples'!Z12</f>
        <v>0</v>
      </c>
      <c r="AA63" s="557"/>
    </row>
    <row r="64" spans="1:27">
      <c r="A64" s="552" t="s">
        <v>168</v>
      </c>
      <c r="B64" s="569" t="s">
        <v>175</v>
      </c>
      <c r="C64" s="556">
        <f>'Banana Samples'!C13</f>
        <v>0</v>
      </c>
      <c r="D64" s="556">
        <f>'Banana Samples'!D13</f>
        <v>0</v>
      </c>
      <c r="E64" s="556">
        <f>'Banana Samples'!E13</f>
        <v>0</v>
      </c>
      <c r="F64" s="556">
        <f>'Banana Samples'!F13</f>
        <v>0</v>
      </c>
      <c r="G64" s="556">
        <f>'Banana Samples'!G13</f>
        <v>0</v>
      </c>
      <c r="H64" s="556">
        <f>'Banana Samples'!H13</f>
        <v>0</v>
      </c>
      <c r="I64" s="564"/>
      <c r="J64" s="556">
        <f>'Banana Samples'!J13</f>
        <v>0</v>
      </c>
      <c r="K64" s="556">
        <f>'Banana Samples'!K13</f>
        <v>0</v>
      </c>
      <c r="L64" s="556">
        <f>'Banana Samples'!L13</f>
        <v>0</v>
      </c>
      <c r="M64" s="556">
        <f>'Banana Samples'!M13</f>
        <v>0</v>
      </c>
      <c r="N64" s="556">
        <f>'Banana Samples'!N13</f>
        <v>0</v>
      </c>
      <c r="O64" s="556">
        <f>'Banana Samples'!O13</f>
        <v>0</v>
      </c>
      <c r="P64" s="556">
        <f>'Banana Samples'!P13</f>
        <v>0</v>
      </c>
      <c r="Q64" s="556">
        <f>'Banana Samples'!Q13</f>
        <v>0</v>
      </c>
      <c r="R64" s="564"/>
      <c r="S64" s="556">
        <f>'Banana Samples'!S13</f>
        <v>0</v>
      </c>
      <c r="T64" s="556">
        <f>'Banana Samples'!T13</f>
        <v>0</v>
      </c>
      <c r="U64" s="556">
        <f>'Banana Samples'!U13</f>
        <v>0</v>
      </c>
      <c r="V64" s="556">
        <f>'Banana Samples'!V13</f>
        <v>0</v>
      </c>
      <c r="W64" s="556">
        <f>'Banana Samples'!W13</f>
        <v>0</v>
      </c>
      <c r="X64" s="556">
        <f>'Banana Samples'!X13</f>
        <v>0</v>
      </c>
      <c r="Y64" s="556">
        <f>'Banana Samples'!Y13</f>
        <v>0</v>
      </c>
      <c r="Z64" s="556">
        <f>'Banana Samples'!Z13</f>
        <v>0</v>
      </c>
      <c r="AA64" s="557"/>
    </row>
    <row r="65" spans="1:27">
      <c r="A65" s="552" t="s">
        <v>168</v>
      </c>
      <c r="B65" s="569" t="s">
        <v>175</v>
      </c>
      <c r="C65" s="556">
        <f>'Banana Samples'!C14</f>
        <v>0</v>
      </c>
      <c r="D65" s="556">
        <f>'Banana Samples'!D14</f>
        <v>0</v>
      </c>
      <c r="E65" s="556">
        <f>'Banana Samples'!E14</f>
        <v>0</v>
      </c>
      <c r="F65" s="556">
        <f>'Banana Samples'!F14</f>
        <v>0</v>
      </c>
      <c r="G65" s="556">
        <f>'Banana Samples'!G14</f>
        <v>0</v>
      </c>
      <c r="H65" s="556">
        <f>'Banana Samples'!H14</f>
        <v>0</v>
      </c>
      <c r="I65" s="564"/>
      <c r="J65" s="556">
        <f>'Banana Samples'!J14</f>
        <v>0</v>
      </c>
      <c r="K65" s="556">
        <f>'Banana Samples'!K14</f>
        <v>0</v>
      </c>
      <c r="L65" s="556">
        <f>'Banana Samples'!L14</f>
        <v>0</v>
      </c>
      <c r="M65" s="556">
        <f>'Banana Samples'!M14</f>
        <v>0</v>
      </c>
      <c r="N65" s="556">
        <f>'Banana Samples'!N14</f>
        <v>0</v>
      </c>
      <c r="O65" s="556">
        <f>'Banana Samples'!O14</f>
        <v>0</v>
      </c>
      <c r="P65" s="556">
        <f>'Banana Samples'!P14</f>
        <v>0</v>
      </c>
      <c r="Q65" s="556">
        <f>'Banana Samples'!Q14</f>
        <v>0</v>
      </c>
      <c r="R65" s="564"/>
      <c r="S65" s="556">
        <f>'Banana Samples'!S14</f>
        <v>0</v>
      </c>
      <c r="T65" s="556">
        <f>'Banana Samples'!T14</f>
        <v>0</v>
      </c>
      <c r="U65" s="556">
        <f>'Banana Samples'!U14</f>
        <v>0</v>
      </c>
      <c r="V65" s="556">
        <f>'Banana Samples'!V14</f>
        <v>0</v>
      </c>
      <c r="W65" s="556">
        <f>'Banana Samples'!W14</f>
        <v>0</v>
      </c>
      <c r="X65" s="556">
        <f>'Banana Samples'!X14</f>
        <v>0</v>
      </c>
      <c r="Y65" s="556">
        <f>'Banana Samples'!Y14</f>
        <v>0</v>
      </c>
      <c r="Z65" s="556">
        <f>'Banana Samples'!Z14</f>
        <v>0</v>
      </c>
      <c r="AA65" s="557"/>
    </row>
    <row r="66" spans="1:27">
      <c r="A66" s="552" t="s">
        <v>168</v>
      </c>
      <c r="B66" s="569" t="s">
        <v>175</v>
      </c>
      <c r="C66" s="556">
        <f>'Banana Samples'!C15</f>
        <v>0</v>
      </c>
      <c r="D66" s="556">
        <f>'Banana Samples'!D15</f>
        <v>0</v>
      </c>
      <c r="E66" s="556">
        <f>'Banana Samples'!E15</f>
        <v>0</v>
      </c>
      <c r="F66" s="556">
        <f>'Banana Samples'!F15</f>
        <v>0</v>
      </c>
      <c r="G66" s="556">
        <f>'Banana Samples'!G15</f>
        <v>0</v>
      </c>
      <c r="H66" s="556">
        <f>'Banana Samples'!H15</f>
        <v>0</v>
      </c>
      <c r="I66" s="564"/>
      <c r="J66" s="556">
        <f>'Banana Samples'!J15</f>
        <v>0</v>
      </c>
      <c r="K66" s="556">
        <f>'Banana Samples'!K15</f>
        <v>0</v>
      </c>
      <c r="L66" s="556">
        <f>'Banana Samples'!L15</f>
        <v>0</v>
      </c>
      <c r="M66" s="556">
        <f>'Banana Samples'!M15</f>
        <v>0</v>
      </c>
      <c r="N66" s="556">
        <f>'Banana Samples'!N15</f>
        <v>0</v>
      </c>
      <c r="O66" s="556">
        <f>'Banana Samples'!O15</f>
        <v>0</v>
      </c>
      <c r="P66" s="556">
        <f>'Banana Samples'!P15</f>
        <v>0</v>
      </c>
      <c r="Q66" s="556">
        <f>'Banana Samples'!Q15</f>
        <v>0</v>
      </c>
      <c r="R66" s="564"/>
      <c r="S66" s="556">
        <f>'Banana Samples'!S15</f>
        <v>0</v>
      </c>
      <c r="T66" s="556">
        <f>'Banana Samples'!T15</f>
        <v>0</v>
      </c>
      <c r="U66" s="556">
        <f>'Banana Samples'!U15</f>
        <v>0</v>
      </c>
      <c r="V66" s="556">
        <f>'Banana Samples'!V15</f>
        <v>0</v>
      </c>
      <c r="W66" s="556">
        <f>'Banana Samples'!W15</f>
        <v>0</v>
      </c>
      <c r="X66" s="556">
        <f>'Banana Samples'!X15</f>
        <v>0</v>
      </c>
      <c r="Y66" s="556">
        <f>'Banana Samples'!Y15</f>
        <v>0</v>
      </c>
      <c r="Z66" s="556">
        <f>'Banana Samples'!Z15</f>
        <v>0</v>
      </c>
      <c r="AA66" s="557"/>
    </row>
    <row r="67" spans="1:27">
      <c r="A67" s="558"/>
      <c r="B67" s="568"/>
      <c r="C67" s="556">
        <f>'Banana Samples'!C17</f>
        <v>0</v>
      </c>
      <c r="D67" s="556">
        <f>'Banana Samples'!D17</f>
        <v>0</v>
      </c>
      <c r="E67" s="556">
        <f>'Banana Samples'!E17</f>
        <v>0</v>
      </c>
      <c r="F67" s="556">
        <f>'Banana Samples'!F17</f>
        <v>0</v>
      </c>
      <c r="G67" s="556">
        <f>'Banana Samples'!G17</f>
        <v>0</v>
      </c>
      <c r="H67" s="556">
        <f>'Banana Samples'!H17</f>
        <v>0</v>
      </c>
      <c r="I67" s="564"/>
      <c r="J67" s="556">
        <f>'Banana Samples'!J17</f>
        <v>0</v>
      </c>
      <c r="K67" s="556">
        <f>'Banana Samples'!K17</f>
        <v>0</v>
      </c>
      <c r="L67" s="556">
        <f>'Banana Samples'!L17</f>
        <v>0</v>
      </c>
      <c r="M67" s="556">
        <f>'Banana Samples'!M17</f>
        <v>0</v>
      </c>
      <c r="N67" s="556">
        <f>'Banana Samples'!N17</f>
        <v>0</v>
      </c>
      <c r="O67" s="556">
        <f>'Banana Samples'!O17</f>
        <v>0</v>
      </c>
      <c r="P67" s="556">
        <f>'Banana Samples'!P17</f>
        <v>0</v>
      </c>
      <c r="Q67" s="556">
        <f>'Banana Samples'!Q17</f>
        <v>0</v>
      </c>
      <c r="R67" s="564"/>
      <c r="S67" s="556">
        <f>'Banana Samples'!S17</f>
        <v>0</v>
      </c>
      <c r="T67" s="556">
        <f>'Banana Samples'!T17</f>
        <v>0</v>
      </c>
      <c r="U67" s="556">
        <f>'Banana Samples'!U17</f>
        <v>0</v>
      </c>
      <c r="V67" s="556">
        <f>'Banana Samples'!V17</f>
        <v>0</v>
      </c>
      <c r="W67" s="556">
        <f>'Banana Samples'!W17</f>
        <v>0</v>
      </c>
      <c r="X67" s="556">
        <f>'Banana Samples'!X17</f>
        <v>0</v>
      </c>
      <c r="Y67" s="556">
        <f>'Banana Samples'!Y17</f>
        <v>0</v>
      </c>
      <c r="Z67" s="556">
        <f>'Banana Samples'!Z17</f>
        <v>0</v>
      </c>
      <c r="AA67" s="557"/>
    </row>
    <row r="68" spans="1:27">
      <c r="A68" s="552" t="s">
        <v>168</v>
      </c>
      <c r="B68" s="569" t="s">
        <v>176</v>
      </c>
      <c r="C68" s="556">
        <f>'Banana Samples'!C18</f>
        <v>0</v>
      </c>
      <c r="D68" s="556">
        <f>'Banana Samples'!D18</f>
        <v>0</v>
      </c>
      <c r="E68" s="556">
        <f>'Banana Samples'!E18</f>
        <v>0</v>
      </c>
      <c r="F68" s="556">
        <f>'Banana Samples'!F18</f>
        <v>0</v>
      </c>
      <c r="G68" s="556">
        <f>'Banana Samples'!G18</f>
        <v>0</v>
      </c>
      <c r="H68" s="556">
        <f>'Banana Samples'!H18</f>
        <v>0</v>
      </c>
      <c r="I68" s="564"/>
      <c r="J68" s="556">
        <f>'Banana Samples'!J18</f>
        <v>0</v>
      </c>
      <c r="K68" s="556">
        <f>'Banana Samples'!K18</f>
        <v>0</v>
      </c>
      <c r="L68" s="556">
        <f>'Banana Samples'!L18</f>
        <v>0</v>
      </c>
      <c r="M68" s="556">
        <f>'Banana Samples'!M18</f>
        <v>0</v>
      </c>
      <c r="N68" s="556">
        <f>'Banana Samples'!N18</f>
        <v>0</v>
      </c>
      <c r="O68" s="556">
        <f>'Banana Samples'!O18</f>
        <v>0</v>
      </c>
      <c r="P68" s="556">
        <f>'Banana Samples'!P18</f>
        <v>0</v>
      </c>
      <c r="Q68" s="556">
        <f>'Banana Samples'!Q18</f>
        <v>0</v>
      </c>
      <c r="R68" s="564"/>
      <c r="S68" s="556">
        <f>'Banana Samples'!S18</f>
        <v>0</v>
      </c>
      <c r="T68" s="556">
        <f>'Banana Samples'!T18</f>
        <v>0</v>
      </c>
      <c r="U68" s="556">
        <f>'Banana Samples'!U18</f>
        <v>0</v>
      </c>
      <c r="V68" s="556">
        <f>'Banana Samples'!V18</f>
        <v>0</v>
      </c>
      <c r="W68" s="556">
        <f>'Banana Samples'!W18</f>
        <v>0</v>
      </c>
      <c r="X68" s="556">
        <f>'Banana Samples'!X18</f>
        <v>0</v>
      </c>
      <c r="Y68" s="556">
        <f>'Banana Samples'!Y18</f>
        <v>0</v>
      </c>
      <c r="Z68" s="556">
        <f>'Banana Samples'!Z18</f>
        <v>0</v>
      </c>
      <c r="AA68" s="557"/>
    </row>
    <row r="69" spans="1:27">
      <c r="A69" s="552" t="s">
        <v>168</v>
      </c>
      <c r="B69" s="569" t="s">
        <v>176</v>
      </c>
      <c r="C69" s="556">
        <f>'Banana Samples'!C19</f>
        <v>0</v>
      </c>
      <c r="D69" s="556">
        <f>'Banana Samples'!D19</f>
        <v>0</v>
      </c>
      <c r="E69" s="556">
        <f>'Banana Samples'!E19</f>
        <v>0</v>
      </c>
      <c r="F69" s="556">
        <f>'Banana Samples'!F19</f>
        <v>0</v>
      </c>
      <c r="G69" s="556">
        <f>'Banana Samples'!G19</f>
        <v>0</v>
      </c>
      <c r="H69" s="556">
        <f>'Banana Samples'!H19</f>
        <v>0</v>
      </c>
      <c r="I69" s="564"/>
      <c r="J69" s="556">
        <f>'Banana Samples'!J19</f>
        <v>0</v>
      </c>
      <c r="K69" s="556">
        <f>'Banana Samples'!K19</f>
        <v>0</v>
      </c>
      <c r="L69" s="556">
        <f>'Banana Samples'!L19</f>
        <v>0</v>
      </c>
      <c r="M69" s="556">
        <f>'Banana Samples'!M19</f>
        <v>0</v>
      </c>
      <c r="N69" s="556">
        <f>'Banana Samples'!N19</f>
        <v>0</v>
      </c>
      <c r="O69" s="556">
        <f>'Banana Samples'!O19</f>
        <v>0</v>
      </c>
      <c r="P69" s="556">
        <f>'Banana Samples'!P19</f>
        <v>0</v>
      </c>
      <c r="Q69" s="556">
        <f>'Banana Samples'!Q19</f>
        <v>0</v>
      </c>
      <c r="R69" s="564"/>
      <c r="S69" s="556">
        <f>'Banana Samples'!S19</f>
        <v>0</v>
      </c>
      <c r="T69" s="556">
        <f>'Banana Samples'!T19</f>
        <v>0</v>
      </c>
      <c r="U69" s="556">
        <f>'Banana Samples'!U19</f>
        <v>0</v>
      </c>
      <c r="V69" s="556">
        <f>'Banana Samples'!V19</f>
        <v>0</v>
      </c>
      <c r="W69" s="556">
        <f>'Banana Samples'!W19</f>
        <v>0</v>
      </c>
      <c r="X69" s="556">
        <f>'Banana Samples'!X19</f>
        <v>0</v>
      </c>
      <c r="Y69" s="556">
        <f>'Banana Samples'!Y19</f>
        <v>0</v>
      </c>
      <c r="Z69" s="556">
        <f>'Banana Samples'!Z19</f>
        <v>0</v>
      </c>
      <c r="AA69" s="557"/>
    </row>
    <row r="70" spans="1:27">
      <c r="A70" s="552" t="s">
        <v>168</v>
      </c>
      <c r="B70" s="569" t="s">
        <v>176</v>
      </c>
      <c r="C70" s="556">
        <f>'Banana Samples'!C20</f>
        <v>0</v>
      </c>
      <c r="D70" s="556">
        <f>'Banana Samples'!D20</f>
        <v>0</v>
      </c>
      <c r="E70" s="556">
        <f>'Banana Samples'!E20</f>
        <v>0</v>
      </c>
      <c r="F70" s="556">
        <f>'Banana Samples'!F20</f>
        <v>0</v>
      </c>
      <c r="G70" s="556">
        <f>'Banana Samples'!G20</f>
        <v>0</v>
      </c>
      <c r="H70" s="556">
        <f>'Banana Samples'!H20</f>
        <v>0</v>
      </c>
      <c r="I70" s="564"/>
      <c r="J70" s="556">
        <f>'Banana Samples'!J20</f>
        <v>0</v>
      </c>
      <c r="K70" s="556">
        <f>'Banana Samples'!K20</f>
        <v>0</v>
      </c>
      <c r="L70" s="556">
        <f>'Banana Samples'!L20</f>
        <v>0</v>
      </c>
      <c r="M70" s="556">
        <f>'Banana Samples'!M20</f>
        <v>0</v>
      </c>
      <c r="N70" s="556">
        <f>'Banana Samples'!N20</f>
        <v>0</v>
      </c>
      <c r="O70" s="556">
        <f>'Banana Samples'!O20</f>
        <v>0</v>
      </c>
      <c r="P70" s="556">
        <f>'Banana Samples'!P20</f>
        <v>0</v>
      </c>
      <c r="Q70" s="556">
        <f>'Banana Samples'!Q20</f>
        <v>0</v>
      </c>
      <c r="R70" s="564"/>
      <c r="S70" s="556">
        <f>'Banana Samples'!S20</f>
        <v>0</v>
      </c>
      <c r="T70" s="556">
        <f>'Banana Samples'!T20</f>
        <v>0</v>
      </c>
      <c r="U70" s="556">
        <f>'Banana Samples'!U20</f>
        <v>0</v>
      </c>
      <c r="V70" s="556">
        <f>'Banana Samples'!V20</f>
        <v>0</v>
      </c>
      <c r="W70" s="556">
        <f>'Banana Samples'!W20</f>
        <v>0</v>
      </c>
      <c r="X70" s="556">
        <f>'Banana Samples'!X20</f>
        <v>0</v>
      </c>
      <c r="Y70" s="556">
        <f>'Banana Samples'!Y20</f>
        <v>0</v>
      </c>
      <c r="Z70" s="556">
        <f>'Banana Samples'!Z20</f>
        <v>0</v>
      </c>
      <c r="AA70" s="557"/>
    </row>
    <row r="71" spans="1:27">
      <c r="A71" s="558"/>
      <c r="B71" s="568"/>
      <c r="C71" s="556">
        <f>'Banana Samples'!C22</f>
        <v>0</v>
      </c>
      <c r="D71" s="556">
        <f>'Banana Samples'!D22</f>
        <v>0</v>
      </c>
      <c r="E71" s="556">
        <f>'Banana Samples'!E22</f>
        <v>0</v>
      </c>
      <c r="F71" s="556">
        <f>'Banana Samples'!F22</f>
        <v>0</v>
      </c>
      <c r="G71" s="556">
        <f>'Banana Samples'!G22</f>
        <v>0</v>
      </c>
      <c r="H71" s="556">
        <f>'Banana Samples'!H22</f>
        <v>0</v>
      </c>
      <c r="I71" s="564"/>
      <c r="J71" s="556">
        <f>'Banana Samples'!J22</f>
        <v>0</v>
      </c>
      <c r="K71" s="556">
        <f>'Banana Samples'!K22</f>
        <v>0</v>
      </c>
      <c r="L71" s="556">
        <f>'Banana Samples'!L22</f>
        <v>0</v>
      </c>
      <c r="M71" s="556">
        <f>'Banana Samples'!M22</f>
        <v>0</v>
      </c>
      <c r="N71" s="556">
        <f>'Banana Samples'!N22</f>
        <v>0</v>
      </c>
      <c r="O71" s="556">
        <f>'Banana Samples'!O22</f>
        <v>0</v>
      </c>
      <c r="P71" s="556">
        <f>'Banana Samples'!P22</f>
        <v>0</v>
      </c>
      <c r="Q71" s="556">
        <f>'Banana Samples'!Q22</f>
        <v>0</v>
      </c>
      <c r="R71" s="564"/>
      <c r="S71" s="556">
        <f>'Banana Samples'!S22</f>
        <v>0</v>
      </c>
      <c r="T71" s="556">
        <f>'Banana Samples'!T22</f>
        <v>0</v>
      </c>
      <c r="U71" s="556">
        <f>'Banana Samples'!U22</f>
        <v>0</v>
      </c>
      <c r="V71" s="556">
        <f>'Banana Samples'!V22</f>
        <v>0</v>
      </c>
      <c r="W71" s="556">
        <f>'Banana Samples'!W22</f>
        <v>0</v>
      </c>
      <c r="X71" s="556">
        <f>'Banana Samples'!X22</f>
        <v>0</v>
      </c>
      <c r="Y71" s="556">
        <f>'Banana Samples'!Y22</f>
        <v>0</v>
      </c>
      <c r="Z71" s="556">
        <f>'Banana Samples'!Z22</f>
        <v>0</v>
      </c>
      <c r="AA71" s="557"/>
    </row>
    <row r="72" spans="1:27">
      <c r="A72" s="552" t="s">
        <v>168</v>
      </c>
      <c r="B72" s="569" t="s">
        <v>177</v>
      </c>
      <c r="C72" s="556">
        <f>'Banana Samples'!C23</f>
        <v>0</v>
      </c>
      <c r="D72" s="556">
        <f>'Banana Samples'!D23</f>
        <v>0</v>
      </c>
      <c r="E72" s="556">
        <f>'Banana Samples'!E23</f>
        <v>0</v>
      </c>
      <c r="F72" s="556">
        <f>'Banana Samples'!F23</f>
        <v>0</v>
      </c>
      <c r="G72" s="556">
        <f>'Banana Samples'!G23</f>
        <v>0</v>
      </c>
      <c r="H72" s="556">
        <f>'Banana Samples'!H23</f>
        <v>0</v>
      </c>
      <c r="I72" s="564"/>
      <c r="J72" s="556">
        <f>'Banana Samples'!J23</f>
        <v>0</v>
      </c>
      <c r="K72" s="556">
        <f>'Banana Samples'!K23</f>
        <v>0</v>
      </c>
      <c r="L72" s="556">
        <f>'Banana Samples'!L23</f>
        <v>0</v>
      </c>
      <c r="M72" s="556">
        <f>'Banana Samples'!M23</f>
        <v>0</v>
      </c>
      <c r="N72" s="556">
        <f>'Banana Samples'!N23</f>
        <v>0</v>
      </c>
      <c r="O72" s="556">
        <f>'Banana Samples'!O23</f>
        <v>0</v>
      </c>
      <c r="P72" s="556">
        <f>'Banana Samples'!P23</f>
        <v>0</v>
      </c>
      <c r="Q72" s="556">
        <f>'Banana Samples'!Q23</f>
        <v>0</v>
      </c>
      <c r="R72" s="564"/>
      <c r="S72" s="556">
        <f>'Banana Samples'!S23</f>
        <v>0</v>
      </c>
      <c r="T72" s="556">
        <f>'Banana Samples'!T23</f>
        <v>0</v>
      </c>
      <c r="U72" s="556">
        <f>'Banana Samples'!U23</f>
        <v>0</v>
      </c>
      <c r="V72" s="556">
        <f>'Banana Samples'!V23</f>
        <v>0</v>
      </c>
      <c r="W72" s="556">
        <f>'Banana Samples'!W23</f>
        <v>0</v>
      </c>
      <c r="X72" s="556">
        <f>'Banana Samples'!X23</f>
        <v>0</v>
      </c>
      <c r="Y72" s="556">
        <f>'Banana Samples'!Y23</f>
        <v>0</v>
      </c>
      <c r="Z72" s="556">
        <f>'Banana Samples'!Z23</f>
        <v>0</v>
      </c>
      <c r="AA72" s="557"/>
    </row>
    <row r="73" spans="1:27">
      <c r="A73" s="552" t="s">
        <v>168</v>
      </c>
      <c r="B73" s="569" t="s">
        <v>177</v>
      </c>
      <c r="C73" s="556">
        <f>'Banana Samples'!C24</f>
        <v>0</v>
      </c>
      <c r="D73" s="556">
        <f>'Banana Samples'!D24</f>
        <v>0</v>
      </c>
      <c r="E73" s="556">
        <f>'Banana Samples'!E24</f>
        <v>0</v>
      </c>
      <c r="F73" s="556">
        <f>'Banana Samples'!F24</f>
        <v>0</v>
      </c>
      <c r="G73" s="556">
        <f>'Banana Samples'!G24</f>
        <v>0</v>
      </c>
      <c r="H73" s="556">
        <f>'Banana Samples'!H24</f>
        <v>0</v>
      </c>
      <c r="I73" s="564"/>
      <c r="J73" s="556">
        <f>'Banana Samples'!J24</f>
        <v>0</v>
      </c>
      <c r="K73" s="556">
        <f>'Banana Samples'!K24</f>
        <v>0</v>
      </c>
      <c r="L73" s="556">
        <f>'Banana Samples'!L24</f>
        <v>0</v>
      </c>
      <c r="M73" s="556">
        <f>'Banana Samples'!M24</f>
        <v>0</v>
      </c>
      <c r="N73" s="556">
        <f>'Banana Samples'!N24</f>
        <v>0</v>
      </c>
      <c r="O73" s="556">
        <f>'Banana Samples'!O24</f>
        <v>0</v>
      </c>
      <c r="P73" s="556">
        <f>'Banana Samples'!P24</f>
        <v>0</v>
      </c>
      <c r="Q73" s="556">
        <f>'Banana Samples'!Q24</f>
        <v>0</v>
      </c>
      <c r="R73" s="564"/>
      <c r="S73" s="556">
        <f>'Banana Samples'!S24</f>
        <v>0</v>
      </c>
      <c r="T73" s="556">
        <f>'Banana Samples'!T24</f>
        <v>0</v>
      </c>
      <c r="U73" s="556">
        <f>'Banana Samples'!U24</f>
        <v>0</v>
      </c>
      <c r="V73" s="556">
        <f>'Banana Samples'!V24</f>
        <v>0</v>
      </c>
      <c r="W73" s="556">
        <f>'Banana Samples'!W24</f>
        <v>0</v>
      </c>
      <c r="X73" s="556">
        <f>'Banana Samples'!X24</f>
        <v>0</v>
      </c>
      <c r="Y73" s="556">
        <f>'Banana Samples'!Y24</f>
        <v>0</v>
      </c>
      <c r="Z73" s="556">
        <f>'Banana Samples'!Z24</f>
        <v>0</v>
      </c>
      <c r="AA73" s="557"/>
    </row>
    <row r="74" spans="1:27">
      <c r="A74" s="552" t="s">
        <v>168</v>
      </c>
      <c r="B74" s="569" t="s">
        <v>177</v>
      </c>
      <c r="C74" s="556">
        <f>'Banana Samples'!C25</f>
        <v>0</v>
      </c>
      <c r="D74" s="556">
        <f>'Banana Samples'!D25</f>
        <v>0</v>
      </c>
      <c r="E74" s="556">
        <f>'Banana Samples'!E25</f>
        <v>0</v>
      </c>
      <c r="F74" s="556">
        <f>'Banana Samples'!F25</f>
        <v>0</v>
      </c>
      <c r="G74" s="556">
        <f>'Banana Samples'!G25</f>
        <v>0</v>
      </c>
      <c r="H74" s="556">
        <f>'Banana Samples'!H25</f>
        <v>0</v>
      </c>
      <c r="I74" s="564"/>
      <c r="J74" s="556">
        <f>'Banana Samples'!J25</f>
        <v>0</v>
      </c>
      <c r="K74" s="556">
        <f>'Banana Samples'!K25</f>
        <v>0</v>
      </c>
      <c r="L74" s="556">
        <f>'Banana Samples'!L25</f>
        <v>0</v>
      </c>
      <c r="M74" s="556">
        <f>'Banana Samples'!M25</f>
        <v>0</v>
      </c>
      <c r="N74" s="556">
        <f>'Banana Samples'!N25</f>
        <v>0</v>
      </c>
      <c r="O74" s="556">
        <f>'Banana Samples'!O25</f>
        <v>0</v>
      </c>
      <c r="P74" s="556">
        <f>'Banana Samples'!P25</f>
        <v>0</v>
      </c>
      <c r="Q74" s="556">
        <f>'Banana Samples'!Q25</f>
        <v>0</v>
      </c>
      <c r="R74" s="564"/>
      <c r="S74" s="556">
        <f>'Banana Samples'!S25</f>
        <v>0</v>
      </c>
      <c r="T74" s="556">
        <f>'Banana Samples'!T25</f>
        <v>0</v>
      </c>
      <c r="U74" s="556">
        <f>'Banana Samples'!U25</f>
        <v>0</v>
      </c>
      <c r="V74" s="556">
        <f>'Banana Samples'!V25</f>
        <v>0</v>
      </c>
      <c r="W74" s="556">
        <f>'Banana Samples'!W25</f>
        <v>0</v>
      </c>
      <c r="X74" s="556">
        <f>'Banana Samples'!X25</f>
        <v>0</v>
      </c>
      <c r="Y74" s="556">
        <f>'Banana Samples'!Y25</f>
        <v>0</v>
      </c>
      <c r="Z74" s="556">
        <f>'Banana Samples'!Z25</f>
        <v>0</v>
      </c>
      <c r="AA74" s="557"/>
    </row>
    <row r="75" spans="1:27">
      <c r="A75" s="591"/>
      <c r="B75" s="593"/>
      <c r="C75" s="556">
        <f>'Banana Samples'!C27</f>
        <v>0</v>
      </c>
      <c r="D75" s="556">
        <f>'Banana Samples'!D27</f>
        <v>0</v>
      </c>
      <c r="E75" s="556">
        <f>'Banana Samples'!E27</f>
        <v>0</v>
      </c>
      <c r="F75" s="556">
        <f>'Banana Samples'!F27</f>
        <v>0</v>
      </c>
      <c r="G75" s="556">
        <f>'Banana Samples'!G27</f>
        <v>0</v>
      </c>
      <c r="H75" s="556">
        <f>'Banana Samples'!H27</f>
        <v>0</v>
      </c>
      <c r="I75" s="597"/>
      <c r="J75" s="556">
        <f>'Banana Samples'!J27</f>
        <v>0</v>
      </c>
      <c r="K75" s="556">
        <f>'Banana Samples'!K27</f>
        <v>0</v>
      </c>
      <c r="L75" s="556">
        <f>'Banana Samples'!L27</f>
        <v>0</v>
      </c>
      <c r="M75" s="556">
        <f>'Banana Samples'!M27</f>
        <v>0</v>
      </c>
      <c r="N75" s="556">
        <f>'Banana Samples'!N27</f>
        <v>0</v>
      </c>
      <c r="O75" s="556">
        <f>'Banana Samples'!O27</f>
        <v>0</v>
      </c>
      <c r="P75" s="556">
        <f>'Banana Samples'!P27</f>
        <v>0</v>
      </c>
      <c r="Q75" s="556">
        <f>'Banana Samples'!Q27</f>
        <v>0</v>
      </c>
      <c r="R75" s="597"/>
      <c r="S75" s="556">
        <f>'Banana Samples'!S27</f>
        <v>0</v>
      </c>
      <c r="T75" s="556">
        <f>'Banana Samples'!T27</f>
        <v>0</v>
      </c>
      <c r="U75" s="556">
        <f>'Banana Samples'!U27</f>
        <v>0</v>
      </c>
      <c r="V75" s="556">
        <f>'Banana Samples'!V27</f>
        <v>0</v>
      </c>
      <c r="W75" s="556">
        <f>'Banana Samples'!W27</f>
        <v>0</v>
      </c>
      <c r="X75" s="556">
        <f>'Banana Samples'!X27</f>
        <v>0</v>
      </c>
      <c r="Y75" s="556">
        <f>'Banana Samples'!Y27</f>
        <v>0</v>
      </c>
      <c r="Z75" s="556">
        <f>'Banana Samples'!Z27</f>
        <v>0</v>
      </c>
      <c r="AA75" s="557"/>
    </row>
    <row r="76" spans="1:27">
      <c r="A76" s="552" t="s">
        <v>168</v>
      </c>
      <c r="B76" s="569" t="s">
        <v>178</v>
      </c>
      <c r="C76" s="556">
        <f>'Banana Samples'!C28</f>
        <v>0</v>
      </c>
      <c r="D76" s="556">
        <f>'Banana Samples'!D28</f>
        <v>0</v>
      </c>
      <c r="E76" s="556">
        <f>'Banana Samples'!E28</f>
        <v>0</v>
      </c>
      <c r="F76" s="556">
        <f>'Banana Samples'!F28</f>
        <v>0</v>
      </c>
      <c r="G76" s="556">
        <f>'Banana Samples'!G28</f>
        <v>0</v>
      </c>
      <c r="H76" s="556">
        <f>'Banana Samples'!H28</f>
        <v>0</v>
      </c>
      <c r="I76" s="564"/>
      <c r="J76" s="556">
        <f>'Banana Samples'!J28</f>
        <v>0</v>
      </c>
      <c r="K76" s="556">
        <f>'Banana Samples'!K28</f>
        <v>0</v>
      </c>
      <c r="L76" s="556">
        <f>'Banana Samples'!L28</f>
        <v>0</v>
      </c>
      <c r="M76" s="556">
        <f>'Banana Samples'!M28</f>
        <v>0</v>
      </c>
      <c r="N76" s="556">
        <f>'Banana Samples'!N28</f>
        <v>0</v>
      </c>
      <c r="O76" s="556">
        <f>'Banana Samples'!O28</f>
        <v>0</v>
      </c>
      <c r="P76" s="556">
        <f>'Banana Samples'!P28</f>
        <v>0</v>
      </c>
      <c r="Q76" s="556">
        <f>'Banana Samples'!Q28</f>
        <v>0</v>
      </c>
      <c r="R76" s="564"/>
      <c r="S76" s="556">
        <f>'Banana Samples'!S28</f>
        <v>0</v>
      </c>
      <c r="T76" s="556">
        <f>'Banana Samples'!T28</f>
        <v>0</v>
      </c>
      <c r="U76" s="556">
        <f>'Banana Samples'!U28</f>
        <v>0</v>
      </c>
      <c r="V76" s="556">
        <f>'Banana Samples'!V28</f>
        <v>0</v>
      </c>
      <c r="W76" s="556">
        <f>'Banana Samples'!W28</f>
        <v>0</v>
      </c>
      <c r="X76" s="556">
        <f>'Banana Samples'!X28</f>
        <v>0</v>
      </c>
      <c r="Y76" s="556">
        <f>'Banana Samples'!Y28</f>
        <v>0</v>
      </c>
      <c r="Z76" s="556">
        <f>'Banana Samples'!Z28</f>
        <v>0</v>
      </c>
      <c r="AA76" s="557"/>
    </row>
    <row r="77" spans="1:27">
      <c r="A77" s="552" t="s">
        <v>168</v>
      </c>
      <c r="B77" s="569" t="s">
        <v>178</v>
      </c>
      <c r="C77" s="556">
        <f>'Banana Samples'!C29</f>
        <v>0</v>
      </c>
      <c r="D77" s="556">
        <f>'Banana Samples'!D29</f>
        <v>0</v>
      </c>
      <c r="E77" s="556">
        <f>'Banana Samples'!E29</f>
        <v>0</v>
      </c>
      <c r="F77" s="556">
        <f>'Banana Samples'!F29</f>
        <v>0</v>
      </c>
      <c r="G77" s="556">
        <f>'Banana Samples'!G29</f>
        <v>0</v>
      </c>
      <c r="H77" s="556">
        <f>'Banana Samples'!H29</f>
        <v>0</v>
      </c>
      <c r="I77" s="564"/>
      <c r="J77" s="556">
        <f>'Banana Samples'!J29</f>
        <v>0</v>
      </c>
      <c r="K77" s="556">
        <f>'Banana Samples'!K29</f>
        <v>0</v>
      </c>
      <c r="L77" s="556">
        <f>'Banana Samples'!L29</f>
        <v>0</v>
      </c>
      <c r="M77" s="556">
        <f>'Banana Samples'!M29</f>
        <v>0</v>
      </c>
      <c r="N77" s="556">
        <f>'Banana Samples'!N29</f>
        <v>0</v>
      </c>
      <c r="O77" s="556">
        <f>'Banana Samples'!O29</f>
        <v>0</v>
      </c>
      <c r="P77" s="556">
        <f>'Banana Samples'!P29</f>
        <v>0</v>
      </c>
      <c r="Q77" s="556">
        <f>'Banana Samples'!Q29</f>
        <v>0</v>
      </c>
      <c r="R77" s="564"/>
      <c r="S77" s="556">
        <f>'Banana Samples'!S29</f>
        <v>0</v>
      </c>
      <c r="T77" s="556">
        <f>'Banana Samples'!T29</f>
        <v>0</v>
      </c>
      <c r="U77" s="556">
        <f>'Banana Samples'!U29</f>
        <v>0</v>
      </c>
      <c r="V77" s="556">
        <f>'Banana Samples'!V29</f>
        <v>0</v>
      </c>
      <c r="W77" s="556">
        <f>'Banana Samples'!W29</f>
        <v>0</v>
      </c>
      <c r="X77" s="556">
        <f>'Banana Samples'!X29</f>
        <v>0</v>
      </c>
      <c r="Y77" s="556">
        <f>'Banana Samples'!Y29</f>
        <v>0</v>
      </c>
      <c r="Z77" s="556">
        <f>'Banana Samples'!Z29</f>
        <v>0</v>
      </c>
      <c r="AA77" s="557"/>
    </row>
    <row r="78" spans="1:27">
      <c r="A78" s="552" t="s">
        <v>168</v>
      </c>
      <c r="B78" s="569" t="s">
        <v>178</v>
      </c>
      <c r="C78" s="556">
        <f>'Banana Samples'!C30</f>
        <v>0</v>
      </c>
      <c r="D78" s="556">
        <f>'Banana Samples'!D30</f>
        <v>0</v>
      </c>
      <c r="E78" s="556">
        <f>'Banana Samples'!E30</f>
        <v>0</v>
      </c>
      <c r="F78" s="556">
        <f>'Banana Samples'!F30</f>
        <v>0</v>
      </c>
      <c r="G78" s="556">
        <f>'Banana Samples'!G30</f>
        <v>0</v>
      </c>
      <c r="H78" s="556">
        <f>'Banana Samples'!H30</f>
        <v>0</v>
      </c>
      <c r="I78" s="564"/>
      <c r="J78" s="556">
        <f>'Banana Samples'!J30</f>
        <v>0</v>
      </c>
      <c r="K78" s="556">
        <f>'Banana Samples'!K30</f>
        <v>0</v>
      </c>
      <c r="L78" s="556">
        <f>'Banana Samples'!L30</f>
        <v>0</v>
      </c>
      <c r="M78" s="556">
        <f>'Banana Samples'!M30</f>
        <v>0</v>
      </c>
      <c r="N78" s="556">
        <f>'Banana Samples'!N30</f>
        <v>0</v>
      </c>
      <c r="O78" s="556">
        <f>'Banana Samples'!O30</f>
        <v>0</v>
      </c>
      <c r="P78" s="556">
        <f>'Banana Samples'!P30</f>
        <v>0</v>
      </c>
      <c r="Q78" s="556">
        <f>'Banana Samples'!Q30</f>
        <v>0</v>
      </c>
      <c r="R78" s="564"/>
      <c r="S78" s="556">
        <f>'Banana Samples'!S30</f>
        <v>0</v>
      </c>
      <c r="T78" s="556">
        <f>'Banana Samples'!T30</f>
        <v>0</v>
      </c>
      <c r="U78" s="556">
        <f>'Banana Samples'!U30</f>
        <v>0</v>
      </c>
      <c r="V78" s="556">
        <f>'Banana Samples'!V30</f>
        <v>0</v>
      </c>
      <c r="W78" s="556">
        <f>'Banana Samples'!W30</f>
        <v>0</v>
      </c>
      <c r="X78" s="556">
        <f>'Banana Samples'!X30</f>
        <v>0</v>
      </c>
      <c r="Y78" s="556">
        <f>'Banana Samples'!Y30</f>
        <v>0</v>
      </c>
      <c r="Z78" s="556">
        <f>'Banana Samples'!Z30</f>
        <v>0</v>
      </c>
      <c r="AA78" s="557"/>
    </row>
    <row r="79" spans="1:27">
      <c r="A79" s="607"/>
      <c r="B79" s="608"/>
      <c r="C79" s="609"/>
      <c r="D79" s="610"/>
      <c r="E79" s="611"/>
      <c r="F79" s="610"/>
      <c r="G79" s="612"/>
      <c r="H79" s="610"/>
      <c r="I79" s="610"/>
      <c r="J79" s="607"/>
      <c r="K79" s="608"/>
      <c r="L79" s="613"/>
      <c r="M79" s="610"/>
      <c r="N79" s="611"/>
      <c r="O79" s="610"/>
      <c r="P79" s="612"/>
      <c r="Q79" s="610"/>
      <c r="R79" s="610"/>
      <c r="S79" s="607"/>
      <c r="T79" s="608"/>
      <c r="U79" s="613"/>
      <c r="V79" s="610"/>
      <c r="W79" s="612"/>
      <c r="X79" s="612"/>
      <c r="Y79" s="612"/>
      <c r="Z79" s="610"/>
      <c r="AA79" s="610"/>
    </row>
    <row r="80" spans="1:27">
      <c r="A80" s="615" t="s">
        <v>159</v>
      </c>
      <c r="B80" s="617">
        <v>43635</v>
      </c>
      <c r="C80" s="619"/>
      <c r="D80" s="557"/>
      <c r="E80" s="621"/>
      <c r="F80" s="557"/>
      <c r="G80" s="623"/>
      <c r="H80" s="557"/>
      <c r="I80" s="557"/>
      <c r="J80" s="615" t="s">
        <v>159</v>
      </c>
      <c r="K80" s="617">
        <v>43635</v>
      </c>
      <c r="L80" s="624"/>
      <c r="M80" s="557"/>
      <c r="N80" s="621"/>
      <c r="O80" s="557"/>
      <c r="P80" s="623"/>
      <c r="Q80" s="557"/>
      <c r="R80" s="557"/>
      <c r="S80" s="615" t="s">
        <v>159</v>
      </c>
      <c r="T80" s="617">
        <v>43635</v>
      </c>
      <c r="U80" s="624"/>
      <c r="V80" s="557"/>
      <c r="W80" s="623"/>
      <c r="X80" s="623"/>
      <c r="Y80" s="623"/>
      <c r="Z80" s="557"/>
      <c r="AA80" s="557"/>
    </row>
    <row r="81" spans="1:27">
      <c r="A81" s="615" t="s">
        <v>160</v>
      </c>
      <c r="B81" s="617" t="s">
        <v>161</v>
      </c>
      <c r="C81" s="626" t="s">
        <v>162</v>
      </c>
      <c r="D81" s="615" t="s">
        <v>163</v>
      </c>
      <c r="E81" s="627" t="s">
        <v>164</v>
      </c>
      <c r="F81" s="615" t="s">
        <v>165</v>
      </c>
      <c r="G81" s="628" t="s">
        <v>166</v>
      </c>
      <c r="H81" s="615" t="s">
        <v>167</v>
      </c>
      <c r="I81" s="557"/>
      <c r="J81" s="615" t="s">
        <v>160</v>
      </c>
      <c r="K81" s="617" t="s">
        <v>161</v>
      </c>
      <c r="L81" s="629" t="s">
        <v>162</v>
      </c>
      <c r="M81" s="615" t="s">
        <v>163</v>
      </c>
      <c r="N81" s="627" t="s">
        <v>164</v>
      </c>
      <c r="O81" s="615" t="s">
        <v>165</v>
      </c>
      <c r="P81" s="628" t="s">
        <v>166</v>
      </c>
      <c r="Q81" s="615" t="s">
        <v>167</v>
      </c>
      <c r="R81" s="557"/>
      <c r="S81" s="615" t="s">
        <v>160</v>
      </c>
      <c r="T81" s="617" t="s">
        <v>161</v>
      </c>
      <c r="U81" s="629" t="s">
        <v>162</v>
      </c>
      <c r="V81" s="615" t="s">
        <v>163</v>
      </c>
      <c r="W81" s="628" t="s">
        <v>164</v>
      </c>
      <c r="X81" s="628" t="s">
        <v>165</v>
      </c>
      <c r="Y81" s="628" t="s">
        <v>166</v>
      </c>
      <c r="Z81" s="615" t="s">
        <v>167</v>
      </c>
      <c r="AA81" s="557"/>
    </row>
    <row r="82" spans="1:27">
      <c r="A82" s="615" t="s">
        <v>168</v>
      </c>
      <c r="B82" s="617" t="s">
        <v>169</v>
      </c>
      <c r="C82" s="626">
        <v>5720</v>
      </c>
      <c r="D82" s="615">
        <v>30</v>
      </c>
      <c r="E82" s="627">
        <v>190.66666666666666</v>
      </c>
      <c r="F82" s="615">
        <v>8.3000000000000007</v>
      </c>
      <c r="G82" s="628">
        <v>43.531468531468541</v>
      </c>
      <c r="H82" s="615" t="s">
        <v>170</v>
      </c>
      <c r="I82" s="615"/>
      <c r="J82" s="615" t="s">
        <v>10</v>
      </c>
      <c r="K82" s="617" t="s">
        <v>169</v>
      </c>
      <c r="L82" s="629">
        <v>4290</v>
      </c>
      <c r="M82" s="615">
        <v>19</v>
      </c>
      <c r="N82" s="627">
        <v>225.78947368421052</v>
      </c>
      <c r="O82" s="615">
        <v>8.3000000000000007</v>
      </c>
      <c r="P82" s="628">
        <v>36.759906759906762</v>
      </c>
      <c r="Q82" s="615" t="s">
        <v>171</v>
      </c>
      <c r="R82" s="615"/>
      <c r="S82" s="615" t="s">
        <v>9</v>
      </c>
      <c r="T82" s="617" t="s">
        <v>169</v>
      </c>
      <c r="U82" s="629">
        <v>0</v>
      </c>
      <c r="V82" s="615">
        <v>0</v>
      </c>
      <c r="W82" s="628">
        <v>0</v>
      </c>
      <c r="X82" s="628">
        <v>8.3000000000000007</v>
      </c>
      <c r="Y82" s="628">
        <v>0</v>
      </c>
      <c r="Z82" s="615" t="s">
        <v>171</v>
      </c>
      <c r="AA82" s="557"/>
    </row>
    <row r="83" spans="1:27">
      <c r="A83" s="615" t="s">
        <v>168</v>
      </c>
      <c r="B83" s="617" t="s">
        <v>169</v>
      </c>
      <c r="C83" s="626">
        <v>5405</v>
      </c>
      <c r="D83" s="615">
        <v>28</v>
      </c>
      <c r="E83" s="627">
        <v>193.03571428571428</v>
      </c>
      <c r="F83" s="615">
        <v>8.3000000000000007</v>
      </c>
      <c r="G83" s="628">
        <v>42.997224791859395</v>
      </c>
      <c r="H83" s="615" t="s">
        <v>170</v>
      </c>
      <c r="I83" s="557"/>
      <c r="J83" s="615" t="s">
        <v>172</v>
      </c>
      <c r="K83" s="617" t="s">
        <v>169</v>
      </c>
      <c r="L83" s="629">
        <v>4835</v>
      </c>
      <c r="M83" s="615">
        <v>21</v>
      </c>
      <c r="N83" s="627">
        <v>230.23809523809524</v>
      </c>
      <c r="O83" s="615">
        <v>8.3000000000000007</v>
      </c>
      <c r="P83" s="628">
        <v>36.049638055842813</v>
      </c>
      <c r="Q83" s="615" t="s">
        <v>171</v>
      </c>
      <c r="R83" s="557"/>
      <c r="S83" s="615" t="s">
        <v>9</v>
      </c>
      <c r="T83" s="617" t="s">
        <v>169</v>
      </c>
      <c r="U83" s="629">
        <v>0</v>
      </c>
      <c r="V83" s="615">
        <v>0</v>
      </c>
      <c r="W83" s="628">
        <v>0</v>
      </c>
      <c r="X83" s="628">
        <v>8.3000000000000007</v>
      </c>
      <c r="Y83" s="628">
        <v>0</v>
      </c>
      <c r="Z83" s="615" t="s">
        <v>171</v>
      </c>
      <c r="AA83" s="557"/>
    </row>
    <row r="84" spans="1:27">
      <c r="A84" s="615" t="s">
        <v>168</v>
      </c>
      <c r="B84" s="617" t="s">
        <v>169</v>
      </c>
      <c r="C84" s="626">
        <v>4800</v>
      </c>
      <c r="D84" s="615">
        <v>24</v>
      </c>
      <c r="E84" s="627">
        <v>200</v>
      </c>
      <c r="F84" s="615">
        <v>8.3000000000000007</v>
      </c>
      <c r="G84" s="628">
        <v>41.5</v>
      </c>
      <c r="H84" s="615" t="s">
        <v>170</v>
      </c>
      <c r="I84" s="557"/>
      <c r="J84" s="615" t="s">
        <v>10</v>
      </c>
      <c r="K84" s="617" t="s">
        <v>169</v>
      </c>
      <c r="L84" s="629">
        <v>4400</v>
      </c>
      <c r="M84" s="615">
        <v>19</v>
      </c>
      <c r="N84" s="627">
        <v>231.57894736842104</v>
      </c>
      <c r="O84" s="615">
        <v>8.3000000000000007</v>
      </c>
      <c r="P84" s="628">
        <v>35.840909090909093</v>
      </c>
      <c r="Q84" s="615" t="s">
        <v>171</v>
      </c>
      <c r="R84" s="557"/>
      <c r="S84" s="615" t="s">
        <v>9</v>
      </c>
      <c r="T84" s="617" t="s">
        <v>169</v>
      </c>
      <c r="U84" s="629">
        <v>0</v>
      </c>
      <c r="V84" s="615">
        <v>0</v>
      </c>
      <c r="W84" s="628">
        <v>0</v>
      </c>
      <c r="X84" s="628">
        <v>8.3000000000000007</v>
      </c>
      <c r="Y84" s="628">
        <v>0</v>
      </c>
      <c r="Z84" s="615" t="s">
        <v>171</v>
      </c>
      <c r="AA84" s="557"/>
    </row>
    <row r="85" spans="1:27">
      <c r="A85" s="557"/>
      <c r="B85" s="630"/>
      <c r="C85" s="626"/>
      <c r="D85" s="615"/>
      <c r="E85" s="627">
        <v>0</v>
      </c>
      <c r="F85" s="615"/>
      <c r="G85" s="628">
        <v>0</v>
      </c>
      <c r="H85" s="615"/>
      <c r="I85" s="557"/>
      <c r="J85" s="615"/>
      <c r="K85" s="617"/>
      <c r="L85" s="629"/>
      <c r="M85" s="615"/>
      <c r="N85" s="627">
        <v>0</v>
      </c>
      <c r="O85" s="615"/>
      <c r="P85" s="628">
        <v>0</v>
      </c>
      <c r="Q85" s="615"/>
      <c r="R85" s="557"/>
      <c r="S85" s="615"/>
      <c r="T85" s="617"/>
      <c r="U85" s="629"/>
      <c r="V85" s="615"/>
      <c r="W85" s="628">
        <v>0</v>
      </c>
      <c r="X85" s="628"/>
      <c r="Y85" s="628"/>
      <c r="Z85" s="615"/>
      <c r="AA85" s="557"/>
    </row>
    <row r="86" spans="1:27">
      <c r="A86" s="615" t="s">
        <v>168</v>
      </c>
      <c r="B86" s="617" t="s">
        <v>174</v>
      </c>
      <c r="C86" s="626">
        <v>4818</v>
      </c>
      <c r="D86" s="615">
        <v>25</v>
      </c>
      <c r="E86" s="627">
        <v>192.72</v>
      </c>
      <c r="F86" s="615">
        <v>6.7</v>
      </c>
      <c r="G86" s="628">
        <v>34.765462847654632</v>
      </c>
      <c r="H86" s="615" t="s">
        <v>170</v>
      </c>
      <c r="I86" s="557"/>
      <c r="J86" s="615" t="s">
        <v>10</v>
      </c>
      <c r="K86" s="617" t="s">
        <v>174</v>
      </c>
      <c r="L86" s="629">
        <v>2895</v>
      </c>
      <c r="M86" s="615">
        <v>15</v>
      </c>
      <c r="N86" s="627">
        <v>193</v>
      </c>
      <c r="O86" s="615">
        <v>6.7</v>
      </c>
      <c r="P86" s="628">
        <v>34.715025906735754</v>
      </c>
      <c r="Q86" s="615" t="s">
        <v>171</v>
      </c>
      <c r="R86" s="557"/>
      <c r="S86" s="615" t="s">
        <v>9</v>
      </c>
      <c r="T86" s="617" t="s">
        <v>174</v>
      </c>
      <c r="U86" s="629">
        <v>4450</v>
      </c>
      <c r="V86" s="615">
        <v>21</v>
      </c>
      <c r="W86" s="628">
        <v>211.9047619047619</v>
      </c>
      <c r="X86" s="628">
        <v>6.7</v>
      </c>
      <c r="Y86" s="628">
        <v>31.617977528089888</v>
      </c>
      <c r="Z86" s="615" t="s">
        <v>171</v>
      </c>
      <c r="AA86" s="557"/>
    </row>
    <row r="87" spans="1:27">
      <c r="A87" s="615" t="s">
        <v>168</v>
      </c>
      <c r="B87" s="617" t="s">
        <v>174</v>
      </c>
      <c r="C87" s="626">
        <v>4247</v>
      </c>
      <c r="D87" s="615">
        <v>23</v>
      </c>
      <c r="E87" s="627">
        <v>184.65217391304347</v>
      </c>
      <c r="F87" s="615">
        <v>6.7</v>
      </c>
      <c r="G87" s="628">
        <v>36.284436072521785</v>
      </c>
      <c r="H87" s="615" t="s">
        <v>170</v>
      </c>
      <c r="I87" s="557"/>
      <c r="J87" s="615" t="s">
        <v>172</v>
      </c>
      <c r="K87" s="617" t="s">
        <v>174</v>
      </c>
      <c r="L87" s="629">
        <v>3510</v>
      </c>
      <c r="M87" s="615">
        <v>18</v>
      </c>
      <c r="N87" s="627">
        <v>195</v>
      </c>
      <c r="O87" s="615">
        <v>6.7</v>
      </c>
      <c r="P87" s="628">
        <v>34.358974358974365</v>
      </c>
      <c r="Q87" s="615" t="s">
        <v>171</v>
      </c>
      <c r="R87" s="557"/>
      <c r="S87" s="615" t="s">
        <v>9</v>
      </c>
      <c r="T87" s="617" t="s">
        <v>174</v>
      </c>
      <c r="U87" s="629">
        <v>4295</v>
      </c>
      <c r="V87" s="615">
        <v>22</v>
      </c>
      <c r="W87" s="628">
        <v>195.22727272727272</v>
      </c>
      <c r="X87" s="628">
        <v>6.7</v>
      </c>
      <c r="Y87" s="628">
        <v>34.318975552968567</v>
      </c>
      <c r="Z87" s="615" t="s">
        <v>171</v>
      </c>
      <c r="AA87" s="557"/>
    </row>
    <row r="88" spans="1:27">
      <c r="A88" s="615" t="s">
        <v>168</v>
      </c>
      <c r="B88" s="617" t="s">
        <v>174</v>
      </c>
      <c r="C88" s="626">
        <v>4050</v>
      </c>
      <c r="D88" s="615">
        <v>22</v>
      </c>
      <c r="E88" s="627">
        <v>184.09090909090909</v>
      </c>
      <c r="F88" s="615">
        <v>6.7</v>
      </c>
      <c r="G88" s="628">
        <v>36.395061728395063</v>
      </c>
      <c r="H88" s="615" t="s">
        <v>170</v>
      </c>
      <c r="I88" s="557"/>
      <c r="J88" s="615" t="s">
        <v>10</v>
      </c>
      <c r="K88" s="617" t="s">
        <v>174</v>
      </c>
      <c r="L88" s="629">
        <v>2700</v>
      </c>
      <c r="M88" s="615">
        <v>15</v>
      </c>
      <c r="N88" s="627">
        <v>180</v>
      </c>
      <c r="O88" s="615">
        <v>6.7</v>
      </c>
      <c r="P88" s="628">
        <v>37.222222222222221</v>
      </c>
      <c r="Q88" s="615" t="s">
        <v>171</v>
      </c>
      <c r="R88" s="557"/>
      <c r="S88" s="615" t="s">
        <v>9</v>
      </c>
      <c r="T88" s="617" t="s">
        <v>174</v>
      </c>
      <c r="U88" s="629">
        <v>2800</v>
      </c>
      <c r="V88" s="615">
        <v>17</v>
      </c>
      <c r="W88" s="628">
        <v>164.70588235294119</v>
      </c>
      <c r="X88" s="628">
        <v>6.7</v>
      </c>
      <c r="Y88" s="628">
        <v>40.678571428571431</v>
      </c>
      <c r="Z88" s="615" t="s">
        <v>171</v>
      </c>
      <c r="AA88" s="557"/>
    </row>
    <row r="89" spans="1:27">
      <c r="A89" s="557"/>
      <c r="B89" s="630"/>
      <c r="C89" s="626"/>
      <c r="D89" s="615"/>
      <c r="E89" s="627"/>
      <c r="F89" s="615"/>
      <c r="G89" s="628"/>
      <c r="H89" s="615"/>
      <c r="I89" s="557"/>
      <c r="J89" s="615"/>
      <c r="K89" s="617"/>
      <c r="L89" s="629"/>
      <c r="M89" s="615"/>
      <c r="N89" s="627">
        <v>0</v>
      </c>
      <c r="O89" s="615"/>
      <c r="P89" s="628">
        <v>0</v>
      </c>
      <c r="Q89" s="615" t="s">
        <v>171</v>
      </c>
      <c r="R89" s="557"/>
      <c r="S89" s="615"/>
      <c r="T89" s="617"/>
      <c r="U89" s="629"/>
      <c r="V89" s="615"/>
      <c r="W89" s="628"/>
      <c r="X89" s="628"/>
      <c r="Y89" s="628"/>
      <c r="Z89" s="615"/>
      <c r="AA89" s="557"/>
    </row>
    <row r="90" spans="1:27">
      <c r="A90" s="615" t="s">
        <v>168</v>
      </c>
      <c r="B90" s="617" t="s">
        <v>175</v>
      </c>
      <c r="C90" s="626">
        <v>3449</v>
      </c>
      <c r="D90" s="615">
        <v>25</v>
      </c>
      <c r="E90" s="627">
        <v>137.96</v>
      </c>
      <c r="F90" s="615">
        <v>5</v>
      </c>
      <c r="G90" s="628">
        <v>36.242389098289358</v>
      </c>
      <c r="H90" s="615" t="s">
        <v>170</v>
      </c>
      <c r="I90" s="557"/>
      <c r="J90" s="615" t="s">
        <v>10</v>
      </c>
      <c r="K90" s="617" t="s">
        <v>175</v>
      </c>
      <c r="L90" s="629">
        <v>1810</v>
      </c>
      <c r="M90" s="615">
        <v>12</v>
      </c>
      <c r="N90" s="627">
        <v>150.83333333333334</v>
      </c>
      <c r="O90" s="615">
        <v>5</v>
      </c>
      <c r="P90" s="628">
        <v>33.149171270718234</v>
      </c>
      <c r="Q90" s="615" t="s">
        <v>171</v>
      </c>
      <c r="R90" s="557"/>
      <c r="S90" s="615" t="s">
        <v>9</v>
      </c>
      <c r="T90" s="617" t="s">
        <v>175</v>
      </c>
      <c r="U90" s="629">
        <v>3510</v>
      </c>
      <c r="V90" s="615">
        <v>24</v>
      </c>
      <c r="W90" s="628">
        <v>146.25</v>
      </c>
      <c r="X90" s="628">
        <v>5</v>
      </c>
      <c r="Y90" s="628">
        <v>34.188034188034187</v>
      </c>
      <c r="Z90" s="615" t="s">
        <v>171</v>
      </c>
      <c r="AA90" s="557"/>
    </row>
    <row r="91" spans="1:27">
      <c r="A91" s="615" t="s">
        <v>168</v>
      </c>
      <c r="B91" s="617" t="s">
        <v>175</v>
      </c>
      <c r="C91" s="626">
        <v>2800</v>
      </c>
      <c r="D91" s="615">
        <v>16</v>
      </c>
      <c r="E91" s="627">
        <v>175</v>
      </c>
      <c r="F91" s="615">
        <v>5</v>
      </c>
      <c r="G91" s="628">
        <v>28.571428571428573</v>
      </c>
      <c r="H91" s="615" t="s">
        <v>170</v>
      </c>
      <c r="I91" s="557"/>
      <c r="J91" s="615" t="s">
        <v>172</v>
      </c>
      <c r="K91" s="617" t="s">
        <v>175</v>
      </c>
      <c r="L91" s="629">
        <v>2000</v>
      </c>
      <c r="M91" s="615">
        <v>13</v>
      </c>
      <c r="N91" s="627">
        <v>153.84615384615384</v>
      </c>
      <c r="O91" s="615">
        <v>5</v>
      </c>
      <c r="P91" s="628">
        <v>32.5</v>
      </c>
      <c r="Q91" s="615" t="s">
        <v>171</v>
      </c>
      <c r="R91" s="557"/>
      <c r="S91" s="615" t="s">
        <v>9</v>
      </c>
      <c r="T91" s="617" t="s">
        <v>175</v>
      </c>
      <c r="U91" s="629">
        <v>3229</v>
      </c>
      <c r="V91" s="615">
        <v>17</v>
      </c>
      <c r="W91" s="628">
        <v>189.94117647058823</v>
      </c>
      <c r="X91" s="628">
        <v>5</v>
      </c>
      <c r="Y91" s="628">
        <v>26.32393930009291</v>
      </c>
      <c r="Z91" s="615" t="s">
        <v>171</v>
      </c>
      <c r="AA91" s="557"/>
    </row>
    <row r="92" spans="1:27">
      <c r="A92" s="615" t="s">
        <v>168</v>
      </c>
      <c r="B92" s="617" t="s">
        <v>175</v>
      </c>
      <c r="C92" s="626">
        <v>3055</v>
      </c>
      <c r="D92" s="615">
        <v>21</v>
      </c>
      <c r="E92" s="627">
        <v>145.47619047619048</v>
      </c>
      <c r="F92" s="615">
        <v>5</v>
      </c>
      <c r="G92" s="628">
        <v>34.369885433715218</v>
      </c>
      <c r="H92" s="615" t="s">
        <v>170</v>
      </c>
      <c r="I92" s="557"/>
      <c r="J92" s="615" t="s">
        <v>10</v>
      </c>
      <c r="K92" s="617" t="s">
        <v>175</v>
      </c>
      <c r="L92" s="629">
        <v>2300</v>
      </c>
      <c r="M92" s="615">
        <v>15</v>
      </c>
      <c r="N92" s="627">
        <v>153.33333333333334</v>
      </c>
      <c r="O92" s="615">
        <v>5</v>
      </c>
      <c r="P92" s="628">
        <v>32.608695652173914</v>
      </c>
      <c r="Q92" s="615" t="s">
        <v>171</v>
      </c>
      <c r="R92" s="557"/>
      <c r="S92" s="615" t="s">
        <v>9</v>
      </c>
      <c r="T92" s="617" t="s">
        <v>175</v>
      </c>
      <c r="U92" s="629">
        <v>2100</v>
      </c>
      <c r="V92" s="615">
        <v>15</v>
      </c>
      <c r="W92" s="628">
        <v>140</v>
      </c>
      <c r="X92" s="628">
        <v>5</v>
      </c>
      <c r="Y92" s="628">
        <v>35.714285714285715</v>
      </c>
      <c r="Z92" s="615" t="s">
        <v>171</v>
      </c>
      <c r="AA92" s="557"/>
    </row>
    <row r="93" spans="1:27">
      <c r="A93" s="557"/>
      <c r="B93" s="630"/>
      <c r="C93" s="626"/>
      <c r="D93" s="615"/>
      <c r="E93" s="627">
        <v>0</v>
      </c>
      <c r="F93" s="615"/>
      <c r="G93" s="628">
        <v>0</v>
      </c>
      <c r="H93" s="615"/>
      <c r="I93" s="557"/>
      <c r="J93" s="615"/>
      <c r="K93" s="617"/>
      <c r="L93" s="629"/>
      <c r="M93" s="615"/>
      <c r="N93" s="627">
        <v>0</v>
      </c>
      <c r="O93" s="615"/>
      <c r="P93" s="628">
        <v>0</v>
      </c>
      <c r="Q93" s="615" t="s">
        <v>171</v>
      </c>
      <c r="R93" s="557"/>
      <c r="S93" s="615"/>
      <c r="T93" s="617"/>
      <c r="U93" s="629"/>
      <c r="V93" s="615"/>
      <c r="W93" s="628"/>
      <c r="X93" s="628"/>
      <c r="Y93" s="628"/>
      <c r="Z93" s="615"/>
      <c r="AA93" s="557"/>
    </row>
    <row r="94" spans="1:27">
      <c r="A94" s="615" t="s">
        <v>168</v>
      </c>
      <c r="B94" s="617" t="s">
        <v>176</v>
      </c>
      <c r="C94" s="626">
        <v>1916</v>
      </c>
      <c r="D94" s="615">
        <v>18</v>
      </c>
      <c r="E94" s="627">
        <v>106.44444444444444</v>
      </c>
      <c r="F94" s="615">
        <v>4</v>
      </c>
      <c r="G94" s="628">
        <v>37.578288100208766</v>
      </c>
      <c r="H94" s="615" t="s">
        <v>170</v>
      </c>
      <c r="I94" s="557"/>
      <c r="J94" s="615" t="s">
        <v>10</v>
      </c>
      <c r="K94" s="617" t="s">
        <v>176</v>
      </c>
      <c r="L94" s="629">
        <v>1810</v>
      </c>
      <c r="M94" s="615">
        <v>15</v>
      </c>
      <c r="N94" s="627">
        <v>120.66666666666667</v>
      </c>
      <c r="O94" s="615">
        <v>4</v>
      </c>
      <c r="P94" s="628">
        <v>33.149171270718227</v>
      </c>
      <c r="Q94" s="615" t="s">
        <v>171</v>
      </c>
      <c r="R94" s="557"/>
      <c r="S94" s="615" t="s">
        <v>9</v>
      </c>
      <c r="T94" s="617" t="s">
        <v>176</v>
      </c>
      <c r="U94" s="629">
        <v>2051</v>
      </c>
      <c r="V94" s="615">
        <v>18</v>
      </c>
      <c r="W94" s="628">
        <v>113.94444444444444</v>
      </c>
      <c r="X94" s="628">
        <v>4</v>
      </c>
      <c r="Y94" s="628">
        <v>35.104826913700634</v>
      </c>
      <c r="Z94" s="615" t="s">
        <v>171</v>
      </c>
      <c r="AA94" s="557"/>
    </row>
    <row r="95" spans="1:27">
      <c r="A95" s="615" t="s">
        <v>168</v>
      </c>
      <c r="B95" s="617" t="s">
        <v>176</v>
      </c>
      <c r="C95" s="626">
        <v>2103</v>
      </c>
      <c r="D95" s="615">
        <v>18</v>
      </c>
      <c r="E95" s="627">
        <v>116.83333333333333</v>
      </c>
      <c r="F95" s="615">
        <v>4</v>
      </c>
      <c r="G95" s="628">
        <v>34.236804564907274</v>
      </c>
      <c r="H95" s="615" t="s">
        <v>170</v>
      </c>
      <c r="I95" s="557"/>
      <c r="J95" s="615" t="s">
        <v>10</v>
      </c>
      <c r="K95" s="617" t="s">
        <v>176</v>
      </c>
      <c r="L95" s="629">
        <v>2500</v>
      </c>
      <c r="M95" s="615">
        <v>20</v>
      </c>
      <c r="N95" s="627">
        <v>125</v>
      </c>
      <c r="O95" s="615">
        <v>4</v>
      </c>
      <c r="P95" s="628">
        <v>32</v>
      </c>
      <c r="Q95" s="615" t="s">
        <v>171</v>
      </c>
      <c r="R95" s="557"/>
      <c r="S95" s="615" t="s">
        <v>9</v>
      </c>
      <c r="T95" s="617" t="s">
        <v>176</v>
      </c>
      <c r="U95" s="629">
        <v>2174</v>
      </c>
      <c r="V95" s="615">
        <v>18</v>
      </c>
      <c r="W95" s="628">
        <v>120.77777777777777</v>
      </c>
      <c r="X95" s="628">
        <v>4</v>
      </c>
      <c r="Y95" s="628">
        <v>33.118675252989881</v>
      </c>
      <c r="Z95" s="615" t="s">
        <v>171</v>
      </c>
      <c r="AA95" s="557"/>
    </row>
    <row r="96" spans="1:27">
      <c r="A96" s="615" t="s">
        <v>168</v>
      </c>
      <c r="B96" s="617" t="s">
        <v>176</v>
      </c>
      <c r="C96" s="626">
        <v>1601</v>
      </c>
      <c r="D96" s="615">
        <v>13</v>
      </c>
      <c r="E96" s="627">
        <v>123.15384615384616</v>
      </c>
      <c r="F96" s="615">
        <v>4</v>
      </c>
      <c r="G96" s="628">
        <v>32.479700187382882</v>
      </c>
      <c r="H96" s="615" t="s">
        <v>170</v>
      </c>
      <c r="I96" s="557"/>
      <c r="J96" s="615" t="s">
        <v>10</v>
      </c>
      <c r="K96" s="617" t="s">
        <v>176</v>
      </c>
      <c r="L96" s="629">
        <v>1360</v>
      </c>
      <c r="M96" s="615">
        <v>12</v>
      </c>
      <c r="N96" s="627">
        <v>113.33333333333333</v>
      </c>
      <c r="O96" s="615">
        <v>4</v>
      </c>
      <c r="P96" s="628">
        <v>35.294117647058826</v>
      </c>
      <c r="Q96" s="615" t="s">
        <v>171</v>
      </c>
      <c r="R96" s="557"/>
      <c r="S96" s="615" t="s">
        <v>9</v>
      </c>
      <c r="T96" s="617" t="s">
        <v>176</v>
      </c>
      <c r="U96" s="629">
        <v>1700</v>
      </c>
      <c r="V96" s="615">
        <v>13</v>
      </c>
      <c r="W96" s="628">
        <v>130.76923076923077</v>
      </c>
      <c r="X96" s="628">
        <v>4</v>
      </c>
      <c r="Y96" s="628">
        <v>30.588235294117645</v>
      </c>
      <c r="Z96" s="615" t="s">
        <v>171</v>
      </c>
      <c r="AA96" s="557"/>
    </row>
    <row r="97" spans="1:27">
      <c r="A97" s="557"/>
      <c r="B97" s="630"/>
      <c r="C97" s="626"/>
      <c r="D97" s="615"/>
      <c r="E97" s="627">
        <v>0</v>
      </c>
      <c r="F97" s="615"/>
      <c r="G97" s="628">
        <v>0</v>
      </c>
      <c r="H97" s="615"/>
      <c r="I97" s="557"/>
      <c r="J97" s="615"/>
      <c r="K97" s="617"/>
      <c r="L97" s="629"/>
      <c r="M97" s="615"/>
      <c r="N97" s="627">
        <v>0</v>
      </c>
      <c r="O97" s="615"/>
      <c r="P97" s="628">
        <v>0</v>
      </c>
      <c r="Q97" s="615" t="s">
        <v>171</v>
      </c>
      <c r="R97" s="557"/>
      <c r="S97" s="615"/>
      <c r="T97" s="617"/>
      <c r="U97" s="629"/>
      <c r="V97" s="615"/>
      <c r="W97" s="628"/>
      <c r="X97" s="628"/>
      <c r="Y97" s="628"/>
      <c r="Z97" s="615"/>
      <c r="AA97" s="557"/>
    </row>
    <row r="98" spans="1:27">
      <c r="A98" s="615" t="s">
        <v>168</v>
      </c>
      <c r="B98" s="617" t="s">
        <v>177</v>
      </c>
      <c r="C98" s="626">
        <v>1052</v>
      </c>
      <c r="D98" s="615">
        <v>10</v>
      </c>
      <c r="E98" s="627">
        <v>105.2</v>
      </c>
      <c r="F98" s="615">
        <v>3.3</v>
      </c>
      <c r="G98" s="628">
        <v>31.368821292775664</v>
      </c>
      <c r="H98" s="615" t="s">
        <v>170</v>
      </c>
      <c r="I98" s="557"/>
      <c r="J98" s="615" t="s">
        <v>10</v>
      </c>
      <c r="K98" s="617" t="s">
        <v>177</v>
      </c>
      <c r="L98" s="629">
        <v>1280</v>
      </c>
      <c r="M98" s="615">
        <v>12</v>
      </c>
      <c r="N98" s="627">
        <v>106.66666666666667</v>
      </c>
      <c r="O98" s="615">
        <v>3.3</v>
      </c>
      <c r="P98" s="628">
        <v>30.9375</v>
      </c>
      <c r="Q98" s="615" t="s">
        <v>171</v>
      </c>
      <c r="R98" s="557"/>
      <c r="S98" s="615" t="s">
        <v>9</v>
      </c>
      <c r="T98" s="617" t="s">
        <v>177</v>
      </c>
      <c r="U98" s="629">
        <v>1210</v>
      </c>
      <c r="V98" s="615">
        <v>10</v>
      </c>
      <c r="W98" s="628">
        <v>121</v>
      </c>
      <c r="X98" s="628">
        <v>3.3</v>
      </c>
      <c r="Y98" s="628">
        <v>27.27272727272727</v>
      </c>
      <c r="Z98" s="615" t="s">
        <v>171</v>
      </c>
      <c r="AA98" s="557"/>
    </row>
    <row r="99" spans="1:27">
      <c r="A99" s="615" t="s">
        <v>168</v>
      </c>
      <c r="B99" s="617" t="s">
        <v>177</v>
      </c>
      <c r="C99" s="626">
        <v>1113</v>
      </c>
      <c r="D99" s="615">
        <v>8</v>
      </c>
      <c r="E99" s="627">
        <v>139.125</v>
      </c>
      <c r="F99" s="615">
        <v>3.3</v>
      </c>
      <c r="G99" s="628">
        <v>23.719676549865227</v>
      </c>
      <c r="H99" s="615" t="s">
        <v>170</v>
      </c>
      <c r="I99" s="557"/>
      <c r="J99" s="615" t="s">
        <v>10</v>
      </c>
      <c r="K99" s="617" t="s">
        <v>177</v>
      </c>
      <c r="L99" s="629">
        <v>1245</v>
      </c>
      <c r="M99" s="615">
        <v>11</v>
      </c>
      <c r="N99" s="627">
        <v>113.18181818181819</v>
      </c>
      <c r="O99" s="615">
        <v>3.3</v>
      </c>
      <c r="P99" s="628">
        <v>29.156626506024093</v>
      </c>
      <c r="Q99" s="615" t="s">
        <v>171</v>
      </c>
      <c r="R99" s="557"/>
      <c r="S99" s="615" t="s">
        <v>9</v>
      </c>
      <c r="T99" s="617" t="s">
        <v>177</v>
      </c>
      <c r="U99" s="629">
        <v>1103</v>
      </c>
      <c r="V99" s="615">
        <v>10</v>
      </c>
      <c r="W99" s="628">
        <v>110.3</v>
      </c>
      <c r="X99" s="628">
        <v>3.3</v>
      </c>
      <c r="Y99" s="628">
        <v>29.918404351767904</v>
      </c>
      <c r="Z99" s="615" t="s">
        <v>171</v>
      </c>
      <c r="AA99" s="557"/>
    </row>
    <row r="100" spans="1:27">
      <c r="A100" s="615" t="s">
        <v>168</v>
      </c>
      <c r="B100" s="617" t="s">
        <v>177</v>
      </c>
      <c r="C100" s="626">
        <v>852</v>
      </c>
      <c r="D100" s="615">
        <v>10</v>
      </c>
      <c r="E100" s="627">
        <v>85.2</v>
      </c>
      <c r="F100" s="615">
        <v>3.3</v>
      </c>
      <c r="G100" s="628">
        <v>38.732394366197177</v>
      </c>
      <c r="H100" s="615" t="s">
        <v>170</v>
      </c>
      <c r="I100" s="557"/>
      <c r="J100" s="615" t="s">
        <v>10</v>
      </c>
      <c r="K100" s="617" t="s">
        <v>177</v>
      </c>
      <c r="L100" s="629">
        <v>1000</v>
      </c>
      <c r="M100" s="615">
        <v>10</v>
      </c>
      <c r="N100" s="627">
        <v>100</v>
      </c>
      <c r="O100" s="615">
        <v>3.3</v>
      </c>
      <c r="P100" s="628">
        <v>33</v>
      </c>
      <c r="Q100" s="615" t="s">
        <v>171</v>
      </c>
      <c r="R100" s="557"/>
      <c r="S100" s="615" t="s">
        <v>9</v>
      </c>
      <c r="T100" s="617" t="s">
        <v>177</v>
      </c>
      <c r="U100" s="629">
        <v>1050</v>
      </c>
      <c r="V100" s="615">
        <v>10</v>
      </c>
      <c r="W100" s="628">
        <v>105</v>
      </c>
      <c r="X100" s="628">
        <v>3.3</v>
      </c>
      <c r="Y100" s="628">
        <v>31.428571428571427</v>
      </c>
      <c r="Z100" s="615" t="s">
        <v>171</v>
      </c>
      <c r="AA100" s="557"/>
    </row>
    <row r="101" spans="1:27">
      <c r="A101" s="557"/>
      <c r="B101" s="630"/>
      <c r="C101" s="626"/>
      <c r="D101" s="615"/>
      <c r="E101" s="627">
        <v>0</v>
      </c>
      <c r="F101" s="615"/>
      <c r="G101" s="628">
        <v>0</v>
      </c>
      <c r="H101" s="615"/>
      <c r="I101" s="557"/>
      <c r="J101" s="615"/>
      <c r="K101" s="617"/>
      <c r="L101" s="629"/>
      <c r="M101" s="615"/>
      <c r="N101" s="627">
        <v>0</v>
      </c>
      <c r="O101" s="615"/>
      <c r="P101" s="628">
        <v>0</v>
      </c>
      <c r="Q101" s="615"/>
      <c r="R101" s="557"/>
      <c r="S101" s="615"/>
      <c r="T101" s="617"/>
      <c r="U101" s="629"/>
      <c r="V101" s="615"/>
      <c r="W101" s="628"/>
      <c r="X101" s="628"/>
      <c r="Y101" s="628"/>
      <c r="Z101" s="615"/>
      <c r="AA101" s="557"/>
    </row>
    <row r="102" spans="1:27">
      <c r="A102" s="615" t="s">
        <v>168</v>
      </c>
      <c r="B102" s="617" t="s">
        <v>178</v>
      </c>
      <c r="C102" s="626"/>
      <c r="D102" s="615"/>
      <c r="E102" s="627">
        <v>0</v>
      </c>
      <c r="F102" s="615">
        <v>2.5</v>
      </c>
      <c r="G102" s="628">
        <v>0</v>
      </c>
      <c r="H102" s="615"/>
      <c r="I102" s="557"/>
      <c r="J102" s="615" t="s">
        <v>10</v>
      </c>
      <c r="K102" s="617" t="s">
        <v>178</v>
      </c>
      <c r="L102" s="629"/>
      <c r="M102" s="615"/>
      <c r="N102" s="627">
        <v>0</v>
      </c>
      <c r="O102" s="615">
        <v>2.5</v>
      </c>
      <c r="P102" s="628">
        <v>0</v>
      </c>
      <c r="Q102" s="615"/>
      <c r="R102" s="557"/>
      <c r="S102" s="615" t="s">
        <v>9</v>
      </c>
      <c r="T102" s="617" t="s">
        <v>178</v>
      </c>
      <c r="U102" s="629"/>
      <c r="V102" s="615"/>
      <c r="W102" s="628">
        <v>0</v>
      </c>
      <c r="X102" s="628">
        <v>2.5</v>
      </c>
      <c r="Y102" s="628">
        <v>0</v>
      </c>
      <c r="Z102" s="615"/>
      <c r="AA102" s="557"/>
    </row>
    <row r="103" spans="1:27">
      <c r="A103" s="615" t="s">
        <v>168</v>
      </c>
      <c r="B103" s="617" t="s">
        <v>178</v>
      </c>
      <c r="C103" s="626"/>
      <c r="D103" s="615"/>
      <c r="E103" s="627">
        <v>0</v>
      </c>
      <c r="F103" s="615">
        <v>2.5</v>
      </c>
      <c r="G103" s="628">
        <v>0</v>
      </c>
      <c r="H103" s="615"/>
      <c r="I103" s="557"/>
      <c r="J103" s="615" t="s">
        <v>172</v>
      </c>
      <c r="K103" s="617" t="s">
        <v>178</v>
      </c>
      <c r="L103" s="629"/>
      <c r="M103" s="615"/>
      <c r="N103" s="627">
        <v>0</v>
      </c>
      <c r="O103" s="615">
        <v>2.5</v>
      </c>
      <c r="P103" s="628">
        <v>0</v>
      </c>
      <c r="Q103" s="615"/>
      <c r="R103" s="557"/>
      <c r="S103" s="615" t="s">
        <v>9</v>
      </c>
      <c r="T103" s="617" t="s">
        <v>178</v>
      </c>
      <c r="U103" s="629"/>
      <c r="V103" s="615"/>
      <c r="W103" s="628">
        <v>0</v>
      </c>
      <c r="X103" s="628">
        <v>2.5</v>
      </c>
      <c r="Y103" s="628">
        <v>0</v>
      </c>
      <c r="Z103" s="615"/>
      <c r="AA103" s="557"/>
    </row>
    <row r="104" spans="1:27">
      <c r="A104" s="615" t="s">
        <v>168</v>
      </c>
      <c r="B104" s="617" t="s">
        <v>178</v>
      </c>
      <c r="C104" s="626"/>
      <c r="D104" s="615"/>
      <c r="E104" s="627">
        <v>0</v>
      </c>
      <c r="F104" s="615">
        <v>2.5</v>
      </c>
      <c r="G104" s="628">
        <v>0</v>
      </c>
      <c r="H104" s="615"/>
      <c r="I104" s="557"/>
      <c r="J104" s="615" t="s">
        <v>10</v>
      </c>
      <c r="K104" s="617" t="s">
        <v>178</v>
      </c>
      <c r="L104" s="629"/>
      <c r="M104" s="615"/>
      <c r="N104" s="627">
        <v>0</v>
      </c>
      <c r="O104" s="615">
        <v>2.5</v>
      </c>
      <c r="P104" s="628">
        <v>0</v>
      </c>
      <c r="Q104" s="615"/>
      <c r="R104" s="557"/>
      <c r="S104" s="615" t="s">
        <v>9</v>
      </c>
      <c r="T104" s="617" t="s">
        <v>178</v>
      </c>
      <c r="U104" s="629"/>
      <c r="V104" s="615"/>
      <c r="W104" s="628">
        <v>0</v>
      </c>
      <c r="X104" s="628">
        <v>2.5</v>
      </c>
      <c r="Y104" s="628">
        <v>0</v>
      </c>
      <c r="Z104" s="615"/>
      <c r="AA104" s="557"/>
    </row>
    <row r="105" spans="1:27">
      <c r="A105" s="615"/>
      <c r="B105" s="617"/>
      <c r="C105" s="619"/>
      <c r="D105" s="557"/>
      <c r="E105" s="621"/>
      <c r="F105" s="557"/>
      <c r="G105" s="623"/>
      <c r="H105" s="557"/>
      <c r="I105" s="557"/>
      <c r="J105" s="615"/>
      <c r="K105" s="617"/>
      <c r="L105" s="624"/>
      <c r="M105" s="557"/>
      <c r="N105" s="621"/>
      <c r="O105" s="557"/>
      <c r="P105" s="623"/>
      <c r="Q105" s="557"/>
      <c r="R105" s="557"/>
      <c r="S105" s="615"/>
      <c r="T105" s="617"/>
      <c r="U105" s="624"/>
      <c r="V105" s="557"/>
      <c r="W105" s="623"/>
      <c r="X105" s="623"/>
      <c r="Y105" s="623"/>
      <c r="Z105" s="557"/>
      <c r="AA105" s="557"/>
    </row>
    <row r="106" spans="1:27">
      <c r="A106" s="615"/>
      <c r="B106" s="617"/>
      <c r="C106" s="619"/>
      <c r="D106" s="557"/>
      <c r="E106" s="621"/>
      <c r="F106" s="557"/>
      <c r="G106" s="623"/>
      <c r="H106" s="557"/>
      <c r="I106" s="557"/>
      <c r="J106" s="615"/>
      <c r="K106" s="617"/>
      <c r="L106" s="624"/>
      <c r="M106" s="557"/>
      <c r="N106" s="621"/>
      <c r="O106" s="557"/>
      <c r="P106" s="623"/>
      <c r="Q106" s="557"/>
      <c r="R106" s="557"/>
      <c r="S106" s="615"/>
      <c r="T106" s="617"/>
      <c r="U106" s="624"/>
      <c r="V106" s="557"/>
      <c r="W106" s="623"/>
      <c r="X106" s="623"/>
      <c r="Y106" s="623"/>
      <c r="Z106" s="557"/>
      <c r="AA106" s="557"/>
    </row>
    <row r="107" spans="1:27">
      <c r="A107" s="615"/>
      <c r="B107" s="617"/>
      <c r="C107" s="619"/>
      <c r="D107" s="557"/>
      <c r="E107" s="621"/>
      <c r="F107" s="557"/>
      <c r="G107" s="623"/>
      <c r="H107" s="557"/>
      <c r="I107" s="557"/>
      <c r="J107" s="615"/>
      <c r="K107" s="617"/>
      <c r="L107" s="624"/>
      <c r="M107" s="557"/>
      <c r="N107" s="621"/>
      <c r="O107" s="557"/>
      <c r="P107" s="623"/>
      <c r="Q107" s="557"/>
      <c r="R107" s="557"/>
      <c r="S107" s="615"/>
      <c r="T107" s="617"/>
      <c r="U107" s="624"/>
      <c r="V107" s="557"/>
      <c r="W107" s="623"/>
      <c r="X107" s="623"/>
      <c r="Y107" s="623"/>
      <c r="Z107" s="557"/>
      <c r="AA107" s="557"/>
    </row>
    <row r="108" spans="1:27">
      <c r="A108" s="615" t="s">
        <v>159</v>
      </c>
      <c r="B108" s="617">
        <v>43630</v>
      </c>
      <c r="C108" s="619"/>
      <c r="D108" s="557"/>
      <c r="E108" s="621"/>
      <c r="F108" s="557"/>
      <c r="G108" s="623"/>
      <c r="H108" s="557"/>
      <c r="I108" s="557"/>
      <c r="J108" s="615" t="s">
        <v>159</v>
      </c>
      <c r="K108" s="617"/>
      <c r="L108" s="624"/>
      <c r="M108" s="557"/>
      <c r="N108" s="621"/>
      <c r="O108" s="557"/>
      <c r="P108" s="623"/>
      <c r="Q108" s="557"/>
      <c r="R108" s="557"/>
      <c r="S108" s="615" t="s">
        <v>159</v>
      </c>
      <c r="T108" s="617"/>
      <c r="U108" s="624"/>
      <c r="V108" s="557"/>
      <c r="W108" s="623"/>
      <c r="X108" s="623"/>
      <c r="Y108" s="623"/>
      <c r="Z108" s="557"/>
      <c r="AA108" s="557"/>
    </row>
    <row r="109" spans="1:27">
      <c r="A109" s="615" t="s">
        <v>160</v>
      </c>
      <c r="B109" s="615" t="s">
        <v>161</v>
      </c>
      <c r="C109" s="626" t="s">
        <v>162</v>
      </c>
      <c r="D109" s="615" t="s">
        <v>163</v>
      </c>
      <c r="E109" s="627" t="s">
        <v>164</v>
      </c>
      <c r="F109" s="615" t="s">
        <v>165</v>
      </c>
      <c r="G109" s="628" t="s">
        <v>166</v>
      </c>
      <c r="H109" s="615" t="s">
        <v>167</v>
      </c>
      <c r="I109" s="557"/>
      <c r="J109" s="615" t="s">
        <v>160</v>
      </c>
      <c r="K109" s="615" t="s">
        <v>161</v>
      </c>
      <c r="L109" s="629" t="s">
        <v>162</v>
      </c>
      <c r="M109" s="615" t="s">
        <v>163</v>
      </c>
      <c r="N109" s="627" t="s">
        <v>164</v>
      </c>
      <c r="O109" s="615" t="s">
        <v>165</v>
      </c>
      <c r="P109" s="628" t="s">
        <v>166</v>
      </c>
      <c r="Q109" s="615" t="s">
        <v>167</v>
      </c>
      <c r="R109" s="557"/>
      <c r="S109" s="615" t="s">
        <v>160</v>
      </c>
      <c r="T109" s="615" t="s">
        <v>161</v>
      </c>
      <c r="U109" s="629" t="s">
        <v>162</v>
      </c>
      <c r="V109" s="615" t="s">
        <v>163</v>
      </c>
      <c r="W109" s="628" t="s">
        <v>164</v>
      </c>
      <c r="X109" s="628" t="s">
        <v>165</v>
      </c>
      <c r="Y109" s="628" t="s">
        <v>166</v>
      </c>
      <c r="Z109" s="615" t="s">
        <v>167</v>
      </c>
      <c r="AA109" s="557"/>
    </row>
    <row r="110" spans="1:27">
      <c r="A110" s="615" t="s">
        <v>168</v>
      </c>
      <c r="B110" s="615" t="s">
        <v>169</v>
      </c>
      <c r="C110" s="626">
        <v>5572</v>
      </c>
      <c r="D110" s="615">
        <v>32</v>
      </c>
      <c r="E110" s="627">
        <v>174.125</v>
      </c>
      <c r="F110" s="615">
        <v>8.3000000000000007</v>
      </c>
      <c r="G110" s="628">
        <v>47.666905958363245</v>
      </c>
      <c r="H110" s="615" t="s">
        <v>170</v>
      </c>
      <c r="I110" s="615"/>
      <c r="J110" s="615" t="s">
        <v>10</v>
      </c>
      <c r="K110" s="615" t="s">
        <v>169</v>
      </c>
      <c r="L110" s="629">
        <v>3730</v>
      </c>
      <c r="M110" s="615">
        <v>18</v>
      </c>
      <c r="N110" s="627">
        <v>207.22222222222223</v>
      </c>
      <c r="O110" s="615">
        <v>8.3000000000000007</v>
      </c>
      <c r="P110" s="628">
        <v>40.053619302949059</v>
      </c>
      <c r="Q110" s="615" t="s">
        <v>171</v>
      </c>
      <c r="R110" s="615"/>
      <c r="S110" s="615" t="s">
        <v>9</v>
      </c>
      <c r="T110" s="615" t="s">
        <v>169</v>
      </c>
      <c r="U110" s="629">
        <v>5400</v>
      </c>
      <c r="V110" s="615">
        <v>21</v>
      </c>
      <c r="W110" s="628">
        <v>257.14285714285717</v>
      </c>
      <c r="X110" s="628">
        <v>8.3000000000000007</v>
      </c>
      <c r="Y110" s="628">
        <v>32.277777777777779</v>
      </c>
      <c r="Z110" s="615" t="s">
        <v>171</v>
      </c>
      <c r="AA110" s="557"/>
    </row>
    <row r="111" spans="1:27">
      <c r="A111" s="615" t="s">
        <v>168</v>
      </c>
      <c r="B111" s="615" t="s">
        <v>169</v>
      </c>
      <c r="C111" s="626">
        <v>5701</v>
      </c>
      <c r="D111" s="615">
        <v>30</v>
      </c>
      <c r="E111" s="627">
        <v>190.03333333333333</v>
      </c>
      <c r="F111" s="615">
        <v>8.3000000000000007</v>
      </c>
      <c r="G111" s="628">
        <v>43.67654797403965</v>
      </c>
      <c r="H111" s="615" t="s">
        <v>170</v>
      </c>
      <c r="I111" s="557"/>
      <c r="J111" s="615" t="s">
        <v>172</v>
      </c>
      <c r="K111" s="615" t="s">
        <v>169</v>
      </c>
      <c r="L111" s="629">
        <v>4110</v>
      </c>
      <c r="M111" s="615">
        <v>17</v>
      </c>
      <c r="N111" s="627">
        <v>241.76470588235293</v>
      </c>
      <c r="O111" s="615">
        <v>8.3000000000000007</v>
      </c>
      <c r="P111" s="628">
        <v>34.330900243309003</v>
      </c>
      <c r="Q111" s="615" t="s">
        <v>171</v>
      </c>
      <c r="R111" s="557"/>
      <c r="S111" s="615" t="s">
        <v>9</v>
      </c>
      <c r="T111" s="615" t="s">
        <v>169</v>
      </c>
      <c r="U111" s="629">
        <v>4635</v>
      </c>
      <c r="V111" s="615">
        <v>16</v>
      </c>
      <c r="W111" s="628">
        <v>289.6875</v>
      </c>
      <c r="X111" s="628">
        <v>8.3000000000000007</v>
      </c>
      <c r="Y111" s="628">
        <v>28.651564185544771</v>
      </c>
      <c r="Z111" s="615" t="s">
        <v>171</v>
      </c>
      <c r="AA111" s="557"/>
    </row>
    <row r="112" spans="1:27">
      <c r="A112" s="615" t="s">
        <v>168</v>
      </c>
      <c r="B112" s="615" t="s">
        <v>169</v>
      </c>
      <c r="C112" s="626">
        <v>5641</v>
      </c>
      <c r="D112" s="615">
        <v>30</v>
      </c>
      <c r="E112" s="627">
        <v>188.03333333333333</v>
      </c>
      <c r="F112" s="615">
        <v>8.3000000000000007</v>
      </c>
      <c r="G112" s="628">
        <v>44.14110973231697</v>
      </c>
      <c r="H112" s="615" t="s">
        <v>170</v>
      </c>
      <c r="I112" s="557"/>
      <c r="J112" s="615" t="s">
        <v>10</v>
      </c>
      <c r="K112" s="615" t="s">
        <v>169</v>
      </c>
      <c r="L112" s="629">
        <v>4000</v>
      </c>
      <c r="M112" s="615">
        <v>18</v>
      </c>
      <c r="N112" s="627">
        <v>222.22222222222223</v>
      </c>
      <c r="O112" s="615">
        <v>8.3000000000000007</v>
      </c>
      <c r="P112" s="628">
        <v>37.35</v>
      </c>
      <c r="Q112" s="615" t="s">
        <v>171</v>
      </c>
      <c r="R112" s="557"/>
      <c r="S112" s="615" t="s">
        <v>9</v>
      </c>
      <c r="T112" s="615" t="s">
        <v>169</v>
      </c>
      <c r="U112" s="629">
        <v>0</v>
      </c>
      <c r="V112" s="615">
        <v>0</v>
      </c>
      <c r="W112" s="628">
        <v>0</v>
      </c>
      <c r="X112" s="628">
        <v>8.3000000000000007</v>
      </c>
      <c r="Y112" s="628">
        <v>0</v>
      </c>
      <c r="Z112" s="615" t="s">
        <v>171</v>
      </c>
      <c r="AA112" s="557"/>
    </row>
    <row r="113" spans="1:27">
      <c r="A113" s="557"/>
      <c r="B113" s="615" t="s">
        <v>173</v>
      </c>
      <c r="C113" s="626">
        <v>16914</v>
      </c>
      <c r="D113" s="615">
        <v>92</v>
      </c>
      <c r="E113" s="627">
        <v>16</v>
      </c>
      <c r="F113" s="615">
        <v>8.3000000000000007</v>
      </c>
      <c r="G113" s="628">
        <v>518.75</v>
      </c>
      <c r="H113" s="615" t="s">
        <v>170</v>
      </c>
      <c r="I113" s="557"/>
      <c r="J113" s="557"/>
      <c r="K113" s="615" t="s">
        <v>173</v>
      </c>
      <c r="L113" s="629">
        <v>11840</v>
      </c>
      <c r="M113" s="615">
        <v>53</v>
      </c>
      <c r="N113" s="627">
        <v>223.39622641509433</v>
      </c>
      <c r="O113" s="615">
        <v>8.3000000000000007</v>
      </c>
      <c r="P113" s="628">
        <v>37.153716216216225</v>
      </c>
      <c r="Q113" s="615" t="s">
        <v>171</v>
      </c>
      <c r="R113" s="557"/>
      <c r="S113" s="557"/>
      <c r="T113" s="615" t="s">
        <v>173</v>
      </c>
      <c r="U113" s="629">
        <v>10035</v>
      </c>
      <c r="V113" s="615">
        <v>37</v>
      </c>
      <c r="W113" s="628">
        <v>271.2162162162162</v>
      </c>
      <c r="X113" s="628">
        <v>8.3000000000000007</v>
      </c>
      <c r="Y113" s="628">
        <v>30.602889885401101</v>
      </c>
      <c r="Z113" s="615" t="s">
        <v>171</v>
      </c>
      <c r="AA113" s="557"/>
    </row>
    <row r="114" spans="1:27">
      <c r="A114" s="557"/>
      <c r="B114" s="557"/>
      <c r="C114" s="626"/>
      <c r="D114" s="557"/>
      <c r="E114" s="627">
        <v>0</v>
      </c>
      <c r="F114" s="557"/>
      <c r="G114" s="628">
        <v>0</v>
      </c>
      <c r="H114" s="557"/>
      <c r="I114" s="557"/>
      <c r="J114" s="557"/>
      <c r="K114" s="557"/>
      <c r="L114" s="624"/>
      <c r="M114" s="557"/>
      <c r="N114" s="627">
        <v>0</v>
      </c>
      <c r="O114" s="557"/>
      <c r="P114" s="628">
        <v>0</v>
      </c>
      <c r="Q114" s="557"/>
      <c r="R114" s="557"/>
      <c r="S114" s="557"/>
      <c r="T114" s="557"/>
      <c r="U114" s="624"/>
      <c r="V114" s="557"/>
      <c r="W114" s="628">
        <v>0</v>
      </c>
      <c r="X114" s="623"/>
      <c r="Y114" s="628"/>
      <c r="Z114" s="557"/>
      <c r="AA114" s="557"/>
    </row>
    <row r="115" spans="1:27">
      <c r="A115" s="615" t="s">
        <v>168</v>
      </c>
      <c r="B115" s="615" t="s">
        <v>174</v>
      </c>
      <c r="C115" s="626">
        <v>4248</v>
      </c>
      <c r="D115" s="615">
        <v>25</v>
      </c>
      <c r="E115" s="627">
        <v>169.92</v>
      </c>
      <c r="F115" s="615">
        <v>6.7</v>
      </c>
      <c r="G115" s="628">
        <v>39.430320150659142</v>
      </c>
      <c r="H115" s="615" t="s">
        <v>170</v>
      </c>
      <c r="I115" s="557"/>
      <c r="J115" s="615" t="s">
        <v>10</v>
      </c>
      <c r="K115" s="615" t="s">
        <v>174</v>
      </c>
      <c r="L115" s="629">
        <v>3335</v>
      </c>
      <c r="M115" s="615">
        <v>16</v>
      </c>
      <c r="N115" s="627">
        <v>208.4375</v>
      </c>
      <c r="O115" s="615">
        <v>6.7</v>
      </c>
      <c r="P115" s="628">
        <v>32.143928035982015</v>
      </c>
      <c r="Q115" s="615" t="s">
        <v>171</v>
      </c>
      <c r="R115" s="557"/>
      <c r="S115" s="615" t="s">
        <v>9</v>
      </c>
      <c r="T115" s="615" t="s">
        <v>174</v>
      </c>
      <c r="U115" s="629">
        <v>3040</v>
      </c>
      <c r="V115" s="615">
        <v>14</v>
      </c>
      <c r="W115" s="628">
        <v>217.14285714285714</v>
      </c>
      <c r="X115" s="628">
        <v>6.7</v>
      </c>
      <c r="Y115" s="628">
        <v>30.85526315789474</v>
      </c>
      <c r="Z115" s="615" t="s">
        <v>171</v>
      </c>
      <c r="AA115" s="557"/>
    </row>
    <row r="116" spans="1:27">
      <c r="A116" s="615" t="s">
        <v>168</v>
      </c>
      <c r="B116" s="615" t="s">
        <v>174</v>
      </c>
      <c r="C116" s="626">
        <v>4493</v>
      </c>
      <c r="D116" s="615">
        <v>28</v>
      </c>
      <c r="E116" s="627">
        <v>160.46428571428572</v>
      </c>
      <c r="F116" s="615">
        <v>6.7</v>
      </c>
      <c r="G116" s="628">
        <v>41.753839305586467</v>
      </c>
      <c r="H116" s="615" t="s">
        <v>170</v>
      </c>
      <c r="I116" s="557"/>
      <c r="J116" s="615" t="s">
        <v>172</v>
      </c>
      <c r="K116" s="615" t="s">
        <v>174</v>
      </c>
      <c r="L116" s="629">
        <v>3700</v>
      </c>
      <c r="M116" s="615">
        <v>20</v>
      </c>
      <c r="N116" s="627">
        <v>185</v>
      </c>
      <c r="O116" s="615">
        <v>6.7</v>
      </c>
      <c r="P116" s="628">
        <v>36.216216216216218</v>
      </c>
      <c r="Q116" s="615" t="s">
        <v>171</v>
      </c>
      <c r="R116" s="557"/>
      <c r="S116" s="615" t="s">
        <v>9</v>
      </c>
      <c r="T116" s="615" t="s">
        <v>174</v>
      </c>
      <c r="U116" s="629">
        <v>3605</v>
      </c>
      <c r="V116" s="615">
        <v>16</v>
      </c>
      <c r="W116" s="628">
        <v>225.3125</v>
      </c>
      <c r="X116" s="628">
        <v>6.7</v>
      </c>
      <c r="Y116" s="628">
        <v>29.736477115117893</v>
      </c>
      <c r="Z116" s="615" t="s">
        <v>171</v>
      </c>
      <c r="AA116" s="557"/>
    </row>
    <row r="117" spans="1:27">
      <c r="A117" s="615" t="s">
        <v>168</v>
      </c>
      <c r="B117" s="615" t="s">
        <v>174</v>
      </c>
      <c r="C117" s="626">
        <v>4479</v>
      </c>
      <c r="D117" s="615">
        <v>26</v>
      </c>
      <c r="E117" s="627">
        <v>172.26923076923077</v>
      </c>
      <c r="F117" s="615">
        <v>6.7</v>
      </c>
      <c r="G117" s="628">
        <v>38.892609957579815</v>
      </c>
      <c r="H117" s="615" t="s">
        <v>170</v>
      </c>
      <c r="I117" s="557"/>
      <c r="J117" s="615" t="s">
        <v>10</v>
      </c>
      <c r="K117" s="615" t="s">
        <v>174</v>
      </c>
      <c r="L117" s="629">
        <v>3000</v>
      </c>
      <c r="M117" s="615">
        <v>16</v>
      </c>
      <c r="N117" s="627">
        <v>187.5</v>
      </c>
      <c r="O117" s="615">
        <v>6.7</v>
      </c>
      <c r="P117" s="628">
        <v>35.733333333333334</v>
      </c>
      <c r="Q117" s="615" t="s">
        <v>171</v>
      </c>
      <c r="R117" s="557"/>
      <c r="S117" s="615" t="s">
        <v>9</v>
      </c>
      <c r="T117" s="615" t="s">
        <v>174</v>
      </c>
      <c r="U117" s="629">
        <v>2600</v>
      </c>
      <c r="V117" s="615">
        <v>14</v>
      </c>
      <c r="W117" s="628">
        <v>185.71428571428572</v>
      </c>
      <c r="X117" s="628">
        <v>6.7</v>
      </c>
      <c r="Y117" s="628">
        <v>36.076923076923073</v>
      </c>
      <c r="Z117" s="615" t="s">
        <v>171</v>
      </c>
      <c r="AA117" s="557"/>
    </row>
    <row r="118" spans="1:27">
      <c r="A118" s="557"/>
      <c r="B118" s="615" t="s">
        <v>173</v>
      </c>
      <c r="C118" s="626">
        <v>13220</v>
      </c>
      <c r="D118" s="615">
        <v>79</v>
      </c>
      <c r="E118" s="627">
        <v>167.34177215189874</v>
      </c>
      <c r="F118" s="615">
        <v>6.7</v>
      </c>
      <c r="G118" s="628">
        <v>40.037821482602119</v>
      </c>
      <c r="H118" s="615" t="s">
        <v>170</v>
      </c>
      <c r="I118" s="557"/>
      <c r="J118" s="557"/>
      <c r="K118" s="615" t="s">
        <v>173</v>
      </c>
      <c r="L118" s="629">
        <v>10035</v>
      </c>
      <c r="M118" s="615">
        <v>52</v>
      </c>
      <c r="N118" s="627">
        <v>192.98076923076923</v>
      </c>
      <c r="O118" s="615">
        <v>6.7</v>
      </c>
      <c r="P118" s="628">
        <v>34.718485301444943</v>
      </c>
      <c r="Q118" s="615" t="s">
        <v>171</v>
      </c>
      <c r="R118" s="557"/>
      <c r="S118" s="557"/>
      <c r="T118" s="615" t="s">
        <v>173</v>
      </c>
      <c r="U118" s="629">
        <v>9245</v>
      </c>
      <c r="V118" s="615">
        <v>44</v>
      </c>
      <c r="W118" s="628">
        <v>210.11363636363637</v>
      </c>
      <c r="X118" s="628">
        <v>6.7</v>
      </c>
      <c r="Y118" s="628">
        <v>31.887506760411036</v>
      </c>
      <c r="Z118" s="615" t="s">
        <v>171</v>
      </c>
      <c r="AA118" s="557"/>
    </row>
    <row r="119" spans="1:27">
      <c r="A119" s="557"/>
      <c r="B119" s="557"/>
      <c r="C119" s="626"/>
      <c r="D119" s="557"/>
      <c r="E119" s="627"/>
      <c r="F119" s="557"/>
      <c r="G119" s="628"/>
      <c r="H119" s="615"/>
      <c r="I119" s="557"/>
      <c r="J119" s="557"/>
      <c r="K119" s="557"/>
      <c r="L119" s="624"/>
      <c r="M119" s="557"/>
      <c r="N119" s="627">
        <v>0</v>
      </c>
      <c r="O119" s="557"/>
      <c r="P119" s="628">
        <v>0</v>
      </c>
      <c r="Q119" s="615" t="s">
        <v>171</v>
      </c>
      <c r="R119" s="557"/>
      <c r="S119" s="557"/>
      <c r="T119" s="557"/>
      <c r="U119" s="624"/>
      <c r="V119" s="557"/>
      <c r="W119" s="628"/>
      <c r="X119" s="623"/>
      <c r="Y119" s="628"/>
      <c r="Z119" s="557"/>
      <c r="AA119" s="557"/>
    </row>
    <row r="120" spans="1:27">
      <c r="A120" s="615" t="s">
        <v>168</v>
      </c>
      <c r="B120" s="615" t="s">
        <v>175</v>
      </c>
      <c r="C120" s="626">
        <v>3258</v>
      </c>
      <c r="D120" s="615">
        <v>24</v>
      </c>
      <c r="E120" s="627">
        <v>135.75</v>
      </c>
      <c r="F120" s="615">
        <v>5</v>
      </c>
      <c r="G120" s="628">
        <v>36.83241252302026</v>
      </c>
      <c r="H120" s="615" t="s">
        <v>170</v>
      </c>
      <c r="I120" s="557"/>
      <c r="J120" s="615" t="s">
        <v>10</v>
      </c>
      <c r="K120" s="615" t="s">
        <v>175</v>
      </c>
      <c r="L120" s="629">
        <v>1885</v>
      </c>
      <c r="M120" s="615">
        <v>12</v>
      </c>
      <c r="N120" s="627">
        <v>157.08333333333334</v>
      </c>
      <c r="O120" s="615">
        <v>5</v>
      </c>
      <c r="P120" s="628">
        <v>31.830238726790448</v>
      </c>
      <c r="Q120" s="615" t="s">
        <v>171</v>
      </c>
      <c r="R120" s="557"/>
      <c r="S120" s="615" t="s">
        <v>9</v>
      </c>
      <c r="T120" s="615" t="s">
        <v>175</v>
      </c>
      <c r="U120" s="629">
        <v>2400</v>
      </c>
      <c r="V120" s="615">
        <v>16</v>
      </c>
      <c r="W120" s="628">
        <v>150</v>
      </c>
      <c r="X120" s="628">
        <v>5</v>
      </c>
      <c r="Y120" s="628">
        <v>33.333333333333336</v>
      </c>
      <c r="Z120" s="615" t="s">
        <v>171</v>
      </c>
      <c r="AA120" s="557"/>
    </row>
    <row r="121" spans="1:27">
      <c r="A121" s="615" t="s">
        <v>168</v>
      </c>
      <c r="B121" s="615" t="s">
        <v>175</v>
      </c>
      <c r="C121" s="626">
        <v>3481</v>
      </c>
      <c r="D121" s="615">
        <v>26</v>
      </c>
      <c r="E121" s="627">
        <v>133.88461538461539</v>
      </c>
      <c r="F121" s="615">
        <v>5</v>
      </c>
      <c r="G121" s="628">
        <v>37.345590347601259</v>
      </c>
      <c r="H121" s="615" t="s">
        <v>170</v>
      </c>
      <c r="I121" s="557"/>
      <c r="J121" s="615" t="s">
        <v>172</v>
      </c>
      <c r="K121" s="615" t="s">
        <v>175</v>
      </c>
      <c r="L121" s="629">
        <v>1550</v>
      </c>
      <c r="M121" s="615">
        <v>10</v>
      </c>
      <c r="N121" s="627">
        <v>155</v>
      </c>
      <c r="O121" s="615">
        <v>5</v>
      </c>
      <c r="P121" s="628">
        <v>32.258064516129032</v>
      </c>
      <c r="Q121" s="615" t="s">
        <v>171</v>
      </c>
      <c r="R121" s="557"/>
      <c r="S121" s="615" t="s">
        <v>9</v>
      </c>
      <c r="T121" s="615" t="s">
        <v>175</v>
      </c>
      <c r="U121" s="629">
        <v>2965</v>
      </c>
      <c r="V121" s="615">
        <v>20</v>
      </c>
      <c r="W121" s="628">
        <v>148.25</v>
      </c>
      <c r="X121" s="628">
        <v>5</v>
      </c>
      <c r="Y121" s="628">
        <v>33.726812816188868</v>
      </c>
      <c r="Z121" s="615" t="s">
        <v>171</v>
      </c>
      <c r="AA121" s="557"/>
    </row>
    <row r="122" spans="1:27">
      <c r="A122" s="615" t="s">
        <v>168</v>
      </c>
      <c r="B122" s="615" t="s">
        <v>175</v>
      </c>
      <c r="C122" s="626">
        <v>3900</v>
      </c>
      <c r="D122" s="615">
        <v>26</v>
      </c>
      <c r="E122" s="627">
        <v>150</v>
      </c>
      <c r="F122" s="615">
        <v>5</v>
      </c>
      <c r="G122" s="628">
        <v>33.333333333333336</v>
      </c>
      <c r="H122" s="615" t="s">
        <v>170</v>
      </c>
      <c r="I122" s="557"/>
      <c r="J122" s="615" t="s">
        <v>10</v>
      </c>
      <c r="K122" s="615" t="s">
        <v>175</v>
      </c>
      <c r="L122" s="629">
        <v>2100</v>
      </c>
      <c r="M122" s="615">
        <v>15</v>
      </c>
      <c r="N122" s="627">
        <v>140</v>
      </c>
      <c r="O122" s="615">
        <v>5</v>
      </c>
      <c r="P122" s="628">
        <v>35.714285714285715</v>
      </c>
      <c r="Q122" s="615" t="s">
        <v>171</v>
      </c>
      <c r="R122" s="557"/>
      <c r="S122" s="615" t="s">
        <v>9</v>
      </c>
      <c r="T122" s="615" t="s">
        <v>175</v>
      </c>
      <c r="U122" s="629">
        <v>1825</v>
      </c>
      <c r="V122" s="615">
        <v>13</v>
      </c>
      <c r="W122" s="628">
        <v>140.38461538461539</v>
      </c>
      <c r="X122" s="628">
        <v>5</v>
      </c>
      <c r="Y122" s="628">
        <v>35.61643835616438</v>
      </c>
      <c r="Z122" s="615" t="s">
        <v>171</v>
      </c>
      <c r="AA122" s="557"/>
    </row>
    <row r="123" spans="1:27">
      <c r="A123" s="557"/>
      <c r="B123" s="615" t="s">
        <v>173</v>
      </c>
      <c r="C123" s="626">
        <v>10639</v>
      </c>
      <c r="D123" s="615">
        <v>76</v>
      </c>
      <c r="E123" s="627">
        <v>139.98684210526315</v>
      </c>
      <c r="F123" s="615">
        <v>5</v>
      </c>
      <c r="G123" s="628">
        <v>35.717642635586053</v>
      </c>
      <c r="H123" s="615" t="s">
        <v>170</v>
      </c>
      <c r="I123" s="557"/>
      <c r="J123" s="557"/>
      <c r="K123" s="615" t="s">
        <v>173</v>
      </c>
      <c r="L123" s="629">
        <v>5535</v>
      </c>
      <c r="M123" s="615">
        <v>37</v>
      </c>
      <c r="N123" s="627">
        <v>149.59459459459458</v>
      </c>
      <c r="O123" s="615">
        <v>5</v>
      </c>
      <c r="P123" s="628">
        <v>33.423667570009037</v>
      </c>
      <c r="Q123" s="615" t="s">
        <v>171</v>
      </c>
      <c r="R123" s="557"/>
      <c r="S123" s="557"/>
      <c r="T123" s="615" t="s">
        <v>173</v>
      </c>
      <c r="U123" s="629">
        <v>7190</v>
      </c>
      <c r="V123" s="615">
        <v>49</v>
      </c>
      <c r="W123" s="628">
        <v>146.73469387755102</v>
      </c>
      <c r="X123" s="628">
        <v>5</v>
      </c>
      <c r="Y123" s="628">
        <v>34.075104311543811</v>
      </c>
      <c r="Z123" s="615" t="s">
        <v>171</v>
      </c>
      <c r="AA123" s="557"/>
    </row>
    <row r="124" spans="1:27">
      <c r="A124" s="557"/>
      <c r="B124" s="557"/>
      <c r="C124" s="626"/>
      <c r="D124" s="557"/>
      <c r="E124" s="627">
        <v>0</v>
      </c>
      <c r="F124" s="557"/>
      <c r="G124" s="628">
        <v>0</v>
      </c>
      <c r="H124" s="557"/>
      <c r="I124" s="557"/>
      <c r="J124" s="557"/>
      <c r="K124" s="557"/>
      <c r="L124" s="624"/>
      <c r="M124" s="557"/>
      <c r="N124" s="627">
        <v>0</v>
      </c>
      <c r="O124" s="557"/>
      <c r="P124" s="628">
        <v>0</v>
      </c>
      <c r="Q124" s="615" t="s">
        <v>171</v>
      </c>
      <c r="R124" s="557"/>
      <c r="S124" s="557"/>
      <c r="T124" s="557"/>
      <c r="U124" s="624"/>
      <c r="V124" s="557"/>
      <c r="W124" s="628"/>
      <c r="X124" s="623"/>
      <c r="Y124" s="628"/>
      <c r="Z124" s="557"/>
      <c r="AA124" s="557"/>
    </row>
    <row r="125" spans="1:27">
      <c r="A125" s="615" t="s">
        <v>168</v>
      </c>
      <c r="B125" s="615" t="s">
        <v>176</v>
      </c>
      <c r="C125" s="626">
        <v>1560</v>
      </c>
      <c r="D125" s="615">
        <v>14</v>
      </c>
      <c r="E125" s="627">
        <v>111.42857142857143</v>
      </c>
      <c r="F125" s="615">
        <v>4</v>
      </c>
      <c r="G125" s="628">
        <v>35.897435897435898</v>
      </c>
      <c r="H125" s="615" t="s">
        <v>170</v>
      </c>
      <c r="I125" s="557"/>
      <c r="J125" s="615" t="s">
        <v>10</v>
      </c>
      <c r="K125" s="615" t="s">
        <v>176</v>
      </c>
      <c r="L125" s="629">
        <v>1525</v>
      </c>
      <c r="M125" s="615">
        <v>13</v>
      </c>
      <c r="N125" s="627">
        <v>117.30769230769231</v>
      </c>
      <c r="O125" s="615">
        <v>4</v>
      </c>
      <c r="P125" s="628">
        <v>34.098360655737707</v>
      </c>
      <c r="Q125" s="615" t="s">
        <v>171</v>
      </c>
      <c r="R125" s="557"/>
      <c r="S125" s="615" t="s">
        <v>9</v>
      </c>
      <c r="T125" s="615" t="s">
        <v>176</v>
      </c>
      <c r="U125" s="629">
        <v>1770</v>
      </c>
      <c r="V125" s="615">
        <v>14</v>
      </c>
      <c r="W125" s="628">
        <v>126.42857142857143</v>
      </c>
      <c r="X125" s="628">
        <v>4</v>
      </c>
      <c r="Y125" s="628">
        <v>31.638418079096045</v>
      </c>
      <c r="Z125" s="615" t="s">
        <v>171</v>
      </c>
      <c r="AA125" s="557"/>
    </row>
    <row r="126" spans="1:27">
      <c r="A126" s="615" t="s">
        <v>168</v>
      </c>
      <c r="B126" s="615" t="s">
        <v>176</v>
      </c>
      <c r="C126" s="626">
        <v>1970</v>
      </c>
      <c r="D126" s="615">
        <v>16</v>
      </c>
      <c r="E126" s="627">
        <v>123.125</v>
      </c>
      <c r="F126" s="615">
        <v>4</v>
      </c>
      <c r="G126" s="628">
        <v>32.487309644670049</v>
      </c>
      <c r="H126" s="615" t="s">
        <v>170</v>
      </c>
      <c r="I126" s="557"/>
      <c r="J126" s="615" t="s">
        <v>10</v>
      </c>
      <c r="K126" s="615" t="s">
        <v>176</v>
      </c>
      <c r="L126" s="629">
        <v>1365</v>
      </c>
      <c r="M126" s="615">
        <v>11</v>
      </c>
      <c r="N126" s="627">
        <v>124.09090909090909</v>
      </c>
      <c r="O126" s="615">
        <v>4</v>
      </c>
      <c r="P126" s="628">
        <v>32.234432234432234</v>
      </c>
      <c r="Q126" s="615" t="s">
        <v>171</v>
      </c>
      <c r="R126" s="557"/>
      <c r="S126" s="615" t="s">
        <v>9</v>
      </c>
      <c r="T126" s="615" t="s">
        <v>176</v>
      </c>
      <c r="U126" s="629">
        <v>2000</v>
      </c>
      <c r="V126" s="615">
        <v>16</v>
      </c>
      <c r="W126" s="628">
        <v>125</v>
      </c>
      <c r="X126" s="628">
        <v>4</v>
      </c>
      <c r="Y126" s="628">
        <v>32</v>
      </c>
      <c r="Z126" s="615" t="s">
        <v>171</v>
      </c>
      <c r="AA126" s="557"/>
    </row>
    <row r="127" spans="1:27">
      <c r="A127" s="615" t="s">
        <v>168</v>
      </c>
      <c r="B127" s="615" t="s">
        <v>176</v>
      </c>
      <c r="C127" s="626">
        <v>1601</v>
      </c>
      <c r="D127" s="615">
        <v>13</v>
      </c>
      <c r="E127" s="627">
        <v>123.15384615384616</v>
      </c>
      <c r="F127" s="615">
        <v>4</v>
      </c>
      <c r="G127" s="628">
        <v>32.479700187382882</v>
      </c>
      <c r="H127" s="615" t="s">
        <v>170</v>
      </c>
      <c r="I127" s="557"/>
      <c r="J127" s="615" t="s">
        <v>10</v>
      </c>
      <c r="K127" s="615" t="s">
        <v>176</v>
      </c>
      <c r="L127" s="629">
        <v>1360</v>
      </c>
      <c r="M127" s="615">
        <v>12</v>
      </c>
      <c r="N127" s="627">
        <v>113.33333333333333</v>
      </c>
      <c r="O127" s="615">
        <v>4</v>
      </c>
      <c r="P127" s="628">
        <v>35.294117647058826</v>
      </c>
      <c r="Q127" s="615" t="s">
        <v>171</v>
      </c>
      <c r="R127" s="557"/>
      <c r="S127" s="615" t="s">
        <v>9</v>
      </c>
      <c r="T127" s="615" t="s">
        <v>176</v>
      </c>
      <c r="U127" s="629">
        <v>1995</v>
      </c>
      <c r="V127" s="615">
        <v>15</v>
      </c>
      <c r="W127" s="628">
        <v>133</v>
      </c>
      <c r="X127" s="628">
        <v>4</v>
      </c>
      <c r="Y127" s="628">
        <v>30.075187969924812</v>
      </c>
      <c r="Z127" s="615" t="s">
        <v>171</v>
      </c>
      <c r="AA127" s="557"/>
    </row>
    <row r="128" spans="1:27">
      <c r="A128" s="557"/>
      <c r="B128" s="615" t="s">
        <v>173</v>
      </c>
      <c r="C128" s="626">
        <v>5131</v>
      </c>
      <c r="D128" s="615">
        <v>43</v>
      </c>
      <c r="E128" s="627">
        <v>119.32558139534883</v>
      </c>
      <c r="F128" s="615">
        <v>4</v>
      </c>
      <c r="G128" s="628">
        <v>33.521730656792052</v>
      </c>
      <c r="H128" s="615" t="s">
        <v>170</v>
      </c>
      <c r="I128" s="557"/>
      <c r="J128" s="557"/>
      <c r="K128" s="615" t="s">
        <v>173</v>
      </c>
      <c r="L128" s="629">
        <v>4250</v>
      </c>
      <c r="M128" s="615">
        <v>36</v>
      </c>
      <c r="N128" s="627">
        <v>118.05555555555556</v>
      </c>
      <c r="O128" s="615">
        <v>4</v>
      </c>
      <c r="P128" s="628">
        <v>33.882352941176471</v>
      </c>
      <c r="Q128" s="615" t="s">
        <v>171</v>
      </c>
      <c r="R128" s="557"/>
      <c r="S128" s="557"/>
      <c r="T128" s="615" t="s">
        <v>173</v>
      </c>
      <c r="U128" s="629">
        <v>5765</v>
      </c>
      <c r="V128" s="615">
        <v>45</v>
      </c>
      <c r="W128" s="628">
        <v>128.11111111111111</v>
      </c>
      <c r="X128" s="628">
        <v>4</v>
      </c>
      <c r="Y128" s="628">
        <v>31.222896790980052</v>
      </c>
      <c r="Z128" s="615" t="s">
        <v>171</v>
      </c>
      <c r="AA128" s="557"/>
    </row>
    <row r="129" spans="1:27">
      <c r="A129" s="557"/>
      <c r="B129" s="557"/>
      <c r="C129" s="626"/>
      <c r="D129" s="557"/>
      <c r="E129" s="627">
        <v>0</v>
      </c>
      <c r="F129" s="557"/>
      <c r="G129" s="628">
        <v>0</v>
      </c>
      <c r="H129" s="557"/>
      <c r="I129" s="557"/>
      <c r="J129" s="557"/>
      <c r="K129" s="557"/>
      <c r="L129" s="624"/>
      <c r="M129" s="557"/>
      <c r="N129" s="627">
        <v>0</v>
      </c>
      <c r="O129" s="557"/>
      <c r="P129" s="628">
        <v>0</v>
      </c>
      <c r="Q129" s="615" t="s">
        <v>171</v>
      </c>
      <c r="R129" s="557"/>
      <c r="S129" s="557"/>
      <c r="T129" s="557"/>
      <c r="U129" s="624"/>
      <c r="V129" s="557"/>
      <c r="W129" s="628"/>
      <c r="X129" s="623"/>
      <c r="Y129" s="628"/>
      <c r="Z129" s="557"/>
      <c r="AA129" s="557"/>
    </row>
    <row r="130" spans="1:27">
      <c r="A130" s="615" t="s">
        <v>168</v>
      </c>
      <c r="B130" s="615" t="s">
        <v>177</v>
      </c>
      <c r="C130" s="626">
        <v>598</v>
      </c>
      <c r="D130" s="615">
        <v>8</v>
      </c>
      <c r="E130" s="627">
        <v>74.75</v>
      </c>
      <c r="F130" s="615">
        <v>3.3</v>
      </c>
      <c r="G130" s="628">
        <v>44.147157190635447</v>
      </c>
      <c r="H130" s="615" t="s">
        <v>170</v>
      </c>
      <c r="I130" s="557"/>
      <c r="J130" s="615" t="s">
        <v>10</v>
      </c>
      <c r="K130" s="615" t="s">
        <v>177</v>
      </c>
      <c r="L130" s="629">
        <v>1000</v>
      </c>
      <c r="M130" s="615">
        <v>10</v>
      </c>
      <c r="N130" s="627">
        <v>100</v>
      </c>
      <c r="O130" s="615">
        <v>3.3</v>
      </c>
      <c r="P130" s="628">
        <v>33</v>
      </c>
      <c r="Q130" s="615" t="s">
        <v>171</v>
      </c>
      <c r="R130" s="557"/>
      <c r="S130" s="615" t="s">
        <v>9</v>
      </c>
      <c r="T130" s="615" t="s">
        <v>177</v>
      </c>
      <c r="U130" s="629">
        <v>890</v>
      </c>
      <c r="V130" s="615">
        <v>10</v>
      </c>
      <c r="W130" s="628">
        <v>89</v>
      </c>
      <c r="X130" s="628">
        <v>3.3</v>
      </c>
      <c r="Y130" s="628">
        <v>37.078651685393261</v>
      </c>
      <c r="Z130" s="615" t="s">
        <v>171</v>
      </c>
      <c r="AA130" s="557"/>
    </row>
    <row r="131" spans="1:27">
      <c r="A131" s="615" t="s">
        <v>168</v>
      </c>
      <c r="B131" s="615" t="s">
        <v>177</v>
      </c>
      <c r="C131" s="626">
        <v>1310</v>
      </c>
      <c r="D131" s="615">
        <v>12</v>
      </c>
      <c r="E131" s="627">
        <v>109.16666666666667</v>
      </c>
      <c r="F131" s="615">
        <v>3.3</v>
      </c>
      <c r="G131" s="628">
        <v>30.229007633587781</v>
      </c>
      <c r="H131" s="615" t="s">
        <v>170</v>
      </c>
      <c r="I131" s="557"/>
      <c r="J131" s="615" t="s">
        <v>10</v>
      </c>
      <c r="K131" s="615" t="s">
        <v>177</v>
      </c>
      <c r="L131" s="629">
        <v>1050</v>
      </c>
      <c r="M131" s="615">
        <v>10</v>
      </c>
      <c r="N131" s="627">
        <v>105</v>
      </c>
      <c r="O131" s="615">
        <v>3.3</v>
      </c>
      <c r="P131" s="628">
        <v>31.428571428571427</v>
      </c>
      <c r="Q131" s="615" t="s">
        <v>171</v>
      </c>
      <c r="R131" s="557"/>
      <c r="S131" s="615" t="s">
        <v>9</v>
      </c>
      <c r="T131" s="615" t="s">
        <v>177</v>
      </c>
      <c r="U131" s="629">
        <v>990</v>
      </c>
      <c r="V131" s="615">
        <v>10</v>
      </c>
      <c r="W131" s="628">
        <v>99</v>
      </c>
      <c r="X131" s="628">
        <v>3.3</v>
      </c>
      <c r="Y131" s="628">
        <v>33.333333333333329</v>
      </c>
      <c r="Z131" s="615" t="s">
        <v>171</v>
      </c>
      <c r="AA131" s="557"/>
    </row>
    <row r="132" spans="1:27">
      <c r="A132" s="615" t="s">
        <v>168</v>
      </c>
      <c r="B132" s="615" t="s">
        <v>177</v>
      </c>
      <c r="C132" s="626">
        <v>852</v>
      </c>
      <c r="D132" s="615">
        <v>10</v>
      </c>
      <c r="E132" s="627">
        <v>85.2</v>
      </c>
      <c r="F132" s="615">
        <v>3.3</v>
      </c>
      <c r="G132" s="628">
        <v>38.732394366197177</v>
      </c>
      <c r="H132" s="615" t="s">
        <v>170</v>
      </c>
      <c r="I132" s="557"/>
      <c r="J132" s="615" t="s">
        <v>10</v>
      </c>
      <c r="K132" s="615" t="s">
        <v>177</v>
      </c>
      <c r="L132" s="629">
        <v>1425</v>
      </c>
      <c r="M132" s="615">
        <v>14</v>
      </c>
      <c r="N132" s="627">
        <v>101.78571428571429</v>
      </c>
      <c r="O132" s="615">
        <v>3.3</v>
      </c>
      <c r="P132" s="628">
        <v>32.421052631578938</v>
      </c>
      <c r="Q132" s="615" t="s">
        <v>171</v>
      </c>
      <c r="R132" s="557"/>
      <c r="S132" s="615" t="s">
        <v>9</v>
      </c>
      <c r="T132" s="615" t="s">
        <v>177</v>
      </c>
      <c r="U132" s="629">
        <v>1000</v>
      </c>
      <c r="V132" s="615">
        <v>9</v>
      </c>
      <c r="W132" s="628">
        <v>111.11111111111111</v>
      </c>
      <c r="X132" s="628">
        <v>3.3</v>
      </c>
      <c r="Y132" s="628">
        <v>29.7</v>
      </c>
      <c r="Z132" s="615" t="s">
        <v>171</v>
      </c>
      <c r="AA132" s="557"/>
    </row>
    <row r="133" spans="1:27">
      <c r="A133" s="557"/>
      <c r="B133" s="615" t="s">
        <v>173</v>
      </c>
      <c r="C133" s="626">
        <v>2760</v>
      </c>
      <c r="D133" s="615">
        <v>30</v>
      </c>
      <c r="E133" s="627">
        <v>92</v>
      </c>
      <c r="F133" s="615">
        <v>3.3</v>
      </c>
      <c r="G133" s="628">
        <v>35.869565217391305</v>
      </c>
      <c r="H133" s="615" t="s">
        <v>170</v>
      </c>
      <c r="I133" s="557"/>
      <c r="J133" s="557"/>
      <c r="K133" s="615" t="s">
        <v>173</v>
      </c>
      <c r="L133" s="629">
        <v>3475</v>
      </c>
      <c r="M133" s="615">
        <v>34</v>
      </c>
      <c r="N133" s="627">
        <v>102.20588235294117</v>
      </c>
      <c r="O133" s="615">
        <v>3.3</v>
      </c>
      <c r="P133" s="628">
        <v>32.28776978417266</v>
      </c>
      <c r="Q133" s="615" t="s">
        <v>171</v>
      </c>
      <c r="R133" s="557"/>
      <c r="S133" s="557"/>
      <c r="T133" s="615" t="s">
        <v>173</v>
      </c>
      <c r="U133" s="629">
        <v>2880</v>
      </c>
      <c r="V133" s="615">
        <v>29</v>
      </c>
      <c r="W133" s="628">
        <v>99.310344827586206</v>
      </c>
      <c r="X133" s="628">
        <v>3.3</v>
      </c>
      <c r="Y133" s="628">
        <v>33.229166666666664</v>
      </c>
      <c r="Z133" s="615" t="s">
        <v>171</v>
      </c>
      <c r="AA133" s="557"/>
    </row>
    <row r="134" spans="1:27">
      <c r="A134" s="557"/>
      <c r="B134" s="557"/>
      <c r="C134" s="626"/>
      <c r="D134" s="557"/>
      <c r="E134" s="627">
        <v>0</v>
      </c>
      <c r="F134" s="557"/>
      <c r="G134" s="628">
        <v>0</v>
      </c>
      <c r="H134" s="557"/>
      <c r="I134" s="557"/>
      <c r="J134" s="557"/>
      <c r="K134" s="557"/>
      <c r="L134" s="624"/>
      <c r="M134" s="557"/>
      <c r="N134" s="627">
        <v>0</v>
      </c>
      <c r="O134" s="557"/>
      <c r="P134" s="628">
        <v>0</v>
      </c>
      <c r="Q134" s="557"/>
      <c r="R134" s="557"/>
      <c r="S134" s="557"/>
      <c r="T134" s="557"/>
      <c r="U134" s="624"/>
      <c r="V134" s="557"/>
      <c r="W134" s="628"/>
      <c r="X134" s="623"/>
      <c r="Y134" s="628"/>
      <c r="Z134" s="557"/>
      <c r="AA134" s="557"/>
    </row>
    <row r="135" spans="1:27">
      <c r="A135" s="615" t="s">
        <v>168</v>
      </c>
      <c r="B135" s="615" t="s">
        <v>178</v>
      </c>
      <c r="C135" s="626"/>
      <c r="D135" s="557"/>
      <c r="E135" s="627">
        <v>0</v>
      </c>
      <c r="F135" s="615">
        <v>2.5</v>
      </c>
      <c r="G135" s="628">
        <v>0</v>
      </c>
      <c r="H135" s="557"/>
      <c r="I135" s="557"/>
      <c r="J135" s="615" t="s">
        <v>10</v>
      </c>
      <c r="K135" s="615" t="s">
        <v>178</v>
      </c>
      <c r="L135" s="624"/>
      <c r="M135" s="557"/>
      <c r="N135" s="627">
        <v>0</v>
      </c>
      <c r="O135" s="615">
        <v>2.5</v>
      </c>
      <c r="P135" s="628">
        <v>0</v>
      </c>
      <c r="Q135" s="557"/>
      <c r="R135" s="557"/>
      <c r="S135" s="615" t="s">
        <v>9</v>
      </c>
      <c r="T135" s="615" t="s">
        <v>178</v>
      </c>
      <c r="U135" s="624"/>
      <c r="V135" s="557"/>
      <c r="W135" s="628">
        <v>0</v>
      </c>
      <c r="X135" s="628">
        <v>2.5</v>
      </c>
      <c r="Y135" s="628">
        <v>0</v>
      </c>
      <c r="Z135" s="557"/>
      <c r="AA135" s="557"/>
    </row>
    <row r="136" spans="1:27">
      <c r="A136" s="615" t="s">
        <v>168</v>
      </c>
      <c r="B136" s="615" t="s">
        <v>178</v>
      </c>
      <c r="C136" s="626"/>
      <c r="D136" s="557"/>
      <c r="E136" s="627">
        <v>0</v>
      </c>
      <c r="F136" s="615">
        <v>2.5</v>
      </c>
      <c r="G136" s="628">
        <v>0</v>
      </c>
      <c r="H136" s="557"/>
      <c r="I136" s="557"/>
      <c r="J136" s="615" t="s">
        <v>172</v>
      </c>
      <c r="K136" s="615" t="s">
        <v>178</v>
      </c>
      <c r="L136" s="624"/>
      <c r="M136" s="557"/>
      <c r="N136" s="627">
        <v>0</v>
      </c>
      <c r="O136" s="615">
        <v>2.5</v>
      </c>
      <c r="P136" s="628">
        <v>0</v>
      </c>
      <c r="Q136" s="557"/>
      <c r="R136" s="557"/>
      <c r="S136" s="615" t="s">
        <v>9</v>
      </c>
      <c r="T136" s="615" t="s">
        <v>178</v>
      </c>
      <c r="U136" s="624"/>
      <c r="V136" s="557"/>
      <c r="W136" s="628">
        <v>0</v>
      </c>
      <c r="X136" s="628">
        <v>2.5</v>
      </c>
      <c r="Y136" s="628">
        <v>0</v>
      </c>
      <c r="Z136" s="557"/>
      <c r="AA136" s="557"/>
    </row>
    <row r="137" spans="1:27">
      <c r="A137" s="615" t="s">
        <v>168</v>
      </c>
      <c r="B137" s="615" t="s">
        <v>178</v>
      </c>
      <c r="C137" s="626"/>
      <c r="D137" s="557"/>
      <c r="E137" s="627">
        <v>0</v>
      </c>
      <c r="F137" s="615">
        <v>2.5</v>
      </c>
      <c r="G137" s="628">
        <v>0</v>
      </c>
      <c r="H137" s="557"/>
      <c r="I137" s="557"/>
      <c r="J137" s="615" t="s">
        <v>10</v>
      </c>
      <c r="K137" s="615" t="s">
        <v>178</v>
      </c>
      <c r="L137" s="624"/>
      <c r="M137" s="557"/>
      <c r="N137" s="627">
        <v>0</v>
      </c>
      <c r="O137" s="615">
        <v>2.5</v>
      </c>
      <c r="P137" s="628">
        <v>0</v>
      </c>
      <c r="Q137" s="557"/>
      <c r="R137" s="557"/>
      <c r="S137" s="615" t="s">
        <v>9</v>
      </c>
      <c r="T137" s="615" t="s">
        <v>178</v>
      </c>
      <c r="U137" s="624"/>
      <c r="V137" s="557"/>
      <c r="W137" s="628">
        <v>0</v>
      </c>
      <c r="X137" s="628">
        <v>2.5</v>
      </c>
      <c r="Y137" s="628">
        <v>0</v>
      </c>
      <c r="Z137" s="557"/>
      <c r="AA137" s="557"/>
    </row>
    <row r="138" spans="1:27">
      <c r="A138" s="557"/>
      <c r="B138" s="615" t="s">
        <v>173</v>
      </c>
      <c r="C138" s="626">
        <v>0</v>
      </c>
      <c r="D138" s="615">
        <v>0</v>
      </c>
      <c r="E138" s="627">
        <v>0</v>
      </c>
      <c r="F138" s="615">
        <v>2.5</v>
      </c>
      <c r="G138" s="628">
        <v>0</v>
      </c>
      <c r="H138" s="557"/>
      <c r="I138" s="557"/>
      <c r="J138" s="557"/>
      <c r="K138" s="615" t="s">
        <v>173</v>
      </c>
      <c r="L138" s="629">
        <v>0</v>
      </c>
      <c r="M138" s="615">
        <v>0</v>
      </c>
      <c r="N138" s="627">
        <v>0</v>
      </c>
      <c r="O138" s="615">
        <v>2.5</v>
      </c>
      <c r="P138" s="628">
        <v>0</v>
      </c>
      <c r="Q138" s="557"/>
      <c r="R138" s="557"/>
      <c r="S138" s="557"/>
      <c r="T138" s="615" t="s">
        <v>173</v>
      </c>
      <c r="U138" s="629">
        <v>0</v>
      </c>
      <c r="V138" s="615">
        <v>0</v>
      </c>
      <c r="W138" s="628">
        <v>0</v>
      </c>
      <c r="X138" s="628">
        <v>2.5</v>
      </c>
      <c r="Y138" s="628">
        <v>0</v>
      </c>
      <c r="Z138" s="557"/>
      <c r="AA138" s="557"/>
    </row>
    <row r="139" spans="1:27">
      <c r="A139" s="615"/>
      <c r="B139" s="615"/>
      <c r="C139" s="626"/>
      <c r="D139" s="615"/>
      <c r="E139" s="627"/>
      <c r="F139" s="615"/>
      <c r="G139" s="628"/>
      <c r="H139" s="615"/>
      <c r="I139" s="557"/>
      <c r="J139" s="615"/>
      <c r="K139" s="615"/>
      <c r="L139" s="629"/>
      <c r="M139" s="615"/>
      <c r="N139" s="627"/>
      <c r="O139" s="615"/>
      <c r="P139" s="628"/>
      <c r="Q139" s="615"/>
      <c r="R139" s="557"/>
      <c r="S139" s="615"/>
      <c r="T139" s="615"/>
      <c r="U139" s="629"/>
      <c r="V139" s="615"/>
      <c r="W139" s="628"/>
      <c r="X139" s="628"/>
      <c r="Y139" s="628"/>
      <c r="Z139" s="615"/>
      <c r="AA139" s="557"/>
    </row>
    <row r="140" spans="1:27">
      <c r="A140" s="615"/>
      <c r="B140" s="615"/>
      <c r="C140" s="626"/>
      <c r="D140" s="615"/>
      <c r="E140" s="627"/>
      <c r="F140" s="615"/>
      <c r="G140" s="628"/>
      <c r="H140" s="615"/>
      <c r="I140" s="557"/>
      <c r="J140" s="615"/>
      <c r="K140" s="615"/>
      <c r="L140" s="629"/>
      <c r="M140" s="615"/>
      <c r="N140" s="627"/>
      <c r="O140" s="615"/>
      <c r="P140" s="628"/>
      <c r="Q140" s="615"/>
      <c r="R140" s="557"/>
      <c r="S140" s="615"/>
      <c r="T140" s="615"/>
      <c r="U140" s="629"/>
      <c r="V140" s="615"/>
      <c r="W140" s="628"/>
      <c r="X140" s="628"/>
      <c r="Y140" s="628"/>
      <c r="Z140" s="615"/>
      <c r="AA140" s="557"/>
    </row>
    <row r="141" spans="1:27">
      <c r="A141" s="615" t="s">
        <v>159</v>
      </c>
      <c r="B141" s="639">
        <v>43629</v>
      </c>
      <c r="C141" s="619"/>
      <c r="D141" s="557"/>
      <c r="E141" s="621"/>
      <c r="F141" s="557"/>
      <c r="G141" s="623"/>
      <c r="H141" s="557"/>
      <c r="I141" s="557"/>
      <c r="J141" s="615" t="s">
        <v>159</v>
      </c>
      <c r="K141" s="615"/>
      <c r="L141" s="624"/>
      <c r="M141" s="557"/>
      <c r="N141" s="621"/>
      <c r="O141" s="557"/>
      <c r="P141" s="623"/>
      <c r="Q141" s="557"/>
      <c r="R141" s="557"/>
      <c r="S141" s="615" t="s">
        <v>159</v>
      </c>
      <c r="T141" s="615"/>
      <c r="U141" s="624"/>
      <c r="V141" s="557"/>
      <c r="W141" s="623"/>
      <c r="X141" s="623"/>
      <c r="Y141" s="623"/>
      <c r="Z141" s="557"/>
      <c r="AA141" s="557"/>
    </row>
    <row r="142" spans="1:27">
      <c r="A142" s="615" t="s">
        <v>160</v>
      </c>
      <c r="B142" s="615" t="s">
        <v>161</v>
      </c>
      <c r="C142" s="626" t="s">
        <v>162</v>
      </c>
      <c r="D142" s="615" t="s">
        <v>163</v>
      </c>
      <c r="E142" s="627" t="s">
        <v>164</v>
      </c>
      <c r="F142" s="615" t="s">
        <v>165</v>
      </c>
      <c r="G142" s="628" t="s">
        <v>166</v>
      </c>
      <c r="H142" s="615" t="s">
        <v>167</v>
      </c>
      <c r="I142" s="557"/>
      <c r="J142" s="615" t="s">
        <v>160</v>
      </c>
      <c r="K142" s="615" t="s">
        <v>161</v>
      </c>
      <c r="L142" s="629" t="s">
        <v>162</v>
      </c>
      <c r="M142" s="615" t="s">
        <v>163</v>
      </c>
      <c r="N142" s="627" t="s">
        <v>164</v>
      </c>
      <c r="O142" s="615" t="s">
        <v>165</v>
      </c>
      <c r="P142" s="628" t="s">
        <v>166</v>
      </c>
      <c r="Q142" s="615" t="s">
        <v>167</v>
      </c>
      <c r="R142" s="557"/>
      <c r="S142" s="615" t="s">
        <v>160</v>
      </c>
      <c r="T142" s="615" t="s">
        <v>161</v>
      </c>
      <c r="U142" s="629" t="s">
        <v>162</v>
      </c>
      <c r="V142" s="615" t="s">
        <v>163</v>
      </c>
      <c r="W142" s="628" t="s">
        <v>164</v>
      </c>
      <c r="X142" s="628" t="s">
        <v>165</v>
      </c>
      <c r="Y142" s="628" t="s">
        <v>166</v>
      </c>
      <c r="Z142" s="615" t="s">
        <v>167</v>
      </c>
      <c r="AA142" s="557"/>
    </row>
    <row r="143" spans="1:27">
      <c r="A143" s="615" t="s">
        <v>168</v>
      </c>
      <c r="B143" s="615" t="s">
        <v>169</v>
      </c>
      <c r="C143" s="626">
        <v>0</v>
      </c>
      <c r="D143" s="615">
        <v>0</v>
      </c>
      <c r="E143" s="627">
        <v>0</v>
      </c>
      <c r="F143" s="615">
        <v>8.3000000000000007</v>
      </c>
      <c r="G143" s="628">
        <v>0</v>
      </c>
      <c r="H143" s="615" t="s">
        <v>180</v>
      </c>
      <c r="I143" s="557"/>
      <c r="J143" s="615" t="s">
        <v>10</v>
      </c>
      <c r="K143" s="615" t="s">
        <v>169</v>
      </c>
      <c r="L143" s="629">
        <v>3500</v>
      </c>
      <c r="M143" s="615">
        <v>16</v>
      </c>
      <c r="N143" s="627">
        <v>218.75</v>
      </c>
      <c r="O143" s="628">
        <v>8.3000000000000007</v>
      </c>
      <c r="P143" s="628">
        <v>37.942857142857143</v>
      </c>
      <c r="Q143" s="615" t="s">
        <v>171</v>
      </c>
      <c r="R143" s="557"/>
      <c r="S143" s="615" t="s">
        <v>9</v>
      </c>
      <c r="T143" s="615" t="s">
        <v>169</v>
      </c>
      <c r="U143" s="629">
        <v>0</v>
      </c>
      <c r="V143" s="615">
        <v>0</v>
      </c>
      <c r="W143" s="628">
        <v>0</v>
      </c>
      <c r="X143" s="628">
        <v>8.3000000000000007</v>
      </c>
      <c r="Y143" s="628">
        <v>0</v>
      </c>
      <c r="Z143" s="615" t="s">
        <v>171</v>
      </c>
      <c r="AA143" s="557"/>
    </row>
    <row r="144" spans="1:27">
      <c r="A144" s="615" t="s">
        <v>168</v>
      </c>
      <c r="B144" s="615" t="s">
        <v>169</v>
      </c>
      <c r="C144" s="626">
        <v>0</v>
      </c>
      <c r="D144" s="615">
        <v>0</v>
      </c>
      <c r="E144" s="627">
        <v>0</v>
      </c>
      <c r="F144" s="615">
        <v>8.3000000000000007</v>
      </c>
      <c r="G144" s="628">
        <v>0</v>
      </c>
      <c r="H144" s="615" t="s">
        <v>180</v>
      </c>
      <c r="I144" s="557"/>
      <c r="J144" s="615" t="s">
        <v>172</v>
      </c>
      <c r="K144" s="615" t="s">
        <v>169</v>
      </c>
      <c r="L144" s="629">
        <v>4780</v>
      </c>
      <c r="M144" s="615">
        <v>19</v>
      </c>
      <c r="N144" s="627">
        <v>251.57894736842104</v>
      </c>
      <c r="O144" s="628">
        <v>8.3000000000000007</v>
      </c>
      <c r="P144" s="628">
        <v>32.991631799163187</v>
      </c>
      <c r="Q144" s="615" t="s">
        <v>171</v>
      </c>
      <c r="R144" s="557"/>
      <c r="S144" s="615" t="s">
        <v>9</v>
      </c>
      <c r="T144" s="615" t="s">
        <v>169</v>
      </c>
      <c r="U144" s="629">
        <v>0</v>
      </c>
      <c r="V144" s="615">
        <v>0</v>
      </c>
      <c r="W144" s="628">
        <v>0</v>
      </c>
      <c r="X144" s="628">
        <v>8.3000000000000007</v>
      </c>
      <c r="Y144" s="628">
        <v>0</v>
      </c>
      <c r="Z144" s="615" t="s">
        <v>171</v>
      </c>
      <c r="AA144" s="557"/>
    </row>
    <row r="145" spans="1:27">
      <c r="A145" s="615" t="s">
        <v>168</v>
      </c>
      <c r="B145" s="615" t="s">
        <v>169</v>
      </c>
      <c r="C145" s="626">
        <v>0</v>
      </c>
      <c r="D145" s="615">
        <v>0</v>
      </c>
      <c r="E145" s="627">
        <v>0</v>
      </c>
      <c r="F145" s="615">
        <v>8.3000000000000007</v>
      </c>
      <c r="G145" s="628">
        <v>0</v>
      </c>
      <c r="H145" s="615" t="s">
        <v>180</v>
      </c>
      <c r="I145" s="557"/>
      <c r="J145" s="615" t="s">
        <v>10</v>
      </c>
      <c r="K145" s="615" t="s">
        <v>169</v>
      </c>
      <c r="L145" s="629">
        <v>3605</v>
      </c>
      <c r="M145" s="615">
        <v>16</v>
      </c>
      <c r="N145" s="627">
        <v>225.3125</v>
      </c>
      <c r="O145" s="628">
        <v>8.3000000000000007</v>
      </c>
      <c r="P145" s="628">
        <v>36.837725381414707</v>
      </c>
      <c r="Q145" s="615" t="s">
        <v>171</v>
      </c>
      <c r="R145" s="557"/>
      <c r="S145" s="615" t="s">
        <v>9</v>
      </c>
      <c r="T145" s="615" t="s">
        <v>169</v>
      </c>
      <c r="U145" s="629">
        <v>0</v>
      </c>
      <c r="V145" s="615">
        <v>0</v>
      </c>
      <c r="W145" s="628">
        <v>0</v>
      </c>
      <c r="X145" s="628">
        <v>8.3000000000000007</v>
      </c>
      <c r="Y145" s="628">
        <v>0</v>
      </c>
      <c r="Z145" s="615" t="s">
        <v>171</v>
      </c>
      <c r="AA145" s="557"/>
    </row>
    <row r="146" spans="1:27">
      <c r="A146" s="557"/>
      <c r="B146" s="615" t="s">
        <v>173</v>
      </c>
      <c r="C146" s="626">
        <v>0</v>
      </c>
      <c r="D146" s="615">
        <v>0</v>
      </c>
      <c r="E146" s="627">
        <v>0</v>
      </c>
      <c r="F146" s="615">
        <v>8.3000000000000007</v>
      </c>
      <c r="G146" s="628">
        <v>0</v>
      </c>
      <c r="H146" s="615" t="s">
        <v>180</v>
      </c>
      <c r="I146" s="557"/>
      <c r="J146" s="557"/>
      <c r="K146" s="615" t="s">
        <v>173</v>
      </c>
      <c r="L146" s="629">
        <v>11885</v>
      </c>
      <c r="M146" s="615">
        <v>51</v>
      </c>
      <c r="N146" s="627">
        <v>233.0392156862745</v>
      </c>
      <c r="O146" s="628">
        <v>8.3000000000000007</v>
      </c>
      <c r="P146" s="628">
        <v>35.616323096339933</v>
      </c>
      <c r="Q146" s="615" t="s">
        <v>171</v>
      </c>
      <c r="R146" s="557"/>
      <c r="S146" s="557"/>
      <c r="T146" s="615" t="s">
        <v>173</v>
      </c>
      <c r="U146" s="629">
        <v>0</v>
      </c>
      <c r="V146" s="615">
        <v>0</v>
      </c>
      <c r="W146" s="628">
        <v>0</v>
      </c>
      <c r="X146" s="628">
        <v>8.3000000000000007</v>
      </c>
      <c r="Y146" s="628">
        <v>0</v>
      </c>
      <c r="Z146" s="615" t="s">
        <v>171</v>
      </c>
      <c r="AA146" s="557"/>
    </row>
    <row r="147" spans="1:27">
      <c r="A147" s="557"/>
      <c r="B147" s="557"/>
      <c r="C147" s="619"/>
      <c r="D147" s="557"/>
      <c r="E147" s="627">
        <v>0</v>
      </c>
      <c r="F147" s="557"/>
      <c r="G147" s="628">
        <v>0</v>
      </c>
      <c r="H147" s="557"/>
      <c r="I147" s="557"/>
      <c r="J147" s="557"/>
      <c r="K147" s="557"/>
      <c r="L147" s="624"/>
      <c r="M147" s="557"/>
      <c r="N147" s="627">
        <v>0</v>
      </c>
      <c r="O147" s="623"/>
      <c r="P147" s="628">
        <v>0</v>
      </c>
      <c r="Q147" s="557"/>
      <c r="R147" s="557"/>
      <c r="S147" s="557"/>
      <c r="T147" s="557"/>
      <c r="U147" s="624"/>
      <c r="V147" s="557"/>
      <c r="W147" s="628">
        <v>0</v>
      </c>
      <c r="X147" s="623"/>
      <c r="Y147" s="628"/>
      <c r="Z147" s="557"/>
      <c r="AA147" s="557"/>
    </row>
    <row r="148" spans="1:27">
      <c r="A148" s="615" t="s">
        <v>168</v>
      </c>
      <c r="B148" s="615" t="s">
        <v>174</v>
      </c>
      <c r="C148" s="626">
        <v>5317</v>
      </c>
      <c r="D148" s="615">
        <v>30</v>
      </c>
      <c r="E148" s="627">
        <v>177.23333333333332</v>
      </c>
      <c r="F148" s="628">
        <v>6.7</v>
      </c>
      <c r="G148" s="628">
        <v>37.803272522098929</v>
      </c>
      <c r="H148" s="615" t="s">
        <v>180</v>
      </c>
      <c r="I148" s="557"/>
      <c r="J148" s="615" t="s">
        <v>10</v>
      </c>
      <c r="K148" s="615" t="s">
        <v>174</v>
      </c>
      <c r="L148" s="629">
        <v>3280</v>
      </c>
      <c r="M148" s="615">
        <v>16</v>
      </c>
      <c r="N148" s="627">
        <v>205</v>
      </c>
      <c r="O148" s="628">
        <v>6.7</v>
      </c>
      <c r="P148" s="628">
        <v>32.68292682926829</v>
      </c>
      <c r="Q148" s="615" t="s">
        <v>171</v>
      </c>
      <c r="R148" s="557"/>
      <c r="S148" s="615" t="s">
        <v>9</v>
      </c>
      <c r="T148" s="615" t="s">
        <v>174</v>
      </c>
      <c r="U148" s="629">
        <v>4350</v>
      </c>
      <c r="V148" s="615">
        <v>20</v>
      </c>
      <c r="W148" s="628">
        <v>217.5</v>
      </c>
      <c r="X148" s="628">
        <v>6.7</v>
      </c>
      <c r="Y148" s="628">
        <v>30.804597701149426</v>
      </c>
      <c r="Z148" s="615" t="s">
        <v>171</v>
      </c>
      <c r="AA148" s="557"/>
    </row>
    <row r="149" spans="1:27">
      <c r="A149" s="615" t="s">
        <v>168</v>
      </c>
      <c r="B149" s="615" t="s">
        <v>174</v>
      </c>
      <c r="C149" s="626">
        <v>4669</v>
      </c>
      <c r="D149" s="615">
        <v>28</v>
      </c>
      <c r="E149" s="627">
        <v>166.75</v>
      </c>
      <c r="F149" s="628">
        <v>6.7</v>
      </c>
      <c r="G149" s="628">
        <v>40.179910044977511</v>
      </c>
      <c r="H149" s="615" t="s">
        <v>180</v>
      </c>
      <c r="I149" s="557"/>
      <c r="J149" s="615" t="s">
        <v>172</v>
      </c>
      <c r="K149" s="615" t="s">
        <v>174</v>
      </c>
      <c r="L149" s="629">
        <v>3280</v>
      </c>
      <c r="M149" s="615">
        <v>16</v>
      </c>
      <c r="N149" s="627">
        <v>205</v>
      </c>
      <c r="O149" s="628">
        <v>6.7</v>
      </c>
      <c r="P149" s="628">
        <v>32.68292682926829</v>
      </c>
      <c r="Q149" s="615" t="s">
        <v>171</v>
      </c>
      <c r="R149" s="557"/>
      <c r="S149" s="615" t="s">
        <v>9</v>
      </c>
      <c r="T149" s="615" t="s">
        <v>174</v>
      </c>
      <c r="U149" s="629">
        <v>4120</v>
      </c>
      <c r="V149" s="615">
        <v>20</v>
      </c>
      <c r="W149" s="628">
        <v>206</v>
      </c>
      <c r="X149" s="628">
        <v>6.7</v>
      </c>
      <c r="Y149" s="628">
        <v>32.524271844660191</v>
      </c>
      <c r="Z149" s="615" t="s">
        <v>171</v>
      </c>
      <c r="AA149" s="557"/>
    </row>
    <row r="150" spans="1:27">
      <c r="A150" s="615" t="s">
        <v>168</v>
      </c>
      <c r="B150" s="615" t="s">
        <v>174</v>
      </c>
      <c r="C150" s="626">
        <v>4821</v>
      </c>
      <c r="D150" s="615">
        <v>26</v>
      </c>
      <c r="E150" s="627">
        <v>185.42307692307693</v>
      </c>
      <c r="F150" s="628">
        <v>6.7</v>
      </c>
      <c r="G150" s="628">
        <v>36.133582244347643</v>
      </c>
      <c r="H150" s="615" t="s">
        <v>180</v>
      </c>
      <c r="I150" s="557"/>
      <c r="J150" s="615" t="s">
        <v>10</v>
      </c>
      <c r="K150" s="615" t="s">
        <v>174</v>
      </c>
      <c r="L150" s="629">
        <v>3540</v>
      </c>
      <c r="M150" s="615">
        <v>18</v>
      </c>
      <c r="N150" s="627">
        <v>196.66666666666666</v>
      </c>
      <c r="O150" s="628">
        <v>6.7</v>
      </c>
      <c r="P150" s="628">
        <v>34.067796610169495</v>
      </c>
      <c r="Q150" s="615" t="s">
        <v>171</v>
      </c>
      <c r="R150" s="557"/>
      <c r="S150" s="615" t="s">
        <v>9</v>
      </c>
      <c r="T150" s="615" t="s">
        <v>174</v>
      </c>
      <c r="U150" s="629">
        <v>2810</v>
      </c>
      <c r="V150" s="615">
        <v>14</v>
      </c>
      <c r="W150" s="628">
        <v>200.71428571428572</v>
      </c>
      <c r="X150" s="628">
        <v>6.7</v>
      </c>
      <c r="Y150" s="628">
        <v>33.380782918149464</v>
      </c>
      <c r="Z150" s="615" t="s">
        <v>171</v>
      </c>
      <c r="AA150" s="557"/>
    </row>
    <row r="151" spans="1:27">
      <c r="A151" s="557"/>
      <c r="B151" s="615" t="s">
        <v>173</v>
      </c>
      <c r="C151" s="626">
        <v>14807</v>
      </c>
      <c r="D151" s="615">
        <v>84</v>
      </c>
      <c r="E151" s="627">
        <v>176.27380952380952</v>
      </c>
      <c r="F151" s="628">
        <v>6.7</v>
      </c>
      <c r="G151" s="628">
        <v>38.009049773755656</v>
      </c>
      <c r="H151" s="615" t="s">
        <v>180</v>
      </c>
      <c r="I151" s="557"/>
      <c r="J151" s="557"/>
      <c r="K151" s="615" t="s">
        <v>173</v>
      </c>
      <c r="L151" s="629">
        <v>10100</v>
      </c>
      <c r="M151" s="615">
        <v>50</v>
      </c>
      <c r="N151" s="627">
        <v>202</v>
      </c>
      <c r="O151" s="628">
        <v>6.7</v>
      </c>
      <c r="P151" s="628">
        <v>33.168316831683171</v>
      </c>
      <c r="Q151" s="615" t="s">
        <v>171</v>
      </c>
      <c r="R151" s="557"/>
      <c r="S151" s="557"/>
      <c r="T151" s="615" t="s">
        <v>173</v>
      </c>
      <c r="U151" s="629">
        <v>11280</v>
      </c>
      <c r="V151" s="615">
        <v>54</v>
      </c>
      <c r="W151" s="628">
        <v>208.88888888888889</v>
      </c>
      <c r="X151" s="628">
        <v>6.7</v>
      </c>
      <c r="Y151" s="628">
        <v>32.074468085106389</v>
      </c>
      <c r="Z151" s="615" t="s">
        <v>171</v>
      </c>
      <c r="AA151" s="557"/>
    </row>
    <row r="152" spans="1:27">
      <c r="A152" s="557"/>
      <c r="B152" s="557"/>
      <c r="C152" s="619"/>
      <c r="D152" s="557"/>
      <c r="E152" s="627">
        <v>0</v>
      </c>
      <c r="F152" s="623"/>
      <c r="G152" s="628">
        <v>0</v>
      </c>
      <c r="H152" s="557"/>
      <c r="I152" s="557"/>
      <c r="J152" s="557"/>
      <c r="K152" s="557"/>
      <c r="L152" s="624"/>
      <c r="M152" s="557"/>
      <c r="N152" s="627">
        <v>0</v>
      </c>
      <c r="O152" s="623"/>
      <c r="P152" s="628">
        <v>0</v>
      </c>
      <c r="Q152" s="615" t="s">
        <v>171</v>
      </c>
      <c r="R152" s="557"/>
      <c r="S152" s="557"/>
      <c r="T152" s="557"/>
      <c r="U152" s="624"/>
      <c r="V152" s="557"/>
      <c r="W152" s="628"/>
      <c r="X152" s="623"/>
      <c r="Y152" s="628"/>
      <c r="Z152" s="557"/>
      <c r="AA152" s="557"/>
    </row>
    <row r="153" spans="1:27">
      <c r="A153" s="615" t="s">
        <v>168</v>
      </c>
      <c r="B153" s="615" t="s">
        <v>175</v>
      </c>
      <c r="C153" s="626">
        <v>4218</v>
      </c>
      <c r="D153" s="615">
        <v>28</v>
      </c>
      <c r="E153" s="627">
        <v>150.64285714285714</v>
      </c>
      <c r="F153" s="628">
        <v>5</v>
      </c>
      <c r="G153" s="628">
        <v>33.191085822664775</v>
      </c>
      <c r="H153" s="615" t="s">
        <v>180</v>
      </c>
      <c r="I153" s="557"/>
      <c r="J153" s="615" t="s">
        <v>10</v>
      </c>
      <c r="K153" s="615" t="s">
        <v>175</v>
      </c>
      <c r="L153" s="629">
        <v>2250</v>
      </c>
      <c r="M153" s="615">
        <v>16</v>
      </c>
      <c r="N153" s="627">
        <v>140.625</v>
      </c>
      <c r="O153" s="628">
        <v>5</v>
      </c>
      <c r="P153" s="628">
        <v>35.555555555555557</v>
      </c>
      <c r="Q153" s="615" t="s">
        <v>171</v>
      </c>
      <c r="R153" s="557"/>
      <c r="S153" s="615" t="s">
        <v>9</v>
      </c>
      <c r="T153" s="615" t="s">
        <v>175</v>
      </c>
      <c r="U153" s="629">
        <v>2200</v>
      </c>
      <c r="V153" s="615">
        <v>14</v>
      </c>
      <c r="W153" s="628">
        <v>157.14285714285714</v>
      </c>
      <c r="X153" s="628">
        <v>5</v>
      </c>
      <c r="Y153" s="628">
        <v>31.81818181818182</v>
      </c>
      <c r="Z153" s="615" t="s">
        <v>171</v>
      </c>
      <c r="AA153" s="557"/>
    </row>
    <row r="154" spans="1:27">
      <c r="A154" s="615" t="s">
        <v>168</v>
      </c>
      <c r="B154" s="615" t="s">
        <v>175</v>
      </c>
      <c r="C154" s="626">
        <v>3801</v>
      </c>
      <c r="D154" s="615">
        <v>25</v>
      </c>
      <c r="E154" s="627">
        <v>152.04</v>
      </c>
      <c r="F154" s="628">
        <v>5</v>
      </c>
      <c r="G154" s="628">
        <v>32.886082609839519</v>
      </c>
      <c r="H154" s="615" t="s">
        <v>180</v>
      </c>
      <c r="I154" s="557"/>
      <c r="J154" s="615" t="s">
        <v>172</v>
      </c>
      <c r="K154" s="615" t="s">
        <v>175</v>
      </c>
      <c r="L154" s="629">
        <v>2520</v>
      </c>
      <c r="M154" s="615">
        <v>14</v>
      </c>
      <c r="N154" s="627">
        <v>180</v>
      </c>
      <c r="O154" s="628">
        <v>5</v>
      </c>
      <c r="P154" s="628">
        <v>27.777777777777779</v>
      </c>
      <c r="Q154" s="615" t="s">
        <v>171</v>
      </c>
      <c r="R154" s="557"/>
      <c r="S154" s="615" t="s">
        <v>9</v>
      </c>
      <c r="T154" s="615" t="s">
        <v>175</v>
      </c>
      <c r="U154" s="629">
        <v>2350</v>
      </c>
      <c r="V154" s="615">
        <v>14</v>
      </c>
      <c r="W154" s="628">
        <v>167.85714285714286</v>
      </c>
      <c r="X154" s="628">
        <v>5</v>
      </c>
      <c r="Y154" s="628">
        <v>29.787234042553191</v>
      </c>
      <c r="Z154" s="615" t="s">
        <v>171</v>
      </c>
      <c r="AA154" s="557"/>
    </row>
    <row r="155" spans="1:27">
      <c r="A155" s="615" t="s">
        <v>168</v>
      </c>
      <c r="B155" s="615" t="s">
        <v>175</v>
      </c>
      <c r="C155" s="626">
        <v>3633</v>
      </c>
      <c r="D155" s="615">
        <v>24</v>
      </c>
      <c r="E155" s="627">
        <v>151.375</v>
      </c>
      <c r="F155" s="628">
        <v>5</v>
      </c>
      <c r="G155" s="628">
        <v>33.030553261767132</v>
      </c>
      <c r="H155" s="615" t="s">
        <v>180</v>
      </c>
      <c r="I155" s="557"/>
      <c r="J155" s="615" t="s">
        <v>10</v>
      </c>
      <c r="K155" s="615" t="s">
        <v>175</v>
      </c>
      <c r="L155" s="629">
        <v>2395</v>
      </c>
      <c r="M155" s="615">
        <v>14</v>
      </c>
      <c r="N155" s="627">
        <v>171.07142857142858</v>
      </c>
      <c r="O155" s="628">
        <v>5</v>
      </c>
      <c r="P155" s="628">
        <v>29.227557411273484</v>
      </c>
      <c r="Q155" s="615" t="s">
        <v>171</v>
      </c>
      <c r="R155" s="557"/>
      <c r="S155" s="615" t="s">
        <v>9</v>
      </c>
      <c r="T155" s="615" t="s">
        <v>175</v>
      </c>
      <c r="U155" s="629">
        <v>1825</v>
      </c>
      <c r="V155" s="615">
        <v>13</v>
      </c>
      <c r="W155" s="628">
        <v>140.38461538461539</v>
      </c>
      <c r="X155" s="628">
        <v>5</v>
      </c>
      <c r="Y155" s="628">
        <v>35.61643835616438</v>
      </c>
      <c r="Z155" s="615" t="s">
        <v>171</v>
      </c>
      <c r="AA155" s="557"/>
    </row>
    <row r="156" spans="1:27">
      <c r="A156" s="557"/>
      <c r="B156" s="615" t="s">
        <v>173</v>
      </c>
      <c r="C156" s="626">
        <v>11652</v>
      </c>
      <c r="D156" s="615">
        <v>77</v>
      </c>
      <c r="E156" s="627">
        <v>151.32467532467533</v>
      </c>
      <c r="F156" s="628">
        <v>5</v>
      </c>
      <c r="G156" s="628">
        <v>33.04153793340199</v>
      </c>
      <c r="H156" s="615" t="s">
        <v>180</v>
      </c>
      <c r="I156" s="557"/>
      <c r="J156" s="557"/>
      <c r="K156" s="615" t="s">
        <v>173</v>
      </c>
      <c r="L156" s="629">
        <v>7165</v>
      </c>
      <c r="M156" s="615">
        <v>44</v>
      </c>
      <c r="N156" s="627">
        <v>162.84090909090909</v>
      </c>
      <c r="O156" s="628">
        <v>5</v>
      </c>
      <c r="P156" s="628">
        <v>30.704815073272854</v>
      </c>
      <c r="Q156" s="615" t="s">
        <v>171</v>
      </c>
      <c r="R156" s="557"/>
      <c r="S156" s="557"/>
      <c r="T156" s="615" t="s">
        <v>173</v>
      </c>
      <c r="U156" s="629">
        <v>6375</v>
      </c>
      <c r="V156" s="615">
        <v>41</v>
      </c>
      <c r="W156" s="628">
        <v>155.48780487804879</v>
      </c>
      <c r="X156" s="628">
        <v>5</v>
      </c>
      <c r="Y156" s="628">
        <v>32.156862745098039</v>
      </c>
      <c r="Z156" s="615" t="s">
        <v>171</v>
      </c>
      <c r="AA156" s="557"/>
    </row>
    <row r="157" spans="1:27">
      <c r="A157" s="557"/>
      <c r="B157" s="557"/>
      <c r="C157" s="619"/>
      <c r="D157" s="557"/>
      <c r="E157" s="627">
        <v>0</v>
      </c>
      <c r="F157" s="623"/>
      <c r="G157" s="628">
        <v>0</v>
      </c>
      <c r="H157" s="557"/>
      <c r="I157" s="557"/>
      <c r="J157" s="557"/>
      <c r="K157" s="557"/>
      <c r="L157" s="624"/>
      <c r="M157" s="557"/>
      <c r="N157" s="627">
        <v>0</v>
      </c>
      <c r="O157" s="623"/>
      <c r="P157" s="628">
        <v>0</v>
      </c>
      <c r="Q157" s="615" t="s">
        <v>171</v>
      </c>
      <c r="R157" s="557"/>
      <c r="S157" s="557"/>
      <c r="T157" s="557"/>
      <c r="U157" s="624"/>
      <c r="V157" s="557"/>
      <c r="W157" s="628"/>
      <c r="X157" s="623"/>
      <c r="Y157" s="628"/>
      <c r="Z157" s="557"/>
      <c r="AA157" s="557"/>
    </row>
    <row r="158" spans="1:27">
      <c r="A158" s="615" t="s">
        <v>168</v>
      </c>
      <c r="B158" s="615" t="s">
        <v>176</v>
      </c>
      <c r="C158" s="626">
        <v>2115</v>
      </c>
      <c r="D158" s="615">
        <v>18</v>
      </c>
      <c r="E158" s="627">
        <v>117.5</v>
      </c>
      <c r="F158" s="628">
        <v>4</v>
      </c>
      <c r="G158" s="628">
        <v>34.042553191489361</v>
      </c>
      <c r="H158" s="615" t="s">
        <v>180</v>
      </c>
      <c r="I158" s="557"/>
      <c r="J158" s="615" t="s">
        <v>10</v>
      </c>
      <c r="K158" s="615" t="s">
        <v>176</v>
      </c>
      <c r="L158" s="629">
        <v>2190</v>
      </c>
      <c r="M158" s="615">
        <v>17</v>
      </c>
      <c r="N158" s="627">
        <v>128.8235294117647</v>
      </c>
      <c r="O158" s="628">
        <v>4</v>
      </c>
      <c r="P158" s="628">
        <v>31.050228310502284</v>
      </c>
      <c r="Q158" s="615" t="s">
        <v>171</v>
      </c>
      <c r="R158" s="557"/>
      <c r="S158" s="615" t="s">
        <v>9</v>
      </c>
      <c r="T158" s="615" t="s">
        <v>176</v>
      </c>
      <c r="U158" s="629">
        <v>2340</v>
      </c>
      <c r="V158" s="615">
        <v>20</v>
      </c>
      <c r="W158" s="628">
        <v>117</v>
      </c>
      <c r="X158" s="628">
        <v>4</v>
      </c>
      <c r="Y158" s="628">
        <v>34.188034188034187</v>
      </c>
      <c r="Z158" s="615" t="s">
        <v>171</v>
      </c>
      <c r="AA158" s="557"/>
    </row>
    <row r="159" spans="1:27">
      <c r="A159" s="615" t="s">
        <v>168</v>
      </c>
      <c r="B159" s="615" t="s">
        <v>176</v>
      </c>
      <c r="C159" s="626">
        <v>1942</v>
      </c>
      <c r="D159" s="615">
        <v>14</v>
      </c>
      <c r="E159" s="627">
        <v>138.71428571428572</v>
      </c>
      <c r="F159" s="628">
        <v>4</v>
      </c>
      <c r="G159" s="628">
        <v>28.836251287332644</v>
      </c>
      <c r="H159" s="615" t="s">
        <v>180</v>
      </c>
      <c r="I159" s="557"/>
      <c r="J159" s="615" t="s">
        <v>10</v>
      </c>
      <c r="K159" s="615" t="s">
        <v>176</v>
      </c>
      <c r="L159" s="629">
        <v>1925</v>
      </c>
      <c r="M159" s="615">
        <v>15</v>
      </c>
      <c r="N159" s="627">
        <v>128.33333333333334</v>
      </c>
      <c r="O159" s="628">
        <v>4</v>
      </c>
      <c r="P159" s="628">
        <v>31.168831168831165</v>
      </c>
      <c r="Q159" s="615" t="s">
        <v>171</v>
      </c>
      <c r="R159" s="557"/>
      <c r="S159" s="615" t="s">
        <v>9</v>
      </c>
      <c r="T159" s="615" t="s">
        <v>176</v>
      </c>
      <c r="U159" s="629">
        <v>1311</v>
      </c>
      <c r="V159" s="615">
        <v>10</v>
      </c>
      <c r="W159" s="628">
        <v>131.1</v>
      </c>
      <c r="X159" s="628">
        <v>4</v>
      </c>
      <c r="Y159" s="628">
        <v>30.511060259344013</v>
      </c>
      <c r="Z159" s="615" t="s">
        <v>171</v>
      </c>
      <c r="AA159" s="557"/>
    </row>
    <row r="160" spans="1:27">
      <c r="A160" s="615" t="s">
        <v>168</v>
      </c>
      <c r="B160" s="615" t="s">
        <v>176</v>
      </c>
      <c r="C160" s="626">
        <v>1986</v>
      </c>
      <c r="D160" s="615">
        <v>14</v>
      </c>
      <c r="E160" s="627">
        <v>141.85714285714286</v>
      </c>
      <c r="F160" s="628">
        <v>4</v>
      </c>
      <c r="G160" s="628">
        <v>28.197381671701912</v>
      </c>
      <c r="H160" s="615" t="s">
        <v>180</v>
      </c>
      <c r="I160" s="557"/>
      <c r="J160" s="615" t="s">
        <v>10</v>
      </c>
      <c r="K160" s="615" t="s">
        <v>176</v>
      </c>
      <c r="L160" s="629">
        <v>2000</v>
      </c>
      <c r="M160" s="615">
        <v>15</v>
      </c>
      <c r="N160" s="627">
        <v>133.33333333333334</v>
      </c>
      <c r="O160" s="628">
        <v>4</v>
      </c>
      <c r="P160" s="628">
        <v>29.999999999999996</v>
      </c>
      <c r="Q160" s="615" t="s">
        <v>171</v>
      </c>
      <c r="R160" s="557"/>
      <c r="S160" s="615" t="s">
        <v>9</v>
      </c>
      <c r="T160" s="615" t="s">
        <v>176</v>
      </c>
      <c r="U160" s="629">
        <v>1995</v>
      </c>
      <c r="V160" s="615">
        <v>15</v>
      </c>
      <c r="W160" s="628">
        <v>133</v>
      </c>
      <c r="X160" s="628">
        <v>4</v>
      </c>
      <c r="Y160" s="628">
        <v>30.075187969924812</v>
      </c>
      <c r="Z160" s="615" t="s">
        <v>171</v>
      </c>
      <c r="AA160" s="557"/>
    </row>
    <row r="161" spans="1:27">
      <c r="A161" s="557"/>
      <c r="B161" s="615" t="s">
        <v>173</v>
      </c>
      <c r="C161" s="626">
        <v>6043</v>
      </c>
      <c r="D161" s="615">
        <v>46</v>
      </c>
      <c r="E161" s="627">
        <v>131.36956521739131</v>
      </c>
      <c r="F161" s="628">
        <v>4</v>
      </c>
      <c r="G161" s="628">
        <v>30.44845275525401</v>
      </c>
      <c r="H161" s="615" t="s">
        <v>180</v>
      </c>
      <c r="I161" s="557"/>
      <c r="J161" s="557"/>
      <c r="K161" s="615" t="s">
        <v>173</v>
      </c>
      <c r="L161" s="629">
        <v>6115</v>
      </c>
      <c r="M161" s="615">
        <v>47</v>
      </c>
      <c r="N161" s="627">
        <v>130.10638297872342</v>
      </c>
      <c r="O161" s="628">
        <v>4</v>
      </c>
      <c r="P161" s="628">
        <v>30.744071954210952</v>
      </c>
      <c r="Q161" s="615" t="s">
        <v>171</v>
      </c>
      <c r="R161" s="557"/>
      <c r="S161" s="557"/>
      <c r="T161" s="615" t="s">
        <v>173</v>
      </c>
      <c r="U161" s="629">
        <v>5646</v>
      </c>
      <c r="V161" s="615">
        <v>45</v>
      </c>
      <c r="W161" s="628">
        <v>125.46666666666667</v>
      </c>
      <c r="X161" s="628">
        <v>4</v>
      </c>
      <c r="Y161" s="628">
        <v>31.880977683315621</v>
      </c>
      <c r="Z161" s="615" t="s">
        <v>171</v>
      </c>
      <c r="AA161" s="557"/>
    </row>
    <row r="162" spans="1:27">
      <c r="A162" s="557"/>
      <c r="B162" s="557"/>
      <c r="C162" s="619"/>
      <c r="D162" s="557"/>
      <c r="E162" s="627">
        <v>0</v>
      </c>
      <c r="F162" s="623"/>
      <c r="G162" s="628">
        <v>0</v>
      </c>
      <c r="H162" s="557"/>
      <c r="I162" s="557"/>
      <c r="J162" s="557"/>
      <c r="K162" s="557"/>
      <c r="L162" s="624"/>
      <c r="M162" s="557"/>
      <c r="N162" s="627">
        <v>0</v>
      </c>
      <c r="O162" s="623"/>
      <c r="P162" s="628">
        <v>0</v>
      </c>
      <c r="Q162" s="615" t="s">
        <v>171</v>
      </c>
      <c r="R162" s="557"/>
      <c r="S162" s="557"/>
      <c r="T162" s="557"/>
      <c r="U162" s="624"/>
      <c r="V162" s="557"/>
      <c r="W162" s="628"/>
      <c r="X162" s="623"/>
      <c r="Y162" s="628"/>
      <c r="Z162" s="557"/>
      <c r="AA162" s="557"/>
    </row>
    <row r="163" spans="1:27">
      <c r="A163" s="615" t="s">
        <v>168</v>
      </c>
      <c r="B163" s="615" t="s">
        <v>177</v>
      </c>
      <c r="C163" s="626">
        <v>1252</v>
      </c>
      <c r="D163" s="615">
        <v>12</v>
      </c>
      <c r="E163" s="627">
        <v>104.33333333333333</v>
      </c>
      <c r="F163" s="628">
        <v>3.3</v>
      </c>
      <c r="G163" s="628">
        <v>31.629392971246009</v>
      </c>
      <c r="H163" s="615" t="s">
        <v>180</v>
      </c>
      <c r="I163" s="557"/>
      <c r="J163" s="615" t="s">
        <v>10</v>
      </c>
      <c r="K163" s="615" t="s">
        <v>177</v>
      </c>
      <c r="L163" s="629">
        <v>1200</v>
      </c>
      <c r="M163" s="615">
        <v>12</v>
      </c>
      <c r="N163" s="627">
        <v>100</v>
      </c>
      <c r="O163" s="628">
        <v>3.3</v>
      </c>
      <c r="P163" s="628">
        <v>33</v>
      </c>
      <c r="Q163" s="615" t="s">
        <v>171</v>
      </c>
      <c r="R163" s="557"/>
      <c r="S163" s="615" t="s">
        <v>9</v>
      </c>
      <c r="T163" s="615" t="s">
        <v>177</v>
      </c>
      <c r="U163" s="629">
        <v>1560</v>
      </c>
      <c r="V163" s="615">
        <v>15</v>
      </c>
      <c r="W163" s="628">
        <v>104</v>
      </c>
      <c r="X163" s="628">
        <v>3.3</v>
      </c>
      <c r="Y163" s="628">
        <v>31.730769230769226</v>
      </c>
      <c r="Z163" s="615" t="s">
        <v>171</v>
      </c>
      <c r="AA163" s="557"/>
    </row>
    <row r="164" spans="1:27">
      <c r="A164" s="615" t="s">
        <v>168</v>
      </c>
      <c r="B164" s="615" t="s">
        <v>177</v>
      </c>
      <c r="C164" s="626">
        <v>1103</v>
      </c>
      <c r="D164" s="615">
        <v>10</v>
      </c>
      <c r="E164" s="627">
        <v>110.3</v>
      </c>
      <c r="F164" s="628">
        <v>3.3</v>
      </c>
      <c r="G164" s="628">
        <v>29.918404351767904</v>
      </c>
      <c r="H164" s="615" t="s">
        <v>180</v>
      </c>
      <c r="I164" s="557"/>
      <c r="J164" s="615" t="s">
        <v>10</v>
      </c>
      <c r="K164" s="615" t="s">
        <v>177</v>
      </c>
      <c r="L164" s="629">
        <v>1317</v>
      </c>
      <c r="M164" s="615">
        <v>16</v>
      </c>
      <c r="N164" s="627">
        <v>82.3125</v>
      </c>
      <c r="O164" s="628">
        <v>3.3</v>
      </c>
      <c r="P164" s="628">
        <v>40.091116173120732</v>
      </c>
      <c r="Q164" s="615" t="s">
        <v>171</v>
      </c>
      <c r="R164" s="557"/>
      <c r="S164" s="615" t="s">
        <v>9</v>
      </c>
      <c r="T164" s="615" t="s">
        <v>177</v>
      </c>
      <c r="U164" s="629">
        <v>1080</v>
      </c>
      <c r="V164" s="615">
        <v>11</v>
      </c>
      <c r="W164" s="628">
        <v>98.181818181818187</v>
      </c>
      <c r="X164" s="628">
        <v>3.3</v>
      </c>
      <c r="Y164" s="628">
        <v>33.611111111111107</v>
      </c>
      <c r="Z164" s="615" t="s">
        <v>171</v>
      </c>
      <c r="AA164" s="557"/>
    </row>
    <row r="165" spans="1:27">
      <c r="A165" s="615" t="s">
        <v>168</v>
      </c>
      <c r="B165" s="615" t="s">
        <v>177</v>
      </c>
      <c r="C165" s="626">
        <v>1210</v>
      </c>
      <c r="D165" s="615">
        <v>12</v>
      </c>
      <c r="E165" s="627">
        <v>100.83333333333333</v>
      </c>
      <c r="F165" s="628">
        <v>3.3</v>
      </c>
      <c r="G165" s="628">
        <v>32.727272727272727</v>
      </c>
      <c r="H165" s="615" t="s">
        <v>180</v>
      </c>
      <c r="I165" s="557"/>
      <c r="J165" s="615" t="s">
        <v>10</v>
      </c>
      <c r="K165" s="615" t="s">
        <v>177</v>
      </c>
      <c r="L165" s="629">
        <v>1159</v>
      </c>
      <c r="M165" s="615">
        <v>14</v>
      </c>
      <c r="N165" s="627">
        <v>82.785714285714292</v>
      </c>
      <c r="O165" s="628">
        <v>3.3</v>
      </c>
      <c r="P165" s="628">
        <v>39.861949956859355</v>
      </c>
      <c r="Q165" s="615" t="s">
        <v>171</v>
      </c>
      <c r="R165" s="557"/>
      <c r="S165" s="615" t="s">
        <v>9</v>
      </c>
      <c r="T165" s="615" t="s">
        <v>177</v>
      </c>
      <c r="U165" s="629">
        <v>1320</v>
      </c>
      <c r="V165" s="615">
        <v>14</v>
      </c>
      <c r="W165" s="628">
        <v>94.285714285714292</v>
      </c>
      <c r="X165" s="628">
        <v>3.3</v>
      </c>
      <c r="Y165" s="628">
        <v>34.999999999999993</v>
      </c>
      <c r="Z165" s="615" t="s">
        <v>171</v>
      </c>
      <c r="AA165" s="557"/>
    </row>
    <row r="166" spans="1:27">
      <c r="A166" s="557"/>
      <c r="B166" s="615" t="s">
        <v>173</v>
      </c>
      <c r="C166" s="626">
        <v>3565</v>
      </c>
      <c r="D166" s="615">
        <v>34</v>
      </c>
      <c r="E166" s="627">
        <v>104.85294117647059</v>
      </c>
      <c r="F166" s="628">
        <v>3.3</v>
      </c>
      <c r="G166" s="628">
        <v>31.472650771388498</v>
      </c>
      <c r="H166" s="615" t="s">
        <v>180</v>
      </c>
      <c r="I166" s="557"/>
      <c r="J166" s="557"/>
      <c r="K166" s="615" t="s">
        <v>173</v>
      </c>
      <c r="L166" s="629">
        <v>3676</v>
      </c>
      <c r="M166" s="615">
        <v>42</v>
      </c>
      <c r="N166" s="627">
        <v>87.523809523809518</v>
      </c>
      <c r="O166" s="628">
        <v>3.3</v>
      </c>
      <c r="P166" s="628">
        <v>37.704026115342764</v>
      </c>
      <c r="Q166" s="615" t="s">
        <v>171</v>
      </c>
      <c r="R166" s="557"/>
      <c r="S166" s="557"/>
      <c r="T166" s="615" t="s">
        <v>173</v>
      </c>
      <c r="U166" s="629">
        <v>3960</v>
      </c>
      <c r="V166" s="615">
        <v>40</v>
      </c>
      <c r="W166" s="628">
        <v>99</v>
      </c>
      <c r="X166" s="628">
        <v>3.3</v>
      </c>
      <c r="Y166" s="628">
        <v>33.333333333333329</v>
      </c>
      <c r="Z166" s="615" t="s">
        <v>171</v>
      </c>
      <c r="AA166" s="557"/>
    </row>
    <row r="167" spans="1:27">
      <c r="A167" s="557"/>
      <c r="B167" s="557"/>
      <c r="C167" s="619"/>
      <c r="D167" s="557"/>
      <c r="E167" s="627">
        <v>0</v>
      </c>
      <c r="F167" s="623"/>
      <c r="G167" s="628">
        <v>0</v>
      </c>
      <c r="H167" s="557"/>
      <c r="I167" s="557"/>
      <c r="J167" s="557"/>
      <c r="K167" s="557"/>
      <c r="L167" s="624"/>
      <c r="M167" s="557"/>
      <c r="N167" s="627">
        <v>0</v>
      </c>
      <c r="O167" s="623"/>
      <c r="P167" s="628">
        <v>0</v>
      </c>
      <c r="Q167" s="557"/>
      <c r="R167" s="557"/>
      <c r="S167" s="557"/>
      <c r="T167" s="557"/>
      <c r="U167" s="624"/>
      <c r="V167" s="557"/>
      <c r="W167" s="628"/>
      <c r="X167" s="623"/>
      <c r="Y167" s="628"/>
      <c r="Z167" s="557"/>
      <c r="AA167" s="557"/>
    </row>
    <row r="168" spans="1:27">
      <c r="A168" s="615" t="s">
        <v>168</v>
      </c>
      <c r="B168" s="615" t="s">
        <v>178</v>
      </c>
      <c r="C168" s="619"/>
      <c r="D168" s="557"/>
      <c r="E168" s="627">
        <v>0</v>
      </c>
      <c r="F168" s="628">
        <v>2.5</v>
      </c>
      <c r="G168" s="628">
        <v>0</v>
      </c>
      <c r="H168" s="557"/>
      <c r="I168" s="557"/>
      <c r="J168" s="615" t="s">
        <v>10</v>
      </c>
      <c r="K168" s="615" t="s">
        <v>178</v>
      </c>
      <c r="L168" s="624"/>
      <c r="M168" s="557"/>
      <c r="N168" s="627">
        <v>0</v>
      </c>
      <c r="O168" s="628">
        <v>2.5</v>
      </c>
      <c r="P168" s="628">
        <v>0</v>
      </c>
      <c r="Q168" s="557"/>
      <c r="R168" s="557"/>
      <c r="S168" s="615" t="s">
        <v>9</v>
      </c>
      <c r="T168" s="615" t="s">
        <v>178</v>
      </c>
      <c r="U168" s="624"/>
      <c r="V168" s="557"/>
      <c r="W168" s="628">
        <v>0</v>
      </c>
      <c r="X168" s="628">
        <v>2.5</v>
      </c>
      <c r="Y168" s="628">
        <v>0</v>
      </c>
      <c r="Z168" s="557"/>
      <c r="AA168" s="557"/>
    </row>
    <row r="169" spans="1:27">
      <c r="A169" s="615" t="s">
        <v>168</v>
      </c>
      <c r="B169" s="615" t="s">
        <v>178</v>
      </c>
      <c r="C169" s="619"/>
      <c r="D169" s="557"/>
      <c r="E169" s="627">
        <v>0</v>
      </c>
      <c r="F169" s="628">
        <v>2.5</v>
      </c>
      <c r="G169" s="628">
        <v>0</v>
      </c>
      <c r="H169" s="557"/>
      <c r="I169" s="557"/>
      <c r="J169" s="615" t="s">
        <v>172</v>
      </c>
      <c r="K169" s="615" t="s">
        <v>178</v>
      </c>
      <c r="L169" s="624"/>
      <c r="M169" s="557"/>
      <c r="N169" s="627">
        <v>0</v>
      </c>
      <c r="O169" s="628">
        <v>2.5</v>
      </c>
      <c r="P169" s="628">
        <v>0</v>
      </c>
      <c r="Q169" s="557"/>
      <c r="R169" s="557"/>
      <c r="S169" s="615" t="s">
        <v>9</v>
      </c>
      <c r="T169" s="615" t="s">
        <v>178</v>
      </c>
      <c r="U169" s="624"/>
      <c r="V169" s="557"/>
      <c r="W169" s="628">
        <v>0</v>
      </c>
      <c r="X169" s="628">
        <v>2.5</v>
      </c>
      <c r="Y169" s="628">
        <v>0</v>
      </c>
      <c r="Z169" s="557"/>
      <c r="AA169" s="557"/>
    </row>
    <row r="170" spans="1:27">
      <c r="A170" s="615" t="s">
        <v>168</v>
      </c>
      <c r="B170" s="615" t="s">
        <v>178</v>
      </c>
      <c r="C170" s="619"/>
      <c r="D170" s="557"/>
      <c r="E170" s="627">
        <v>0</v>
      </c>
      <c r="F170" s="628">
        <v>2.5</v>
      </c>
      <c r="G170" s="628">
        <v>0</v>
      </c>
      <c r="H170" s="557"/>
      <c r="I170" s="557"/>
      <c r="J170" s="615" t="s">
        <v>10</v>
      </c>
      <c r="K170" s="615" t="s">
        <v>178</v>
      </c>
      <c r="L170" s="624"/>
      <c r="M170" s="557"/>
      <c r="N170" s="627">
        <v>0</v>
      </c>
      <c r="O170" s="628">
        <v>2.5</v>
      </c>
      <c r="P170" s="628">
        <v>0</v>
      </c>
      <c r="Q170" s="557"/>
      <c r="R170" s="557"/>
      <c r="S170" s="615" t="s">
        <v>9</v>
      </c>
      <c r="T170" s="615" t="s">
        <v>178</v>
      </c>
      <c r="U170" s="624"/>
      <c r="V170" s="557"/>
      <c r="W170" s="628">
        <v>0</v>
      </c>
      <c r="X170" s="628">
        <v>2.5</v>
      </c>
      <c r="Y170" s="628">
        <v>0</v>
      </c>
      <c r="Z170" s="557"/>
      <c r="AA170" s="557"/>
    </row>
    <row r="171" spans="1:27">
      <c r="A171" s="557"/>
      <c r="B171" s="615" t="s">
        <v>173</v>
      </c>
      <c r="C171" s="626">
        <v>0</v>
      </c>
      <c r="D171" s="615">
        <v>0</v>
      </c>
      <c r="E171" s="627">
        <v>0</v>
      </c>
      <c r="F171" s="615">
        <v>2.5</v>
      </c>
      <c r="G171" s="628">
        <v>0</v>
      </c>
      <c r="H171" s="557"/>
      <c r="I171" s="557"/>
      <c r="J171" s="557"/>
      <c r="K171" s="615" t="s">
        <v>173</v>
      </c>
      <c r="L171" s="629">
        <v>0</v>
      </c>
      <c r="M171" s="615">
        <v>0</v>
      </c>
      <c r="N171" s="627">
        <v>0</v>
      </c>
      <c r="O171" s="628">
        <v>2.5</v>
      </c>
      <c r="P171" s="628">
        <v>0</v>
      </c>
      <c r="Q171" s="557"/>
      <c r="R171" s="557"/>
      <c r="S171" s="557"/>
      <c r="T171" s="615" t="s">
        <v>173</v>
      </c>
      <c r="U171" s="629">
        <v>0</v>
      </c>
      <c r="V171" s="615">
        <v>0</v>
      </c>
      <c r="W171" s="628">
        <v>0</v>
      </c>
      <c r="X171" s="628">
        <v>2.5</v>
      </c>
      <c r="Y171" s="628">
        <v>0</v>
      </c>
      <c r="Z171" s="557"/>
      <c r="AA171" s="557"/>
    </row>
    <row r="172" spans="1:27">
      <c r="A172" s="557"/>
      <c r="B172" s="557"/>
      <c r="C172" s="619"/>
      <c r="D172" s="557"/>
      <c r="E172" s="621"/>
      <c r="F172" s="557"/>
      <c r="G172" s="623"/>
      <c r="H172" s="557"/>
      <c r="I172" s="557"/>
      <c r="J172" s="557"/>
      <c r="K172" s="557"/>
      <c r="L172" s="624"/>
      <c r="M172" s="557"/>
      <c r="N172" s="621"/>
      <c r="O172" s="557"/>
      <c r="P172" s="623"/>
      <c r="Q172" s="557"/>
      <c r="R172" s="557"/>
      <c r="S172" s="557"/>
      <c r="T172" s="557"/>
      <c r="U172" s="624"/>
      <c r="V172" s="557"/>
      <c r="W172" s="623"/>
      <c r="X172" s="623"/>
      <c r="Y172" s="623"/>
      <c r="Z172" s="557"/>
      <c r="AA172" s="557"/>
    </row>
    <row r="173" spans="1:27">
      <c r="A173" s="557"/>
      <c r="B173" s="557"/>
      <c r="C173" s="619"/>
      <c r="D173" s="557"/>
      <c r="E173" s="621"/>
      <c r="F173" s="557"/>
      <c r="G173" s="623"/>
      <c r="H173" s="557"/>
      <c r="I173" s="557"/>
      <c r="J173" s="557"/>
      <c r="K173" s="557"/>
      <c r="L173" s="624"/>
      <c r="M173" s="557"/>
      <c r="N173" s="621"/>
      <c r="O173" s="557"/>
      <c r="P173" s="623"/>
      <c r="Q173" s="557"/>
      <c r="R173" s="557"/>
      <c r="S173" s="557"/>
      <c r="T173" s="557"/>
      <c r="U173" s="624"/>
      <c r="V173" s="557"/>
      <c r="W173" s="623"/>
      <c r="X173" s="623"/>
      <c r="Y173" s="623"/>
      <c r="Z173" s="557"/>
      <c r="AA173" s="557"/>
    </row>
    <row r="174" spans="1:27">
      <c r="A174" s="640" t="s">
        <v>168</v>
      </c>
      <c r="B174" s="641" t="s">
        <v>169</v>
      </c>
      <c r="C174" s="641">
        <v>5760</v>
      </c>
      <c r="D174" s="640">
        <v>32</v>
      </c>
      <c r="E174" s="642">
        <f t="shared" ref="E174:E182" si="0">IFERROR(C174/D174,0)</f>
        <v>180</v>
      </c>
      <c r="F174" s="642">
        <v>8.3000000000000007</v>
      </c>
      <c r="G174" s="643">
        <f t="shared" ref="G174:G182" si="1">IFERROR(1000/E174*F174,0)</f>
        <v>46.111111111111114</v>
      </c>
      <c r="H174" s="642" t="s">
        <v>170</v>
      </c>
      <c r="I174" s="644"/>
      <c r="J174" s="640" t="s">
        <v>10</v>
      </c>
      <c r="K174" s="640" t="s">
        <v>169</v>
      </c>
      <c r="L174" s="645">
        <v>3730</v>
      </c>
      <c r="M174" s="640">
        <v>18</v>
      </c>
      <c r="N174" s="642">
        <f t="shared" ref="N174:N202" si="2">IFERROR(L174/M174,0)</f>
        <v>207.22222222222223</v>
      </c>
      <c r="O174" s="640">
        <v>8.3000000000000007</v>
      </c>
      <c r="P174" s="643">
        <f t="shared" ref="P174:P202" si="3">IFERROR(1000/N174*O174,0)</f>
        <v>40.053619302949059</v>
      </c>
      <c r="Q174" s="640" t="s">
        <v>171</v>
      </c>
      <c r="R174" s="644"/>
      <c r="S174" s="640" t="s">
        <v>9</v>
      </c>
      <c r="T174" s="640" t="s">
        <v>169</v>
      </c>
      <c r="U174" s="640">
        <v>5400</v>
      </c>
      <c r="V174" s="640">
        <v>21</v>
      </c>
      <c r="W174" s="648">
        <f t="shared" ref="W174:W182" si="4">IFERROR(U174/V174,0)</f>
        <v>257.14285714285717</v>
      </c>
      <c r="X174" s="640">
        <v>8.3000000000000007</v>
      </c>
      <c r="Y174" s="642">
        <f t="shared" ref="Y174:Y177" si="5">IFERROR(1000/W174*X174,0)</f>
        <v>32.277777777777779</v>
      </c>
      <c r="Z174" s="640" t="s">
        <v>171</v>
      </c>
      <c r="AA174" s="650"/>
    </row>
    <row r="175" spans="1:27">
      <c r="A175" s="640" t="s">
        <v>168</v>
      </c>
      <c r="B175" s="641" t="s">
        <v>169</v>
      </c>
      <c r="C175" s="641">
        <v>5558</v>
      </c>
      <c r="D175" s="640">
        <v>30</v>
      </c>
      <c r="E175" s="642">
        <f t="shared" si="0"/>
        <v>185.26666666666668</v>
      </c>
      <c r="F175" s="642">
        <v>8.3000000000000007</v>
      </c>
      <c r="G175" s="643">
        <f t="shared" si="1"/>
        <v>44.800287873335733</v>
      </c>
      <c r="H175" s="642" t="s">
        <v>170</v>
      </c>
      <c r="I175" s="644"/>
      <c r="J175" s="640" t="s">
        <v>172</v>
      </c>
      <c r="K175" s="640" t="s">
        <v>169</v>
      </c>
      <c r="L175" s="645">
        <v>4110</v>
      </c>
      <c r="M175" s="640">
        <v>17</v>
      </c>
      <c r="N175" s="642">
        <f t="shared" si="2"/>
        <v>241.76470588235293</v>
      </c>
      <c r="O175" s="640">
        <v>8.3000000000000007</v>
      </c>
      <c r="P175" s="643">
        <f t="shared" si="3"/>
        <v>34.330900243309003</v>
      </c>
      <c r="Q175" s="640" t="s">
        <v>171</v>
      </c>
      <c r="R175" s="644"/>
      <c r="S175" s="640" t="s">
        <v>9</v>
      </c>
      <c r="T175" s="640" t="s">
        <v>169</v>
      </c>
      <c r="U175" s="640">
        <v>4635</v>
      </c>
      <c r="V175" s="640">
        <v>16</v>
      </c>
      <c r="W175" s="648">
        <f t="shared" si="4"/>
        <v>289.6875</v>
      </c>
      <c r="X175" s="640">
        <v>8.3000000000000007</v>
      </c>
      <c r="Y175" s="642">
        <f t="shared" si="5"/>
        <v>28.651564185544771</v>
      </c>
      <c r="Z175" s="640" t="s">
        <v>171</v>
      </c>
      <c r="AA175" s="650"/>
    </row>
    <row r="176" spans="1:27">
      <c r="A176" s="640" t="s">
        <v>168</v>
      </c>
      <c r="B176" s="641" t="s">
        <v>169</v>
      </c>
      <c r="C176" s="641">
        <v>5641</v>
      </c>
      <c r="D176" s="640">
        <v>30</v>
      </c>
      <c r="E176" s="642">
        <f t="shared" si="0"/>
        <v>188.03333333333333</v>
      </c>
      <c r="F176" s="642">
        <v>8.3000000000000007</v>
      </c>
      <c r="G176" s="643">
        <f t="shared" si="1"/>
        <v>44.14110973231697</v>
      </c>
      <c r="H176" s="642" t="s">
        <v>170</v>
      </c>
      <c r="I176" s="644"/>
      <c r="J176" s="640" t="s">
        <v>10</v>
      </c>
      <c r="K176" s="640" t="s">
        <v>169</v>
      </c>
      <c r="L176" s="645">
        <v>3525</v>
      </c>
      <c r="M176" s="640">
        <v>15</v>
      </c>
      <c r="N176" s="642">
        <f t="shared" si="2"/>
        <v>235</v>
      </c>
      <c r="O176" s="640">
        <v>8.3000000000000007</v>
      </c>
      <c r="P176" s="643">
        <f t="shared" si="3"/>
        <v>35.319148936170215</v>
      </c>
      <c r="Q176" s="640" t="s">
        <v>171</v>
      </c>
      <c r="R176" s="644"/>
      <c r="S176" s="640" t="s">
        <v>9</v>
      </c>
      <c r="T176" s="640" t="s">
        <v>169</v>
      </c>
      <c r="U176" s="640">
        <v>0</v>
      </c>
      <c r="V176" s="640">
        <v>0</v>
      </c>
      <c r="W176" s="648">
        <f t="shared" si="4"/>
        <v>0</v>
      </c>
      <c r="X176" s="640">
        <v>8.3000000000000007</v>
      </c>
      <c r="Y176" s="642">
        <f t="shared" si="5"/>
        <v>0</v>
      </c>
      <c r="Z176" s="640" t="s">
        <v>171</v>
      </c>
      <c r="AA176" s="650"/>
    </row>
    <row r="177" spans="1:27">
      <c r="A177" s="653"/>
      <c r="B177" s="641" t="s">
        <v>173</v>
      </c>
      <c r="C177" s="641">
        <f t="shared" ref="C177:D177" si="6">SUM(C174:C176)</f>
        <v>16959</v>
      </c>
      <c r="D177" s="641">
        <f t="shared" si="6"/>
        <v>92</v>
      </c>
      <c r="E177" s="642">
        <f t="shared" si="0"/>
        <v>184.33695652173913</v>
      </c>
      <c r="F177" s="642">
        <v>8.3000000000000007</v>
      </c>
      <c r="G177" s="643">
        <f t="shared" si="1"/>
        <v>45.026239754702523</v>
      </c>
      <c r="H177" s="642" t="s">
        <v>170</v>
      </c>
      <c r="I177" s="644"/>
      <c r="J177" s="655"/>
      <c r="K177" s="640" t="s">
        <v>173</v>
      </c>
      <c r="L177" s="645">
        <f t="shared" ref="L177:M177" si="7">SUM(L174:L176)</f>
        <v>11365</v>
      </c>
      <c r="M177" s="656">
        <f t="shared" si="7"/>
        <v>50</v>
      </c>
      <c r="N177" s="642">
        <f t="shared" si="2"/>
        <v>227.3</v>
      </c>
      <c r="O177" s="640">
        <v>8.3000000000000007</v>
      </c>
      <c r="P177" s="643">
        <f t="shared" si="3"/>
        <v>36.515618125824901</v>
      </c>
      <c r="Q177" s="640" t="s">
        <v>171</v>
      </c>
      <c r="R177" s="644"/>
      <c r="S177" s="655"/>
      <c r="T177" s="640" t="s">
        <v>173</v>
      </c>
      <c r="U177" s="640">
        <f t="shared" ref="U177:V177" si="8">SUM(U174:U176)</f>
        <v>10035</v>
      </c>
      <c r="V177" s="640">
        <f t="shared" si="8"/>
        <v>37</v>
      </c>
      <c r="W177" s="648">
        <f t="shared" si="4"/>
        <v>271.2162162162162</v>
      </c>
      <c r="X177" s="640">
        <v>8.3000000000000007</v>
      </c>
      <c r="Y177" s="642">
        <f t="shared" si="5"/>
        <v>30.602889885401101</v>
      </c>
      <c r="Z177" s="640" t="s">
        <v>171</v>
      </c>
      <c r="AA177" s="650"/>
    </row>
    <row r="178" spans="1:27">
      <c r="A178" s="653"/>
      <c r="B178" s="659"/>
      <c r="C178" s="659"/>
      <c r="D178" s="653"/>
      <c r="E178" s="642">
        <f t="shared" si="0"/>
        <v>0</v>
      </c>
      <c r="F178" s="655"/>
      <c r="G178" s="643">
        <f t="shared" si="1"/>
        <v>0</v>
      </c>
      <c r="H178" s="655"/>
      <c r="I178" s="644"/>
      <c r="J178" s="655"/>
      <c r="K178" s="655"/>
      <c r="L178" s="660"/>
      <c r="M178" s="655"/>
      <c r="N178" s="642">
        <f t="shared" si="2"/>
        <v>0</v>
      </c>
      <c r="O178" s="655"/>
      <c r="P178" s="643">
        <f t="shared" si="3"/>
        <v>0</v>
      </c>
      <c r="Q178" s="655"/>
      <c r="R178" s="644"/>
      <c r="S178" s="655"/>
      <c r="T178" s="655"/>
      <c r="U178" s="655"/>
      <c r="V178" s="655"/>
      <c r="W178" s="648">
        <f t="shared" si="4"/>
        <v>0</v>
      </c>
      <c r="X178" s="655"/>
      <c r="Y178" s="642"/>
      <c r="Z178" s="655"/>
      <c r="AA178" s="650"/>
    </row>
    <row r="179" spans="1:27">
      <c r="A179" s="640" t="s">
        <v>168</v>
      </c>
      <c r="B179" s="641" t="s">
        <v>174</v>
      </c>
      <c r="C179" s="641">
        <v>4821</v>
      </c>
      <c r="D179" s="640">
        <v>28</v>
      </c>
      <c r="E179" s="642">
        <f t="shared" si="0"/>
        <v>172.17857142857142</v>
      </c>
      <c r="F179" s="642">
        <v>6.7</v>
      </c>
      <c r="G179" s="643">
        <f t="shared" si="1"/>
        <v>38.913088570835932</v>
      </c>
      <c r="H179" s="642" t="s">
        <v>170</v>
      </c>
      <c r="I179" s="644"/>
      <c r="J179" s="640" t="s">
        <v>10</v>
      </c>
      <c r="K179" s="640" t="s">
        <v>174</v>
      </c>
      <c r="L179" s="645">
        <v>3335</v>
      </c>
      <c r="M179" s="640">
        <v>18</v>
      </c>
      <c r="N179" s="642">
        <f t="shared" si="2"/>
        <v>185.27777777777777</v>
      </c>
      <c r="O179" s="640">
        <v>6.7</v>
      </c>
      <c r="P179" s="643">
        <f t="shared" si="3"/>
        <v>36.161919040479759</v>
      </c>
      <c r="Q179" s="640" t="s">
        <v>171</v>
      </c>
      <c r="R179" s="644"/>
      <c r="S179" s="640" t="s">
        <v>9</v>
      </c>
      <c r="T179" s="640" t="s">
        <v>174</v>
      </c>
      <c r="U179" s="656">
        <v>3040</v>
      </c>
      <c r="V179" s="640">
        <v>14</v>
      </c>
      <c r="W179" s="648">
        <f t="shared" si="4"/>
        <v>217.14285714285714</v>
      </c>
      <c r="X179" s="640">
        <v>6.7</v>
      </c>
      <c r="Y179" s="642">
        <f t="shared" ref="Y179:Y182" si="9">IFERROR(1000/W179*X179,0)</f>
        <v>30.85526315789474</v>
      </c>
      <c r="Z179" s="640" t="s">
        <v>171</v>
      </c>
      <c r="AA179" s="650"/>
    </row>
    <row r="180" spans="1:27">
      <c r="A180" s="640" t="s">
        <v>168</v>
      </c>
      <c r="B180" s="641" t="s">
        <v>174</v>
      </c>
      <c r="C180" s="641">
        <v>5421</v>
      </c>
      <c r="D180" s="640">
        <v>30</v>
      </c>
      <c r="E180" s="642">
        <f t="shared" si="0"/>
        <v>180.7</v>
      </c>
      <c r="F180" s="642">
        <v>6.7</v>
      </c>
      <c r="G180" s="643">
        <f t="shared" si="1"/>
        <v>37.078029883785284</v>
      </c>
      <c r="H180" s="642" t="s">
        <v>170</v>
      </c>
      <c r="I180" s="644"/>
      <c r="J180" s="640" t="s">
        <v>172</v>
      </c>
      <c r="K180" s="640" t="s">
        <v>174</v>
      </c>
      <c r="L180" s="645">
        <v>3700</v>
      </c>
      <c r="M180" s="640">
        <v>20</v>
      </c>
      <c r="N180" s="642">
        <f t="shared" si="2"/>
        <v>185</v>
      </c>
      <c r="O180" s="640">
        <v>6.7</v>
      </c>
      <c r="P180" s="643">
        <f t="shared" si="3"/>
        <v>36.216216216216218</v>
      </c>
      <c r="Q180" s="640" t="s">
        <v>171</v>
      </c>
      <c r="R180" s="644"/>
      <c r="S180" s="640" t="s">
        <v>9</v>
      </c>
      <c r="T180" s="640" t="s">
        <v>174</v>
      </c>
      <c r="U180" s="656">
        <v>3605</v>
      </c>
      <c r="V180" s="640">
        <v>16</v>
      </c>
      <c r="W180" s="648">
        <f t="shared" si="4"/>
        <v>225.3125</v>
      </c>
      <c r="X180" s="640">
        <v>6.7</v>
      </c>
      <c r="Y180" s="642">
        <f t="shared" si="9"/>
        <v>29.736477115117893</v>
      </c>
      <c r="Z180" s="640" t="s">
        <v>171</v>
      </c>
      <c r="AA180" s="650"/>
    </row>
    <row r="181" spans="1:27">
      <c r="A181" s="640" t="s">
        <v>168</v>
      </c>
      <c r="B181" s="641" t="s">
        <v>174</v>
      </c>
      <c r="C181" s="641">
        <v>4479</v>
      </c>
      <c r="D181" s="640">
        <v>26</v>
      </c>
      <c r="E181" s="642">
        <f t="shared" si="0"/>
        <v>172.26923076923077</v>
      </c>
      <c r="F181" s="642">
        <v>6.7</v>
      </c>
      <c r="G181" s="643">
        <f t="shared" si="1"/>
        <v>38.892609957579815</v>
      </c>
      <c r="H181" s="642" t="s">
        <v>170</v>
      </c>
      <c r="I181" s="644"/>
      <c r="J181" s="640" t="s">
        <v>10</v>
      </c>
      <c r="K181" s="640" t="s">
        <v>174</v>
      </c>
      <c r="L181" s="645">
        <v>2880</v>
      </c>
      <c r="M181" s="640">
        <v>14</v>
      </c>
      <c r="N181" s="642">
        <f t="shared" si="2"/>
        <v>205.71428571428572</v>
      </c>
      <c r="O181" s="640">
        <v>6.7</v>
      </c>
      <c r="P181" s="643">
        <f t="shared" si="3"/>
        <v>32.569444444444443</v>
      </c>
      <c r="Q181" s="640" t="s">
        <v>171</v>
      </c>
      <c r="R181" s="644"/>
      <c r="S181" s="640" t="s">
        <v>9</v>
      </c>
      <c r="T181" s="640" t="s">
        <v>174</v>
      </c>
      <c r="U181" s="656">
        <v>2600</v>
      </c>
      <c r="V181" s="640">
        <v>14</v>
      </c>
      <c r="W181" s="648">
        <f t="shared" si="4"/>
        <v>185.71428571428572</v>
      </c>
      <c r="X181" s="640">
        <v>6.7</v>
      </c>
      <c r="Y181" s="642">
        <f t="shared" si="9"/>
        <v>36.076923076923073</v>
      </c>
      <c r="Z181" s="640" t="s">
        <v>171</v>
      </c>
      <c r="AA181" s="650"/>
    </row>
    <row r="182" spans="1:27">
      <c r="A182" s="653"/>
      <c r="B182" s="641" t="s">
        <v>173</v>
      </c>
      <c r="C182" s="641">
        <f t="shared" ref="C182:D182" si="10">SUM(C179:C181)</f>
        <v>14721</v>
      </c>
      <c r="D182" s="641">
        <f t="shared" si="10"/>
        <v>84</v>
      </c>
      <c r="E182" s="642">
        <f t="shared" si="0"/>
        <v>175.25</v>
      </c>
      <c r="F182" s="642">
        <v>6.7</v>
      </c>
      <c r="G182" s="643">
        <f t="shared" si="1"/>
        <v>38.231098430813127</v>
      </c>
      <c r="H182" s="642" t="s">
        <v>170</v>
      </c>
      <c r="I182" s="644"/>
      <c r="J182" s="655"/>
      <c r="K182" s="640" t="s">
        <v>173</v>
      </c>
      <c r="L182" s="645">
        <f t="shared" ref="L182:M182" si="11">SUM(L179:L181)</f>
        <v>9915</v>
      </c>
      <c r="M182" s="656">
        <f t="shared" si="11"/>
        <v>52</v>
      </c>
      <c r="N182" s="642">
        <f t="shared" si="2"/>
        <v>190.67307692307693</v>
      </c>
      <c r="O182" s="640">
        <v>6.7</v>
      </c>
      <c r="P182" s="643">
        <f t="shared" si="3"/>
        <v>35.138678769541102</v>
      </c>
      <c r="Q182" s="640" t="s">
        <v>171</v>
      </c>
      <c r="R182" s="644"/>
      <c r="S182" s="655"/>
      <c r="T182" s="640" t="s">
        <v>173</v>
      </c>
      <c r="U182" s="656">
        <f t="shared" ref="U182:V182" si="12">SUM(U179:U181)</f>
        <v>9245</v>
      </c>
      <c r="V182" s="656">
        <f t="shared" si="12"/>
        <v>44</v>
      </c>
      <c r="W182" s="648">
        <f t="shared" si="4"/>
        <v>210.11363636363637</v>
      </c>
      <c r="X182" s="640">
        <v>6.7</v>
      </c>
      <c r="Y182" s="642">
        <f t="shared" si="9"/>
        <v>31.887506760411036</v>
      </c>
      <c r="Z182" s="640" t="s">
        <v>171</v>
      </c>
      <c r="AA182" s="650"/>
    </row>
    <row r="183" spans="1:27">
      <c r="A183" s="653"/>
      <c r="B183" s="653"/>
      <c r="C183" s="659"/>
      <c r="D183" s="653"/>
      <c r="E183" s="642"/>
      <c r="F183" s="655"/>
      <c r="G183" s="643"/>
      <c r="H183" s="642"/>
      <c r="I183" s="644"/>
      <c r="J183" s="655"/>
      <c r="K183" s="655"/>
      <c r="L183" s="660"/>
      <c r="M183" s="655"/>
      <c r="N183" s="642">
        <f t="shared" si="2"/>
        <v>0</v>
      </c>
      <c r="O183" s="655"/>
      <c r="P183" s="643">
        <f t="shared" si="3"/>
        <v>0</v>
      </c>
      <c r="Q183" s="640" t="s">
        <v>171</v>
      </c>
      <c r="R183" s="644"/>
      <c r="S183" s="655"/>
      <c r="T183" s="655"/>
      <c r="U183" s="655"/>
      <c r="V183" s="655"/>
      <c r="W183" s="648"/>
      <c r="X183" s="655"/>
      <c r="Y183" s="642"/>
      <c r="Z183" s="655"/>
      <c r="AA183" s="650"/>
    </row>
    <row r="184" spans="1:27">
      <c r="A184" s="640" t="s">
        <v>168</v>
      </c>
      <c r="B184" s="640" t="s">
        <v>175</v>
      </c>
      <c r="C184" s="641">
        <v>3700</v>
      </c>
      <c r="D184" s="640">
        <v>27</v>
      </c>
      <c r="E184" s="642">
        <f t="shared" ref="E184:E202" si="13">IFERROR(C184/D184,0)</f>
        <v>137.03703703703704</v>
      </c>
      <c r="F184" s="642">
        <v>5</v>
      </c>
      <c r="G184" s="643">
        <f t="shared" ref="G184:G202" si="14">IFERROR(1000/E184*F184,0)</f>
        <v>36.486486486486484</v>
      </c>
      <c r="H184" s="642" t="s">
        <v>170</v>
      </c>
      <c r="I184" s="644"/>
      <c r="J184" s="640" t="s">
        <v>10</v>
      </c>
      <c r="K184" s="640" t="s">
        <v>175</v>
      </c>
      <c r="L184" s="645">
        <v>1885</v>
      </c>
      <c r="M184" s="640">
        <v>12</v>
      </c>
      <c r="N184" s="642">
        <f t="shared" si="2"/>
        <v>157.08333333333334</v>
      </c>
      <c r="O184" s="640">
        <v>5</v>
      </c>
      <c r="P184" s="643">
        <f t="shared" si="3"/>
        <v>31.830238726790448</v>
      </c>
      <c r="Q184" s="640" t="s">
        <v>171</v>
      </c>
      <c r="R184" s="644"/>
      <c r="S184" s="640" t="s">
        <v>9</v>
      </c>
      <c r="T184" s="640" t="s">
        <v>175</v>
      </c>
      <c r="U184" s="656">
        <v>2575</v>
      </c>
      <c r="V184" s="640">
        <v>16</v>
      </c>
      <c r="W184" s="648">
        <f t="shared" ref="W184:W187" si="15">IFERROR(U184/V184,0)</f>
        <v>160.9375</v>
      </c>
      <c r="X184" s="640">
        <v>5</v>
      </c>
      <c r="Y184" s="642">
        <f t="shared" ref="Y184:Y187" si="16">IFERROR(1000/W184*X184,0)</f>
        <v>31.067961165048544</v>
      </c>
      <c r="Z184" s="640" t="s">
        <v>171</v>
      </c>
      <c r="AA184" s="650"/>
    </row>
    <row r="185" spans="1:27">
      <c r="A185" s="640" t="s">
        <v>168</v>
      </c>
      <c r="B185" s="640" t="s">
        <v>175</v>
      </c>
      <c r="C185" s="641">
        <v>3552</v>
      </c>
      <c r="D185" s="640">
        <v>29</v>
      </c>
      <c r="E185" s="642">
        <f t="shared" si="13"/>
        <v>122.48275862068965</v>
      </c>
      <c r="F185" s="642">
        <v>5</v>
      </c>
      <c r="G185" s="643">
        <f t="shared" si="14"/>
        <v>40.822072072072075</v>
      </c>
      <c r="H185" s="642" t="s">
        <v>170</v>
      </c>
      <c r="I185" s="644"/>
      <c r="J185" s="640" t="s">
        <v>172</v>
      </c>
      <c r="K185" s="640" t="s">
        <v>175</v>
      </c>
      <c r="L185" s="645">
        <v>1660</v>
      </c>
      <c r="M185" s="640">
        <v>10</v>
      </c>
      <c r="N185" s="642">
        <f t="shared" si="2"/>
        <v>166</v>
      </c>
      <c r="O185" s="640">
        <v>5</v>
      </c>
      <c r="P185" s="643">
        <f t="shared" si="3"/>
        <v>30.120481927710845</v>
      </c>
      <c r="Q185" s="640" t="s">
        <v>171</v>
      </c>
      <c r="R185" s="644"/>
      <c r="S185" s="640" t="s">
        <v>9</v>
      </c>
      <c r="T185" s="640" t="s">
        <v>175</v>
      </c>
      <c r="U185" s="656">
        <v>2965</v>
      </c>
      <c r="V185" s="640">
        <v>20</v>
      </c>
      <c r="W185" s="648">
        <f t="shared" si="15"/>
        <v>148.25</v>
      </c>
      <c r="X185" s="640">
        <v>5</v>
      </c>
      <c r="Y185" s="642">
        <f t="shared" si="16"/>
        <v>33.726812816188868</v>
      </c>
      <c r="Z185" s="640" t="s">
        <v>171</v>
      </c>
      <c r="AA185" s="650"/>
    </row>
    <row r="186" spans="1:27">
      <c r="A186" s="640" t="s">
        <v>168</v>
      </c>
      <c r="B186" s="640" t="s">
        <v>175</v>
      </c>
      <c r="C186" s="641">
        <v>3900</v>
      </c>
      <c r="D186" s="640">
        <v>26</v>
      </c>
      <c r="E186" s="642">
        <f t="shared" si="13"/>
        <v>150</v>
      </c>
      <c r="F186" s="642">
        <v>5</v>
      </c>
      <c r="G186" s="643">
        <f t="shared" si="14"/>
        <v>33.333333333333336</v>
      </c>
      <c r="H186" s="642" t="s">
        <v>170</v>
      </c>
      <c r="I186" s="644"/>
      <c r="J186" s="640" t="s">
        <v>10</v>
      </c>
      <c r="K186" s="640" t="s">
        <v>175</v>
      </c>
      <c r="L186" s="645">
        <v>2100</v>
      </c>
      <c r="M186" s="640">
        <v>15</v>
      </c>
      <c r="N186" s="642">
        <f t="shared" si="2"/>
        <v>140</v>
      </c>
      <c r="O186" s="640">
        <v>5</v>
      </c>
      <c r="P186" s="643">
        <f t="shared" si="3"/>
        <v>35.714285714285715</v>
      </c>
      <c r="Q186" s="640" t="s">
        <v>171</v>
      </c>
      <c r="R186" s="644"/>
      <c r="S186" s="640" t="s">
        <v>9</v>
      </c>
      <c r="T186" s="640" t="s">
        <v>175</v>
      </c>
      <c r="U186" s="656">
        <v>1825</v>
      </c>
      <c r="V186" s="640">
        <v>13</v>
      </c>
      <c r="W186" s="648">
        <f t="shared" si="15"/>
        <v>140.38461538461539</v>
      </c>
      <c r="X186" s="640">
        <v>5</v>
      </c>
      <c r="Y186" s="642">
        <f t="shared" si="16"/>
        <v>35.61643835616438</v>
      </c>
      <c r="Z186" s="640" t="s">
        <v>171</v>
      </c>
      <c r="AA186" s="650"/>
    </row>
    <row r="187" spans="1:27">
      <c r="A187" s="653"/>
      <c r="B187" s="640" t="s">
        <v>173</v>
      </c>
      <c r="C187" s="641">
        <f t="shared" ref="C187:D187" si="17">SUM(C184:C186)</f>
        <v>11152</v>
      </c>
      <c r="D187" s="641">
        <f t="shared" si="17"/>
        <v>82</v>
      </c>
      <c r="E187" s="642">
        <f t="shared" si="13"/>
        <v>136</v>
      </c>
      <c r="F187" s="642">
        <v>5</v>
      </c>
      <c r="G187" s="643">
        <f t="shared" si="14"/>
        <v>36.764705882352942</v>
      </c>
      <c r="H187" s="642" t="s">
        <v>170</v>
      </c>
      <c r="I187" s="644"/>
      <c r="J187" s="655"/>
      <c r="K187" s="640" t="s">
        <v>173</v>
      </c>
      <c r="L187" s="645">
        <f t="shared" ref="L187:M187" si="18">SUM(L184:L186)</f>
        <v>5645</v>
      </c>
      <c r="M187" s="656">
        <f t="shared" si="18"/>
        <v>37</v>
      </c>
      <c r="N187" s="642">
        <f t="shared" si="2"/>
        <v>152.56756756756758</v>
      </c>
      <c r="O187" s="640">
        <v>5</v>
      </c>
      <c r="P187" s="643">
        <f t="shared" si="3"/>
        <v>32.772364924712136</v>
      </c>
      <c r="Q187" s="640" t="s">
        <v>171</v>
      </c>
      <c r="R187" s="644"/>
      <c r="S187" s="655"/>
      <c r="T187" s="640" t="s">
        <v>173</v>
      </c>
      <c r="U187" s="656">
        <f t="shared" ref="U187:V187" si="19">SUM(U184:U186)</f>
        <v>7365</v>
      </c>
      <c r="V187" s="656">
        <f t="shared" si="19"/>
        <v>49</v>
      </c>
      <c r="W187" s="648">
        <f t="shared" si="15"/>
        <v>150.30612244897958</v>
      </c>
      <c r="X187" s="640">
        <v>5</v>
      </c>
      <c r="Y187" s="642">
        <f t="shared" si="16"/>
        <v>33.265444670739988</v>
      </c>
      <c r="Z187" s="640" t="s">
        <v>171</v>
      </c>
      <c r="AA187" s="650"/>
    </row>
    <row r="188" spans="1:27">
      <c r="A188" s="653"/>
      <c r="B188" s="653"/>
      <c r="C188" s="659"/>
      <c r="D188" s="653"/>
      <c r="E188" s="642">
        <f t="shared" si="13"/>
        <v>0</v>
      </c>
      <c r="F188" s="655"/>
      <c r="G188" s="643">
        <f t="shared" si="14"/>
        <v>0</v>
      </c>
      <c r="H188" s="655"/>
      <c r="I188" s="644"/>
      <c r="J188" s="655"/>
      <c r="K188" s="655"/>
      <c r="L188" s="660"/>
      <c r="M188" s="655"/>
      <c r="N188" s="642">
        <f t="shared" si="2"/>
        <v>0</v>
      </c>
      <c r="O188" s="655"/>
      <c r="P188" s="643">
        <f t="shared" si="3"/>
        <v>0</v>
      </c>
      <c r="Q188" s="640" t="s">
        <v>171</v>
      </c>
      <c r="R188" s="644"/>
      <c r="S188" s="655"/>
      <c r="T188" s="655"/>
      <c r="U188" s="655"/>
      <c r="V188" s="655"/>
      <c r="W188" s="648"/>
      <c r="X188" s="655"/>
      <c r="Y188" s="642"/>
      <c r="Z188" s="655"/>
      <c r="AA188" s="650"/>
    </row>
    <row r="189" spans="1:27">
      <c r="A189" s="640" t="s">
        <v>168</v>
      </c>
      <c r="B189" s="640" t="s">
        <v>176</v>
      </c>
      <c r="C189" s="641">
        <v>2182</v>
      </c>
      <c r="D189" s="640">
        <v>17</v>
      </c>
      <c r="E189" s="642">
        <f t="shared" si="13"/>
        <v>128.35294117647058</v>
      </c>
      <c r="F189" s="642">
        <v>4</v>
      </c>
      <c r="G189" s="643">
        <f t="shared" si="14"/>
        <v>31.164069660861596</v>
      </c>
      <c r="H189" s="642" t="s">
        <v>170</v>
      </c>
      <c r="I189" s="644"/>
      <c r="J189" s="640" t="s">
        <v>10</v>
      </c>
      <c r="K189" s="640" t="s">
        <v>176</v>
      </c>
      <c r="L189" s="645">
        <v>1525</v>
      </c>
      <c r="M189" s="640">
        <v>13</v>
      </c>
      <c r="N189" s="642">
        <f t="shared" si="2"/>
        <v>117.30769230769231</v>
      </c>
      <c r="O189" s="640">
        <v>4</v>
      </c>
      <c r="P189" s="643">
        <f t="shared" si="3"/>
        <v>34.098360655737707</v>
      </c>
      <c r="Q189" s="640" t="s">
        <v>171</v>
      </c>
      <c r="R189" s="644"/>
      <c r="S189" s="640" t="s">
        <v>9</v>
      </c>
      <c r="T189" s="640" t="s">
        <v>176</v>
      </c>
      <c r="U189" s="656">
        <v>1770</v>
      </c>
      <c r="V189" s="640">
        <v>14</v>
      </c>
      <c r="W189" s="648">
        <f t="shared" ref="W189:W192" si="20">IFERROR(U189/V189,0)</f>
        <v>126.42857142857143</v>
      </c>
      <c r="X189" s="640">
        <v>4</v>
      </c>
      <c r="Y189" s="642">
        <f t="shared" ref="Y189:Y192" si="21">IFERROR(1000/W189*X189,0)</f>
        <v>31.638418079096045</v>
      </c>
      <c r="Z189" s="640" t="s">
        <v>171</v>
      </c>
      <c r="AA189" s="650"/>
    </row>
    <row r="190" spans="1:27">
      <c r="A190" s="640" t="s">
        <v>168</v>
      </c>
      <c r="B190" s="640" t="s">
        <v>176</v>
      </c>
      <c r="C190" s="641">
        <v>2302</v>
      </c>
      <c r="D190" s="640">
        <v>18</v>
      </c>
      <c r="E190" s="642">
        <f t="shared" si="13"/>
        <v>127.88888888888889</v>
      </c>
      <c r="F190" s="642">
        <v>4</v>
      </c>
      <c r="G190" s="643">
        <f t="shared" si="14"/>
        <v>31.277150304083406</v>
      </c>
      <c r="H190" s="642" t="s">
        <v>170</v>
      </c>
      <c r="I190" s="644"/>
      <c r="J190" s="640" t="s">
        <v>10</v>
      </c>
      <c r="K190" s="640" t="s">
        <v>176</v>
      </c>
      <c r="L190" s="645">
        <v>1365</v>
      </c>
      <c r="M190" s="640">
        <v>11</v>
      </c>
      <c r="N190" s="642">
        <f t="shared" si="2"/>
        <v>124.09090909090909</v>
      </c>
      <c r="O190" s="640">
        <v>4</v>
      </c>
      <c r="P190" s="643">
        <f t="shared" si="3"/>
        <v>32.234432234432234</v>
      </c>
      <c r="Q190" s="640" t="s">
        <v>171</v>
      </c>
      <c r="R190" s="644"/>
      <c r="S190" s="640" t="s">
        <v>9</v>
      </c>
      <c r="T190" s="640" t="s">
        <v>176</v>
      </c>
      <c r="U190" s="656">
        <v>2250</v>
      </c>
      <c r="V190" s="640">
        <v>16</v>
      </c>
      <c r="W190" s="648">
        <f t="shared" si="20"/>
        <v>140.625</v>
      </c>
      <c r="X190" s="640">
        <v>4</v>
      </c>
      <c r="Y190" s="642">
        <f t="shared" si="21"/>
        <v>28.444444444444443</v>
      </c>
      <c r="Z190" s="640" t="s">
        <v>171</v>
      </c>
      <c r="AA190" s="650"/>
    </row>
    <row r="191" spans="1:27">
      <c r="A191" s="640" t="s">
        <v>168</v>
      </c>
      <c r="B191" s="640" t="s">
        <v>176</v>
      </c>
      <c r="C191" s="641">
        <v>1601</v>
      </c>
      <c r="D191" s="640">
        <v>13</v>
      </c>
      <c r="E191" s="642">
        <f t="shared" si="13"/>
        <v>123.15384615384616</v>
      </c>
      <c r="F191" s="642">
        <v>4</v>
      </c>
      <c r="G191" s="643">
        <f t="shared" si="14"/>
        <v>32.479700187382882</v>
      </c>
      <c r="H191" s="642" t="s">
        <v>170</v>
      </c>
      <c r="I191" s="644"/>
      <c r="J191" s="640" t="s">
        <v>10</v>
      </c>
      <c r="K191" s="640" t="s">
        <v>176</v>
      </c>
      <c r="L191" s="645">
        <v>1940</v>
      </c>
      <c r="M191" s="640">
        <v>14</v>
      </c>
      <c r="N191" s="642">
        <f t="shared" si="2"/>
        <v>138.57142857142858</v>
      </c>
      <c r="O191" s="640">
        <v>4</v>
      </c>
      <c r="P191" s="643">
        <f t="shared" si="3"/>
        <v>28.865979381443296</v>
      </c>
      <c r="Q191" s="640" t="s">
        <v>171</v>
      </c>
      <c r="R191" s="644"/>
      <c r="S191" s="640" t="s">
        <v>9</v>
      </c>
      <c r="T191" s="640" t="s">
        <v>176</v>
      </c>
      <c r="U191" s="656">
        <v>1995</v>
      </c>
      <c r="V191" s="640">
        <v>15</v>
      </c>
      <c r="W191" s="648">
        <f t="shared" si="20"/>
        <v>133</v>
      </c>
      <c r="X191" s="640">
        <v>4</v>
      </c>
      <c r="Y191" s="642">
        <f t="shared" si="21"/>
        <v>30.075187969924812</v>
      </c>
      <c r="Z191" s="640" t="s">
        <v>171</v>
      </c>
      <c r="AA191" s="650"/>
    </row>
    <row r="192" spans="1:27">
      <c r="A192" s="653"/>
      <c r="B192" s="640" t="s">
        <v>173</v>
      </c>
      <c r="C192" s="641">
        <f t="shared" ref="C192:D192" si="22">SUM(C189:C191)</f>
        <v>6085</v>
      </c>
      <c r="D192" s="641">
        <f t="shared" si="22"/>
        <v>48</v>
      </c>
      <c r="E192" s="642">
        <f t="shared" si="13"/>
        <v>126.77083333333333</v>
      </c>
      <c r="F192" s="642">
        <v>4</v>
      </c>
      <c r="G192" s="643">
        <f t="shared" si="14"/>
        <v>31.552999178307314</v>
      </c>
      <c r="H192" s="642" t="s">
        <v>170</v>
      </c>
      <c r="I192" s="644"/>
      <c r="J192" s="655"/>
      <c r="K192" s="640" t="s">
        <v>173</v>
      </c>
      <c r="L192" s="645">
        <f t="shared" ref="L192:M192" si="23">SUM(L189:L191)</f>
        <v>4830</v>
      </c>
      <c r="M192" s="656">
        <f t="shared" si="23"/>
        <v>38</v>
      </c>
      <c r="N192" s="642">
        <f t="shared" si="2"/>
        <v>127.10526315789474</v>
      </c>
      <c r="O192" s="640">
        <v>4</v>
      </c>
      <c r="P192" s="643">
        <f t="shared" si="3"/>
        <v>31.469979296066253</v>
      </c>
      <c r="Q192" s="640" t="s">
        <v>171</v>
      </c>
      <c r="R192" s="644"/>
      <c r="S192" s="655"/>
      <c r="T192" s="640" t="s">
        <v>173</v>
      </c>
      <c r="U192" s="656">
        <f t="shared" ref="U192:V192" si="24">SUM(U189:U191)</f>
        <v>6015</v>
      </c>
      <c r="V192" s="656">
        <f t="shared" si="24"/>
        <v>45</v>
      </c>
      <c r="W192" s="648">
        <f t="shared" si="20"/>
        <v>133.66666666666666</v>
      </c>
      <c r="X192" s="640">
        <v>4</v>
      </c>
      <c r="Y192" s="642">
        <f t="shared" si="21"/>
        <v>29.925187032418954</v>
      </c>
      <c r="Z192" s="640" t="s">
        <v>171</v>
      </c>
      <c r="AA192" s="650"/>
    </row>
    <row r="193" spans="1:27">
      <c r="A193" s="653"/>
      <c r="B193" s="653"/>
      <c r="C193" s="659"/>
      <c r="D193" s="653"/>
      <c r="E193" s="642">
        <f t="shared" si="13"/>
        <v>0</v>
      </c>
      <c r="F193" s="655"/>
      <c r="G193" s="643">
        <f t="shared" si="14"/>
        <v>0</v>
      </c>
      <c r="H193" s="655"/>
      <c r="I193" s="644"/>
      <c r="J193" s="655"/>
      <c r="K193" s="655"/>
      <c r="L193" s="660"/>
      <c r="M193" s="655"/>
      <c r="N193" s="642">
        <f t="shared" si="2"/>
        <v>0</v>
      </c>
      <c r="O193" s="655"/>
      <c r="P193" s="643">
        <f t="shared" si="3"/>
        <v>0</v>
      </c>
      <c r="Q193" s="640" t="s">
        <v>171</v>
      </c>
      <c r="R193" s="644"/>
      <c r="S193" s="655"/>
      <c r="T193" s="655"/>
      <c r="U193" s="655"/>
      <c r="V193" s="655"/>
      <c r="W193" s="648"/>
      <c r="X193" s="655"/>
      <c r="Y193" s="642"/>
      <c r="Z193" s="655"/>
      <c r="AA193" s="650"/>
    </row>
    <row r="194" spans="1:27">
      <c r="A194" s="640" t="s">
        <v>168</v>
      </c>
      <c r="B194" s="640" t="s">
        <v>177</v>
      </c>
      <c r="C194" s="641">
        <v>1532</v>
      </c>
      <c r="D194" s="640">
        <v>14</v>
      </c>
      <c r="E194" s="642">
        <f t="shared" si="13"/>
        <v>109.42857142857143</v>
      </c>
      <c r="F194" s="642">
        <v>3.3</v>
      </c>
      <c r="G194" s="643">
        <f t="shared" si="14"/>
        <v>30.15665796344647</v>
      </c>
      <c r="H194" s="642" t="s">
        <v>170</v>
      </c>
      <c r="I194" s="644"/>
      <c r="J194" s="640" t="s">
        <v>10</v>
      </c>
      <c r="K194" s="640" t="s">
        <v>177</v>
      </c>
      <c r="L194" s="645">
        <v>1150</v>
      </c>
      <c r="M194" s="640">
        <v>10</v>
      </c>
      <c r="N194" s="642">
        <f t="shared" si="2"/>
        <v>115</v>
      </c>
      <c r="O194" s="640">
        <v>3.3</v>
      </c>
      <c r="P194" s="643">
        <f t="shared" si="3"/>
        <v>28.695652173913039</v>
      </c>
      <c r="Q194" s="640" t="s">
        <v>171</v>
      </c>
      <c r="R194" s="644"/>
      <c r="S194" s="640" t="s">
        <v>9</v>
      </c>
      <c r="T194" s="640" t="s">
        <v>177</v>
      </c>
      <c r="U194" s="656">
        <v>1234</v>
      </c>
      <c r="V194" s="640">
        <v>11</v>
      </c>
      <c r="W194" s="648">
        <f t="shared" ref="W194:W197" si="25">IFERROR(U194/V194,0)</f>
        <v>112.18181818181819</v>
      </c>
      <c r="X194" s="640">
        <v>3.3</v>
      </c>
      <c r="Y194" s="642">
        <f t="shared" ref="Y194:Y197" si="26">IFERROR(1000/W194*X194,0)</f>
        <v>29.416531604538083</v>
      </c>
      <c r="Z194" s="640" t="s">
        <v>171</v>
      </c>
      <c r="AA194" s="650"/>
    </row>
    <row r="195" spans="1:27">
      <c r="A195" s="640" t="s">
        <v>168</v>
      </c>
      <c r="B195" s="640" t="s">
        <v>177</v>
      </c>
      <c r="C195" s="641">
        <v>1310</v>
      </c>
      <c r="D195" s="640">
        <v>12</v>
      </c>
      <c r="E195" s="642">
        <f t="shared" si="13"/>
        <v>109.16666666666667</v>
      </c>
      <c r="F195" s="642">
        <v>3.3</v>
      </c>
      <c r="G195" s="643">
        <f t="shared" si="14"/>
        <v>30.229007633587781</v>
      </c>
      <c r="H195" s="642" t="s">
        <v>170</v>
      </c>
      <c r="I195" s="644"/>
      <c r="J195" s="640" t="s">
        <v>10</v>
      </c>
      <c r="K195" s="640" t="s">
        <v>177</v>
      </c>
      <c r="L195" s="645">
        <v>1110</v>
      </c>
      <c r="M195" s="640">
        <v>10</v>
      </c>
      <c r="N195" s="642">
        <f t="shared" si="2"/>
        <v>111</v>
      </c>
      <c r="O195" s="640">
        <v>3.3</v>
      </c>
      <c r="P195" s="643">
        <f t="shared" si="3"/>
        <v>29.72972972972973</v>
      </c>
      <c r="Q195" s="640" t="s">
        <v>171</v>
      </c>
      <c r="R195" s="644"/>
      <c r="S195" s="640" t="s">
        <v>9</v>
      </c>
      <c r="T195" s="640" t="s">
        <v>177</v>
      </c>
      <c r="U195" s="656">
        <v>1280</v>
      </c>
      <c r="V195" s="640">
        <v>10</v>
      </c>
      <c r="W195" s="648">
        <f t="shared" si="25"/>
        <v>128</v>
      </c>
      <c r="X195" s="640">
        <v>3.3</v>
      </c>
      <c r="Y195" s="642">
        <f t="shared" si="26"/>
        <v>25.78125</v>
      </c>
      <c r="Z195" s="640" t="s">
        <v>171</v>
      </c>
      <c r="AA195" s="650"/>
    </row>
    <row r="196" spans="1:27">
      <c r="A196" s="640" t="s">
        <v>168</v>
      </c>
      <c r="B196" s="640" t="s">
        <v>177</v>
      </c>
      <c r="C196" s="641">
        <v>852</v>
      </c>
      <c r="D196" s="640">
        <v>10</v>
      </c>
      <c r="E196" s="642">
        <f t="shared" si="13"/>
        <v>85.2</v>
      </c>
      <c r="F196" s="642">
        <v>3.3</v>
      </c>
      <c r="G196" s="643">
        <f t="shared" si="14"/>
        <v>38.732394366197177</v>
      </c>
      <c r="H196" s="642" t="s">
        <v>170</v>
      </c>
      <c r="I196" s="644"/>
      <c r="J196" s="640" t="s">
        <v>10</v>
      </c>
      <c r="K196" s="640" t="s">
        <v>177</v>
      </c>
      <c r="L196" s="645">
        <v>1425</v>
      </c>
      <c r="M196" s="640">
        <v>12</v>
      </c>
      <c r="N196" s="642">
        <f t="shared" si="2"/>
        <v>118.75</v>
      </c>
      <c r="O196" s="640">
        <v>3.3</v>
      </c>
      <c r="P196" s="643">
        <f t="shared" si="3"/>
        <v>27.789473684210524</v>
      </c>
      <c r="Q196" s="640" t="s">
        <v>171</v>
      </c>
      <c r="R196" s="644"/>
      <c r="S196" s="640" t="s">
        <v>9</v>
      </c>
      <c r="T196" s="640" t="s">
        <v>177</v>
      </c>
      <c r="U196" s="656">
        <v>1000</v>
      </c>
      <c r="V196" s="640">
        <v>9</v>
      </c>
      <c r="W196" s="648">
        <f t="shared" si="25"/>
        <v>111.11111111111111</v>
      </c>
      <c r="X196" s="640">
        <v>3.3</v>
      </c>
      <c r="Y196" s="642">
        <f t="shared" si="26"/>
        <v>29.7</v>
      </c>
      <c r="Z196" s="640" t="s">
        <v>171</v>
      </c>
      <c r="AA196" s="650"/>
    </row>
    <row r="197" spans="1:27">
      <c r="A197" s="679"/>
      <c r="B197" s="640" t="s">
        <v>173</v>
      </c>
      <c r="C197" s="680">
        <f t="shared" ref="C197:D197" si="27">SUM(C194:C196)</f>
        <v>3694</v>
      </c>
      <c r="D197" s="680">
        <f t="shared" si="27"/>
        <v>36</v>
      </c>
      <c r="E197" s="642">
        <f t="shared" si="13"/>
        <v>102.61111111111111</v>
      </c>
      <c r="F197" s="681">
        <v>3.3</v>
      </c>
      <c r="G197" s="643">
        <f t="shared" si="14"/>
        <v>32.160259880887921</v>
      </c>
      <c r="H197" s="642" t="s">
        <v>170</v>
      </c>
      <c r="I197" s="650"/>
      <c r="J197" s="650"/>
      <c r="K197" s="640" t="s">
        <v>173</v>
      </c>
      <c r="L197" s="682">
        <f t="shared" ref="L197:M197" si="28">SUM(L194:L196)</f>
        <v>3685</v>
      </c>
      <c r="M197" s="683">
        <f t="shared" si="28"/>
        <v>32</v>
      </c>
      <c r="N197" s="642">
        <f t="shared" si="2"/>
        <v>115.15625</v>
      </c>
      <c r="O197" s="684">
        <v>3.3</v>
      </c>
      <c r="P197" s="643">
        <f t="shared" si="3"/>
        <v>28.656716417910445</v>
      </c>
      <c r="Q197" s="640" t="s">
        <v>171</v>
      </c>
      <c r="R197" s="650"/>
      <c r="S197" s="650"/>
      <c r="T197" s="640" t="s">
        <v>173</v>
      </c>
      <c r="U197" s="683">
        <f t="shared" ref="U197:V197" si="29">SUM(U194:U196)</f>
        <v>3514</v>
      </c>
      <c r="V197" s="683">
        <f t="shared" si="29"/>
        <v>30</v>
      </c>
      <c r="W197" s="648">
        <f t="shared" si="25"/>
        <v>117.13333333333334</v>
      </c>
      <c r="X197" s="684">
        <v>3.3</v>
      </c>
      <c r="Y197" s="642">
        <f t="shared" si="26"/>
        <v>28.173022196926578</v>
      </c>
      <c r="Z197" s="640" t="s">
        <v>171</v>
      </c>
      <c r="AA197" s="650"/>
    </row>
    <row r="198" spans="1:27">
      <c r="A198" s="679"/>
      <c r="B198" s="679"/>
      <c r="C198" s="685"/>
      <c r="D198" s="679"/>
      <c r="E198" s="642">
        <f t="shared" si="13"/>
        <v>0</v>
      </c>
      <c r="F198" s="650"/>
      <c r="G198" s="643">
        <f t="shared" si="14"/>
        <v>0</v>
      </c>
      <c r="H198" s="655"/>
      <c r="I198" s="650"/>
      <c r="J198" s="650"/>
      <c r="K198" s="650"/>
      <c r="L198" s="686"/>
      <c r="M198" s="650"/>
      <c r="N198" s="642">
        <f t="shared" si="2"/>
        <v>0</v>
      </c>
      <c r="O198" s="650"/>
      <c r="P198" s="643">
        <f t="shared" si="3"/>
        <v>0</v>
      </c>
      <c r="Q198" s="655"/>
      <c r="R198" s="650"/>
      <c r="S198" s="650"/>
      <c r="T198" s="650"/>
      <c r="U198" s="650"/>
      <c r="V198" s="650"/>
      <c r="W198" s="648"/>
      <c r="X198" s="650"/>
      <c r="Y198" s="642"/>
      <c r="Z198" s="655"/>
      <c r="AA198" s="650"/>
    </row>
    <row r="199" spans="1:27">
      <c r="A199" s="640" t="s">
        <v>168</v>
      </c>
      <c r="B199" s="640" t="s">
        <v>178</v>
      </c>
      <c r="C199" s="659"/>
      <c r="D199" s="653"/>
      <c r="E199" s="642">
        <f t="shared" si="13"/>
        <v>0</v>
      </c>
      <c r="F199" s="642">
        <v>2.5</v>
      </c>
      <c r="G199" s="643">
        <f t="shared" si="14"/>
        <v>0</v>
      </c>
      <c r="H199" s="655"/>
      <c r="I199" s="644"/>
      <c r="J199" s="640" t="s">
        <v>10</v>
      </c>
      <c r="K199" s="640" t="s">
        <v>178</v>
      </c>
      <c r="L199" s="660"/>
      <c r="M199" s="655"/>
      <c r="N199" s="642">
        <f t="shared" si="2"/>
        <v>0</v>
      </c>
      <c r="O199" s="640">
        <v>2.5</v>
      </c>
      <c r="P199" s="643">
        <f t="shared" si="3"/>
        <v>0</v>
      </c>
      <c r="Q199" s="655"/>
      <c r="R199" s="644"/>
      <c r="S199" s="640" t="s">
        <v>9</v>
      </c>
      <c r="T199" s="640" t="s">
        <v>178</v>
      </c>
      <c r="U199" s="655"/>
      <c r="V199" s="655"/>
      <c r="W199" s="648">
        <f t="shared" ref="W199:W202" si="30">IFERROR(U199/V199,0)</f>
        <v>0</v>
      </c>
      <c r="X199" s="640">
        <v>2.5</v>
      </c>
      <c r="Y199" s="642">
        <f t="shared" ref="Y199:Y202" si="31">IFERROR(1000/W199*X199,0)</f>
        <v>0</v>
      </c>
      <c r="Z199" s="655"/>
      <c r="AA199" s="650"/>
    </row>
    <row r="200" spans="1:27">
      <c r="A200" s="640" t="s">
        <v>168</v>
      </c>
      <c r="B200" s="640" t="s">
        <v>178</v>
      </c>
      <c r="C200" s="659"/>
      <c r="D200" s="653"/>
      <c r="E200" s="642">
        <f t="shared" si="13"/>
        <v>0</v>
      </c>
      <c r="F200" s="642">
        <v>2.5</v>
      </c>
      <c r="G200" s="643">
        <f t="shared" si="14"/>
        <v>0</v>
      </c>
      <c r="H200" s="655"/>
      <c r="I200" s="644"/>
      <c r="J200" s="640" t="s">
        <v>172</v>
      </c>
      <c r="K200" s="640" t="s">
        <v>178</v>
      </c>
      <c r="L200" s="660"/>
      <c r="M200" s="655"/>
      <c r="N200" s="642">
        <f t="shared" si="2"/>
        <v>0</v>
      </c>
      <c r="O200" s="640">
        <v>2.5</v>
      </c>
      <c r="P200" s="643">
        <f t="shared" si="3"/>
        <v>0</v>
      </c>
      <c r="Q200" s="655"/>
      <c r="R200" s="644"/>
      <c r="S200" s="640" t="s">
        <v>9</v>
      </c>
      <c r="T200" s="640" t="s">
        <v>178</v>
      </c>
      <c r="U200" s="655"/>
      <c r="V200" s="655"/>
      <c r="W200" s="648">
        <f t="shared" si="30"/>
        <v>0</v>
      </c>
      <c r="X200" s="640">
        <v>2.5</v>
      </c>
      <c r="Y200" s="642">
        <f t="shared" si="31"/>
        <v>0</v>
      </c>
      <c r="Z200" s="655"/>
      <c r="AA200" s="650"/>
    </row>
    <row r="201" spans="1:27">
      <c r="A201" s="640" t="s">
        <v>168</v>
      </c>
      <c r="B201" s="640" t="s">
        <v>178</v>
      </c>
      <c r="C201" s="659"/>
      <c r="D201" s="653"/>
      <c r="E201" s="642">
        <f t="shared" si="13"/>
        <v>0</v>
      </c>
      <c r="F201" s="642">
        <v>2.5</v>
      </c>
      <c r="G201" s="643">
        <f t="shared" si="14"/>
        <v>0</v>
      </c>
      <c r="H201" s="655"/>
      <c r="I201" s="644"/>
      <c r="J201" s="640" t="s">
        <v>10</v>
      </c>
      <c r="K201" s="640" t="s">
        <v>178</v>
      </c>
      <c r="L201" s="660"/>
      <c r="M201" s="655"/>
      <c r="N201" s="642">
        <f t="shared" si="2"/>
        <v>0</v>
      </c>
      <c r="O201" s="640">
        <v>2.5</v>
      </c>
      <c r="P201" s="643">
        <f t="shared" si="3"/>
        <v>0</v>
      </c>
      <c r="Q201" s="655"/>
      <c r="R201" s="644"/>
      <c r="S201" s="640" t="s">
        <v>9</v>
      </c>
      <c r="T201" s="640" t="s">
        <v>178</v>
      </c>
      <c r="U201" s="655"/>
      <c r="V201" s="655"/>
      <c r="W201" s="648">
        <f t="shared" si="30"/>
        <v>0</v>
      </c>
      <c r="X201" s="640">
        <v>2.5</v>
      </c>
      <c r="Y201" s="642">
        <f t="shared" si="31"/>
        <v>0</v>
      </c>
      <c r="Z201" s="655"/>
      <c r="AA201" s="650"/>
    </row>
    <row r="202" spans="1:27">
      <c r="A202" s="653"/>
      <c r="B202" s="640" t="s">
        <v>173</v>
      </c>
      <c r="C202" s="680">
        <f t="shared" ref="C202:D202" si="32">SUM(C199:C201)</f>
        <v>0</v>
      </c>
      <c r="D202" s="680">
        <f t="shared" si="32"/>
        <v>0</v>
      </c>
      <c r="E202" s="642">
        <f t="shared" si="13"/>
        <v>0</v>
      </c>
      <c r="F202" s="642">
        <v>2.5</v>
      </c>
      <c r="G202" s="643">
        <f t="shared" si="14"/>
        <v>0</v>
      </c>
      <c r="H202" s="655"/>
      <c r="I202" s="650"/>
      <c r="J202" s="650"/>
      <c r="K202" s="640" t="s">
        <v>173</v>
      </c>
      <c r="L202" s="682">
        <f t="shared" ref="L202:M202" si="33">SUM(L199:L201)</f>
        <v>0</v>
      </c>
      <c r="M202" s="681">
        <f t="shared" si="33"/>
        <v>0</v>
      </c>
      <c r="N202" s="642">
        <f t="shared" si="2"/>
        <v>0</v>
      </c>
      <c r="O202" s="640">
        <v>2.5</v>
      </c>
      <c r="P202" s="643">
        <f t="shared" si="3"/>
        <v>0</v>
      </c>
      <c r="Q202" s="655"/>
      <c r="R202" s="650"/>
      <c r="S202" s="650"/>
      <c r="T202" s="640" t="s">
        <v>173</v>
      </c>
      <c r="U202" s="681">
        <f t="shared" ref="U202:V202" si="34">SUM(U199:U201)</f>
        <v>0</v>
      </c>
      <c r="V202" s="681">
        <f t="shared" si="34"/>
        <v>0</v>
      </c>
      <c r="W202" s="648">
        <f t="shared" si="30"/>
        <v>0</v>
      </c>
      <c r="X202" s="640">
        <v>2.5</v>
      </c>
      <c r="Y202" s="642">
        <f t="shared" si="31"/>
        <v>0</v>
      </c>
      <c r="Z202" s="655"/>
      <c r="AA202" s="650"/>
    </row>
    <row r="203" spans="1:27">
      <c r="A203" s="687"/>
      <c r="B203" s="688"/>
      <c r="C203" s="689"/>
      <c r="D203" s="690"/>
      <c r="E203" s="691"/>
      <c r="F203" s="691"/>
      <c r="G203" s="692"/>
      <c r="H203" s="693"/>
      <c r="I203" s="693"/>
      <c r="J203" s="693"/>
      <c r="K203" s="693"/>
      <c r="L203" s="694"/>
      <c r="M203" s="693"/>
      <c r="N203" s="693"/>
      <c r="O203" s="693"/>
      <c r="P203" s="695"/>
      <c r="Q203" s="693"/>
      <c r="R203" s="693"/>
      <c r="S203" s="693"/>
      <c r="T203" s="693"/>
      <c r="U203" s="693"/>
      <c r="V203" s="693"/>
      <c r="W203" s="693"/>
      <c r="X203" s="693"/>
      <c r="Y203" s="693"/>
      <c r="Z203" s="693"/>
      <c r="AA203" s="693"/>
    </row>
    <row r="204" spans="1:27">
      <c r="A204" s="687"/>
      <c r="B204" s="688"/>
      <c r="C204" s="689"/>
      <c r="D204" s="690"/>
      <c r="E204" s="691"/>
      <c r="F204" s="691"/>
      <c r="G204" s="692"/>
      <c r="H204" s="693"/>
      <c r="I204" s="693"/>
      <c r="J204" s="693"/>
      <c r="K204" s="693"/>
      <c r="L204" s="694"/>
      <c r="M204" s="693"/>
      <c r="N204" s="693"/>
      <c r="O204" s="693"/>
      <c r="P204" s="695"/>
      <c r="Q204" s="693"/>
      <c r="R204" s="693"/>
      <c r="S204" s="693"/>
      <c r="T204" s="693"/>
      <c r="U204" s="693"/>
      <c r="V204" s="693"/>
      <c r="W204" s="693"/>
      <c r="X204" s="693"/>
      <c r="Y204" s="693"/>
      <c r="Z204" s="693"/>
      <c r="AA204" s="693"/>
    </row>
    <row r="205" spans="1:27">
      <c r="A205" s="690" t="s">
        <v>159</v>
      </c>
      <c r="B205" s="1036">
        <v>43612</v>
      </c>
      <c r="C205" s="1037"/>
      <c r="D205" s="1037"/>
      <c r="E205" s="1037"/>
      <c r="F205" s="1037"/>
      <c r="G205" s="1037"/>
      <c r="H205" s="696"/>
      <c r="I205" s="697"/>
      <c r="J205" s="690" t="s">
        <v>159</v>
      </c>
      <c r="K205" s="1036"/>
      <c r="L205" s="1037"/>
      <c r="M205" s="1037"/>
      <c r="N205" s="1037"/>
      <c r="O205" s="1037"/>
      <c r="P205" s="1037"/>
      <c r="Q205" s="696"/>
      <c r="R205" s="697"/>
      <c r="S205" s="690" t="s">
        <v>159</v>
      </c>
      <c r="T205" s="1036"/>
      <c r="U205" s="1037"/>
      <c r="V205" s="1037"/>
      <c r="W205" s="1037"/>
      <c r="X205" s="1037"/>
      <c r="Y205" s="1037"/>
      <c r="Z205" s="696"/>
      <c r="AA205" s="697"/>
    </row>
    <row r="206" spans="1:27">
      <c r="A206" s="690" t="s">
        <v>160</v>
      </c>
      <c r="B206" s="640" t="s">
        <v>161</v>
      </c>
      <c r="C206" s="641" t="s">
        <v>162</v>
      </c>
      <c r="D206" s="640" t="s">
        <v>163</v>
      </c>
      <c r="E206" s="642" t="s">
        <v>164</v>
      </c>
      <c r="F206" s="640" t="s">
        <v>165</v>
      </c>
      <c r="G206" s="643" t="s">
        <v>166</v>
      </c>
      <c r="H206" s="640" t="s">
        <v>167</v>
      </c>
      <c r="I206" s="698"/>
      <c r="J206" s="690" t="s">
        <v>160</v>
      </c>
      <c r="K206" s="640" t="s">
        <v>161</v>
      </c>
      <c r="L206" s="645" t="s">
        <v>162</v>
      </c>
      <c r="M206" s="640" t="s">
        <v>163</v>
      </c>
      <c r="N206" s="642" t="s">
        <v>164</v>
      </c>
      <c r="O206" s="640" t="s">
        <v>165</v>
      </c>
      <c r="P206" s="643" t="s">
        <v>166</v>
      </c>
      <c r="Q206" s="640" t="s">
        <v>167</v>
      </c>
      <c r="R206" s="698"/>
      <c r="S206" s="690" t="s">
        <v>160</v>
      </c>
      <c r="T206" s="640" t="s">
        <v>161</v>
      </c>
      <c r="U206" s="640" t="s">
        <v>162</v>
      </c>
      <c r="V206" s="640" t="s">
        <v>163</v>
      </c>
      <c r="W206" s="640" t="s">
        <v>164</v>
      </c>
      <c r="X206" s="640" t="s">
        <v>165</v>
      </c>
      <c r="Y206" s="640" t="s">
        <v>166</v>
      </c>
      <c r="Z206" s="640" t="s">
        <v>167</v>
      </c>
      <c r="AA206" s="698"/>
    </row>
    <row r="207" spans="1:27">
      <c r="A207" s="640" t="s">
        <v>168</v>
      </c>
      <c r="B207" s="641" t="s">
        <v>169</v>
      </c>
      <c r="C207" s="641">
        <v>6010</v>
      </c>
      <c r="D207" s="640">
        <v>32</v>
      </c>
      <c r="E207" s="642">
        <f t="shared" ref="E207:E235" si="35">IFERROR(C207/D207,0)</f>
        <v>187.8125</v>
      </c>
      <c r="F207" s="642">
        <v>8.3000000000000007</v>
      </c>
      <c r="G207" s="643">
        <f t="shared" ref="G207:G235" si="36">IFERROR(1000/E207*F207,0)</f>
        <v>44.193011647254579</v>
      </c>
      <c r="H207" s="642" t="s">
        <v>180</v>
      </c>
      <c r="I207" s="644"/>
      <c r="J207" s="640" t="s">
        <v>10</v>
      </c>
      <c r="K207" s="640" t="s">
        <v>169</v>
      </c>
      <c r="L207" s="645">
        <v>5006</v>
      </c>
      <c r="M207" s="640">
        <v>30</v>
      </c>
      <c r="N207" s="642">
        <f t="shared" ref="N207:N235" si="37">IFERROR(L207/M207,0)</f>
        <v>166.86666666666667</v>
      </c>
      <c r="O207" s="640">
        <v>8.3000000000000007</v>
      </c>
      <c r="P207" s="643">
        <f t="shared" ref="P207:P235" si="38">IFERROR(1000/N207*O207,0)</f>
        <v>49.740311626048744</v>
      </c>
      <c r="Q207" s="640" t="s">
        <v>171</v>
      </c>
      <c r="R207" s="644"/>
      <c r="S207" s="640" t="s">
        <v>9</v>
      </c>
      <c r="T207" s="640" t="s">
        <v>169</v>
      </c>
      <c r="U207" s="640">
        <v>0</v>
      </c>
      <c r="V207" s="640">
        <v>0</v>
      </c>
      <c r="W207" s="648">
        <f t="shared" ref="W207:W215" si="39">IFERROR(U207/V207,0)</f>
        <v>0</v>
      </c>
      <c r="X207" s="640">
        <v>8.3000000000000007</v>
      </c>
      <c r="Y207" s="642">
        <f t="shared" ref="Y207:Y210" si="40">IFERROR(1000/W207*X207,0)</f>
        <v>0</v>
      </c>
      <c r="Z207" s="640" t="s">
        <v>171</v>
      </c>
      <c r="AA207" s="644"/>
    </row>
    <row r="208" spans="1:27">
      <c r="A208" s="640" t="s">
        <v>168</v>
      </c>
      <c r="B208" s="641" t="s">
        <v>169</v>
      </c>
      <c r="C208" s="641">
        <v>5815</v>
      </c>
      <c r="D208" s="640">
        <v>28</v>
      </c>
      <c r="E208" s="642">
        <f t="shared" si="35"/>
        <v>207.67857142857142</v>
      </c>
      <c r="F208" s="642">
        <v>8.3000000000000007</v>
      </c>
      <c r="G208" s="643">
        <f t="shared" si="36"/>
        <v>39.965606190885644</v>
      </c>
      <c r="H208" s="642" t="s">
        <v>180</v>
      </c>
      <c r="I208" s="644"/>
      <c r="J208" s="640" t="s">
        <v>172</v>
      </c>
      <c r="K208" s="640" t="s">
        <v>169</v>
      </c>
      <c r="L208" s="645">
        <v>2835</v>
      </c>
      <c r="M208" s="640">
        <v>12</v>
      </c>
      <c r="N208" s="642">
        <f t="shared" si="37"/>
        <v>236.25</v>
      </c>
      <c r="O208" s="640">
        <v>8.3000000000000007</v>
      </c>
      <c r="P208" s="643">
        <f t="shared" si="38"/>
        <v>35.132275132275133</v>
      </c>
      <c r="Q208" s="640" t="s">
        <v>171</v>
      </c>
      <c r="R208" s="644"/>
      <c r="S208" s="640" t="s">
        <v>9</v>
      </c>
      <c r="T208" s="640" t="s">
        <v>169</v>
      </c>
      <c r="U208" s="640">
        <v>0</v>
      </c>
      <c r="V208" s="640">
        <v>0</v>
      </c>
      <c r="W208" s="648">
        <f t="shared" si="39"/>
        <v>0</v>
      </c>
      <c r="X208" s="640">
        <v>8.3000000000000007</v>
      </c>
      <c r="Y208" s="642">
        <f t="shared" si="40"/>
        <v>0</v>
      </c>
      <c r="Z208" s="640" t="s">
        <v>171</v>
      </c>
      <c r="AA208" s="644"/>
    </row>
    <row r="209" spans="1:27">
      <c r="A209" s="640" t="s">
        <v>168</v>
      </c>
      <c r="B209" s="641" t="s">
        <v>169</v>
      </c>
      <c r="C209" s="641">
        <v>5641</v>
      </c>
      <c r="D209" s="640">
        <v>30</v>
      </c>
      <c r="E209" s="642">
        <f t="shared" si="35"/>
        <v>188.03333333333333</v>
      </c>
      <c r="F209" s="642">
        <v>8.3000000000000007</v>
      </c>
      <c r="G209" s="643">
        <f t="shared" si="36"/>
        <v>44.14110973231697</v>
      </c>
      <c r="H209" s="642" t="s">
        <v>180</v>
      </c>
      <c r="I209" s="644"/>
      <c r="J209" s="640" t="s">
        <v>10</v>
      </c>
      <c r="K209" s="640" t="s">
        <v>169</v>
      </c>
      <c r="L209" s="645">
        <v>3525</v>
      </c>
      <c r="M209" s="640">
        <v>15</v>
      </c>
      <c r="N209" s="642">
        <f t="shared" si="37"/>
        <v>235</v>
      </c>
      <c r="O209" s="640">
        <v>8.3000000000000007</v>
      </c>
      <c r="P209" s="643">
        <f t="shared" si="38"/>
        <v>35.319148936170215</v>
      </c>
      <c r="Q209" s="640" t="s">
        <v>171</v>
      </c>
      <c r="R209" s="644"/>
      <c r="S209" s="640" t="s">
        <v>9</v>
      </c>
      <c r="T209" s="640" t="s">
        <v>169</v>
      </c>
      <c r="U209" s="640">
        <v>0</v>
      </c>
      <c r="V209" s="640">
        <v>0</v>
      </c>
      <c r="W209" s="648">
        <f t="shared" si="39"/>
        <v>0</v>
      </c>
      <c r="X209" s="640">
        <v>8.3000000000000007</v>
      </c>
      <c r="Y209" s="642">
        <f t="shared" si="40"/>
        <v>0</v>
      </c>
      <c r="Z209" s="640" t="s">
        <v>171</v>
      </c>
      <c r="AA209" s="644"/>
    </row>
    <row r="210" spans="1:27">
      <c r="A210" s="653"/>
      <c r="B210" s="641" t="s">
        <v>173</v>
      </c>
      <c r="C210" s="641">
        <f t="shared" ref="C210:D210" si="41">SUM(C207:C209)</f>
        <v>17466</v>
      </c>
      <c r="D210" s="641">
        <f t="shared" si="41"/>
        <v>90</v>
      </c>
      <c r="E210" s="642">
        <f t="shared" si="35"/>
        <v>194.06666666666666</v>
      </c>
      <c r="F210" s="642">
        <v>8.3000000000000007</v>
      </c>
      <c r="G210" s="643">
        <f t="shared" si="36"/>
        <v>42.768807969769838</v>
      </c>
      <c r="H210" s="642" t="s">
        <v>180</v>
      </c>
      <c r="I210" s="644"/>
      <c r="J210" s="655"/>
      <c r="K210" s="640" t="s">
        <v>173</v>
      </c>
      <c r="L210" s="645">
        <f t="shared" ref="L210:M210" si="42">SUM(L207:L209)</f>
        <v>11366</v>
      </c>
      <c r="M210" s="656">
        <f t="shared" si="42"/>
        <v>57</v>
      </c>
      <c r="N210" s="642">
        <f t="shared" si="37"/>
        <v>199.40350877192984</v>
      </c>
      <c r="O210" s="640">
        <v>8.3000000000000007</v>
      </c>
      <c r="P210" s="643">
        <f t="shared" si="38"/>
        <v>41.624142178426887</v>
      </c>
      <c r="Q210" s="640" t="s">
        <v>171</v>
      </c>
      <c r="R210" s="644"/>
      <c r="S210" s="655"/>
      <c r="T210" s="640" t="s">
        <v>173</v>
      </c>
      <c r="U210" s="640">
        <f t="shared" ref="U210:V210" si="43">SUM(U207:U209)</f>
        <v>0</v>
      </c>
      <c r="V210" s="640">
        <f t="shared" si="43"/>
        <v>0</v>
      </c>
      <c r="W210" s="648">
        <f t="shared" si="39"/>
        <v>0</v>
      </c>
      <c r="X210" s="640">
        <v>8.3000000000000007</v>
      </c>
      <c r="Y210" s="642">
        <f t="shared" si="40"/>
        <v>0</v>
      </c>
      <c r="Z210" s="640" t="s">
        <v>171</v>
      </c>
      <c r="AA210" s="644"/>
    </row>
    <row r="211" spans="1:27">
      <c r="A211" s="653"/>
      <c r="B211" s="659"/>
      <c r="C211" s="659"/>
      <c r="D211" s="653"/>
      <c r="E211" s="642">
        <f t="shared" si="35"/>
        <v>0</v>
      </c>
      <c r="F211" s="655"/>
      <c r="G211" s="643">
        <f t="shared" si="36"/>
        <v>0</v>
      </c>
      <c r="H211" s="655"/>
      <c r="I211" s="644"/>
      <c r="J211" s="655"/>
      <c r="K211" s="655"/>
      <c r="L211" s="660"/>
      <c r="M211" s="655"/>
      <c r="N211" s="642">
        <f t="shared" si="37"/>
        <v>0</v>
      </c>
      <c r="O211" s="655"/>
      <c r="P211" s="643">
        <f t="shared" si="38"/>
        <v>0</v>
      </c>
      <c r="Q211" s="655"/>
      <c r="R211" s="644"/>
      <c r="S211" s="655"/>
      <c r="T211" s="655"/>
      <c r="U211" s="655"/>
      <c r="V211" s="655"/>
      <c r="W211" s="648">
        <f t="shared" si="39"/>
        <v>0</v>
      </c>
      <c r="X211" s="655"/>
      <c r="Y211" s="642"/>
      <c r="Z211" s="655"/>
      <c r="AA211" s="644"/>
    </row>
    <row r="212" spans="1:27">
      <c r="A212" s="640" t="s">
        <v>168</v>
      </c>
      <c r="B212" s="641" t="s">
        <v>174</v>
      </c>
      <c r="C212" s="641">
        <v>4835</v>
      </c>
      <c r="D212" s="640">
        <v>26</v>
      </c>
      <c r="E212" s="642">
        <f t="shared" si="35"/>
        <v>185.96153846153845</v>
      </c>
      <c r="F212" s="642">
        <v>6.7</v>
      </c>
      <c r="G212" s="643">
        <f t="shared" si="36"/>
        <v>36.028955532574976</v>
      </c>
      <c r="H212" s="642" t="s">
        <v>180</v>
      </c>
      <c r="I212" s="644"/>
      <c r="J212" s="640" t="s">
        <v>10</v>
      </c>
      <c r="K212" s="640" t="s">
        <v>174</v>
      </c>
      <c r="L212" s="645">
        <v>4269</v>
      </c>
      <c r="M212" s="640">
        <v>28</v>
      </c>
      <c r="N212" s="642">
        <f t="shared" si="37"/>
        <v>152.46428571428572</v>
      </c>
      <c r="O212" s="640">
        <v>6.7</v>
      </c>
      <c r="P212" s="643">
        <f t="shared" si="38"/>
        <v>43.944717732490041</v>
      </c>
      <c r="Q212" s="640" t="s">
        <v>171</v>
      </c>
      <c r="R212" s="644"/>
      <c r="S212" s="640" t="s">
        <v>9</v>
      </c>
      <c r="T212" s="640" t="s">
        <v>174</v>
      </c>
      <c r="U212" s="656">
        <v>3631</v>
      </c>
      <c r="V212" s="640">
        <v>18</v>
      </c>
      <c r="W212" s="648">
        <f t="shared" si="39"/>
        <v>201.72222222222223</v>
      </c>
      <c r="X212" s="640">
        <v>6.7</v>
      </c>
      <c r="Y212" s="642">
        <f t="shared" ref="Y212:Y215" si="44">IFERROR(1000/W212*X212,0)</f>
        <v>33.213990636188377</v>
      </c>
      <c r="Z212" s="640" t="s">
        <v>171</v>
      </c>
      <c r="AA212" s="644"/>
    </row>
    <row r="213" spans="1:27">
      <c r="A213" s="640" t="s">
        <v>168</v>
      </c>
      <c r="B213" s="641" t="s">
        <v>174</v>
      </c>
      <c r="C213" s="641">
        <v>4407</v>
      </c>
      <c r="D213" s="640">
        <v>24</v>
      </c>
      <c r="E213" s="642">
        <f t="shared" si="35"/>
        <v>183.625</v>
      </c>
      <c r="F213" s="642">
        <v>6.7</v>
      </c>
      <c r="G213" s="643">
        <f t="shared" si="36"/>
        <v>36.487406398910828</v>
      </c>
      <c r="H213" s="642" t="s">
        <v>180</v>
      </c>
      <c r="I213" s="644"/>
      <c r="J213" s="640" t="s">
        <v>172</v>
      </c>
      <c r="K213" s="640" t="s">
        <v>174</v>
      </c>
      <c r="L213" s="645">
        <v>2795</v>
      </c>
      <c r="M213" s="640">
        <v>14</v>
      </c>
      <c r="N213" s="642">
        <f t="shared" si="37"/>
        <v>199.64285714285714</v>
      </c>
      <c r="O213" s="640">
        <v>6.7</v>
      </c>
      <c r="P213" s="643">
        <f t="shared" si="38"/>
        <v>33.559928443649376</v>
      </c>
      <c r="Q213" s="640" t="s">
        <v>171</v>
      </c>
      <c r="R213" s="644"/>
      <c r="S213" s="640" t="s">
        <v>9</v>
      </c>
      <c r="T213" s="640" t="s">
        <v>174</v>
      </c>
      <c r="U213" s="656">
        <v>3115</v>
      </c>
      <c r="V213" s="640">
        <v>16</v>
      </c>
      <c r="W213" s="648">
        <f t="shared" si="39"/>
        <v>194.6875</v>
      </c>
      <c r="X213" s="640">
        <v>6.7</v>
      </c>
      <c r="Y213" s="642">
        <f t="shared" si="44"/>
        <v>34.414125200642054</v>
      </c>
      <c r="Z213" s="640" t="s">
        <v>171</v>
      </c>
      <c r="AA213" s="650"/>
    </row>
    <row r="214" spans="1:27">
      <c r="A214" s="640" t="s">
        <v>168</v>
      </c>
      <c r="B214" s="641" t="s">
        <v>174</v>
      </c>
      <c r="C214" s="641">
        <v>4479</v>
      </c>
      <c r="D214" s="640">
        <v>26</v>
      </c>
      <c r="E214" s="642">
        <f t="shared" si="35"/>
        <v>172.26923076923077</v>
      </c>
      <c r="F214" s="642">
        <v>6.7</v>
      </c>
      <c r="G214" s="643">
        <f t="shared" si="36"/>
        <v>38.892609957579815</v>
      </c>
      <c r="H214" s="642" t="s">
        <v>180</v>
      </c>
      <c r="I214" s="644"/>
      <c r="J214" s="640" t="s">
        <v>10</v>
      </c>
      <c r="K214" s="640" t="s">
        <v>174</v>
      </c>
      <c r="L214" s="645">
        <v>2880</v>
      </c>
      <c r="M214" s="640">
        <v>14</v>
      </c>
      <c r="N214" s="642">
        <f t="shared" si="37"/>
        <v>205.71428571428572</v>
      </c>
      <c r="O214" s="640">
        <v>6.7</v>
      </c>
      <c r="P214" s="643">
        <f t="shared" si="38"/>
        <v>32.569444444444443</v>
      </c>
      <c r="Q214" s="640" t="s">
        <v>171</v>
      </c>
      <c r="R214" s="644"/>
      <c r="S214" s="640" t="s">
        <v>9</v>
      </c>
      <c r="T214" s="640" t="s">
        <v>174</v>
      </c>
      <c r="U214" s="656">
        <v>2600</v>
      </c>
      <c r="V214" s="640">
        <v>14</v>
      </c>
      <c r="W214" s="648">
        <f t="shared" si="39"/>
        <v>185.71428571428572</v>
      </c>
      <c r="X214" s="640">
        <v>6.7</v>
      </c>
      <c r="Y214" s="642">
        <f t="shared" si="44"/>
        <v>36.076923076923073</v>
      </c>
      <c r="Z214" s="640" t="s">
        <v>171</v>
      </c>
      <c r="AA214" s="650"/>
    </row>
    <row r="215" spans="1:27">
      <c r="A215" s="653"/>
      <c r="B215" s="641" t="s">
        <v>173</v>
      </c>
      <c r="C215" s="641">
        <f t="shared" ref="C215:D215" si="45">SUM(C212:C214)</f>
        <v>13721</v>
      </c>
      <c r="D215" s="641">
        <f t="shared" si="45"/>
        <v>76</v>
      </c>
      <c r="E215" s="642">
        <f t="shared" si="35"/>
        <v>180.53947368421052</v>
      </c>
      <c r="F215" s="642">
        <v>6.7</v>
      </c>
      <c r="G215" s="643">
        <f t="shared" si="36"/>
        <v>37.110997740689456</v>
      </c>
      <c r="H215" s="642" t="s">
        <v>180</v>
      </c>
      <c r="I215" s="644"/>
      <c r="J215" s="655"/>
      <c r="K215" s="640" t="s">
        <v>173</v>
      </c>
      <c r="L215" s="645">
        <f t="shared" ref="L215:M215" si="46">SUM(L212:L214)</f>
        <v>9944</v>
      </c>
      <c r="M215" s="656">
        <f t="shared" si="46"/>
        <v>56</v>
      </c>
      <c r="N215" s="642">
        <f t="shared" si="37"/>
        <v>177.57142857142858</v>
      </c>
      <c r="O215" s="640">
        <v>6.7</v>
      </c>
      <c r="P215" s="643">
        <f t="shared" si="38"/>
        <v>37.731295253419148</v>
      </c>
      <c r="Q215" s="640" t="s">
        <v>171</v>
      </c>
      <c r="R215" s="644"/>
      <c r="S215" s="655"/>
      <c r="T215" s="640" t="s">
        <v>173</v>
      </c>
      <c r="U215" s="656">
        <f t="shared" ref="U215:V215" si="47">SUM(U212:U214)</f>
        <v>9346</v>
      </c>
      <c r="V215" s="656">
        <f t="shared" si="47"/>
        <v>48</v>
      </c>
      <c r="W215" s="648">
        <f t="shared" si="39"/>
        <v>194.70833333333334</v>
      </c>
      <c r="X215" s="640">
        <v>6.7</v>
      </c>
      <c r="Y215" s="642">
        <f t="shared" si="44"/>
        <v>34.410442970254657</v>
      </c>
      <c r="Z215" s="640" t="s">
        <v>171</v>
      </c>
      <c r="AA215" s="650"/>
    </row>
    <row r="216" spans="1:27">
      <c r="A216" s="653"/>
      <c r="B216" s="653"/>
      <c r="C216" s="659"/>
      <c r="D216" s="653"/>
      <c r="E216" s="642">
        <f t="shared" si="35"/>
        <v>0</v>
      </c>
      <c r="F216" s="655"/>
      <c r="G216" s="643">
        <f t="shared" si="36"/>
        <v>0</v>
      </c>
      <c r="H216" s="655"/>
      <c r="I216" s="644"/>
      <c r="J216" s="655"/>
      <c r="K216" s="655"/>
      <c r="L216" s="660"/>
      <c r="M216" s="655"/>
      <c r="N216" s="642">
        <f t="shared" si="37"/>
        <v>0</v>
      </c>
      <c r="O216" s="655"/>
      <c r="P216" s="643">
        <f t="shared" si="38"/>
        <v>0</v>
      </c>
      <c r="Q216" s="640" t="s">
        <v>171</v>
      </c>
      <c r="R216" s="644"/>
      <c r="S216" s="655"/>
      <c r="T216" s="655"/>
      <c r="U216" s="655"/>
      <c r="V216" s="655"/>
      <c r="W216" s="648"/>
      <c r="X216" s="655"/>
      <c r="Y216" s="642"/>
      <c r="Z216" s="655"/>
      <c r="AA216" s="650"/>
    </row>
    <row r="217" spans="1:27">
      <c r="A217" s="640" t="s">
        <v>168</v>
      </c>
      <c r="B217" s="640" t="s">
        <v>175</v>
      </c>
      <c r="C217" s="641">
        <v>3930</v>
      </c>
      <c r="D217" s="640">
        <v>26</v>
      </c>
      <c r="E217" s="642">
        <f t="shared" si="35"/>
        <v>151.15384615384616</v>
      </c>
      <c r="F217" s="642">
        <v>5</v>
      </c>
      <c r="G217" s="643">
        <f t="shared" si="36"/>
        <v>33.078880407124686</v>
      </c>
      <c r="H217" s="642" t="s">
        <v>180</v>
      </c>
      <c r="I217" s="644"/>
      <c r="J217" s="640" t="s">
        <v>10</v>
      </c>
      <c r="K217" s="640" t="s">
        <v>175</v>
      </c>
      <c r="L217" s="645">
        <v>2972</v>
      </c>
      <c r="M217" s="640">
        <v>24</v>
      </c>
      <c r="N217" s="642">
        <f t="shared" si="37"/>
        <v>123.83333333333333</v>
      </c>
      <c r="O217" s="640">
        <v>5</v>
      </c>
      <c r="P217" s="643">
        <f t="shared" si="38"/>
        <v>40.376850605652763</v>
      </c>
      <c r="Q217" s="640" t="s">
        <v>171</v>
      </c>
      <c r="R217" s="644"/>
      <c r="S217" s="640" t="s">
        <v>9</v>
      </c>
      <c r="T217" s="640" t="s">
        <v>175</v>
      </c>
      <c r="U217" s="656">
        <v>3274</v>
      </c>
      <c r="V217" s="640">
        <v>22</v>
      </c>
      <c r="W217" s="648">
        <f t="shared" ref="W217:W220" si="48">IFERROR(U217/V217,0)</f>
        <v>148.81818181818181</v>
      </c>
      <c r="X217" s="640">
        <v>5</v>
      </c>
      <c r="Y217" s="642">
        <f t="shared" ref="Y217:Y220" si="49">IFERROR(1000/W217*X217,0)</f>
        <v>33.598045204642645</v>
      </c>
      <c r="Z217" s="640" t="s">
        <v>171</v>
      </c>
      <c r="AA217" s="650"/>
    </row>
    <row r="218" spans="1:27">
      <c r="A218" s="640" t="s">
        <v>168</v>
      </c>
      <c r="B218" s="640" t="s">
        <v>175</v>
      </c>
      <c r="C218" s="641">
        <v>3502</v>
      </c>
      <c r="D218" s="640">
        <v>26</v>
      </c>
      <c r="E218" s="642">
        <f t="shared" si="35"/>
        <v>134.69230769230768</v>
      </c>
      <c r="F218" s="642">
        <v>5</v>
      </c>
      <c r="G218" s="643">
        <f t="shared" si="36"/>
        <v>37.121644774414627</v>
      </c>
      <c r="H218" s="642" t="s">
        <v>180</v>
      </c>
      <c r="I218" s="644"/>
      <c r="J218" s="640" t="s">
        <v>172</v>
      </c>
      <c r="K218" s="640" t="s">
        <v>175</v>
      </c>
      <c r="L218" s="645">
        <v>2635</v>
      </c>
      <c r="M218" s="640">
        <v>15</v>
      </c>
      <c r="N218" s="642">
        <f t="shared" si="37"/>
        <v>175.66666666666666</v>
      </c>
      <c r="O218" s="640">
        <v>5</v>
      </c>
      <c r="P218" s="643">
        <f t="shared" si="38"/>
        <v>28.462998102466798</v>
      </c>
      <c r="Q218" s="640" t="s">
        <v>171</v>
      </c>
      <c r="R218" s="644"/>
      <c r="S218" s="640" t="s">
        <v>9</v>
      </c>
      <c r="T218" s="640" t="s">
        <v>175</v>
      </c>
      <c r="U218" s="656">
        <v>2581</v>
      </c>
      <c r="V218" s="640">
        <v>24</v>
      </c>
      <c r="W218" s="648">
        <f t="shared" si="48"/>
        <v>107.54166666666667</v>
      </c>
      <c r="X218" s="640">
        <v>5</v>
      </c>
      <c r="Y218" s="642">
        <f t="shared" si="49"/>
        <v>46.49360712901975</v>
      </c>
      <c r="Z218" s="640" t="s">
        <v>171</v>
      </c>
      <c r="AA218" s="650"/>
    </row>
    <row r="219" spans="1:27">
      <c r="A219" s="640" t="s">
        <v>168</v>
      </c>
      <c r="B219" s="640" t="s">
        <v>175</v>
      </c>
      <c r="C219" s="641">
        <v>3900</v>
      </c>
      <c r="D219" s="640">
        <v>26</v>
      </c>
      <c r="E219" s="642">
        <f t="shared" si="35"/>
        <v>150</v>
      </c>
      <c r="F219" s="642">
        <v>5</v>
      </c>
      <c r="G219" s="643">
        <f t="shared" si="36"/>
        <v>33.333333333333336</v>
      </c>
      <c r="H219" s="642" t="s">
        <v>180</v>
      </c>
      <c r="I219" s="644"/>
      <c r="J219" s="640" t="s">
        <v>10</v>
      </c>
      <c r="K219" s="640" t="s">
        <v>175</v>
      </c>
      <c r="L219" s="645">
        <v>2005</v>
      </c>
      <c r="M219" s="640">
        <v>12</v>
      </c>
      <c r="N219" s="642">
        <f t="shared" si="37"/>
        <v>167.08333333333334</v>
      </c>
      <c r="O219" s="640">
        <v>5</v>
      </c>
      <c r="P219" s="643">
        <f t="shared" si="38"/>
        <v>29.92518703241895</v>
      </c>
      <c r="Q219" s="640" t="s">
        <v>171</v>
      </c>
      <c r="R219" s="644"/>
      <c r="S219" s="640" t="s">
        <v>9</v>
      </c>
      <c r="T219" s="640" t="s">
        <v>175</v>
      </c>
      <c r="U219" s="656">
        <v>1825</v>
      </c>
      <c r="V219" s="640">
        <v>13</v>
      </c>
      <c r="W219" s="648">
        <f t="shared" si="48"/>
        <v>140.38461538461539</v>
      </c>
      <c r="X219" s="640">
        <v>5</v>
      </c>
      <c r="Y219" s="642">
        <f t="shared" si="49"/>
        <v>35.61643835616438</v>
      </c>
      <c r="Z219" s="640" t="s">
        <v>171</v>
      </c>
      <c r="AA219" s="650"/>
    </row>
    <row r="220" spans="1:27">
      <c r="A220" s="653"/>
      <c r="B220" s="640" t="s">
        <v>173</v>
      </c>
      <c r="C220" s="641">
        <f t="shared" ref="C220:D220" si="50">SUM(C217:C219)</f>
        <v>11332</v>
      </c>
      <c r="D220" s="641">
        <f t="shared" si="50"/>
        <v>78</v>
      </c>
      <c r="E220" s="642">
        <f t="shared" si="35"/>
        <v>145.28205128205127</v>
      </c>
      <c r="F220" s="642">
        <v>5</v>
      </c>
      <c r="G220" s="643">
        <f t="shared" si="36"/>
        <v>34.415813625132373</v>
      </c>
      <c r="H220" s="642" t="s">
        <v>180</v>
      </c>
      <c r="I220" s="644"/>
      <c r="J220" s="655"/>
      <c r="K220" s="640" t="s">
        <v>173</v>
      </c>
      <c r="L220" s="645">
        <f t="shared" ref="L220:M220" si="51">SUM(L217:L219)</f>
        <v>7612</v>
      </c>
      <c r="M220" s="656">
        <f t="shared" si="51"/>
        <v>51</v>
      </c>
      <c r="N220" s="642">
        <f t="shared" si="37"/>
        <v>149.25490196078431</v>
      </c>
      <c r="O220" s="640">
        <v>5</v>
      </c>
      <c r="P220" s="643">
        <f t="shared" si="38"/>
        <v>33.499737256962689</v>
      </c>
      <c r="Q220" s="640" t="s">
        <v>171</v>
      </c>
      <c r="R220" s="644"/>
      <c r="S220" s="655"/>
      <c r="T220" s="640" t="s">
        <v>173</v>
      </c>
      <c r="U220" s="656">
        <f t="shared" ref="U220:V220" si="52">SUM(U217:U219)</f>
        <v>7680</v>
      </c>
      <c r="V220" s="656">
        <f t="shared" si="52"/>
        <v>59</v>
      </c>
      <c r="W220" s="648">
        <f t="shared" si="48"/>
        <v>130.16949152542372</v>
      </c>
      <c r="X220" s="640">
        <v>5</v>
      </c>
      <c r="Y220" s="642">
        <f t="shared" si="49"/>
        <v>38.411458333333336</v>
      </c>
      <c r="Z220" s="640" t="s">
        <v>171</v>
      </c>
      <c r="AA220" s="650"/>
    </row>
    <row r="221" spans="1:27">
      <c r="A221" s="653"/>
      <c r="B221" s="653"/>
      <c r="C221" s="659"/>
      <c r="D221" s="653"/>
      <c r="E221" s="642">
        <f t="shared" si="35"/>
        <v>0</v>
      </c>
      <c r="F221" s="655"/>
      <c r="G221" s="643">
        <f t="shared" si="36"/>
        <v>0</v>
      </c>
      <c r="H221" s="655"/>
      <c r="I221" s="644"/>
      <c r="J221" s="655"/>
      <c r="K221" s="655"/>
      <c r="L221" s="660"/>
      <c r="M221" s="655"/>
      <c r="N221" s="642">
        <f t="shared" si="37"/>
        <v>0</v>
      </c>
      <c r="O221" s="655"/>
      <c r="P221" s="643">
        <f t="shared" si="38"/>
        <v>0</v>
      </c>
      <c r="Q221" s="640" t="s">
        <v>171</v>
      </c>
      <c r="R221" s="644"/>
      <c r="S221" s="655"/>
      <c r="T221" s="655"/>
      <c r="U221" s="655"/>
      <c r="V221" s="655"/>
      <c r="W221" s="648"/>
      <c r="X221" s="655"/>
      <c r="Y221" s="642"/>
      <c r="Z221" s="655"/>
      <c r="AA221" s="650"/>
    </row>
    <row r="222" spans="1:27">
      <c r="A222" s="640" t="s">
        <v>168</v>
      </c>
      <c r="B222" s="640" t="s">
        <v>176</v>
      </c>
      <c r="C222" s="641">
        <v>2205</v>
      </c>
      <c r="D222" s="640">
        <v>18</v>
      </c>
      <c r="E222" s="642">
        <f t="shared" si="35"/>
        <v>122.5</v>
      </c>
      <c r="F222" s="642">
        <v>4</v>
      </c>
      <c r="G222" s="643">
        <f t="shared" si="36"/>
        <v>32.653061224489797</v>
      </c>
      <c r="H222" s="642" t="s">
        <v>180</v>
      </c>
      <c r="I222" s="644"/>
      <c r="J222" s="640" t="s">
        <v>10</v>
      </c>
      <c r="K222" s="640" t="s">
        <v>176</v>
      </c>
      <c r="L222" s="645">
        <v>1550</v>
      </c>
      <c r="M222" s="640">
        <v>18</v>
      </c>
      <c r="N222" s="642">
        <f t="shared" si="37"/>
        <v>86.111111111111114</v>
      </c>
      <c r="O222" s="640">
        <v>4</v>
      </c>
      <c r="P222" s="643">
        <f t="shared" si="38"/>
        <v>46.451612903225808</v>
      </c>
      <c r="Q222" s="640" t="s">
        <v>171</v>
      </c>
      <c r="R222" s="644"/>
      <c r="S222" s="640" t="s">
        <v>9</v>
      </c>
      <c r="T222" s="640" t="s">
        <v>176</v>
      </c>
      <c r="U222" s="656">
        <v>1834</v>
      </c>
      <c r="V222" s="640">
        <v>18</v>
      </c>
      <c r="W222" s="648">
        <f t="shared" ref="W222:W225" si="53">IFERROR(U222/V222,0)</f>
        <v>101.88888888888889</v>
      </c>
      <c r="X222" s="640">
        <v>4</v>
      </c>
      <c r="Y222" s="642">
        <f t="shared" ref="Y222:Y225" si="54">IFERROR(1000/W222*X222,0)</f>
        <v>39.258451472191929</v>
      </c>
      <c r="Z222" s="640" t="s">
        <v>171</v>
      </c>
      <c r="AA222" s="650"/>
    </row>
    <row r="223" spans="1:27">
      <c r="A223" s="640" t="s">
        <v>168</v>
      </c>
      <c r="B223" s="640" t="s">
        <v>176</v>
      </c>
      <c r="C223" s="641">
        <v>1981</v>
      </c>
      <c r="D223" s="640">
        <v>16</v>
      </c>
      <c r="E223" s="642">
        <f t="shared" si="35"/>
        <v>123.8125</v>
      </c>
      <c r="F223" s="642">
        <v>4</v>
      </c>
      <c r="G223" s="643">
        <f t="shared" si="36"/>
        <v>32.306915699141847</v>
      </c>
      <c r="H223" s="642" t="s">
        <v>180</v>
      </c>
      <c r="I223" s="644"/>
      <c r="J223" s="640" t="s">
        <v>10</v>
      </c>
      <c r="K223" s="640" t="s">
        <v>176</v>
      </c>
      <c r="L223" s="645">
        <v>1795</v>
      </c>
      <c r="M223" s="640">
        <v>12</v>
      </c>
      <c r="N223" s="642">
        <f t="shared" si="37"/>
        <v>149.58333333333334</v>
      </c>
      <c r="O223" s="640">
        <v>4</v>
      </c>
      <c r="P223" s="643">
        <f t="shared" si="38"/>
        <v>26.740947075208911</v>
      </c>
      <c r="Q223" s="640" t="s">
        <v>171</v>
      </c>
      <c r="R223" s="644"/>
      <c r="S223" s="640" t="s">
        <v>9</v>
      </c>
      <c r="T223" s="640" t="s">
        <v>176</v>
      </c>
      <c r="U223" s="656">
        <v>1527</v>
      </c>
      <c r="V223" s="640">
        <v>12</v>
      </c>
      <c r="W223" s="648">
        <f t="shared" si="53"/>
        <v>127.25</v>
      </c>
      <c r="X223" s="640">
        <v>4</v>
      </c>
      <c r="Y223" s="642">
        <f t="shared" si="54"/>
        <v>31.43418467583497</v>
      </c>
      <c r="Z223" s="640" t="s">
        <v>171</v>
      </c>
      <c r="AA223" s="650"/>
    </row>
    <row r="224" spans="1:27">
      <c r="A224" s="640" t="s">
        <v>168</v>
      </c>
      <c r="B224" s="640" t="s">
        <v>176</v>
      </c>
      <c r="C224" s="641">
        <v>1601</v>
      </c>
      <c r="D224" s="640">
        <v>16</v>
      </c>
      <c r="E224" s="642">
        <f t="shared" si="35"/>
        <v>100.0625</v>
      </c>
      <c r="F224" s="642">
        <v>4</v>
      </c>
      <c r="G224" s="643">
        <f t="shared" si="36"/>
        <v>39.975015615240473</v>
      </c>
      <c r="H224" s="642" t="s">
        <v>180</v>
      </c>
      <c r="I224" s="644"/>
      <c r="J224" s="640" t="s">
        <v>10</v>
      </c>
      <c r="K224" s="640" t="s">
        <v>176</v>
      </c>
      <c r="L224" s="645">
        <v>1940</v>
      </c>
      <c r="M224" s="640">
        <v>14</v>
      </c>
      <c r="N224" s="642">
        <f t="shared" si="37"/>
        <v>138.57142857142858</v>
      </c>
      <c r="O224" s="640">
        <v>4</v>
      </c>
      <c r="P224" s="643">
        <f t="shared" si="38"/>
        <v>28.865979381443296</v>
      </c>
      <c r="Q224" s="640" t="s">
        <v>171</v>
      </c>
      <c r="R224" s="644"/>
      <c r="S224" s="640" t="s">
        <v>9</v>
      </c>
      <c r="T224" s="640" t="s">
        <v>176</v>
      </c>
      <c r="U224" s="656">
        <v>1995</v>
      </c>
      <c r="V224" s="640">
        <v>15</v>
      </c>
      <c r="W224" s="648">
        <f t="shared" si="53"/>
        <v>133</v>
      </c>
      <c r="X224" s="640">
        <v>4</v>
      </c>
      <c r="Y224" s="642">
        <f t="shared" si="54"/>
        <v>30.075187969924812</v>
      </c>
      <c r="Z224" s="640" t="s">
        <v>171</v>
      </c>
      <c r="AA224" s="650"/>
    </row>
    <row r="225" spans="1:27">
      <c r="A225" s="653"/>
      <c r="B225" s="640" t="s">
        <v>173</v>
      </c>
      <c r="C225" s="641">
        <f t="shared" ref="C225:D225" si="55">SUM(C222:C224)</f>
        <v>5787</v>
      </c>
      <c r="D225" s="641">
        <f t="shared" si="55"/>
        <v>50</v>
      </c>
      <c r="E225" s="642">
        <f t="shared" si="35"/>
        <v>115.74</v>
      </c>
      <c r="F225" s="642">
        <v>4</v>
      </c>
      <c r="G225" s="643">
        <f t="shared" si="36"/>
        <v>34.560221185415585</v>
      </c>
      <c r="H225" s="642" t="s">
        <v>180</v>
      </c>
      <c r="I225" s="644"/>
      <c r="J225" s="655"/>
      <c r="K225" s="640" t="s">
        <v>173</v>
      </c>
      <c r="L225" s="645">
        <f t="shared" ref="L225:M225" si="56">SUM(L222:L224)</f>
        <v>5285</v>
      </c>
      <c r="M225" s="656">
        <f t="shared" si="56"/>
        <v>44</v>
      </c>
      <c r="N225" s="642">
        <f t="shared" si="37"/>
        <v>120.11363636363636</v>
      </c>
      <c r="O225" s="640">
        <v>4</v>
      </c>
      <c r="P225" s="643">
        <f t="shared" si="38"/>
        <v>33.301797540208135</v>
      </c>
      <c r="Q225" s="640" t="s">
        <v>171</v>
      </c>
      <c r="R225" s="644"/>
      <c r="S225" s="655"/>
      <c r="T225" s="640" t="s">
        <v>173</v>
      </c>
      <c r="U225" s="656">
        <f t="shared" ref="U225:V225" si="57">SUM(U222:U224)</f>
        <v>5356</v>
      </c>
      <c r="V225" s="656">
        <f t="shared" si="57"/>
        <v>45</v>
      </c>
      <c r="W225" s="648">
        <f t="shared" si="53"/>
        <v>119.02222222222223</v>
      </c>
      <c r="X225" s="640">
        <v>4</v>
      </c>
      <c r="Y225" s="642">
        <f t="shared" si="54"/>
        <v>33.607169529499629</v>
      </c>
      <c r="Z225" s="640" t="s">
        <v>171</v>
      </c>
      <c r="AA225" s="650"/>
    </row>
    <row r="226" spans="1:27">
      <c r="A226" s="653"/>
      <c r="B226" s="653"/>
      <c r="C226" s="659"/>
      <c r="D226" s="653"/>
      <c r="E226" s="642">
        <f t="shared" si="35"/>
        <v>0</v>
      </c>
      <c r="F226" s="655"/>
      <c r="G226" s="643">
        <f t="shared" si="36"/>
        <v>0</v>
      </c>
      <c r="H226" s="655"/>
      <c r="I226" s="644"/>
      <c r="J226" s="655"/>
      <c r="K226" s="655"/>
      <c r="L226" s="660"/>
      <c r="M226" s="655"/>
      <c r="N226" s="642">
        <f t="shared" si="37"/>
        <v>0</v>
      </c>
      <c r="O226" s="655"/>
      <c r="P226" s="643">
        <f t="shared" si="38"/>
        <v>0</v>
      </c>
      <c r="Q226" s="640" t="s">
        <v>171</v>
      </c>
      <c r="R226" s="644"/>
      <c r="S226" s="655"/>
      <c r="T226" s="655"/>
      <c r="U226" s="655"/>
      <c r="V226" s="655"/>
      <c r="W226" s="648"/>
      <c r="X226" s="655"/>
      <c r="Y226" s="642"/>
      <c r="Z226" s="655"/>
      <c r="AA226" s="650"/>
    </row>
    <row r="227" spans="1:27">
      <c r="A227" s="640" t="s">
        <v>168</v>
      </c>
      <c r="B227" s="640" t="s">
        <v>177</v>
      </c>
      <c r="C227" s="641">
        <v>1211</v>
      </c>
      <c r="D227" s="640">
        <v>12</v>
      </c>
      <c r="E227" s="642">
        <f t="shared" si="35"/>
        <v>100.91666666666667</v>
      </c>
      <c r="F227" s="642">
        <v>3.3</v>
      </c>
      <c r="G227" s="643">
        <f t="shared" si="36"/>
        <v>32.70024772914946</v>
      </c>
      <c r="H227" s="642" t="s">
        <v>180</v>
      </c>
      <c r="I227" s="644"/>
      <c r="J227" s="640" t="s">
        <v>10</v>
      </c>
      <c r="K227" s="640" t="s">
        <v>177</v>
      </c>
      <c r="L227" s="645">
        <v>1565</v>
      </c>
      <c r="M227" s="640">
        <v>14</v>
      </c>
      <c r="N227" s="642">
        <f t="shared" si="37"/>
        <v>111.78571428571429</v>
      </c>
      <c r="O227" s="640">
        <v>3.3</v>
      </c>
      <c r="P227" s="643">
        <f t="shared" si="38"/>
        <v>29.520766773162933</v>
      </c>
      <c r="Q227" s="640" t="s">
        <v>171</v>
      </c>
      <c r="R227" s="644"/>
      <c r="S227" s="640" t="s">
        <v>9</v>
      </c>
      <c r="T227" s="640" t="s">
        <v>177</v>
      </c>
      <c r="U227" s="656">
        <v>964</v>
      </c>
      <c r="V227" s="640">
        <v>12</v>
      </c>
      <c r="W227" s="648">
        <f t="shared" ref="W227:W230" si="58">IFERROR(U227/V227,0)</f>
        <v>80.333333333333329</v>
      </c>
      <c r="X227" s="640">
        <v>3.3</v>
      </c>
      <c r="Y227" s="642">
        <f t="shared" ref="Y227:Y230" si="59">IFERROR(1000/W227*X227,0)</f>
        <v>41.078838174273855</v>
      </c>
      <c r="Z227" s="640" t="s">
        <v>171</v>
      </c>
      <c r="AA227" s="650"/>
    </row>
    <row r="228" spans="1:27">
      <c r="A228" s="640" t="s">
        <v>168</v>
      </c>
      <c r="B228" s="640" t="s">
        <v>177</v>
      </c>
      <c r="C228" s="641">
        <v>1052</v>
      </c>
      <c r="D228" s="640">
        <v>10</v>
      </c>
      <c r="E228" s="642">
        <f t="shared" si="35"/>
        <v>105.2</v>
      </c>
      <c r="F228" s="642">
        <v>3.3</v>
      </c>
      <c r="G228" s="643">
        <f t="shared" si="36"/>
        <v>31.368821292775664</v>
      </c>
      <c r="H228" s="642" t="s">
        <v>180</v>
      </c>
      <c r="I228" s="644"/>
      <c r="J228" s="640" t="s">
        <v>10</v>
      </c>
      <c r="K228" s="640" t="s">
        <v>177</v>
      </c>
      <c r="L228" s="645">
        <v>1220</v>
      </c>
      <c r="M228" s="640">
        <v>10</v>
      </c>
      <c r="N228" s="642">
        <f t="shared" si="37"/>
        <v>122</v>
      </c>
      <c r="O228" s="640">
        <v>3.3</v>
      </c>
      <c r="P228" s="643">
        <f t="shared" si="38"/>
        <v>27.04918032786885</v>
      </c>
      <c r="Q228" s="640" t="s">
        <v>171</v>
      </c>
      <c r="R228" s="644"/>
      <c r="S228" s="640" t="s">
        <v>9</v>
      </c>
      <c r="T228" s="640" t="s">
        <v>177</v>
      </c>
      <c r="U228" s="656">
        <v>1080</v>
      </c>
      <c r="V228" s="640">
        <v>11</v>
      </c>
      <c r="W228" s="648">
        <f t="shared" si="58"/>
        <v>98.181818181818187</v>
      </c>
      <c r="X228" s="640">
        <v>3.3</v>
      </c>
      <c r="Y228" s="642">
        <f t="shared" si="59"/>
        <v>33.611111111111107</v>
      </c>
      <c r="Z228" s="640" t="s">
        <v>171</v>
      </c>
      <c r="AA228" s="650"/>
    </row>
    <row r="229" spans="1:27">
      <c r="A229" s="640" t="s">
        <v>168</v>
      </c>
      <c r="B229" s="640" t="s">
        <v>177</v>
      </c>
      <c r="C229" s="641">
        <v>852</v>
      </c>
      <c r="D229" s="640">
        <v>10</v>
      </c>
      <c r="E229" s="642">
        <f t="shared" si="35"/>
        <v>85.2</v>
      </c>
      <c r="F229" s="642">
        <v>3.3</v>
      </c>
      <c r="G229" s="643">
        <f t="shared" si="36"/>
        <v>38.732394366197177</v>
      </c>
      <c r="H229" s="642" t="s">
        <v>180</v>
      </c>
      <c r="I229" s="644"/>
      <c r="J229" s="640" t="s">
        <v>10</v>
      </c>
      <c r="K229" s="640" t="s">
        <v>177</v>
      </c>
      <c r="L229" s="645">
        <v>1425</v>
      </c>
      <c r="M229" s="640">
        <v>12</v>
      </c>
      <c r="N229" s="642">
        <f t="shared" si="37"/>
        <v>118.75</v>
      </c>
      <c r="O229" s="640">
        <v>3.3</v>
      </c>
      <c r="P229" s="643">
        <f t="shared" si="38"/>
        <v>27.789473684210524</v>
      </c>
      <c r="Q229" s="640" t="s">
        <v>171</v>
      </c>
      <c r="R229" s="644"/>
      <c r="S229" s="640" t="s">
        <v>9</v>
      </c>
      <c r="T229" s="640" t="s">
        <v>177</v>
      </c>
      <c r="U229" s="656">
        <v>1000</v>
      </c>
      <c r="V229" s="640">
        <v>9</v>
      </c>
      <c r="W229" s="648">
        <f t="shared" si="58"/>
        <v>111.11111111111111</v>
      </c>
      <c r="X229" s="640">
        <v>3.3</v>
      </c>
      <c r="Y229" s="642">
        <f t="shared" si="59"/>
        <v>29.7</v>
      </c>
      <c r="Z229" s="640" t="s">
        <v>171</v>
      </c>
      <c r="AA229" s="650"/>
    </row>
    <row r="230" spans="1:27">
      <c r="A230" s="679"/>
      <c r="B230" s="640" t="s">
        <v>173</v>
      </c>
      <c r="C230" s="680">
        <f t="shared" ref="C230:D230" si="60">SUM(C227:C229)</f>
        <v>3115</v>
      </c>
      <c r="D230" s="680">
        <f t="shared" si="60"/>
        <v>32</v>
      </c>
      <c r="E230" s="642">
        <f t="shared" si="35"/>
        <v>97.34375</v>
      </c>
      <c r="F230" s="681">
        <v>3.3</v>
      </c>
      <c r="G230" s="643">
        <f t="shared" si="36"/>
        <v>33.900481540930976</v>
      </c>
      <c r="H230" s="642" t="s">
        <v>180</v>
      </c>
      <c r="I230" s="650"/>
      <c r="J230" s="650"/>
      <c r="K230" s="640" t="s">
        <v>173</v>
      </c>
      <c r="L230" s="682">
        <f t="shared" ref="L230:M230" si="61">SUM(L227:L229)</f>
        <v>4210</v>
      </c>
      <c r="M230" s="683">
        <f t="shared" si="61"/>
        <v>36</v>
      </c>
      <c r="N230" s="642">
        <f t="shared" si="37"/>
        <v>116.94444444444444</v>
      </c>
      <c r="O230" s="684">
        <v>3.3</v>
      </c>
      <c r="P230" s="643">
        <f t="shared" si="38"/>
        <v>28.218527315914489</v>
      </c>
      <c r="Q230" s="640" t="s">
        <v>171</v>
      </c>
      <c r="R230" s="650"/>
      <c r="S230" s="650"/>
      <c r="T230" s="640" t="s">
        <v>173</v>
      </c>
      <c r="U230" s="683">
        <f t="shared" ref="U230:V230" si="62">SUM(U227:U229)</f>
        <v>3044</v>
      </c>
      <c r="V230" s="683">
        <f t="shared" si="62"/>
        <v>32</v>
      </c>
      <c r="W230" s="648">
        <f t="shared" si="58"/>
        <v>95.125</v>
      </c>
      <c r="X230" s="684">
        <v>3.3</v>
      </c>
      <c r="Y230" s="642">
        <f t="shared" si="59"/>
        <v>34.691195795006571</v>
      </c>
      <c r="Z230" s="640" t="s">
        <v>171</v>
      </c>
      <c r="AA230" s="650"/>
    </row>
    <row r="231" spans="1:27">
      <c r="A231" s="679"/>
      <c r="B231" s="679"/>
      <c r="C231" s="685"/>
      <c r="D231" s="679"/>
      <c r="E231" s="642">
        <f t="shared" si="35"/>
        <v>0</v>
      </c>
      <c r="F231" s="650"/>
      <c r="G231" s="643">
        <f t="shared" si="36"/>
        <v>0</v>
      </c>
      <c r="H231" s="655"/>
      <c r="I231" s="650"/>
      <c r="J231" s="650"/>
      <c r="K231" s="650"/>
      <c r="L231" s="686"/>
      <c r="M231" s="650"/>
      <c r="N231" s="642">
        <f t="shared" si="37"/>
        <v>0</v>
      </c>
      <c r="O231" s="650"/>
      <c r="P231" s="643">
        <f t="shared" si="38"/>
        <v>0</v>
      </c>
      <c r="Q231" s="655"/>
      <c r="R231" s="650"/>
      <c r="S231" s="650"/>
      <c r="T231" s="650"/>
      <c r="U231" s="650"/>
      <c r="V231" s="650"/>
      <c r="W231" s="648"/>
      <c r="X231" s="650"/>
      <c r="Y231" s="642"/>
      <c r="Z231" s="655"/>
      <c r="AA231" s="650"/>
    </row>
    <row r="232" spans="1:27">
      <c r="A232" s="640" t="s">
        <v>168</v>
      </c>
      <c r="B232" s="640" t="s">
        <v>178</v>
      </c>
      <c r="C232" s="659"/>
      <c r="D232" s="653"/>
      <c r="E232" s="642">
        <f t="shared" si="35"/>
        <v>0</v>
      </c>
      <c r="F232" s="642">
        <v>2.5</v>
      </c>
      <c r="G232" s="643">
        <f t="shared" si="36"/>
        <v>0</v>
      </c>
      <c r="H232" s="655"/>
      <c r="I232" s="644"/>
      <c r="J232" s="640" t="s">
        <v>10</v>
      </c>
      <c r="K232" s="640" t="s">
        <v>178</v>
      </c>
      <c r="L232" s="660"/>
      <c r="M232" s="655"/>
      <c r="N232" s="642">
        <f t="shared" si="37"/>
        <v>0</v>
      </c>
      <c r="O232" s="640">
        <v>2.5</v>
      </c>
      <c r="P232" s="643">
        <f t="shared" si="38"/>
        <v>0</v>
      </c>
      <c r="Q232" s="655"/>
      <c r="R232" s="644"/>
      <c r="S232" s="640" t="s">
        <v>9</v>
      </c>
      <c r="T232" s="640" t="s">
        <v>178</v>
      </c>
      <c r="U232" s="655"/>
      <c r="V232" s="655"/>
      <c r="W232" s="648">
        <f t="shared" ref="W232:W235" si="63">IFERROR(U232/V232,0)</f>
        <v>0</v>
      </c>
      <c r="X232" s="640">
        <v>2.5</v>
      </c>
      <c r="Y232" s="642">
        <f t="shared" ref="Y232:Y235" si="64">IFERROR(1000/W232*X232,0)</f>
        <v>0</v>
      </c>
      <c r="Z232" s="655"/>
      <c r="AA232" s="650"/>
    </row>
    <row r="233" spans="1:27">
      <c r="A233" s="640" t="s">
        <v>168</v>
      </c>
      <c r="B233" s="640" t="s">
        <v>178</v>
      </c>
      <c r="C233" s="659"/>
      <c r="D233" s="653"/>
      <c r="E233" s="642">
        <f t="shared" si="35"/>
        <v>0</v>
      </c>
      <c r="F233" s="642">
        <v>2.5</v>
      </c>
      <c r="G233" s="643">
        <f t="shared" si="36"/>
        <v>0</v>
      </c>
      <c r="H233" s="655"/>
      <c r="I233" s="644"/>
      <c r="J233" s="640" t="s">
        <v>172</v>
      </c>
      <c r="K233" s="640" t="s">
        <v>178</v>
      </c>
      <c r="L233" s="660"/>
      <c r="M233" s="655"/>
      <c r="N233" s="642">
        <f t="shared" si="37"/>
        <v>0</v>
      </c>
      <c r="O233" s="640">
        <v>2.5</v>
      </c>
      <c r="P233" s="643">
        <f t="shared" si="38"/>
        <v>0</v>
      </c>
      <c r="Q233" s="655"/>
      <c r="R233" s="644"/>
      <c r="S233" s="640" t="s">
        <v>9</v>
      </c>
      <c r="T233" s="640" t="s">
        <v>178</v>
      </c>
      <c r="U233" s="655"/>
      <c r="V233" s="655"/>
      <c r="W233" s="648">
        <f t="shared" si="63"/>
        <v>0</v>
      </c>
      <c r="X233" s="640">
        <v>2.5</v>
      </c>
      <c r="Y233" s="642">
        <f t="shared" si="64"/>
        <v>0</v>
      </c>
      <c r="Z233" s="655"/>
      <c r="AA233" s="650"/>
    </row>
    <row r="234" spans="1:27">
      <c r="A234" s="640" t="s">
        <v>168</v>
      </c>
      <c r="B234" s="640" t="s">
        <v>178</v>
      </c>
      <c r="C234" s="659"/>
      <c r="D234" s="653"/>
      <c r="E234" s="642">
        <f t="shared" si="35"/>
        <v>0</v>
      </c>
      <c r="F234" s="642">
        <v>2.5</v>
      </c>
      <c r="G234" s="643">
        <f t="shared" si="36"/>
        <v>0</v>
      </c>
      <c r="H234" s="655"/>
      <c r="I234" s="644"/>
      <c r="J234" s="640" t="s">
        <v>10</v>
      </c>
      <c r="K234" s="640" t="s">
        <v>178</v>
      </c>
      <c r="L234" s="660"/>
      <c r="M234" s="655"/>
      <c r="N234" s="642">
        <f t="shared" si="37"/>
        <v>0</v>
      </c>
      <c r="O234" s="640">
        <v>2.5</v>
      </c>
      <c r="P234" s="643">
        <f t="shared" si="38"/>
        <v>0</v>
      </c>
      <c r="Q234" s="655"/>
      <c r="R234" s="644"/>
      <c r="S234" s="640" t="s">
        <v>9</v>
      </c>
      <c r="T234" s="640" t="s">
        <v>178</v>
      </c>
      <c r="U234" s="655"/>
      <c r="V234" s="655"/>
      <c r="W234" s="648">
        <f t="shared" si="63"/>
        <v>0</v>
      </c>
      <c r="X234" s="640">
        <v>2.5</v>
      </c>
      <c r="Y234" s="642">
        <f t="shared" si="64"/>
        <v>0</v>
      </c>
      <c r="Z234" s="655"/>
      <c r="AA234" s="650"/>
    </row>
    <row r="235" spans="1:27">
      <c r="A235" s="653"/>
      <c r="B235" s="640" t="s">
        <v>173</v>
      </c>
      <c r="C235" s="680">
        <f t="shared" ref="C235:D235" si="65">SUM(C232:C234)</f>
        <v>0</v>
      </c>
      <c r="D235" s="680">
        <f t="shared" si="65"/>
        <v>0</v>
      </c>
      <c r="E235" s="642">
        <f t="shared" si="35"/>
        <v>0</v>
      </c>
      <c r="F235" s="642">
        <v>2.5</v>
      </c>
      <c r="G235" s="643">
        <f t="shared" si="36"/>
        <v>0</v>
      </c>
      <c r="H235" s="655"/>
      <c r="I235" s="650"/>
      <c r="J235" s="650"/>
      <c r="K235" s="640" t="s">
        <v>173</v>
      </c>
      <c r="L235" s="682">
        <f t="shared" ref="L235:M235" si="66">SUM(L232:L234)</f>
        <v>0</v>
      </c>
      <c r="M235" s="681">
        <f t="shared" si="66"/>
        <v>0</v>
      </c>
      <c r="N235" s="642">
        <f t="shared" si="37"/>
        <v>0</v>
      </c>
      <c r="O235" s="640">
        <v>2.5</v>
      </c>
      <c r="P235" s="643">
        <f t="shared" si="38"/>
        <v>0</v>
      </c>
      <c r="Q235" s="655"/>
      <c r="R235" s="650"/>
      <c r="S235" s="650"/>
      <c r="T235" s="640" t="s">
        <v>173</v>
      </c>
      <c r="U235" s="681">
        <f t="shared" ref="U235:V235" si="67">SUM(U232:U234)</f>
        <v>0</v>
      </c>
      <c r="V235" s="681">
        <f t="shared" si="67"/>
        <v>0</v>
      </c>
      <c r="W235" s="648">
        <f t="shared" si="63"/>
        <v>0</v>
      </c>
      <c r="X235" s="640">
        <v>2.5</v>
      </c>
      <c r="Y235" s="642">
        <f t="shared" si="64"/>
        <v>0</v>
      </c>
      <c r="Z235" s="655"/>
      <c r="AA235" s="650"/>
    </row>
    <row r="236" spans="1:27">
      <c r="A236" s="557"/>
      <c r="B236" s="557"/>
      <c r="C236" s="619"/>
      <c r="D236" s="557"/>
      <c r="E236" s="621"/>
      <c r="F236" s="557"/>
      <c r="G236" s="623"/>
      <c r="H236" s="557"/>
      <c r="I236" s="557"/>
      <c r="J236" s="557"/>
      <c r="K236" s="557"/>
      <c r="L236" s="624"/>
      <c r="M236" s="557"/>
      <c r="N236" s="621"/>
      <c r="O236" s="557"/>
      <c r="P236" s="623"/>
      <c r="Q236" s="557"/>
      <c r="R236" s="557"/>
      <c r="S236" s="557"/>
      <c r="T236" s="557"/>
      <c r="U236" s="624"/>
      <c r="V236" s="557"/>
      <c r="W236" s="623"/>
      <c r="X236" s="623"/>
      <c r="Y236" s="623"/>
      <c r="Z236" s="557"/>
      <c r="AA236" s="557"/>
    </row>
    <row r="237" spans="1:27">
      <c r="A237" s="557"/>
      <c r="B237" s="557"/>
      <c r="C237" s="619"/>
      <c r="D237" s="557"/>
      <c r="E237" s="621"/>
      <c r="F237" s="557"/>
      <c r="G237" s="623"/>
      <c r="H237" s="557"/>
      <c r="I237" s="557"/>
      <c r="J237" s="557"/>
      <c r="K237" s="557"/>
      <c r="L237" s="624"/>
      <c r="M237" s="557"/>
      <c r="N237" s="621"/>
      <c r="O237" s="557"/>
      <c r="P237" s="623"/>
      <c r="Q237" s="557"/>
      <c r="R237" s="557"/>
      <c r="S237" s="557"/>
      <c r="T237" s="557"/>
      <c r="U237" s="624"/>
      <c r="V237" s="557"/>
      <c r="W237" s="623"/>
      <c r="X237" s="623"/>
      <c r="Y237" s="623"/>
      <c r="Z237" s="557"/>
      <c r="AA237" s="557"/>
    </row>
    <row r="238" spans="1:27">
      <c r="A238" s="615" t="s">
        <v>159</v>
      </c>
      <c r="B238" s="639">
        <v>43612</v>
      </c>
      <c r="C238" s="619"/>
      <c r="D238" s="557"/>
      <c r="E238" s="621"/>
      <c r="F238" s="557"/>
      <c r="G238" s="623"/>
      <c r="H238" s="557"/>
      <c r="I238" s="557"/>
      <c r="J238" s="615" t="s">
        <v>159</v>
      </c>
      <c r="K238" s="615"/>
      <c r="L238" s="624"/>
      <c r="M238" s="557"/>
      <c r="N238" s="621"/>
      <c r="O238" s="557"/>
      <c r="P238" s="623"/>
      <c r="Q238" s="557"/>
      <c r="R238" s="557"/>
      <c r="S238" s="615" t="s">
        <v>159</v>
      </c>
      <c r="T238" s="615"/>
      <c r="U238" s="624"/>
      <c r="V238" s="557"/>
      <c r="W238" s="623"/>
      <c r="X238" s="623"/>
      <c r="Y238" s="623"/>
      <c r="Z238" s="557"/>
      <c r="AA238" s="557"/>
    </row>
    <row r="239" spans="1:27">
      <c r="A239" s="615" t="s">
        <v>160</v>
      </c>
      <c r="B239" s="615" t="s">
        <v>161</v>
      </c>
      <c r="C239" s="626" t="s">
        <v>162</v>
      </c>
      <c r="D239" s="615" t="s">
        <v>163</v>
      </c>
      <c r="E239" s="627" t="s">
        <v>164</v>
      </c>
      <c r="F239" s="615" t="s">
        <v>165</v>
      </c>
      <c r="G239" s="628" t="s">
        <v>166</v>
      </c>
      <c r="H239" s="615" t="s">
        <v>167</v>
      </c>
      <c r="I239" s="557"/>
      <c r="J239" s="615" t="s">
        <v>160</v>
      </c>
      <c r="K239" s="615" t="s">
        <v>161</v>
      </c>
      <c r="L239" s="629" t="s">
        <v>162</v>
      </c>
      <c r="M239" s="615" t="s">
        <v>163</v>
      </c>
      <c r="N239" s="627" t="s">
        <v>164</v>
      </c>
      <c r="O239" s="615" t="s">
        <v>165</v>
      </c>
      <c r="P239" s="628" t="s">
        <v>166</v>
      </c>
      <c r="Q239" s="615" t="s">
        <v>167</v>
      </c>
      <c r="R239" s="557"/>
      <c r="S239" s="615" t="s">
        <v>160</v>
      </c>
      <c r="T239" s="615" t="s">
        <v>161</v>
      </c>
      <c r="U239" s="629" t="s">
        <v>162</v>
      </c>
      <c r="V239" s="615" t="s">
        <v>163</v>
      </c>
      <c r="W239" s="628" t="s">
        <v>164</v>
      </c>
      <c r="X239" s="628" t="s">
        <v>165</v>
      </c>
      <c r="Y239" s="628" t="s">
        <v>166</v>
      </c>
      <c r="Z239" s="615" t="s">
        <v>167</v>
      </c>
      <c r="AA239" s="557"/>
    </row>
    <row r="240" spans="1:27">
      <c r="A240" s="615" t="s">
        <v>168</v>
      </c>
      <c r="B240" s="615" t="s">
        <v>169</v>
      </c>
      <c r="C240" s="626">
        <v>6412</v>
      </c>
      <c r="D240" s="615">
        <v>34</v>
      </c>
      <c r="E240" s="627">
        <v>188.58823529411765</v>
      </c>
      <c r="F240" s="615">
        <v>8.3000000000000007</v>
      </c>
      <c r="G240" s="628">
        <v>44.011228945726764</v>
      </c>
      <c r="H240" s="615" t="s">
        <v>170</v>
      </c>
      <c r="I240" s="557"/>
      <c r="J240" s="615" t="s">
        <v>10</v>
      </c>
      <c r="K240" s="615" t="s">
        <v>169</v>
      </c>
      <c r="L240" s="629">
        <v>3000</v>
      </c>
      <c r="M240" s="615">
        <v>14</v>
      </c>
      <c r="N240" s="627">
        <v>214.28571428571428</v>
      </c>
      <c r="O240" s="615">
        <v>8.3000000000000007</v>
      </c>
      <c r="P240" s="628">
        <v>38.733333333333341</v>
      </c>
      <c r="Q240" s="615" t="s">
        <v>171</v>
      </c>
      <c r="R240" s="557"/>
      <c r="S240" s="615" t="s">
        <v>9</v>
      </c>
      <c r="T240" s="615" t="s">
        <v>169</v>
      </c>
      <c r="U240" s="629">
        <v>5400</v>
      </c>
      <c r="V240" s="615">
        <v>21</v>
      </c>
      <c r="W240" s="628">
        <v>257.14285714285717</v>
      </c>
      <c r="X240" s="628">
        <v>8.3000000000000007</v>
      </c>
      <c r="Y240" s="628">
        <v>32.277777777777779</v>
      </c>
      <c r="Z240" s="615" t="s">
        <v>171</v>
      </c>
      <c r="AA240" s="557"/>
    </row>
    <row r="241" spans="1:27">
      <c r="A241" s="615" t="s">
        <v>168</v>
      </c>
      <c r="B241" s="615" t="s">
        <v>169</v>
      </c>
      <c r="C241" s="626">
        <v>6403</v>
      </c>
      <c r="D241" s="615">
        <v>30</v>
      </c>
      <c r="E241" s="627">
        <v>213.43333333333334</v>
      </c>
      <c r="F241" s="615">
        <v>8.3000000000000007</v>
      </c>
      <c r="G241" s="628">
        <v>38.888021240043734</v>
      </c>
      <c r="H241" s="615" t="s">
        <v>170</v>
      </c>
      <c r="I241" s="557"/>
      <c r="J241" s="615" t="s">
        <v>172</v>
      </c>
      <c r="K241" s="615" t="s">
        <v>169</v>
      </c>
      <c r="L241" s="629">
        <v>2835</v>
      </c>
      <c r="M241" s="615">
        <v>12</v>
      </c>
      <c r="N241" s="627">
        <v>236.25</v>
      </c>
      <c r="O241" s="615">
        <v>8.3000000000000007</v>
      </c>
      <c r="P241" s="628">
        <v>35.132275132275133</v>
      </c>
      <c r="Q241" s="615" t="s">
        <v>171</v>
      </c>
      <c r="R241" s="557"/>
      <c r="S241" s="615" t="s">
        <v>9</v>
      </c>
      <c r="T241" s="615" t="s">
        <v>169</v>
      </c>
      <c r="U241" s="629">
        <v>4635</v>
      </c>
      <c r="V241" s="615">
        <v>16</v>
      </c>
      <c r="W241" s="628">
        <v>289.6875</v>
      </c>
      <c r="X241" s="628">
        <v>8.3000000000000007</v>
      </c>
      <c r="Y241" s="628">
        <v>28.651564185544771</v>
      </c>
      <c r="Z241" s="615" t="s">
        <v>171</v>
      </c>
      <c r="AA241" s="557"/>
    </row>
    <row r="242" spans="1:27">
      <c r="A242" s="615" t="s">
        <v>168</v>
      </c>
      <c r="B242" s="615" t="s">
        <v>169</v>
      </c>
      <c r="C242" s="626">
        <v>5641</v>
      </c>
      <c r="D242" s="615">
        <v>30</v>
      </c>
      <c r="E242" s="627">
        <v>188.03333333333333</v>
      </c>
      <c r="F242" s="615">
        <v>8.3000000000000007</v>
      </c>
      <c r="G242" s="628">
        <v>44.14110973231697</v>
      </c>
      <c r="H242" s="615" t="s">
        <v>170</v>
      </c>
      <c r="I242" s="557"/>
      <c r="J242" s="615" t="s">
        <v>10</v>
      </c>
      <c r="K242" s="615" t="s">
        <v>169</v>
      </c>
      <c r="L242" s="629">
        <v>3525</v>
      </c>
      <c r="M242" s="615">
        <v>15</v>
      </c>
      <c r="N242" s="627">
        <v>235</v>
      </c>
      <c r="O242" s="615">
        <v>8.3000000000000007</v>
      </c>
      <c r="P242" s="628">
        <v>35.319148936170215</v>
      </c>
      <c r="Q242" s="615" t="s">
        <v>171</v>
      </c>
      <c r="R242" s="557"/>
      <c r="S242" s="615" t="s">
        <v>9</v>
      </c>
      <c r="T242" s="615" t="s">
        <v>169</v>
      </c>
      <c r="U242" s="629">
        <v>0</v>
      </c>
      <c r="V242" s="615">
        <v>0</v>
      </c>
      <c r="W242" s="628">
        <v>0</v>
      </c>
      <c r="X242" s="628">
        <v>8.3000000000000007</v>
      </c>
      <c r="Y242" s="628">
        <v>0</v>
      </c>
      <c r="Z242" s="615" t="s">
        <v>171</v>
      </c>
      <c r="AA242" s="557"/>
    </row>
    <row r="243" spans="1:27">
      <c r="A243" s="557"/>
      <c r="B243" s="615" t="s">
        <v>173</v>
      </c>
      <c r="C243" s="626">
        <v>18456</v>
      </c>
      <c r="D243" s="615">
        <v>94</v>
      </c>
      <c r="E243" s="627">
        <v>196.34042553191489</v>
      </c>
      <c r="F243" s="615">
        <v>8.3000000000000007</v>
      </c>
      <c r="G243" s="628">
        <v>42.273515387949722</v>
      </c>
      <c r="H243" s="615" t="s">
        <v>170</v>
      </c>
      <c r="I243" s="557"/>
      <c r="J243" s="557"/>
      <c r="K243" s="615" t="s">
        <v>173</v>
      </c>
      <c r="L243" s="629">
        <v>9360</v>
      </c>
      <c r="M243" s="615">
        <v>41</v>
      </c>
      <c r="N243" s="627">
        <v>228.29268292682926</v>
      </c>
      <c r="O243" s="615">
        <v>8.3000000000000007</v>
      </c>
      <c r="P243" s="628">
        <v>36.356837606837615</v>
      </c>
      <c r="Q243" s="615" t="s">
        <v>171</v>
      </c>
      <c r="R243" s="557"/>
      <c r="S243" s="557"/>
      <c r="T243" s="615" t="s">
        <v>173</v>
      </c>
      <c r="U243" s="629">
        <v>10035</v>
      </c>
      <c r="V243" s="615">
        <v>37</v>
      </c>
      <c r="W243" s="628">
        <v>271.2162162162162</v>
      </c>
      <c r="X243" s="628">
        <v>8.3000000000000007</v>
      </c>
      <c r="Y243" s="628">
        <v>30.602889885401101</v>
      </c>
      <c r="Z243" s="615" t="s">
        <v>171</v>
      </c>
      <c r="AA243" s="557"/>
    </row>
    <row r="244" spans="1:27">
      <c r="A244" s="557"/>
      <c r="B244" s="557"/>
      <c r="C244" s="619"/>
      <c r="D244" s="557"/>
      <c r="E244" s="627">
        <v>0</v>
      </c>
      <c r="F244" s="557"/>
      <c r="G244" s="628">
        <v>0</v>
      </c>
      <c r="H244" s="557"/>
      <c r="I244" s="557"/>
      <c r="J244" s="557"/>
      <c r="K244" s="557"/>
      <c r="L244" s="624"/>
      <c r="M244" s="557"/>
      <c r="N244" s="627">
        <v>0</v>
      </c>
      <c r="O244" s="557"/>
      <c r="P244" s="628">
        <v>0</v>
      </c>
      <c r="Q244" s="557"/>
      <c r="R244" s="557"/>
      <c r="S244" s="557"/>
      <c r="T244" s="557"/>
      <c r="U244" s="624"/>
      <c r="V244" s="557"/>
      <c r="W244" s="628">
        <v>0</v>
      </c>
      <c r="X244" s="623"/>
      <c r="Y244" s="628"/>
      <c r="Z244" s="557"/>
      <c r="AA244" s="557"/>
    </row>
    <row r="245" spans="1:27">
      <c r="A245" s="615" t="s">
        <v>168</v>
      </c>
      <c r="B245" s="615" t="s">
        <v>174</v>
      </c>
      <c r="C245" s="626">
        <v>4672</v>
      </c>
      <c r="D245" s="615">
        <v>28</v>
      </c>
      <c r="E245" s="627">
        <v>166.85714285714286</v>
      </c>
      <c r="F245" s="615">
        <v>6.7</v>
      </c>
      <c r="G245" s="628">
        <v>40.154109589041099</v>
      </c>
      <c r="H245" s="615" t="s">
        <v>170</v>
      </c>
      <c r="I245" s="557"/>
      <c r="J245" s="615" t="s">
        <v>10</v>
      </c>
      <c r="K245" s="615" t="s">
        <v>174</v>
      </c>
      <c r="L245" s="629">
        <v>3800</v>
      </c>
      <c r="M245" s="615">
        <v>18</v>
      </c>
      <c r="N245" s="627">
        <v>211.11111111111111</v>
      </c>
      <c r="O245" s="615">
        <v>6.7</v>
      </c>
      <c r="P245" s="628">
        <v>31.736842105263158</v>
      </c>
      <c r="Q245" s="615" t="s">
        <v>171</v>
      </c>
      <c r="R245" s="557"/>
      <c r="S245" s="615" t="s">
        <v>9</v>
      </c>
      <c r="T245" s="615" t="s">
        <v>174</v>
      </c>
      <c r="U245" s="629">
        <v>3040</v>
      </c>
      <c r="V245" s="615">
        <v>14</v>
      </c>
      <c r="W245" s="628">
        <v>217.14285714285714</v>
      </c>
      <c r="X245" s="628">
        <v>6.7</v>
      </c>
      <c r="Y245" s="628">
        <v>30.85526315789474</v>
      </c>
      <c r="Z245" s="615" t="s">
        <v>171</v>
      </c>
      <c r="AA245" s="557"/>
    </row>
    <row r="246" spans="1:27">
      <c r="A246" s="615" t="s">
        <v>168</v>
      </c>
      <c r="B246" s="615" t="s">
        <v>174</v>
      </c>
      <c r="C246" s="626">
        <v>4540</v>
      </c>
      <c r="D246" s="615">
        <v>26</v>
      </c>
      <c r="E246" s="627">
        <v>174.61538461538461</v>
      </c>
      <c r="F246" s="615">
        <v>6.7</v>
      </c>
      <c r="G246" s="628">
        <v>38.370044052863435</v>
      </c>
      <c r="H246" s="615" t="s">
        <v>170</v>
      </c>
      <c r="I246" s="557"/>
      <c r="J246" s="615" t="s">
        <v>172</v>
      </c>
      <c r="K246" s="615" t="s">
        <v>174</v>
      </c>
      <c r="L246" s="629">
        <v>2795</v>
      </c>
      <c r="M246" s="615">
        <v>14</v>
      </c>
      <c r="N246" s="627">
        <v>199.64285714285714</v>
      </c>
      <c r="O246" s="615">
        <v>6.7</v>
      </c>
      <c r="P246" s="628">
        <v>33.559928443649376</v>
      </c>
      <c r="Q246" s="615" t="s">
        <v>171</v>
      </c>
      <c r="R246" s="557"/>
      <c r="S246" s="615" t="s">
        <v>9</v>
      </c>
      <c r="T246" s="615" t="s">
        <v>174</v>
      </c>
      <c r="U246" s="629">
        <v>3605</v>
      </c>
      <c r="V246" s="615">
        <v>16</v>
      </c>
      <c r="W246" s="628">
        <v>225.3125</v>
      </c>
      <c r="X246" s="628">
        <v>6.7</v>
      </c>
      <c r="Y246" s="628">
        <v>29.736477115117893</v>
      </c>
      <c r="Z246" s="615" t="s">
        <v>171</v>
      </c>
      <c r="AA246" s="557"/>
    </row>
    <row r="247" spans="1:27">
      <c r="A247" s="615" t="s">
        <v>168</v>
      </c>
      <c r="B247" s="615" t="s">
        <v>174</v>
      </c>
      <c r="C247" s="626">
        <v>4479</v>
      </c>
      <c r="D247" s="615">
        <v>26</v>
      </c>
      <c r="E247" s="627">
        <v>172.26923076923077</v>
      </c>
      <c r="F247" s="615">
        <v>6.7</v>
      </c>
      <c r="G247" s="628">
        <v>38.892609957579815</v>
      </c>
      <c r="H247" s="615" t="s">
        <v>170</v>
      </c>
      <c r="I247" s="557"/>
      <c r="J247" s="615" t="s">
        <v>10</v>
      </c>
      <c r="K247" s="615" t="s">
        <v>174</v>
      </c>
      <c r="L247" s="629">
        <v>2880</v>
      </c>
      <c r="M247" s="615">
        <v>14</v>
      </c>
      <c r="N247" s="627">
        <v>205.71428571428572</v>
      </c>
      <c r="O247" s="615">
        <v>6.7</v>
      </c>
      <c r="P247" s="628">
        <v>32.569444444444443</v>
      </c>
      <c r="Q247" s="615" t="s">
        <v>171</v>
      </c>
      <c r="R247" s="557"/>
      <c r="S247" s="615" t="s">
        <v>9</v>
      </c>
      <c r="T247" s="615" t="s">
        <v>174</v>
      </c>
      <c r="U247" s="629">
        <v>2600</v>
      </c>
      <c r="V247" s="615">
        <v>14</v>
      </c>
      <c r="W247" s="628">
        <v>185.71428571428572</v>
      </c>
      <c r="X247" s="628">
        <v>6.7</v>
      </c>
      <c r="Y247" s="628">
        <v>36.076923076923073</v>
      </c>
      <c r="Z247" s="615" t="s">
        <v>171</v>
      </c>
      <c r="AA247" s="557"/>
    </row>
    <row r="248" spans="1:27">
      <c r="A248" s="557"/>
      <c r="B248" s="615" t="s">
        <v>173</v>
      </c>
      <c r="C248" s="626">
        <v>13691</v>
      </c>
      <c r="D248" s="615">
        <v>80</v>
      </c>
      <c r="E248" s="627">
        <v>171.13749999999999</v>
      </c>
      <c r="F248" s="615">
        <v>6.7</v>
      </c>
      <c r="G248" s="628">
        <v>39.1498064421883</v>
      </c>
      <c r="H248" s="615" t="s">
        <v>170</v>
      </c>
      <c r="I248" s="557"/>
      <c r="J248" s="557"/>
      <c r="K248" s="615" t="s">
        <v>173</v>
      </c>
      <c r="L248" s="629">
        <v>9475</v>
      </c>
      <c r="M248" s="615">
        <v>46</v>
      </c>
      <c r="N248" s="627">
        <v>205.97826086956522</v>
      </c>
      <c r="O248" s="615">
        <v>6.7</v>
      </c>
      <c r="P248" s="628">
        <v>32.52770448548813</v>
      </c>
      <c r="Q248" s="615" t="s">
        <v>171</v>
      </c>
      <c r="R248" s="557"/>
      <c r="S248" s="557"/>
      <c r="T248" s="615" t="s">
        <v>173</v>
      </c>
      <c r="U248" s="629">
        <v>9245</v>
      </c>
      <c r="V248" s="615">
        <v>44</v>
      </c>
      <c r="W248" s="628">
        <v>210.11363636363637</v>
      </c>
      <c r="X248" s="628">
        <v>6.7</v>
      </c>
      <c r="Y248" s="628">
        <v>31.887506760411036</v>
      </c>
      <c r="Z248" s="615" t="s">
        <v>171</v>
      </c>
      <c r="AA248" s="557"/>
    </row>
    <row r="249" spans="1:27">
      <c r="A249" s="557"/>
      <c r="B249" s="557"/>
      <c r="C249" s="619"/>
      <c r="D249" s="557"/>
      <c r="E249" s="627"/>
      <c r="F249" s="557"/>
      <c r="G249" s="628"/>
      <c r="H249" s="615"/>
      <c r="I249" s="557"/>
      <c r="J249" s="557"/>
      <c r="K249" s="557"/>
      <c r="L249" s="624"/>
      <c r="M249" s="557"/>
      <c r="N249" s="627">
        <v>0</v>
      </c>
      <c r="O249" s="557"/>
      <c r="P249" s="628">
        <v>0</v>
      </c>
      <c r="Q249" s="615" t="s">
        <v>171</v>
      </c>
      <c r="R249" s="557"/>
      <c r="S249" s="557"/>
      <c r="T249" s="557"/>
      <c r="U249" s="624"/>
      <c r="V249" s="557"/>
      <c r="W249" s="628"/>
      <c r="X249" s="623"/>
      <c r="Y249" s="628"/>
      <c r="Z249" s="557"/>
      <c r="AA249" s="557"/>
    </row>
    <row r="250" spans="1:27">
      <c r="A250" s="615" t="s">
        <v>168</v>
      </c>
      <c r="B250" s="615" t="s">
        <v>175</v>
      </c>
      <c r="C250" s="626">
        <v>3703</v>
      </c>
      <c r="D250" s="615">
        <v>25</v>
      </c>
      <c r="E250" s="627">
        <v>148.12</v>
      </c>
      <c r="F250" s="615">
        <v>5</v>
      </c>
      <c r="G250" s="628">
        <v>33.756413718606531</v>
      </c>
      <c r="H250" s="615" t="s">
        <v>170</v>
      </c>
      <c r="I250" s="557"/>
      <c r="J250" s="615" t="s">
        <v>10</v>
      </c>
      <c r="K250" s="615" t="s">
        <v>175</v>
      </c>
      <c r="L250" s="629">
        <v>2650</v>
      </c>
      <c r="M250" s="615">
        <v>17</v>
      </c>
      <c r="N250" s="627">
        <v>155.88235294117646</v>
      </c>
      <c r="O250" s="615">
        <v>5</v>
      </c>
      <c r="P250" s="628">
        <v>32.075471698113212</v>
      </c>
      <c r="Q250" s="615" t="s">
        <v>171</v>
      </c>
      <c r="R250" s="557"/>
      <c r="S250" s="615" t="s">
        <v>9</v>
      </c>
      <c r="T250" s="615" t="s">
        <v>175</v>
      </c>
      <c r="U250" s="629">
        <v>2575</v>
      </c>
      <c r="V250" s="615">
        <v>16</v>
      </c>
      <c r="W250" s="628">
        <v>160.9375</v>
      </c>
      <c r="X250" s="628">
        <v>5</v>
      </c>
      <c r="Y250" s="628">
        <v>31.067961165048544</v>
      </c>
      <c r="Z250" s="615" t="s">
        <v>171</v>
      </c>
      <c r="AA250" s="557"/>
    </row>
    <row r="251" spans="1:27">
      <c r="A251" s="615" t="s">
        <v>168</v>
      </c>
      <c r="B251" s="615" t="s">
        <v>175</v>
      </c>
      <c r="C251" s="626">
        <v>3863</v>
      </c>
      <c r="D251" s="615">
        <v>26</v>
      </c>
      <c r="E251" s="627">
        <v>148.57692307692307</v>
      </c>
      <c r="F251" s="615">
        <v>5</v>
      </c>
      <c r="G251" s="628">
        <v>33.652601604970236</v>
      </c>
      <c r="H251" s="615" t="s">
        <v>170</v>
      </c>
      <c r="I251" s="557"/>
      <c r="J251" s="615" t="s">
        <v>172</v>
      </c>
      <c r="K251" s="615" t="s">
        <v>175</v>
      </c>
      <c r="L251" s="629">
        <v>2400</v>
      </c>
      <c r="M251" s="615">
        <v>15</v>
      </c>
      <c r="N251" s="627">
        <v>160</v>
      </c>
      <c r="O251" s="615">
        <v>5</v>
      </c>
      <c r="P251" s="628">
        <v>31.25</v>
      </c>
      <c r="Q251" s="615" t="s">
        <v>171</v>
      </c>
      <c r="R251" s="557"/>
      <c r="S251" s="615" t="s">
        <v>9</v>
      </c>
      <c r="T251" s="615" t="s">
        <v>175</v>
      </c>
      <c r="U251" s="629">
        <v>2965</v>
      </c>
      <c r="V251" s="615">
        <v>20</v>
      </c>
      <c r="W251" s="628">
        <v>148.25</v>
      </c>
      <c r="X251" s="628">
        <v>5</v>
      </c>
      <c r="Y251" s="628">
        <v>33.726812816188868</v>
      </c>
      <c r="Z251" s="615" t="s">
        <v>171</v>
      </c>
      <c r="AA251" s="557"/>
    </row>
    <row r="252" spans="1:27">
      <c r="A252" s="615" t="s">
        <v>168</v>
      </c>
      <c r="B252" s="615" t="s">
        <v>175</v>
      </c>
      <c r="C252" s="626">
        <v>3900</v>
      </c>
      <c r="D252" s="615">
        <v>26</v>
      </c>
      <c r="E252" s="627">
        <v>150</v>
      </c>
      <c r="F252" s="615">
        <v>5</v>
      </c>
      <c r="G252" s="628">
        <v>33.333333333333336</v>
      </c>
      <c r="H252" s="615" t="s">
        <v>170</v>
      </c>
      <c r="I252" s="557"/>
      <c r="J252" s="615" t="s">
        <v>10</v>
      </c>
      <c r="K252" s="615" t="s">
        <v>175</v>
      </c>
      <c r="L252" s="629">
        <v>2100</v>
      </c>
      <c r="M252" s="615">
        <v>15</v>
      </c>
      <c r="N252" s="627">
        <v>140</v>
      </c>
      <c r="O252" s="615">
        <v>5</v>
      </c>
      <c r="P252" s="628">
        <v>35.714285714285715</v>
      </c>
      <c r="Q252" s="615" t="s">
        <v>171</v>
      </c>
      <c r="R252" s="557"/>
      <c r="S252" s="615" t="s">
        <v>9</v>
      </c>
      <c r="T252" s="615" t="s">
        <v>175</v>
      </c>
      <c r="U252" s="629">
        <v>1825</v>
      </c>
      <c r="V252" s="615">
        <v>13</v>
      </c>
      <c r="W252" s="628">
        <v>140.38461538461539</v>
      </c>
      <c r="X252" s="628">
        <v>5</v>
      </c>
      <c r="Y252" s="628">
        <v>35.61643835616438</v>
      </c>
      <c r="Z252" s="615" t="s">
        <v>171</v>
      </c>
      <c r="AA252" s="557"/>
    </row>
    <row r="253" spans="1:27">
      <c r="A253" s="557"/>
      <c r="B253" s="615" t="s">
        <v>173</v>
      </c>
      <c r="C253" s="626">
        <v>11466</v>
      </c>
      <c r="D253" s="615">
        <v>77</v>
      </c>
      <c r="E253" s="627">
        <v>148.90909090909091</v>
      </c>
      <c r="F253" s="615">
        <v>5</v>
      </c>
      <c r="G253" s="628">
        <v>33.577533577533579</v>
      </c>
      <c r="H253" s="615" t="s">
        <v>170</v>
      </c>
      <c r="I253" s="557"/>
      <c r="J253" s="557"/>
      <c r="K253" s="615" t="s">
        <v>173</v>
      </c>
      <c r="L253" s="629">
        <v>7150</v>
      </c>
      <c r="M253" s="615">
        <v>47</v>
      </c>
      <c r="N253" s="627">
        <v>152.12765957446808</v>
      </c>
      <c r="O253" s="615">
        <v>5</v>
      </c>
      <c r="P253" s="628">
        <v>32.867132867132867</v>
      </c>
      <c r="Q253" s="615" t="s">
        <v>171</v>
      </c>
      <c r="R253" s="557"/>
      <c r="S253" s="557"/>
      <c r="T253" s="615" t="s">
        <v>173</v>
      </c>
      <c r="U253" s="629">
        <v>7365</v>
      </c>
      <c r="V253" s="615">
        <v>49</v>
      </c>
      <c r="W253" s="628">
        <v>150.30612244897958</v>
      </c>
      <c r="X253" s="628">
        <v>5</v>
      </c>
      <c r="Y253" s="628">
        <v>33.265444670739988</v>
      </c>
      <c r="Z253" s="615" t="s">
        <v>171</v>
      </c>
      <c r="AA253" s="557"/>
    </row>
    <row r="254" spans="1:27">
      <c r="A254" s="557"/>
      <c r="B254" s="557"/>
      <c r="C254" s="619"/>
      <c r="D254" s="557"/>
      <c r="E254" s="627">
        <v>0</v>
      </c>
      <c r="F254" s="557"/>
      <c r="G254" s="628">
        <v>0</v>
      </c>
      <c r="H254" s="557"/>
      <c r="I254" s="557"/>
      <c r="J254" s="557"/>
      <c r="K254" s="557"/>
      <c r="L254" s="624"/>
      <c r="M254" s="557"/>
      <c r="N254" s="627">
        <v>0</v>
      </c>
      <c r="O254" s="557"/>
      <c r="P254" s="628">
        <v>0</v>
      </c>
      <c r="Q254" s="615" t="s">
        <v>171</v>
      </c>
      <c r="R254" s="557"/>
      <c r="S254" s="557"/>
      <c r="T254" s="557"/>
      <c r="U254" s="624"/>
      <c r="V254" s="557"/>
      <c r="W254" s="628"/>
      <c r="X254" s="623"/>
      <c r="Y254" s="628"/>
      <c r="Z254" s="557"/>
      <c r="AA254" s="557"/>
    </row>
    <row r="255" spans="1:27">
      <c r="A255" s="615" t="s">
        <v>168</v>
      </c>
      <c r="B255" s="615" t="s">
        <v>176</v>
      </c>
      <c r="C255" s="626">
        <v>2021</v>
      </c>
      <c r="D255" s="615">
        <v>16</v>
      </c>
      <c r="E255" s="627">
        <v>126.3125</v>
      </c>
      <c r="F255" s="615">
        <v>4</v>
      </c>
      <c r="G255" s="628">
        <v>31.667491340920336</v>
      </c>
      <c r="H255" s="615" t="s">
        <v>170</v>
      </c>
      <c r="I255" s="557"/>
      <c r="J255" s="615" t="s">
        <v>10</v>
      </c>
      <c r="K255" s="615" t="s">
        <v>176</v>
      </c>
      <c r="L255" s="629">
        <v>1550</v>
      </c>
      <c r="M255" s="615">
        <v>18</v>
      </c>
      <c r="N255" s="627">
        <v>86.111111111111114</v>
      </c>
      <c r="O255" s="615">
        <v>4</v>
      </c>
      <c r="P255" s="628">
        <v>46.451612903225808</v>
      </c>
      <c r="Q255" s="615" t="s">
        <v>171</v>
      </c>
      <c r="R255" s="557"/>
      <c r="S255" s="615" t="s">
        <v>9</v>
      </c>
      <c r="T255" s="615" t="s">
        <v>176</v>
      </c>
      <c r="U255" s="629">
        <v>1770</v>
      </c>
      <c r="V255" s="615">
        <v>14</v>
      </c>
      <c r="W255" s="628">
        <v>126.42857142857143</v>
      </c>
      <c r="X255" s="628">
        <v>4</v>
      </c>
      <c r="Y255" s="628">
        <v>31.638418079096045</v>
      </c>
      <c r="Z255" s="615" t="s">
        <v>171</v>
      </c>
      <c r="AA255" s="557"/>
    </row>
    <row r="256" spans="1:27">
      <c r="A256" s="615" t="s">
        <v>168</v>
      </c>
      <c r="B256" s="615" t="s">
        <v>176</v>
      </c>
      <c r="C256" s="626">
        <v>2264</v>
      </c>
      <c r="D256" s="615">
        <v>18</v>
      </c>
      <c r="E256" s="627">
        <v>125.77777777777777</v>
      </c>
      <c r="F256" s="615">
        <v>4</v>
      </c>
      <c r="G256" s="628">
        <v>31.802120141342758</v>
      </c>
      <c r="H256" s="615" t="s">
        <v>170</v>
      </c>
      <c r="I256" s="557"/>
      <c r="J256" s="615" t="s">
        <v>10</v>
      </c>
      <c r="K256" s="615" t="s">
        <v>176</v>
      </c>
      <c r="L256" s="629">
        <v>1795</v>
      </c>
      <c r="M256" s="615">
        <v>12</v>
      </c>
      <c r="N256" s="627">
        <v>149.58333333333334</v>
      </c>
      <c r="O256" s="615">
        <v>4</v>
      </c>
      <c r="P256" s="628">
        <v>26.740947075208911</v>
      </c>
      <c r="Q256" s="615" t="s">
        <v>171</v>
      </c>
      <c r="R256" s="557"/>
      <c r="S256" s="615" t="s">
        <v>9</v>
      </c>
      <c r="T256" s="615" t="s">
        <v>176</v>
      </c>
      <c r="U256" s="629">
        <v>2250</v>
      </c>
      <c r="V256" s="615">
        <v>16</v>
      </c>
      <c r="W256" s="628">
        <v>140.625</v>
      </c>
      <c r="X256" s="628">
        <v>4</v>
      </c>
      <c r="Y256" s="628">
        <v>28.444444444444443</v>
      </c>
      <c r="Z256" s="615" t="s">
        <v>171</v>
      </c>
      <c r="AA256" s="557"/>
    </row>
    <row r="257" spans="1:27">
      <c r="A257" s="615" t="s">
        <v>168</v>
      </c>
      <c r="B257" s="615" t="s">
        <v>176</v>
      </c>
      <c r="C257" s="626">
        <v>1601</v>
      </c>
      <c r="D257" s="615">
        <v>16</v>
      </c>
      <c r="E257" s="627">
        <v>100.0625</v>
      </c>
      <c r="F257" s="615">
        <v>4</v>
      </c>
      <c r="G257" s="628">
        <v>39.975015615240473</v>
      </c>
      <c r="H257" s="615" t="s">
        <v>170</v>
      </c>
      <c r="I257" s="557"/>
      <c r="J257" s="615" t="s">
        <v>10</v>
      </c>
      <c r="K257" s="615" t="s">
        <v>176</v>
      </c>
      <c r="L257" s="629">
        <v>1940</v>
      </c>
      <c r="M257" s="615">
        <v>14</v>
      </c>
      <c r="N257" s="627">
        <v>138.57142857142858</v>
      </c>
      <c r="O257" s="615">
        <v>4</v>
      </c>
      <c r="P257" s="628">
        <v>28.865979381443296</v>
      </c>
      <c r="Q257" s="615" t="s">
        <v>171</v>
      </c>
      <c r="R257" s="557"/>
      <c r="S257" s="615" t="s">
        <v>9</v>
      </c>
      <c r="T257" s="615" t="s">
        <v>176</v>
      </c>
      <c r="U257" s="629">
        <v>1995</v>
      </c>
      <c r="V257" s="615">
        <v>15</v>
      </c>
      <c r="W257" s="628">
        <v>133</v>
      </c>
      <c r="X257" s="628">
        <v>4</v>
      </c>
      <c r="Y257" s="628">
        <v>30.075187969924812</v>
      </c>
      <c r="Z257" s="615" t="s">
        <v>171</v>
      </c>
      <c r="AA257" s="557"/>
    </row>
    <row r="258" spans="1:27">
      <c r="A258" s="557"/>
      <c r="B258" s="615" t="s">
        <v>173</v>
      </c>
      <c r="C258" s="626">
        <v>5886</v>
      </c>
      <c r="D258" s="615">
        <v>50</v>
      </c>
      <c r="E258" s="627">
        <v>117.72</v>
      </c>
      <c r="F258" s="615">
        <v>4</v>
      </c>
      <c r="G258" s="628">
        <v>33.97893306150187</v>
      </c>
      <c r="H258" s="615" t="s">
        <v>170</v>
      </c>
      <c r="I258" s="557"/>
      <c r="J258" s="557"/>
      <c r="K258" s="615" t="s">
        <v>173</v>
      </c>
      <c r="L258" s="629">
        <v>5285</v>
      </c>
      <c r="M258" s="615">
        <v>44</v>
      </c>
      <c r="N258" s="627">
        <v>120.11363636363636</v>
      </c>
      <c r="O258" s="615">
        <v>4</v>
      </c>
      <c r="P258" s="628">
        <v>33.301797540208135</v>
      </c>
      <c r="Q258" s="615" t="s">
        <v>171</v>
      </c>
      <c r="R258" s="557"/>
      <c r="S258" s="557"/>
      <c r="T258" s="615" t="s">
        <v>173</v>
      </c>
      <c r="U258" s="629">
        <v>6015</v>
      </c>
      <c r="V258" s="615">
        <v>45</v>
      </c>
      <c r="W258" s="628">
        <v>133.66666666666666</v>
      </c>
      <c r="X258" s="628">
        <v>4</v>
      </c>
      <c r="Y258" s="628">
        <v>29.925187032418954</v>
      </c>
      <c r="Z258" s="615" t="s">
        <v>171</v>
      </c>
      <c r="AA258" s="557"/>
    </row>
    <row r="259" spans="1:27">
      <c r="A259" s="557"/>
      <c r="B259" s="557"/>
      <c r="C259" s="619"/>
      <c r="D259" s="557"/>
      <c r="E259" s="627">
        <v>0</v>
      </c>
      <c r="F259" s="557"/>
      <c r="G259" s="628">
        <v>0</v>
      </c>
      <c r="H259" s="557"/>
      <c r="I259" s="557"/>
      <c r="J259" s="557"/>
      <c r="K259" s="557"/>
      <c r="L259" s="624"/>
      <c r="M259" s="557"/>
      <c r="N259" s="627">
        <v>0</v>
      </c>
      <c r="O259" s="557"/>
      <c r="P259" s="628">
        <v>0</v>
      </c>
      <c r="Q259" s="615" t="s">
        <v>171</v>
      </c>
      <c r="R259" s="557"/>
      <c r="S259" s="557"/>
      <c r="T259" s="557"/>
      <c r="U259" s="624"/>
      <c r="V259" s="557"/>
      <c r="W259" s="628"/>
      <c r="X259" s="623"/>
      <c r="Y259" s="628"/>
      <c r="Z259" s="557"/>
      <c r="AA259" s="557"/>
    </row>
    <row r="260" spans="1:27">
      <c r="A260" s="615" t="s">
        <v>168</v>
      </c>
      <c r="B260" s="615" t="s">
        <v>177</v>
      </c>
      <c r="C260" s="626">
        <v>1532</v>
      </c>
      <c r="D260" s="615">
        <v>14</v>
      </c>
      <c r="E260" s="627">
        <v>109.42857142857143</v>
      </c>
      <c r="F260" s="615">
        <v>3.3</v>
      </c>
      <c r="G260" s="628">
        <v>30.15665796344647</v>
      </c>
      <c r="H260" s="615" t="s">
        <v>170</v>
      </c>
      <c r="I260" s="557"/>
      <c r="J260" s="615" t="s">
        <v>10</v>
      </c>
      <c r="K260" s="615" t="s">
        <v>177</v>
      </c>
      <c r="L260" s="629">
        <v>1450</v>
      </c>
      <c r="M260" s="615">
        <v>15</v>
      </c>
      <c r="N260" s="627">
        <v>96.666666666666671</v>
      </c>
      <c r="O260" s="615">
        <v>3.3</v>
      </c>
      <c r="P260" s="628">
        <v>34.137931034482754</v>
      </c>
      <c r="Q260" s="615" t="s">
        <v>171</v>
      </c>
      <c r="R260" s="557"/>
      <c r="S260" s="615" t="s">
        <v>9</v>
      </c>
      <c r="T260" s="615" t="s">
        <v>177</v>
      </c>
      <c r="U260" s="629">
        <v>1234</v>
      </c>
      <c r="V260" s="615">
        <v>11</v>
      </c>
      <c r="W260" s="628">
        <v>112.18181818181819</v>
      </c>
      <c r="X260" s="628">
        <v>3.3</v>
      </c>
      <c r="Y260" s="628">
        <v>29.416531604538083</v>
      </c>
      <c r="Z260" s="615" t="s">
        <v>171</v>
      </c>
      <c r="AA260" s="557"/>
    </row>
    <row r="261" spans="1:27">
      <c r="A261" s="615" t="s">
        <v>168</v>
      </c>
      <c r="B261" s="615" t="s">
        <v>177</v>
      </c>
      <c r="C261" s="626">
        <v>1310</v>
      </c>
      <c r="D261" s="615">
        <v>12</v>
      </c>
      <c r="E261" s="627">
        <v>109.16666666666667</v>
      </c>
      <c r="F261" s="615">
        <v>3.3</v>
      </c>
      <c r="G261" s="628">
        <v>30.229007633587781</v>
      </c>
      <c r="H261" s="615" t="s">
        <v>170</v>
      </c>
      <c r="I261" s="557"/>
      <c r="J261" s="615" t="s">
        <v>10</v>
      </c>
      <c r="K261" s="615" t="s">
        <v>177</v>
      </c>
      <c r="L261" s="629">
        <v>1200</v>
      </c>
      <c r="M261" s="615">
        <v>13</v>
      </c>
      <c r="N261" s="627">
        <v>92.307692307692307</v>
      </c>
      <c r="O261" s="615">
        <v>3.3</v>
      </c>
      <c r="P261" s="628">
        <v>35.75</v>
      </c>
      <c r="Q261" s="615" t="s">
        <v>171</v>
      </c>
      <c r="R261" s="557"/>
      <c r="S261" s="615" t="s">
        <v>9</v>
      </c>
      <c r="T261" s="615" t="s">
        <v>177</v>
      </c>
      <c r="U261" s="629">
        <v>1280</v>
      </c>
      <c r="V261" s="615">
        <v>10</v>
      </c>
      <c r="W261" s="628">
        <v>128</v>
      </c>
      <c r="X261" s="628">
        <v>3.3</v>
      </c>
      <c r="Y261" s="628">
        <v>25.78125</v>
      </c>
      <c r="Z261" s="615" t="s">
        <v>171</v>
      </c>
      <c r="AA261" s="557"/>
    </row>
    <row r="262" spans="1:27">
      <c r="A262" s="615" t="s">
        <v>168</v>
      </c>
      <c r="B262" s="615" t="s">
        <v>177</v>
      </c>
      <c r="C262" s="626">
        <v>852</v>
      </c>
      <c r="D262" s="615">
        <v>10</v>
      </c>
      <c r="E262" s="627">
        <v>85.2</v>
      </c>
      <c r="F262" s="615">
        <v>3.3</v>
      </c>
      <c r="G262" s="628">
        <v>38.732394366197177</v>
      </c>
      <c r="H262" s="615" t="s">
        <v>170</v>
      </c>
      <c r="I262" s="557"/>
      <c r="J262" s="615" t="s">
        <v>10</v>
      </c>
      <c r="K262" s="615" t="s">
        <v>177</v>
      </c>
      <c r="L262" s="629">
        <v>1425</v>
      </c>
      <c r="M262" s="615">
        <v>12</v>
      </c>
      <c r="N262" s="627">
        <v>118.75</v>
      </c>
      <c r="O262" s="615">
        <v>3.3</v>
      </c>
      <c r="P262" s="628">
        <v>27.789473684210524</v>
      </c>
      <c r="Q262" s="615" t="s">
        <v>171</v>
      </c>
      <c r="R262" s="557"/>
      <c r="S262" s="615" t="s">
        <v>9</v>
      </c>
      <c r="T262" s="615" t="s">
        <v>177</v>
      </c>
      <c r="U262" s="629">
        <v>1000</v>
      </c>
      <c r="V262" s="615">
        <v>9</v>
      </c>
      <c r="W262" s="628">
        <v>111.11111111111111</v>
      </c>
      <c r="X262" s="628">
        <v>3.3</v>
      </c>
      <c r="Y262" s="628">
        <v>29.7</v>
      </c>
      <c r="Z262" s="615" t="s">
        <v>171</v>
      </c>
      <c r="AA262" s="557"/>
    </row>
    <row r="263" spans="1:27">
      <c r="A263" s="557"/>
      <c r="B263" s="615" t="s">
        <v>173</v>
      </c>
      <c r="C263" s="626">
        <v>3694</v>
      </c>
      <c r="D263" s="615">
        <v>36</v>
      </c>
      <c r="E263" s="627">
        <v>102.61111111111111</v>
      </c>
      <c r="F263" s="615">
        <v>3.3</v>
      </c>
      <c r="G263" s="628">
        <v>32.160259880887921</v>
      </c>
      <c r="H263" s="615" t="s">
        <v>170</v>
      </c>
      <c r="I263" s="557"/>
      <c r="J263" s="557"/>
      <c r="K263" s="615" t="s">
        <v>173</v>
      </c>
      <c r="L263" s="629">
        <v>4075</v>
      </c>
      <c r="M263" s="615">
        <v>40</v>
      </c>
      <c r="N263" s="627">
        <v>101.875</v>
      </c>
      <c r="O263" s="615">
        <v>3.3</v>
      </c>
      <c r="P263" s="628">
        <v>32.392638036809814</v>
      </c>
      <c r="Q263" s="615" t="s">
        <v>171</v>
      </c>
      <c r="R263" s="557"/>
      <c r="S263" s="557"/>
      <c r="T263" s="615" t="s">
        <v>173</v>
      </c>
      <c r="U263" s="629">
        <v>3514</v>
      </c>
      <c r="V263" s="615">
        <v>30</v>
      </c>
      <c r="W263" s="628">
        <v>117.13333333333334</v>
      </c>
      <c r="X263" s="628">
        <v>3.3</v>
      </c>
      <c r="Y263" s="628">
        <v>28.173022196926578</v>
      </c>
      <c r="Z263" s="615" t="s">
        <v>171</v>
      </c>
      <c r="AA263" s="557"/>
    </row>
    <row r="264" spans="1:27">
      <c r="A264" s="557"/>
      <c r="B264" s="557"/>
      <c r="C264" s="619"/>
      <c r="D264" s="557"/>
      <c r="E264" s="627">
        <v>0</v>
      </c>
      <c r="F264" s="557"/>
      <c r="G264" s="628">
        <v>0</v>
      </c>
      <c r="H264" s="557"/>
      <c r="I264" s="557"/>
      <c r="J264" s="557"/>
      <c r="K264" s="557"/>
      <c r="L264" s="624"/>
      <c r="M264" s="557"/>
      <c r="N264" s="627">
        <v>0</v>
      </c>
      <c r="O264" s="557"/>
      <c r="P264" s="628">
        <v>0</v>
      </c>
      <c r="Q264" s="557"/>
      <c r="R264" s="557"/>
      <c r="S264" s="557"/>
      <c r="T264" s="557"/>
      <c r="U264" s="624"/>
      <c r="V264" s="557"/>
      <c r="W264" s="628"/>
      <c r="X264" s="623"/>
      <c r="Y264" s="628"/>
      <c r="Z264" s="557"/>
      <c r="AA264" s="557"/>
    </row>
    <row r="265" spans="1:27">
      <c r="A265" s="615" t="s">
        <v>168</v>
      </c>
      <c r="B265" s="615" t="s">
        <v>178</v>
      </c>
      <c r="C265" s="619"/>
      <c r="D265" s="557"/>
      <c r="E265" s="627">
        <v>0</v>
      </c>
      <c r="F265" s="615">
        <v>2.5</v>
      </c>
      <c r="G265" s="628">
        <v>0</v>
      </c>
      <c r="H265" s="557"/>
      <c r="I265" s="557"/>
      <c r="J265" s="615" t="s">
        <v>10</v>
      </c>
      <c r="K265" s="615" t="s">
        <v>178</v>
      </c>
      <c r="L265" s="624"/>
      <c r="M265" s="557"/>
      <c r="N265" s="627">
        <v>0</v>
      </c>
      <c r="O265" s="615">
        <v>2.5</v>
      </c>
      <c r="P265" s="628">
        <v>0</v>
      </c>
      <c r="Q265" s="557"/>
      <c r="R265" s="557"/>
      <c r="S265" s="615" t="s">
        <v>9</v>
      </c>
      <c r="T265" s="615" t="s">
        <v>178</v>
      </c>
      <c r="U265" s="624"/>
      <c r="V265" s="557"/>
      <c r="W265" s="628">
        <v>0</v>
      </c>
      <c r="X265" s="628">
        <v>2.5</v>
      </c>
      <c r="Y265" s="628">
        <v>0</v>
      </c>
      <c r="Z265" s="557"/>
      <c r="AA265" s="557"/>
    </row>
    <row r="266" spans="1:27">
      <c r="A266" s="615" t="s">
        <v>168</v>
      </c>
      <c r="B266" s="615" t="s">
        <v>178</v>
      </c>
      <c r="C266" s="619"/>
      <c r="D266" s="557"/>
      <c r="E266" s="627">
        <v>0</v>
      </c>
      <c r="F266" s="615">
        <v>2.5</v>
      </c>
      <c r="G266" s="628">
        <v>0</v>
      </c>
      <c r="H266" s="557"/>
      <c r="I266" s="557"/>
      <c r="J266" s="615" t="s">
        <v>172</v>
      </c>
      <c r="K266" s="615" t="s">
        <v>178</v>
      </c>
      <c r="L266" s="624"/>
      <c r="M266" s="557"/>
      <c r="N266" s="627">
        <v>0</v>
      </c>
      <c r="O266" s="615">
        <v>2.5</v>
      </c>
      <c r="P266" s="628">
        <v>0</v>
      </c>
      <c r="Q266" s="557"/>
      <c r="R266" s="557"/>
      <c r="S266" s="615" t="s">
        <v>9</v>
      </c>
      <c r="T266" s="615" t="s">
        <v>178</v>
      </c>
      <c r="U266" s="624"/>
      <c r="V266" s="557"/>
      <c r="W266" s="628">
        <v>0</v>
      </c>
      <c r="X266" s="628">
        <v>2.5</v>
      </c>
      <c r="Y266" s="628">
        <v>0</v>
      </c>
      <c r="Z266" s="557"/>
      <c r="AA266" s="557"/>
    </row>
    <row r="267" spans="1:27">
      <c r="A267" s="615" t="s">
        <v>168</v>
      </c>
      <c r="B267" s="615" t="s">
        <v>178</v>
      </c>
      <c r="C267" s="619"/>
      <c r="D267" s="557"/>
      <c r="E267" s="627">
        <v>0</v>
      </c>
      <c r="F267" s="615">
        <v>2.5</v>
      </c>
      <c r="G267" s="628">
        <v>0</v>
      </c>
      <c r="H267" s="557"/>
      <c r="I267" s="557"/>
      <c r="J267" s="615" t="s">
        <v>10</v>
      </c>
      <c r="K267" s="615" t="s">
        <v>178</v>
      </c>
      <c r="L267" s="624"/>
      <c r="M267" s="557"/>
      <c r="N267" s="627">
        <v>0</v>
      </c>
      <c r="O267" s="615">
        <v>2.5</v>
      </c>
      <c r="P267" s="628">
        <v>0</v>
      </c>
      <c r="Q267" s="557"/>
      <c r="R267" s="557"/>
      <c r="S267" s="615" t="s">
        <v>9</v>
      </c>
      <c r="T267" s="615" t="s">
        <v>178</v>
      </c>
      <c r="U267" s="624"/>
      <c r="V267" s="557"/>
      <c r="W267" s="628">
        <v>0</v>
      </c>
      <c r="X267" s="628">
        <v>2.5</v>
      </c>
      <c r="Y267" s="628">
        <v>0</v>
      </c>
      <c r="Z267" s="557"/>
      <c r="AA267" s="557"/>
    </row>
    <row r="268" spans="1:27">
      <c r="A268" s="557"/>
      <c r="B268" s="615" t="s">
        <v>173</v>
      </c>
      <c r="C268" s="626">
        <v>0</v>
      </c>
      <c r="D268" s="615">
        <v>0</v>
      </c>
      <c r="E268" s="627">
        <v>0</v>
      </c>
      <c r="F268" s="615">
        <v>2.5</v>
      </c>
      <c r="G268" s="628">
        <v>0</v>
      </c>
      <c r="H268" s="557"/>
      <c r="I268" s="557"/>
      <c r="J268" s="557"/>
      <c r="K268" s="615" t="s">
        <v>173</v>
      </c>
      <c r="L268" s="629">
        <v>0</v>
      </c>
      <c r="M268" s="615">
        <v>0</v>
      </c>
      <c r="N268" s="627">
        <v>0</v>
      </c>
      <c r="O268" s="615">
        <v>2.5</v>
      </c>
      <c r="P268" s="628">
        <v>0</v>
      </c>
      <c r="Q268" s="557"/>
      <c r="R268" s="557"/>
      <c r="S268" s="557"/>
      <c r="T268" s="615" t="s">
        <v>173</v>
      </c>
      <c r="U268" s="629">
        <v>0</v>
      </c>
      <c r="V268" s="615">
        <v>0</v>
      </c>
      <c r="W268" s="628">
        <v>0</v>
      </c>
      <c r="X268" s="628">
        <v>2.5</v>
      </c>
      <c r="Y268" s="628">
        <v>0</v>
      </c>
      <c r="Z268" s="557"/>
      <c r="AA268" s="557"/>
    </row>
    <row r="269" spans="1:27">
      <c r="A269" s="615"/>
      <c r="B269" s="615"/>
      <c r="C269" s="626"/>
      <c r="D269" s="615"/>
      <c r="E269" s="621"/>
      <c r="F269" s="557"/>
      <c r="G269" s="623"/>
      <c r="H269" s="615"/>
      <c r="I269" s="615"/>
      <c r="J269" s="615"/>
      <c r="K269" s="615"/>
      <c r="L269" s="629"/>
      <c r="M269" s="615"/>
      <c r="N269" s="627"/>
      <c r="O269" s="615"/>
      <c r="P269" s="628"/>
      <c r="Q269" s="615"/>
      <c r="R269" s="615"/>
      <c r="S269" s="615"/>
      <c r="T269" s="615"/>
      <c r="U269" s="629"/>
      <c r="V269" s="615"/>
      <c r="W269" s="628"/>
      <c r="X269" s="628"/>
      <c r="Y269" s="628"/>
      <c r="Z269" s="615"/>
      <c r="AA269" s="615"/>
    </row>
    <row r="270" spans="1:27">
      <c r="A270" s="615"/>
      <c r="B270" s="615"/>
      <c r="C270" s="626"/>
      <c r="D270" s="615"/>
      <c r="E270" s="621"/>
      <c r="F270" s="557"/>
      <c r="G270" s="623"/>
      <c r="H270" s="615"/>
      <c r="I270" s="615"/>
      <c r="J270" s="615"/>
      <c r="K270" s="615"/>
      <c r="L270" s="629"/>
      <c r="M270" s="615"/>
      <c r="N270" s="627"/>
      <c r="O270" s="615"/>
      <c r="P270" s="628"/>
      <c r="Q270" s="615"/>
      <c r="R270" s="615"/>
      <c r="S270" s="615"/>
      <c r="T270" s="615"/>
      <c r="U270" s="629"/>
      <c r="V270" s="615"/>
      <c r="W270" s="628"/>
      <c r="X270" s="628"/>
      <c r="Y270" s="628"/>
      <c r="Z270" s="615"/>
      <c r="AA270" s="615"/>
    </row>
    <row r="271" spans="1:27">
      <c r="A271" s="615" t="s">
        <v>159</v>
      </c>
      <c r="B271" s="639">
        <v>43622</v>
      </c>
      <c r="C271" s="619"/>
      <c r="D271" s="557"/>
      <c r="E271" s="621"/>
      <c r="F271" s="557"/>
      <c r="G271" s="623"/>
      <c r="H271" s="557"/>
      <c r="I271" s="557"/>
      <c r="J271" s="615" t="s">
        <v>159</v>
      </c>
      <c r="K271" s="615"/>
      <c r="L271" s="624"/>
      <c r="M271" s="557"/>
      <c r="N271" s="621"/>
      <c r="O271" s="557"/>
      <c r="P271" s="623"/>
      <c r="Q271" s="557"/>
      <c r="R271" s="557"/>
      <c r="S271" s="615" t="s">
        <v>159</v>
      </c>
      <c r="T271" s="615"/>
      <c r="U271" s="624"/>
      <c r="V271" s="557"/>
      <c r="W271" s="623"/>
      <c r="X271" s="623"/>
      <c r="Y271" s="623"/>
      <c r="Z271" s="557"/>
      <c r="AA271" s="557"/>
    </row>
    <row r="272" spans="1:27">
      <c r="A272" s="615" t="s">
        <v>160</v>
      </c>
      <c r="B272" s="615" t="s">
        <v>161</v>
      </c>
      <c r="C272" s="626" t="s">
        <v>162</v>
      </c>
      <c r="D272" s="615" t="s">
        <v>163</v>
      </c>
      <c r="E272" s="627" t="s">
        <v>164</v>
      </c>
      <c r="F272" s="615" t="s">
        <v>165</v>
      </c>
      <c r="G272" s="628" t="s">
        <v>166</v>
      </c>
      <c r="H272" s="615" t="s">
        <v>167</v>
      </c>
      <c r="I272" s="557"/>
      <c r="J272" s="615" t="s">
        <v>160</v>
      </c>
      <c r="K272" s="615" t="s">
        <v>161</v>
      </c>
      <c r="L272" s="629" t="s">
        <v>162</v>
      </c>
      <c r="M272" s="615" t="s">
        <v>163</v>
      </c>
      <c r="N272" s="627" t="s">
        <v>164</v>
      </c>
      <c r="O272" s="615" t="s">
        <v>165</v>
      </c>
      <c r="P272" s="628" t="s">
        <v>166</v>
      </c>
      <c r="Q272" s="615" t="s">
        <v>167</v>
      </c>
      <c r="R272" s="557"/>
      <c r="S272" s="615" t="s">
        <v>160</v>
      </c>
      <c r="T272" s="615" t="s">
        <v>161</v>
      </c>
      <c r="U272" s="629" t="s">
        <v>162</v>
      </c>
      <c r="V272" s="615" t="s">
        <v>163</v>
      </c>
      <c r="W272" s="628" t="s">
        <v>164</v>
      </c>
      <c r="X272" s="628" t="s">
        <v>165</v>
      </c>
      <c r="Y272" s="628" t="s">
        <v>166</v>
      </c>
      <c r="Z272" s="615" t="s">
        <v>167</v>
      </c>
      <c r="AA272" s="557"/>
    </row>
    <row r="273" spans="1:27">
      <c r="A273" s="615" t="s">
        <v>168</v>
      </c>
      <c r="B273" s="615" t="s">
        <v>169</v>
      </c>
      <c r="C273" s="626">
        <v>6412</v>
      </c>
      <c r="D273" s="615">
        <v>34</v>
      </c>
      <c r="E273" s="627">
        <v>188.58823529411765</v>
      </c>
      <c r="F273" s="615">
        <v>8.3000000000000007</v>
      </c>
      <c r="G273" s="628">
        <v>44.011228945726764</v>
      </c>
      <c r="H273" s="615" t="s">
        <v>170</v>
      </c>
      <c r="I273" s="557"/>
      <c r="J273" s="615" t="s">
        <v>10</v>
      </c>
      <c r="K273" s="615" t="s">
        <v>169</v>
      </c>
      <c r="L273" s="629">
        <v>3730</v>
      </c>
      <c r="M273" s="615">
        <v>18</v>
      </c>
      <c r="N273" s="627">
        <v>207.22222222222223</v>
      </c>
      <c r="O273" s="615">
        <v>8.3000000000000007</v>
      </c>
      <c r="P273" s="628">
        <v>40.053619302949059</v>
      </c>
      <c r="Q273" s="615" t="s">
        <v>171</v>
      </c>
      <c r="R273" s="557"/>
      <c r="S273" s="615" t="s">
        <v>9</v>
      </c>
      <c r="T273" s="615" t="s">
        <v>169</v>
      </c>
      <c r="U273" s="629">
        <v>5400</v>
      </c>
      <c r="V273" s="615">
        <v>21</v>
      </c>
      <c r="W273" s="628">
        <v>257.14285714285717</v>
      </c>
      <c r="X273" s="628">
        <v>8.3000000000000007</v>
      </c>
      <c r="Y273" s="628">
        <v>32.277777777777779</v>
      </c>
      <c r="Z273" s="615" t="s">
        <v>171</v>
      </c>
      <c r="AA273" s="557"/>
    </row>
    <row r="274" spans="1:27">
      <c r="A274" s="615" t="s">
        <v>168</v>
      </c>
      <c r="B274" s="615" t="s">
        <v>169</v>
      </c>
      <c r="C274" s="626">
        <v>6300</v>
      </c>
      <c r="D274" s="615">
        <v>30</v>
      </c>
      <c r="E274" s="627">
        <v>210</v>
      </c>
      <c r="F274" s="615">
        <v>8.3000000000000007</v>
      </c>
      <c r="G274" s="628">
        <v>39.523809523809526</v>
      </c>
      <c r="H274" s="615" t="s">
        <v>170</v>
      </c>
      <c r="I274" s="557"/>
      <c r="J274" s="615" t="s">
        <v>172</v>
      </c>
      <c r="K274" s="615" t="s">
        <v>169</v>
      </c>
      <c r="L274" s="629">
        <v>4110</v>
      </c>
      <c r="M274" s="615">
        <v>17</v>
      </c>
      <c r="N274" s="627">
        <v>241.76470588235293</v>
      </c>
      <c r="O274" s="615">
        <v>8.3000000000000007</v>
      </c>
      <c r="P274" s="628">
        <v>34.330900243309003</v>
      </c>
      <c r="Q274" s="615" t="s">
        <v>171</v>
      </c>
      <c r="R274" s="557"/>
      <c r="S274" s="615" t="s">
        <v>9</v>
      </c>
      <c r="T274" s="615" t="s">
        <v>169</v>
      </c>
      <c r="U274" s="629">
        <v>4635</v>
      </c>
      <c r="V274" s="615">
        <v>16</v>
      </c>
      <c r="W274" s="628">
        <v>289.6875</v>
      </c>
      <c r="X274" s="628">
        <v>8.3000000000000007</v>
      </c>
      <c r="Y274" s="628">
        <v>28.651564185544771</v>
      </c>
      <c r="Z274" s="615" t="s">
        <v>171</v>
      </c>
      <c r="AA274" s="557"/>
    </row>
    <row r="275" spans="1:27">
      <c r="A275" s="615" t="s">
        <v>168</v>
      </c>
      <c r="B275" s="615" t="s">
        <v>169</v>
      </c>
      <c r="C275" s="626">
        <v>5641</v>
      </c>
      <c r="D275" s="615">
        <v>30</v>
      </c>
      <c r="E275" s="627">
        <v>188.03333333333333</v>
      </c>
      <c r="F275" s="615">
        <v>8.3000000000000007</v>
      </c>
      <c r="G275" s="628">
        <v>44.14110973231697</v>
      </c>
      <c r="H275" s="615" t="s">
        <v>170</v>
      </c>
      <c r="I275" s="557"/>
      <c r="J275" s="615" t="s">
        <v>10</v>
      </c>
      <c r="K275" s="615" t="s">
        <v>169</v>
      </c>
      <c r="L275" s="629">
        <v>3525</v>
      </c>
      <c r="M275" s="615">
        <v>15</v>
      </c>
      <c r="N275" s="627">
        <v>235</v>
      </c>
      <c r="O275" s="615">
        <v>8.3000000000000007</v>
      </c>
      <c r="P275" s="628">
        <v>35.319148936170215</v>
      </c>
      <c r="Q275" s="615" t="s">
        <v>171</v>
      </c>
      <c r="R275" s="557"/>
      <c r="S275" s="615" t="s">
        <v>9</v>
      </c>
      <c r="T275" s="615" t="s">
        <v>169</v>
      </c>
      <c r="U275" s="629">
        <v>0</v>
      </c>
      <c r="V275" s="615">
        <v>0</v>
      </c>
      <c r="W275" s="628">
        <v>0</v>
      </c>
      <c r="X275" s="628">
        <v>8.3000000000000007</v>
      </c>
      <c r="Y275" s="628">
        <v>0</v>
      </c>
      <c r="Z275" s="615" t="s">
        <v>171</v>
      </c>
      <c r="AA275" s="557"/>
    </row>
    <row r="276" spans="1:27">
      <c r="A276" s="557"/>
      <c r="B276" s="615" t="s">
        <v>173</v>
      </c>
      <c r="C276" s="626">
        <v>18353</v>
      </c>
      <c r="D276" s="615">
        <v>94</v>
      </c>
      <c r="E276" s="627">
        <v>195.24468085106383</v>
      </c>
      <c r="F276" s="615">
        <v>8.3000000000000007</v>
      </c>
      <c r="G276" s="628">
        <v>42.510761183457753</v>
      </c>
      <c r="H276" s="615" t="s">
        <v>170</v>
      </c>
      <c r="I276" s="557"/>
      <c r="J276" s="557"/>
      <c r="K276" s="615" t="s">
        <v>173</v>
      </c>
      <c r="L276" s="629">
        <v>11365</v>
      </c>
      <c r="M276" s="615">
        <v>50</v>
      </c>
      <c r="N276" s="627">
        <v>227.3</v>
      </c>
      <c r="O276" s="615">
        <v>8.3000000000000007</v>
      </c>
      <c r="P276" s="628">
        <v>36.515618125824901</v>
      </c>
      <c r="Q276" s="615" t="s">
        <v>171</v>
      </c>
      <c r="R276" s="557"/>
      <c r="S276" s="557"/>
      <c r="T276" s="615" t="s">
        <v>173</v>
      </c>
      <c r="U276" s="629">
        <v>10035</v>
      </c>
      <c r="V276" s="615">
        <v>37</v>
      </c>
      <c r="W276" s="628">
        <v>271.2162162162162</v>
      </c>
      <c r="X276" s="628">
        <v>8.3000000000000007</v>
      </c>
      <c r="Y276" s="628">
        <v>30.602889885401101</v>
      </c>
      <c r="Z276" s="615" t="s">
        <v>171</v>
      </c>
      <c r="AA276" s="557"/>
    </row>
    <row r="277" spans="1:27">
      <c r="A277" s="557"/>
      <c r="B277" s="557"/>
      <c r="C277" s="619"/>
      <c r="D277" s="557"/>
      <c r="E277" s="627">
        <v>0</v>
      </c>
      <c r="F277" s="557"/>
      <c r="G277" s="628">
        <v>0</v>
      </c>
      <c r="H277" s="557"/>
      <c r="I277" s="557"/>
      <c r="J277" s="557"/>
      <c r="K277" s="557"/>
      <c r="L277" s="624"/>
      <c r="M277" s="557"/>
      <c r="N277" s="627">
        <v>0</v>
      </c>
      <c r="O277" s="557"/>
      <c r="P277" s="628">
        <v>0</v>
      </c>
      <c r="Q277" s="557"/>
      <c r="R277" s="557"/>
      <c r="S277" s="557"/>
      <c r="T277" s="557"/>
      <c r="U277" s="624"/>
      <c r="V277" s="557"/>
      <c r="W277" s="628">
        <v>0</v>
      </c>
      <c r="X277" s="623"/>
      <c r="Y277" s="628"/>
      <c r="Z277" s="557"/>
      <c r="AA277" s="557"/>
    </row>
    <row r="278" spans="1:27">
      <c r="A278" s="615" t="s">
        <v>168</v>
      </c>
      <c r="B278" s="615" t="s">
        <v>174</v>
      </c>
      <c r="C278" s="626">
        <v>5117</v>
      </c>
      <c r="D278" s="615">
        <v>27</v>
      </c>
      <c r="E278" s="627">
        <v>189.5185185185185</v>
      </c>
      <c r="F278" s="615">
        <v>6.7</v>
      </c>
      <c r="G278" s="628">
        <v>35.352745749462578</v>
      </c>
      <c r="H278" s="615" t="s">
        <v>170</v>
      </c>
      <c r="I278" s="557"/>
      <c r="J278" s="615" t="s">
        <v>10</v>
      </c>
      <c r="K278" s="615" t="s">
        <v>174</v>
      </c>
      <c r="L278" s="629">
        <v>3335</v>
      </c>
      <c r="M278" s="615">
        <v>18</v>
      </c>
      <c r="N278" s="627">
        <v>185.27777777777777</v>
      </c>
      <c r="O278" s="615">
        <v>6.7</v>
      </c>
      <c r="P278" s="628">
        <v>36.161919040479759</v>
      </c>
      <c r="Q278" s="615" t="s">
        <v>171</v>
      </c>
      <c r="R278" s="557"/>
      <c r="S278" s="615" t="s">
        <v>9</v>
      </c>
      <c r="T278" s="615" t="s">
        <v>174</v>
      </c>
      <c r="U278" s="629">
        <v>3040</v>
      </c>
      <c r="V278" s="615">
        <v>14</v>
      </c>
      <c r="W278" s="628">
        <v>217.14285714285714</v>
      </c>
      <c r="X278" s="628">
        <v>6.7</v>
      </c>
      <c r="Y278" s="628">
        <v>30.85526315789474</v>
      </c>
      <c r="Z278" s="615" t="s">
        <v>171</v>
      </c>
      <c r="AA278" s="557"/>
    </row>
    <row r="279" spans="1:27">
      <c r="A279" s="615" t="s">
        <v>168</v>
      </c>
      <c r="B279" s="615" t="s">
        <v>174</v>
      </c>
      <c r="C279" s="626">
        <v>4730</v>
      </c>
      <c r="D279" s="615">
        <v>26</v>
      </c>
      <c r="E279" s="627">
        <v>181.92307692307693</v>
      </c>
      <c r="F279" s="615">
        <v>6.7</v>
      </c>
      <c r="G279" s="628">
        <v>36.828752642706135</v>
      </c>
      <c r="H279" s="615" t="s">
        <v>170</v>
      </c>
      <c r="I279" s="557"/>
      <c r="J279" s="615" t="s">
        <v>172</v>
      </c>
      <c r="K279" s="615" t="s">
        <v>174</v>
      </c>
      <c r="L279" s="629">
        <v>3700</v>
      </c>
      <c r="M279" s="615">
        <v>20</v>
      </c>
      <c r="N279" s="627">
        <v>185</v>
      </c>
      <c r="O279" s="615">
        <v>6.7</v>
      </c>
      <c r="P279" s="628">
        <v>36.216216216216218</v>
      </c>
      <c r="Q279" s="615" t="s">
        <v>171</v>
      </c>
      <c r="R279" s="557"/>
      <c r="S279" s="615" t="s">
        <v>9</v>
      </c>
      <c r="T279" s="615" t="s">
        <v>174</v>
      </c>
      <c r="U279" s="629">
        <v>3605</v>
      </c>
      <c r="V279" s="615">
        <v>16</v>
      </c>
      <c r="W279" s="628">
        <v>225.3125</v>
      </c>
      <c r="X279" s="628">
        <v>6.7</v>
      </c>
      <c r="Y279" s="628">
        <v>29.736477115117893</v>
      </c>
      <c r="Z279" s="615" t="s">
        <v>171</v>
      </c>
      <c r="AA279" s="557"/>
    </row>
    <row r="280" spans="1:27">
      <c r="A280" s="615" t="s">
        <v>168</v>
      </c>
      <c r="B280" s="615" t="s">
        <v>174</v>
      </c>
      <c r="C280" s="626">
        <v>4479</v>
      </c>
      <c r="D280" s="615">
        <v>26</v>
      </c>
      <c r="E280" s="627">
        <v>172.26923076923077</v>
      </c>
      <c r="F280" s="615">
        <v>6.7</v>
      </c>
      <c r="G280" s="628">
        <v>38.892609957579815</v>
      </c>
      <c r="H280" s="615" t="s">
        <v>170</v>
      </c>
      <c r="I280" s="557"/>
      <c r="J280" s="615" t="s">
        <v>10</v>
      </c>
      <c r="K280" s="615" t="s">
        <v>174</v>
      </c>
      <c r="L280" s="629">
        <v>2880</v>
      </c>
      <c r="M280" s="615">
        <v>14</v>
      </c>
      <c r="N280" s="627">
        <v>205.71428571428572</v>
      </c>
      <c r="O280" s="615">
        <v>6.7</v>
      </c>
      <c r="P280" s="628">
        <v>32.569444444444443</v>
      </c>
      <c r="Q280" s="615" t="s">
        <v>171</v>
      </c>
      <c r="R280" s="557"/>
      <c r="S280" s="615" t="s">
        <v>9</v>
      </c>
      <c r="T280" s="615" t="s">
        <v>174</v>
      </c>
      <c r="U280" s="629">
        <v>2600</v>
      </c>
      <c r="V280" s="615">
        <v>14</v>
      </c>
      <c r="W280" s="628">
        <v>185.71428571428572</v>
      </c>
      <c r="X280" s="628">
        <v>6.7</v>
      </c>
      <c r="Y280" s="628">
        <v>36.076923076923073</v>
      </c>
      <c r="Z280" s="615" t="s">
        <v>171</v>
      </c>
      <c r="AA280" s="557"/>
    </row>
    <row r="281" spans="1:27">
      <c r="A281" s="557"/>
      <c r="B281" s="615" t="s">
        <v>173</v>
      </c>
      <c r="C281" s="626">
        <v>14326</v>
      </c>
      <c r="D281" s="615">
        <v>79</v>
      </c>
      <c r="E281" s="627">
        <v>181.34177215189874</v>
      </c>
      <c r="F281" s="615">
        <v>6.7</v>
      </c>
      <c r="G281" s="628">
        <v>36.946809995811812</v>
      </c>
      <c r="H281" s="615" t="s">
        <v>170</v>
      </c>
      <c r="I281" s="557"/>
      <c r="J281" s="557"/>
      <c r="K281" s="615" t="s">
        <v>173</v>
      </c>
      <c r="L281" s="629">
        <v>9915</v>
      </c>
      <c r="M281" s="615">
        <v>52</v>
      </c>
      <c r="N281" s="627">
        <v>190.67307692307693</v>
      </c>
      <c r="O281" s="615">
        <v>6.7</v>
      </c>
      <c r="P281" s="628">
        <v>35.138678769541102</v>
      </c>
      <c r="Q281" s="615" t="s">
        <v>171</v>
      </c>
      <c r="R281" s="557"/>
      <c r="S281" s="557"/>
      <c r="T281" s="615" t="s">
        <v>173</v>
      </c>
      <c r="U281" s="629">
        <v>9245</v>
      </c>
      <c r="V281" s="615">
        <v>44</v>
      </c>
      <c r="W281" s="628">
        <v>210.11363636363637</v>
      </c>
      <c r="X281" s="628">
        <v>6.7</v>
      </c>
      <c r="Y281" s="628">
        <v>31.887506760411036</v>
      </c>
      <c r="Z281" s="615" t="s">
        <v>171</v>
      </c>
      <c r="AA281" s="557"/>
    </row>
    <row r="282" spans="1:27">
      <c r="A282" s="557"/>
      <c r="B282" s="557"/>
      <c r="C282" s="619"/>
      <c r="D282" s="557"/>
      <c r="E282" s="627"/>
      <c r="F282" s="557"/>
      <c r="G282" s="628"/>
      <c r="H282" s="615"/>
      <c r="I282" s="557"/>
      <c r="J282" s="557"/>
      <c r="K282" s="557"/>
      <c r="L282" s="624"/>
      <c r="M282" s="557"/>
      <c r="N282" s="627">
        <v>0</v>
      </c>
      <c r="O282" s="557"/>
      <c r="P282" s="628">
        <v>0</v>
      </c>
      <c r="Q282" s="615" t="s">
        <v>171</v>
      </c>
      <c r="R282" s="557"/>
      <c r="S282" s="557"/>
      <c r="T282" s="557"/>
      <c r="U282" s="624"/>
      <c r="V282" s="557"/>
      <c r="W282" s="628"/>
      <c r="X282" s="623"/>
      <c r="Y282" s="628"/>
      <c r="Z282" s="557"/>
      <c r="AA282" s="557"/>
    </row>
    <row r="283" spans="1:27">
      <c r="A283" s="615" t="s">
        <v>168</v>
      </c>
      <c r="B283" s="615" t="s">
        <v>175</v>
      </c>
      <c r="C283" s="626">
        <v>3504</v>
      </c>
      <c r="D283" s="615">
        <v>24</v>
      </c>
      <c r="E283" s="627">
        <v>146</v>
      </c>
      <c r="F283" s="615">
        <v>5</v>
      </c>
      <c r="G283" s="628">
        <v>34.246575342465754</v>
      </c>
      <c r="H283" s="615" t="s">
        <v>170</v>
      </c>
      <c r="I283" s="557"/>
      <c r="J283" s="615" t="s">
        <v>10</v>
      </c>
      <c r="K283" s="615" t="s">
        <v>175</v>
      </c>
      <c r="L283" s="629">
        <v>1885</v>
      </c>
      <c r="M283" s="615">
        <v>12</v>
      </c>
      <c r="N283" s="627">
        <v>157.08333333333334</v>
      </c>
      <c r="O283" s="615">
        <v>5</v>
      </c>
      <c r="P283" s="628">
        <v>31.830238726790448</v>
      </c>
      <c r="Q283" s="615" t="s">
        <v>171</v>
      </c>
      <c r="R283" s="557"/>
      <c r="S283" s="615" t="s">
        <v>9</v>
      </c>
      <c r="T283" s="615" t="s">
        <v>175</v>
      </c>
      <c r="U283" s="629">
        <v>2575</v>
      </c>
      <c r="V283" s="615">
        <v>16</v>
      </c>
      <c r="W283" s="628">
        <v>160.9375</v>
      </c>
      <c r="X283" s="628">
        <v>5</v>
      </c>
      <c r="Y283" s="628">
        <v>31.067961165048544</v>
      </c>
      <c r="Z283" s="615" t="s">
        <v>171</v>
      </c>
      <c r="AA283" s="557"/>
    </row>
    <row r="284" spans="1:27">
      <c r="A284" s="615" t="s">
        <v>168</v>
      </c>
      <c r="B284" s="615" t="s">
        <v>175</v>
      </c>
      <c r="C284" s="626">
        <v>3381</v>
      </c>
      <c r="D284" s="615">
        <v>25</v>
      </c>
      <c r="E284" s="627">
        <v>135.24</v>
      </c>
      <c r="F284" s="615">
        <v>5</v>
      </c>
      <c r="G284" s="628">
        <v>36.971310263235729</v>
      </c>
      <c r="H284" s="615" t="s">
        <v>170</v>
      </c>
      <c r="I284" s="557"/>
      <c r="J284" s="615" t="s">
        <v>172</v>
      </c>
      <c r="K284" s="615" t="s">
        <v>175</v>
      </c>
      <c r="L284" s="629">
        <v>1660</v>
      </c>
      <c r="M284" s="615">
        <v>10</v>
      </c>
      <c r="N284" s="627">
        <v>166</v>
      </c>
      <c r="O284" s="615">
        <v>5</v>
      </c>
      <c r="P284" s="628">
        <v>30.120481927710845</v>
      </c>
      <c r="Q284" s="615" t="s">
        <v>171</v>
      </c>
      <c r="R284" s="557"/>
      <c r="S284" s="615" t="s">
        <v>9</v>
      </c>
      <c r="T284" s="615" t="s">
        <v>175</v>
      </c>
      <c r="U284" s="629">
        <v>2965</v>
      </c>
      <c r="V284" s="615">
        <v>20</v>
      </c>
      <c r="W284" s="628">
        <v>148.25</v>
      </c>
      <c r="X284" s="628">
        <v>5</v>
      </c>
      <c r="Y284" s="628">
        <v>33.726812816188868</v>
      </c>
      <c r="Z284" s="615" t="s">
        <v>171</v>
      </c>
      <c r="AA284" s="557"/>
    </row>
    <row r="285" spans="1:27">
      <c r="A285" s="615" t="s">
        <v>168</v>
      </c>
      <c r="B285" s="615" t="s">
        <v>175</v>
      </c>
      <c r="C285" s="626">
        <v>3900</v>
      </c>
      <c r="D285" s="615">
        <v>26</v>
      </c>
      <c r="E285" s="627">
        <v>150</v>
      </c>
      <c r="F285" s="615">
        <v>5</v>
      </c>
      <c r="G285" s="628">
        <v>33.333333333333336</v>
      </c>
      <c r="H285" s="615" t="s">
        <v>170</v>
      </c>
      <c r="I285" s="557"/>
      <c r="J285" s="615" t="s">
        <v>10</v>
      </c>
      <c r="K285" s="615" t="s">
        <v>175</v>
      </c>
      <c r="L285" s="629">
        <v>2100</v>
      </c>
      <c r="M285" s="615">
        <v>15</v>
      </c>
      <c r="N285" s="627">
        <v>140</v>
      </c>
      <c r="O285" s="615">
        <v>5</v>
      </c>
      <c r="P285" s="628">
        <v>35.714285714285715</v>
      </c>
      <c r="Q285" s="615" t="s">
        <v>171</v>
      </c>
      <c r="R285" s="557"/>
      <c r="S285" s="615" t="s">
        <v>9</v>
      </c>
      <c r="T285" s="615" t="s">
        <v>175</v>
      </c>
      <c r="U285" s="629">
        <v>1825</v>
      </c>
      <c r="V285" s="615">
        <v>13</v>
      </c>
      <c r="W285" s="628">
        <v>140.38461538461539</v>
      </c>
      <c r="X285" s="628">
        <v>5</v>
      </c>
      <c r="Y285" s="628">
        <v>35.61643835616438</v>
      </c>
      <c r="Z285" s="615" t="s">
        <v>171</v>
      </c>
      <c r="AA285" s="557"/>
    </row>
    <row r="286" spans="1:27">
      <c r="A286" s="557"/>
      <c r="B286" s="615" t="s">
        <v>173</v>
      </c>
      <c r="C286" s="626">
        <v>10785</v>
      </c>
      <c r="D286" s="615">
        <v>75</v>
      </c>
      <c r="E286" s="627">
        <v>143.80000000000001</v>
      </c>
      <c r="F286" s="615">
        <v>5</v>
      </c>
      <c r="G286" s="628">
        <v>34.770514603616135</v>
      </c>
      <c r="H286" s="615" t="s">
        <v>170</v>
      </c>
      <c r="I286" s="557"/>
      <c r="J286" s="557"/>
      <c r="K286" s="615" t="s">
        <v>173</v>
      </c>
      <c r="L286" s="629">
        <v>5645</v>
      </c>
      <c r="M286" s="615">
        <v>37</v>
      </c>
      <c r="N286" s="627">
        <v>152.56756756756758</v>
      </c>
      <c r="O286" s="615">
        <v>5</v>
      </c>
      <c r="P286" s="628">
        <v>32.772364924712136</v>
      </c>
      <c r="Q286" s="615" t="s">
        <v>171</v>
      </c>
      <c r="R286" s="557"/>
      <c r="S286" s="557"/>
      <c r="T286" s="615" t="s">
        <v>173</v>
      </c>
      <c r="U286" s="629">
        <v>7365</v>
      </c>
      <c r="V286" s="615">
        <v>49</v>
      </c>
      <c r="W286" s="628">
        <v>150.30612244897958</v>
      </c>
      <c r="X286" s="628">
        <v>5</v>
      </c>
      <c r="Y286" s="628">
        <v>33.265444670739988</v>
      </c>
      <c r="Z286" s="615" t="s">
        <v>171</v>
      </c>
      <c r="AA286" s="557"/>
    </row>
    <row r="287" spans="1:27">
      <c r="A287" s="557"/>
      <c r="B287" s="557"/>
      <c r="C287" s="619"/>
      <c r="D287" s="557"/>
      <c r="E287" s="627">
        <v>0</v>
      </c>
      <c r="F287" s="557"/>
      <c r="G287" s="628">
        <v>0</v>
      </c>
      <c r="H287" s="557"/>
      <c r="I287" s="557"/>
      <c r="J287" s="557"/>
      <c r="K287" s="557"/>
      <c r="L287" s="624"/>
      <c r="M287" s="557"/>
      <c r="N287" s="627">
        <v>0</v>
      </c>
      <c r="O287" s="557"/>
      <c r="P287" s="628">
        <v>0</v>
      </c>
      <c r="Q287" s="615" t="s">
        <v>171</v>
      </c>
      <c r="R287" s="557"/>
      <c r="S287" s="557"/>
      <c r="T287" s="557"/>
      <c r="U287" s="624"/>
      <c r="V287" s="557"/>
      <c r="W287" s="628"/>
      <c r="X287" s="623"/>
      <c r="Y287" s="628"/>
      <c r="Z287" s="557"/>
      <c r="AA287" s="557"/>
    </row>
    <row r="288" spans="1:27">
      <c r="A288" s="615" t="s">
        <v>168</v>
      </c>
      <c r="B288" s="615" t="s">
        <v>176</v>
      </c>
      <c r="C288" s="626">
        <v>2000</v>
      </c>
      <c r="D288" s="615">
        <v>18</v>
      </c>
      <c r="E288" s="627">
        <v>111.11111111111111</v>
      </c>
      <c r="F288" s="615">
        <v>4</v>
      </c>
      <c r="G288" s="628">
        <v>36</v>
      </c>
      <c r="H288" s="615" t="s">
        <v>170</v>
      </c>
      <c r="I288" s="557"/>
      <c r="J288" s="615" t="s">
        <v>10</v>
      </c>
      <c r="K288" s="615" t="s">
        <v>176</v>
      </c>
      <c r="L288" s="629">
        <v>1525</v>
      </c>
      <c r="M288" s="615">
        <v>13</v>
      </c>
      <c r="N288" s="627">
        <v>117.30769230769231</v>
      </c>
      <c r="O288" s="615">
        <v>4</v>
      </c>
      <c r="P288" s="628">
        <v>34.098360655737707</v>
      </c>
      <c r="Q288" s="615" t="s">
        <v>171</v>
      </c>
      <c r="R288" s="557"/>
      <c r="S288" s="615" t="s">
        <v>9</v>
      </c>
      <c r="T288" s="615" t="s">
        <v>176</v>
      </c>
      <c r="U288" s="629">
        <v>1770</v>
      </c>
      <c r="V288" s="615">
        <v>14</v>
      </c>
      <c r="W288" s="628">
        <v>126.42857142857143</v>
      </c>
      <c r="X288" s="628">
        <v>4</v>
      </c>
      <c r="Y288" s="628">
        <v>31.638418079096045</v>
      </c>
      <c r="Z288" s="615" t="s">
        <v>171</v>
      </c>
      <c r="AA288" s="557"/>
    </row>
    <row r="289" spans="1:27">
      <c r="A289" s="615" t="s">
        <v>168</v>
      </c>
      <c r="B289" s="615" t="s">
        <v>176</v>
      </c>
      <c r="C289" s="626">
        <v>1980</v>
      </c>
      <c r="D289" s="615">
        <v>14</v>
      </c>
      <c r="E289" s="627">
        <v>141.42857142857142</v>
      </c>
      <c r="F289" s="615">
        <v>4</v>
      </c>
      <c r="G289" s="628">
        <v>28.282828282828284</v>
      </c>
      <c r="H289" s="615" t="s">
        <v>170</v>
      </c>
      <c r="I289" s="557"/>
      <c r="J289" s="615" t="s">
        <v>10</v>
      </c>
      <c r="K289" s="615" t="s">
        <v>176</v>
      </c>
      <c r="L289" s="629">
        <v>1365</v>
      </c>
      <c r="M289" s="615">
        <v>11</v>
      </c>
      <c r="N289" s="627">
        <v>124.09090909090909</v>
      </c>
      <c r="O289" s="615">
        <v>4</v>
      </c>
      <c r="P289" s="628">
        <v>32.234432234432234</v>
      </c>
      <c r="Q289" s="615" t="s">
        <v>171</v>
      </c>
      <c r="R289" s="557"/>
      <c r="S289" s="615" t="s">
        <v>9</v>
      </c>
      <c r="T289" s="615" t="s">
        <v>176</v>
      </c>
      <c r="U289" s="629">
        <v>2250</v>
      </c>
      <c r="V289" s="615">
        <v>16</v>
      </c>
      <c r="W289" s="628">
        <v>140.625</v>
      </c>
      <c r="X289" s="628">
        <v>4</v>
      </c>
      <c r="Y289" s="628">
        <v>28.444444444444443</v>
      </c>
      <c r="Z289" s="615" t="s">
        <v>171</v>
      </c>
      <c r="AA289" s="557"/>
    </row>
    <row r="290" spans="1:27">
      <c r="A290" s="615" t="s">
        <v>168</v>
      </c>
      <c r="B290" s="615" t="s">
        <v>176</v>
      </c>
      <c r="C290" s="626">
        <v>1601</v>
      </c>
      <c r="D290" s="615">
        <v>13</v>
      </c>
      <c r="E290" s="627">
        <v>123.15384615384616</v>
      </c>
      <c r="F290" s="615">
        <v>4</v>
      </c>
      <c r="G290" s="628">
        <v>32.479700187382882</v>
      </c>
      <c r="H290" s="615" t="s">
        <v>170</v>
      </c>
      <c r="I290" s="557"/>
      <c r="J290" s="615" t="s">
        <v>10</v>
      </c>
      <c r="K290" s="615" t="s">
        <v>176</v>
      </c>
      <c r="L290" s="629">
        <v>1940</v>
      </c>
      <c r="M290" s="615">
        <v>14</v>
      </c>
      <c r="N290" s="627">
        <v>138.57142857142858</v>
      </c>
      <c r="O290" s="615">
        <v>4</v>
      </c>
      <c r="P290" s="628">
        <v>28.865979381443296</v>
      </c>
      <c r="Q290" s="615" t="s">
        <v>171</v>
      </c>
      <c r="R290" s="557"/>
      <c r="S290" s="615" t="s">
        <v>9</v>
      </c>
      <c r="T290" s="615" t="s">
        <v>176</v>
      </c>
      <c r="U290" s="629">
        <v>1995</v>
      </c>
      <c r="V290" s="615">
        <v>15</v>
      </c>
      <c r="W290" s="628">
        <v>133</v>
      </c>
      <c r="X290" s="628">
        <v>4</v>
      </c>
      <c r="Y290" s="628">
        <v>30.075187969924812</v>
      </c>
      <c r="Z290" s="615" t="s">
        <v>171</v>
      </c>
      <c r="AA290" s="557"/>
    </row>
    <row r="291" spans="1:27">
      <c r="A291" s="557"/>
      <c r="B291" s="615" t="s">
        <v>173</v>
      </c>
      <c r="C291" s="626">
        <v>5581</v>
      </c>
      <c r="D291" s="615">
        <v>45</v>
      </c>
      <c r="E291" s="627">
        <v>124.02222222222223</v>
      </c>
      <c r="F291" s="615">
        <v>4</v>
      </c>
      <c r="G291" s="628">
        <v>32.252284536821357</v>
      </c>
      <c r="H291" s="615" t="s">
        <v>170</v>
      </c>
      <c r="I291" s="557"/>
      <c r="J291" s="557"/>
      <c r="K291" s="615" t="s">
        <v>173</v>
      </c>
      <c r="L291" s="629">
        <v>4830</v>
      </c>
      <c r="M291" s="615">
        <v>38</v>
      </c>
      <c r="N291" s="627">
        <v>127.10526315789474</v>
      </c>
      <c r="O291" s="615">
        <v>4</v>
      </c>
      <c r="P291" s="628">
        <v>31.469979296066253</v>
      </c>
      <c r="Q291" s="615" t="s">
        <v>171</v>
      </c>
      <c r="R291" s="557"/>
      <c r="S291" s="557"/>
      <c r="T291" s="615" t="s">
        <v>173</v>
      </c>
      <c r="U291" s="629">
        <v>6015</v>
      </c>
      <c r="V291" s="615">
        <v>45</v>
      </c>
      <c r="W291" s="628">
        <v>133.66666666666666</v>
      </c>
      <c r="X291" s="628">
        <v>4</v>
      </c>
      <c r="Y291" s="628">
        <v>29.925187032418954</v>
      </c>
      <c r="Z291" s="615" t="s">
        <v>171</v>
      </c>
      <c r="AA291" s="557"/>
    </row>
    <row r="292" spans="1:27">
      <c r="A292" s="557"/>
      <c r="B292" s="557"/>
      <c r="C292" s="619"/>
      <c r="D292" s="557"/>
      <c r="E292" s="627">
        <v>0</v>
      </c>
      <c r="F292" s="557"/>
      <c r="G292" s="628">
        <v>0</v>
      </c>
      <c r="H292" s="557"/>
      <c r="I292" s="557"/>
      <c r="J292" s="557"/>
      <c r="K292" s="557"/>
      <c r="L292" s="624"/>
      <c r="M292" s="557"/>
      <c r="N292" s="627">
        <v>0</v>
      </c>
      <c r="O292" s="557"/>
      <c r="P292" s="628">
        <v>0</v>
      </c>
      <c r="Q292" s="615" t="s">
        <v>171</v>
      </c>
      <c r="R292" s="557"/>
      <c r="S292" s="557"/>
      <c r="T292" s="557"/>
      <c r="U292" s="624"/>
      <c r="V292" s="557"/>
      <c r="W292" s="628"/>
      <c r="X292" s="623"/>
      <c r="Y292" s="628"/>
      <c r="Z292" s="557"/>
      <c r="AA292" s="557"/>
    </row>
    <row r="293" spans="1:27">
      <c r="A293" s="615" t="s">
        <v>168</v>
      </c>
      <c r="B293" s="615" t="s">
        <v>177</v>
      </c>
      <c r="C293" s="626">
        <v>1219</v>
      </c>
      <c r="D293" s="615">
        <v>12</v>
      </c>
      <c r="E293" s="627">
        <v>101.58333333333333</v>
      </c>
      <c r="F293" s="615">
        <v>3.3</v>
      </c>
      <c r="G293" s="628">
        <v>32.485643970467599</v>
      </c>
      <c r="H293" s="615" t="s">
        <v>170</v>
      </c>
      <c r="I293" s="557"/>
      <c r="J293" s="615" t="s">
        <v>10</v>
      </c>
      <c r="K293" s="615" t="s">
        <v>177</v>
      </c>
      <c r="L293" s="629">
        <v>1150</v>
      </c>
      <c r="M293" s="615">
        <v>10</v>
      </c>
      <c r="N293" s="627">
        <v>115</v>
      </c>
      <c r="O293" s="615">
        <v>3.3</v>
      </c>
      <c r="P293" s="628">
        <v>28.695652173913039</v>
      </c>
      <c r="Q293" s="615" t="s">
        <v>171</v>
      </c>
      <c r="R293" s="557"/>
      <c r="S293" s="615" t="s">
        <v>9</v>
      </c>
      <c r="T293" s="615" t="s">
        <v>177</v>
      </c>
      <c r="U293" s="629">
        <v>1234</v>
      </c>
      <c r="V293" s="615">
        <v>11</v>
      </c>
      <c r="W293" s="628">
        <v>112.18181818181819</v>
      </c>
      <c r="X293" s="628">
        <v>3.3</v>
      </c>
      <c r="Y293" s="628">
        <v>29.416531604538083</v>
      </c>
      <c r="Z293" s="615" t="s">
        <v>171</v>
      </c>
      <c r="AA293" s="557"/>
    </row>
    <row r="294" spans="1:27">
      <c r="A294" s="615" t="s">
        <v>168</v>
      </c>
      <c r="B294" s="615" t="s">
        <v>177</v>
      </c>
      <c r="C294" s="626">
        <v>1050</v>
      </c>
      <c r="D294" s="615">
        <v>10</v>
      </c>
      <c r="E294" s="627">
        <v>105</v>
      </c>
      <c r="F294" s="615">
        <v>3.3</v>
      </c>
      <c r="G294" s="628">
        <v>31.428571428571427</v>
      </c>
      <c r="H294" s="615" t="s">
        <v>170</v>
      </c>
      <c r="I294" s="557"/>
      <c r="J294" s="615" t="s">
        <v>10</v>
      </c>
      <c r="K294" s="615" t="s">
        <v>177</v>
      </c>
      <c r="L294" s="629">
        <v>1110</v>
      </c>
      <c r="M294" s="615">
        <v>10</v>
      </c>
      <c r="N294" s="627">
        <v>111</v>
      </c>
      <c r="O294" s="615">
        <v>3.3</v>
      </c>
      <c r="P294" s="628">
        <v>29.72972972972973</v>
      </c>
      <c r="Q294" s="615" t="s">
        <v>171</v>
      </c>
      <c r="R294" s="557"/>
      <c r="S294" s="615" t="s">
        <v>9</v>
      </c>
      <c r="T294" s="615" t="s">
        <v>177</v>
      </c>
      <c r="U294" s="629">
        <v>1280</v>
      </c>
      <c r="V294" s="615">
        <v>10</v>
      </c>
      <c r="W294" s="628">
        <v>128</v>
      </c>
      <c r="X294" s="628">
        <v>3.3</v>
      </c>
      <c r="Y294" s="628">
        <v>25.78125</v>
      </c>
      <c r="Z294" s="615" t="s">
        <v>171</v>
      </c>
      <c r="AA294" s="557"/>
    </row>
    <row r="295" spans="1:27">
      <c r="A295" s="615" t="s">
        <v>168</v>
      </c>
      <c r="B295" s="615" t="s">
        <v>177</v>
      </c>
      <c r="C295" s="626">
        <v>852</v>
      </c>
      <c r="D295" s="615">
        <v>10</v>
      </c>
      <c r="E295" s="627">
        <v>85.2</v>
      </c>
      <c r="F295" s="615">
        <v>3.3</v>
      </c>
      <c r="G295" s="628">
        <v>38.732394366197177</v>
      </c>
      <c r="H295" s="615" t="s">
        <v>170</v>
      </c>
      <c r="I295" s="557"/>
      <c r="J295" s="615" t="s">
        <v>10</v>
      </c>
      <c r="K295" s="615" t="s">
        <v>177</v>
      </c>
      <c r="L295" s="629">
        <v>1425</v>
      </c>
      <c r="M295" s="615">
        <v>12</v>
      </c>
      <c r="N295" s="627">
        <v>118.75</v>
      </c>
      <c r="O295" s="615">
        <v>3.3</v>
      </c>
      <c r="P295" s="628">
        <v>27.789473684210524</v>
      </c>
      <c r="Q295" s="615" t="s">
        <v>171</v>
      </c>
      <c r="R295" s="557"/>
      <c r="S295" s="615" t="s">
        <v>9</v>
      </c>
      <c r="T295" s="615" t="s">
        <v>177</v>
      </c>
      <c r="U295" s="629">
        <v>1000</v>
      </c>
      <c r="V295" s="615">
        <v>9</v>
      </c>
      <c r="W295" s="628">
        <v>111.11111111111111</v>
      </c>
      <c r="X295" s="628">
        <v>3.3</v>
      </c>
      <c r="Y295" s="628">
        <v>29.7</v>
      </c>
      <c r="Z295" s="615" t="s">
        <v>171</v>
      </c>
      <c r="AA295" s="557"/>
    </row>
    <row r="296" spans="1:27">
      <c r="A296" s="557"/>
      <c r="B296" s="615" t="s">
        <v>173</v>
      </c>
      <c r="C296" s="626">
        <v>3121</v>
      </c>
      <c r="D296" s="615">
        <v>32</v>
      </c>
      <c r="E296" s="627">
        <v>97.53125</v>
      </c>
      <c r="F296" s="615">
        <v>3.3</v>
      </c>
      <c r="G296" s="628">
        <v>33.835309195770584</v>
      </c>
      <c r="H296" s="615" t="s">
        <v>170</v>
      </c>
      <c r="I296" s="557"/>
      <c r="J296" s="557"/>
      <c r="K296" s="615" t="s">
        <v>173</v>
      </c>
      <c r="L296" s="629">
        <v>3685</v>
      </c>
      <c r="M296" s="615">
        <v>32</v>
      </c>
      <c r="N296" s="627">
        <v>115.15625</v>
      </c>
      <c r="O296" s="615">
        <v>3.3</v>
      </c>
      <c r="P296" s="628">
        <v>28.656716417910445</v>
      </c>
      <c r="Q296" s="615" t="s">
        <v>171</v>
      </c>
      <c r="R296" s="557"/>
      <c r="S296" s="557"/>
      <c r="T296" s="615" t="s">
        <v>173</v>
      </c>
      <c r="U296" s="629">
        <v>3514</v>
      </c>
      <c r="V296" s="615">
        <v>30</v>
      </c>
      <c r="W296" s="628">
        <v>117.13333333333334</v>
      </c>
      <c r="X296" s="628">
        <v>3.3</v>
      </c>
      <c r="Y296" s="628">
        <v>28.173022196926578</v>
      </c>
      <c r="Z296" s="615" t="s">
        <v>171</v>
      </c>
      <c r="AA296" s="557"/>
    </row>
    <row r="297" spans="1:27">
      <c r="A297" s="557"/>
      <c r="B297" s="557"/>
      <c r="C297" s="619"/>
      <c r="D297" s="557"/>
      <c r="E297" s="627">
        <v>0</v>
      </c>
      <c r="F297" s="557"/>
      <c r="G297" s="628">
        <v>0</v>
      </c>
      <c r="H297" s="557"/>
      <c r="I297" s="557"/>
      <c r="J297" s="557"/>
      <c r="K297" s="557"/>
      <c r="L297" s="624"/>
      <c r="M297" s="557"/>
      <c r="N297" s="627">
        <v>0</v>
      </c>
      <c r="O297" s="557"/>
      <c r="P297" s="628">
        <v>0</v>
      </c>
      <c r="Q297" s="557"/>
      <c r="R297" s="557"/>
      <c r="S297" s="557"/>
      <c r="T297" s="557"/>
      <c r="U297" s="624"/>
      <c r="V297" s="557"/>
      <c r="W297" s="628"/>
      <c r="X297" s="623"/>
      <c r="Y297" s="628"/>
      <c r="Z297" s="557"/>
      <c r="AA297" s="557"/>
    </row>
    <row r="298" spans="1:27">
      <c r="A298" s="615" t="s">
        <v>168</v>
      </c>
      <c r="B298" s="615" t="s">
        <v>178</v>
      </c>
      <c r="C298" s="619"/>
      <c r="D298" s="557"/>
      <c r="E298" s="627">
        <v>0</v>
      </c>
      <c r="F298" s="615">
        <v>2.5</v>
      </c>
      <c r="G298" s="628">
        <v>0</v>
      </c>
      <c r="H298" s="557"/>
      <c r="I298" s="557"/>
      <c r="J298" s="615" t="s">
        <v>10</v>
      </c>
      <c r="K298" s="615" t="s">
        <v>178</v>
      </c>
      <c r="L298" s="624"/>
      <c r="M298" s="557"/>
      <c r="N298" s="627">
        <v>0</v>
      </c>
      <c r="O298" s="615">
        <v>2.5</v>
      </c>
      <c r="P298" s="628">
        <v>0</v>
      </c>
      <c r="Q298" s="557"/>
      <c r="R298" s="557"/>
      <c r="S298" s="615" t="s">
        <v>9</v>
      </c>
      <c r="T298" s="615" t="s">
        <v>178</v>
      </c>
      <c r="U298" s="624"/>
      <c r="V298" s="557"/>
      <c r="W298" s="628">
        <v>0</v>
      </c>
      <c r="X298" s="628">
        <v>2.5</v>
      </c>
      <c r="Y298" s="628">
        <v>0</v>
      </c>
      <c r="Z298" s="557"/>
      <c r="AA298" s="557"/>
    </row>
    <row r="299" spans="1:27">
      <c r="A299" s="615" t="s">
        <v>168</v>
      </c>
      <c r="B299" s="615" t="s">
        <v>178</v>
      </c>
      <c r="C299" s="619"/>
      <c r="D299" s="557"/>
      <c r="E299" s="627">
        <v>0</v>
      </c>
      <c r="F299" s="615">
        <v>2.5</v>
      </c>
      <c r="G299" s="628">
        <v>0</v>
      </c>
      <c r="H299" s="557"/>
      <c r="I299" s="557"/>
      <c r="J299" s="615" t="s">
        <v>172</v>
      </c>
      <c r="K299" s="615" t="s">
        <v>178</v>
      </c>
      <c r="L299" s="624"/>
      <c r="M299" s="557"/>
      <c r="N299" s="627">
        <v>0</v>
      </c>
      <c r="O299" s="615">
        <v>2.5</v>
      </c>
      <c r="P299" s="628">
        <v>0</v>
      </c>
      <c r="Q299" s="557"/>
      <c r="R299" s="557"/>
      <c r="S299" s="615" t="s">
        <v>9</v>
      </c>
      <c r="T299" s="615" t="s">
        <v>178</v>
      </c>
      <c r="U299" s="624"/>
      <c r="V299" s="557"/>
      <c r="W299" s="628">
        <v>0</v>
      </c>
      <c r="X299" s="628">
        <v>2.5</v>
      </c>
      <c r="Y299" s="628">
        <v>0</v>
      </c>
      <c r="Z299" s="557"/>
      <c r="AA299" s="557"/>
    </row>
    <row r="300" spans="1:27">
      <c r="A300" s="615" t="s">
        <v>168</v>
      </c>
      <c r="B300" s="615" t="s">
        <v>178</v>
      </c>
      <c r="C300" s="619"/>
      <c r="D300" s="557"/>
      <c r="E300" s="627">
        <v>0</v>
      </c>
      <c r="F300" s="615">
        <v>2.5</v>
      </c>
      <c r="G300" s="628">
        <v>0</v>
      </c>
      <c r="H300" s="557"/>
      <c r="I300" s="557"/>
      <c r="J300" s="615" t="s">
        <v>10</v>
      </c>
      <c r="K300" s="615" t="s">
        <v>178</v>
      </c>
      <c r="L300" s="624"/>
      <c r="M300" s="557"/>
      <c r="N300" s="627">
        <v>0</v>
      </c>
      <c r="O300" s="615">
        <v>2.5</v>
      </c>
      <c r="P300" s="628">
        <v>0</v>
      </c>
      <c r="Q300" s="557"/>
      <c r="R300" s="557"/>
      <c r="S300" s="615" t="s">
        <v>9</v>
      </c>
      <c r="T300" s="615" t="s">
        <v>178</v>
      </c>
      <c r="U300" s="624"/>
      <c r="V300" s="557"/>
      <c r="W300" s="628">
        <v>0</v>
      </c>
      <c r="X300" s="628">
        <v>2.5</v>
      </c>
      <c r="Y300" s="628">
        <v>0</v>
      </c>
      <c r="Z300" s="557"/>
      <c r="AA300" s="557"/>
    </row>
    <row r="301" spans="1:27">
      <c r="A301" s="557"/>
      <c r="B301" s="615" t="s">
        <v>173</v>
      </c>
      <c r="C301" s="626">
        <v>0</v>
      </c>
      <c r="D301" s="615">
        <v>0</v>
      </c>
      <c r="E301" s="627">
        <v>0</v>
      </c>
      <c r="F301" s="615">
        <v>2.5</v>
      </c>
      <c r="G301" s="628">
        <v>0</v>
      </c>
      <c r="H301" s="557"/>
      <c r="I301" s="557"/>
      <c r="J301" s="557"/>
      <c r="K301" s="615" t="s">
        <v>173</v>
      </c>
      <c r="L301" s="629">
        <v>0</v>
      </c>
      <c r="M301" s="615">
        <v>0</v>
      </c>
      <c r="N301" s="627">
        <v>0</v>
      </c>
      <c r="O301" s="615">
        <v>2.5</v>
      </c>
      <c r="P301" s="628">
        <v>0</v>
      </c>
      <c r="Q301" s="557"/>
      <c r="R301" s="557"/>
      <c r="S301" s="557"/>
      <c r="T301" s="615" t="s">
        <v>173</v>
      </c>
      <c r="U301" s="629">
        <v>0</v>
      </c>
      <c r="V301" s="615">
        <v>0</v>
      </c>
      <c r="W301" s="628">
        <v>0</v>
      </c>
      <c r="X301" s="628">
        <v>2.5</v>
      </c>
      <c r="Y301" s="628">
        <v>0</v>
      </c>
      <c r="Z301" s="557"/>
      <c r="AA301" s="557"/>
    </row>
    <row r="302" spans="1:27">
      <c r="A302" s="615"/>
      <c r="B302" s="615"/>
      <c r="C302" s="626"/>
      <c r="D302" s="615"/>
      <c r="E302" s="621"/>
      <c r="F302" s="557"/>
      <c r="G302" s="623"/>
      <c r="H302" s="615"/>
      <c r="I302" s="615"/>
      <c r="J302" s="615"/>
      <c r="K302" s="615"/>
      <c r="L302" s="629"/>
      <c r="M302" s="615"/>
      <c r="N302" s="627"/>
      <c r="O302" s="615"/>
      <c r="P302" s="628"/>
      <c r="Q302" s="615"/>
      <c r="R302" s="615"/>
      <c r="S302" s="615"/>
      <c r="T302" s="615"/>
      <c r="U302" s="629"/>
      <c r="V302" s="615"/>
      <c r="W302" s="628"/>
      <c r="X302" s="628"/>
      <c r="Y302" s="628"/>
      <c r="Z302" s="615"/>
      <c r="AA302" s="615"/>
    </row>
    <row r="303" spans="1:27">
      <c r="A303" s="615"/>
      <c r="B303" s="615"/>
      <c r="C303" s="626"/>
      <c r="D303" s="615"/>
      <c r="E303" s="621"/>
      <c r="F303" s="557"/>
      <c r="G303" s="623"/>
      <c r="H303" s="615"/>
      <c r="I303" s="615"/>
      <c r="J303" s="615"/>
      <c r="K303" s="615"/>
      <c r="L303" s="629"/>
      <c r="M303" s="615"/>
      <c r="N303" s="627"/>
      <c r="O303" s="615"/>
      <c r="P303" s="628"/>
      <c r="Q303" s="615"/>
      <c r="R303" s="615"/>
      <c r="S303" s="615"/>
      <c r="T303" s="615"/>
      <c r="U303" s="629"/>
      <c r="V303" s="615"/>
      <c r="W303" s="628"/>
      <c r="X303" s="628"/>
      <c r="Y303" s="628"/>
      <c r="Z303" s="615"/>
      <c r="AA303" s="615"/>
    </row>
    <row r="304" spans="1:27">
      <c r="A304" s="701" t="s">
        <v>159</v>
      </c>
      <c r="B304" s="617">
        <v>43620</v>
      </c>
      <c r="C304" s="626"/>
      <c r="D304" s="615"/>
      <c r="E304" s="621"/>
      <c r="F304" s="557"/>
      <c r="G304" s="623"/>
      <c r="H304" s="615"/>
      <c r="I304" s="615"/>
      <c r="J304" s="615"/>
      <c r="K304" s="615"/>
      <c r="L304" s="629"/>
      <c r="M304" s="615"/>
      <c r="N304" s="627"/>
      <c r="O304" s="615"/>
      <c r="P304" s="628"/>
      <c r="Q304" s="615"/>
      <c r="R304" s="615"/>
      <c r="S304" s="615"/>
      <c r="T304" s="615"/>
      <c r="U304" s="629"/>
      <c r="V304" s="615"/>
      <c r="W304" s="628"/>
      <c r="X304" s="628"/>
      <c r="Y304" s="628"/>
      <c r="Z304" s="615"/>
      <c r="AA304" s="615"/>
    </row>
    <row r="305" spans="1:27">
      <c r="A305" s="615" t="s">
        <v>168</v>
      </c>
      <c r="B305" s="615" t="s">
        <v>169</v>
      </c>
      <c r="C305" s="626">
        <v>5732</v>
      </c>
      <c r="D305" s="615">
        <v>28</v>
      </c>
      <c r="E305" s="627">
        <v>204.71428571428572</v>
      </c>
      <c r="F305" s="615">
        <v>8.3000000000000007</v>
      </c>
      <c r="G305" s="628">
        <v>40.544312630844388</v>
      </c>
      <c r="H305" s="615" t="s">
        <v>170</v>
      </c>
      <c r="I305" s="557"/>
      <c r="J305" s="615" t="s">
        <v>10</v>
      </c>
      <c r="K305" s="615" t="s">
        <v>169</v>
      </c>
      <c r="L305" s="629">
        <v>3730</v>
      </c>
      <c r="M305" s="615">
        <v>18</v>
      </c>
      <c r="N305" s="627">
        <v>207.22222222222223</v>
      </c>
      <c r="O305" s="615">
        <v>8.3000000000000007</v>
      </c>
      <c r="P305" s="628">
        <v>40.053619302949059</v>
      </c>
      <c r="Q305" s="615" t="s">
        <v>171</v>
      </c>
      <c r="R305" s="557"/>
      <c r="S305" s="615" t="s">
        <v>9</v>
      </c>
      <c r="T305" s="615" t="s">
        <v>169</v>
      </c>
      <c r="U305" s="629">
        <v>5400</v>
      </c>
      <c r="V305" s="615">
        <v>21</v>
      </c>
      <c r="W305" s="628">
        <v>257.14285714285717</v>
      </c>
      <c r="X305" s="628">
        <v>8.3000000000000007</v>
      </c>
      <c r="Y305" s="628">
        <v>32.277777777777779</v>
      </c>
      <c r="Z305" s="615" t="s">
        <v>171</v>
      </c>
      <c r="AA305" s="557"/>
    </row>
    <row r="306" spans="1:27">
      <c r="A306" s="615" t="s">
        <v>168</v>
      </c>
      <c r="B306" s="615" t="s">
        <v>169</v>
      </c>
      <c r="C306" s="626">
        <v>5571</v>
      </c>
      <c r="D306" s="615">
        <v>30</v>
      </c>
      <c r="E306" s="627">
        <v>185.7</v>
      </c>
      <c r="F306" s="615">
        <v>8.3000000000000007</v>
      </c>
      <c r="G306" s="628">
        <v>44.69574582660205</v>
      </c>
      <c r="H306" s="615" t="s">
        <v>170</v>
      </c>
      <c r="I306" s="557"/>
      <c r="J306" s="615" t="s">
        <v>172</v>
      </c>
      <c r="K306" s="615" t="s">
        <v>169</v>
      </c>
      <c r="L306" s="629">
        <v>4110</v>
      </c>
      <c r="M306" s="615">
        <v>17</v>
      </c>
      <c r="N306" s="627">
        <v>241.76470588235293</v>
      </c>
      <c r="O306" s="615">
        <v>8.3000000000000007</v>
      </c>
      <c r="P306" s="628">
        <v>34.330900243309003</v>
      </c>
      <c r="Q306" s="615" t="s">
        <v>171</v>
      </c>
      <c r="R306" s="557"/>
      <c r="S306" s="615" t="s">
        <v>9</v>
      </c>
      <c r="T306" s="615" t="s">
        <v>169</v>
      </c>
      <c r="U306" s="629">
        <v>4635</v>
      </c>
      <c r="V306" s="615">
        <v>16</v>
      </c>
      <c r="W306" s="628">
        <v>289.6875</v>
      </c>
      <c r="X306" s="628">
        <v>8.3000000000000007</v>
      </c>
      <c r="Y306" s="628">
        <v>28.651564185544771</v>
      </c>
      <c r="Z306" s="615" t="s">
        <v>171</v>
      </c>
      <c r="AA306" s="557"/>
    </row>
    <row r="307" spans="1:27">
      <c r="A307" s="615" t="s">
        <v>168</v>
      </c>
      <c r="B307" s="615" t="s">
        <v>169</v>
      </c>
      <c r="C307" s="626">
        <v>5641</v>
      </c>
      <c r="D307" s="615">
        <v>30</v>
      </c>
      <c r="E307" s="627">
        <v>188.03333333333333</v>
      </c>
      <c r="F307" s="615">
        <v>8.3000000000000007</v>
      </c>
      <c r="G307" s="628">
        <v>44.14110973231697</v>
      </c>
      <c r="H307" s="615" t="s">
        <v>170</v>
      </c>
      <c r="I307" s="557"/>
      <c r="J307" s="615" t="s">
        <v>10</v>
      </c>
      <c r="K307" s="615" t="s">
        <v>169</v>
      </c>
      <c r="L307" s="629">
        <v>3525</v>
      </c>
      <c r="M307" s="615">
        <v>15</v>
      </c>
      <c r="N307" s="627">
        <v>235</v>
      </c>
      <c r="O307" s="615">
        <v>8.3000000000000007</v>
      </c>
      <c r="P307" s="628">
        <v>35.319148936170215</v>
      </c>
      <c r="Q307" s="615" t="s">
        <v>171</v>
      </c>
      <c r="R307" s="557"/>
      <c r="S307" s="615" t="s">
        <v>9</v>
      </c>
      <c r="T307" s="615" t="s">
        <v>169</v>
      </c>
      <c r="U307" s="629">
        <v>0</v>
      </c>
      <c r="V307" s="615">
        <v>0</v>
      </c>
      <c r="W307" s="628">
        <v>0</v>
      </c>
      <c r="X307" s="628">
        <v>8.3000000000000007</v>
      </c>
      <c r="Y307" s="628">
        <v>0</v>
      </c>
      <c r="Z307" s="615" t="s">
        <v>171</v>
      </c>
      <c r="AA307" s="557"/>
    </row>
    <row r="308" spans="1:27">
      <c r="A308" s="557"/>
      <c r="B308" s="615" t="s">
        <v>173</v>
      </c>
      <c r="C308" s="626">
        <v>16944</v>
      </c>
      <c r="D308" s="615">
        <v>88</v>
      </c>
      <c r="E308" s="627">
        <v>16</v>
      </c>
      <c r="F308" s="615">
        <v>8.3000000000000007</v>
      </c>
      <c r="G308" s="628">
        <v>518.75</v>
      </c>
      <c r="H308" s="615" t="s">
        <v>170</v>
      </c>
      <c r="I308" s="557"/>
      <c r="J308" s="557"/>
      <c r="K308" s="615" t="s">
        <v>173</v>
      </c>
      <c r="L308" s="629">
        <v>11365</v>
      </c>
      <c r="M308" s="615">
        <v>50</v>
      </c>
      <c r="N308" s="627">
        <v>227.3</v>
      </c>
      <c r="O308" s="615">
        <v>8.3000000000000007</v>
      </c>
      <c r="P308" s="628">
        <v>36.515618125824901</v>
      </c>
      <c r="Q308" s="615" t="s">
        <v>171</v>
      </c>
      <c r="R308" s="557"/>
      <c r="S308" s="557"/>
      <c r="T308" s="615" t="s">
        <v>173</v>
      </c>
      <c r="U308" s="629">
        <v>10035</v>
      </c>
      <c r="V308" s="615">
        <v>37</v>
      </c>
      <c r="W308" s="628">
        <v>271.2162162162162</v>
      </c>
      <c r="X308" s="628">
        <v>8.3000000000000007</v>
      </c>
      <c r="Y308" s="628">
        <v>30.602889885401101</v>
      </c>
      <c r="Z308" s="615" t="s">
        <v>171</v>
      </c>
      <c r="AA308" s="557"/>
    </row>
    <row r="309" spans="1:27">
      <c r="A309" s="557"/>
      <c r="B309" s="557"/>
      <c r="C309" s="619"/>
      <c r="D309" s="557"/>
      <c r="E309" s="627">
        <v>0</v>
      </c>
      <c r="F309" s="557"/>
      <c r="G309" s="628">
        <v>0</v>
      </c>
      <c r="H309" s="557"/>
      <c r="I309" s="557"/>
      <c r="J309" s="557"/>
      <c r="K309" s="557"/>
      <c r="L309" s="624"/>
      <c r="M309" s="557"/>
      <c r="N309" s="627">
        <v>0</v>
      </c>
      <c r="O309" s="557"/>
      <c r="P309" s="628">
        <v>0</v>
      </c>
      <c r="Q309" s="557"/>
      <c r="R309" s="557"/>
      <c r="S309" s="557"/>
      <c r="T309" s="557"/>
      <c r="U309" s="624"/>
      <c r="V309" s="557"/>
      <c r="W309" s="628">
        <v>0</v>
      </c>
      <c r="X309" s="623"/>
      <c r="Y309" s="628"/>
      <c r="Z309" s="557"/>
      <c r="AA309" s="557"/>
    </row>
    <row r="310" spans="1:27">
      <c r="A310" s="615" t="s">
        <v>168</v>
      </c>
      <c r="B310" s="615" t="s">
        <v>174</v>
      </c>
      <c r="C310" s="626">
        <v>4741</v>
      </c>
      <c r="D310" s="615">
        <v>26</v>
      </c>
      <c r="E310" s="627">
        <v>182.34615384615384</v>
      </c>
      <c r="F310" s="615">
        <v>6.7</v>
      </c>
      <c r="G310" s="628">
        <v>36.743303100611683</v>
      </c>
      <c r="H310" s="615" t="s">
        <v>170</v>
      </c>
      <c r="I310" s="557"/>
      <c r="J310" s="615" t="s">
        <v>10</v>
      </c>
      <c r="K310" s="615" t="s">
        <v>174</v>
      </c>
      <c r="L310" s="629">
        <v>3335</v>
      </c>
      <c r="M310" s="615">
        <v>16</v>
      </c>
      <c r="N310" s="627">
        <v>208.4375</v>
      </c>
      <c r="O310" s="615">
        <v>6.7</v>
      </c>
      <c r="P310" s="628">
        <v>32.143928035982015</v>
      </c>
      <c r="Q310" s="615" t="s">
        <v>171</v>
      </c>
      <c r="R310" s="557"/>
      <c r="S310" s="615" t="s">
        <v>9</v>
      </c>
      <c r="T310" s="615" t="s">
        <v>174</v>
      </c>
      <c r="U310" s="629">
        <v>3040</v>
      </c>
      <c r="V310" s="615">
        <v>14</v>
      </c>
      <c r="W310" s="628">
        <v>217.14285714285714</v>
      </c>
      <c r="X310" s="628">
        <v>6.7</v>
      </c>
      <c r="Y310" s="628">
        <v>30.85526315789474</v>
      </c>
      <c r="Z310" s="615" t="s">
        <v>171</v>
      </c>
      <c r="AA310" s="557"/>
    </row>
    <row r="311" spans="1:27">
      <c r="A311" s="615" t="s">
        <v>168</v>
      </c>
      <c r="B311" s="615" t="s">
        <v>174</v>
      </c>
      <c r="C311" s="626">
        <v>4690</v>
      </c>
      <c r="D311" s="615">
        <v>28</v>
      </c>
      <c r="E311" s="627">
        <v>167.5</v>
      </c>
      <c r="F311" s="615">
        <v>6.7</v>
      </c>
      <c r="G311" s="628">
        <v>40</v>
      </c>
      <c r="H311" s="615" t="s">
        <v>170</v>
      </c>
      <c r="I311" s="557"/>
      <c r="J311" s="615" t="s">
        <v>172</v>
      </c>
      <c r="K311" s="615" t="s">
        <v>174</v>
      </c>
      <c r="L311" s="629">
        <v>3700</v>
      </c>
      <c r="M311" s="615">
        <v>20</v>
      </c>
      <c r="N311" s="627">
        <v>185</v>
      </c>
      <c r="O311" s="615">
        <v>6.7</v>
      </c>
      <c r="P311" s="628">
        <v>36.216216216216218</v>
      </c>
      <c r="Q311" s="615" t="s">
        <v>171</v>
      </c>
      <c r="R311" s="557"/>
      <c r="S311" s="615" t="s">
        <v>9</v>
      </c>
      <c r="T311" s="615" t="s">
        <v>174</v>
      </c>
      <c r="U311" s="629">
        <v>3605</v>
      </c>
      <c r="V311" s="615">
        <v>16</v>
      </c>
      <c r="W311" s="628">
        <v>225.3125</v>
      </c>
      <c r="X311" s="628">
        <v>6.7</v>
      </c>
      <c r="Y311" s="628">
        <v>29.736477115117893</v>
      </c>
      <c r="Z311" s="615" t="s">
        <v>171</v>
      </c>
      <c r="AA311" s="557"/>
    </row>
    <row r="312" spans="1:27">
      <c r="A312" s="615" t="s">
        <v>168</v>
      </c>
      <c r="B312" s="615" t="s">
        <v>174</v>
      </c>
      <c r="C312" s="626">
        <v>4479</v>
      </c>
      <c r="D312" s="615">
        <v>26</v>
      </c>
      <c r="E312" s="627">
        <v>172.26923076923077</v>
      </c>
      <c r="F312" s="615">
        <v>6.7</v>
      </c>
      <c r="G312" s="628">
        <v>38.892609957579815</v>
      </c>
      <c r="H312" s="615" t="s">
        <v>170</v>
      </c>
      <c r="I312" s="557"/>
      <c r="J312" s="615" t="s">
        <v>10</v>
      </c>
      <c r="K312" s="615" t="s">
        <v>174</v>
      </c>
      <c r="L312" s="629">
        <v>2880</v>
      </c>
      <c r="M312" s="615">
        <v>14</v>
      </c>
      <c r="N312" s="627">
        <v>205.71428571428572</v>
      </c>
      <c r="O312" s="615">
        <v>6.7</v>
      </c>
      <c r="P312" s="628">
        <v>32.569444444444443</v>
      </c>
      <c r="Q312" s="615" t="s">
        <v>171</v>
      </c>
      <c r="R312" s="557"/>
      <c r="S312" s="615" t="s">
        <v>9</v>
      </c>
      <c r="T312" s="615" t="s">
        <v>174</v>
      </c>
      <c r="U312" s="629">
        <v>2600</v>
      </c>
      <c r="V312" s="615">
        <v>14</v>
      </c>
      <c r="W312" s="628">
        <v>185.71428571428572</v>
      </c>
      <c r="X312" s="628">
        <v>6.7</v>
      </c>
      <c r="Y312" s="628">
        <v>36.076923076923073</v>
      </c>
      <c r="Z312" s="615" t="s">
        <v>171</v>
      </c>
      <c r="AA312" s="557"/>
    </row>
    <row r="313" spans="1:27">
      <c r="A313" s="557"/>
      <c r="B313" s="615" t="s">
        <v>173</v>
      </c>
      <c r="C313" s="626">
        <v>13910</v>
      </c>
      <c r="D313" s="615">
        <v>80</v>
      </c>
      <c r="E313" s="627">
        <v>173.875</v>
      </c>
      <c r="F313" s="615">
        <v>6.7</v>
      </c>
      <c r="G313" s="628">
        <v>38.533429187634795</v>
      </c>
      <c r="H313" s="615" t="s">
        <v>170</v>
      </c>
      <c r="I313" s="557"/>
      <c r="J313" s="557"/>
      <c r="K313" s="615" t="s">
        <v>173</v>
      </c>
      <c r="L313" s="629">
        <v>9915</v>
      </c>
      <c r="M313" s="615">
        <v>50</v>
      </c>
      <c r="N313" s="627">
        <v>198.3</v>
      </c>
      <c r="O313" s="615">
        <v>6.7</v>
      </c>
      <c r="P313" s="628">
        <v>33.787191124558746</v>
      </c>
      <c r="Q313" s="615" t="s">
        <v>171</v>
      </c>
      <c r="R313" s="557"/>
      <c r="S313" s="557"/>
      <c r="T313" s="615" t="s">
        <v>173</v>
      </c>
      <c r="U313" s="629">
        <v>9245</v>
      </c>
      <c r="V313" s="615">
        <v>44</v>
      </c>
      <c r="W313" s="628">
        <v>210.11363636363637</v>
      </c>
      <c r="X313" s="628">
        <v>6.7</v>
      </c>
      <c r="Y313" s="628">
        <v>31.887506760411036</v>
      </c>
      <c r="Z313" s="615" t="s">
        <v>171</v>
      </c>
      <c r="AA313" s="557"/>
    </row>
    <row r="314" spans="1:27">
      <c r="A314" s="557"/>
      <c r="B314" s="557"/>
      <c r="C314" s="619"/>
      <c r="D314" s="557"/>
      <c r="E314" s="627"/>
      <c r="F314" s="557"/>
      <c r="G314" s="628"/>
      <c r="H314" s="615"/>
      <c r="I314" s="557"/>
      <c r="J314" s="557"/>
      <c r="K314" s="557"/>
      <c r="L314" s="624"/>
      <c r="M314" s="557"/>
      <c r="N314" s="627">
        <v>0</v>
      </c>
      <c r="O314" s="557"/>
      <c r="P314" s="628">
        <v>0</v>
      </c>
      <c r="Q314" s="615" t="s">
        <v>171</v>
      </c>
      <c r="R314" s="557"/>
      <c r="S314" s="557"/>
      <c r="T314" s="557"/>
      <c r="U314" s="624"/>
      <c r="V314" s="557"/>
      <c r="W314" s="628"/>
      <c r="X314" s="623"/>
      <c r="Y314" s="628"/>
      <c r="Z314" s="557"/>
      <c r="AA314" s="557"/>
    </row>
    <row r="315" spans="1:27">
      <c r="A315" s="615" t="s">
        <v>168</v>
      </c>
      <c r="B315" s="615" t="s">
        <v>175</v>
      </c>
      <c r="C315" s="626">
        <v>3419</v>
      </c>
      <c r="D315" s="615">
        <v>28</v>
      </c>
      <c r="E315" s="627">
        <v>122.10714285714286</v>
      </c>
      <c r="F315" s="615">
        <v>5</v>
      </c>
      <c r="G315" s="628">
        <v>40.947645510383154</v>
      </c>
      <c r="H315" s="615" t="s">
        <v>170</v>
      </c>
      <c r="I315" s="557"/>
      <c r="J315" s="615" t="s">
        <v>10</v>
      </c>
      <c r="K315" s="615" t="s">
        <v>175</v>
      </c>
      <c r="L315" s="629">
        <v>1885</v>
      </c>
      <c r="M315" s="615">
        <v>12</v>
      </c>
      <c r="N315" s="627">
        <v>157.08333333333334</v>
      </c>
      <c r="O315" s="615">
        <v>5</v>
      </c>
      <c r="P315" s="628">
        <v>31.830238726790448</v>
      </c>
      <c r="Q315" s="615" t="s">
        <v>171</v>
      </c>
      <c r="R315" s="557"/>
      <c r="S315" s="615" t="s">
        <v>9</v>
      </c>
      <c r="T315" s="615" t="s">
        <v>175</v>
      </c>
      <c r="U315" s="629">
        <v>2575</v>
      </c>
      <c r="V315" s="615">
        <v>16</v>
      </c>
      <c r="W315" s="628">
        <v>160.9375</v>
      </c>
      <c r="X315" s="628">
        <v>5</v>
      </c>
      <c r="Y315" s="628">
        <v>31.067961165048544</v>
      </c>
      <c r="Z315" s="615" t="s">
        <v>171</v>
      </c>
      <c r="AA315" s="557"/>
    </row>
    <row r="316" spans="1:27">
      <c r="A316" s="615" t="s">
        <v>168</v>
      </c>
      <c r="B316" s="615" t="s">
        <v>175</v>
      </c>
      <c r="C316" s="626">
        <v>3541</v>
      </c>
      <c r="D316" s="615">
        <v>27</v>
      </c>
      <c r="E316" s="627">
        <v>131.14814814814815</v>
      </c>
      <c r="F316" s="615">
        <v>5</v>
      </c>
      <c r="G316" s="628">
        <v>38.124823496187517</v>
      </c>
      <c r="H316" s="615" t="s">
        <v>170</v>
      </c>
      <c r="I316" s="557"/>
      <c r="J316" s="615" t="s">
        <v>172</v>
      </c>
      <c r="K316" s="615" t="s">
        <v>175</v>
      </c>
      <c r="L316" s="629">
        <v>1660</v>
      </c>
      <c r="M316" s="615">
        <v>10</v>
      </c>
      <c r="N316" s="627">
        <v>166</v>
      </c>
      <c r="O316" s="615">
        <v>5</v>
      </c>
      <c r="P316" s="628">
        <v>30.120481927710845</v>
      </c>
      <c r="Q316" s="615" t="s">
        <v>171</v>
      </c>
      <c r="R316" s="557"/>
      <c r="S316" s="615" t="s">
        <v>9</v>
      </c>
      <c r="T316" s="615" t="s">
        <v>175</v>
      </c>
      <c r="U316" s="629">
        <v>2965</v>
      </c>
      <c r="V316" s="615">
        <v>20</v>
      </c>
      <c r="W316" s="628">
        <v>148.25</v>
      </c>
      <c r="X316" s="628">
        <v>5</v>
      </c>
      <c r="Y316" s="628">
        <v>33.726812816188868</v>
      </c>
      <c r="Z316" s="615" t="s">
        <v>171</v>
      </c>
      <c r="AA316" s="557"/>
    </row>
    <row r="317" spans="1:27">
      <c r="A317" s="615" t="s">
        <v>168</v>
      </c>
      <c r="B317" s="615" t="s">
        <v>175</v>
      </c>
      <c r="C317" s="626">
        <v>3900</v>
      </c>
      <c r="D317" s="615">
        <v>26</v>
      </c>
      <c r="E317" s="627">
        <v>150</v>
      </c>
      <c r="F317" s="615">
        <v>5</v>
      </c>
      <c r="G317" s="628">
        <v>33.333333333333336</v>
      </c>
      <c r="H317" s="615" t="s">
        <v>170</v>
      </c>
      <c r="I317" s="557"/>
      <c r="J317" s="615" t="s">
        <v>10</v>
      </c>
      <c r="K317" s="615" t="s">
        <v>175</v>
      </c>
      <c r="L317" s="629">
        <v>2100</v>
      </c>
      <c r="M317" s="615">
        <v>15</v>
      </c>
      <c r="N317" s="627">
        <v>140</v>
      </c>
      <c r="O317" s="615">
        <v>5</v>
      </c>
      <c r="P317" s="628">
        <v>35.714285714285715</v>
      </c>
      <c r="Q317" s="615" t="s">
        <v>171</v>
      </c>
      <c r="R317" s="557"/>
      <c r="S317" s="615" t="s">
        <v>9</v>
      </c>
      <c r="T317" s="615" t="s">
        <v>175</v>
      </c>
      <c r="U317" s="629">
        <v>1825</v>
      </c>
      <c r="V317" s="615">
        <v>13</v>
      </c>
      <c r="W317" s="628">
        <v>140.38461538461539</v>
      </c>
      <c r="X317" s="628">
        <v>5</v>
      </c>
      <c r="Y317" s="628">
        <v>35.61643835616438</v>
      </c>
      <c r="Z317" s="615" t="s">
        <v>171</v>
      </c>
      <c r="AA317" s="557"/>
    </row>
    <row r="318" spans="1:27">
      <c r="A318" s="557"/>
      <c r="B318" s="615" t="s">
        <v>173</v>
      </c>
      <c r="C318" s="626">
        <v>10860</v>
      </c>
      <c r="D318" s="615">
        <v>81</v>
      </c>
      <c r="E318" s="627">
        <v>134.07407407407408</v>
      </c>
      <c r="F318" s="615">
        <v>5</v>
      </c>
      <c r="G318" s="628">
        <v>37.292817679558013</v>
      </c>
      <c r="H318" s="615" t="s">
        <v>170</v>
      </c>
      <c r="I318" s="557"/>
      <c r="J318" s="557"/>
      <c r="K318" s="615" t="s">
        <v>173</v>
      </c>
      <c r="L318" s="629">
        <v>5645</v>
      </c>
      <c r="M318" s="615">
        <v>37</v>
      </c>
      <c r="N318" s="627">
        <v>152.56756756756758</v>
      </c>
      <c r="O318" s="615">
        <v>5</v>
      </c>
      <c r="P318" s="628">
        <v>32.772364924712136</v>
      </c>
      <c r="Q318" s="615" t="s">
        <v>171</v>
      </c>
      <c r="R318" s="557"/>
      <c r="S318" s="557"/>
      <c r="T318" s="615" t="s">
        <v>173</v>
      </c>
      <c r="U318" s="629">
        <v>7365</v>
      </c>
      <c r="V318" s="615">
        <v>49</v>
      </c>
      <c r="W318" s="628">
        <v>150.30612244897958</v>
      </c>
      <c r="X318" s="628">
        <v>5</v>
      </c>
      <c r="Y318" s="628">
        <v>33.265444670739988</v>
      </c>
      <c r="Z318" s="615" t="s">
        <v>171</v>
      </c>
      <c r="AA318" s="557"/>
    </row>
    <row r="319" spans="1:27">
      <c r="A319" s="557"/>
      <c r="B319" s="557"/>
      <c r="C319" s="619"/>
      <c r="D319" s="557"/>
      <c r="E319" s="627">
        <v>0</v>
      </c>
      <c r="F319" s="557"/>
      <c r="G319" s="628">
        <v>0</v>
      </c>
      <c r="H319" s="557"/>
      <c r="I319" s="557"/>
      <c r="J319" s="557"/>
      <c r="K319" s="557"/>
      <c r="L319" s="624"/>
      <c r="M319" s="557"/>
      <c r="N319" s="627">
        <v>0</v>
      </c>
      <c r="O319" s="557"/>
      <c r="P319" s="628">
        <v>0</v>
      </c>
      <c r="Q319" s="615" t="s">
        <v>171</v>
      </c>
      <c r="R319" s="557"/>
      <c r="S319" s="557"/>
      <c r="T319" s="557"/>
      <c r="U319" s="624"/>
      <c r="V319" s="557"/>
      <c r="W319" s="628"/>
      <c r="X319" s="623"/>
      <c r="Y319" s="628"/>
      <c r="Z319" s="557"/>
      <c r="AA319" s="557"/>
    </row>
    <row r="320" spans="1:27">
      <c r="A320" s="615" t="s">
        <v>168</v>
      </c>
      <c r="B320" s="615" t="s">
        <v>176</v>
      </c>
      <c r="C320" s="626">
        <v>2183</v>
      </c>
      <c r="D320" s="615">
        <v>15</v>
      </c>
      <c r="E320" s="627">
        <v>145.53333333333333</v>
      </c>
      <c r="F320" s="615">
        <v>4</v>
      </c>
      <c r="G320" s="628">
        <v>27.485112230874943</v>
      </c>
      <c r="H320" s="615" t="s">
        <v>170</v>
      </c>
      <c r="I320" s="557"/>
      <c r="J320" s="615" t="s">
        <v>10</v>
      </c>
      <c r="K320" s="615" t="s">
        <v>176</v>
      </c>
      <c r="L320" s="629">
        <v>1525</v>
      </c>
      <c r="M320" s="615">
        <v>13</v>
      </c>
      <c r="N320" s="627">
        <v>117.30769230769231</v>
      </c>
      <c r="O320" s="615">
        <v>4</v>
      </c>
      <c r="P320" s="628">
        <v>34.098360655737707</v>
      </c>
      <c r="Q320" s="615" t="s">
        <v>171</v>
      </c>
      <c r="R320" s="557"/>
      <c r="S320" s="615" t="s">
        <v>9</v>
      </c>
      <c r="T320" s="615" t="s">
        <v>176</v>
      </c>
      <c r="U320" s="629">
        <v>1770</v>
      </c>
      <c r="V320" s="615">
        <v>14</v>
      </c>
      <c r="W320" s="628">
        <v>126.42857142857143</v>
      </c>
      <c r="X320" s="628">
        <v>4</v>
      </c>
      <c r="Y320" s="628">
        <v>31.638418079096045</v>
      </c>
      <c r="Z320" s="615" t="s">
        <v>171</v>
      </c>
      <c r="AA320" s="557"/>
    </row>
    <row r="321" spans="1:27">
      <c r="A321" s="615" t="s">
        <v>168</v>
      </c>
      <c r="B321" s="615" t="s">
        <v>176</v>
      </c>
      <c r="C321" s="626">
        <v>2080</v>
      </c>
      <c r="D321" s="615">
        <v>16</v>
      </c>
      <c r="E321" s="627">
        <v>130</v>
      </c>
      <c r="F321" s="615">
        <v>4</v>
      </c>
      <c r="G321" s="628">
        <v>30.76923076923077</v>
      </c>
      <c r="H321" s="615" t="s">
        <v>170</v>
      </c>
      <c r="I321" s="557"/>
      <c r="J321" s="615" t="s">
        <v>10</v>
      </c>
      <c r="K321" s="615" t="s">
        <v>176</v>
      </c>
      <c r="L321" s="629">
        <v>1365</v>
      </c>
      <c r="M321" s="615">
        <v>11</v>
      </c>
      <c r="N321" s="627">
        <v>124.09090909090909</v>
      </c>
      <c r="O321" s="615">
        <v>4</v>
      </c>
      <c r="P321" s="628">
        <v>32.234432234432234</v>
      </c>
      <c r="Q321" s="615" t="s">
        <v>171</v>
      </c>
      <c r="R321" s="557"/>
      <c r="S321" s="615" t="s">
        <v>9</v>
      </c>
      <c r="T321" s="615" t="s">
        <v>176</v>
      </c>
      <c r="U321" s="629">
        <v>2250</v>
      </c>
      <c r="V321" s="615">
        <v>16</v>
      </c>
      <c r="W321" s="628">
        <v>140.625</v>
      </c>
      <c r="X321" s="628">
        <v>4</v>
      </c>
      <c r="Y321" s="628">
        <v>28.444444444444443</v>
      </c>
      <c r="Z321" s="615" t="s">
        <v>171</v>
      </c>
      <c r="AA321" s="557"/>
    </row>
    <row r="322" spans="1:27">
      <c r="A322" s="615" t="s">
        <v>168</v>
      </c>
      <c r="B322" s="615" t="s">
        <v>176</v>
      </c>
      <c r="C322" s="626">
        <v>1601</v>
      </c>
      <c r="D322" s="615">
        <v>13</v>
      </c>
      <c r="E322" s="627">
        <v>123.15384615384616</v>
      </c>
      <c r="F322" s="615">
        <v>4</v>
      </c>
      <c r="G322" s="628">
        <v>32.479700187382882</v>
      </c>
      <c r="H322" s="615" t="s">
        <v>170</v>
      </c>
      <c r="I322" s="557"/>
      <c r="J322" s="615" t="s">
        <v>10</v>
      </c>
      <c r="K322" s="615" t="s">
        <v>176</v>
      </c>
      <c r="L322" s="629">
        <v>1940</v>
      </c>
      <c r="M322" s="615">
        <v>14</v>
      </c>
      <c r="N322" s="627">
        <v>138.57142857142858</v>
      </c>
      <c r="O322" s="615">
        <v>4</v>
      </c>
      <c r="P322" s="628">
        <v>28.865979381443296</v>
      </c>
      <c r="Q322" s="615" t="s">
        <v>171</v>
      </c>
      <c r="R322" s="557"/>
      <c r="S322" s="615" t="s">
        <v>9</v>
      </c>
      <c r="T322" s="615" t="s">
        <v>176</v>
      </c>
      <c r="U322" s="629">
        <v>1995</v>
      </c>
      <c r="V322" s="615">
        <v>15</v>
      </c>
      <c r="W322" s="628">
        <v>133</v>
      </c>
      <c r="X322" s="628">
        <v>4</v>
      </c>
      <c r="Y322" s="628">
        <v>30.075187969924812</v>
      </c>
      <c r="Z322" s="615" t="s">
        <v>171</v>
      </c>
      <c r="AA322" s="557"/>
    </row>
    <row r="323" spans="1:27">
      <c r="A323" s="557"/>
      <c r="B323" s="615" t="s">
        <v>173</v>
      </c>
      <c r="C323" s="626">
        <v>5864</v>
      </c>
      <c r="D323" s="615">
        <v>44</v>
      </c>
      <c r="E323" s="627">
        <v>133.27272727272728</v>
      </c>
      <c r="F323" s="615">
        <v>4</v>
      </c>
      <c r="G323" s="628">
        <v>30.013642564802183</v>
      </c>
      <c r="H323" s="615" t="s">
        <v>170</v>
      </c>
      <c r="I323" s="557"/>
      <c r="J323" s="557"/>
      <c r="K323" s="615" t="s">
        <v>173</v>
      </c>
      <c r="L323" s="629">
        <v>4830</v>
      </c>
      <c r="M323" s="615">
        <v>38</v>
      </c>
      <c r="N323" s="627">
        <v>127.10526315789474</v>
      </c>
      <c r="O323" s="615">
        <v>4</v>
      </c>
      <c r="P323" s="628">
        <v>31.469979296066253</v>
      </c>
      <c r="Q323" s="615" t="s">
        <v>171</v>
      </c>
      <c r="R323" s="557"/>
      <c r="S323" s="557"/>
      <c r="T323" s="615" t="s">
        <v>173</v>
      </c>
      <c r="U323" s="629">
        <v>6015</v>
      </c>
      <c r="V323" s="615">
        <v>45</v>
      </c>
      <c r="W323" s="628">
        <v>133.66666666666666</v>
      </c>
      <c r="X323" s="628">
        <v>4</v>
      </c>
      <c r="Y323" s="628">
        <v>29.925187032418954</v>
      </c>
      <c r="Z323" s="615" t="s">
        <v>171</v>
      </c>
      <c r="AA323" s="557"/>
    </row>
    <row r="324" spans="1:27">
      <c r="A324" s="557"/>
      <c r="B324" s="557"/>
      <c r="C324" s="619"/>
      <c r="D324" s="557"/>
      <c r="E324" s="627">
        <v>0</v>
      </c>
      <c r="F324" s="557"/>
      <c r="G324" s="628">
        <v>0</v>
      </c>
      <c r="H324" s="557"/>
      <c r="I324" s="557"/>
      <c r="J324" s="557"/>
      <c r="K324" s="557"/>
      <c r="L324" s="624"/>
      <c r="M324" s="557"/>
      <c r="N324" s="627">
        <v>0</v>
      </c>
      <c r="O324" s="557"/>
      <c r="P324" s="628">
        <v>0</v>
      </c>
      <c r="Q324" s="615" t="s">
        <v>171</v>
      </c>
      <c r="R324" s="557"/>
      <c r="S324" s="557"/>
      <c r="T324" s="557"/>
      <c r="U324" s="624"/>
      <c r="V324" s="557"/>
      <c r="W324" s="628"/>
      <c r="X324" s="623"/>
      <c r="Y324" s="628"/>
      <c r="Z324" s="557"/>
      <c r="AA324" s="557"/>
    </row>
    <row r="325" spans="1:27">
      <c r="A325" s="615" t="s">
        <v>168</v>
      </c>
      <c r="B325" s="615" t="s">
        <v>177</v>
      </c>
      <c r="C325" s="626">
        <v>1098</v>
      </c>
      <c r="D325" s="615">
        <v>12</v>
      </c>
      <c r="E325" s="627">
        <v>91.5</v>
      </c>
      <c r="F325" s="615">
        <v>3.3</v>
      </c>
      <c r="G325" s="628">
        <v>36.065573770491802</v>
      </c>
      <c r="H325" s="615" t="s">
        <v>170</v>
      </c>
      <c r="I325" s="557"/>
      <c r="J325" s="615" t="s">
        <v>10</v>
      </c>
      <c r="K325" s="615" t="s">
        <v>177</v>
      </c>
      <c r="L325" s="629">
        <v>1150</v>
      </c>
      <c r="M325" s="615">
        <v>10</v>
      </c>
      <c r="N325" s="627">
        <v>115</v>
      </c>
      <c r="O325" s="615">
        <v>3.3</v>
      </c>
      <c r="P325" s="628">
        <v>28.695652173913039</v>
      </c>
      <c r="Q325" s="615" t="s">
        <v>171</v>
      </c>
      <c r="R325" s="557"/>
      <c r="S325" s="615" t="s">
        <v>9</v>
      </c>
      <c r="T325" s="615" t="s">
        <v>177</v>
      </c>
      <c r="U325" s="629">
        <v>1234</v>
      </c>
      <c r="V325" s="615">
        <v>11</v>
      </c>
      <c r="W325" s="628">
        <v>112.18181818181819</v>
      </c>
      <c r="X325" s="628">
        <v>3.3</v>
      </c>
      <c r="Y325" s="628">
        <v>29.416531604538083</v>
      </c>
      <c r="Z325" s="615" t="s">
        <v>171</v>
      </c>
      <c r="AA325" s="557"/>
    </row>
    <row r="326" spans="1:27">
      <c r="A326" s="615" t="s">
        <v>168</v>
      </c>
      <c r="B326" s="615" t="s">
        <v>177</v>
      </c>
      <c r="C326" s="626">
        <v>1310</v>
      </c>
      <c r="D326" s="615">
        <v>11</v>
      </c>
      <c r="E326" s="627">
        <v>119.09090909090909</v>
      </c>
      <c r="F326" s="615">
        <v>3.3</v>
      </c>
      <c r="G326" s="628">
        <v>27.709923664122137</v>
      </c>
      <c r="H326" s="615" t="s">
        <v>170</v>
      </c>
      <c r="I326" s="557"/>
      <c r="J326" s="615" t="s">
        <v>10</v>
      </c>
      <c r="K326" s="615" t="s">
        <v>177</v>
      </c>
      <c r="L326" s="629">
        <v>1110</v>
      </c>
      <c r="M326" s="615">
        <v>10</v>
      </c>
      <c r="N326" s="627">
        <v>111</v>
      </c>
      <c r="O326" s="615">
        <v>3.3</v>
      </c>
      <c r="P326" s="628">
        <v>29.72972972972973</v>
      </c>
      <c r="Q326" s="615" t="s">
        <v>171</v>
      </c>
      <c r="R326" s="557"/>
      <c r="S326" s="615" t="s">
        <v>9</v>
      </c>
      <c r="T326" s="615" t="s">
        <v>177</v>
      </c>
      <c r="U326" s="629">
        <v>1280</v>
      </c>
      <c r="V326" s="615">
        <v>10</v>
      </c>
      <c r="W326" s="628">
        <v>128</v>
      </c>
      <c r="X326" s="628">
        <v>3.3</v>
      </c>
      <c r="Y326" s="628">
        <v>25.78125</v>
      </c>
      <c r="Z326" s="615" t="s">
        <v>171</v>
      </c>
      <c r="AA326" s="557"/>
    </row>
    <row r="327" spans="1:27">
      <c r="A327" s="615" t="s">
        <v>168</v>
      </c>
      <c r="B327" s="615" t="s">
        <v>177</v>
      </c>
      <c r="C327" s="626">
        <v>852</v>
      </c>
      <c r="D327" s="615">
        <v>10</v>
      </c>
      <c r="E327" s="627">
        <v>85.2</v>
      </c>
      <c r="F327" s="615">
        <v>3.3</v>
      </c>
      <c r="G327" s="628">
        <v>38.732394366197177</v>
      </c>
      <c r="H327" s="615" t="s">
        <v>170</v>
      </c>
      <c r="I327" s="557"/>
      <c r="J327" s="615" t="s">
        <v>10</v>
      </c>
      <c r="K327" s="615" t="s">
        <v>177</v>
      </c>
      <c r="L327" s="629">
        <v>1425</v>
      </c>
      <c r="M327" s="615">
        <v>12</v>
      </c>
      <c r="N327" s="627">
        <v>118.75</v>
      </c>
      <c r="O327" s="615">
        <v>3.3</v>
      </c>
      <c r="P327" s="628">
        <v>27.789473684210524</v>
      </c>
      <c r="Q327" s="615" t="s">
        <v>171</v>
      </c>
      <c r="R327" s="557"/>
      <c r="S327" s="615" t="s">
        <v>9</v>
      </c>
      <c r="T327" s="615" t="s">
        <v>177</v>
      </c>
      <c r="U327" s="629">
        <v>1000</v>
      </c>
      <c r="V327" s="615">
        <v>9</v>
      </c>
      <c r="W327" s="628">
        <v>111.11111111111111</v>
      </c>
      <c r="X327" s="628">
        <v>3.3</v>
      </c>
      <c r="Y327" s="628">
        <v>29.7</v>
      </c>
      <c r="Z327" s="615" t="s">
        <v>171</v>
      </c>
      <c r="AA327" s="557"/>
    </row>
    <row r="328" spans="1:27">
      <c r="A328" s="557"/>
      <c r="B328" s="615" t="s">
        <v>173</v>
      </c>
      <c r="C328" s="626">
        <v>3260</v>
      </c>
      <c r="D328" s="615">
        <v>33</v>
      </c>
      <c r="E328" s="627">
        <v>98.787878787878782</v>
      </c>
      <c r="F328" s="615">
        <v>3.3</v>
      </c>
      <c r="G328" s="628">
        <v>33.404907975460127</v>
      </c>
      <c r="H328" s="615" t="s">
        <v>170</v>
      </c>
      <c r="I328" s="557"/>
      <c r="J328" s="557"/>
      <c r="K328" s="615" t="s">
        <v>173</v>
      </c>
      <c r="L328" s="629">
        <v>3685</v>
      </c>
      <c r="M328" s="615">
        <v>32</v>
      </c>
      <c r="N328" s="627">
        <v>115.15625</v>
      </c>
      <c r="O328" s="615">
        <v>3.3</v>
      </c>
      <c r="P328" s="628">
        <v>28.656716417910445</v>
      </c>
      <c r="Q328" s="615" t="s">
        <v>171</v>
      </c>
      <c r="R328" s="557"/>
      <c r="S328" s="557"/>
      <c r="T328" s="615" t="s">
        <v>173</v>
      </c>
      <c r="U328" s="629">
        <v>3514</v>
      </c>
      <c r="V328" s="615">
        <v>30</v>
      </c>
      <c r="W328" s="628">
        <v>117.13333333333334</v>
      </c>
      <c r="X328" s="628">
        <v>3.3</v>
      </c>
      <c r="Y328" s="628">
        <v>28.173022196926578</v>
      </c>
      <c r="Z328" s="615" t="s">
        <v>171</v>
      </c>
      <c r="AA328" s="557"/>
    </row>
    <row r="329" spans="1:27">
      <c r="A329" s="557"/>
      <c r="B329" s="557"/>
      <c r="C329" s="619"/>
      <c r="D329" s="557"/>
      <c r="E329" s="627">
        <v>0</v>
      </c>
      <c r="F329" s="557"/>
      <c r="G329" s="628">
        <v>0</v>
      </c>
      <c r="H329" s="557"/>
      <c r="I329" s="557"/>
      <c r="J329" s="557"/>
      <c r="K329" s="557"/>
      <c r="L329" s="624"/>
      <c r="M329" s="557"/>
      <c r="N329" s="627">
        <v>0</v>
      </c>
      <c r="O329" s="557"/>
      <c r="P329" s="628">
        <v>0</v>
      </c>
      <c r="Q329" s="557"/>
      <c r="R329" s="557"/>
      <c r="S329" s="557"/>
      <c r="T329" s="557"/>
      <c r="U329" s="624"/>
      <c r="V329" s="557"/>
      <c r="W329" s="628"/>
      <c r="X329" s="623"/>
      <c r="Y329" s="628"/>
      <c r="Z329" s="557"/>
      <c r="AA329" s="557"/>
    </row>
    <row r="330" spans="1:27">
      <c r="A330" s="615" t="s">
        <v>168</v>
      </c>
      <c r="B330" s="615" t="s">
        <v>178</v>
      </c>
      <c r="C330" s="619"/>
      <c r="D330" s="557"/>
      <c r="E330" s="627">
        <v>0</v>
      </c>
      <c r="F330" s="615">
        <v>2.5</v>
      </c>
      <c r="G330" s="628">
        <v>0</v>
      </c>
      <c r="H330" s="557"/>
      <c r="I330" s="557"/>
      <c r="J330" s="615" t="s">
        <v>10</v>
      </c>
      <c r="K330" s="615" t="s">
        <v>178</v>
      </c>
      <c r="L330" s="624"/>
      <c r="M330" s="557"/>
      <c r="N330" s="627">
        <v>0</v>
      </c>
      <c r="O330" s="615">
        <v>2.5</v>
      </c>
      <c r="P330" s="628">
        <v>0</v>
      </c>
      <c r="Q330" s="557"/>
      <c r="R330" s="557"/>
      <c r="S330" s="615" t="s">
        <v>9</v>
      </c>
      <c r="T330" s="615" t="s">
        <v>178</v>
      </c>
      <c r="U330" s="624"/>
      <c r="V330" s="557"/>
      <c r="W330" s="628">
        <v>0</v>
      </c>
      <c r="X330" s="628">
        <v>2.5</v>
      </c>
      <c r="Y330" s="628">
        <v>0</v>
      </c>
      <c r="Z330" s="557"/>
      <c r="AA330" s="557"/>
    </row>
    <row r="331" spans="1:27">
      <c r="A331" s="615" t="s">
        <v>168</v>
      </c>
      <c r="B331" s="615" t="s">
        <v>178</v>
      </c>
      <c r="C331" s="619"/>
      <c r="D331" s="557"/>
      <c r="E331" s="627">
        <v>0</v>
      </c>
      <c r="F331" s="615">
        <v>2.5</v>
      </c>
      <c r="G331" s="628">
        <v>0</v>
      </c>
      <c r="H331" s="557"/>
      <c r="I331" s="557"/>
      <c r="J331" s="615" t="s">
        <v>172</v>
      </c>
      <c r="K331" s="615" t="s">
        <v>178</v>
      </c>
      <c r="L331" s="624"/>
      <c r="M331" s="557"/>
      <c r="N331" s="627">
        <v>0</v>
      </c>
      <c r="O331" s="615">
        <v>2.5</v>
      </c>
      <c r="P331" s="628">
        <v>0</v>
      </c>
      <c r="Q331" s="557"/>
      <c r="R331" s="557"/>
      <c r="S331" s="615" t="s">
        <v>9</v>
      </c>
      <c r="T331" s="615" t="s">
        <v>178</v>
      </c>
      <c r="U331" s="624"/>
      <c r="V331" s="557"/>
      <c r="W331" s="628">
        <v>0</v>
      </c>
      <c r="X331" s="628">
        <v>2.5</v>
      </c>
      <c r="Y331" s="628">
        <v>0</v>
      </c>
      <c r="Z331" s="557"/>
      <c r="AA331" s="557"/>
    </row>
    <row r="332" spans="1:27">
      <c r="A332" s="615" t="s">
        <v>168</v>
      </c>
      <c r="B332" s="615" t="s">
        <v>178</v>
      </c>
      <c r="C332" s="619"/>
      <c r="D332" s="557"/>
      <c r="E332" s="627">
        <v>0</v>
      </c>
      <c r="F332" s="615">
        <v>2.5</v>
      </c>
      <c r="G332" s="628">
        <v>0</v>
      </c>
      <c r="H332" s="557"/>
      <c r="I332" s="557"/>
      <c r="J332" s="615" t="s">
        <v>10</v>
      </c>
      <c r="K332" s="615" t="s">
        <v>178</v>
      </c>
      <c r="L332" s="624"/>
      <c r="M332" s="557"/>
      <c r="N332" s="627">
        <v>0</v>
      </c>
      <c r="O332" s="615">
        <v>2.5</v>
      </c>
      <c r="P332" s="628">
        <v>0</v>
      </c>
      <c r="Q332" s="557"/>
      <c r="R332" s="557"/>
      <c r="S332" s="615" t="s">
        <v>9</v>
      </c>
      <c r="T332" s="615" t="s">
        <v>178</v>
      </c>
      <c r="U332" s="624"/>
      <c r="V332" s="557"/>
      <c r="W332" s="628">
        <v>0</v>
      </c>
      <c r="X332" s="628">
        <v>2.5</v>
      </c>
      <c r="Y332" s="628">
        <v>0</v>
      </c>
      <c r="Z332" s="557"/>
      <c r="AA332" s="557"/>
    </row>
    <row r="333" spans="1:27">
      <c r="A333" s="557"/>
      <c r="B333" s="615" t="s">
        <v>173</v>
      </c>
      <c r="C333" s="626">
        <v>0</v>
      </c>
      <c r="D333" s="615">
        <v>0</v>
      </c>
      <c r="E333" s="627">
        <v>0</v>
      </c>
      <c r="F333" s="615">
        <v>2.5</v>
      </c>
      <c r="G333" s="628">
        <v>0</v>
      </c>
      <c r="H333" s="557"/>
      <c r="I333" s="557"/>
      <c r="J333" s="557"/>
      <c r="K333" s="615" t="s">
        <v>173</v>
      </c>
      <c r="L333" s="629">
        <v>0</v>
      </c>
      <c r="M333" s="615">
        <v>0</v>
      </c>
      <c r="N333" s="627">
        <v>0</v>
      </c>
      <c r="O333" s="615">
        <v>2.5</v>
      </c>
      <c r="P333" s="628">
        <v>0</v>
      </c>
      <c r="Q333" s="557"/>
      <c r="R333" s="557"/>
      <c r="S333" s="557"/>
      <c r="T333" s="615" t="s">
        <v>173</v>
      </c>
      <c r="U333" s="629">
        <v>0</v>
      </c>
      <c r="V333" s="615">
        <v>0</v>
      </c>
      <c r="W333" s="628">
        <v>0</v>
      </c>
      <c r="X333" s="628">
        <v>2.5</v>
      </c>
      <c r="Y333" s="628">
        <v>0</v>
      </c>
      <c r="Z333" s="557"/>
      <c r="AA333" s="557"/>
    </row>
    <row r="334" spans="1:27">
      <c r="A334" s="557"/>
      <c r="B334" s="557"/>
      <c r="C334" s="619"/>
      <c r="D334" s="557"/>
      <c r="E334" s="621"/>
      <c r="F334" s="557"/>
      <c r="G334" s="623"/>
      <c r="H334" s="557"/>
      <c r="I334" s="557"/>
      <c r="J334" s="557"/>
      <c r="K334" s="557"/>
      <c r="L334" s="624"/>
      <c r="M334" s="557"/>
      <c r="N334" s="621"/>
      <c r="O334" s="557"/>
      <c r="P334" s="623"/>
      <c r="Q334" s="557"/>
      <c r="R334" s="557"/>
      <c r="S334" s="557"/>
      <c r="T334" s="557"/>
      <c r="U334" s="624"/>
      <c r="V334" s="557"/>
      <c r="W334" s="623"/>
      <c r="X334" s="623"/>
      <c r="Y334" s="623"/>
      <c r="Z334" s="557"/>
      <c r="AA334" s="557"/>
    </row>
    <row r="335" spans="1:27">
      <c r="A335" s="557"/>
      <c r="B335" s="557"/>
      <c r="C335" s="619"/>
      <c r="D335" s="557"/>
      <c r="E335" s="621"/>
      <c r="F335" s="557"/>
      <c r="G335" s="623"/>
      <c r="H335" s="557"/>
      <c r="I335" s="557"/>
      <c r="J335" s="557"/>
      <c r="K335" s="557"/>
      <c r="L335" s="624"/>
      <c r="M335" s="557"/>
      <c r="N335" s="621"/>
      <c r="O335" s="557"/>
      <c r="P335" s="623"/>
      <c r="Q335" s="557"/>
      <c r="R335" s="557"/>
      <c r="S335" s="557"/>
      <c r="T335" s="557"/>
      <c r="U335" s="624"/>
      <c r="V335" s="557"/>
      <c r="W335" s="623"/>
      <c r="X335" s="623"/>
      <c r="Y335" s="623"/>
      <c r="Z335" s="557"/>
      <c r="AA335" s="557"/>
    </row>
    <row r="336" spans="1:27">
      <c r="A336" s="557"/>
      <c r="B336" s="557"/>
      <c r="C336" s="619"/>
      <c r="D336" s="557"/>
      <c r="E336" s="621"/>
      <c r="F336" s="557"/>
      <c r="G336" s="623"/>
      <c r="H336" s="557"/>
      <c r="I336" s="557"/>
      <c r="J336" s="557"/>
      <c r="K336" s="557"/>
      <c r="L336" s="624"/>
      <c r="M336" s="557"/>
      <c r="N336" s="621"/>
      <c r="O336" s="557"/>
      <c r="P336" s="623"/>
      <c r="Q336" s="557"/>
      <c r="R336" s="557"/>
      <c r="S336" s="557"/>
      <c r="T336" s="557"/>
      <c r="U336" s="624"/>
      <c r="V336" s="557"/>
      <c r="W336" s="623"/>
      <c r="X336" s="623"/>
      <c r="Y336" s="623"/>
      <c r="Z336" s="557"/>
      <c r="AA336" s="557"/>
    </row>
    <row r="337" spans="1:27">
      <c r="A337" s="557"/>
      <c r="B337" s="557"/>
      <c r="C337" s="619"/>
      <c r="D337" s="557"/>
      <c r="E337" s="621"/>
      <c r="F337" s="557"/>
      <c r="G337" s="623"/>
      <c r="H337" s="557"/>
      <c r="I337" s="557"/>
      <c r="J337" s="557"/>
      <c r="K337" s="557"/>
      <c r="L337" s="624"/>
      <c r="M337" s="557"/>
      <c r="N337" s="621"/>
      <c r="O337" s="557"/>
      <c r="P337" s="623"/>
      <c r="Q337" s="557"/>
      <c r="R337" s="557"/>
      <c r="S337" s="557"/>
      <c r="T337" s="557"/>
      <c r="U337" s="624"/>
      <c r="V337" s="557"/>
      <c r="W337" s="623"/>
      <c r="X337" s="623"/>
      <c r="Y337" s="623"/>
      <c r="Z337" s="557"/>
      <c r="AA337" s="557"/>
    </row>
    <row r="338" spans="1:27">
      <c r="A338" s="557"/>
      <c r="B338" s="557"/>
      <c r="C338" s="619"/>
      <c r="D338" s="557"/>
      <c r="E338" s="621"/>
      <c r="F338" s="557"/>
      <c r="G338" s="623"/>
      <c r="H338" s="557"/>
      <c r="I338" s="557"/>
      <c r="J338" s="557"/>
      <c r="K338" s="557"/>
      <c r="L338" s="624"/>
      <c r="M338" s="557"/>
      <c r="N338" s="621"/>
      <c r="O338" s="557"/>
      <c r="P338" s="623"/>
      <c r="Q338" s="557"/>
      <c r="R338" s="557"/>
      <c r="S338" s="557"/>
      <c r="T338" s="557"/>
      <c r="U338" s="624"/>
      <c r="V338" s="557"/>
      <c r="W338" s="623"/>
      <c r="X338" s="623"/>
      <c r="Y338" s="623"/>
      <c r="Z338" s="557"/>
      <c r="AA338" s="557"/>
    </row>
    <row r="339" spans="1:27">
      <c r="A339" s="557"/>
      <c r="B339" s="557"/>
      <c r="C339" s="619"/>
      <c r="D339" s="557"/>
      <c r="E339" s="621"/>
      <c r="F339" s="557"/>
      <c r="G339" s="623"/>
      <c r="H339" s="557"/>
      <c r="I339" s="557"/>
      <c r="J339" s="557"/>
      <c r="K339" s="557"/>
      <c r="L339" s="624"/>
      <c r="M339" s="557"/>
      <c r="N339" s="621"/>
      <c r="O339" s="557"/>
      <c r="P339" s="623"/>
      <c r="Q339" s="557"/>
      <c r="R339" s="557"/>
      <c r="S339" s="557"/>
      <c r="T339" s="557"/>
      <c r="U339" s="624"/>
      <c r="V339" s="557"/>
      <c r="W339" s="623"/>
      <c r="X339" s="623"/>
      <c r="Y339" s="623"/>
      <c r="Z339" s="557"/>
      <c r="AA339" s="557"/>
    </row>
    <row r="340" spans="1:27">
      <c r="A340" s="557"/>
      <c r="B340" s="557"/>
      <c r="C340" s="619"/>
      <c r="D340" s="557"/>
      <c r="E340" s="621"/>
      <c r="F340" s="557"/>
      <c r="G340" s="623"/>
      <c r="H340" s="557"/>
      <c r="I340" s="557"/>
      <c r="J340" s="557"/>
      <c r="K340" s="557"/>
      <c r="L340" s="624"/>
      <c r="M340" s="557"/>
      <c r="N340" s="621"/>
      <c r="O340" s="557"/>
      <c r="P340" s="623"/>
      <c r="Q340" s="557"/>
      <c r="R340" s="557"/>
      <c r="S340" s="557"/>
      <c r="T340" s="557"/>
      <c r="U340" s="624"/>
      <c r="V340" s="557"/>
      <c r="W340" s="623"/>
      <c r="X340" s="623"/>
      <c r="Y340" s="623"/>
      <c r="Z340" s="557"/>
      <c r="AA340" s="557"/>
    </row>
    <row r="341" spans="1:27">
      <c r="A341" s="557"/>
      <c r="B341" s="557"/>
      <c r="C341" s="619"/>
      <c r="D341" s="557"/>
      <c r="E341" s="621"/>
      <c r="F341" s="557"/>
      <c r="G341" s="623"/>
      <c r="H341" s="557"/>
      <c r="I341" s="557"/>
      <c r="J341" s="557"/>
      <c r="K341" s="557"/>
      <c r="L341" s="624"/>
      <c r="M341" s="557"/>
      <c r="N341" s="621"/>
      <c r="O341" s="557"/>
      <c r="P341" s="623"/>
      <c r="Q341" s="557"/>
      <c r="R341" s="557"/>
      <c r="S341" s="557"/>
      <c r="T341" s="557"/>
      <c r="U341" s="624"/>
      <c r="V341" s="557"/>
      <c r="W341" s="623"/>
      <c r="X341" s="623"/>
      <c r="Y341" s="623"/>
      <c r="Z341" s="557"/>
      <c r="AA341" s="557"/>
    </row>
    <row r="342" spans="1:27">
      <c r="A342" s="557"/>
      <c r="B342" s="557"/>
      <c r="C342" s="619"/>
      <c r="D342" s="557"/>
      <c r="E342" s="621"/>
      <c r="F342" s="557"/>
      <c r="G342" s="623"/>
      <c r="H342" s="557"/>
      <c r="I342" s="557"/>
      <c r="J342" s="557"/>
      <c r="K342" s="557"/>
      <c r="L342" s="624"/>
      <c r="M342" s="557"/>
      <c r="N342" s="621"/>
      <c r="O342" s="557"/>
      <c r="P342" s="623"/>
      <c r="Q342" s="557"/>
      <c r="R342" s="557"/>
      <c r="S342" s="557"/>
      <c r="T342" s="557"/>
      <c r="U342" s="624"/>
      <c r="V342" s="557"/>
      <c r="W342" s="623"/>
      <c r="X342" s="623"/>
      <c r="Y342" s="623"/>
      <c r="Z342" s="557"/>
      <c r="AA342" s="557"/>
    </row>
    <row r="343" spans="1:27">
      <c r="A343" s="557"/>
      <c r="B343" s="557"/>
      <c r="C343" s="619"/>
      <c r="D343" s="557"/>
      <c r="E343" s="621"/>
      <c r="F343" s="557"/>
      <c r="G343" s="623"/>
      <c r="H343" s="557"/>
      <c r="I343" s="557"/>
      <c r="J343" s="557"/>
      <c r="K343" s="557"/>
      <c r="L343" s="624"/>
      <c r="M343" s="557"/>
      <c r="N343" s="621"/>
      <c r="O343" s="557"/>
      <c r="P343" s="623"/>
      <c r="Q343" s="557"/>
      <c r="R343" s="557"/>
      <c r="S343" s="557"/>
      <c r="T343" s="557"/>
      <c r="U343" s="624"/>
      <c r="V343" s="557"/>
      <c r="W343" s="623"/>
      <c r="X343" s="623"/>
      <c r="Y343" s="623"/>
      <c r="Z343" s="557"/>
      <c r="AA343" s="557"/>
    </row>
    <row r="344" spans="1:27">
      <c r="A344" s="557"/>
      <c r="B344" s="557"/>
      <c r="C344" s="619"/>
      <c r="D344" s="557"/>
      <c r="E344" s="621"/>
      <c r="F344" s="557"/>
      <c r="G344" s="623"/>
      <c r="H344" s="557"/>
      <c r="I344" s="557"/>
      <c r="J344" s="557"/>
      <c r="K344" s="557"/>
      <c r="L344" s="624"/>
      <c r="M344" s="557"/>
      <c r="N344" s="621"/>
      <c r="O344" s="557"/>
      <c r="P344" s="623"/>
      <c r="Q344" s="557"/>
      <c r="R344" s="557"/>
      <c r="S344" s="557"/>
      <c r="T344" s="557"/>
      <c r="U344" s="624"/>
      <c r="V344" s="557"/>
      <c r="W344" s="623"/>
      <c r="X344" s="623"/>
      <c r="Y344" s="623"/>
      <c r="Z344" s="557"/>
      <c r="AA344" s="557"/>
    </row>
    <row r="345" spans="1:27">
      <c r="A345" s="557"/>
      <c r="B345" s="557"/>
      <c r="C345" s="619"/>
      <c r="D345" s="557"/>
      <c r="E345" s="621"/>
      <c r="F345" s="557"/>
      <c r="G345" s="623"/>
      <c r="H345" s="557"/>
      <c r="I345" s="557"/>
      <c r="J345" s="557"/>
      <c r="K345" s="557"/>
      <c r="L345" s="624"/>
      <c r="M345" s="557"/>
      <c r="N345" s="621"/>
      <c r="O345" s="557"/>
      <c r="P345" s="623"/>
      <c r="Q345" s="557"/>
      <c r="R345" s="557"/>
      <c r="S345" s="557"/>
      <c r="T345" s="557"/>
      <c r="U345" s="624"/>
      <c r="V345" s="557"/>
      <c r="W345" s="623"/>
      <c r="X345" s="623"/>
      <c r="Y345" s="623"/>
      <c r="Z345" s="557"/>
      <c r="AA345" s="557"/>
    </row>
    <row r="346" spans="1:27">
      <c r="A346" s="557"/>
      <c r="B346" s="557"/>
      <c r="C346" s="619"/>
      <c r="D346" s="557"/>
      <c r="E346" s="621"/>
      <c r="F346" s="557"/>
      <c r="G346" s="623"/>
      <c r="H346" s="557"/>
      <c r="I346" s="557"/>
      <c r="J346" s="557"/>
      <c r="K346" s="557"/>
      <c r="L346" s="624"/>
      <c r="M346" s="557"/>
      <c r="N346" s="621"/>
      <c r="O346" s="557"/>
      <c r="P346" s="623"/>
      <c r="Q346" s="557"/>
      <c r="R346" s="557"/>
      <c r="S346" s="557"/>
      <c r="T346" s="557"/>
      <c r="U346" s="624"/>
      <c r="V346" s="557"/>
      <c r="W346" s="623"/>
      <c r="X346" s="623"/>
      <c r="Y346" s="623"/>
      <c r="Z346" s="557"/>
      <c r="AA346" s="557"/>
    </row>
    <row r="347" spans="1:27">
      <c r="A347" s="557"/>
      <c r="B347" s="557"/>
      <c r="C347" s="619"/>
      <c r="D347" s="557"/>
      <c r="E347" s="621"/>
      <c r="F347" s="557"/>
      <c r="G347" s="623"/>
      <c r="H347" s="557"/>
      <c r="I347" s="557"/>
      <c r="J347" s="557"/>
      <c r="K347" s="557"/>
      <c r="L347" s="624"/>
      <c r="M347" s="557"/>
      <c r="N347" s="621"/>
      <c r="O347" s="557"/>
      <c r="P347" s="623"/>
      <c r="Q347" s="557"/>
      <c r="R347" s="557"/>
      <c r="S347" s="557"/>
      <c r="T347" s="557"/>
      <c r="U347" s="624"/>
      <c r="V347" s="557"/>
      <c r="W347" s="623"/>
      <c r="X347" s="623"/>
      <c r="Y347" s="623"/>
      <c r="Z347" s="557"/>
      <c r="AA347" s="557"/>
    </row>
    <row r="348" spans="1:27">
      <c r="A348" s="557"/>
      <c r="B348" s="557"/>
      <c r="C348" s="619"/>
      <c r="D348" s="557"/>
      <c r="E348" s="621"/>
      <c r="F348" s="557"/>
      <c r="G348" s="623"/>
      <c r="H348" s="557"/>
      <c r="I348" s="557"/>
      <c r="J348" s="557"/>
      <c r="K348" s="557"/>
      <c r="L348" s="624"/>
      <c r="M348" s="557"/>
      <c r="N348" s="621"/>
      <c r="O348" s="557"/>
      <c r="P348" s="623"/>
      <c r="Q348" s="557"/>
      <c r="R348" s="557"/>
      <c r="S348" s="557"/>
      <c r="T348" s="557"/>
      <c r="U348" s="624"/>
      <c r="V348" s="557"/>
      <c r="W348" s="623"/>
      <c r="X348" s="623"/>
      <c r="Y348" s="623"/>
      <c r="Z348" s="557"/>
      <c r="AA348" s="557"/>
    </row>
    <row r="349" spans="1:27">
      <c r="A349" s="557"/>
      <c r="B349" s="557"/>
      <c r="C349" s="619"/>
      <c r="D349" s="557"/>
      <c r="E349" s="621"/>
      <c r="F349" s="557"/>
      <c r="G349" s="623"/>
      <c r="H349" s="557"/>
      <c r="I349" s="557"/>
      <c r="J349" s="557"/>
      <c r="K349" s="557"/>
      <c r="L349" s="624"/>
      <c r="M349" s="557"/>
      <c r="N349" s="621"/>
      <c r="O349" s="557"/>
      <c r="P349" s="623"/>
      <c r="Q349" s="557"/>
      <c r="R349" s="557"/>
      <c r="S349" s="557"/>
      <c r="T349" s="557"/>
      <c r="U349" s="624"/>
      <c r="V349" s="557"/>
      <c r="W349" s="623"/>
      <c r="X349" s="623"/>
      <c r="Y349" s="623"/>
      <c r="Z349" s="557"/>
      <c r="AA349" s="557"/>
    </row>
    <row r="350" spans="1:27">
      <c r="A350" s="557"/>
      <c r="B350" s="557"/>
      <c r="C350" s="619"/>
      <c r="D350" s="557"/>
      <c r="E350" s="621"/>
      <c r="F350" s="557"/>
      <c r="G350" s="623"/>
      <c r="H350" s="557"/>
      <c r="I350" s="557"/>
      <c r="J350" s="557"/>
      <c r="K350" s="557"/>
      <c r="L350" s="624"/>
      <c r="M350" s="557"/>
      <c r="N350" s="621"/>
      <c r="O350" s="557"/>
      <c r="P350" s="623"/>
      <c r="Q350" s="557"/>
      <c r="R350" s="557"/>
      <c r="S350" s="557"/>
      <c r="T350" s="557"/>
      <c r="U350" s="624"/>
      <c r="V350" s="557"/>
      <c r="W350" s="623"/>
      <c r="X350" s="623"/>
      <c r="Y350" s="623"/>
      <c r="Z350" s="557"/>
      <c r="AA350" s="557"/>
    </row>
    <row r="351" spans="1:27">
      <c r="A351" s="557"/>
      <c r="B351" s="557"/>
      <c r="C351" s="619"/>
      <c r="D351" s="557"/>
      <c r="E351" s="621"/>
      <c r="F351" s="557"/>
      <c r="G351" s="623"/>
      <c r="H351" s="557"/>
      <c r="I351" s="557"/>
      <c r="J351" s="557"/>
      <c r="K351" s="557"/>
      <c r="L351" s="624"/>
      <c r="M351" s="557"/>
      <c r="N351" s="621"/>
      <c r="O351" s="557"/>
      <c r="P351" s="623"/>
      <c r="Q351" s="557"/>
      <c r="R351" s="557"/>
      <c r="S351" s="557"/>
      <c r="T351" s="557"/>
      <c r="U351" s="624"/>
      <c r="V351" s="557"/>
      <c r="W351" s="623"/>
      <c r="X351" s="623"/>
      <c r="Y351" s="623"/>
      <c r="Z351" s="557"/>
      <c r="AA351" s="557"/>
    </row>
    <row r="352" spans="1:27">
      <c r="A352" s="557"/>
      <c r="B352" s="557"/>
      <c r="C352" s="619"/>
      <c r="D352" s="557"/>
      <c r="E352" s="621"/>
      <c r="F352" s="557"/>
      <c r="G352" s="623"/>
      <c r="H352" s="557"/>
      <c r="I352" s="557"/>
      <c r="J352" s="557"/>
      <c r="K352" s="557"/>
      <c r="L352" s="624"/>
      <c r="M352" s="557"/>
      <c r="N352" s="621"/>
      <c r="O352" s="557"/>
      <c r="P352" s="623"/>
      <c r="Q352" s="557"/>
      <c r="R352" s="557"/>
      <c r="S352" s="557"/>
      <c r="T352" s="557"/>
      <c r="U352" s="624"/>
      <c r="V352" s="557"/>
      <c r="W352" s="623"/>
      <c r="X352" s="623"/>
      <c r="Y352" s="623"/>
      <c r="Z352" s="557"/>
      <c r="AA352" s="557"/>
    </row>
    <row r="353" spans="1:27">
      <c r="A353" s="557"/>
      <c r="B353" s="557"/>
      <c r="C353" s="619"/>
      <c r="D353" s="557"/>
      <c r="E353" s="621"/>
      <c r="F353" s="557"/>
      <c r="G353" s="623"/>
      <c r="H353" s="557"/>
      <c r="I353" s="557"/>
      <c r="J353" s="557"/>
      <c r="K353" s="557"/>
      <c r="L353" s="624"/>
      <c r="M353" s="557"/>
      <c r="N353" s="621"/>
      <c r="O353" s="557"/>
      <c r="P353" s="623"/>
      <c r="Q353" s="557"/>
      <c r="R353" s="557"/>
      <c r="S353" s="557"/>
      <c r="T353" s="557"/>
      <c r="U353" s="624"/>
      <c r="V353" s="557"/>
      <c r="W353" s="623"/>
      <c r="X353" s="623"/>
      <c r="Y353" s="623"/>
      <c r="Z353" s="557"/>
      <c r="AA353" s="557"/>
    </row>
    <row r="354" spans="1:27">
      <c r="A354" s="557"/>
      <c r="B354" s="557"/>
      <c r="C354" s="619"/>
      <c r="D354" s="557"/>
      <c r="E354" s="621"/>
      <c r="F354" s="557"/>
      <c r="G354" s="623"/>
      <c r="H354" s="557"/>
      <c r="I354" s="557"/>
      <c r="J354" s="557"/>
      <c r="K354" s="557"/>
      <c r="L354" s="624"/>
      <c r="M354" s="557"/>
      <c r="N354" s="621"/>
      <c r="O354" s="557"/>
      <c r="P354" s="623"/>
      <c r="Q354" s="557"/>
      <c r="R354" s="557"/>
      <c r="S354" s="557"/>
      <c r="T354" s="557"/>
      <c r="U354" s="624"/>
      <c r="V354" s="557"/>
      <c r="W354" s="623"/>
      <c r="X354" s="623"/>
      <c r="Y354" s="623"/>
      <c r="Z354" s="557"/>
      <c r="AA354" s="557"/>
    </row>
    <row r="355" spans="1:27">
      <c r="A355" s="557"/>
      <c r="B355" s="557"/>
      <c r="C355" s="619"/>
      <c r="D355" s="557"/>
      <c r="E355" s="621"/>
      <c r="F355" s="557"/>
      <c r="G355" s="623"/>
      <c r="H355" s="557"/>
      <c r="I355" s="557"/>
      <c r="J355" s="557"/>
      <c r="K355" s="557"/>
      <c r="L355" s="624"/>
      <c r="M355" s="557"/>
      <c r="N355" s="621"/>
      <c r="O355" s="557"/>
      <c r="P355" s="623"/>
      <c r="Q355" s="557"/>
      <c r="R355" s="557"/>
      <c r="S355" s="557"/>
      <c r="T355" s="557"/>
      <c r="U355" s="624"/>
      <c r="V355" s="557"/>
      <c r="W355" s="623"/>
      <c r="X355" s="623"/>
      <c r="Y355" s="623"/>
      <c r="Z355" s="557"/>
      <c r="AA355" s="557"/>
    </row>
    <row r="356" spans="1:27">
      <c r="A356" s="557"/>
      <c r="B356" s="557"/>
      <c r="C356" s="619"/>
      <c r="D356" s="557"/>
      <c r="E356" s="621"/>
      <c r="F356" s="557"/>
      <c r="G356" s="623"/>
      <c r="H356" s="557"/>
      <c r="I356" s="557"/>
      <c r="J356" s="557"/>
      <c r="K356" s="557"/>
      <c r="L356" s="624"/>
      <c r="M356" s="557"/>
      <c r="N356" s="621"/>
      <c r="O356" s="557"/>
      <c r="P356" s="623"/>
      <c r="Q356" s="557"/>
      <c r="R356" s="557"/>
      <c r="S356" s="557"/>
      <c r="T356" s="557"/>
      <c r="U356" s="624"/>
      <c r="V356" s="557"/>
      <c r="W356" s="623"/>
      <c r="X356" s="623"/>
      <c r="Y356" s="623"/>
      <c r="Z356" s="557"/>
      <c r="AA356" s="557"/>
    </row>
    <row r="357" spans="1:27">
      <c r="A357" s="557"/>
      <c r="B357" s="557"/>
      <c r="C357" s="619"/>
      <c r="D357" s="557"/>
      <c r="E357" s="621"/>
      <c r="F357" s="557"/>
      <c r="G357" s="623"/>
      <c r="H357" s="557"/>
      <c r="I357" s="557"/>
      <c r="J357" s="557"/>
      <c r="K357" s="557"/>
      <c r="L357" s="624"/>
      <c r="M357" s="557"/>
      <c r="N357" s="621"/>
      <c r="O357" s="557"/>
      <c r="P357" s="623"/>
      <c r="Q357" s="557"/>
      <c r="R357" s="557"/>
      <c r="S357" s="557"/>
      <c r="T357" s="557"/>
      <c r="U357" s="624"/>
      <c r="V357" s="557"/>
      <c r="W357" s="623"/>
      <c r="X357" s="623"/>
      <c r="Y357" s="623"/>
      <c r="Z357" s="557"/>
      <c r="AA357" s="557"/>
    </row>
    <row r="358" spans="1:27">
      <c r="A358" s="557"/>
      <c r="B358" s="557"/>
      <c r="C358" s="619"/>
      <c r="D358" s="557"/>
      <c r="E358" s="621"/>
      <c r="F358" s="557"/>
      <c r="G358" s="623"/>
      <c r="H358" s="557"/>
      <c r="I358" s="557"/>
      <c r="J358" s="557"/>
      <c r="K358" s="557"/>
      <c r="L358" s="624"/>
      <c r="M358" s="557"/>
      <c r="N358" s="621"/>
      <c r="O358" s="557"/>
      <c r="P358" s="623"/>
      <c r="Q358" s="557"/>
      <c r="R358" s="557"/>
      <c r="S358" s="557"/>
      <c r="T358" s="557"/>
      <c r="U358" s="624"/>
      <c r="V358" s="557"/>
      <c r="W358" s="623"/>
      <c r="X358" s="623"/>
      <c r="Y358" s="623"/>
      <c r="Z358" s="557"/>
      <c r="AA358" s="557"/>
    </row>
    <row r="359" spans="1:27">
      <c r="A359" s="557"/>
      <c r="B359" s="557"/>
      <c r="C359" s="619"/>
      <c r="D359" s="557"/>
      <c r="E359" s="621"/>
      <c r="F359" s="557"/>
      <c r="G359" s="623"/>
      <c r="H359" s="557"/>
      <c r="I359" s="557"/>
      <c r="J359" s="557"/>
      <c r="K359" s="557"/>
      <c r="L359" s="624"/>
      <c r="M359" s="557"/>
      <c r="N359" s="621"/>
      <c r="O359" s="557"/>
      <c r="P359" s="623"/>
      <c r="Q359" s="557"/>
      <c r="R359" s="557"/>
      <c r="S359" s="557"/>
      <c r="T359" s="557"/>
      <c r="U359" s="624"/>
      <c r="V359" s="557"/>
      <c r="W359" s="623"/>
      <c r="X359" s="623"/>
      <c r="Y359" s="623"/>
      <c r="Z359" s="557"/>
      <c r="AA359" s="557"/>
    </row>
    <row r="360" spans="1:27">
      <c r="A360" s="557"/>
      <c r="B360" s="557"/>
      <c r="C360" s="619"/>
      <c r="D360" s="557"/>
      <c r="E360" s="621"/>
      <c r="F360" s="557"/>
      <c r="G360" s="623"/>
      <c r="H360" s="557"/>
      <c r="I360" s="557"/>
      <c r="J360" s="557"/>
      <c r="K360" s="557"/>
      <c r="L360" s="624"/>
      <c r="M360" s="557"/>
      <c r="N360" s="621"/>
      <c r="O360" s="557"/>
      <c r="P360" s="623"/>
      <c r="Q360" s="557"/>
      <c r="R360" s="557"/>
      <c r="S360" s="557"/>
      <c r="T360" s="557"/>
      <c r="U360" s="624"/>
      <c r="V360" s="557"/>
      <c r="W360" s="623"/>
      <c r="X360" s="623"/>
      <c r="Y360" s="623"/>
      <c r="Z360" s="557"/>
      <c r="AA360" s="557"/>
    </row>
    <row r="361" spans="1:27">
      <c r="A361" s="557"/>
      <c r="B361" s="557"/>
      <c r="C361" s="619"/>
      <c r="D361" s="557"/>
      <c r="E361" s="621"/>
      <c r="F361" s="557"/>
      <c r="G361" s="623"/>
      <c r="H361" s="557"/>
      <c r="I361" s="557"/>
      <c r="J361" s="557"/>
      <c r="K361" s="557"/>
      <c r="L361" s="624"/>
      <c r="M361" s="557"/>
      <c r="N361" s="621"/>
      <c r="O361" s="557"/>
      <c r="P361" s="623"/>
      <c r="Q361" s="557"/>
      <c r="R361" s="557"/>
      <c r="S361" s="557"/>
      <c r="T361" s="557"/>
      <c r="U361" s="624"/>
      <c r="V361" s="557"/>
      <c r="W361" s="623"/>
      <c r="X361" s="623"/>
      <c r="Y361" s="623"/>
      <c r="Z361" s="557"/>
      <c r="AA361" s="557"/>
    </row>
    <row r="362" spans="1:27">
      <c r="A362" s="557"/>
      <c r="B362" s="557"/>
      <c r="C362" s="619"/>
      <c r="D362" s="557"/>
      <c r="E362" s="621"/>
      <c r="F362" s="557"/>
      <c r="G362" s="623"/>
      <c r="H362" s="557"/>
      <c r="I362" s="557"/>
      <c r="J362" s="557"/>
      <c r="K362" s="557"/>
      <c r="L362" s="624"/>
      <c r="M362" s="557"/>
      <c r="N362" s="621"/>
      <c r="O362" s="557"/>
      <c r="P362" s="623"/>
      <c r="Q362" s="557"/>
      <c r="R362" s="557"/>
      <c r="S362" s="557"/>
      <c r="T362" s="557"/>
      <c r="U362" s="624"/>
      <c r="V362" s="557"/>
      <c r="W362" s="623"/>
      <c r="X362" s="623"/>
      <c r="Y362" s="623"/>
      <c r="Z362" s="557"/>
      <c r="AA362" s="557"/>
    </row>
    <row r="363" spans="1:27">
      <c r="A363" s="557"/>
      <c r="B363" s="557"/>
      <c r="C363" s="619"/>
      <c r="D363" s="557"/>
      <c r="E363" s="621"/>
      <c r="F363" s="557"/>
      <c r="G363" s="623"/>
      <c r="H363" s="557"/>
      <c r="I363" s="557"/>
      <c r="J363" s="557"/>
      <c r="K363" s="557"/>
      <c r="L363" s="624"/>
      <c r="M363" s="557"/>
      <c r="N363" s="621"/>
      <c r="O363" s="557"/>
      <c r="P363" s="623"/>
      <c r="Q363" s="557"/>
      <c r="R363" s="557"/>
      <c r="S363" s="557"/>
      <c r="T363" s="557"/>
      <c r="U363" s="624"/>
      <c r="V363" s="557"/>
      <c r="W363" s="623"/>
      <c r="X363" s="623"/>
      <c r="Y363" s="623"/>
      <c r="Z363" s="557"/>
      <c r="AA363" s="557"/>
    </row>
    <row r="364" spans="1:27">
      <c r="A364" s="557"/>
      <c r="B364" s="557"/>
      <c r="C364" s="619"/>
      <c r="D364" s="557"/>
      <c r="E364" s="621"/>
      <c r="F364" s="557"/>
      <c r="G364" s="623"/>
      <c r="H364" s="557"/>
      <c r="I364" s="557"/>
      <c r="J364" s="557"/>
      <c r="K364" s="557"/>
      <c r="L364" s="624"/>
      <c r="M364" s="557"/>
      <c r="N364" s="621"/>
      <c r="O364" s="557"/>
      <c r="P364" s="623"/>
      <c r="Q364" s="557"/>
      <c r="R364" s="557"/>
      <c r="S364" s="557"/>
      <c r="T364" s="557"/>
      <c r="U364" s="624"/>
      <c r="V364" s="557"/>
      <c r="W364" s="623"/>
      <c r="X364" s="623"/>
      <c r="Y364" s="623"/>
      <c r="Z364" s="557"/>
      <c r="AA364" s="557"/>
    </row>
    <row r="365" spans="1:27">
      <c r="A365" s="557"/>
      <c r="B365" s="557"/>
      <c r="C365" s="619"/>
      <c r="D365" s="557"/>
      <c r="E365" s="621"/>
      <c r="F365" s="557"/>
      <c r="G365" s="623"/>
      <c r="H365" s="557"/>
      <c r="I365" s="557"/>
      <c r="J365" s="557"/>
      <c r="K365" s="557"/>
      <c r="L365" s="624"/>
      <c r="M365" s="557"/>
      <c r="N365" s="621"/>
      <c r="O365" s="557"/>
      <c r="P365" s="623"/>
      <c r="Q365" s="557"/>
      <c r="R365" s="557"/>
      <c r="S365" s="557"/>
      <c r="T365" s="557"/>
      <c r="U365" s="624"/>
      <c r="V365" s="557"/>
      <c r="W365" s="623"/>
      <c r="X365" s="623"/>
      <c r="Y365" s="623"/>
      <c r="Z365" s="557"/>
      <c r="AA365" s="557"/>
    </row>
    <row r="366" spans="1:27">
      <c r="A366" s="557"/>
      <c r="B366" s="557"/>
      <c r="C366" s="619"/>
      <c r="D366" s="557"/>
      <c r="E366" s="621"/>
      <c r="F366" s="557"/>
      <c r="G366" s="623"/>
      <c r="H366" s="557"/>
      <c r="I366" s="557"/>
      <c r="J366" s="557"/>
      <c r="K366" s="557"/>
      <c r="L366" s="624"/>
      <c r="M366" s="557"/>
      <c r="N366" s="621"/>
      <c r="O366" s="557"/>
      <c r="P366" s="623"/>
      <c r="Q366" s="557"/>
      <c r="R366" s="557"/>
      <c r="S366" s="557"/>
      <c r="T366" s="557"/>
      <c r="U366" s="624"/>
      <c r="V366" s="557"/>
      <c r="W366" s="623"/>
      <c r="X366" s="623"/>
      <c r="Y366" s="623"/>
      <c r="Z366" s="557"/>
      <c r="AA366" s="557"/>
    </row>
    <row r="367" spans="1:27">
      <c r="A367" s="557"/>
      <c r="B367" s="557"/>
      <c r="C367" s="619"/>
      <c r="D367" s="557"/>
      <c r="E367" s="621"/>
      <c r="F367" s="557"/>
      <c r="G367" s="623"/>
      <c r="H367" s="557"/>
      <c r="I367" s="557"/>
      <c r="J367" s="557"/>
      <c r="K367" s="557"/>
      <c r="L367" s="624"/>
      <c r="M367" s="557"/>
      <c r="N367" s="621"/>
      <c r="O367" s="557"/>
      <c r="P367" s="623"/>
      <c r="Q367" s="557"/>
      <c r="R367" s="557"/>
      <c r="S367" s="557"/>
      <c r="T367" s="557"/>
      <c r="U367" s="624"/>
      <c r="V367" s="557"/>
      <c r="W367" s="623"/>
      <c r="X367" s="623"/>
      <c r="Y367" s="623"/>
      <c r="Z367" s="557"/>
      <c r="AA367" s="557"/>
    </row>
    <row r="368" spans="1:27">
      <c r="A368" s="557"/>
      <c r="B368" s="557"/>
      <c r="C368" s="619"/>
      <c r="D368" s="557"/>
      <c r="E368" s="621"/>
      <c r="F368" s="557"/>
      <c r="G368" s="623"/>
      <c r="H368" s="557"/>
      <c r="I368" s="557"/>
      <c r="J368" s="557"/>
      <c r="K368" s="557"/>
      <c r="L368" s="624"/>
      <c r="M368" s="557"/>
      <c r="N368" s="621"/>
      <c r="O368" s="557"/>
      <c r="P368" s="623"/>
      <c r="Q368" s="557"/>
      <c r="R368" s="557"/>
      <c r="S368" s="557"/>
      <c r="T368" s="557"/>
      <c r="U368" s="624"/>
      <c r="V368" s="557"/>
      <c r="W368" s="623"/>
      <c r="X368" s="623"/>
      <c r="Y368" s="623"/>
      <c r="Z368" s="557"/>
      <c r="AA368" s="557"/>
    </row>
    <row r="369" spans="1:27">
      <c r="A369" s="557"/>
      <c r="B369" s="557"/>
      <c r="C369" s="619"/>
      <c r="D369" s="557"/>
      <c r="E369" s="621"/>
      <c r="F369" s="557"/>
      <c r="G369" s="623"/>
      <c r="H369" s="557"/>
      <c r="I369" s="557"/>
      <c r="J369" s="557"/>
      <c r="K369" s="557"/>
      <c r="L369" s="624"/>
      <c r="M369" s="557"/>
      <c r="N369" s="621"/>
      <c r="O369" s="557"/>
      <c r="P369" s="623"/>
      <c r="Q369" s="557"/>
      <c r="R369" s="557"/>
      <c r="S369" s="557"/>
      <c r="T369" s="557"/>
      <c r="U369" s="624"/>
      <c r="V369" s="557"/>
      <c r="W369" s="623"/>
      <c r="X369" s="623"/>
      <c r="Y369" s="623"/>
      <c r="Z369" s="557"/>
      <c r="AA369" s="557"/>
    </row>
    <row r="370" spans="1:27">
      <c r="A370" s="557"/>
      <c r="B370" s="557"/>
      <c r="C370" s="619"/>
      <c r="D370" s="557"/>
      <c r="E370" s="621"/>
      <c r="F370" s="557"/>
      <c r="G370" s="623"/>
      <c r="H370" s="557"/>
      <c r="I370" s="557"/>
      <c r="J370" s="557"/>
      <c r="K370" s="557"/>
      <c r="L370" s="624"/>
      <c r="M370" s="557"/>
      <c r="N370" s="621"/>
      <c r="O370" s="557"/>
      <c r="P370" s="623"/>
      <c r="Q370" s="557"/>
      <c r="R370" s="557"/>
      <c r="S370" s="557"/>
      <c r="T370" s="557"/>
      <c r="U370" s="624"/>
      <c r="V370" s="557"/>
      <c r="W370" s="623"/>
      <c r="X370" s="623"/>
      <c r="Y370" s="623"/>
      <c r="Z370" s="557"/>
      <c r="AA370" s="557"/>
    </row>
    <row r="371" spans="1:27">
      <c r="A371" s="557"/>
      <c r="B371" s="557"/>
      <c r="C371" s="619"/>
      <c r="D371" s="557"/>
      <c r="E371" s="621"/>
      <c r="F371" s="557"/>
      <c r="G371" s="623"/>
      <c r="H371" s="557"/>
      <c r="I371" s="557"/>
      <c r="J371" s="557"/>
      <c r="K371" s="557"/>
      <c r="L371" s="624"/>
      <c r="M371" s="557"/>
      <c r="N371" s="621"/>
      <c r="O371" s="557"/>
      <c r="P371" s="623"/>
      <c r="Q371" s="557"/>
      <c r="R371" s="557"/>
      <c r="S371" s="557"/>
      <c r="T371" s="557"/>
      <c r="U371" s="624"/>
      <c r="V371" s="557"/>
      <c r="W371" s="623"/>
      <c r="X371" s="623"/>
      <c r="Y371" s="623"/>
      <c r="Z371" s="557"/>
      <c r="AA371" s="557"/>
    </row>
    <row r="372" spans="1:27">
      <c r="A372" s="557"/>
      <c r="B372" s="557"/>
      <c r="C372" s="619"/>
      <c r="D372" s="557"/>
      <c r="E372" s="621"/>
      <c r="F372" s="557"/>
      <c r="G372" s="623"/>
      <c r="H372" s="557"/>
      <c r="I372" s="557"/>
      <c r="J372" s="557"/>
      <c r="K372" s="557"/>
      <c r="L372" s="624"/>
      <c r="M372" s="557"/>
      <c r="N372" s="621"/>
      <c r="O372" s="557"/>
      <c r="P372" s="623"/>
      <c r="Q372" s="557"/>
      <c r="R372" s="557"/>
      <c r="S372" s="557"/>
      <c r="T372" s="557"/>
      <c r="U372" s="624"/>
      <c r="V372" s="557"/>
      <c r="W372" s="623"/>
      <c r="X372" s="623"/>
      <c r="Y372" s="623"/>
      <c r="Z372" s="557"/>
      <c r="AA372" s="557"/>
    </row>
    <row r="373" spans="1:27">
      <c r="A373" s="557"/>
      <c r="B373" s="557"/>
      <c r="C373" s="619"/>
      <c r="D373" s="557"/>
      <c r="E373" s="621"/>
      <c r="F373" s="557"/>
      <c r="G373" s="623"/>
      <c r="H373" s="557"/>
      <c r="I373" s="557"/>
      <c r="J373" s="557"/>
      <c r="K373" s="557"/>
      <c r="L373" s="624"/>
      <c r="M373" s="557"/>
      <c r="N373" s="621"/>
      <c r="O373" s="557"/>
      <c r="P373" s="623"/>
      <c r="Q373" s="557"/>
      <c r="R373" s="557"/>
      <c r="S373" s="557"/>
      <c r="T373" s="557"/>
      <c r="U373" s="624"/>
      <c r="V373" s="557"/>
      <c r="W373" s="623"/>
      <c r="X373" s="623"/>
      <c r="Y373" s="623"/>
      <c r="Z373" s="557"/>
      <c r="AA373" s="557"/>
    </row>
    <row r="374" spans="1:27">
      <c r="A374" s="557"/>
      <c r="B374" s="557"/>
      <c r="C374" s="619"/>
      <c r="D374" s="557"/>
      <c r="E374" s="621"/>
      <c r="F374" s="557"/>
      <c r="G374" s="623"/>
      <c r="H374" s="557"/>
      <c r="I374" s="557"/>
      <c r="J374" s="557"/>
      <c r="K374" s="557"/>
      <c r="L374" s="624"/>
      <c r="M374" s="557"/>
      <c r="N374" s="621"/>
      <c r="O374" s="557"/>
      <c r="P374" s="623"/>
      <c r="Q374" s="557"/>
      <c r="R374" s="557"/>
      <c r="S374" s="557"/>
      <c r="T374" s="557"/>
      <c r="U374" s="624"/>
      <c r="V374" s="557"/>
      <c r="W374" s="623"/>
      <c r="X374" s="623"/>
      <c r="Y374" s="623"/>
      <c r="Z374" s="557"/>
      <c r="AA374" s="557"/>
    </row>
    <row r="375" spans="1:27">
      <c r="A375" s="557"/>
      <c r="B375" s="557"/>
      <c r="C375" s="619"/>
      <c r="D375" s="557"/>
      <c r="E375" s="621"/>
      <c r="F375" s="557"/>
      <c r="G375" s="623"/>
      <c r="H375" s="557"/>
      <c r="I375" s="557"/>
      <c r="J375" s="557"/>
      <c r="K375" s="557"/>
      <c r="L375" s="624"/>
      <c r="M375" s="557"/>
      <c r="N375" s="621"/>
      <c r="O375" s="557"/>
      <c r="P375" s="623"/>
      <c r="Q375" s="557"/>
      <c r="R375" s="557"/>
      <c r="S375" s="557"/>
      <c r="T375" s="557"/>
      <c r="U375" s="624"/>
      <c r="V375" s="557"/>
      <c r="W375" s="623"/>
      <c r="X375" s="623"/>
      <c r="Y375" s="623"/>
      <c r="Z375" s="557"/>
      <c r="AA375" s="557"/>
    </row>
    <row r="376" spans="1:27">
      <c r="A376" s="557"/>
      <c r="B376" s="557"/>
      <c r="C376" s="619"/>
      <c r="D376" s="557"/>
      <c r="E376" s="621"/>
      <c r="F376" s="557"/>
      <c r="G376" s="623"/>
      <c r="H376" s="557"/>
      <c r="I376" s="557"/>
      <c r="J376" s="557"/>
      <c r="K376" s="557"/>
      <c r="L376" s="624"/>
      <c r="M376" s="557"/>
      <c r="N376" s="621"/>
      <c r="O376" s="557"/>
      <c r="P376" s="623"/>
      <c r="Q376" s="557"/>
      <c r="R376" s="557"/>
      <c r="S376" s="557"/>
      <c r="T376" s="557"/>
      <c r="U376" s="624"/>
      <c r="V376" s="557"/>
      <c r="W376" s="623"/>
      <c r="X376" s="623"/>
      <c r="Y376" s="623"/>
      <c r="Z376" s="557"/>
      <c r="AA376" s="557"/>
    </row>
    <row r="377" spans="1:27">
      <c r="A377" s="557"/>
      <c r="B377" s="557"/>
      <c r="C377" s="619"/>
      <c r="D377" s="557"/>
      <c r="E377" s="621"/>
      <c r="F377" s="557"/>
      <c r="G377" s="623"/>
      <c r="H377" s="557"/>
      <c r="I377" s="557"/>
      <c r="J377" s="557"/>
      <c r="K377" s="557"/>
      <c r="L377" s="624"/>
      <c r="M377" s="557"/>
      <c r="N377" s="621"/>
      <c r="O377" s="557"/>
      <c r="P377" s="623"/>
      <c r="Q377" s="557"/>
      <c r="R377" s="557"/>
      <c r="S377" s="557"/>
      <c r="T377" s="557"/>
      <c r="U377" s="624"/>
      <c r="V377" s="557"/>
      <c r="W377" s="623"/>
      <c r="X377" s="623"/>
      <c r="Y377" s="623"/>
      <c r="Z377" s="557"/>
      <c r="AA377" s="557"/>
    </row>
    <row r="378" spans="1:27">
      <c r="A378" s="557"/>
      <c r="B378" s="557"/>
      <c r="C378" s="619"/>
      <c r="D378" s="557"/>
      <c r="E378" s="621"/>
      <c r="F378" s="557"/>
      <c r="G378" s="623"/>
      <c r="H378" s="557"/>
      <c r="I378" s="557"/>
      <c r="J378" s="557"/>
      <c r="K378" s="557"/>
      <c r="L378" s="624"/>
      <c r="M378" s="557"/>
      <c r="N378" s="621"/>
      <c r="O378" s="557"/>
      <c r="P378" s="623"/>
      <c r="Q378" s="557"/>
      <c r="R378" s="557"/>
      <c r="S378" s="557"/>
      <c r="T378" s="557"/>
      <c r="U378" s="624"/>
      <c r="V378" s="557"/>
      <c r="W378" s="623"/>
      <c r="X378" s="623"/>
      <c r="Y378" s="623"/>
      <c r="Z378" s="557"/>
      <c r="AA378" s="557"/>
    </row>
    <row r="379" spans="1:27">
      <c r="A379" s="557"/>
      <c r="B379" s="557"/>
      <c r="C379" s="619"/>
      <c r="D379" s="557"/>
      <c r="E379" s="621"/>
      <c r="F379" s="557"/>
      <c r="G379" s="623"/>
      <c r="H379" s="557"/>
      <c r="I379" s="557"/>
      <c r="J379" s="557"/>
      <c r="K379" s="557"/>
      <c r="L379" s="624"/>
      <c r="M379" s="557"/>
      <c r="N379" s="621"/>
      <c r="O379" s="557"/>
      <c r="P379" s="623"/>
      <c r="Q379" s="557"/>
      <c r="R379" s="557"/>
      <c r="S379" s="557"/>
      <c r="T379" s="557"/>
      <c r="U379" s="624"/>
      <c r="V379" s="557"/>
      <c r="W379" s="623"/>
      <c r="X379" s="623"/>
      <c r="Y379" s="623"/>
      <c r="Z379" s="557"/>
      <c r="AA379" s="557"/>
    </row>
    <row r="380" spans="1:27">
      <c r="A380" s="557"/>
      <c r="B380" s="557"/>
      <c r="C380" s="619"/>
      <c r="D380" s="557"/>
      <c r="E380" s="621"/>
      <c r="F380" s="557"/>
      <c r="G380" s="623"/>
      <c r="H380" s="557"/>
      <c r="I380" s="557"/>
      <c r="J380" s="557"/>
      <c r="K380" s="557"/>
      <c r="L380" s="624"/>
      <c r="M380" s="557"/>
      <c r="N380" s="621"/>
      <c r="O380" s="557"/>
      <c r="P380" s="623"/>
      <c r="Q380" s="557"/>
      <c r="R380" s="557"/>
      <c r="S380" s="557"/>
      <c r="T380" s="557"/>
      <c r="U380" s="624"/>
      <c r="V380" s="557"/>
      <c r="W380" s="623"/>
      <c r="X380" s="623"/>
      <c r="Y380" s="623"/>
      <c r="Z380" s="557"/>
      <c r="AA380" s="557"/>
    </row>
    <row r="381" spans="1:27">
      <c r="A381" s="557"/>
      <c r="B381" s="557"/>
      <c r="C381" s="619"/>
      <c r="D381" s="557"/>
      <c r="E381" s="621"/>
      <c r="F381" s="557"/>
      <c r="G381" s="623"/>
      <c r="H381" s="557"/>
      <c r="I381" s="557"/>
      <c r="J381" s="557"/>
      <c r="K381" s="557"/>
      <c r="L381" s="624"/>
      <c r="M381" s="557"/>
      <c r="N381" s="621"/>
      <c r="O381" s="557"/>
      <c r="P381" s="623"/>
      <c r="Q381" s="557"/>
      <c r="R381" s="557"/>
      <c r="S381" s="557"/>
      <c r="T381" s="557"/>
      <c r="U381" s="624"/>
      <c r="V381" s="557"/>
      <c r="W381" s="623"/>
      <c r="X381" s="623"/>
      <c r="Y381" s="623"/>
      <c r="Z381" s="557"/>
      <c r="AA381" s="557"/>
    </row>
    <row r="382" spans="1:27">
      <c r="A382" s="557"/>
      <c r="B382" s="557"/>
      <c r="C382" s="619"/>
      <c r="D382" s="557"/>
      <c r="E382" s="621"/>
      <c r="F382" s="557"/>
      <c r="G382" s="623"/>
      <c r="H382" s="557"/>
      <c r="I382" s="557"/>
      <c r="J382" s="557"/>
      <c r="K382" s="557"/>
      <c r="L382" s="624"/>
      <c r="M382" s="557"/>
      <c r="N382" s="621"/>
      <c r="O382" s="557"/>
      <c r="P382" s="623"/>
      <c r="Q382" s="557"/>
      <c r="R382" s="557"/>
      <c r="S382" s="557"/>
      <c r="T382" s="557"/>
      <c r="U382" s="624"/>
      <c r="V382" s="557"/>
      <c r="W382" s="623"/>
      <c r="X382" s="623"/>
      <c r="Y382" s="623"/>
      <c r="Z382" s="557"/>
      <c r="AA382" s="557"/>
    </row>
    <row r="383" spans="1:27">
      <c r="A383" s="557"/>
      <c r="B383" s="557"/>
      <c r="C383" s="619"/>
      <c r="D383" s="557"/>
      <c r="E383" s="621"/>
      <c r="F383" s="557"/>
      <c r="G383" s="623"/>
      <c r="H383" s="557"/>
      <c r="I383" s="557"/>
      <c r="J383" s="557"/>
      <c r="K383" s="557"/>
      <c r="L383" s="624"/>
      <c r="M383" s="557"/>
      <c r="N383" s="621"/>
      <c r="O383" s="557"/>
      <c r="P383" s="623"/>
      <c r="Q383" s="557"/>
      <c r="R383" s="557"/>
      <c r="S383" s="557"/>
      <c r="T383" s="557"/>
      <c r="U383" s="624"/>
      <c r="V383" s="557"/>
      <c r="W383" s="623"/>
      <c r="X383" s="623"/>
      <c r="Y383" s="623"/>
      <c r="Z383" s="557"/>
      <c r="AA383" s="557"/>
    </row>
    <row r="384" spans="1:27">
      <c r="A384" s="557"/>
      <c r="B384" s="557"/>
      <c r="C384" s="619"/>
      <c r="D384" s="557"/>
      <c r="E384" s="621"/>
      <c r="F384" s="557"/>
      <c r="G384" s="623"/>
      <c r="H384" s="557"/>
      <c r="I384" s="557"/>
      <c r="J384" s="557"/>
      <c r="K384" s="557"/>
      <c r="L384" s="624"/>
      <c r="M384" s="557"/>
      <c r="N384" s="621"/>
      <c r="O384" s="557"/>
      <c r="P384" s="623"/>
      <c r="Q384" s="557"/>
      <c r="R384" s="557"/>
      <c r="S384" s="557"/>
      <c r="T384" s="557"/>
      <c r="U384" s="624"/>
      <c r="V384" s="557"/>
      <c r="W384" s="623"/>
      <c r="X384" s="623"/>
      <c r="Y384" s="623"/>
      <c r="Z384" s="557"/>
      <c r="AA384" s="557"/>
    </row>
    <row r="385" spans="1:27">
      <c r="A385" s="557"/>
      <c r="B385" s="557"/>
      <c r="C385" s="619"/>
      <c r="D385" s="557"/>
      <c r="E385" s="621"/>
      <c r="F385" s="557"/>
      <c r="G385" s="623"/>
      <c r="H385" s="557"/>
      <c r="I385" s="557"/>
      <c r="J385" s="557"/>
      <c r="K385" s="557"/>
      <c r="L385" s="624"/>
      <c r="M385" s="557"/>
      <c r="N385" s="621"/>
      <c r="O385" s="557"/>
      <c r="P385" s="623"/>
      <c r="Q385" s="557"/>
      <c r="R385" s="557"/>
      <c r="S385" s="557"/>
      <c r="T385" s="557"/>
      <c r="U385" s="624"/>
      <c r="V385" s="557"/>
      <c r="W385" s="623"/>
      <c r="X385" s="623"/>
      <c r="Y385" s="623"/>
      <c r="Z385" s="557"/>
      <c r="AA385" s="557"/>
    </row>
    <row r="386" spans="1:27">
      <c r="A386" s="557"/>
      <c r="B386" s="557"/>
      <c r="C386" s="619"/>
      <c r="D386" s="557"/>
      <c r="E386" s="621"/>
      <c r="F386" s="557"/>
      <c r="G386" s="623"/>
      <c r="H386" s="557"/>
      <c r="I386" s="557"/>
      <c r="J386" s="557"/>
      <c r="K386" s="557"/>
      <c r="L386" s="624"/>
      <c r="M386" s="557"/>
      <c r="N386" s="621"/>
      <c r="O386" s="557"/>
      <c r="P386" s="623"/>
      <c r="Q386" s="557"/>
      <c r="R386" s="557"/>
      <c r="S386" s="557"/>
      <c r="T386" s="557"/>
      <c r="U386" s="624"/>
      <c r="V386" s="557"/>
      <c r="W386" s="623"/>
      <c r="X386" s="623"/>
      <c r="Y386" s="623"/>
      <c r="Z386" s="557"/>
      <c r="AA386" s="557"/>
    </row>
    <row r="387" spans="1:27">
      <c r="A387" s="557"/>
      <c r="B387" s="557"/>
      <c r="C387" s="619"/>
      <c r="D387" s="557"/>
      <c r="E387" s="621"/>
      <c r="F387" s="557"/>
      <c r="G387" s="623"/>
      <c r="H387" s="557"/>
      <c r="I387" s="557"/>
      <c r="J387" s="557"/>
      <c r="K387" s="557"/>
      <c r="L387" s="624"/>
      <c r="M387" s="557"/>
      <c r="N387" s="621"/>
      <c r="O387" s="557"/>
      <c r="P387" s="623"/>
      <c r="Q387" s="557"/>
      <c r="R387" s="557"/>
      <c r="S387" s="557"/>
      <c r="T387" s="557"/>
      <c r="U387" s="624"/>
      <c r="V387" s="557"/>
      <c r="W387" s="623"/>
      <c r="X387" s="623"/>
      <c r="Y387" s="623"/>
      <c r="Z387" s="557"/>
      <c r="AA387" s="557"/>
    </row>
    <row r="388" spans="1:27">
      <c r="A388" s="557"/>
      <c r="B388" s="557"/>
      <c r="C388" s="619"/>
      <c r="D388" s="557"/>
      <c r="E388" s="621"/>
      <c r="F388" s="557"/>
      <c r="G388" s="623"/>
      <c r="H388" s="557"/>
      <c r="I388" s="557"/>
      <c r="J388" s="557"/>
      <c r="K388" s="557"/>
      <c r="L388" s="624"/>
      <c r="M388" s="557"/>
      <c r="N388" s="621"/>
      <c r="O388" s="557"/>
      <c r="P388" s="623"/>
      <c r="Q388" s="557"/>
      <c r="R388" s="557"/>
      <c r="S388" s="557"/>
      <c r="T388" s="557"/>
      <c r="U388" s="624"/>
      <c r="V388" s="557"/>
      <c r="W388" s="623"/>
      <c r="X388" s="623"/>
      <c r="Y388" s="623"/>
      <c r="Z388" s="557"/>
      <c r="AA388" s="557"/>
    </row>
    <row r="389" spans="1:27">
      <c r="A389" s="557"/>
      <c r="B389" s="557"/>
      <c r="C389" s="619"/>
      <c r="D389" s="557"/>
      <c r="E389" s="621"/>
      <c r="F389" s="557"/>
      <c r="G389" s="623"/>
      <c r="H389" s="557"/>
      <c r="I389" s="557"/>
      <c r="J389" s="557"/>
      <c r="K389" s="557"/>
      <c r="L389" s="624"/>
      <c r="M389" s="557"/>
      <c r="N389" s="621"/>
      <c r="O389" s="557"/>
      <c r="P389" s="623"/>
      <c r="Q389" s="557"/>
      <c r="R389" s="557"/>
      <c r="S389" s="557"/>
      <c r="T389" s="557"/>
      <c r="U389" s="624"/>
      <c r="V389" s="557"/>
      <c r="W389" s="623"/>
      <c r="X389" s="623"/>
      <c r="Y389" s="623"/>
      <c r="Z389" s="557"/>
      <c r="AA389" s="557"/>
    </row>
    <row r="390" spans="1:27">
      <c r="A390" s="557"/>
      <c r="B390" s="557"/>
      <c r="C390" s="619"/>
      <c r="D390" s="557"/>
      <c r="E390" s="621"/>
      <c r="F390" s="557"/>
      <c r="G390" s="623"/>
      <c r="H390" s="557"/>
      <c r="I390" s="557"/>
      <c r="J390" s="557"/>
      <c r="K390" s="557"/>
      <c r="L390" s="624"/>
      <c r="M390" s="557"/>
      <c r="N390" s="621"/>
      <c r="O390" s="557"/>
      <c r="P390" s="623"/>
      <c r="Q390" s="557"/>
      <c r="R390" s="557"/>
      <c r="S390" s="557"/>
      <c r="T390" s="557"/>
      <c r="U390" s="624"/>
      <c r="V390" s="557"/>
      <c r="W390" s="623"/>
      <c r="X390" s="623"/>
      <c r="Y390" s="623"/>
      <c r="Z390" s="557"/>
      <c r="AA390" s="557"/>
    </row>
    <row r="391" spans="1:27">
      <c r="A391" s="557"/>
      <c r="B391" s="557"/>
      <c r="C391" s="619"/>
      <c r="D391" s="557"/>
      <c r="E391" s="621"/>
      <c r="F391" s="557"/>
      <c r="G391" s="623"/>
      <c r="H391" s="557"/>
      <c r="I391" s="557"/>
      <c r="J391" s="557"/>
      <c r="K391" s="557"/>
      <c r="L391" s="624"/>
      <c r="M391" s="557"/>
      <c r="N391" s="621"/>
      <c r="O391" s="557"/>
      <c r="P391" s="623"/>
      <c r="Q391" s="557"/>
      <c r="R391" s="557"/>
      <c r="S391" s="557"/>
      <c r="T391" s="557"/>
      <c r="U391" s="624"/>
      <c r="V391" s="557"/>
      <c r="W391" s="623"/>
      <c r="X391" s="623"/>
      <c r="Y391" s="623"/>
      <c r="Z391" s="557"/>
      <c r="AA391" s="557"/>
    </row>
    <row r="392" spans="1:27">
      <c r="A392" s="557"/>
      <c r="B392" s="557"/>
      <c r="C392" s="619"/>
      <c r="D392" s="557"/>
      <c r="E392" s="621"/>
      <c r="F392" s="557"/>
      <c r="G392" s="623"/>
      <c r="H392" s="557"/>
      <c r="I392" s="557"/>
      <c r="J392" s="557"/>
      <c r="K392" s="557"/>
      <c r="L392" s="624"/>
      <c r="M392" s="557"/>
      <c r="N392" s="621"/>
      <c r="O392" s="557"/>
      <c r="P392" s="623"/>
      <c r="Q392" s="557"/>
      <c r="R392" s="557"/>
      <c r="S392" s="557"/>
      <c r="T392" s="557"/>
      <c r="U392" s="624"/>
      <c r="V392" s="557"/>
      <c r="W392" s="623"/>
      <c r="X392" s="623"/>
      <c r="Y392" s="623"/>
      <c r="Z392" s="557"/>
      <c r="AA392" s="557"/>
    </row>
    <row r="393" spans="1:27">
      <c r="A393" s="557"/>
      <c r="B393" s="557"/>
      <c r="C393" s="619"/>
      <c r="D393" s="557"/>
      <c r="E393" s="621"/>
      <c r="F393" s="557"/>
      <c r="G393" s="623"/>
      <c r="H393" s="557"/>
      <c r="I393" s="557"/>
      <c r="J393" s="557"/>
      <c r="K393" s="557"/>
      <c r="L393" s="624"/>
      <c r="M393" s="557"/>
      <c r="N393" s="621"/>
      <c r="O393" s="557"/>
      <c r="P393" s="623"/>
      <c r="Q393" s="557"/>
      <c r="R393" s="557"/>
      <c r="S393" s="557"/>
      <c r="T393" s="557"/>
      <c r="U393" s="624"/>
      <c r="V393" s="557"/>
      <c r="W393" s="623"/>
      <c r="X393" s="623"/>
      <c r="Y393" s="623"/>
      <c r="Z393" s="557"/>
      <c r="AA393" s="557"/>
    </row>
    <row r="394" spans="1:27">
      <c r="A394" s="557"/>
      <c r="B394" s="557"/>
      <c r="C394" s="619"/>
      <c r="D394" s="557"/>
      <c r="E394" s="621"/>
      <c r="F394" s="557"/>
      <c r="G394" s="623"/>
      <c r="H394" s="557"/>
      <c r="I394" s="557"/>
      <c r="J394" s="557"/>
      <c r="K394" s="557"/>
      <c r="L394" s="624"/>
      <c r="M394" s="557"/>
      <c r="N394" s="621"/>
      <c r="O394" s="557"/>
      <c r="P394" s="623"/>
      <c r="Q394" s="557"/>
      <c r="R394" s="557"/>
      <c r="S394" s="557"/>
      <c r="T394" s="557"/>
      <c r="U394" s="624"/>
      <c r="V394" s="557"/>
      <c r="W394" s="623"/>
      <c r="X394" s="623"/>
      <c r="Y394" s="623"/>
      <c r="Z394" s="557"/>
      <c r="AA394" s="557"/>
    </row>
    <row r="395" spans="1:27">
      <c r="A395" s="557"/>
      <c r="B395" s="557"/>
      <c r="C395" s="619"/>
      <c r="D395" s="557"/>
      <c r="E395" s="621"/>
      <c r="F395" s="557"/>
      <c r="G395" s="623"/>
      <c r="H395" s="557"/>
      <c r="I395" s="557"/>
      <c r="J395" s="557"/>
      <c r="K395" s="557"/>
      <c r="L395" s="624"/>
      <c r="M395" s="557"/>
      <c r="N395" s="621"/>
      <c r="O395" s="557"/>
      <c r="P395" s="623"/>
      <c r="Q395" s="557"/>
      <c r="R395" s="557"/>
      <c r="S395" s="557"/>
      <c r="T395" s="557"/>
      <c r="U395" s="624"/>
      <c r="V395" s="557"/>
      <c r="W395" s="623"/>
      <c r="X395" s="623"/>
      <c r="Y395" s="623"/>
      <c r="Z395" s="557"/>
      <c r="AA395" s="557"/>
    </row>
    <row r="396" spans="1:27">
      <c r="A396" s="557"/>
      <c r="B396" s="557"/>
      <c r="C396" s="619"/>
      <c r="D396" s="557"/>
      <c r="E396" s="621"/>
      <c r="F396" s="557"/>
      <c r="G396" s="623"/>
      <c r="H396" s="557"/>
      <c r="I396" s="557"/>
      <c r="J396" s="557"/>
      <c r="K396" s="557"/>
      <c r="L396" s="624"/>
      <c r="M396" s="557"/>
      <c r="N396" s="621"/>
      <c r="O396" s="557"/>
      <c r="P396" s="623"/>
      <c r="Q396" s="557"/>
      <c r="R396" s="557"/>
      <c r="S396" s="557"/>
      <c r="T396" s="557"/>
      <c r="U396" s="624"/>
      <c r="V396" s="557"/>
      <c r="W396" s="623"/>
      <c r="X396" s="623"/>
      <c r="Y396" s="623"/>
      <c r="Z396" s="557"/>
      <c r="AA396" s="557"/>
    </row>
    <row r="397" spans="1:27">
      <c r="A397" s="557"/>
      <c r="B397" s="557"/>
      <c r="C397" s="619"/>
      <c r="D397" s="557"/>
      <c r="E397" s="621"/>
      <c r="F397" s="557"/>
      <c r="G397" s="623"/>
      <c r="H397" s="557"/>
      <c r="I397" s="557"/>
      <c r="J397" s="557"/>
      <c r="K397" s="557"/>
      <c r="L397" s="624"/>
      <c r="M397" s="557"/>
      <c r="N397" s="621"/>
      <c r="O397" s="557"/>
      <c r="P397" s="623"/>
      <c r="Q397" s="557"/>
      <c r="R397" s="557"/>
      <c r="S397" s="557"/>
      <c r="T397" s="557"/>
      <c r="U397" s="624"/>
      <c r="V397" s="557"/>
      <c r="W397" s="623"/>
      <c r="X397" s="623"/>
      <c r="Y397" s="623"/>
      <c r="Z397" s="557"/>
      <c r="AA397" s="557"/>
    </row>
    <row r="398" spans="1:27">
      <c r="A398" s="557"/>
      <c r="B398" s="557"/>
      <c r="C398" s="619"/>
      <c r="D398" s="557"/>
      <c r="E398" s="621"/>
      <c r="F398" s="557"/>
      <c r="G398" s="623"/>
      <c r="H398" s="557"/>
      <c r="I398" s="557"/>
      <c r="J398" s="557"/>
      <c r="K398" s="557"/>
      <c r="L398" s="624"/>
      <c r="M398" s="557"/>
      <c r="N398" s="621"/>
      <c r="O398" s="557"/>
      <c r="P398" s="623"/>
      <c r="Q398" s="557"/>
      <c r="R398" s="557"/>
      <c r="S398" s="557"/>
      <c r="T398" s="557"/>
      <c r="U398" s="624"/>
      <c r="V398" s="557"/>
      <c r="W398" s="623"/>
      <c r="X398" s="623"/>
      <c r="Y398" s="623"/>
      <c r="Z398" s="557"/>
      <c r="AA398" s="557"/>
    </row>
    <row r="399" spans="1:27">
      <c r="A399" s="557"/>
      <c r="B399" s="557"/>
      <c r="C399" s="619"/>
      <c r="D399" s="557"/>
      <c r="E399" s="621"/>
      <c r="F399" s="557"/>
      <c r="G399" s="623"/>
      <c r="H399" s="557"/>
      <c r="I399" s="557"/>
      <c r="J399" s="557"/>
      <c r="K399" s="557"/>
      <c r="L399" s="624"/>
      <c r="M399" s="557"/>
      <c r="N399" s="621"/>
      <c r="O399" s="557"/>
      <c r="P399" s="623"/>
      <c r="Q399" s="557"/>
      <c r="R399" s="557"/>
      <c r="S399" s="557"/>
      <c r="T399" s="557"/>
      <c r="U399" s="624"/>
      <c r="V399" s="557"/>
      <c r="W399" s="623"/>
      <c r="X399" s="623"/>
      <c r="Y399" s="623"/>
      <c r="Z399" s="557"/>
      <c r="AA399" s="557"/>
    </row>
    <row r="400" spans="1:27">
      <c r="A400" s="557"/>
      <c r="B400" s="557"/>
      <c r="C400" s="619"/>
      <c r="D400" s="557"/>
      <c r="E400" s="621"/>
      <c r="F400" s="557"/>
      <c r="G400" s="623"/>
      <c r="H400" s="557"/>
      <c r="I400" s="557"/>
      <c r="J400" s="557"/>
      <c r="K400" s="557"/>
      <c r="L400" s="624"/>
      <c r="M400" s="557"/>
      <c r="N400" s="621"/>
      <c r="O400" s="557"/>
      <c r="P400" s="623"/>
      <c r="Q400" s="557"/>
      <c r="R400" s="557"/>
      <c r="S400" s="557"/>
      <c r="T400" s="557"/>
      <c r="U400" s="624"/>
      <c r="V400" s="557"/>
      <c r="W400" s="623"/>
      <c r="X400" s="623"/>
      <c r="Y400" s="623"/>
      <c r="Z400" s="557"/>
      <c r="AA400" s="557"/>
    </row>
    <row r="401" spans="1:27">
      <c r="A401" s="557"/>
      <c r="B401" s="557"/>
      <c r="C401" s="619"/>
      <c r="D401" s="557"/>
      <c r="E401" s="621"/>
      <c r="F401" s="557"/>
      <c r="G401" s="623"/>
      <c r="H401" s="557"/>
      <c r="I401" s="557"/>
      <c r="J401" s="557"/>
      <c r="K401" s="557"/>
      <c r="L401" s="624"/>
      <c r="M401" s="557"/>
      <c r="N401" s="621"/>
      <c r="O401" s="557"/>
      <c r="P401" s="623"/>
      <c r="Q401" s="557"/>
      <c r="R401" s="557"/>
      <c r="S401" s="557"/>
      <c r="T401" s="557"/>
      <c r="U401" s="624"/>
      <c r="V401" s="557"/>
      <c r="W401" s="623"/>
      <c r="X401" s="623"/>
      <c r="Y401" s="623"/>
      <c r="Z401" s="557"/>
      <c r="AA401" s="557"/>
    </row>
    <row r="402" spans="1:27">
      <c r="A402" s="557"/>
      <c r="B402" s="557"/>
      <c r="C402" s="619"/>
      <c r="D402" s="557"/>
      <c r="E402" s="621"/>
      <c r="F402" s="557"/>
      <c r="G402" s="623"/>
      <c r="H402" s="557"/>
      <c r="I402" s="557"/>
      <c r="J402" s="557"/>
      <c r="K402" s="557"/>
      <c r="L402" s="624"/>
      <c r="M402" s="557"/>
      <c r="N402" s="621"/>
      <c r="O402" s="557"/>
      <c r="P402" s="623"/>
      <c r="Q402" s="557"/>
      <c r="R402" s="557"/>
      <c r="S402" s="557"/>
      <c r="T402" s="557"/>
      <c r="U402" s="624"/>
      <c r="V402" s="557"/>
      <c r="W402" s="623"/>
      <c r="X402" s="623"/>
      <c r="Y402" s="623"/>
      <c r="Z402" s="557"/>
      <c r="AA402" s="557"/>
    </row>
    <row r="403" spans="1:27">
      <c r="A403" s="557"/>
      <c r="B403" s="557"/>
      <c r="C403" s="619"/>
      <c r="D403" s="557"/>
      <c r="E403" s="621"/>
      <c r="F403" s="557"/>
      <c r="G403" s="623"/>
      <c r="H403" s="557"/>
      <c r="I403" s="557"/>
      <c r="J403" s="557"/>
      <c r="K403" s="557"/>
      <c r="L403" s="624"/>
      <c r="M403" s="557"/>
      <c r="N403" s="621"/>
      <c r="O403" s="557"/>
      <c r="P403" s="623"/>
      <c r="Q403" s="557"/>
      <c r="R403" s="557"/>
      <c r="S403" s="557"/>
      <c r="T403" s="557"/>
      <c r="U403" s="624"/>
      <c r="V403" s="557"/>
      <c r="W403" s="623"/>
      <c r="X403" s="623"/>
      <c r="Y403" s="623"/>
      <c r="Z403" s="557"/>
      <c r="AA403" s="557"/>
    </row>
    <row r="404" spans="1:27">
      <c r="A404" s="557"/>
      <c r="B404" s="557"/>
      <c r="C404" s="619"/>
      <c r="D404" s="557"/>
      <c r="E404" s="621"/>
      <c r="F404" s="557"/>
      <c r="G404" s="623"/>
      <c r="H404" s="557"/>
      <c r="I404" s="557"/>
      <c r="J404" s="557"/>
      <c r="K404" s="557"/>
      <c r="L404" s="624"/>
      <c r="M404" s="557"/>
      <c r="N404" s="621"/>
      <c r="O404" s="557"/>
      <c r="P404" s="623"/>
      <c r="Q404" s="557"/>
      <c r="R404" s="557"/>
      <c r="S404" s="557"/>
      <c r="T404" s="557"/>
      <c r="U404" s="624"/>
      <c r="V404" s="557"/>
      <c r="W404" s="623"/>
      <c r="X404" s="623"/>
      <c r="Y404" s="623"/>
      <c r="Z404" s="557"/>
      <c r="AA404" s="557"/>
    </row>
    <row r="405" spans="1:27">
      <c r="A405" s="557"/>
      <c r="B405" s="557"/>
      <c r="C405" s="619"/>
      <c r="D405" s="557"/>
      <c r="E405" s="621"/>
      <c r="F405" s="557"/>
      <c r="G405" s="623"/>
      <c r="H405" s="557"/>
      <c r="I405" s="557"/>
      <c r="J405" s="557"/>
      <c r="K405" s="557"/>
      <c r="L405" s="624"/>
      <c r="M405" s="557"/>
      <c r="N405" s="621"/>
      <c r="O405" s="557"/>
      <c r="P405" s="623"/>
      <c r="Q405" s="557"/>
      <c r="R405" s="557"/>
      <c r="S405" s="557"/>
      <c r="T405" s="557"/>
      <c r="U405" s="624"/>
      <c r="V405" s="557"/>
      <c r="W405" s="623"/>
      <c r="X405" s="623"/>
      <c r="Y405" s="623"/>
      <c r="Z405" s="557"/>
      <c r="AA405" s="557"/>
    </row>
    <row r="406" spans="1:27">
      <c r="A406" s="557"/>
      <c r="B406" s="557"/>
      <c r="C406" s="619"/>
      <c r="D406" s="557"/>
      <c r="E406" s="621"/>
      <c r="F406" s="557"/>
      <c r="G406" s="623"/>
      <c r="H406" s="557"/>
      <c r="I406" s="557"/>
      <c r="J406" s="557"/>
      <c r="K406" s="557"/>
      <c r="L406" s="624"/>
      <c r="M406" s="557"/>
      <c r="N406" s="621"/>
      <c r="O406" s="557"/>
      <c r="P406" s="623"/>
      <c r="Q406" s="557"/>
      <c r="R406" s="557"/>
      <c r="S406" s="557"/>
      <c r="T406" s="557"/>
      <c r="U406" s="624"/>
      <c r="V406" s="557"/>
      <c r="W406" s="623"/>
      <c r="X406" s="623"/>
      <c r="Y406" s="623"/>
      <c r="Z406" s="557"/>
      <c r="AA406" s="557"/>
    </row>
    <row r="407" spans="1:27">
      <c r="A407" s="557"/>
      <c r="B407" s="557"/>
      <c r="C407" s="619"/>
      <c r="D407" s="557"/>
      <c r="E407" s="621"/>
      <c r="F407" s="557"/>
      <c r="G407" s="623"/>
      <c r="H407" s="557"/>
      <c r="I407" s="557"/>
      <c r="J407" s="557"/>
      <c r="K407" s="557"/>
      <c r="L407" s="624"/>
      <c r="M407" s="557"/>
      <c r="N407" s="621"/>
      <c r="O407" s="557"/>
      <c r="P407" s="623"/>
      <c r="Q407" s="557"/>
      <c r="R407" s="557"/>
      <c r="S407" s="557"/>
      <c r="T407" s="557"/>
      <c r="U407" s="624"/>
      <c r="V407" s="557"/>
      <c r="W407" s="623"/>
      <c r="X407" s="623"/>
      <c r="Y407" s="623"/>
      <c r="Z407" s="557"/>
      <c r="AA407" s="557"/>
    </row>
    <row r="408" spans="1:27">
      <c r="A408" s="557"/>
      <c r="B408" s="557"/>
      <c r="C408" s="619"/>
      <c r="D408" s="557"/>
      <c r="E408" s="621"/>
      <c r="F408" s="557"/>
      <c r="G408" s="623"/>
      <c r="H408" s="557"/>
      <c r="I408" s="557"/>
      <c r="J408" s="557"/>
      <c r="K408" s="557"/>
      <c r="L408" s="624"/>
      <c r="M408" s="557"/>
      <c r="N408" s="621"/>
      <c r="O408" s="557"/>
      <c r="P408" s="623"/>
      <c r="Q408" s="557"/>
      <c r="R408" s="557"/>
      <c r="S408" s="557"/>
      <c r="T408" s="557"/>
      <c r="U408" s="624"/>
      <c r="V408" s="557"/>
      <c r="W408" s="623"/>
      <c r="X408" s="623"/>
      <c r="Y408" s="623"/>
      <c r="Z408" s="557"/>
      <c r="AA408" s="557"/>
    </row>
    <row r="409" spans="1:27">
      <c r="A409" s="557"/>
      <c r="B409" s="557"/>
      <c r="C409" s="619"/>
      <c r="D409" s="557"/>
      <c r="E409" s="621"/>
      <c r="F409" s="557"/>
      <c r="G409" s="623"/>
      <c r="H409" s="557"/>
      <c r="I409" s="557"/>
      <c r="J409" s="557"/>
      <c r="K409" s="557"/>
      <c r="L409" s="624"/>
      <c r="M409" s="557"/>
      <c r="N409" s="621"/>
      <c r="O409" s="557"/>
      <c r="P409" s="623"/>
      <c r="Q409" s="557"/>
      <c r="R409" s="557"/>
      <c r="S409" s="557"/>
      <c r="T409" s="557"/>
      <c r="U409" s="624"/>
      <c r="V409" s="557"/>
      <c r="W409" s="623"/>
      <c r="X409" s="623"/>
      <c r="Y409" s="623"/>
      <c r="Z409" s="557"/>
      <c r="AA409" s="557"/>
    </row>
    <row r="410" spans="1:27">
      <c r="A410" s="557"/>
      <c r="B410" s="557"/>
      <c r="C410" s="619"/>
      <c r="D410" s="557"/>
      <c r="E410" s="621"/>
      <c r="F410" s="557"/>
      <c r="G410" s="623"/>
      <c r="H410" s="557"/>
      <c r="I410" s="557"/>
      <c r="J410" s="557"/>
      <c r="K410" s="557"/>
      <c r="L410" s="624"/>
      <c r="M410" s="557"/>
      <c r="N410" s="621"/>
      <c r="O410" s="557"/>
      <c r="P410" s="623"/>
      <c r="Q410" s="557"/>
      <c r="R410" s="557"/>
      <c r="S410" s="557"/>
      <c r="T410" s="557"/>
      <c r="U410" s="624"/>
      <c r="V410" s="557"/>
      <c r="W410" s="623"/>
      <c r="X410" s="623"/>
      <c r="Y410" s="623"/>
      <c r="Z410" s="557"/>
      <c r="AA410" s="557"/>
    </row>
    <row r="411" spans="1:27">
      <c r="A411" s="557"/>
      <c r="B411" s="557"/>
      <c r="C411" s="619"/>
      <c r="D411" s="557"/>
      <c r="E411" s="621"/>
      <c r="F411" s="557"/>
      <c r="G411" s="623"/>
      <c r="H411" s="557"/>
      <c r="I411" s="557"/>
      <c r="J411" s="557"/>
      <c r="K411" s="557"/>
      <c r="L411" s="624"/>
      <c r="M411" s="557"/>
      <c r="N411" s="621"/>
      <c r="O411" s="557"/>
      <c r="P411" s="623"/>
      <c r="Q411" s="557"/>
      <c r="R411" s="557"/>
      <c r="S411" s="557"/>
      <c r="T411" s="557"/>
      <c r="U411" s="624"/>
      <c r="V411" s="557"/>
      <c r="W411" s="623"/>
      <c r="X411" s="623"/>
      <c r="Y411" s="623"/>
      <c r="Z411" s="557"/>
      <c r="AA411" s="557"/>
    </row>
    <row r="412" spans="1:27">
      <c r="A412" s="557"/>
      <c r="B412" s="557"/>
      <c r="C412" s="619"/>
      <c r="D412" s="557"/>
      <c r="E412" s="621"/>
      <c r="F412" s="557"/>
      <c r="G412" s="623"/>
      <c r="H412" s="557"/>
      <c r="I412" s="557"/>
      <c r="J412" s="557"/>
      <c r="K412" s="557"/>
      <c r="L412" s="624"/>
      <c r="M412" s="557"/>
      <c r="N412" s="621"/>
      <c r="O412" s="557"/>
      <c r="P412" s="623"/>
      <c r="Q412" s="557"/>
      <c r="R412" s="557"/>
      <c r="S412" s="557"/>
      <c r="T412" s="557"/>
      <c r="U412" s="624"/>
      <c r="V412" s="557"/>
      <c r="W412" s="623"/>
      <c r="X412" s="623"/>
      <c r="Y412" s="623"/>
      <c r="Z412" s="557"/>
      <c r="AA412" s="557"/>
    </row>
    <row r="413" spans="1:27">
      <c r="A413" s="557"/>
      <c r="B413" s="557"/>
      <c r="C413" s="619"/>
      <c r="D413" s="557"/>
      <c r="E413" s="621"/>
      <c r="F413" s="557"/>
      <c r="G413" s="623"/>
      <c r="H413" s="557"/>
      <c r="I413" s="557"/>
      <c r="J413" s="557"/>
      <c r="K413" s="557"/>
      <c r="L413" s="624"/>
      <c r="M413" s="557"/>
      <c r="N413" s="621"/>
      <c r="O413" s="557"/>
      <c r="P413" s="623"/>
      <c r="Q413" s="557"/>
      <c r="R413" s="557"/>
      <c r="S413" s="557"/>
      <c r="T413" s="557"/>
      <c r="U413" s="624"/>
      <c r="V413" s="557"/>
      <c r="W413" s="623"/>
      <c r="X413" s="623"/>
      <c r="Y413" s="623"/>
      <c r="Z413" s="557"/>
      <c r="AA413" s="557"/>
    </row>
    <row r="414" spans="1:27">
      <c r="A414" s="557"/>
      <c r="B414" s="557"/>
      <c r="C414" s="619"/>
      <c r="D414" s="557"/>
      <c r="E414" s="621"/>
      <c r="F414" s="557"/>
      <c r="G414" s="623"/>
      <c r="H414" s="557"/>
      <c r="I414" s="557"/>
      <c r="J414" s="557"/>
      <c r="K414" s="557"/>
      <c r="L414" s="624"/>
      <c r="M414" s="557"/>
      <c r="N414" s="621"/>
      <c r="O414" s="557"/>
      <c r="P414" s="623"/>
      <c r="Q414" s="557"/>
      <c r="R414" s="557"/>
      <c r="S414" s="557"/>
      <c r="T414" s="557"/>
      <c r="U414" s="624"/>
      <c r="V414" s="557"/>
      <c r="W414" s="623"/>
      <c r="X414" s="623"/>
      <c r="Y414" s="623"/>
      <c r="Z414" s="557"/>
      <c r="AA414" s="557"/>
    </row>
    <row r="415" spans="1:27">
      <c r="A415" s="557"/>
      <c r="B415" s="557"/>
      <c r="C415" s="619"/>
      <c r="D415" s="557"/>
      <c r="E415" s="621"/>
      <c r="F415" s="557"/>
      <c r="G415" s="623"/>
      <c r="H415" s="557"/>
      <c r="I415" s="557"/>
      <c r="J415" s="557"/>
      <c r="K415" s="557"/>
      <c r="L415" s="624"/>
      <c r="M415" s="557"/>
      <c r="N415" s="621"/>
      <c r="O415" s="557"/>
      <c r="P415" s="623"/>
      <c r="Q415" s="557"/>
      <c r="R415" s="557"/>
      <c r="S415" s="557"/>
      <c r="T415" s="557"/>
      <c r="U415" s="624"/>
      <c r="V415" s="557"/>
      <c r="W415" s="623"/>
      <c r="X415" s="623"/>
      <c r="Y415" s="623"/>
      <c r="Z415" s="557"/>
      <c r="AA415" s="557"/>
    </row>
    <row r="416" spans="1:27">
      <c r="A416" s="557"/>
      <c r="B416" s="557"/>
      <c r="C416" s="619"/>
      <c r="D416" s="557"/>
      <c r="E416" s="621"/>
      <c r="F416" s="557"/>
      <c r="G416" s="623"/>
      <c r="H416" s="557"/>
      <c r="I416" s="557"/>
      <c r="J416" s="557"/>
      <c r="K416" s="557"/>
      <c r="L416" s="624"/>
      <c r="M416" s="557"/>
      <c r="N416" s="621"/>
      <c r="O416" s="557"/>
      <c r="P416" s="623"/>
      <c r="Q416" s="557"/>
      <c r="R416" s="557"/>
      <c r="S416" s="557"/>
      <c r="T416" s="557"/>
      <c r="U416" s="624"/>
      <c r="V416" s="557"/>
      <c r="W416" s="623"/>
      <c r="X416" s="623"/>
      <c r="Y416" s="623"/>
      <c r="Z416" s="557"/>
      <c r="AA416" s="557"/>
    </row>
    <row r="417" spans="1:27">
      <c r="A417" s="557"/>
      <c r="B417" s="557"/>
      <c r="C417" s="619"/>
      <c r="D417" s="557"/>
      <c r="E417" s="621"/>
      <c r="F417" s="557"/>
      <c r="G417" s="623"/>
      <c r="H417" s="557"/>
      <c r="I417" s="557"/>
      <c r="J417" s="557"/>
      <c r="K417" s="557"/>
      <c r="L417" s="624"/>
      <c r="M417" s="557"/>
      <c r="N417" s="621"/>
      <c r="O417" s="557"/>
      <c r="P417" s="623"/>
      <c r="Q417" s="557"/>
      <c r="R417" s="557"/>
      <c r="S417" s="557"/>
      <c r="T417" s="557"/>
      <c r="U417" s="624"/>
      <c r="V417" s="557"/>
      <c r="W417" s="623"/>
      <c r="X417" s="623"/>
      <c r="Y417" s="623"/>
      <c r="Z417" s="557"/>
      <c r="AA417" s="557"/>
    </row>
    <row r="418" spans="1:27">
      <c r="A418" s="557"/>
      <c r="B418" s="557"/>
      <c r="C418" s="619"/>
      <c r="D418" s="557"/>
      <c r="E418" s="621"/>
      <c r="F418" s="557"/>
      <c r="G418" s="623"/>
      <c r="H418" s="557"/>
      <c r="I418" s="557"/>
      <c r="J418" s="557"/>
      <c r="K418" s="557"/>
      <c r="L418" s="624"/>
      <c r="M418" s="557"/>
      <c r="N418" s="621"/>
      <c r="O418" s="557"/>
      <c r="P418" s="623"/>
      <c r="Q418" s="557"/>
      <c r="R418" s="557"/>
      <c r="S418" s="557"/>
      <c r="T418" s="557"/>
      <c r="U418" s="624"/>
      <c r="V418" s="557"/>
      <c r="W418" s="623"/>
      <c r="X418" s="623"/>
      <c r="Y418" s="623"/>
      <c r="Z418" s="557"/>
      <c r="AA418" s="557"/>
    </row>
    <row r="419" spans="1:27">
      <c r="A419" s="557"/>
      <c r="B419" s="557"/>
      <c r="C419" s="619"/>
      <c r="D419" s="557"/>
      <c r="E419" s="621"/>
      <c r="F419" s="557"/>
      <c r="G419" s="623"/>
      <c r="H419" s="557"/>
      <c r="I419" s="557"/>
      <c r="J419" s="557"/>
      <c r="K419" s="557"/>
      <c r="L419" s="624"/>
      <c r="M419" s="557"/>
      <c r="N419" s="621"/>
      <c r="O419" s="557"/>
      <c r="P419" s="623"/>
      <c r="Q419" s="557"/>
      <c r="R419" s="557"/>
      <c r="S419" s="557"/>
      <c r="T419" s="557"/>
      <c r="U419" s="624"/>
      <c r="V419" s="557"/>
      <c r="W419" s="623"/>
      <c r="X419" s="623"/>
      <c r="Y419" s="623"/>
      <c r="Z419" s="557"/>
      <c r="AA419" s="557"/>
    </row>
    <row r="420" spans="1:27">
      <c r="A420" s="557"/>
      <c r="B420" s="557"/>
      <c r="C420" s="619"/>
      <c r="D420" s="557"/>
      <c r="E420" s="621"/>
      <c r="F420" s="557"/>
      <c r="G420" s="623"/>
      <c r="H420" s="557"/>
      <c r="I420" s="557"/>
      <c r="J420" s="557"/>
      <c r="K420" s="557"/>
      <c r="L420" s="624"/>
      <c r="M420" s="557"/>
      <c r="N420" s="621"/>
      <c r="O420" s="557"/>
      <c r="P420" s="623"/>
      <c r="Q420" s="557"/>
      <c r="R420" s="557"/>
      <c r="S420" s="557"/>
      <c r="T420" s="557"/>
      <c r="U420" s="624"/>
      <c r="V420" s="557"/>
      <c r="W420" s="623"/>
      <c r="X420" s="623"/>
      <c r="Y420" s="623"/>
      <c r="Z420" s="557"/>
      <c r="AA420" s="557"/>
    </row>
    <row r="421" spans="1:27">
      <c r="A421" s="557"/>
      <c r="B421" s="557"/>
      <c r="C421" s="619"/>
      <c r="D421" s="557"/>
      <c r="E421" s="621"/>
      <c r="F421" s="557"/>
      <c r="G421" s="623"/>
      <c r="H421" s="557"/>
      <c r="I421" s="557"/>
      <c r="J421" s="557"/>
      <c r="K421" s="557"/>
      <c r="L421" s="624"/>
      <c r="M421" s="557"/>
      <c r="N421" s="621"/>
      <c r="O421" s="557"/>
      <c r="P421" s="623"/>
      <c r="Q421" s="557"/>
      <c r="R421" s="557"/>
      <c r="S421" s="557"/>
      <c r="T421" s="557"/>
      <c r="U421" s="624"/>
      <c r="V421" s="557"/>
      <c r="W421" s="623"/>
      <c r="X421" s="623"/>
      <c r="Y421" s="623"/>
      <c r="Z421" s="557"/>
      <c r="AA421" s="557"/>
    </row>
    <row r="422" spans="1:27">
      <c r="A422" s="557"/>
      <c r="B422" s="557"/>
      <c r="C422" s="619"/>
      <c r="D422" s="557"/>
      <c r="E422" s="621"/>
      <c r="F422" s="557"/>
      <c r="G422" s="623"/>
      <c r="H422" s="557"/>
      <c r="I422" s="557"/>
      <c r="J422" s="557"/>
      <c r="K422" s="557"/>
      <c r="L422" s="624"/>
      <c r="M422" s="557"/>
      <c r="N422" s="621"/>
      <c r="O422" s="557"/>
      <c r="P422" s="623"/>
      <c r="Q422" s="557"/>
      <c r="R422" s="557"/>
      <c r="S422" s="557"/>
      <c r="T422" s="557"/>
      <c r="U422" s="624"/>
      <c r="V422" s="557"/>
      <c r="W422" s="623"/>
      <c r="X422" s="623"/>
      <c r="Y422" s="623"/>
      <c r="Z422" s="557"/>
      <c r="AA422" s="557"/>
    </row>
    <row r="423" spans="1:27">
      <c r="A423" s="557"/>
      <c r="B423" s="557"/>
      <c r="C423" s="619"/>
      <c r="D423" s="557"/>
      <c r="E423" s="621"/>
      <c r="F423" s="557"/>
      <c r="G423" s="623"/>
      <c r="H423" s="557"/>
      <c r="I423" s="557"/>
      <c r="J423" s="557"/>
      <c r="K423" s="557"/>
      <c r="L423" s="624"/>
      <c r="M423" s="557"/>
      <c r="N423" s="621"/>
      <c r="O423" s="557"/>
      <c r="P423" s="623"/>
      <c r="Q423" s="557"/>
      <c r="R423" s="557"/>
      <c r="S423" s="557"/>
      <c r="T423" s="557"/>
      <c r="U423" s="624"/>
      <c r="V423" s="557"/>
      <c r="W423" s="623"/>
      <c r="X423" s="623"/>
      <c r="Y423" s="623"/>
      <c r="Z423" s="557"/>
      <c r="AA423" s="557"/>
    </row>
    <row r="424" spans="1:27">
      <c r="A424" s="557"/>
      <c r="B424" s="557"/>
      <c r="C424" s="619"/>
      <c r="D424" s="557"/>
      <c r="E424" s="621"/>
      <c r="F424" s="557"/>
      <c r="G424" s="623"/>
      <c r="H424" s="557"/>
      <c r="I424" s="557"/>
      <c r="J424" s="557"/>
      <c r="K424" s="557"/>
      <c r="L424" s="624"/>
      <c r="M424" s="557"/>
      <c r="N424" s="621"/>
      <c r="O424" s="557"/>
      <c r="P424" s="623"/>
      <c r="Q424" s="557"/>
      <c r="R424" s="557"/>
      <c r="S424" s="557"/>
      <c r="T424" s="557"/>
      <c r="U424" s="624"/>
      <c r="V424" s="557"/>
      <c r="W424" s="623"/>
      <c r="X424" s="623"/>
      <c r="Y424" s="623"/>
      <c r="Z424" s="557"/>
      <c r="AA424" s="557"/>
    </row>
    <row r="425" spans="1:27">
      <c r="A425" s="557"/>
      <c r="B425" s="557"/>
      <c r="C425" s="619"/>
      <c r="D425" s="557"/>
      <c r="E425" s="621"/>
      <c r="F425" s="557"/>
      <c r="G425" s="623"/>
      <c r="H425" s="557"/>
      <c r="I425" s="557"/>
      <c r="J425" s="557"/>
      <c r="K425" s="557"/>
      <c r="L425" s="624"/>
      <c r="M425" s="557"/>
      <c r="N425" s="621"/>
      <c r="O425" s="557"/>
      <c r="P425" s="623"/>
      <c r="Q425" s="557"/>
      <c r="R425" s="557"/>
      <c r="S425" s="557"/>
      <c r="T425" s="557"/>
      <c r="U425" s="624"/>
      <c r="V425" s="557"/>
      <c r="W425" s="623"/>
      <c r="X425" s="623"/>
      <c r="Y425" s="623"/>
      <c r="Z425" s="557"/>
      <c r="AA425" s="557"/>
    </row>
    <row r="426" spans="1:27">
      <c r="A426" s="557"/>
      <c r="B426" s="557"/>
      <c r="C426" s="619"/>
      <c r="D426" s="557"/>
      <c r="E426" s="621"/>
      <c r="F426" s="557"/>
      <c r="G426" s="623"/>
      <c r="H426" s="557"/>
      <c r="I426" s="557"/>
      <c r="J426" s="557"/>
      <c r="K426" s="557"/>
      <c r="L426" s="624"/>
      <c r="M426" s="557"/>
      <c r="N426" s="621"/>
      <c r="O426" s="557"/>
      <c r="P426" s="623"/>
      <c r="Q426" s="557"/>
      <c r="R426" s="557"/>
      <c r="S426" s="557"/>
      <c r="T426" s="557"/>
      <c r="U426" s="624"/>
      <c r="V426" s="557"/>
      <c r="W426" s="623"/>
      <c r="X426" s="623"/>
      <c r="Y426" s="623"/>
      <c r="Z426" s="557"/>
      <c r="AA426" s="557"/>
    </row>
    <row r="427" spans="1:27">
      <c r="A427" s="557"/>
      <c r="B427" s="557"/>
      <c r="C427" s="619"/>
      <c r="D427" s="557"/>
      <c r="E427" s="621"/>
      <c r="F427" s="557"/>
      <c r="G427" s="623"/>
      <c r="H427" s="557"/>
      <c r="I427" s="557"/>
      <c r="J427" s="557"/>
      <c r="K427" s="557"/>
      <c r="L427" s="624"/>
      <c r="M427" s="557"/>
      <c r="N427" s="621"/>
      <c r="O427" s="557"/>
      <c r="P427" s="623"/>
      <c r="Q427" s="557"/>
      <c r="R427" s="557"/>
      <c r="S427" s="557"/>
      <c r="T427" s="557"/>
      <c r="U427" s="624"/>
      <c r="V427" s="557"/>
      <c r="W427" s="623"/>
      <c r="X427" s="623"/>
      <c r="Y427" s="623"/>
      <c r="Z427" s="557"/>
      <c r="AA427" s="557"/>
    </row>
    <row r="428" spans="1:27">
      <c r="A428" s="557"/>
      <c r="B428" s="557"/>
      <c r="C428" s="619"/>
      <c r="D428" s="557"/>
      <c r="E428" s="621"/>
      <c r="F428" s="557"/>
      <c r="G428" s="623"/>
      <c r="H428" s="557"/>
      <c r="I428" s="557"/>
      <c r="J428" s="557"/>
      <c r="K428" s="557"/>
      <c r="L428" s="624"/>
      <c r="M428" s="557"/>
      <c r="N428" s="621"/>
      <c r="O428" s="557"/>
      <c r="P428" s="623"/>
      <c r="Q428" s="557"/>
      <c r="R428" s="557"/>
      <c r="S428" s="557"/>
      <c r="T428" s="557"/>
      <c r="U428" s="624"/>
      <c r="V428" s="557"/>
      <c r="W428" s="623"/>
      <c r="X428" s="623"/>
      <c r="Y428" s="623"/>
      <c r="Z428" s="557"/>
      <c r="AA428" s="557"/>
    </row>
    <row r="429" spans="1:27">
      <c r="A429" s="557"/>
      <c r="B429" s="557"/>
      <c r="C429" s="619"/>
      <c r="D429" s="557"/>
      <c r="E429" s="621"/>
      <c r="F429" s="557"/>
      <c r="G429" s="623"/>
      <c r="H429" s="557"/>
      <c r="I429" s="557"/>
      <c r="J429" s="557"/>
      <c r="K429" s="557"/>
      <c r="L429" s="624"/>
      <c r="M429" s="557"/>
      <c r="N429" s="621"/>
      <c r="O429" s="557"/>
      <c r="P429" s="623"/>
      <c r="Q429" s="557"/>
      <c r="R429" s="557"/>
      <c r="S429" s="557"/>
      <c r="T429" s="557"/>
      <c r="U429" s="624"/>
      <c r="V429" s="557"/>
      <c r="W429" s="623"/>
      <c r="X429" s="623"/>
      <c r="Y429" s="623"/>
      <c r="Z429" s="557"/>
      <c r="AA429" s="557"/>
    </row>
    <row r="430" spans="1:27">
      <c r="A430" s="557"/>
      <c r="B430" s="557"/>
      <c r="C430" s="619"/>
      <c r="D430" s="557"/>
      <c r="E430" s="621"/>
      <c r="F430" s="557"/>
      <c r="G430" s="623"/>
      <c r="H430" s="557"/>
      <c r="I430" s="557"/>
      <c r="J430" s="557"/>
      <c r="K430" s="557"/>
      <c r="L430" s="624"/>
      <c r="M430" s="557"/>
      <c r="N430" s="621"/>
      <c r="O430" s="557"/>
      <c r="P430" s="623"/>
      <c r="Q430" s="557"/>
      <c r="R430" s="557"/>
      <c r="S430" s="557"/>
      <c r="T430" s="557"/>
      <c r="U430" s="624"/>
      <c r="V430" s="557"/>
      <c r="W430" s="623"/>
      <c r="X430" s="623"/>
      <c r="Y430" s="623"/>
      <c r="Z430" s="557"/>
      <c r="AA430" s="557"/>
    </row>
    <row r="431" spans="1:27">
      <c r="A431" s="557"/>
      <c r="B431" s="557"/>
      <c r="C431" s="619"/>
      <c r="D431" s="557"/>
      <c r="E431" s="621"/>
      <c r="F431" s="557"/>
      <c r="G431" s="623"/>
      <c r="H431" s="557"/>
      <c r="I431" s="557"/>
      <c r="J431" s="557"/>
      <c r="K431" s="557"/>
      <c r="L431" s="624"/>
      <c r="M431" s="557"/>
      <c r="N431" s="621"/>
      <c r="O431" s="557"/>
      <c r="P431" s="623"/>
      <c r="Q431" s="557"/>
      <c r="R431" s="557"/>
      <c r="S431" s="557"/>
      <c r="T431" s="557"/>
      <c r="U431" s="624"/>
      <c r="V431" s="557"/>
      <c r="W431" s="623"/>
      <c r="X431" s="623"/>
      <c r="Y431" s="623"/>
      <c r="Z431" s="557"/>
      <c r="AA431" s="557"/>
    </row>
    <row r="432" spans="1:27">
      <c r="A432" s="557"/>
      <c r="B432" s="557"/>
      <c r="C432" s="619"/>
      <c r="D432" s="557"/>
      <c r="E432" s="621"/>
      <c r="F432" s="557"/>
      <c r="G432" s="623"/>
      <c r="H432" s="557"/>
      <c r="I432" s="557"/>
      <c r="J432" s="557"/>
      <c r="K432" s="557"/>
      <c r="L432" s="624"/>
      <c r="M432" s="557"/>
      <c r="N432" s="621"/>
      <c r="O432" s="557"/>
      <c r="P432" s="623"/>
      <c r="Q432" s="557"/>
      <c r="R432" s="557"/>
      <c r="S432" s="557"/>
      <c r="T432" s="557"/>
      <c r="U432" s="624"/>
      <c r="V432" s="557"/>
      <c r="W432" s="623"/>
      <c r="X432" s="623"/>
      <c r="Y432" s="623"/>
      <c r="Z432" s="557"/>
      <c r="AA432" s="557"/>
    </row>
    <row r="433" spans="1:27">
      <c r="A433" s="557"/>
      <c r="B433" s="557"/>
      <c r="C433" s="619"/>
      <c r="D433" s="557"/>
      <c r="E433" s="621"/>
      <c r="F433" s="557"/>
      <c r="G433" s="623"/>
      <c r="H433" s="557"/>
      <c r="I433" s="557"/>
      <c r="J433" s="557"/>
      <c r="K433" s="557"/>
      <c r="L433" s="624"/>
      <c r="M433" s="557"/>
      <c r="N433" s="621"/>
      <c r="O433" s="557"/>
      <c r="P433" s="623"/>
      <c r="Q433" s="557"/>
      <c r="R433" s="557"/>
      <c r="S433" s="557"/>
      <c r="T433" s="557"/>
      <c r="U433" s="624"/>
      <c r="V433" s="557"/>
      <c r="W433" s="623"/>
      <c r="X433" s="623"/>
      <c r="Y433" s="623"/>
      <c r="Z433" s="557"/>
      <c r="AA433" s="557"/>
    </row>
    <row r="434" spans="1:27">
      <c r="A434" s="557"/>
      <c r="B434" s="557"/>
      <c r="C434" s="619"/>
      <c r="D434" s="557"/>
      <c r="E434" s="621"/>
      <c r="F434" s="557"/>
      <c r="G434" s="623"/>
      <c r="H434" s="557"/>
      <c r="I434" s="557"/>
      <c r="J434" s="557"/>
      <c r="K434" s="557"/>
      <c r="L434" s="624"/>
      <c r="M434" s="557"/>
      <c r="N434" s="621"/>
      <c r="O434" s="557"/>
      <c r="P434" s="623"/>
      <c r="Q434" s="557"/>
      <c r="R434" s="557"/>
      <c r="S434" s="557"/>
      <c r="T434" s="557"/>
      <c r="U434" s="624"/>
      <c r="V434" s="557"/>
      <c r="W434" s="623"/>
      <c r="X434" s="623"/>
      <c r="Y434" s="623"/>
      <c r="Z434" s="557"/>
      <c r="AA434" s="557"/>
    </row>
    <row r="435" spans="1:27">
      <c r="A435" s="557"/>
      <c r="B435" s="557"/>
      <c r="C435" s="619"/>
      <c r="D435" s="557"/>
      <c r="E435" s="621"/>
      <c r="F435" s="557"/>
      <c r="G435" s="623"/>
      <c r="H435" s="557"/>
      <c r="I435" s="557"/>
      <c r="J435" s="557"/>
      <c r="K435" s="557"/>
      <c r="L435" s="624"/>
      <c r="M435" s="557"/>
      <c r="N435" s="621"/>
      <c r="O435" s="557"/>
      <c r="P435" s="623"/>
      <c r="Q435" s="557"/>
      <c r="R435" s="557"/>
      <c r="S435" s="557"/>
      <c r="T435" s="557"/>
      <c r="U435" s="624"/>
      <c r="V435" s="557"/>
      <c r="W435" s="623"/>
      <c r="X435" s="623"/>
      <c r="Y435" s="623"/>
      <c r="Z435" s="557"/>
      <c r="AA435" s="557"/>
    </row>
    <row r="436" spans="1:27">
      <c r="A436" s="557"/>
      <c r="B436" s="557"/>
      <c r="C436" s="619"/>
      <c r="D436" s="557"/>
      <c r="E436" s="621"/>
      <c r="F436" s="557"/>
      <c r="G436" s="623"/>
      <c r="H436" s="557"/>
      <c r="I436" s="557"/>
      <c r="J436" s="557"/>
      <c r="K436" s="557"/>
      <c r="L436" s="624"/>
      <c r="M436" s="557"/>
      <c r="N436" s="621"/>
      <c r="O436" s="557"/>
      <c r="P436" s="623"/>
      <c r="Q436" s="557"/>
      <c r="R436" s="557"/>
      <c r="S436" s="557"/>
      <c r="T436" s="557"/>
      <c r="U436" s="624"/>
      <c r="V436" s="557"/>
      <c r="W436" s="623"/>
      <c r="X436" s="623"/>
      <c r="Y436" s="623"/>
      <c r="Z436" s="557"/>
      <c r="AA436" s="557"/>
    </row>
    <row r="437" spans="1:27">
      <c r="A437" s="557"/>
      <c r="B437" s="557"/>
      <c r="C437" s="619"/>
      <c r="D437" s="557"/>
      <c r="E437" s="621"/>
      <c r="F437" s="557"/>
      <c r="G437" s="623"/>
      <c r="H437" s="557"/>
      <c r="I437" s="557"/>
      <c r="J437" s="557"/>
      <c r="K437" s="557"/>
      <c r="L437" s="624"/>
      <c r="M437" s="557"/>
      <c r="N437" s="621"/>
      <c r="O437" s="557"/>
      <c r="P437" s="623"/>
      <c r="Q437" s="557"/>
      <c r="R437" s="557"/>
      <c r="S437" s="557"/>
      <c r="T437" s="557"/>
      <c r="U437" s="624"/>
      <c r="V437" s="557"/>
      <c r="W437" s="623"/>
      <c r="X437" s="623"/>
      <c r="Y437" s="623"/>
      <c r="Z437" s="557"/>
      <c r="AA437" s="557"/>
    </row>
    <row r="438" spans="1:27">
      <c r="A438" s="557"/>
      <c r="B438" s="557"/>
      <c r="C438" s="619"/>
      <c r="D438" s="557"/>
      <c r="E438" s="621"/>
      <c r="F438" s="557"/>
      <c r="G438" s="623"/>
      <c r="H438" s="557"/>
      <c r="I438" s="557"/>
      <c r="J438" s="557"/>
      <c r="K438" s="557"/>
      <c r="L438" s="624"/>
      <c r="M438" s="557"/>
      <c r="N438" s="621"/>
      <c r="O438" s="557"/>
      <c r="P438" s="623"/>
      <c r="Q438" s="557"/>
      <c r="R438" s="557"/>
      <c r="S438" s="557"/>
      <c r="T438" s="557"/>
      <c r="U438" s="624"/>
      <c r="V438" s="557"/>
      <c r="W438" s="623"/>
      <c r="X438" s="623"/>
      <c r="Y438" s="623"/>
      <c r="Z438" s="557"/>
      <c r="AA438" s="557"/>
    </row>
    <row r="439" spans="1:27">
      <c r="A439" s="557"/>
      <c r="B439" s="557"/>
      <c r="C439" s="619"/>
      <c r="D439" s="557"/>
      <c r="E439" s="621"/>
      <c r="F439" s="557"/>
      <c r="G439" s="623"/>
      <c r="H439" s="557"/>
      <c r="I439" s="557"/>
      <c r="J439" s="557"/>
      <c r="K439" s="557"/>
      <c r="L439" s="624"/>
      <c r="M439" s="557"/>
      <c r="N439" s="621"/>
      <c r="O439" s="557"/>
      <c r="P439" s="623"/>
      <c r="Q439" s="557"/>
      <c r="R439" s="557"/>
      <c r="S439" s="557"/>
      <c r="T439" s="557"/>
      <c r="U439" s="624"/>
      <c r="V439" s="557"/>
      <c r="W439" s="623"/>
      <c r="X439" s="623"/>
      <c r="Y439" s="623"/>
      <c r="Z439" s="557"/>
      <c r="AA439" s="557"/>
    </row>
    <row r="440" spans="1:27">
      <c r="A440" s="557"/>
      <c r="B440" s="557"/>
      <c r="C440" s="619"/>
      <c r="D440" s="557"/>
      <c r="E440" s="621"/>
      <c r="F440" s="557"/>
      <c r="G440" s="623"/>
      <c r="H440" s="557"/>
      <c r="I440" s="557"/>
      <c r="J440" s="557"/>
      <c r="K440" s="557"/>
      <c r="L440" s="624"/>
      <c r="M440" s="557"/>
      <c r="N440" s="621"/>
      <c r="O440" s="557"/>
      <c r="P440" s="623"/>
      <c r="Q440" s="557"/>
      <c r="R440" s="557"/>
      <c r="S440" s="557"/>
      <c r="T440" s="557"/>
      <c r="U440" s="624"/>
      <c r="V440" s="557"/>
      <c r="W440" s="623"/>
      <c r="X440" s="623"/>
      <c r="Y440" s="623"/>
      <c r="Z440" s="557"/>
      <c r="AA440" s="557"/>
    </row>
    <row r="441" spans="1:27">
      <c r="A441" s="557"/>
      <c r="B441" s="557"/>
      <c r="C441" s="619"/>
      <c r="D441" s="557"/>
      <c r="E441" s="621"/>
      <c r="F441" s="557"/>
      <c r="G441" s="623"/>
      <c r="H441" s="557"/>
      <c r="I441" s="557"/>
      <c r="J441" s="557"/>
      <c r="K441" s="557"/>
      <c r="L441" s="624"/>
      <c r="M441" s="557"/>
      <c r="N441" s="621"/>
      <c r="O441" s="557"/>
      <c r="P441" s="623"/>
      <c r="Q441" s="557"/>
      <c r="R441" s="557"/>
      <c r="S441" s="557"/>
      <c r="T441" s="557"/>
      <c r="U441" s="624"/>
      <c r="V441" s="557"/>
      <c r="W441" s="623"/>
      <c r="X441" s="623"/>
      <c r="Y441" s="623"/>
      <c r="Z441" s="557"/>
      <c r="AA441" s="557"/>
    </row>
    <row r="442" spans="1:27">
      <c r="A442" s="557"/>
      <c r="B442" s="557"/>
      <c r="C442" s="619"/>
      <c r="D442" s="557"/>
      <c r="E442" s="621"/>
      <c r="F442" s="557"/>
      <c r="G442" s="623"/>
      <c r="H442" s="557"/>
      <c r="I442" s="557"/>
      <c r="J442" s="557"/>
      <c r="K442" s="557"/>
      <c r="L442" s="624"/>
      <c r="M442" s="557"/>
      <c r="N442" s="621"/>
      <c r="O442" s="557"/>
      <c r="P442" s="623"/>
      <c r="Q442" s="557"/>
      <c r="R442" s="557"/>
      <c r="S442" s="557"/>
      <c r="T442" s="557"/>
      <c r="U442" s="624"/>
      <c r="V442" s="557"/>
      <c r="W442" s="623"/>
      <c r="X442" s="623"/>
      <c r="Y442" s="623"/>
      <c r="Z442" s="557"/>
      <c r="AA442" s="557"/>
    </row>
    <row r="443" spans="1:27">
      <c r="A443" s="557"/>
      <c r="B443" s="557"/>
      <c r="C443" s="619"/>
      <c r="D443" s="557"/>
      <c r="E443" s="621"/>
      <c r="F443" s="557"/>
      <c r="G443" s="623"/>
      <c r="H443" s="557"/>
      <c r="I443" s="557"/>
      <c r="J443" s="557"/>
      <c r="K443" s="557"/>
      <c r="L443" s="624"/>
      <c r="M443" s="557"/>
      <c r="N443" s="621"/>
      <c r="O443" s="557"/>
      <c r="P443" s="623"/>
      <c r="Q443" s="557"/>
      <c r="R443" s="557"/>
      <c r="S443" s="557"/>
      <c r="T443" s="557"/>
      <c r="U443" s="624"/>
      <c r="V443" s="557"/>
      <c r="W443" s="623"/>
      <c r="X443" s="623"/>
      <c r="Y443" s="623"/>
      <c r="Z443" s="557"/>
      <c r="AA443" s="557"/>
    </row>
    <row r="444" spans="1:27">
      <c r="A444" s="557"/>
      <c r="B444" s="557"/>
      <c r="C444" s="619"/>
      <c r="D444" s="557"/>
      <c r="E444" s="621"/>
      <c r="F444" s="557"/>
      <c r="G444" s="623"/>
      <c r="H444" s="557"/>
      <c r="I444" s="557"/>
      <c r="J444" s="557"/>
      <c r="K444" s="557"/>
      <c r="L444" s="624"/>
      <c r="M444" s="557"/>
      <c r="N444" s="621"/>
      <c r="O444" s="557"/>
      <c r="P444" s="623"/>
      <c r="Q444" s="557"/>
      <c r="R444" s="557"/>
      <c r="S444" s="557"/>
      <c r="T444" s="557"/>
      <c r="U444" s="624"/>
      <c r="V444" s="557"/>
      <c r="W444" s="623"/>
      <c r="X444" s="623"/>
      <c r="Y444" s="623"/>
      <c r="Z444" s="557"/>
      <c r="AA444" s="557"/>
    </row>
    <row r="445" spans="1:27">
      <c r="A445" s="557"/>
      <c r="B445" s="557"/>
      <c r="C445" s="619"/>
      <c r="D445" s="557"/>
      <c r="E445" s="621"/>
      <c r="F445" s="557"/>
      <c r="G445" s="623"/>
      <c r="H445" s="557"/>
      <c r="I445" s="557"/>
      <c r="J445" s="557"/>
      <c r="K445" s="557"/>
      <c r="L445" s="624"/>
      <c r="M445" s="557"/>
      <c r="N445" s="621"/>
      <c r="O445" s="557"/>
      <c r="P445" s="623"/>
      <c r="Q445" s="557"/>
      <c r="R445" s="557"/>
      <c r="S445" s="557"/>
      <c r="T445" s="557"/>
      <c r="U445" s="624"/>
      <c r="V445" s="557"/>
      <c r="W445" s="623"/>
      <c r="X445" s="623"/>
      <c r="Y445" s="623"/>
      <c r="Z445" s="557"/>
      <c r="AA445" s="557"/>
    </row>
    <row r="446" spans="1:27">
      <c r="A446" s="557"/>
      <c r="B446" s="557"/>
      <c r="C446" s="619"/>
      <c r="D446" s="557"/>
      <c r="E446" s="621"/>
      <c r="F446" s="557"/>
      <c r="G446" s="623"/>
      <c r="H446" s="557"/>
      <c r="I446" s="557"/>
      <c r="J446" s="557"/>
      <c r="K446" s="557"/>
      <c r="L446" s="624"/>
      <c r="M446" s="557"/>
      <c r="N446" s="621"/>
      <c r="O446" s="557"/>
      <c r="P446" s="623"/>
      <c r="Q446" s="557"/>
      <c r="R446" s="557"/>
      <c r="S446" s="557"/>
      <c r="T446" s="557"/>
      <c r="U446" s="624"/>
      <c r="V446" s="557"/>
      <c r="W446" s="623"/>
      <c r="X446" s="623"/>
      <c r="Y446" s="623"/>
      <c r="Z446" s="557"/>
      <c r="AA446" s="557"/>
    </row>
    <row r="447" spans="1:27">
      <c r="A447" s="557"/>
      <c r="B447" s="557"/>
      <c r="C447" s="619"/>
      <c r="D447" s="557"/>
      <c r="E447" s="621"/>
      <c r="F447" s="557"/>
      <c r="G447" s="623"/>
      <c r="H447" s="557"/>
      <c r="I447" s="557"/>
      <c r="J447" s="557"/>
      <c r="K447" s="557"/>
      <c r="L447" s="624"/>
      <c r="M447" s="557"/>
      <c r="N447" s="621"/>
      <c r="O447" s="557"/>
      <c r="P447" s="623"/>
      <c r="Q447" s="557"/>
      <c r="R447" s="557"/>
      <c r="S447" s="557"/>
      <c r="T447" s="557"/>
      <c r="U447" s="624"/>
      <c r="V447" s="557"/>
      <c r="W447" s="623"/>
      <c r="X447" s="623"/>
      <c r="Y447" s="623"/>
      <c r="Z447" s="557"/>
      <c r="AA447" s="557"/>
    </row>
    <row r="448" spans="1:27">
      <c r="A448" s="557"/>
      <c r="B448" s="557"/>
      <c r="C448" s="619"/>
      <c r="D448" s="557"/>
      <c r="E448" s="621"/>
      <c r="F448" s="557"/>
      <c r="G448" s="623"/>
      <c r="H448" s="557"/>
      <c r="I448" s="557"/>
      <c r="J448" s="557"/>
      <c r="K448" s="557"/>
      <c r="L448" s="624"/>
      <c r="M448" s="557"/>
      <c r="N448" s="621"/>
      <c r="O448" s="557"/>
      <c r="P448" s="623"/>
      <c r="Q448" s="557"/>
      <c r="R448" s="557"/>
      <c r="S448" s="557"/>
      <c r="T448" s="557"/>
      <c r="U448" s="624"/>
      <c r="V448" s="557"/>
      <c r="W448" s="623"/>
      <c r="X448" s="623"/>
      <c r="Y448" s="623"/>
      <c r="Z448" s="557"/>
      <c r="AA448" s="557"/>
    </row>
    <row r="449" spans="1:27">
      <c r="A449" s="557"/>
      <c r="B449" s="557"/>
      <c r="C449" s="619"/>
      <c r="D449" s="557"/>
      <c r="E449" s="621"/>
      <c r="F449" s="557"/>
      <c r="G449" s="623"/>
      <c r="H449" s="557"/>
      <c r="I449" s="557"/>
      <c r="J449" s="557"/>
      <c r="K449" s="557"/>
      <c r="L449" s="624"/>
      <c r="M449" s="557"/>
      <c r="N449" s="621"/>
      <c r="O449" s="557"/>
      <c r="P449" s="623"/>
      <c r="Q449" s="557"/>
      <c r="R449" s="557"/>
      <c r="S449" s="557"/>
      <c r="T449" s="557"/>
      <c r="U449" s="624"/>
      <c r="V449" s="557"/>
      <c r="W449" s="623"/>
      <c r="X449" s="623"/>
      <c r="Y449" s="623"/>
      <c r="Z449" s="557"/>
      <c r="AA449" s="557"/>
    </row>
    <row r="450" spans="1:27">
      <c r="A450" s="557"/>
      <c r="B450" s="557"/>
      <c r="C450" s="619"/>
      <c r="D450" s="557"/>
      <c r="E450" s="621"/>
      <c r="F450" s="557"/>
      <c r="G450" s="623"/>
      <c r="H450" s="557"/>
      <c r="I450" s="557"/>
      <c r="J450" s="557"/>
      <c r="K450" s="557"/>
      <c r="L450" s="624"/>
      <c r="M450" s="557"/>
      <c r="N450" s="621"/>
      <c r="O450" s="557"/>
      <c r="P450" s="623"/>
      <c r="Q450" s="557"/>
      <c r="R450" s="557"/>
      <c r="S450" s="557"/>
      <c r="T450" s="557"/>
      <c r="U450" s="624"/>
      <c r="V450" s="557"/>
      <c r="W450" s="623"/>
      <c r="X450" s="623"/>
      <c r="Y450" s="623"/>
      <c r="Z450" s="557"/>
      <c r="AA450" s="557"/>
    </row>
    <row r="451" spans="1:27">
      <c r="A451" s="557"/>
      <c r="B451" s="557"/>
      <c r="C451" s="619"/>
      <c r="D451" s="557"/>
      <c r="E451" s="621"/>
      <c r="F451" s="557"/>
      <c r="G451" s="623"/>
      <c r="H451" s="557"/>
      <c r="I451" s="557"/>
      <c r="J451" s="557"/>
      <c r="K451" s="557"/>
      <c r="L451" s="624"/>
      <c r="M451" s="557"/>
      <c r="N451" s="621"/>
      <c r="O451" s="557"/>
      <c r="P451" s="623"/>
      <c r="Q451" s="557"/>
      <c r="R451" s="557"/>
      <c r="S451" s="557"/>
      <c r="T451" s="557"/>
      <c r="U451" s="624"/>
      <c r="V451" s="557"/>
      <c r="W451" s="623"/>
      <c r="X451" s="623"/>
      <c r="Y451" s="623"/>
      <c r="Z451" s="557"/>
      <c r="AA451" s="557"/>
    </row>
    <row r="452" spans="1:27">
      <c r="A452" s="557"/>
      <c r="B452" s="557"/>
      <c r="C452" s="619"/>
      <c r="D452" s="557"/>
      <c r="E452" s="621"/>
      <c r="F452" s="557"/>
      <c r="G452" s="623"/>
      <c r="H452" s="557"/>
      <c r="I452" s="557"/>
      <c r="J452" s="557"/>
      <c r="K452" s="557"/>
      <c r="L452" s="624"/>
      <c r="M452" s="557"/>
      <c r="N452" s="621"/>
      <c r="O452" s="557"/>
      <c r="P452" s="623"/>
      <c r="Q452" s="557"/>
      <c r="R452" s="557"/>
      <c r="S452" s="557"/>
      <c r="T452" s="557"/>
      <c r="U452" s="624"/>
      <c r="V452" s="557"/>
      <c r="W452" s="623"/>
      <c r="X452" s="623"/>
      <c r="Y452" s="623"/>
      <c r="Z452" s="557"/>
      <c r="AA452" s="557"/>
    </row>
    <row r="453" spans="1:27">
      <c r="A453" s="557"/>
      <c r="B453" s="557"/>
      <c r="C453" s="619"/>
      <c r="D453" s="557"/>
      <c r="E453" s="621"/>
      <c r="F453" s="557"/>
      <c r="G453" s="623"/>
      <c r="H453" s="557"/>
      <c r="I453" s="557"/>
      <c r="J453" s="557"/>
      <c r="K453" s="557"/>
      <c r="L453" s="624"/>
      <c r="M453" s="557"/>
      <c r="N453" s="621"/>
      <c r="O453" s="557"/>
      <c r="P453" s="623"/>
      <c r="Q453" s="557"/>
      <c r="R453" s="557"/>
      <c r="S453" s="557"/>
      <c r="T453" s="557"/>
      <c r="U453" s="624"/>
      <c r="V453" s="557"/>
      <c r="W453" s="623"/>
      <c r="X453" s="623"/>
      <c r="Y453" s="623"/>
      <c r="Z453" s="557"/>
      <c r="AA453" s="557"/>
    </row>
    <row r="454" spans="1:27">
      <c r="A454" s="557"/>
      <c r="B454" s="557"/>
      <c r="C454" s="619"/>
      <c r="D454" s="557"/>
      <c r="E454" s="621"/>
      <c r="F454" s="557"/>
      <c r="G454" s="623"/>
      <c r="H454" s="557"/>
      <c r="I454" s="557"/>
      <c r="J454" s="557"/>
      <c r="K454" s="557"/>
      <c r="L454" s="624"/>
      <c r="M454" s="557"/>
      <c r="N454" s="621"/>
      <c r="O454" s="557"/>
      <c r="P454" s="623"/>
      <c r="Q454" s="557"/>
      <c r="R454" s="557"/>
      <c r="S454" s="557"/>
      <c r="T454" s="557"/>
      <c r="U454" s="624"/>
      <c r="V454" s="557"/>
      <c r="W454" s="623"/>
      <c r="X454" s="623"/>
      <c r="Y454" s="623"/>
      <c r="Z454" s="557"/>
      <c r="AA454" s="557"/>
    </row>
    <row r="455" spans="1:27">
      <c r="A455" s="557"/>
      <c r="B455" s="557"/>
      <c r="C455" s="619"/>
      <c r="D455" s="557"/>
      <c r="E455" s="621"/>
      <c r="F455" s="557"/>
      <c r="G455" s="623"/>
      <c r="H455" s="557"/>
      <c r="I455" s="557"/>
      <c r="J455" s="557"/>
      <c r="K455" s="557"/>
      <c r="L455" s="624"/>
      <c r="M455" s="557"/>
      <c r="N455" s="621"/>
      <c r="O455" s="557"/>
      <c r="P455" s="623"/>
      <c r="Q455" s="557"/>
      <c r="R455" s="557"/>
      <c r="S455" s="557"/>
      <c r="T455" s="557"/>
      <c r="U455" s="624"/>
      <c r="V455" s="557"/>
      <c r="W455" s="623"/>
      <c r="X455" s="623"/>
      <c r="Y455" s="623"/>
      <c r="Z455" s="557"/>
      <c r="AA455" s="557"/>
    </row>
    <row r="456" spans="1:27">
      <c r="A456" s="557"/>
      <c r="B456" s="557"/>
      <c r="C456" s="619"/>
      <c r="D456" s="557"/>
      <c r="E456" s="621"/>
      <c r="F456" s="557"/>
      <c r="G456" s="623"/>
      <c r="H456" s="557"/>
      <c r="I456" s="557"/>
      <c r="J456" s="557"/>
      <c r="K456" s="557"/>
      <c r="L456" s="624"/>
      <c r="M456" s="557"/>
      <c r="N456" s="621"/>
      <c r="O456" s="557"/>
      <c r="P456" s="623"/>
      <c r="Q456" s="557"/>
      <c r="R456" s="557"/>
      <c r="S456" s="557"/>
      <c r="T456" s="557"/>
      <c r="U456" s="624"/>
      <c r="V456" s="557"/>
      <c r="W456" s="623"/>
      <c r="X456" s="623"/>
      <c r="Y456" s="623"/>
      <c r="Z456" s="557"/>
      <c r="AA456" s="557"/>
    </row>
    <row r="457" spans="1:27">
      <c r="A457" s="557"/>
      <c r="B457" s="557"/>
      <c r="C457" s="619"/>
      <c r="D457" s="557"/>
      <c r="E457" s="621"/>
      <c r="F457" s="557"/>
      <c r="G457" s="623"/>
      <c r="H457" s="557"/>
      <c r="I457" s="557"/>
      <c r="J457" s="557"/>
      <c r="K457" s="557"/>
      <c r="L457" s="624"/>
      <c r="M457" s="557"/>
      <c r="N457" s="621"/>
      <c r="O457" s="557"/>
      <c r="P457" s="623"/>
      <c r="Q457" s="557"/>
      <c r="R457" s="557"/>
      <c r="S457" s="557"/>
      <c r="T457" s="557"/>
      <c r="U457" s="624"/>
      <c r="V457" s="557"/>
      <c r="W457" s="623"/>
      <c r="X457" s="623"/>
      <c r="Y457" s="623"/>
      <c r="Z457" s="557"/>
      <c r="AA457" s="557"/>
    </row>
    <row r="458" spans="1:27">
      <c r="A458" s="557"/>
      <c r="B458" s="557"/>
      <c r="C458" s="619"/>
      <c r="D458" s="557"/>
      <c r="E458" s="621"/>
      <c r="F458" s="557"/>
      <c r="G458" s="623"/>
      <c r="H458" s="557"/>
      <c r="I458" s="557"/>
      <c r="J458" s="557"/>
      <c r="K458" s="557"/>
      <c r="L458" s="624"/>
      <c r="M458" s="557"/>
      <c r="N458" s="621"/>
      <c r="O458" s="557"/>
      <c r="P458" s="623"/>
      <c r="Q458" s="557"/>
      <c r="R458" s="557"/>
      <c r="S458" s="557"/>
      <c r="T458" s="557"/>
      <c r="U458" s="624"/>
      <c r="V458" s="557"/>
      <c r="W458" s="623"/>
      <c r="X458" s="623"/>
      <c r="Y458" s="623"/>
      <c r="Z458" s="557"/>
      <c r="AA458" s="557"/>
    </row>
    <row r="459" spans="1:27">
      <c r="A459" s="557"/>
      <c r="B459" s="557"/>
      <c r="C459" s="619"/>
      <c r="D459" s="557"/>
      <c r="E459" s="621"/>
      <c r="F459" s="557"/>
      <c r="G459" s="623"/>
      <c r="H459" s="557"/>
      <c r="I459" s="557"/>
      <c r="J459" s="557"/>
      <c r="K459" s="557"/>
      <c r="L459" s="624"/>
      <c r="M459" s="557"/>
      <c r="N459" s="621"/>
      <c r="O459" s="557"/>
      <c r="P459" s="623"/>
      <c r="Q459" s="557"/>
      <c r="R459" s="557"/>
      <c r="S459" s="557"/>
      <c r="T459" s="557"/>
      <c r="U459" s="624"/>
      <c r="V459" s="557"/>
      <c r="W459" s="623"/>
      <c r="X459" s="623"/>
      <c r="Y459" s="623"/>
      <c r="Z459" s="557"/>
      <c r="AA459" s="557"/>
    </row>
    <row r="460" spans="1:27">
      <c r="A460" s="557"/>
      <c r="B460" s="557"/>
      <c r="C460" s="619"/>
      <c r="D460" s="557"/>
      <c r="E460" s="621"/>
      <c r="F460" s="557"/>
      <c r="G460" s="623"/>
      <c r="H460" s="557"/>
      <c r="I460" s="557"/>
      <c r="J460" s="557"/>
      <c r="K460" s="557"/>
      <c r="L460" s="624"/>
      <c r="M460" s="557"/>
      <c r="N460" s="621"/>
      <c r="O460" s="557"/>
      <c r="P460" s="623"/>
      <c r="Q460" s="557"/>
      <c r="R460" s="557"/>
      <c r="S460" s="557"/>
      <c r="T460" s="557"/>
      <c r="U460" s="624"/>
      <c r="V460" s="557"/>
      <c r="W460" s="623"/>
      <c r="X460" s="623"/>
      <c r="Y460" s="623"/>
      <c r="Z460" s="557"/>
      <c r="AA460" s="557"/>
    </row>
    <row r="461" spans="1:27">
      <c r="A461" s="557"/>
      <c r="B461" s="557"/>
      <c r="C461" s="619"/>
      <c r="D461" s="557"/>
      <c r="E461" s="621"/>
      <c r="F461" s="557"/>
      <c r="G461" s="623"/>
      <c r="H461" s="557"/>
      <c r="I461" s="557"/>
      <c r="J461" s="557"/>
      <c r="K461" s="557"/>
      <c r="L461" s="624"/>
      <c r="M461" s="557"/>
      <c r="N461" s="621"/>
      <c r="O461" s="557"/>
      <c r="P461" s="623"/>
      <c r="Q461" s="557"/>
      <c r="R461" s="557"/>
      <c r="S461" s="557"/>
      <c r="T461" s="557"/>
      <c r="U461" s="624"/>
      <c r="V461" s="557"/>
      <c r="W461" s="623"/>
      <c r="X461" s="623"/>
      <c r="Y461" s="623"/>
      <c r="Z461" s="557"/>
      <c r="AA461" s="557"/>
    </row>
    <row r="462" spans="1:27">
      <c r="A462" s="557"/>
      <c r="B462" s="557"/>
      <c r="C462" s="619"/>
      <c r="D462" s="557"/>
      <c r="E462" s="621"/>
      <c r="F462" s="557"/>
      <c r="G462" s="623"/>
      <c r="H462" s="557"/>
      <c r="I462" s="557"/>
      <c r="J462" s="557"/>
      <c r="K462" s="557"/>
      <c r="L462" s="624"/>
      <c r="M462" s="557"/>
      <c r="N462" s="621"/>
      <c r="O462" s="557"/>
      <c r="P462" s="623"/>
      <c r="Q462" s="557"/>
      <c r="R462" s="557"/>
      <c r="S462" s="557"/>
      <c r="T462" s="557"/>
      <c r="U462" s="624"/>
      <c r="V462" s="557"/>
      <c r="W462" s="623"/>
      <c r="X462" s="623"/>
      <c r="Y462" s="623"/>
      <c r="Z462" s="557"/>
      <c r="AA462" s="557"/>
    </row>
    <row r="463" spans="1:27">
      <c r="A463" s="557"/>
      <c r="B463" s="557"/>
      <c r="C463" s="619"/>
      <c r="D463" s="557"/>
      <c r="E463" s="621"/>
      <c r="F463" s="557"/>
      <c r="G463" s="623"/>
      <c r="H463" s="557"/>
      <c r="I463" s="557"/>
      <c r="J463" s="557"/>
      <c r="K463" s="557"/>
      <c r="L463" s="624"/>
      <c r="M463" s="557"/>
      <c r="N463" s="621"/>
      <c r="O463" s="557"/>
      <c r="P463" s="623"/>
      <c r="Q463" s="557"/>
      <c r="R463" s="557"/>
      <c r="S463" s="557"/>
      <c r="T463" s="557"/>
      <c r="U463" s="624"/>
      <c r="V463" s="557"/>
      <c r="W463" s="623"/>
      <c r="X463" s="623"/>
      <c r="Y463" s="623"/>
      <c r="Z463" s="557"/>
      <c r="AA463" s="557"/>
    </row>
    <row r="464" spans="1:27">
      <c r="A464" s="557"/>
      <c r="B464" s="557"/>
      <c r="C464" s="619"/>
      <c r="D464" s="557"/>
      <c r="E464" s="621"/>
      <c r="F464" s="557"/>
      <c r="G464" s="623"/>
      <c r="H464" s="557"/>
      <c r="I464" s="557"/>
      <c r="J464" s="557"/>
      <c r="K464" s="557"/>
      <c r="L464" s="624"/>
      <c r="M464" s="557"/>
      <c r="N464" s="621"/>
      <c r="O464" s="557"/>
      <c r="P464" s="623"/>
      <c r="Q464" s="557"/>
      <c r="R464" s="557"/>
      <c r="S464" s="557"/>
      <c r="T464" s="557"/>
      <c r="U464" s="624"/>
      <c r="V464" s="557"/>
      <c r="W464" s="623"/>
      <c r="X464" s="623"/>
      <c r="Y464" s="623"/>
      <c r="Z464" s="557"/>
      <c r="AA464" s="557"/>
    </row>
    <row r="465" spans="1:27">
      <c r="A465" s="557"/>
      <c r="B465" s="557"/>
      <c r="C465" s="619"/>
      <c r="D465" s="557"/>
      <c r="E465" s="621"/>
      <c r="F465" s="557"/>
      <c r="G465" s="623"/>
      <c r="H465" s="557"/>
      <c r="I465" s="557"/>
      <c r="J465" s="557"/>
      <c r="K465" s="557"/>
      <c r="L465" s="624"/>
      <c r="M465" s="557"/>
      <c r="N465" s="621"/>
      <c r="O465" s="557"/>
      <c r="P465" s="623"/>
      <c r="Q465" s="557"/>
      <c r="R465" s="557"/>
      <c r="S465" s="557"/>
      <c r="T465" s="557"/>
      <c r="U465" s="624"/>
      <c r="V465" s="557"/>
      <c r="W465" s="623"/>
      <c r="X465" s="623"/>
      <c r="Y465" s="623"/>
      <c r="Z465" s="557"/>
      <c r="AA465" s="557"/>
    </row>
    <row r="466" spans="1:27">
      <c r="A466" s="557"/>
      <c r="B466" s="557"/>
      <c r="C466" s="619"/>
      <c r="D466" s="557"/>
      <c r="E466" s="621"/>
      <c r="F466" s="557"/>
      <c r="G466" s="623"/>
      <c r="H466" s="557"/>
      <c r="I466" s="557"/>
      <c r="J466" s="557"/>
      <c r="K466" s="557"/>
      <c r="L466" s="624"/>
      <c r="M466" s="557"/>
      <c r="N466" s="621"/>
      <c r="O466" s="557"/>
      <c r="P466" s="623"/>
      <c r="Q466" s="557"/>
      <c r="R466" s="557"/>
      <c r="S466" s="557"/>
      <c r="T466" s="557"/>
      <c r="U466" s="624"/>
      <c r="V466" s="557"/>
      <c r="W466" s="623"/>
      <c r="X466" s="623"/>
      <c r="Y466" s="623"/>
      <c r="Z466" s="557"/>
      <c r="AA466" s="557"/>
    </row>
    <row r="467" spans="1:27">
      <c r="A467" s="557"/>
      <c r="B467" s="557"/>
      <c r="C467" s="619"/>
      <c r="D467" s="557"/>
      <c r="E467" s="621"/>
      <c r="F467" s="557"/>
      <c r="G467" s="623"/>
      <c r="H467" s="557"/>
      <c r="I467" s="557"/>
      <c r="J467" s="557"/>
      <c r="K467" s="557"/>
      <c r="L467" s="624"/>
      <c r="M467" s="557"/>
      <c r="N467" s="621"/>
      <c r="O467" s="557"/>
      <c r="P467" s="623"/>
      <c r="Q467" s="557"/>
      <c r="R467" s="557"/>
      <c r="S467" s="557"/>
      <c r="T467" s="557"/>
      <c r="U467" s="624"/>
      <c r="V467" s="557"/>
      <c r="W467" s="623"/>
      <c r="X467" s="623"/>
      <c r="Y467" s="623"/>
      <c r="Z467" s="557"/>
      <c r="AA467" s="557"/>
    </row>
    <row r="468" spans="1:27">
      <c r="A468" s="557"/>
      <c r="B468" s="557"/>
      <c r="C468" s="619"/>
      <c r="D468" s="557"/>
      <c r="E468" s="621"/>
      <c r="F468" s="557"/>
      <c r="G468" s="623"/>
      <c r="H468" s="557"/>
      <c r="I468" s="557"/>
      <c r="J468" s="557"/>
      <c r="K468" s="557"/>
      <c r="L468" s="624"/>
      <c r="M468" s="557"/>
      <c r="N468" s="621"/>
      <c r="O468" s="557"/>
      <c r="P468" s="623"/>
      <c r="Q468" s="557"/>
      <c r="R468" s="557"/>
      <c r="S468" s="557"/>
      <c r="T468" s="557"/>
      <c r="U468" s="624"/>
      <c r="V468" s="557"/>
      <c r="W468" s="623"/>
      <c r="X468" s="623"/>
      <c r="Y468" s="623"/>
      <c r="Z468" s="557"/>
      <c r="AA468" s="557"/>
    </row>
    <row r="469" spans="1:27">
      <c r="A469" s="557"/>
      <c r="B469" s="557"/>
      <c r="C469" s="619"/>
      <c r="D469" s="557"/>
      <c r="E469" s="621"/>
      <c r="F469" s="557"/>
      <c r="G469" s="623"/>
      <c r="H469" s="557"/>
      <c r="I469" s="557"/>
      <c r="J469" s="557"/>
      <c r="K469" s="557"/>
      <c r="L469" s="624"/>
      <c r="M469" s="557"/>
      <c r="N469" s="621"/>
      <c r="O469" s="557"/>
      <c r="P469" s="623"/>
      <c r="Q469" s="557"/>
      <c r="R469" s="557"/>
      <c r="S469" s="557"/>
      <c r="T469" s="557"/>
      <c r="U469" s="624"/>
      <c r="V469" s="557"/>
      <c r="W469" s="623"/>
      <c r="X469" s="623"/>
      <c r="Y469" s="623"/>
      <c r="Z469" s="557"/>
      <c r="AA469" s="557"/>
    </row>
    <row r="470" spans="1:27">
      <c r="A470" s="557"/>
      <c r="B470" s="557"/>
      <c r="C470" s="619"/>
      <c r="D470" s="557"/>
      <c r="E470" s="621"/>
      <c r="F470" s="557"/>
      <c r="G470" s="623"/>
      <c r="H470" s="557"/>
      <c r="I470" s="557"/>
      <c r="J470" s="557"/>
      <c r="K470" s="557"/>
      <c r="L470" s="624"/>
      <c r="M470" s="557"/>
      <c r="N470" s="621"/>
      <c r="O470" s="557"/>
      <c r="P470" s="623"/>
      <c r="Q470" s="557"/>
      <c r="R470" s="557"/>
      <c r="S470" s="557"/>
      <c r="T470" s="557"/>
      <c r="U470" s="624"/>
      <c r="V470" s="557"/>
      <c r="W470" s="623"/>
      <c r="X470" s="623"/>
      <c r="Y470" s="623"/>
      <c r="Z470" s="557"/>
      <c r="AA470" s="557"/>
    </row>
    <row r="471" spans="1:27">
      <c r="A471" s="557"/>
      <c r="B471" s="557"/>
      <c r="C471" s="619"/>
      <c r="D471" s="557"/>
      <c r="E471" s="621"/>
      <c r="F471" s="557"/>
      <c r="G471" s="623"/>
      <c r="H471" s="557"/>
      <c r="I471" s="557"/>
      <c r="J471" s="557"/>
      <c r="K471" s="557"/>
      <c r="L471" s="624"/>
      <c r="M471" s="557"/>
      <c r="N471" s="621"/>
      <c r="O471" s="557"/>
      <c r="P471" s="623"/>
      <c r="Q471" s="557"/>
      <c r="R471" s="557"/>
      <c r="S471" s="557"/>
      <c r="T471" s="557"/>
      <c r="U471" s="624"/>
      <c r="V471" s="557"/>
      <c r="W471" s="623"/>
      <c r="X471" s="623"/>
      <c r="Y471" s="623"/>
      <c r="Z471" s="557"/>
      <c r="AA471" s="557"/>
    </row>
    <row r="472" spans="1:27">
      <c r="A472" s="557"/>
      <c r="B472" s="557"/>
      <c r="C472" s="619"/>
      <c r="D472" s="557"/>
      <c r="E472" s="621"/>
      <c r="F472" s="557"/>
      <c r="G472" s="623"/>
      <c r="H472" s="557"/>
      <c r="I472" s="557"/>
      <c r="J472" s="557"/>
      <c r="K472" s="557"/>
      <c r="L472" s="624"/>
      <c r="M472" s="557"/>
      <c r="N472" s="621"/>
      <c r="O472" s="557"/>
      <c r="P472" s="623"/>
      <c r="Q472" s="557"/>
      <c r="R472" s="557"/>
      <c r="S472" s="557"/>
      <c r="T472" s="557"/>
      <c r="U472" s="624"/>
      <c r="V472" s="557"/>
      <c r="W472" s="623"/>
      <c r="X472" s="623"/>
      <c r="Y472" s="623"/>
      <c r="Z472" s="557"/>
      <c r="AA472" s="557"/>
    </row>
    <row r="473" spans="1:27">
      <c r="A473" s="557"/>
      <c r="B473" s="557"/>
      <c r="C473" s="619"/>
      <c r="D473" s="557"/>
      <c r="E473" s="621"/>
      <c r="F473" s="557"/>
      <c r="G473" s="623"/>
      <c r="H473" s="557"/>
      <c r="I473" s="557"/>
      <c r="J473" s="557"/>
      <c r="K473" s="557"/>
      <c r="L473" s="624"/>
      <c r="M473" s="557"/>
      <c r="N473" s="621"/>
      <c r="O473" s="557"/>
      <c r="P473" s="623"/>
      <c r="Q473" s="557"/>
      <c r="R473" s="557"/>
      <c r="S473" s="557"/>
      <c r="T473" s="557"/>
      <c r="U473" s="624"/>
      <c r="V473" s="557"/>
      <c r="W473" s="623"/>
      <c r="X473" s="623"/>
      <c r="Y473" s="623"/>
      <c r="Z473" s="557"/>
      <c r="AA473" s="557"/>
    </row>
    <row r="474" spans="1:27">
      <c r="A474" s="557"/>
      <c r="B474" s="557"/>
      <c r="C474" s="619"/>
      <c r="D474" s="557"/>
      <c r="E474" s="621"/>
      <c r="F474" s="557"/>
      <c r="G474" s="623"/>
      <c r="H474" s="557"/>
      <c r="I474" s="557"/>
      <c r="J474" s="557"/>
      <c r="K474" s="557"/>
      <c r="L474" s="624"/>
      <c r="M474" s="557"/>
      <c r="N474" s="621"/>
      <c r="O474" s="557"/>
      <c r="P474" s="623"/>
      <c r="Q474" s="557"/>
      <c r="R474" s="557"/>
      <c r="S474" s="557"/>
      <c r="T474" s="557"/>
      <c r="U474" s="624"/>
      <c r="V474" s="557"/>
      <c r="W474" s="623"/>
      <c r="X474" s="623"/>
      <c r="Y474" s="623"/>
      <c r="Z474" s="557"/>
      <c r="AA474" s="557"/>
    </row>
    <row r="475" spans="1:27">
      <c r="A475" s="557"/>
      <c r="B475" s="557"/>
      <c r="C475" s="619"/>
      <c r="D475" s="557"/>
      <c r="E475" s="621"/>
      <c r="F475" s="557"/>
      <c r="G475" s="623"/>
      <c r="H475" s="557"/>
      <c r="I475" s="557"/>
      <c r="J475" s="557"/>
      <c r="K475" s="557"/>
      <c r="L475" s="624"/>
      <c r="M475" s="557"/>
      <c r="N475" s="621"/>
      <c r="O475" s="557"/>
      <c r="P475" s="623"/>
      <c r="Q475" s="557"/>
      <c r="R475" s="557"/>
      <c r="S475" s="557"/>
      <c r="T475" s="557"/>
      <c r="U475" s="624"/>
      <c r="V475" s="557"/>
      <c r="W475" s="623"/>
      <c r="X475" s="623"/>
      <c r="Y475" s="623"/>
      <c r="Z475" s="557"/>
      <c r="AA475" s="557"/>
    </row>
    <row r="476" spans="1:27">
      <c r="A476" s="557"/>
      <c r="B476" s="557"/>
      <c r="C476" s="619"/>
      <c r="D476" s="557"/>
      <c r="E476" s="621"/>
      <c r="F476" s="557"/>
      <c r="G476" s="623"/>
      <c r="H476" s="557"/>
      <c r="I476" s="557"/>
      <c r="J476" s="557"/>
      <c r="K476" s="557"/>
      <c r="L476" s="624"/>
      <c r="M476" s="557"/>
      <c r="N476" s="621"/>
      <c r="O476" s="557"/>
      <c r="P476" s="623"/>
      <c r="Q476" s="557"/>
      <c r="R476" s="557"/>
      <c r="S476" s="557"/>
      <c r="T476" s="557"/>
      <c r="U476" s="624"/>
      <c r="V476" s="557"/>
      <c r="W476" s="623"/>
      <c r="X476" s="623"/>
      <c r="Y476" s="623"/>
      <c r="Z476" s="557"/>
      <c r="AA476" s="557"/>
    </row>
    <row r="477" spans="1:27">
      <c r="A477" s="557"/>
      <c r="B477" s="557"/>
      <c r="C477" s="619"/>
      <c r="D477" s="557"/>
      <c r="E477" s="621"/>
      <c r="F477" s="557"/>
      <c r="G477" s="623"/>
      <c r="H477" s="557"/>
      <c r="I477" s="557"/>
      <c r="J477" s="557"/>
      <c r="K477" s="557"/>
      <c r="L477" s="624"/>
      <c r="M477" s="557"/>
      <c r="N477" s="621"/>
      <c r="O477" s="557"/>
      <c r="P477" s="623"/>
      <c r="Q477" s="557"/>
      <c r="R477" s="557"/>
      <c r="S477" s="557"/>
      <c r="T477" s="557"/>
      <c r="U477" s="624"/>
      <c r="V477" s="557"/>
      <c r="W477" s="623"/>
      <c r="X477" s="623"/>
      <c r="Y477" s="623"/>
      <c r="Z477" s="557"/>
      <c r="AA477" s="557"/>
    </row>
    <row r="478" spans="1:27">
      <c r="A478" s="557"/>
      <c r="B478" s="557"/>
      <c r="C478" s="619"/>
      <c r="D478" s="557"/>
      <c r="E478" s="621"/>
      <c r="F478" s="557"/>
      <c r="G478" s="623"/>
      <c r="H478" s="557"/>
      <c r="I478" s="557"/>
      <c r="J478" s="557"/>
      <c r="K478" s="557"/>
      <c r="L478" s="624"/>
      <c r="M478" s="557"/>
      <c r="N478" s="621"/>
      <c r="O478" s="557"/>
      <c r="P478" s="623"/>
      <c r="Q478" s="557"/>
      <c r="R478" s="557"/>
      <c r="S478" s="557"/>
      <c r="T478" s="557"/>
      <c r="U478" s="624"/>
      <c r="V478" s="557"/>
      <c r="W478" s="623"/>
      <c r="X478" s="623"/>
      <c r="Y478" s="623"/>
      <c r="Z478" s="557"/>
      <c r="AA478" s="557"/>
    </row>
    <row r="479" spans="1:27">
      <c r="A479" s="557"/>
      <c r="B479" s="557"/>
      <c r="C479" s="619"/>
      <c r="D479" s="557"/>
      <c r="E479" s="621"/>
      <c r="F479" s="557"/>
      <c r="G479" s="623"/>
      <c r="H479" s="557"/>
      <c r="I479" s="557"/>
      <c r="J479" s="557"/>
      <c r="K479" s="557"/>
      <c r="L479" s="624"/>
      <c r="M479" s="557"/>
      <c r="N479" s="621"/>
      <c r="O479" s="557"/>
      <c r="P479" s="623"/>
      <c r="Q479" s="557"/>
      <c r="R479" s="557"/>
      <c r="S479" s="557"/>
      <c r="T479" s="557"/>
      <c r="U479" s="624"/>
      <c r="V479" s="557"/>
      <c r="W479" s="623"/>
      <c r="X479" s="623"/>
      <c r="Y479" s="623"/>
      <c r="Z479" s="557"/>
      <c r="AA479" s="557"/>
    </row>
    <row r="480" spans="1:27">
      <c r="A480" s="557"/>
      <c r="B480" s="557"/>
      <c r="C480" s="619"/>
      <c r="D480" s="557"/>
      <c r="E480" s="621"/>
      <c r="F480" s="557"/>
      <c r="G480" s="623"/>
      <c r="H480" s="557"/>
      <c r="I480" s="557"/>
      <c r="J480" s="557"/>
      <c r="K480" s="557"/>
      <c r="L480" s="624"/>
      <c r="M480" s="557"/>
      <c r="N480" s="621"/>
      <c r="O480" s="557"/>
      <c r="P480" s="623"/>
      <c r="Q480" s="557"/>
      <c r="R480" s="557"/>
      <c r="S480" s="557"/>
      <c r="T480" s="557"/>
      <c r="U480" s="624"/>
      <c r="V480" s="557"/>
      <c r="W480" s="623"/>
      <c r="X480" s="623"/>
      <c r="Y480" s="623"/>
      <c r="Z480" s="557"/>
      <c r="AA480" s="557"/>
    </row>
    <row r="481" spans="1:27">
      <c r="A481" s="557"/>
      <c r="B481" s="557"/>
      <c r="C481" s="619"/>
      <c r="D481" s="557"/>
      <c r="E481" s="621"/>
      <c r="F481" s="557"/>
      <c r="G481" s="623"/>
      <c r="H481" s="557"/>
      <c r="I481" s="557"/>
      <c r="J481" s="557"/>
      <c r="K481" s="557"/>
      <c r="L481" s="624"/>
      <c r="M481" s="557"/>
      <c r="N481" s="621"/>
      <c r="O481" s="557"/>
      <c r="P481" s="623"/>
      <c r="Q481" s="557"/>
      <c r="R481" s="557"/>
      <c r="S481" s="557"/>
      <c r="T481" s="557"/>
      <c r="U481" s="624"/>
      <c r="V481" s="557"/>
      <c r="W481" s="623"/>
      <c r="X481" s="623"/>
      <c r="Y481" s="623"/>
      <c r="Z481" s="557"/>
      <c r="AA481" s="557"/>
    </row>
    <row r="482" spans="1:27">
      <c r="A482" s="557"/>
      <c r="B482" s="557"/>
      <c r="C482" s="619"/>
      <c r="D482" s="557"/>
      <c r="E482" s="621"/>
      <c r="F482" s="557"/>
      <c r="G482" s="623"/>
      <c r="H482" s="557"/>
      <c r="I482" s="557"/>
      <c r="J482" s="557"/>
      <c r="K482" s="557"/>
      <c r="L482" s="624"/>
      <c r="M482" s="557"/>
      <c r="N482" s="621"/>
      <c r="O482" s="557"/>
      <c r="P482" s="623"/>
      <c r="Q482" s="557"/>
      <c r="R482" s="557"/>
      <c r="S482" s="557"/>
      <c r="T482" s="557"/>
      <c r="U482" s="624"/>
      <c r="V482" s="557"/>
      <c r="W482" s="623"/>
      <c r="X482" s="623"/>
      <c r="Y482" s="623"/>
      <c r="Z482" s="557"/>
      <c r="AA482" s="557"/>
    </row>
    <row r="483" spans="1:27">
      <c r="A483" s="557"/>
      <c r="B483" s="557"/>
      <c r="C483" s="619"/>
      <c r="D483" s="557"/>
      <c r="E483" s="621"/>
      <c r="F483" s="557"/>
      <c r="G483" s="623"/>
      <c r="H483" s="557"/>
      <c r="I483" s="557"/>
      <c r="J483" s="557"/>
      <c r="K483" s="557"/>
      <c r="L483" s="624"/>
      <c r="M483" s="557"/>
      <c r="N483" s="621"/>
      <c r="O483" s="557"/>
      <c r="P483" s="623"/>
      <c r="Q483" s="557"/>
      <c r="R483" s="557"/>
      <c r="S483" s="557"/>
      <c r="T483" s="557"/>
      <c r="U483" s="624"/>
      <c r="V483" s="557"/>
      <c r="W483" s="623"/>
      <c r="X483" s="623"/>
      <c r="Y483" s="623"/>
      <c r="Z483" s="557"/>
      <c r="AA483" s="557"/>
    </row>
    <row r="484" spans="1:27">
      <c r="A484" s="557"/>
      <c r="B484" s="557"/>
      <c r="C484" s="619"/>
      <c r="D484" s="557"/>
      <c r="E484" s="621"/>
      <c r="F484" s="557"/>
      <c r="G484" s="623"/>
      <c r="H484" s="557"/>
      <c r="I484" s="557"/>
      <c r="J484" s="557"/>
      <c r="K484" s="557"/>
      <c r="L484" s="624"/>
      <c r="M484" s="557"/>
      <c r="N484" s="621"/>
      <c r="O484" s="557"/>
      <c r="P484" s="623"/>
      <c r="Q484" s="557"/>
      <c r="R484" s="557"/>
      <c r="S484" s="557"/>
      <c r="T484" s="557"/>
      <c r="U484" s="624"/>
      <c r="V484" s="557"/>
      <c r="W484" s="623"/>
      <c r="X484" s="623"/>
      <c r="Y484" s="623"/>
      <c r="Z484" s="557"/>
      <c r="AA484" s="557"/>
    </row>
    <row r="485" spans="1:27">
      <c r="A485" s="557"/>
      <c r="B485" s="557"/>
      <c r="C485" s="619"/>
      <c r="D485" s="557"/>
      <c r="E485" s="621"/>
      <c r="F485" s="557"/>
      <c r="G485" s="623"/>
      <c r="H485" s="557"/>
      <c r="I485" s="557"/>
      <c r="J485" s="557"/>
      <c r="K485" s="557"/>
      <c r="L485" s="624"/>
      <c r="M485" s="557"/>
      <c r="N485" s="621"/>
      <c r="O485" s="557"/>
      <c r="P485" s="623"/>
      <c r="Q485" s="557"/>
      <c r="R485" s="557"/>
      <c r="S485" s="557"/>
      <c r="T485" s="557"/>
      <c r="U485" s="624"/>
      <c r="V485" s="557"/>
      <c r="W485" s="623"/>
      <c r="X485" s="623"/>
      <c r="Y485" s="623"/>
      <c r="Z485" s="557"/>
      <c r="AA485" s="557"/>
    </row>
    <row r="486" spans="1:27">
      <c r="A486" s="557"/>
      <c r="B486" s="557"/>
      <c r="C486" s="619"/>
      <c r="D486" s="557"/>
      <c r="E486" s="621"/>
      <c r="F486" s="557"/>
      <c r="G486" s="623"/>
      <c r="H486" s="557"/>
      <c r="I486" s="557"/>
      <c r="J486" s="557"/>
      <c r="K486" s="557"/>
      <c r="L486" s="624"/>
      <c r="M486" s="557"/>
      <c r="N486" s="621"/>
      <c r="O486" s="557"/>
      <c r="P486" s="623"/>
      <c r="Q486" s="557"/>
      <c r="R486" s="557"/>
      <c r="S486" s="557"/>
      <c r="T486" s="557"/>
      <c r="U486" s="624"/>
      <c r="V486" s="557"/>
      <c r="W486" s="623"/>
      <c r="X486" s="623"/>
      <c r="Y486" s="623"/>
      <c r="Z486" s="557"/>
      <c r="AA486" s="557"/>
    </row>
    <row r="487" spans="1:27">
      <c r="A487" s="557"/>
      <c r="B487" s="557"/>
      <c r="C487" s="619"/>
      <c r="D487" s="557"/>
      <c r="E487" s="621"/>
      <c r="F487" s="557"/>
      <c r="G487" s="623"/>
      <c r="H487" s="557"/>
      <c r="I487" s="557"/>
      <c r="J487" s="557"/>
      <c r="K487" s="557"/>
      <c r="L487" s="624"/>
      <c r="M487" s="557"/>
      <c r="N487" s="621"/>
      <c r="O487" s="557"/>
      <c r="P487" s="623"/>
      <c r="Q487" s="557"/>
      <c r="R487" s="557"/>
      <c r="S487" s="557"/>
      <c r="T487" s="557"/>
      <c r="U487" s="624"/>
      <c r="V487" s="557"/>
      <c r="W487" s="623"/>
      <c r="X487" s="623"/>
      <c r="Y487" s="623"/>
      <c r="Z487" s="557"/>
      <c r="AA487" s="557"/>
    </row>
    <row r="488" spans="1:27">
      <c r="A488" s="557"/>
      <c r="B488" s="557"/>
      <c r="C488" s="619"/>
      <c r="D488" s="557"/>
      <c r="E488" s="621"/>
      <c r="F488" s="557"/>
      <c r="G488" s="623"/>
      <c r="H488" s="557"/>
      <c r="I488" s="557"/>
      <c r="J488" s="557"/>
      <c r="K488" s="557"/>
      <c r="L488" s="624"/>
      <c r="M488" s="557"/>
      <c r="N488" s="621"/>
      <c r="O488" s="557"/>
      <c r="P488" s="623"/>
      <c r="Q488" s="557"/>
      <c r="R488" s="557"/>
      <c r="S488" s="557"/>
      <c r="T488" s="557"/>
      <c r="U488" s="624"/>
      <c r="V488" s="557"/>
      <c r="W488" s="623"/>
      <c r="X488" s="623"/>
      <c r="Y488" s="623"/>
      <c r="Z488" s="557"/>
      <c r="AA488" s="557"/>
    </row>
    <row r="489" spans="1:27">
      <c r="A489" s="557"/>
      <c r="B489" s="557"/>
      <c r="C489" s="619"/>
      <c r="D489" s="557"/>
      <c r="E489" s="621"/>
      <c r="F489" s="557"/>
      <c r="G489" s="623"/>
      <c r="H489" s="557"/>
      <c r="I489" s="557"/>
      <c r="J489" s="557"/>
      <c r="K489" s="557"/>
      <c r="L489" s="624"/>
      <c r="M489" s="557"/>
      <c r="N489" s="621"/>
      <c r="O489" s="557"/>
      <c r="P489" s="623"/>
      <c r="Q489" s="557"/>
      <c r="R489" s="557"/>
      <c r="S489" s="557"/>
      <c r="T489" s="557"/>
      <c r="U489" s="624"/>
      <c r="V489" s="557"/>
      <c r="W489" s="623"/>
      <c r="X489" s="623"/>
      <c r="Y489" s="623"/>
      <c r="Z489" s="557"/>
      <c r="AA489" s="557"/>
    </row>
    <row r="490" spans="1:27">
      <c r="A490" s="557"/>
      <c r="B490" s="557"/>
      <c r="C490" s="619"/>
      <c r="D490" s="557"/>
      <c r="E490" s="621"/>
      <c r="F490" s="557"/>
      <c r="G490" s="623"/>
      <c r="H490" s="557"/>
      <c r="I490" s="557"/>
      <c r="J490" s="557"/>
      <c r="K490" s="557"/>
      <c r="L490" s="624"/>
      <c r="M490" s="557"/>
      <c r="N490" s="621"/>
      <c r="O490" s="557"/>
      <c r="P490" s="623"/>
      <c r="Q490" s="557"/>
      <c r="R490" s="557"/>
      <c r="S490" s="557"/>
      <c r="T490" s="557"/>
      <c r="U490" s="624"/>
      <c r="V490" s="557"/>
      <c r="W490" s="623"/>
      <c r="X490" s="623"/>
      <c r="Y490" s="623"/>
      <c r="Z490" s="557"/>
      <c r="AA490" s="557"/>
    </row>
    <row r="491" spans="1:27">
      <c r="A491" s="557"/>
      <c r="B491" s="557"/>
      <c r="C491" s="619"/>
      <c r="D491" s="557"/>
      <c r="E491" s="621"/>
      <c r="F491" s="557"/>
      <c r="G491" s="623"/>
      <c r="H491" s="557"/>
      <c r="I491" s="557"/>
      <c r="J491" s="557"/>
      <c r="K491" s="557"/>
      <c r="L491" s="624"/>
      <c r="M491" s="557"/>
      <c r="N491" s="621"/>
      <c r="O491" s="557"/>
      <c r="P491" s="623"/>
      <c r="Q491" s="557"/>
      <c r="R491" s="557"/>
      <c r="S491" s="557"/>
      <c r="T491" s="557"/>
      <c r="U491" s="624"/>
      <c r="V491" s="557"/>
      <c r="W491" s="623"/>
      <c r="X491" s="623"/>
      <c r="Y491" s="623"/>
      <c r="Z491" s="557"/>
      <c r="AA491" s="557"/>
    </row>
    <row r="492" spans="1:27">
      <c r="A492" s="557"/>
      <c r="B492" s="557"/>
      <c r="C492" s="619"/>
      <c r="D492" s="557"/>
      <c r="E492" s="621"/>
      <c r="F492" s="557"/>
      <c r="G492" s="623"/>
      <c r="H492" s="557"/>
      <c r="I492" s="557"/>
      <c r="J492" s="557"/>
      <c r="K492" s="557"/>
      <c r="L492" s="624"/>
      <c r="M492" s="557"/>
      <c r="N492" s="621"/>
      <c r="O492" s="557"/>
      <c r="P492" s="623"/>
      <c r="Q492" s="557"/>
      <c r="R492" s="557"/>
      <c r="S492" s="557"/>
      <c r="T492" s="557"/>
      <c r="U492" s="624"/>
      <c r="V492" s="557"/>
      <c r="W492" s="623"/>
      <c r="X492" s="623"/>
      <c r="Y492" s="623"/>
      <c r="Z492" s="557"/>
      <c r="AA492" s="557"/>
    </row>
    <row r="493" spans="1:27">
      <c r="A493" s="557"/>
      <c r="B493" s="557"/>
      <c r="C493" s="619"/>
      <c r="D493" s="557"/>
      <c r="E493" s="621"/>
      <c r="F493" s="557"/>
      <c r="G493" s="623"/>
      <c r="H493" s="557"/>
      <c r="I493" s="557"/>
      <c r="J493" s="557"/>
      <c r="K493" s="557"/>
      <c r="L493" s="624"/>
      <c r="M493" s="557"/>
      <c r="N493" s="621"/>
      <c r="O493" s="557"/>
      <c r="P493" s="623"/>
      <c r="Q493" s="557"/>
      <c r="R493" s="557"/>
      <c r="S493" s="557"/>
      <c r="T493" s="557"/>
      <c r="U493" s="624"/>
      <c r="V493" s="557"/>
      <c r="W493" s="623"/>
      <c r="X493" s="623"/>
      <c r="Y493" s="623"/>
      <c r="Z493" s="557"/>
      <c r="AA493" s="557"/>
    </row>
    <row r="494" spans="1:27">
      <c r="A494" s="557"/>
      <c r="B494" s="557"/>
      <c r="C494" s="619"/>
      <c r="D494" s="557"/>
      <c r="E494" s="621"/>
      <c r="F494" s="557"/>
      <c r="G494" s="623"/>
      <c r="H494" s="557"/>
      <c r="I494" s="557"/>
      <c r="J494" s="557"/>
      <c r="K494" s="557"/>
      <c r="L494" s="624"/>
      <c r="M494" s="557"/>
      <c r="N494" s="621"/>
      <c r="O494" s="557"/>
      <c r="P494" s="623"/>
      <c r="Q494" s="557"/>
      <c r="R494" s="557"/>
      <c r="S494" s="557"/>
      <c r="T494" s="557"/>
      <c r="U494" s="624"/>
      <c r="V494" s="557"/>
      <c r="W494" s="623"/>
      <c r="X494" s="623"/>
      <c r="Y494" s="623"/>
      <c r="Z494" s="557"/>
      <c r="AA494" s="557"/>
    </row>
    <row r="495" spans="1:27">
      <c r="A495" s="557"/>
      <c r="B495" s="557"/>
      <c r="C495" s="619"/>
      <c r="D495" s="557"/>
      <c r="E495" s="621"/>
      <c r="F495" s="557"/>
      <c r="G495" s="623"/>
      <c r="H495" s="557"/>
      <c r="I495" s="557"/>
      <c r="J495" s="557"/>
      <c r="K495" s="557"/>
      <c r="L495" s="624"/>
      <c r="M495" s="557"/>
      <c r="N495" s="621"/>
      <c r="O495" s="557"/>
      <c r="P495" s="623"/>
      <c r="Q495" s="557"/>
      <c r="R495" s="557"/>
      <c r="S495" s="557"/>
      <c r="T495" s="557"/>
      <c r="U495" s="624"/>
      <c r="V495" s="557"/>
      <c r="W495" s="623"/>
      <c r="X495" s="623"/>
      <c r="Y495" s="623"/>
      <c r="Z495" s="557"/>
      <c r="AA495" s="557"/>
    </row>
    <row r="496" spans="1:27">
      <c r="A496" s="557"/>
      <c r="B496" s="557"/>
      <c r="C496" s="619"/>
      <c r="D496" s="557"/>
      <c r="E496" s="621"/>
      <c r="F496" s="557"/>
      <c r="G496" s="623"/>
      <c r="H496" s="557"/>
      <c r="I496" s="557"/>
      <c r="J496" s="557"/>
      <c r="K496" s="557"/>
      <c r="L496" s="624"/>
      <c r="M496" s="557"/>
      <c r="N496" s="621"/>
      <c r="O496" s="557"/>
      <c r="P496" s="623"/>
      <c r="Q496" s="557"/>
      <c r="R496" s="557"/>
      <c r="S496" s="557"/>
      <c r="T496" s="557"/>
      <c r="U496" s="624"/>
      <c r="V496" s="557"/>
      <c r="W496" s="623"/>
      <c r="X496" s="623"/>
      <c r="Y496" s="623"/>
      <c r="Z496" s="557"/>
      <c r="AA496" s="557"/>
    </row>
    <row r="497" spans="1:27">
      <c r="A497" s="557"/>
      <c r="B497" s="557"/>
      <c r="C497" s="619"/>
      <c r="D497" s="557"/>
      <c r="E497" s="621"/>
      <c r="F497" s="557"/>
      <c r="G497" s="623"/>
      <c r="H497" s="557"/>
      <c r="I497" s="557"/>
      <c r="J497" s="557"/>
      <c r="K497" s="557"/>
      <c r="L497" s="624"/>
      <c r="M497" s="557"/>
      <c r="N497" s="621"/>
      <c r="O497" s="557"/>
      <c r="P497" s="623"/>
      <c r="Q497" s="557"/>
      <c r="R497" s="557"/>
      <c r="S497" s="557"/>
      <c r="T497" s="557"/>
      <c r="U497" s="624"/>
      <c r="V497" s="557"/>
      <c r="W497" s="623"/>
      <c r="X497" s="623"/>
      <c r="Y497" s="623"/>
      <c r="Z497" s="557"/>
      <c r="AA497" s="557"/>
    </row>
    <row r="498" spans="1:27">
      <c r="A498" s="557"/>
      <c r="B498" s="557"/>
      <c r="C498" s="619"/>
      <c r="D498" s="557"/>
      <c r="E498" s="621"/>
      <c r="F498" s="557"/>
      <c r="G498" s="623"/>
      <c r="H498" s="557"/>
      <c r="I498" s="557"/>
      <c r="J498" s="557"/>
      <c r="K498" s="557"/>
      <c r="L498" s="624"/>
      <c r="M498" s="557"/>
      <c r="N498" s="621"/>
      <c r="O498" s="557"/>
      <c r="P498" s="623"/>
      <c r="Q498" s="557"/>
      <c r="R498" s="557"/>
      <c r="S498" s="557"/>
      <c r="T498" s="557"/>
      <c r="U498" s="624"/>
      <c r="V498" s="557"/>
      <c r="W498" s="623"/>
      <c r="X498" s="623"/>
      <c r="Y498" s="623"/>
      <c r="Z498" s="557"/>
      <c r="AA498" s="557"/>
    </row>
    <row r="499" spans="1:27">
      <c r="A499" s="557"/>
      <c r="B499" s="557"/>
      <c r="C499" s="619"/>
      <c r="D499" s="557"/>
      <c r="E499" s="621"/>
      <c r="F499" s="557"/>
      <c r="G499" s="623"/>
      <c r="H499" s="557"/>
      <c r="I499" s="557"/>
      <c r="J499" s="557"/>
      <c r="K499" s="557"/>
      <c r="L499" s="624"/>
      <c r="M499" s="557"/>
      <c r="N499" s="621"/>
      <c r="O499" s="557"/>
      <c r="P499" s="623"/>
      <c r="Q499" s="557"/>
      <c r="R499" s="557"/>
      <c r="S499" s="557"/>
      <c r="T499" s="557"/>
      <c r="U499" s="624"/>
      <c r="V499" s="557"/>
      <c r="W499" s="623"/>
      <c r="X499" s="623"/>
      <c r="Y499" s="623"/>
      <c r="Z499" s="557"/>
      <c r="AA499" s="557"/>
    </row>
    <row r="500" spans="1:27">
      <c r="A500" s="557"/>
      <c r="B500" s="557"/>
      <c r="C500" s="619"/>
      <c r="D500" s="557"/>
      <c r="E500" s="621"/>
      <c r="F500" s="557"/>
      <c r="G500" s="623"/>
      <c r="H500" s="557"/>
      <c r="I500" s="557"/>
      <c r="J500" s="557"/>
      <c r="K500" s="557"/>
      <c r="L500" s="624"/>
      <c r="M500" s="557"/>
      <c r="N500" s="621"/>
      <c r="O500" s="557"/>
      <c r="P500" s="623"/>
      <c r="Q500" s="557"/>
      <c r="R500" s="557"/>
      <c r="S500" s="557"/>
      <c r="T500" s="557"/>
      <c r="U500" s="624"/>
      <c r="V500" s="557"/>
      <c r="W500" s="623"/>
      <c r="X500" s="623"/>
      <c r="Y500" s="623"/>
      <c r="Z500" s="557"/>
      <c r="AA500" s="557"/>
    </row>
    <row r="501" spans="1:27">
      <c r="A501" s="557"/>
      <c r="B501" s="557"/>
      <c r="C501" s="619"/>
      <c r="D501" s="557"/>
      <c r="E501" s="621"/>
      <c r="F501" s="557"/>
      <c r="G501" s="623"/>
      <c r="H501" s="557"/>
      <c r="I501" s="557"/>
      <c r="J501" s="557"/>
      <c r="K501" s="557"/>
      <c r="L501" s="624"/>
      <c r="M501" s="557"/>
      <c r="N501" s="621"/>
      <c r="O501" s="557"/>
      <c r="P501" s="623"/>
      <c r="Q501" s="557"/>
      <c r="R501" s="557"/>
      <c r="S501" s="557"/>
      <c r="T501" s="557"/>
      <c r="U501" s="624"/>
      <c r="V501" s="557"/>
      <c r="W501" s="623"/>
      <c r="X501" s="623"/>
      <c r="Y501" s="623"/>
      <c r="Z501" s="557"/>
      <c r="AA501" s="557"/>
    </row>
    <row r="502" spans="1:27">
      <c r="A502" s="557"/>
      <c r="B502" s="557"/>
      <c r="C502" s="619"/>
      <c r="D502" s="557"/>
      <c r="E502" s="621"/>
      <c r="F502" s="557"/>
      <c r="G502" s="623"/>
      <c r="H502" s="557"/>
      <c r="I502" s="557"/>
      <c r="J502" s="557"/>
      <c r="K502" s="557"/>
      <c r="L502" s="624"/>
      <c r="M502" s="557"/>
      <c r="N502" s="621"/>
      <c r="O502" s="557"/>
      <c r="P502" s="623"/>
      <c r="Q502" s="557"/>
      <c r="R502" s="557"/>
      <c r="S502" s="557"/>
      <c r="T502" s="557"/>
      <c r="U502" s="624"/>
      <c r="V502" s="557"/>
      <c r="W502" s="623"/>
      <c r="X502" s="623"/>
      <c r="Y502" s="623"/>
      <c r="Z502" s="557"/>
      <c r="AA502" s="557"/>
    </row>
    <row r="503" spans="1:27">
      <c r="A503" s="557"/>
      <c r="B503" s="557"/>
      <c r="C503" s="619"/>
      <c r="D503" s="557"/>
      <c r="E503" s="621"/>
      <c r="F503" s="557"/>
      <c r="G503" s="623"/>
      <c r="H503" s="557"/>
      <c r="I503" s="557"/>
      <c r="J503" s="557"/>
      <c r="K503" s="557"/>
      <c r="L503" s="624"/>
      <c r="M503" s="557"/>
      <c r="N503" s="621"/>
      <c r="O503" s="557"/>
      <c r="P503" s="623"/>
      <c r="Q503" s="557"/>
      <c r="R503" s="557"/>
      <c r="S503" s="557"/>
      <c r="T503" s="557"/>
      <c r="U503" s="624"/>
      <c r="V503" s="557"/>
      <c r="W503" s="623"/>
      <c r="X503" s="623"/>
      <c r="Y503" s="623"/>
      <c r="Z503" s="557"/>
      <c r="AA503" s="557"/>
    </row>
    <row r="504" spans="1:27">
      <c r="A504" s="557"/>
      <c r="B504" s="557"/>
      <c r="C504" s="619"/>
      <c r="D504" s="557"/>
      <c r="E504" s="621"/>
      <c r="F504" s="557"/>
      <c r="G504" s="623"/>
      <c r="H504" s="557"/>
      <c r="I504" s="557"/>
      <c r="J504" s="557"/>
      <c r="K504" s="557"/>
      <c r="L504" s="624"/>
      <c r="M504" s="557"/>
      <c r="N504" s="621"/>
      <c r="O504" s="557"/>
      <c r="P504" s="623"/>
      <c r="Q504" s="557"/>
      <c r="R504" s="557"/>
      <c r="S504" s="557"/>
      <c r="T504" s="557"/>
      <c r="U504" s="624"/>
      <c r="V504" s="557"/>
      <c r="W504" s="623"/>
      <c r="X504" s="623"/>
      <c r="Y504" s="623"/>
      <c r="Z504" s="557"/>
      <c r="AA504" s="557"/>
    </row>
    <row r="505" spans="1:27">
      <c r="A505" s="557"/>
      <c r="B505" s="557"/>
      <c r="C505" s="619"/>
      <c r="D505" s="557"/>
      <c r="E505" s="621"/>
      <c r="F505" s="557"/>
      <c r="G505" s="623"/>
      <c r="H505" s="557"/>
      <c r="I505" s="557"/>
      <c r="J505" s="557"/>
      <c r="K505" s="557"/>
      <c r="L505" s="624"/>
      <c r="M505" s="557"/>
      <c r="N505" s="621"/>
      <c r="O505" s="557"/>
      <c r="P505" s="623"/>
      <c r="Q505" s="557"/>
      <c r="R505" s="557"/>
      <c r="S505" s="557"/>
      <c r="T505" s="557"/>
      <c r="U505" s="624"/>
      <c r="V505" s="557"/>
      <c r="W505" s="623"/>
      <c r="X505" s="623"/>
      <c r="Y505" s="623"/>
      <c r="Z505" s="557"/>
      <c r="AA505" s="557"/>
    </row>
    <row r="506" spans="1:27">
      <c r="A506" s="557"/>
      <c r="B506" s="557"/>
      <c r="C506" s="619"/>
      <c r="D506" s="557"/>
      <c r="E506" s="621"/>
      <c r="F506" s="557"/>
      <c r="G506" s="623"/>
      <c r="H506" s="557"/>
      <c r="I506" s="557"/>
      <c r="J506" s="557"/>
      <c r="K506" s="557"/>
      <c r="L506" s="624"/>
      <c r="M506" s="557"/>
      <c r="N506" s="621"/>
      <c r="O506" s="557"/>
      <c r="P506" s="623"/>
      <c r="Q506" s="557"/>
      <c r="R506" s="557"/>
      <c r="S506" s="557"/>
      <c r="T506" s="557"/>
      <c r="U506" s="624"/>
      <c r="V506" s="557"/>
      <c r="W506" s="623"/>
      <c r="X506" s="623"/>
      <c r="Y506" s="623"/>
      <c r="Z506" s="557"/>
      <c r="AA506" s="557"/>
    </row>
    <row r="507" spans="1:27">
      <c r="A507" s="557"/>
      <c r="B507" s="557"/>
      <c r="C507" s="619"/>
      <c r="D507" s="557"/>
      <c r="E507" s="621"/>
      <c r="F507" s="557"/>
      <c r="G507" s="623"/>
      <c r="H507" s="557"/>
      <c r="I507" s="557"/>
      <c r="J507" s="557"/>
      <c r="K507" s="557"/>
      <c r="L507" s="624"/>
      <c r="M507" s="557"/>
      <c r="N507" s="621"/>
      <c r="O507" s="557"/>
      <c r="P507" s="623"/>
      <c r="Q507" s="557"/>
      <c r="R507" s="557"/>
      <c r="S507" s="557"/>
      <c r="T507" s="557"/>
      <c r="U507" s="624"/>
      <c r="V507" s="557"/>
      <c r="W507" s="623"/>
      <c r="X507" s="623"/>
      <c r="Y507" s="623"/>
      <c r="Z507" s="557"/>
      <c r="AA507" s="557"/>
    </row>
    <row r="508" spans="1:27">
      <c r="A508" s="557"/>
      <c r="B508" s="557"/>
      <c r="C508" s="619"/>
      <c r="D508" s="557"/>
      <c r="E508" s="621"/>
      <c r="F508" s="557"/>
      <c r="G508" s="623"/>
      <c r="H508" s="557"/>
      <c r="I508" s="557"/>
      <c r="J508" s="557"/>
      <c r="K508" s="557"/>
      <c r="L508" s="624"/>
      <c r="M508" s="557"/>
      <c r="N508" s="621"/>
      <c r="O508" s="557"/>
      <c r="P508" s="623"/>
      <c r="Q508" s="557"/>
      <c r="R508" s="557"/>
      <c r="S508" s="557"/>
      <c r="T508" s="557"/>
      <c r="U508" s="624"/>
      <c r="V508" s="557"/>
      <c r="W508" s="623"/>
      <c r="X508" s="623"/>
      <c r="Y508" s="623"/>
      <c r="Z508" s="557"/>
      <c r="AA508" s="557"/>
    </row>
    <row r="509" spans="1:27">
      <c r="A509" s="557"/>
      <c r="B509" s="557"/>
      <c r="C509" s="619"/>
      <c r="D509" s="557"/>
      <c r="E509" s="621"/>
      <c r="F509" s="557"/>
      <c r="G509" s="623"/>
      <c r="H509" s="557"/>
      <c r="I509" s="557"/>
      <c r="J509" s="557"/>
      <c r="K509" s="557"/>
      <c r="L509" s="624"/>
      <c r="M509" s="557"/>
      <c r="N509" s="621"/>
      <c r="O509" s="557"/>
      <c r="P509" s="623"/>
      <c r="Q509" s="557"/>
      <c r="R509" s="557"/>
      <c r="S509" s="557"/>
      <c r="T509" s="557"/>
      <c r="U509" s="624"/>
      <c r="V509" s="557"/>
      <c r="W509" s="623"/>
      <c r="X509" s="623"/>
      <c r="Y509" s="623"/>
      <c r="Z509" s="557"/>
      <c r="AA509" s="557"/>
    </row>
    <row r="510" spans="1:27">
      <c r="A510" s="557"/>
      <c r="B510" s="557"/>
      <c r="C510" s="619"/>
      <c r="D510" s="557"/>
      <c r="E510" s="621"/>
      <c r="F510" s="557"/>
      <c r="G510" s="623"/>
      <c r="H510" s="557"/>
      <c r="I510" s="557"/>
      <c r="J510" s="557"/>
      <c r="K510" s="557"/>
      <c r="L510" s="624"/>
      <c r="M510" s="557"/>
      <c r="N510" s="621"/>
      <c r="O510" s="557"/>
      <c r="P510" s="623"/>
      <c r="Q510" s="557"/>
      <c r="R510" s="557"/>
      <c r="S510" s="557"/>
      <c r="T510" s="557"/>
      <c r="U510" s="624"/>
      <c r="V510" s="557"/>
      <c r="W510" s="623"/>
      <c r="X510" s="623"/>
      <c r="Y510" s="623"/>
      <c r="Z510" s="557"/>
      <c r="AA510" s="557"/>
    </row>
    <row r="511" spans="1:27">
      <c r="A511" s="557"/>
      <c r="B511" s="557"/>
      <c r="C511" s="619"/>
      <c r="D511" s="557"/>
      <c r="E511" s="621"/>
      <c r="F511" s="557"/>
      <c r="G511" s="623"/>
      <c r="H511" s="557"/>
      <c r="I511" s="557"/>
      <c r="J511" s="557"/>
      <c r="K511" s="557"/>
      <c r="L511" s="624"/>
      <c r="M511" s="557"/>
      <c r="N511" s="621"/>
      <c r="O511" s="557"/>
      <c r="P511" s="623"/>
      <c r="Q511" s="557"/>
      <c r="R511" s="557"/>
      <c r="S511" s="557"/>
      <c r="T511" s="557"/>
      <c r="U511" s="624"/>
      <c r="V511" s="557"/>
      <c r="W511" s="623"/>
      <c r="X511" s="623"/>
      <c r="Y511" s="623"/>
      <c r="Z511" s="557"/>
      <c r="AA511" s="557"/>
    </row>
    <row r="512" spans="1:27">
      <c r="A512" s="557"/>
      <c r="B512" s="557"/>
      <c r="C512" s="619"/>
      <c r="D512" s="557"/>
      <c r="E512" s="621"/>
      <c r="F512" s="557"/>
      <c r="G512" s="623"/>
      <c r="H512" s="557"/>
      <c r="I512" s="557"/>
      <c r="J512" s="557"/>
      <c r="K512" s="557"/>
      <c r="L512" s="624"/>
      <c r="M512" s="557"/>
      <c r="N512" s="621"/>
      <c r="O512" s="557"/>
      <c r="P512" s="623"/>
      <c r="Q512" s="557"/>
      <c r="R512" s="557"/>
      <c r="S512" s="557"/>
      <c r="T512" s="557"/>
      <c r="U512" s="624"/>
      <c r="V512" s="557"/>
      <c r="W512" s="623"/>
      <c r="X512" s="623"/>
      <c r="Y512" s="623"/>
      <c r="Z512" s="557"/>
      <c r="AA512" s="557"/>
    </row>
    <row r="513" spans="1:27">
      <c r="A513" s="557"/>
      <c r="B513" s="557"/>
      <c r="C513" s="619"/>
      <c r="D513" s="557"/>
      <c r="E513" s="621"/>
      <c r="F513" s="557"/>
      <c r="G513" s="623"/>
      <c r="H513" s="557"/>
      <c r="I513" s="557"/>
      <c r="J513" s="557"/>
      <c r="K513" s="557"/>
      <c r="L513" s="624"/>
      <c r="M513" s="557"/>
      <c r="N513" s="621"/>
      <c r="O513" s="557"/>
      <c r="P513" s="623"/>
      <c r="Q513" s="557"/>
      <c r="R513" s="557"/>
      <c r="S513" s="557"/>
      <c r="T513" s="557"/>
      <c r="U513" s="624"/>
      <c r="V513" s="557"/>
      <c r="W513" s="623"/>
      <c r="X513" s="623"/>
      <c r="Y513" s="623"/>
      <c r="Z513" s="557"/>
      <c r="AA513" s="557"/>
    </row>
    <row r="514" spans="1:27">
      <c r="A514" s="557"/>
      <c r="B514" s="557"/>
      <c r="C514" s="619"/>
      <c r="D514" s="557"/>
      <c r="E514" s="621"/>
      <c r="F514" s="557"/>
      <c r="G514" s="623"/>
      <c r="H514" s="557"/>
      <c r="I514" s="557"/>
      <c r="J514" s="557"/>
      <c r="K514" s="557"/>
      <c r="L514" s="624"/>
      <c r="M514" s="557"/>
      <c r="N514" s="621"/>
      <c r="O514" s="557"/>
      <c r="P514" s="623"/>
      <c r="Q514" s="557"/>
      <c r="R514" s="557"/>
      <c r="S514" s="557"/>
      <c r="T514" s="557"/>
      <c r="U514" s="624"/>
      <c r="V514" s="557"/>
      <c r="W514" s="623"/>
      <c r="X514" s="623"/>
      <c r="Y514" s="623"/>
      <c r="Z514" s="557"/>
      <c r="AA514" s="557"/>
    </row>
    <row r="515" spans="1:27">
      <c r="A515" s="557"/>
      <c r="B515" s="557"/>
      <c r="C515" s="619"/>
      <c r="D515" s="557"/>
      <c r="E515" s="621"/>
      <c r="F515" s="557"/>
      <c r="G515" s="623"/>
      <c r="H515" s="557"/>
      <c r="I515" s="557"/>
      <c r="J515" s="557"/>
      <c r="K515" s="557"/>
      <c r="L515" s="624"/>
      <c r="M515" s="557"/>
      <c r="N515" s="621"/>
      <c r="O515" s="557"/>
      <c r="P515" s="623"/>
      <c r="Q515" s="557"/>
      <c r="R515" s="557"/>
      <c r="S515" s="557"/>
      <c r="T515" s="557"/>
      <c r="U515" s="624"/>
      <c r="V515" s="557"/>
      <c r="W515" s="623"/>
      <c r="X515" s="623"/>
      <c r="Y515" s="623"/>
      <c r="Z515" s="557"/>
      <c r="AA515" s="557"/>
    </row>
    <row r="516" spans="1:27">
      <c r="A516" s="557"/>
      <c r="B516" s="557"/>
      <c r="C516" s="619"/>
      <c r="D516" s="557"/>
      <c r="E516" s="621"/>
      <c r="F516" s="557"/>
      <c r="G516" s="623"/>
      <c r="H516" s="557"/>
      <c r="I516" s="557"/>
      <c r="J516" s="557"/>
      <c r="K516" s="557"/>
      <c r="L516" s="624"/>
      <c r="M516" s="557"/>
      <c r="N516" s="621"/>
      <c r="O516" s="557"/>
      <c r="P516" s="623"/>
      <c r="Q516" s="557"/>
      <c r="R516" s="557"/>
      <c r="S516" s="557"/>
      <c r="T516" s="557"/>
      <c r="U516" s="624"/>
      <c r="V516" s="557"/>
      <c r="W516" s="623"/>
      <c r="X516" s="623"/>
      <c r="Y516" s="623"/>
      <c r="Z516" s="557"/>
      <c r="AA516" s="557"/>
    </row>
    <row r="517" spans="1:27">
      <c r="A517" s="557"/>
      <c r="B517" s="557"/>
      <c r="C517" s="619"/>
      <c r="D517" s="557"/>
      <c r="E517" s="621"/>
      <c r="F517" s="557"/>
      <c r="G517" s="623"/>
      <c r="H517" s="557"/>
      <c r="I517" s="557"/>
      <c r="J517" s="557"/>
      <c r="K517" s="557"/>
      <c r="L517" s="624"/>
      <c r="M517" s="557"/>
      <c r="N517" s="621"/>
      <c r="O517" s="557"/>
      <c r="P517" s="623"/>
      <c r="Q517" s="557"/>
      <c r="R517" s="557"/>
      <c r="S517" s="557"/>
      <c r="T517" s="557"/>
      <c r="U517" s="624"/>
      <c r="V517" s="557"/>
      <c r="W517" s="623"/>
      <c r="X517" s="623"/>
      <c r="Y517" s="623"/>
      <c r="Z517" s="557"/>
      <c r="AA517" s="557"/>
    </row>
    <row r="518" spans="1:27">
      <c r="A518" s="557"/>
      <c r="B518" s="557"/>
      <c r="C518" s="619"/>
      <c r="D518" s="557"/>
      <c r="E518" s="621"/>
      <c r="F518" s="557"/>
      <c r="G518" s="623"/>
      <c r="H518" s="557"/>
      <c r="I518" s="557"/>
      <c r="J518" s="557"/>
      <c r="K518" s="557"/>
      <c r="L518" s="624"/>
      <c r="M518" s="557"/>
      <c r="N518" s="621"/>
      <c r="O518" s="557"/>
      <c r="P518" s="623"/>
      <c r="Q518" s="557"/>
      <c r="R518" s="557"/>
      <c r="S518" s="557"/>
      <c r="T518" s="557"/>
      <c r="U518" s="624"/>
      <c r="V518" s="557"/>
      <c r="W518" s="623"/>
      <c r="X518" s="623"/>
      <c r="Y518" s="623"/>
      <c r="Z518" s="557"/>
      <c r="AA518" s="557"/>
    </row>
    <row r="519" spans="1:27">
      <c r="A519" s="557"/>
      <c r="B519" s="557"/>
      <c r="C519" s="619"/>
      <c r="D519" s="557"/>
      <c r="E519" s="621"/>
      <c r="F519" s="557"/>
      <c r="G519" s="623"/>
      <c r="H519" s="557"/>
      <c r="I519" s="557"/>
      <c r="J519" s="557"/>
      <c r="K519" s="557"/>
      <c r="L519" s="624"/>
      <c r="M519" s="557"/>
      <c r="N519" s="621"/>
      <c r="O519" s="557"/>
      <c r="P519" s="623"/>
      <c r="Q519" s="557"/>
      <c r="R519" s="557"/>
      <c r="S519" s="557"/>
      <c r="T519" s="557"/>
      <c r="U519" s="624"/>
      <c r="V519" s="557"/>
      <c r="W519" s="623"/>
      <c r="X519" s="623"/>
      <c r="Y519" s="623"/>
      <c r="Z519" s="557"/>
      <c r="AA519" s="557"/>
    </row>
    <row r="520" spans="1:27">
      <c r="A520" s="557"/>
      <c r="B520" s="557"/>
      <c r="C520" s="619"/>
      <c r="D520" s="557"/>
      <c r="E520" s="621"/>
      <c r="F520" s="557"/>
      <c r="G520" s="623"/>
      <c r="H520" s="557"/>
      <c r="I520" s="557"/>
      <c r="J520" s="557"/>
      <c r="K520" s="557"/>
      <c r="L520" s="624"/>
      <c r="M520" s="557"/>
      <c r="N520" s="621"/>
      <c r="O520" s="557"/>
      <c r="P520" s="623"/>
      <c r="Q520" s="557"/>
      <c r="R520" s="557"/>
      <c r="S520" s="557"/>
      <c r="T520" s="557"/>
      <c r="U520" s="624"/>
      <c r="V520" s="557"/>
      <c r="W520" s="623"/>
      <c r="X520" s="623"/>
      <c r="Y520" s="623"/>
      <c r="Z520" s="557"/>
      <c r="AA520" s="557"/>
    </row>
    <row r="521" spans="1:27">
      <c r="A521" s="557"/>
      <c r="B521" s="557"/>
      <c r="C521" s="619"/>
      <c r="D521" s="557"/>
      <c r="E521" s="621"/>
      <c r="F521" s="557"/>
      <c r="G521" s="623"/>
      <c r="H521" s="557"/>
      <c r="I521" s="557"/>
      <c r="J521" s="557"/>
      <c r="K521" s="557"/>
      <c r="L521" s="624"/>
      <c r="M521" s="557"/>
      <c r="N521" s="621"/>
      <c r="O521" s="557"/>
      <c r="P521" s="623"/>
      <c r="Q521" s="557"/>
      <c r="R521" s="557"/>
      <c r="S521" s="557"/>
      <c r="T521" s="557"/>
      <c r="U521" s="624"/>
      <c r="V521" s="557"/>
      <c r="W521" s="623"/>
      <c r="X521" s="623"/>
      <c r="Y521" s="623"/>
      <c r="Z521" s="557"/>
      <c r="AA521" s="557"/>
    </row>
    <row r="522" spans="1:27">
      <c r="A522" s="557"/>
      <c r="B522" s="557"/>
      <c r="C522" s="619"/>
      <c r="D522" s="557"/>
      <c r="E522" s="621"/>
      <c r="F522" s="557"/>
      <c r="G522" s="623"/>
      <c r="H522" s="557"/>
      <c r="I522" s="557"/>
      <c r="J522" s="557"/>
      <c r="K522" s="557"/>
      <c r="L522" s="624"/>
      <c r="M522" s="557"/>
      <c r="N522" s="621"/>
      <c r="O522" s="557"/>
      <c r="P522" s="623"/>
      <c r="Q522" s="557"/>
      <c r="R522" s="557"/>
      <c r="S522" s="557"/>
      <c r="T522" s="557"/>
      <c r="U522" s="624"/>
      <c r="V522" s="557"/>
      <c r="W522" s="623"/>
      <c r="X522" s="623"/>
      <c r="Y522" s="623"/>
      <c r="Z522" s="557"/>
      <c r="AA522" s="557"/>
    </row>
    <row r="523" spans="1:27">
      <c r="A523" s="557"/>
      <c r="B523" s="557"/>
      <c r="C523" s="619"/>
      <c r="D523" s="557"/>
      <c r="E523" s="621"/>
      <c r="F523" s="557"/>
      <c r="G523" s="623"/>
      <c r="H523" s="557"/>
      <c r="I523" s="557"/>
      <c r="J523" s="557"/>
      <c r="K523" s="557"/>
      <c r="L523" s="624"/>
      <c r="M523" s="557"/>
      <c r="N523" s="621"/>
      <c r="O523" s="557"/>
      <c r="P523" s="623"/>
      <c r="Q523" s="557"/>
      <c r="R523" s="557"/>
      <c r="S523" s="557"/>
      <c r="T523" s="557"/>
      <c r="U523" s="624"/>
      <c r="V523" s="557"/>
      <c r="W523" s="623"/>
      <c r="X523" s="623"/>
      <c r="Y523" s="623"/>
      <c r="Z523" s="557"/>
      <c r="AA523" s="557"/>
    </row>
    <row r="524" spans="1:27">
      <c r="A524" s="557"/>
      <c r="B524" s="557"/>
      <c r="C524" s="619"/>
      <c r="D524" s="557"/>
      <c r="E524" s="621"/>
      <c r="F524" s="557"/>
      <c r="G524" s="623"/>
      <c r="H524" s="557"/>
      <c r="I524" s="557"/>
      <c r="J524" s="557"/>
      <c r="K524" s="557"/>
      <c r="L524" s="624"/>
      <c r="M524" s="557"/>
      <c r="N524" s="621"/>
      <c r="O524" s="557"/>
      <c r="P524" s="623"/>
      <c r="Q524" s="557"/>
      <c r="R524" s="557"/>
      <c r="S524" s="557"/>
      <c r="T524" s="557"/>
      <c r="U524" s="624"/>
      <c r="V524" s="557"/>
      <c r="W524" s="623"/>
      <c r="X524" s="623"/>
      <c r="Y524" s="623"/>
      <c r="Z524" s="557"/>
      <c r="AA524" s="557"/>
    </row>
    <row r="525" spans="1:27">
      <c r="A525" s="557"/>
      <c r="B525" s="557"/>
      <c r="C525" s="619"/>
      <c r="D525" s="557"/>
      <c r="E525" s="621"/>
      <c r="F525" s="557"/>
      <c r="G525" s="623"/>
      <c r="H525" s="557"/>
      <c r="I525" s="557"/>
      <c r="J525" s="557"/>
      <c r="K525" s="557"/>
      <c r="L525" s="624"/>
      <c r="M525" s="557"/>
      <c r="N525" s="621"/>
      <c r="O525" s="557"/>
      <c r="P525" s="623"/>
      <c r="Q525" s="557"/>
      <c r="R525" s="557"/>
      <c r="S525" s="557"/>
      <c r="T525" s="557"/>
      <c r="U525" s="624"/>
      <c r="V525" s="557"/>
      <c r="W525" s="623"/>
      <c r="X525" s="623"/>
      <c r="Y525" s="623"/>
      <c r="Z525" s="557"/>
      <c r="AA525" s="557"/>
    </row>
    <row r="526" spans="1:27">
      <c r="A526" s="557"/>
      <c r="B526" s="557"/>
      <c r="C526" s="619"/>
      <c r="D526" s="557"/>
      <c r="E526" s="621"/>
      <c r="F526" s="557"/>
      <c r="G526" s="623"/>
      <c r="H526" s="557"/>
      <c r="I526" s="557"/>
      <c r="J526" s="557"/>
      <c r="K526" s="557"/>
      <c r="L526" s="624"/>
      <c r="M526" s="557"/>
      <c r="N526" s="621"/>
      <c r="O526" s="557"/>
      <c r="P526" s="623"/>
      <c r="Q526" s="557"/>
      <c r="R526" s="557"/>
      <c r="S526" s="557"/>
      <c r="T526" s="557"/>
      <c r="U526" s="624"/>
      <c r="V526" s="557"/>
      <c r="W526" s="623"/>
      <c r="X526" s="623"/>
      <c r="Y526" s="623"/>
      <c r="Z526" s="557"/>
      <c r="AA526" s="557"/>
    </row>
    <row r="527" spans="1:27">
      <c r="A527" s="557"/>
      <c r="B527" s="557"/>
      <c r="C527" s="619"/>
      <c r="D527" s="557"/>
      <c r="E527" s="621"/>
      <c r="F527" s="557"/>
      <c r="G527" s="623"/>
      <c r="H527" s="557"/>
      <c r="I527" s="557"/>
      <c r="J527" s="557"/>
      <c r="K527" s="557"/>
      <c r="L527" s="624"/>
      <c r="M527" s="557"/>
      <c r="N527" s="621"/>
      <c r="O527" s="557"/>
      <c r="P527" s="623"/>
      <c r="Q527" s="557"/>
      <c r="R527" s="557"/>
      <c r="S527" s="557"/>
      <c r="T527" s="557"/>
      <c r="U527" s="624"/>
      <c r="V527" s="557"/>
      <c r="W527" s="623"/>
      <c r="X527" s="623"/>
      <c r="Y527" s="623"/>
      <c r="Z527" s="557"/>
      <c r="AA527" s="557"/>
    </row>
    <row r="528" spans="1:27">
      <c r="A528" s="557"/>
      <c r="B528" s="557"/>
      <c r="C528" s="619"/>
      <c r="D528" s="557"/>
      <c r="E528" s="621"/>
      <c r="F528" s="557"/>
      <c r="G528" s="623"/>
      <c r="H528" s="557"/>
      <c r="I528" s="557"/>
      <c r="J528" s="557"/>
      <c r="K528" s="557"/>
      <c r="L528" s="624"/>
      <c r="M528" s="557"/>
      <c r="N528" s="621"/>
      <c r="O528" s="557"/>
      <c r="P528" s="623"/>
      <c r="Q528" s="557"/>
      <c r="R528" s="557"/>
      <c r="S528" s="557"/>
      <c r="T528" s="557"/>
      <c r="U528" s="624"/>
      <c r="V528" s="557"/>
      <c r="W528" s="623"/>
      <c r="X528" s="623"/>
      <c r="Y528" s="623"/>
      <c r="Z528" s="557"/>
      <c r="AA528" s="557"/>
    </row>
    <row r="529" spans="1:27">
      <c r="A529" s="557"/>
      <c r="B529" s="557"/>
      <c r="C529" s="619"/>
      <c r="D529" s="557"/>
      <c r="E529" s="621"/>
      <c r="F529" s="557"/>
      <c r="G529" s="623"/>
      <c r="H529" s="557"/>
      <c r="I529" s="557"/>
      <c r="J529" s="557"/>
      <c r="K529" s="557"/>
      <c r="L529" s="624"/>
      <c r="M529" s="557"/>
      <c r="N529" s="621"/>
      <c r="O529" s="557"/>
      <c r="P529" s="623"/>
      <c r="Q529" s="557"/>
      <c r="R529" s="557"/>
      <c r="S529" s="557"/>
      <c r="T529" s="557"/>
      <c r="U529" s="624"/>
      <c r="V529" s="557"/>
      <c r="W529" s="623"/>
      <c r="X529" s="623"/>
      <c r="Y529" s="623"/>
      <c r="Z529" s="557"/>
      <c r="AA529" s="557"/>
    </row>
    <row r="530" spans="1:27">
      <c r="A530" s="557"/>
      <c r="B530" s="557"/>
      <c r="C530" s="619"/>
      <c r="D530" s="557"/>
      <c r="E530" s="621"/>
      <c r="F530" s="557"/>
      <c r="G530" s="623"/>
      <c r="H530" s="557"/>
      <c r="I530" s="557"/>
      <c r="J530" s="557"/>
      <c r="K530" s="557"/>
      <c r="L530" s="624"/>
      <c r="M530" s="557"/>
      <c r="N530" s="621"/>
      <c r="O530" s="557"/>
      <c r="P530" s="623"/>
      <c r="Q530" s="557"/>
      <c r="R530" s="557"/>
      <c r="S530" s="557"/>
      <c r="T530" s="557"/>
      <c r="U530" s="624"/>
      <c r="V530" s="557"/>
      <c r="W530" s="623"/>
      <c r="X530" s="623"/>
      <c r="Y530" s="623"/>
      <c r="Z530" s="557"/>
      <c r="AA530" s="557"/>
    </row>
    <row r="531" spans="1:27">
      <c r="A531" s="557"/>
      <c r="B531" s="557"/>
      <c r="C531" s="619"/>
      <c r="D531" s="557"/>
      <c r="E531" s="621"/>
      <c r="F531" s="557"/>
      <c r="G531" s="623"/>
      <c r="H531" s="557"/>
      <c r="I531" s="557"/>
      <c r="J531" s="557"/>
      <c r="K531" s="557"/>
      <c r="L531" s="624"/>
      <c r="M531" s="557"/>
      <c r="N531" s="621"/>
      <c r="O531" s="557"/>
      <c r="P531" s="623"/>
      <c r="Q531" s="557"/>
      <c r="R531" s="557"/>
      <c r="S531" s="557"/>
      <c r="T531" s="557"/>
      <c r="U531" s="624"/>
      <c r="V531" s="557"/>
      <c r="W531" s="623"/>
      <c r="X531" s="623"/>
      <c r="Y531" s="623"/>
      <c r="Z531" s="557"/>
      <c r="AA531" s="557"/>
    </row>
    <row r="532" spans="1:27">
      <c r="A532" s="557"/>
      <c r="B532" s="557"/>
      <c r="C532" s="619"/>
      <c r="D532" s="557"/>
      <c r="E532" s="621"/>
      <c r="F532" s="557"/>
      <c r="G532" s="623"/>
      <c r="H532" s="557"/>
      <c r="I532" s="557"/>
      <c r="J532" s="557"/>
      <c r="K532" s="557"/>
      <c r="L532" s="624"/>
      <c r="M532" s="557"/>
      <c r="N532" s="621"/>
      <c r="O532" s="557"/>
      <c r="P532" s="623"/>
      <c r="Q532" s="557"/>
      <c r="R532" s="557"/>
      <c r="S532" s="557"/>
      <c r="T532" s="557"/>
      <c r="U532" s="624"/>
      <c r="V532" s="557"/>
      <c r="W532" s="623"/>
      <c r="X532" s="623"/>
      <c r="Y532" s="623"/>
      <c r="Z532" s="557"/>
      <c r="AA532" s="557"/>
    </row>
    <row r="533" spans="1:27">
      <c r="A533" s="557"/>
      <c r="B533" s="557"/>
      <c r="C533" s="619"/>
      <c r="D533" s="557"/>
      <c r="E533" s="621"/>
      <c r="F533" s="557"/>
      <c r="G533" s="623"/>
      <c r="H533" s="557"/>
      <c r="I533" s="557"/>
      <c r="J533" s="557"/>
      <c r="K533" s="557"/>
      <c r="L533" s="624"/>
      <c r="M533" s="557"/>
      <c r="N533" s="621"/>
      <c r="O533" s="557"/>
      <c r="P533" s="623"/>
      <c r="Q533" s="557"/>
      <c r="R533" s="557"/>
      <c r="S533" s="557"/>
      <c r="T533" s="557"/>
      <c r="U533" s="624"/>
      <c r="V533" s="557"/>
      <c r="W533" s="623"/>
      <c r="X533" s="623"/>
      <c r="Y533" s="623"/>
      <c r="Z533" s="557"/>
      <c r="AA533" s="557"/>
    </row>
    <row r="534" spans="1:27">
      <c r="A534" s="557"/>
      <c r="B534" s="557"/>
      <c r="C534" s="619"/>
      <c r="D534" s="557"/>
      <c r="E534" s="621"/>
      <c r="F534" s="557"/>
      <c r="G534" s="623"/>
      <c r="H534" s="557"/>
      <c r="I534" s="557"/>
      <c r="J534" s="557"/>
      <c r="K534" s="557"/>
      <c r="L534" s="624"/>
      <c r="M534" s="557"/>
      <c r="N534" s="621"/>
      <c r="O534" s="557"/>
      <c r="P534" s="623"/>
      <c r="Q534" s="557"/>
      <c r="R534" s="557"/>
      <c r="S534" s="557"/>
      <c r="T534" s="557"/>
      <c r="U534" s="624"/>
      <c r="V534" s="557"/>
      <c r="W534" s="623"/>
      <c r="X534" s="623"/>
      <c r="Y534" s="623"/>
      <c r="Z534" s="557"/>
      <c r="AA534" s="557"/>
    </row>
    <row r="535" spans="1:27">
      <c r="A535" s="557"/>
      <c r="B535" s="557"/>
      <c r="C535" s="619"/>
      <c r="D535" s="557"/>
      <c r="E535" s="621"/>
      <c r="F535" s="557"/>
      <c r="G535" s="623"/>
      <c r="H535" s="557"/>
      <c r="I535" s="557"/>
      <c r="J535" s="557"/>
      <c r="K535" s="557"/>
      <c r="L535" s="624"/>
      <c r="M535" s="557"/>
      <c r="N535" s="621"/>
      <c r="O535" s="557"/>
      <c r="P535" s="623"/>
      <c r="Q535" s="557"/>
      <c r="R535" s="557"/>
      <c r="S535" s="557"/>
      <c r="T535" s="557"/>
      <c r="U535" s="624"/>
      <c r="V535" s="557"/>
      <c r="W535" s="623"/>
      <c r="X535" s="623"/>
      <c r="Y535" s="623"/>
      <c r="Z535" s="557"/>
      <c r="AA535" s="557"/>
    </row>
    <row r="536" spans="1:27">
      <c r="A536" s="557"/>
      <c r="B536" s="557"/>
      <c r="C536" s="619"/>
      <c r="D536" s="557"/>
      <c r="E536" s="621"/>
      <c r="F536" s="557"/>
      <c r="G536" s="623"/>
      <c r="H536" s="557"/>
      <c r="I536" s="557"/>
      <c r="J536" s="557"/>
      <c r="K536" s="557"/>
      <c r="L536" s="624"/>
      <c r="M536" s="557"/>
      <c r="N536" s="621"/>
      <c r="O536" s="557"/>
      <c r="P536" s="623"/>
      <c r="Q536" s="557"/>
      <c r="R536" s="557"/>
      <c r="S536" s="557"/>
      <c r="T536" s="557"/>
      <c r="U536" s="624"/>
      <c r="V536" s="557"/>
      <c r="W536" s="623"/>
      <c r="X536" s="623"/>
      <c r="Y536" s="623"/>
      <c r="Z536" s="557"/>
      <c r="AA536" s="557"/>
    </row>
    <row r="537" spans="1:27">
      <c r="A537" s="557"/>
      <c r="B537" s="557"/>
      <c r="C537" s="619"/>
      <c r="D537" s="557"/>
      <c r="E537" s="621"/>
      <c r="F537" s="557"/>
      <c r="G537" s="623"/>
      <c r="H537" s="557"/>
      <c r="I537" s="557"/>
      <c r="J537" s="557"/>
      <c r="K537" s="557"/>
      <c r="L537" s="624"/>
      <c r="M537" s="557"/>
      <c r="N537" s="621"/>
      <c r="O537" s="557"/>
      <c r="P537" s="623"/>
      <c r="Q537" s="557"/>
      <c r="R537" s="557"/>
      <c r="S537" s="557"/>
      <c r="T537" s="557"/>
      <c r="U537" s="624"/>
      <c r="V537" s="557"/>
      <c r="W537" s="623"/>
      <c r="X537" s="623"/>
      <c r="Y537" s="623"/>
      <c r="Z537" s="557"/>
      <c r="AA537" s="557"/>
    </row>
    <row r="538" spans="1:27">
      <c r="A538" s="557"/>
      <c r="B538" s="557"/>
      <c r="C538" s="619"/>
      <c r="D538" s="557"/>
      <c r="E538" s="621"/>
      <c r="F538" s="557"/>
      <c r="G538" s="623"/>
      <c r="H538" s="557"/>
      <c r="I538" s="557"/>
      <c r="J538" s="557"/>
      <c r="K538" s="557"/>
      <c r="L538" s="624"/>
      <c r="M538" s="557"/>
      <c r="N538" s="621"/>
      <c r="O538" s="557"/>
      <c r="P538" s="623"/>
      <c r="Q538" s="557"/>
      <c r="R538" s="557"/>
      <c r="S538" s="557"/>
      <c r="T538" s="557"/>
      <c r="U538" s="624"/>
      <c r="V538" s="557"/>
      <c r="W538" s="623"/>
      <c r="X538" s="623"/>
      <c r="Y538" s="623"/>
      <c r="Z538" s="557"/>
      <c r="AA538" s="557"/>
    </row>
    <row r="539" spans="1:27">
      <c r="A539" s="557"/>
      <c r="B539" s="557"/>
      <c r="C539" s="619"/>
      <c r="D539" s="557"/>
      <c r="E539" s="621"/>
      <c r="F539" s="557"/>
      <c r="G539" s="623"/>
      <c r="H539" s="557"/>
      <c r="I539" s="557"/>
      <c r="J539" s="557"/>
      <c r="K539" s="557"/>
      <c r="L539" s="624"/>
      <c r="M539" s="557"/>
      <c r="N539" s="621"/>
      <c r="O539" s="557"/>
      <c r="P539" s="623"/>
      <c r="Q539" s="557"/>
      <c r="R539" s="557"/>
      <c r="S539" s="557"/>
      <c r="T539" s="557"/>
      <c r="U539" s="624"/>
      <c r="V539" s="557"/>
      <c r="W539" s="623"/>
      <c r="X539" s="623"/>
      <c r="Y539" s="623"/>
      <c r="Z539" s="557"/>
      <c r="AA539" s="557"/>
    </row>
    <row r="540" spans="1:27">
      <c r="A540" s="557"/>
      <c r="B540" s="557"/>
      <c r="C540" s="619"/>
      <c r="D540" s="557"/>
      <c r="E540" s="621"/>
      <c r="F540" s="557"/>
      <c r="G540" s="623"/>
      <c r="H540" s="557"/>
      <c r="I540" s="557"/>
      <c r="J540" s="557"/>
      <c r="K540" s="557"/>
      <c r="L540" s="624"/>
      <c r="M540" s="557"/>
      <c r="N540" s="621"/>
      <c r="O540" s="557"/>
      <c r="P540" s="623"/>
      <c r="Q540" s="557"/>
      <c r="R540" s="557"/>
      <c r="S540" s="557"/>
      <c r="T540" s="557"/>
      <c r="U540" s="624"/>
      <c r="V540" s="557"/>
      <c r="W540" s="623"/>
      <c r="X540" s="623"/>
      <c r="Y540" s="623"/>
      <c r="Z540" s="557"/>
      <c r="AA540" s="557"/>
    </row>
    <row r="541" spans="1:27">
      <c r="A541" s="557"/>
      <c r="B541" s="557"/>
      <c r="C541" s="619"/>
      <c r="D541" s="557"/>
      <c r="E541" s="621"/>
      <c r="F541" s="557"/>
      <c r="G541" s="623"/>
      <c r="H541" s="557"/>
      <c r="I541" s="557"/>
      <c r="J541" s="557"/>
      <c r="K541" s="557"/>
      <c r="L541" s="624"/>
      <c r="M541" s="557"/>
      <c r="N541" s="621"/>
      <c r="O541" s="557"/>
      <c r="P541" s="623"/>
      <c r="Q541" s="557"/>
      <c r="R541" s="557"/>
      <c r="S541" s="557"/>
      <c r="T541" s="557"/>
      <c r="U541" s="624"/>
      <c r="V541" s="557"/>
      <c r="W541" s="623"/>
      <c r="X541" s="623"/>
      <c r="Y541" s="623"/>
      <c r="Z541" s="557"/>
      <c r="AA541" s="557"/>
    </row>
    <row r="542" spans="1:27">
      <c r="A542" s="557"/>
      <c r="B542" s="557"/>
      <c r="C542" s="619"/>
      <c r="D542" s="557"/>
      <c r="E542" s="621"/>
      <c r="F542" s="557"/>
      <c r="G542" s="623"/>
      <c r="H542" s="557"/>
      <c r="I542" s="557"/>
      <c r="J542" s="557"/>
      <c r="K542" s="557"/>
      <c r="L542" s="624"/>
      <c r="M542" s="557"/>
      <c r="N542" s="621"/>
      <c r="O542" s="557"/>
      <c r="P542" s="623"/>
      <c r="Q542" s="557"/>
      <c r="R542" s="557"/>
      <c r="S542" s="557"/>
      <c r="T542" s="557"/>
      <c r="U542" s="624"/>
      <c r="V542" s="557"/>
      <c r="W542" s="623"/>
      <c r="X542" s="623"/>
      <c r="Y542" s="623"/>
      <c r="Z542" s="557"/>
      <c r="AA542" s="557"/>
    </row>
    <row r="543" spans="1:27">
      <c r="A543" s="557"/>
      <c r="B543" s="557"/>
      <c r="C543" s="619"/>
      <c r="D543" s="557"/>
      <c r="E543" s="621"/>
      <c r="F543" s="557"/>
      <c r="G543" s="623"/>
      <c r="H543" s="557"/>
      <c r="I543" s="557"/>
      <c r="J543" s="557"/>
      <c r="K543" s="557"/>
      <c r="L543" s="624"/>
      <c r="M543" s="557"/>
      <c r="N543" s="621"/>
      <c r="O543" s="557"/>
      <c r="P543" s="623"/>
      <c r="Q543" s="557"/>
      <c r="R543" s="557"/>
      <c r="S543" s="557"/>
      <c r="T543" s="557"/>
      <c r="U543" s="624"/>
      <c r="V543" s="557"/>
      <c r="W543" s="623"/>
      <c r="X543" s="623"/>
      <c r="Y543" s="623"/>
      <c r="Z543" s="557"/>
      <c r="AA543" s="557"/>
    </row>
    <row r="544" spans="1:27">
      <c r="A544" s="557"/>
      <c r="B544" s="557"/>
      <c r="C544" s="619"/>
      <c r="D544" s="557"/>
      <c r="E544" s="621"/>
      <c r="F544" s="557"/>
      <c r="G544" s="623"/>
      <c r="H544" s="557"/>
      <c r="I544" s="557"/>
      <c r="J544" s="557"/>
      <c r="K544" s="557"/>
      <c r="L544" s="624"/>
      <c r="M544" s="557"/>
      <c r="N544" s="621"/>
      <c r="O544" s="557"/>
      <c r="P544" s="623"/>
      <c r="Q544" s="557"/>
      <c r="R544" s="557"/>
      <c r="S544" s="557"/>
      <c r="T544" s="557"/>
      <c r="U544" s="624"/>
      <c r="V544" s="557"/>
      <c r="W544" s="623"/>
      <c r="X544" s="623"/>
      <c r="Y544" s="623"/>
      <c r="Z544" s="557"/>
      <c r="AA544" s="557"/>
    </row>
    <row r="545" spans="1:27">
      <c r="A545" s="557"/>
      <c r="B545" s="557"/>
      <c r="C545" s="619"/>
      <c r="D545" s="557"/>
      <c r="E545" s="621"/>
      <c r="F545" s="557"/>
      <c r="G545" s="623"/>
      <c r="H545" s="557"/>
      <c r="I545" s="557"/>
      <c r="J545" s="557"/>
      <c r="K545" s="557"/>
      <c r="L545" s="624"/>
      <c r="M545" s="557"/>
      <c r="N545" s="621"/>
      <c r="O545" s="557"/>
      <c r="P545" s="623"/>
      <c r="Q545" s="557"/>
      <c r="R545" s="557"/>
      <c r="S545" s="557"/>
      <c r="T545" s="557"/>
      <c r="U545" s="624"/>
      <c r="V545" s="557"/>
      <c r="W545" s="623"/>
      <c r="X545" s="623"/>
      <c r="Y545" s="623"/>
      <c r="Z545" s="557"/>
      <c r="AA545" s="557"/>
    </row>
    <row r="546" spans="1:27">
      <c r="A546" s="557"/>
      <c r="B546" s="557"/>
      <c r="C546" s="619"/>
      <c r="D546" s="557"/>
      <c r="E546" s="621"/>
      <c r="F546" s="557"/>
      <c r="G546" s="623"/>
      <c r="H546" s="557"/>
      <c r="I546" s="557"/>
      <c r="J546" s="557"/>
      <c r="K546" s="557"/>
      <c r="L546" s="624"/>
      <c r="M546" s="557"/>
      <c r="N546" s="621"/>
      <c r="O546" s="557"/>
      <c r="P546" s="623"/>
      <c r="Q546" s="557"/>
      <c r="R546" s="557"/>
      <c r="S546" s="557"/>
      <c r="T546" s="557"/>
      <c r="U546" s="624"/>
      <c r="V546" s="557"/>
      <c r="W546" s="623"/>
      <c r="X546" s="623"/>
      <c r="Y546" s="623"/>
      <c r="Z546" s="557"/>
      <c r="AA546" s="557"/>
    </row>
    <row r="547" spans="1:27">
      <c r="A547" s="557"/>
      <c r="B547" s="557"/>
      <c r="C547" s="619"/>
      <c r="D547" s="557"/>
      <c r="E547" s="621"/>
      <c r="F547" s="557"/>
      <c r="G547" s="623"/>
      <c r="H547" s="557"/>
      <c r="I547" s="557"/>
      <c r="J547" s="557"/>
      <c r="K547" s="557"/>
      <c r="L547" s="624"/>
      <c r="M547" s="557"/>
      <c r="N547" s="621"/>
      <c r="O547" s="557"/>
      <c r="P547" s="623"/>
      <c r="Q547" s="557"/>
      <c r="R547" s="557"/>
      <c r="S547" s="557"/>
      <c r="T547" s="557"/>
      <c r="U547" s="624"/>
      <c r="V547" s="557"/>
      <c r="W547" s="623"/>
      <c r="X547" s="623"/>
      <c r="Y547" s="623"/>
      <c r="Z547" s="557"/>
      <c r="AA547" s="557"/>
    </row>
    <row r="548" spans="1:27">
      <c r="A548" s="557"/>
      <c r="B548" s="557"/>
      <c r="C548" s="619"/>
      <c r="D548" s="557"/>
      <c r="E548" s="621"/>
      <c r="F548" s="557"/>
      <c r="G548" s="623"/>
      <c r="H548" s="557"/>
      <c r="I548" s="557"/>
      <c r="J548" s="557"/>
      <c r="K548" s="557"/>
      <c r="L548" s="624"/>
      <c r="M548" s="557"/>
      <c r="N548" s="621"/>
      <c r="O548" s="557"/>
      <c r="P548" s="623"/>
      <c r="Q548" s="557"/>
      <c r="R548" s="557"/>
      <c r="S548" s="557"/>
      <c r="T548" s="557"/>
      <c r="U548" s="624"/>
      <c r="V548" s="557"/>
      <c r="W548" s="623"/>
      <c r="X548" s="623"/>
      <c r="Y548" s="623"/>
      <c r="Z548" s="557"/>
      <c r="AA548" s="557"/>
    </row>
    <row r="549" spans="1:27">
      <c r="A549" s="557"/>
      <c r="B549" s="557"/>
      <c r="C549" s="619"/>
      <c r="D549" s="557"/>
      <c r="E549" s="621"/>
      <c r="F549" s="557"/>
      <c r="G549" s="623"/>
      <c r="H549" s="557"/>
      <c r="I549" s="557"/>
      <c r="J549" s="557"/>
      <c r="K549" s="557"/>
      <c r="L549" s="624"/>
      <c r="M549" s="557"/>
      <c r="N549" s="621"/>
      <c r="O549" s="557"/>
      <c r="P549" s="623"/>
      <c r="Q549" s="557"/>
      <c r="R549" s="557"/>
      <c r="S549" s="557"/>
      <c r="T549" s="557"/>
      <c r="U549" s="624"/>
      <c r="V549" s="557"/>
      <c r="W549" s="623"/>
      <c r="X549" s="623"/>
      <c r="Y549" s="623"/>
      <c r="Z549" s="557"/>
      <c r="AA549" s="557"/>
    </row>
    <row r="550" spans="1:27">
      <c r="A550" s="557"/>
      <c r="B550" s="557"/>
      <c r="C550" s="619"/>
      <c r="D550" s="557"/>
      <c r="E550" s="621"/>
      <c r="F550" s="557"/>
      <c r="G550" s="623"/>
      <c r="H550" s="557"/>
      <c r="I550" s="557"/>
      <c r="J550" s="557"/>
      <c r="K550" s="557"/>
      <c r="L550" s="624"/>
      <c r="M550" s="557"/>
      <c r="N550" s="621"/>
      <c r="O550" s="557"/>
      <c r="P550" s="623"/>
      <c r="Q550" s="557"/>
      <c r="R550" s="557"/>
      <c r="S550" s="557"/>
      <c r="T550" s="557"/>
      <c r="U550" s="624"/>
      <c r="V550" s="557"/>
      <c r="W550" s="623"/>
      <c r="X550" s="623"/>
      <c r="Y550" s="623"/>
      <c r="Z550" s="557"/>
      <c r="AA550" s="557"/>
    </row>
    <row r="551" spans="1:27">
      <c r="A551" s="557"/>
      <c r="B551" s="557"/>
      <c r="C551" s="619"/>
      <c r="D551" s="557"/>
      <c r="E551" s="621"/>
      <c r="F551" s="557"/>
      <c r="G551" s="623"/>
      <c r="H551" s="557"/>
      <c r="I551" s="557"/>
      <c r="J551" s="557"/>
      <c r="K551" s="557"/>
      <c r="L551" s="624"/>
      <c r="M551" s="557"/>
      <c r="N551" s="621"/>
      <c r="O551" s="557"/>
      <c r="P551" s="623"/>
      <c r="Q551" s="557"/>
      <c r="R551" s="557"/>
      <c r="S551" s="557"/>
      <c r="T551" s="557"/>
      <c r="U551" s="624"/>
      <c r="V551" s="557"/>
      <c r="W551" s="623"/>
      <c r="X551" s="623"/>
      <c r="Y551" s="623"/>
      <c r="Z551" s="557"/>
      <c r="AA551" s="557"/>
    </row>
    <row r="552" spans="1:27">
      <c r="A552" s="557"/>
      <c r="B552" s="557"/>
      <c r="C552" s="619"/>
      <c r="D552" s="557"/>
      <c r="E552" s="621"/>
      <c r="F552" s="557"/>
      <c r="G552" s="623"/>
      <c r="H552" s="557"/>
      <c r="I552" s="557"/>
      <c r="J552" s="557"/>
      <c r="K552" s="557"/>
      <c r="L552" s="624"/>
      <c r="M552" s="557"/>
      <c r="N552" s="621"/>
      <c r="O552" s="557"/>
      <c r="P552" s="623"/>
      <c r="Q552" s="557"/>
      <c r="R552" s="557"/>
      <c r="S552" s="557"/>
      <c r="T552" s="557"/>
      <c r="U552" s="624"/>
      <c r="V552" s="557"/>
      <c r="W552" s="623"/>
      <c r="X552" s="623"/>
      <c r="Y552" s="623"/>
      <c r="Z552" s="557"/>
      <c r="AA552" s="557"/>
    </row>
    <row r="553" spans="1:27">
      <c r="A553" s="557"/>
      <c r="B553" s="557"/>
      <c r="C553" s="619"/>
      <c r="D553" s="557"/>
      <c r="E553" s="621"/>
      <c r="F553" s="557"/>
      <c r="G553" s="623"/>
      <c r="H553" s="557"/>
      <c r="I553" s="557"/>
      <c r="J553" s="557"/>
      <c r="K553" s="557"/>
      <c r="L553" s="624"/>
      <c r="M553" s="557"/>
      <c r="N553" s="621"/>
      <c r="O553" s="557"/>
      <c r="P553" s="623"/>
      <c r="Q553" s="557"/>
      <c r="R553" s="557"/>
      <c r="S553" s="557"/>
      <c r="T553" s="557"/>
      <c r="U553" s="624"/>
      <c r="V553" s="557"/>
      <c r="W553" s="623"/>
      <c r="X553" s="623"/>
      <c r="Y553" s="623"/>
      <c r="Z553" s="557"/>
      <c r="AA553" s="557"/>
    </row>
    <row r="554" spans="1:27">
      <c r="A554" s="557"/>
      <c r="B554" s="557"/>
      <c r="C554" s="619"/>
      <c r="D554" s="557"/>
      <c r="E554" s="621"/>
      <c r="F554" s="557"/>
      <c r="G554" s="623"/>
      <c r="H554" s="557"/>
      <c r="I554" s="557"/>
      <c r="J554" s="557"/>
      <c r="K554" s="557"/>
      <c r="L554" s="624"/>
      <c r="M554" s="557"/>
      <c r="N554" s="621"/>
      <c r="O554" s="557"/>
      <c r="P554" s="623"/>
      <c r="Q554" s="557"/>
      <c r="R554" s="557"/>
      <c r="S554" s="557"/>
      <c r="T554" s="557"/>
      <c r="U554" s="624"/>
      <c r="V554" s="557"/>
      <c r="W554" s="623"/>
      <c r="X554" s="623"/>
      <c r="Y554" s="623"/>
      <c r="Z554" s="557"/>
      <c r="AA554" s="557"/>
    </row>
    <row r="555" spans="1:27">
      <c r="A555" s="557"/>
      <c r="B555" s="557"/>
      <c r="C555" s="619"/>
      <c r="D555" s="557"/>
      <c r="E555" s="621"/>
      <c r="F555" s="557"/>
      <c r="G555" s="623"/>
      <c r="H555" s="557"/>
      <c r="I555" s="557"/>
      <c r="J555" s="557"/>
      <c r="K555" s="557"/>
      <c r="L555" s="624"/>
      <c r="M555" s="557"/>
      <c r="N555" s="621"/>
      <c r="O555" s="557"/>
      <c r="P555" s="623"/>
      <c r="Q555" s="557"/>
      <c r="R555" s="557"/>
      <c r="S555" s="557"/>
      <c r="T555" s="557"/>
      <c r="U555" s="624"/>
      <c r="V555" s="557"/>
      <c r="W555" s="623"/>
      <c r="X555" s="623"/>
      <c r="Y555" s="623"/>
      <c r="Z555" s="557"/>
      <c r="AA555" s="557"/>
    </row>
    <row r="556" spans="1:27">
      <c r="A556" s="557"/>
      <c r="B556" s="557"/>
      <c r="C556" s="619"/>
      <c r="D556" s="557"/>
      <c r="E556" s="621"/>
      <c r="F556" s="557"/>
      <c r="G556" s="623"/>
      <c r="H556" s="557"/>
      <c r="I556" s="557"/>
      <c r="J556" s="557"/>
      <c r="K556" s="557"/>
      <c r="L556" s="624"/>
      <c r="M556" s="557"/>
      <c r="N556" s="621"/>
      <c r="O556" s="557"/>
      <c r="P556" s="623"/>
      <c r="Q556" s="557"/>
      <c r="R556" s="557"/>
      <c r="S556" s="557"/>
      <c r="T556" s="557"/>
      <c r="U556" s="624"/>
      <c r="V556" s="557"/>
      <c r="W556" s="623"/>
      <c r="X556" s="623"/>
      <c r="Y556" s="623"/>
      <c r="Z556" s="557"/>
      <c r="AA556" s="557"/>
    </row>
    <row r="557" spans="1:27">
      <c r="A557" s="557"/>
      <c r="B557" s="557"/>
      <c r="C557" s="619"/>
      <c r="D557" s="557"/>
      <c r="E557" s="621"/>
      <c r="F557" s="557"/>
      <c r="G557" s="623"/>
      <c r="H557" s="557"/>
      <c r="I557" s="557"/>
      <c r="J557" s="557"/>
      <c r="K557" s="557"/>
      <c r="L557" s="624"/>
      <c r="M557" s="557"/>
      <c r="N557" s="621"/>
      <c r="O557" s="557"/>
      <c r="P557" s="623"/>
      <c r="Q557" s="557"/>
      <c r="R557" s="557"/>
      <c r="S557" s="557"/>
      <c r="T557" s="557"/>
      <c r="U557" s="624"/>
      <c r="V557" s="557"/>
      <c r="W557" s="623"/>
      <c r="X557" s="623"/>
      <c r="Y557" s="623"/>
      <c r="Z557" s="557"/>
      <c r="AA557" s="557"/>
    </row>
    <row r="558" spans="1:27">
      <c r="A558" s="557"/>
      <c r="B558" s="557"/>
      <c r="C558" s="619"/>
      <c r="D558" s="557"/>
      <c r="E558" s="621"/>
      <c r="F558" s="557"/>
      <c r="G558" s="623"/>
      <c r="H558" s="557"/>
      <c r="I558" s="557"/>
      <c r="J558" s="557"/>
      <c r="K558" s="557"/>
      <c r="L558" s="624"/>
      <c r="M558" s="557"/>
      <c r="N558" s="621"/>
      <c r="O558" s="557"/>
      <c r="P558" s="623"/>
      <c r="Q558" s="557"/>
      <c r="R558" s="557"/>
      <c r="S558" s="557"/>
      <c r="T558" s="557"/>
      <c r="U558" s="624"/>
      <c r="V558" s="557"/>
      <c r="W558" s="623"/>
      <c r="X558" s="623"/>
      <c r="Y558" s="623"/>
      <c r="Z558" s="557"/>
      <c r="AA558" s="557"/>
    </row>
    <row r="559" spans="1:27">
      <c r="A559" s="557"/>
      <c r="B559" s="557"/>
      <c r="C559" s="619"/>
      <c r="D559" s="557"/>
      <c r="E559" s="621"/>
      <c r="F559" s="557"/>
      <c r="G559" s="623"/>
      <c r="H559" s="557"/>
      <c r="I559" s="557"/>
      <c r="J559" s="557"/>
      <c r="K559" s="557"/>
      <c r="L559" s="624"/>
      <c r="M559" s="557"/>
      <c r="N559" s="621"/>
      <c r="O559" s="557"/>
      <c r="P559" s="623"/>
      <c r="Q559" s="557"/>
      <c r="R559" s="557"/>
      <c r="S559" s="557"/>
      <c r="T559" s="557"/>
      <c r="U559" s="624"/>
      <c r="V559" s="557"/>
      <c r="W559" s="623"/>
      <c r="X559" s="623"/>
      <c r="Y559" s="623"/>
      <c r="Z559" s="557"/>
      <c r="AA559" s="557"/>
    </row>
    <row r="560" spans="1:27">
      <c r="A560" s="557"/>
      <c r="B560" s="557"/>
      <c r="C560" s="619"/>
      <c r="D560" s="557"/>
      <c r="E560" s="621"/>
      <c r="F560" s="557"/>
      <c r="G560" s="623"/>
      <c r="H560" s="557"/>
      <c r="I560" s="557"/>
      <c r="J560" s="557"/>
      <c r="K560" s="557"/>
      <c r="L560" s="624"/>
      <c r="M560" s="557"/>
      <c r="N560" s="621"/>
      <c r="O560" s="557"/>
      <c r="P560" s="623"/>
      <c r="Q560" s="557"/>
      <c r="R560" s="557"/>
      <c r="S560" s="557"/>
      <c r="T560" s="557"/>
      <c r="U560" s="624"/>
      <c r="V560" s="557"/>
      <c r="W560" s="623"/>
      <c r="X560" s="623"/>
      <c r="Y560" s="623"/>
      <c r="Z560" s="557"/>
      <c r="AA560" s="557"/>
    </row>
    <row r="561" spans="1:27">
      <c r="A561" s="557"/>
      <c r="B561" s="557"/>
      <c r="C561" s="619"/>
      <c r="D561" s="557"/>
      <c r="E561" s="621"/>
      <c r="F561" s="557"/>
      <c r="G561" s="623"/>
      <c r="H561" s="557"/>
      <c r="I561" s="557"/>
      <c r="J561" s="557"/>
      <c r="K561" s="557"/>
      <c r="L561" s="624"/>
      <c r="M561" s="557"/>
      <c r="N561" s="621"/>
      <c r="O561" s="557"/>
      <c r="P561" s="623"/>
      <c r="Q561" s="557"/>
      <c r="R561" s="557"/>
      <c r="S561" s="557"/>
      <c r="T561" s="557"/>
      <c r="U561" s="624"/>
      <c r="V561" s="557"/>
      <c r="W561" s="623"/>
      <c r="X561" s="623"/>
      <c r="Y561" s="623"/>
      <c r="Z561" s="557"/>
      <c r="AA561" s="557"/>
    </row>
    <row r="562" spans="1:27">
      <c r="A562" s="557"/>
      <c r="B562" s="557"/>
      <c r="C562" s="619"/>
      <c r="D562" s="557"/>
      <c r="E562" s="621"/>
      <c r="F562" s="557"/>
      <c r="G562" s="623"/>
      <c r="H562" s="557"/>
      <c r="I562" s="557"/>
      <c r="J562" s="557"/>
      <c r="K562" s="557"/>
      <c r="L562" s="624"/>
      <c r="M562" s="557"/>
      <c r="N562" s="621"/>
      <c r="O562" s="557"/>
      <c r="P562" s="623"/>
      <c r="Q562" s="557"/>
      <c r="R562" s="557"/>
      <c r="S562" s="557"/>
      <c r="T562" s="557"/>
      <c r="U562" s="624"/>
      <c r="V562" s="557"/>
      <c r="W562" s="623"/>
      <c r="X562" s="623"/>
      <c r="Y562" s="623"/>
      <c r="Z562" s="557"/>
      <c r="AA562" s="557"/>
    </row>
    <row r="563" spans="1:27">
      <c r="A563" s="557"/>
      <c r="B563" s="557"/>
      <c r="C563" s="619"/>
      <c r="D563" s="557"/>
      <c r="E563" s="621"/>
      <c r="F563" s="557"/>
      <c r="G563" s="623"/>
      <c r="H563" s="557"/>
      <c r="I563" s="557"/>
      <c r="J563" s="557"/>
      <c r="K563" s="557"/>
      <c r="L563" s="624"/>
      <c r="M563" s="557"/>
      <c r="N563" s="621"/>
      <c r="O563" s="557"/>
      <c r="P563" s="623"/>
      <c r="Q563" s="557"/>
      <c r="R563" s="557"/>
      <c r="S563" s="557"/>
      <c r="T563" s="557"/>
      <c r="U563" s="624"/>
      <c r="V563" s="557"/>
      <c r="W563" s="623"/>
      <c r="X563" s="623"/>
      <c r="Y563" s="623"/>
      <c r="Z563" s="557"/>
      <c r="AA563" s="557"/>
    </row>
    <row r="564" spans="1:27">
      <c r="A564" s="557"/>
      <c r="B564" s="557"/>
      <c r="C564" s="619"/>
      <c r="D564" s="557"/>
      <c r="E564" s="621"/>
      <c r="F564" s="557"/>
      <c r="G564" s="623"/>
      <c r="H564" s="557"/>
      <c r="I564" s="557"/>
      <c r="J564" s="557"/>
      <c r="K564" s="557"/>
      <c r="L564" s="624"/>
      <c r="M564" s="557"/>
      <c r="N564" s="621"/>
      <c r="O564" s="557"/>
      <c r="P564" s="623"/>
      <c r="Q564" s="557"/>
      <c r="R564" s="557"/>
      <c r="S564" s="557"/>
      <c r="T564" s="557"/>
      <c r="U564" s="624"/>
      <c r="V564" s="557"/>
      <c r="W564" s="623"/>
      <c r="X564" s="623"/>
      <c r="Y564" s="623"/>
      <c r="Z564" s="557"/>
      <c r="AA564" s="557"/>
    </row>
    <row r="565" spans="1:27">
      <c r="A565" s="557"/>
      <c r="B565" s="557"/>
      <c r="C565" s="619"/>
      <c r="D565" s="557"/>
      <c r="E565" s="621"/>
      <c r="F565" s="557"/>
      <c r="G565" s="623"/>
      <c r="H565" s="557"/>
      <c r="I565" s="557"/>
      <c r="J565" s="557"/>
      <c r="K565" s="557"/>
      <c r="L565" s="624"/>
      <c r="M565" s="557"/>
      <c r="N565" s="621"/>
      <c r="O565" s="557"/>
      <c r="P565" s="623"/>
      <c r="Q565" s="557"/>
      <c r="R565" s="557"/>
      <c r="S565" s="557"/>
      <c r="T565" s="557"/>
      <c r="U565" s="624"/>
      <c r="V565" s="557"/>
      <c r="W565" s="623"/>
      <c r="X565" s="623"/>
      <c r="Y565" s="623"/>
      <c r="Z565" s="557"/>
      <c r="AA565" s="557"/>
    </row>
    <row r="566" spans="1:27">
      <c r="A566" s="557"/>
      <c r="B566" s="557"/>
      <c r="C566" s="619"/>
      <c r="D566" s="557"/>
      <c r="E566" s="621"/>
      <c r="F566" s="557"/>
      <c r="G566" s="623"/>
      <c r="H566" s="557"/>
      <c r="I566" s="557"/>
      <c r="J566" s="557"/>
      <c r="K566" s="557"/>
      <c r="L566" s="624"/>
      <c r="M566" s="557"/>
      <c r="N566" s="621"/>
      <c r="O566" s="557"/>
      <c r="P566" s="623"/>
      <c r="Q566" s="557"/>
      <c r="R566" s="557"/>
      <c r="S566" s="557"/>
      <c r="T566" s="557"/>
      <c r="U566" s="624"/>
      <c r="V566" s="557"/>
      <c r="W566" s="623"/>
      <c r="X566" s="623"/>
      <c r="Y566" s="623"/>
      <c r="Z566" s="557"/>
      <c r="AA566" s="557"/>
    </row>
    <row r="567" spans="1:27">
      <c r="A567" s="557"/>
      <c r="B567" s="557"/>
      <c r="C567" s="619"/>
      <c r="D567" s="557"/>
      <c r="E567" s="621"/>
      <c r="F567" s="557"/>
      <c r="G567" s="623"/>
      <c r="H567" s="557"/>
      <c r="I567" s="557"/>
      <c r="J567" s="557"/>
      <c r="K567" s="557"/>
      <c r="L567" s="624"/>
      <c r="M567" s="557"/>
      <c r="N567" s="621"/>
      <c r="O567" s="557"/>
      <c r="P567" s="623"/>
      <c r="Q567" s="557"/>
      <c r="R567" s="557"/>
      <c r="S567" s="557"/>
      <c r="T567" s="557"/>
      <c r="U567" s="624"/>
      <c r="V567" s="557"/>
      <c r="W567" s="623"/>
      <c r="X567" s="623"/>
      <c r="Y567" s="623"/>
      <c r="Z567" s="557"/>
      <c r="AA567" s="557"/>
    </row>
    <row r="568" spans="1:27">
      <c r="A568" s="557"/>
      <c r="B568" s="557"/>
      <c r="C568" s="619"/>
      <c r="D568" s="557"/>
      <c r="E568" s="621"/>
      <c r="F568" s="557"/>
      <c r="G568" s="623"/>
      <c r="H568" s="557"/>
      <c r="I568" s="557"/>
      <c r="J568" s="557"/>
      <c r="K568" s="557"/>
      <c r="L568" s="624"/>
      <c r="M568" s="557"/>
      <c r="N568" s="621"/>
      <c r="O568" s="557"/>
      <c r="P568" s="623"/>
      <c r="Q568" s="557"/>
      <c r="R568" s="557"/>
      <c r="S568" s="557"/>
      <c r="T568" s="557"/>
      <c r="U568" s="624"/>
      <c r="V568" s="557"/>
      <c r="W568" s="623"/>
      <c r="X568" s="623"/>
      <c r="Y568" s="623"/>
      <c r="Z568" s="557"/>
      <c r="AA568" s="557"/>
    </row>
    <row r="569" spans="1:27">
      <c r="A569" s="557"/>
      <c r="B569" s="557"/>
      <c r="C569" s="619"/>
      <c r="D569" s="557"/>
      <c r="E569" s="621"/>
      <c r="F569" s="557"/>
      <c r="G569" s="623"/>
      <c r="H569" s="557"/>
      <c r="I569" s="557"/>
      <c r="J569" s="557"/>
      <c r="K569" s="557"/>
      <c r="L569" s="624"/>
      <c r="M569" s="557"/>
      <c r="N569" s="621"/>
      <c r="O569" s="557"/>
      <c r="P569" s="623"/>
      <c r="Q569" s="557"/>
      <c r="R569" s="557"/>
      <c r="S569" s="557"/>
      <c r="T569" s="557"/>
      <c r="U569" s="624"/>
      <c r="V569" s="557"/>
      <c r="W569" s="623"/>
      <c r="X569" s="623"/>
      <c r="Y569" s="623"/>
      <c r="Z569" s="557"/>
      <c r="AA569" s="557"/>
    </row>
    <row r="570" spans="1:27">
      <c r="A570" s="557"/>
      <c r="B570" s="557"/>
      <c r="C570" s="619"/>
      <c r="D570" s="557"/>
      <c r="E570" s="621"/>
      <c r="F570" s="557"/>
      <c r="G570" s="623"/>
      <c r="H570" s="557"/>
      <c r="I570" s="557"/>
      <c r="J570" s="557"/>
      <c r="K570" s="557"/>
      <c r="L570" s="624"/>
      <c r="M570" s="557"/>
      <c r="N570" s="621"/>
      <c r="O570" s="557"/>
      <c r="P570" s="623"/>
      <c r="Q570" s="557"/>
      <c r="R570" s="557"/>
      <c r="S570" s="557"/>
      <c r="T570" s="557"/>
      <c r="U570" s="624"/>
      <c r="V570" s="557"/>
      <c r="W570" s="623"/>
      <c r="X570" s="623"/>
      <c r="Y570" s="623"/>
      <c r="Z570" s="557"/>
      <c r="AA570" s="557"/>
    </row>
    <row r="571" spans="1:27">
      <c r="A571" s="557"/>
      <c r="B571" s="557"/>
      <c r="C571" s="619"/>
      <c r="D571" s="557"/>
      <c r="E571" s="621"/>
      <c r="F571" s="557"/>
      <c r="G571" s="623"/>
      <c r="H571" s="557"/>
      <c r="I571" s="557"/>
      <c r="J571" s="557"/>
      <c r="K571" s="557"/>
      <c r="L571" s="624"/>
      <c r="M571" s="557"/>
      <c r="N571" s="621"/>
      <c r="O571" s="557"/>
      <c r="P571" s="623"/>
      <c r="Q571" s="557"/>
      <c r="R571" s="557"/>
      <c r="S571" s="557"/>
      <c r="T571" s="557"/>
      <c r="U571" s="624"/>
      <c r="V571" s="557"/>
      <c r="W571" s="623"/>
      <c r="X571" s="623"/>
      <c r="Y571" s="623"/>
      <c r="Z571" s="557"/>
      <c r="AA571" s="557"/>
    </row>
    <row r="572" spans="1:27">
      <c r="A572" s="557"/>
      <c r="B572" s="557"/>
      <c r="C572" s="619"/>
      <c r="D572" s="557"/>
      <c r="E572" s="621"/>
      <c r="F572" s="557"/>
      <c r="G572" s="623"/>
      <c r="H572" s="557"/>
      <c r="I572" s="557"/>
      <c r="J572" s="557"/>
      <c r="K572" s="557"/>
      <c r="L572" s="624"/>
      <c r="M572" s="557"/>
      <c r="N572" s="621"/>
      <c r="O572" s="557"/>
      <c r="P572" s="623"/>
      <c r="Q572" s="557"/>
      <c r="R572" s="557"/>
      <c r="S572" s="557"/>
      <c r="T572" s="557"/>
      <c r="U572" s="624"/>
      <c r="V572" s="557"/>
      <c r="W572" s="623"/>
      <c r="X572" s="623"/>
      <c r="Y572" s="623"/>
      <c r="Z572" s="557"/>
      <c r="AA572" s="557"/>
    </row>
    <row r="573" spans="1:27">
      <c r="A573" s="557"/>
      <c r="B573" s="557"/>
      <c r="C573" s="619"/>
      <c r="D573" s="557"/>
      <c r="E573" s="621"/>
      <c r="F573" s="557"/>
      <c r="G573" s="623"/>
      <c r="H573" s="557"/>
      <c r="I573" s="557"/>
      <c r="J573" s="557"/>
      <c r="K573" s="557"/>
      <c r="L573" s="624"/>
      <c r="M573" s="557"/>
      <c r="N573" s="621"/>
      <c r="O573" s="557"/>
      <c r="P573" s="623"/>
      <c r="Q573" s="557"/>
      <c r="R573" s="557"/>
      <c r="S573" s="557"/>
      <c r="T573" s="557"/>
      <c r="U573" s="624"/>
      <c r="V573" s="557"/>
      <c r="W573" s="623"/>
      <c r="X573" s="623"/>
      <c r="Y573" s="623"/>
      <c r="Z573" s="557"/>
      <c r="AA573" s="557"/>
    </row>
    <row r="574" spans="1:27">
      <c r="A574" s="557"/>
      <c r="B574" s="557"/>
      <c r="C574" s="619"/>
      <c r="D574" s="557"/>
      <c r="E574" s="621"/>
      <c r="F574" s="557"/>
      <c r="G574" s="623"/>
      <c r="H574" s="557"/>
      <c r="I574" s="557"/>
      <c r="J574" s="557"/>
      <c r="K574" s="557"/>
      <c r="L574" s="624"/>
      <c r="M574" s="557"/>
      <c r="N574" s="621"/>
      <c r="O574" s="557"/>
      <c r="P574" s="623"/>
      <c r="Q574" s="557"/>
      <c r="R574" s="557"/>
      <c r="S574" s="557"/>
      <c r="T574" s="557"/>
      <c r="U574" s="624"/>
      <c r="V574" s="557"/>
      <c r="W574" s="623"/>
      <c r="X574" s="623"/>
      <c r="Y574" s="623"/>
      <c r="Z574" s="557"/>
      <c r="AA574" s="557"/>
    </row>
    <row r="575" spans="1:27">
      <c r="A575" s="557"/>
      <c r="B575" s="557"/>
      <c r="C575" s="619"/>
      <c r="D575" s="557"/>
      <c r="E575" s="621"/>
      <c r="F575" s="557"/>
      <c r="G575" s="623"/>
      <c r="H575" s="557"/>
      <c r="I575" s="557"/>
      <c r="J575" s="557"/>
      <c r="K575" s="557"/>
      <c r="L575" s="624"/>
      <c r="M575" s="557"/>
      <c r="N575" s="621"/>
      <c r="O575" s="557"/>
      <c r="P575" s="623"/>
      <c r="Q575" s="557"/>
      <c r="R575" s="557"/>
      <c r="S575" s="557"/>
      <c r="T575" s="557"/>
      <c r="U575" s="624"/>
      <c r="V575" s="557"/>
      <c r="W575" s="623"/>
      <c r="X575" s="623"/>
      <c r="Y575" s="623"/>
      <c r="Z575" s="557"/>
      <c r="AA575" s="557"/>
    </row>
    <row r="576" spans="1:27">
      <c r="A576" s="557"/>
      <c r="B576" s="557"/>
      <c r="C576" s="619"/>
      <c r="D576" s="557"/>
      <c r="E576" s="621"/>
      <c r="F576" s="557"/>
      <c r="G576" s="623"/>
      <c r="H576" s="557"/>
      <c r="I576" s="557"/>
      <c r="J576" s="557"/>
      <c r="K576" s="557"/>
      <c r="L576" s="624"/>
      <c r="M576" s="557"/>
      <c r="N576" s="621"/>
      <c r="O576" s="557"/>
      <c r="P576" s="623"/>
      <c r="Q576" s="557"/>
      <c r="R576" s="557"/>
      <c r="S576" s="557"/>
      <c r="T576" s="557"/>
      <c r="U576" s="624"/>
      <c r="V576" s="557"/>
      <c r="W576" s="623"/>
      <c r="X576" s="623"/>
      <c r="Y576" s="623"/>
      <c r="Z576" s="557"/>
      <c r="AA576" s="557"/>
    </row>
    <row r="577" spans="1:27">
      <c r="A577" s="557"/>
      <c r="B577" s="557"/>
      <c r="C577" s="619"/>
      <c r="D577" s="557"/>
      <c r="E577" s="621"/>
      <c r="F577" s="557"/>
      <c r="G577" s="623"/>
      <c r="H577" s="557"/>
      <c r="I577" s="557"/>
      <c r="J577" s="557"/>
      <c r="K577" s="557"/>
      <c r="L577" s="624"/>
      <c r="M577" s="557"/>
      <c r="N577" s="621"/>
      <c r="O577" s="557"/>
      <c r="P577" s="623"/>
      <c r="Q577" s="557"/>
      <c r="R577" s="557"/>
      <c r="S577" s="557"/>
      <c r="T577" s="557"/>
      <c r="U577" s="624"/>
      <c r="V577" s="557"/>
      <c r="W577" s="623"/>
      <c r="X577" s="623"/>
      <c r="Y577" s="623"/>
      <c r="Z577" s="557"/>
      <c r="AA577" s="557"/>
    </row>
    <row r="578" spans="1:27">
      <c r="A578" s="557"/>
      <c r="B578" s="557"/>
      <c r="C578" s="619"/>
      <c r="D578" s="557"/>
      <c r="E578" s="621"/>
      <c r="F578" s="557"/>
      <c r="G578" s="623"/>
      <c r="H578" s="557"/>
      <c r="I578" s="557"/>
      <c r="J578" s="557"/>
      <c r="K578" s="557"/>
      <c r="L578" s="624"/>
      <c r="M578" s="557"/>
      <c r="N578" s="621"/>
      <c r="O578" s="557"/>
      <c r="P578" s="623"/>
      <c r="Q578" s="557"/>
      <c r="R578" s="557"/>
      <c r="S578" s="557"/>
      <c r="T578" s="557"/>
      <c r="U578" s="624"/>
      <c r="V578" s="557"/>
      <c r="W578" s="623"/>
      <c r="X578" s="623"/>
      <c r="Y578" s="623"/>
      <c r="Z578" s="557"/>
      <c r="AA578" s="557"/>
    </row>
    <row r="579" spans="1:27">
      <c r="A579" s="557"/>
      <c r="B579" s="557"/>
      <c r="C579" s="619"/>
      <c r="D579" s="557"/>
      <c r="E579" s="621"/>
      <c r="F579" s="557"/>
      <c r="G579" s="623"/>
      <c r="H579" s="557"/>
      <c r="I579" s="557"/>
      <c r="J579" s="557"/>
      <c r="K579" s="557"/>
      <c r="L579" s="624"/>
      <c r="M579" s="557"/>
      <c r="N579" s="621"/>
      <c r="O579" s="557"/>
      <c r="P579" s="623"/>
      <c r="Q579" s="557"/>
      <c r="R579" s="557"/>
      <c r="S579" s="557"/>
      <c r="T579" s="557"/>
      <c r="U579" s="624"/>
      <c r="V579" s="557"/>
      <c r="W579" s="623"/>
      <c r="X579" s="623"/>
      <c r="Y579" s="623"/>
      <c r="Z579" s="557"/>
      <c r="AA579" s="557"/>
    </row>
    <row r="580" spans="1:27">
      <c r="A580" s="557"/>
      <c r="B580" s="557"/>
      <c r="C580" s="619"/>
      <c r="D580" s="557"/>
      <c r="E580" s="621"/>
      <c r="F580" s="557"/>
      <c r="G580" s="623"/>
      <c r="H580" s="557"/>
      <c r="I580" s="557"/>
      <c r="J580" s="557"/>
      <c r="K580" s="557"/>
      <c r="L580" s="624"/>
      <c r="M580" s="557"/>
      <c r="N580" s="621"/>
      <c r="O580" s="557"/>
      <c r="P580" s="623"/>
      <c r="Q580" s="557"/>
      <c r="R580" s="557"/>
      <c r="S580" s="557"/>
      <c r="T580" s="557"/>
      <c r="U580" s="624"/>
      <c r="V580" s="557"/>
      <c r="W580" s="623"/>
      <c r="X580" s="623"/>
      <c r="Y580" s="623"/>
      <c r="Z580" s="557"/>
      <c r="AA580" s="557"/>
    </row>
    <row r="581" spans="1:27">
      <c r="A581" s="557"/>
      <c r="B581" s="557"/>
      <c r="C581" s="619"/>
      <c r="D581" s="557"/>
      <c r="E581" s="621"/>
      <c r="F581" s="557"/>
      <c r="G581" s="623"/>
      <c r="H581" s="557"/>
      <c r="I581" s="557"/>
      <c r="J581" s="557"/>
      <c r="K581" s="557"/>
      <c r="L581" s="624"/>
      <c r="M581" s="557"/>
      <c r="N581" s="621"/>
      <c r="O581" s="557"/>
      <c r="P581" s="623"/>
      <c r="Q581" s="557"/>
      <c r="R581" s="557"/>
      <c r="S581" s="557"/>
      <c r="T581" s="557"/>
      <c r="U581" s="624"/>
      <c r="V581" s="557"/>
      <c r="W581" s="623"/>
      <c r="X581" s="623"/>
      <c r="Y581" s="623"/>
      <c r="Z581" s="557"/>
      <c r="AA581" s="557"/>
    </row>
    <row r="582" spans="1:27">
      <c r="A582" s="557"/>
      <c r="B582" s="557"/>
      <c r="C582" s="619"/>
      <c r="D582" s="557"/>
      <c r="E582" s="621"/>
      <c r="F582" s="557"/>
      <c r="G582" s="623"/>
      <c r="H582" s="557"/>
      <c r="I582" s="557"/>
      <c r="J582" s="557"/>
      <c r="K582" s="557"/>
      <c r="L582" s="624"/>
      <c r="M582" s="557"/>
      <c r="N582" s="621"/>
      <c r="O582" s="557"/>
      <c r="P582" s="623"/>
      <c r="Q582" s="557"/>
      <c r="R582" s="557"/>
      <c r="S582" s="557"/>
      <c r="T582" s="557"/>
      <c r="U582" s="624"/>
      <c r="V582" s="557"/>
      <c r="W582" s="623"/>
      <c r="X582" s="623"/>
      <c r="Y582" s="623"/>
      <c r="Z582" s="557"/>
      <c r="AA582" s="557"/>
    </row>
    <row r="583" spans="1:27">
      <c r="A583" s="557"/>
      <c r="B583" s="557"/>
      <c r="C583" s="619"/>
      <c r="D583" s="557"/>
      <c r="E583" s="621"/>
      <c r="F583" s="557"/>
      <c r="G583" s="623"/>
      <c r="H583" s="557"/>
      <c r="I583" s="557"/>
      <c r="J583" s="557"/>
      <c r="K583" s="557"/>
      <c r="L583" s="624"/>
      <c r="M583" s="557"/>
      <c r="N583" s="621"/>
      <c r="O583" s="557"/>
      <c r="P583" s="623"/>
      <c r="Q583" s="557"/>
      <c r="R583" s="557"/>
      <c r="S583" s="557"/>
      <c r="T583" s="557"/>
      <c r="U583" s="624"/>
      <c r="V583" s="557"/>
      <c r="W583" s="623"/>
      <c r="X583" s="623"/>
      <c r="Y583" s="623"/>
      <c r="Z583" s="557"/>
      <c r="AA583" s="557"/>
    </row>
    <row r="584" spans="1:27">
      <c r="A584" s="557"/>
      <c r="B584" s="557"/>
      <c r="C584" s="619"/>
      <c r="D584" s="557"/>
      <c r="E584" s="621"/>
      <c r="F584" s="557"/>
      <c r="G584" s="623"/>
      <c r="H584" s="557"/>
      <c r="I584" s="557"/>
      <c r="J584" s="557"/>
      <c r="K584" s="557"/>
      <c r="L584" s="624"/>
      <c r="M584" s="557"/>
      <c r="N584" s="621"/>
      <c r="O584" s="557"/>
      <c r="P584" s="623"/>
      <c r="Q584" s="557"/>
      <c r="R584" s="557"/>
      <c r="S584" s="557"/>
      <c r="T584" s="557"/>
      <c r="U584" s="624"/>
      <c r="V584" s="557"/>
      <c r="W584" s="623"/>
      <c r="X584" s="623"/>
      <c r="Y584" s="623"/>
      <c r="Z584" s="557"/>
      <c r="AA584" s="557"/>
    </row>
    <row r="585" spans="1:27">
      <c r="A585" s="557"/>
      <c r="B585" s="557"/>
      <c r="C585" s="619"/>
      <c r="D585" s="557"/>
      <c r="E585" s="621"/>
      <c r="F585" s="557"/>
      <c r="G585" s="623"/>
      <c r="H585" s="557"/>
      <c r="I585" s="557"/>
      <c r="J585" s="557"/>
      <c r="K585" s="557"/>
      <c r="L585" s="624"/>
      <c r="M585" s="557"/>
      <c r="N585" s="621"/>
      <c r="O585" s="557"/>
      <c r="P585" s="623"/>
      <c r="Q585" s="557"/>
      <c r="R585" s="557"/>
      <c r="S585" s="557"/>
      <c r="T585" s="557"/>
      <c r="U585" s="624"/>
      <c r="V585" s="557"/>
      <c r="W585" s="623"/>
      <c r="X585" s="623"/>
      <c r="Y585" s="623"/>
      <c r="Z585" s="557"/>
      <c r="AA585" s="557"/>
    </row>
    <row r="586" spans="1:27">
      <c r="A586" s="557"/>
      <c r="B586" s="557"/>
      <c r="C586" s="619"/>
      <c r="D586" s="557"/>
      <c r="E586" s="621"/>
      <c r="F586" s="557"/>
      <c r="G586" s="623"/>
      <c r="H586" s="557"/>
      <c r="I586" s="557"/>
      <c r="J586" s="557"/>
      <c r="K586" s="557"/>
      <c r="L586" s="624"/>
      <c r="M586" s="557"/>
      <c r="N586" s="621"/>
      <c r="O586" s="557"/>
      <c r="P586" s="623"/>
      <c r="Q586" s="557"/>
      <c r="R586" s="557"/>
      <c r="S586" s="557"/>
      <c r="T586" s="557"/>
      <c r="U586" s="624"/>
      <c r="V586" s="557"/>
      <c r="W586" s="623"/>
      <c r="X586" s="623"/>
      <c r="Y586" s="623"/>
      <c r="Z586" s="557"/>
      <c r="AA586" s="557"/>
    </row>
    <row r="587" spans="1:27">
      <c r="A587" s="557"/>
      <c r="B587" s="557"/>
      <c r="C587" s="619"/>
      <c r="D587" s="557"/>
      <c r="E587" s="621"/>
      <c r="F587" s="557"/>
      <c r="G587" s="623"/>
      <c r="H587" s="557"/>
      <c r="I587" s="557"/>
      <c r="J587" s="557"/>
      <c r="K587" s="557"/>
      <c r="L587" s="624"/>
      <c r="M587" s="557"/>
      <c r="N587" s="621"/>
      <c r="O587" s="557"/>
      <c r="P587" s="623"/>
      <c r="Q587" s="557"/>
      <c r="R587" s="557"/>
      <c r="S587" s="557"/>
      <c r="T587" s="557"/>
      <c r="U587" s="624"/>
      <c r="V587" s="557"/>
      <c r="W587" s="623"/>
      <c r="X587" s="623"/>
      <c r="Y587" s="623"/>
      <c r="Z587" s="557"/>
      <c r="AA587" s="557"/>
    </row>
    <row r="588" spans="1:27">
      <c r="A588" s="557"/>
      <c r="B588" s="557"/>
      <c r="C588" s="619"/>
      <c r="D588" s="557"/>
      <c r="E588" s="621"/>
      <c r="F588" s="557"/>
      <c r="G588" s="623"/>
      <c r="H588" s="557"/>
      <c r="I588" s="557"/>
      <c r="J588" s="557"/>
      <c r="K588" s="557"/>
      <c r="L588" s="624"/>
      <c r="M588" s="557"/>
      <c r="N588" s="621"/>
      <c r="O588" s="557"/>
      <c r="P588" s="623"/>
      <c r="Q588" s="557"/>
      <c r="R588" s="557"/>
      <c r="S588" s="557"/>
      <c r="T588" s="557"/>
      <c r="U588" s="624"/>
      <c r="V588" s="557"/>
      <c r="W588" s="623"/>
      <c r="X588" s="623"/>
      <c r="Y588" s="623"/>
      <c r="Z588" s="557"/>
      <c r="AA588" s="557"/>
    </row>
    <row r="589" spans="1:27">
      <c r="A589" s="557"/>
      <c r="B589" s="557"/>
      <c r="C589" s="619"/>
      <c r="D589" s="557"/>
      <c r="E589" s="621"/>
      <c r="F589" s="557"/>
      <c r="G589" s="623"/>
      <c r="H589" s="557"/>
      <c r="I589" s="557"/>
      <c r="J589" s="557"/>
      <c r="K589" s="557"/>
      <c r="L589" s="624"/>
      <c r="M589" s="557"/>
      <c r="N589" s="621"/>
      <c r="O589" s="557"/>
      <c r="P589" s="623"/>
      <c r="Q589" s="557"/>
      <c r="R589" s="557"/>
      <c r="S589" s="557"/>
      <c r="T589" s="557"/>
      <c r="U589" s="624"/>
      <c r="V589" s="557"/>
      <c r="W589" s="623"/>
      <c r="X589" s="623"/>
      <c r="Y589" s="623"/>
      <c r="Z589" s="557"/>
      <c r="AA589" s="557"/>
    </row>
    <row r="590" spans="1:27">
      <c r="A590" s="557"/>
      <c r="B590" s="557"/>
      <c r="C590" s="619"/>
      <c r="D590" s="557"/>
      <c r="E590" s="621"/>
      <c r="F590" s="557"/>
      <c r="G590" s="623"/>
      <c r="H590" s="557"/>
      <c r="I590" s="557"/>
      <c r="J590" s="557"/>
      <c r="K590" s="557"/>
      <c r="L590" s="624"/>
      <c r="M590" s="557"/>
      <c r="N590" s="621"/>
      <c r="O590" s="557"/>
      <c r="P590" s="623"/>
      <c r="Q590" s="557"/>
      <c r="R590" s="557"/>
      <c r="S590" s="557"/>
      <c r="T590" s="557"/>
      <c r="U590" s="624"/>
      <c r="V590" s="557"/>
      <c r="W590" s="623"/>
      <c r="X590" s="623"/>
      <c r="Y590" s="623"/>
      <c r="Z590" s="557"/>
      <c r="AA590" s="557"/>
    </row>
    <row r="591" spans="1:27">
      <c r="A591" s="557"/>
      <c r="B591" s="557"/>
      <c r="C591" s="619"/>
      <c r="D591" s="557"/>
      <c r="E591" s="621"/>
      <c r="F591" s="557"/>
      <c r="G591" s="623"/>
      <c r="H591" s="557"/>
      <c r="I591" s="557"/>
      <c r="J591" s="557"/>
      <c r="K591" s="557"/>
      <c r="L591" s="624"/>
      <c r="M591" s="557"/>
      <c r="N591" s="621"/>
      <c r="O591" s="557"/>
      <c r="P591" s="623"/>
      <c r="Q591" s="557"/>
      <c r="R591" s="557"/>
      <c r="S591" s="557"/>
      <c r="T591" s="557"/>
      <c r="U591" s="624"/>
      <c r="V591" s="557"/>
      <c r="W591" s="623"/>
      <c r="X591" s="623"/>
      <c r="Y591" s="623"/>
      <c r="Z591" s="557"/>
      <c r="AA591" s="557"/>
    </row>
    <row r="592" spans="1:27">
      <c r="A592" s="557"/>
      <c r="B592" s="557"/>
      <c r="C592" s="619"/>
      <c r="D592" s="557"/>
      <c r="E592" s="621"/>
      <c r="F592" s="557"/>
      <c r="G592" s="623"/>
      <c r="H592" s="557"/>
      <c r="I592" s="557"/>
      <c r="J592" s="557"/>
      <c r="K592" s="557"/>
      <c r="L592" s="624"/>
      <c r="M592" s="557"/>
      <c r="N592" s="621"/>
      <c r="O592" s="557"/>
      <c r="P592" s="623"/>
      <c r="Q592" s="557"/>
      <c r="R592" s="557"/>
      <c r="S592" s="557"/>
      <c r="T592" s="557"/>
      <c r="U592" s="624"/>
      <c r="V592" s="557"/>
      <c r="W592" s="623"/>
      <c r="X592" s="623"/>
      <c r="Y592" s="623"/>
      <c r="Z592" s="557"/>
      <c r="AA592" s="557"/>
    </row>
    <row r="593" spans="1:27">
      <c r="A593" s="557"/>
      <c r="B593" s="557"/>
      <c r="C593" s="619"/>
      <c r="D593" s="557"/>
      <c r="E593" s="621"/>
      <c r="F593" s="557"/>
      <c r="G593" s="623"/>
      <c r="H593" s="557"/>
      <c r="I593" s="557"/>
      <c r="J593" s="557"/>
      <c r="K593" s="557"/>
      <c r="L593" s="624"/>
      <c r="M593" s="557"/>
      <c r="N593" s="621"/>
      <c r="O593" s="557"/>
      <c r="P593" s="623"/>
      <c r="Q593" s="557"/>
      <c r="R593" s="557"/>
      <c r="S593" s="557"/>
      <c r="T593" s="557"/>
      <c r="U593" s="624"/>
      <c r="V593" s="557"/>
      <c r="W593" s="623"/>
      <c r="X593" s="623"/>
      <c r="Y593" s="623"/>
      <c r="Z593" s="557"/>
      <c r="AA593" s="557"/>
    </row>
    <row r="594" spans="1:27">
      <c r="A594" s="557"/>
      <c r="B594" s="557"/>
      <c r="C594" s="619"/>
      <c r="D594" s="557"/>
      <c r="E594" s="621"/>
      <c r="F594" s="557"/>
      <c r="G594" s="623"/>
      <c r="H594" s="557"/>
      <c r="I594" s="557"/>
      <c r="J594" s="557"/>
      <c r="K594" s="557"/>
      <c r="L594" s="624"/>
      <c r="M594" s="557"/>
      <c r="N594" s="621"/>
      <c r="O594" s="557"/>
      <c r="P594" s="623"/>
      <c r="Q594" s="557"/>
      <c r="R594" s="557"/>
      <c r="S594" s="557"/>
      <c r="T594" s="557"/>
      <c r="U594" s="624"/>
      <c r="V594" s="557"/>
      <c r="W594" s="623"/>
      <c r="X594" s="623"/>
      <c r="Y594" s="623"/>
      <c r="Z594" s="557"/>
      <c r="AA594" s="557"/>
    </row>
    <row r="595" spans="1:27">
      <c r="A595" s="557"/>
      <c r="B595" s="557"/>
      <c r="C595" s="619"/>
      <c r="D595" s="557"/>
      <c r="E595" s="621"/>
      <c r="F595" s="557"/>
      <c r="G595" s="623"/>
      <c r="H595" s="557"/>
      <c r="I595" s="557"/>
      <c r="J595" s="557"/>
      <c r="K595" s="557"/>
      <c r="L595" s="624"/>
      <c r="M595" s="557"/>
      <c r="N595" s="621"/>
      <c r="O595" s="557"/>
      <c r="P595" s="623"/>
      <c r="Q595" s="557"/>
      <c r="R595" s="557"/>
      <c r="S595" s="557"/>
      <c r="T595" s="557"/>
      <c r="U595" s="624"/>
      <c r="V595" s="557"/>
      <c r="W595" s="623"/>
      <c r="X595" s="623"/>
      <c r="Y595" s="623"/>
      <c r="Z595" s="557"/>
      <c r="AA595" s="557"/>
    </row>
    <row r="596" spans="1:27">
      <c r="A596" s="557"/>
      <c r="B596" s="557"/>
      <c r="C596" s="619"/>
      <c r="D596" s="557"/>
      <c r="E596" s="621"/>
      <c r="F596" s="557"/>
      <c r="G596" s="623"/>
      <c r="H596" s="557"/>
      <c r="I596" s="557"/>
      <c r="J596" s="557"/>
      <c r="K596" s="557"/>
      <c r="L596" s="624"/>
      <c r="M596" s="557"/>
      <c r="N596" s="621"/>
      <c r="O596" s="557"/>
      <c r="P596" s="623"/>
      <c r="Q596" s="557"/>
      <c r="R596" s="557"/>
      <c r="S596" s="557"/>
      <c r="T596" s="557"/>
      <c r="U596" s="624"/>
      <c r="V596" s="557"/>
      <c r="W596" s="623"/>
      <c r="X596" s="623"/>
      <c r="Y596" s="623"/>
      <c r="Z596" s="557"/>
      <c r="AA596" s="557"/>
    </row>
    <row r="597" spans="1:27">
      <c r="A597" s="557"/>
      <c r="B597" s="557"/>
      <c r="C597" s="619"/>
      <c r="D597" s="557"/>
      <c r="E597" s="621"/>
      <c r="F597" s="557"/>
      <c r="G597" s="623"/>
      <c r="H597" s="557"/>
      <c r="I597" s="557"/>
      <c r="J597" s="557"/>
      <c r="K597" s="557"/>
      <c r="L597" s="624"/>
      <c r="M597" s="557"/>
      <c r="N597" s="621"/>
      <c r="O597" s="557"/>
      <c r="P597" s="623"/>
      <c r="Q597" s="557"/>
      <c r="R597" s="557"/>
      <c r="S597" s="557"/>
      <c r="T597" s="557"/>
      <c r="U597" s="624"/>
      <c r="V597" s="557"/>
      <c r="W597" s="623"/>
      <c r="X597" s="623"/>
      <c r="Y597" s="623"/>
      <c r="Z597" s="557"/>
      <c r="AA597" s="557"/>
    </row>
    <row r="598" spans="1:27">
      <c r="A598" s="557"/>
      <c r="B598" s="557"/>
      <c r="C598" s="619"/>
      <c r="D598" s="557"/>
      <c r="E598" s="621"/>
      <c r="F598" s="557"/>
      <c r="G598" s="623"/>
      <c r="H598" s="557"/>
      <c r="I598" s="557"/>
      <c r="J598" s="557"/>
      <c r="K598" s="557"/>
      <c r="L598" s="624"/>
      <c r="M598" s="557"/>
      <c r="N598" s="621"/>
      <c r="O598" s="557"/>
      <c r="P598" s="623"/>
      <c r="Q598" s="557"/>
      <c r="R598" s="557"/>
      <c r="S598" s="557"/>
      <c r="T598" s="557"/>
      <c r="U598" s="624"/>
      <c r="V598" s="557"/>
      <c r="W598" s="623"/>
      <c r="X598" s="623"/>
      <c r="Y598" s="623"/>
      <c r="Z598" s="557"/>
      <c r="AA598" s="557"/>
    </row>
    <row r="599" spans="1:27">
      <c r="A599" s="557"/>
      <c r="B599" s="557"/>
      <c r="C599" s="619"/>
      <c r="D599" s="557"/>
      <c r="E599" s="621"/>
      <c r="F599" s="557"/>
      <c r="G599" s="623"/>
      <c r="H599" s="557"/>
      <c r="I599" s="557"/>
      <c r="J599" s="557"/>
      <c r="K599" s="557"/>
      <c r="L599" s="624"/>
      <c r="M599" s="557"/>
      <c r="N599" s="621"/>
      <c r="O599" s="557"/>
      <c r="P599" s="623"/>
      <c r="Q599" s="557"/>
      <c r="R599" s="557"/>
      <c r="S599" s="557"/>
      <c r="T599" s="557"/>
      <c r="U599" s="624"/>
      <c r="V599" s="557"/>
      <c r="W599" s="623"/>
      <c r="X599" s="623"/>
      <c r="Y599" s="623"/>
      <c r="Z599" s="557"/>
      <c r="AA599" s="557"/>
    </row>
    <row r="600" spans="1:27">
      <c r="A600" s="557"/>
      <c r="B600" s="557"/>
      <c r="C600" s="619"/>
      <c r="D600" s="557"/>
      <c r="E600" s="621"/>
      <c r="F600" s="557"/>
      <c r="G600" s="623"/>
      <c r="H600" s="557"/>
      <c r="I600" s="557"/>
      <c r="J600" s="557"/>
      <c r="K600" s="557"/>
      <c r="L600" s="624"/>
      <c r="M600" s="557"/>
      <c r="N600" s="621"/>
      <c r="O600" s="557"/>
      <c r="P600" s="623"/>
      <c r="Q600" s="557"/>
      <c r="R600" s="557"/>
      <c r="S600" s="557"/>
      <c r="T600" s="557"/>
      <c r="U600" s="624"/>
      <c r="V600" s="557"/>
      <c r="W600" s="623"/>
      <c r="X600" s="623"/>
      <c r="Y600" s="623"/>
      <c r="Z600" s="557"/>
      <c r="AA600" s="557"/>
    </row>
    <row r="601" spans="1:27">
      <c r="A601" s="557"/>
      <c r="B601" s="557"/>
      <c r="C601" s="619"/>
      <c r="D601" s="557"/>
      <c r="E601" s="621"/>
      <c r="F601" s="557"/>
      <c r="G601" s="623"/>
      <c r="H601" s="557"/>
      <c r="I601" s="557"/>
      <c r="J601" s="557"/>
      <c r="K601" s="557"/>
      <c r="L601" s="624"/>
      <c r="M601" s="557"/>
      <c r="N601" s="621"/>
      <c r="O601" s="557"/>
      <c r="P601" s="623"/>
      <c r="Q601" s="557"/>
      <c r="R601" s="557"/>
      <c r="S601" s="557"/>
      <c r="T601" s="557"/>
      <c r="U601" s="624"/>
      <c r="V601" s="557"/>
      <c r="W601" s="623"/>
      <c r="X601" s="623"/>
      <c r="Y601" s="623"/>
      <c r="Z601" s="557"/>
      <c r="AA601" s="557"/>
    </row>
    <row r="602" spans="1:27">
      <c r="A602" s="557"/>
      <c r="B602" s="557"/>
      <c r="C602" s="619"/>
      <c r="D602" s="557"/>
      <c r="E602" s="621"/>
      <c r="F602" s="557"/>
      <c r="G602" s="623"/>
      <c r="H602" s="557"/>
      <c r="I602" s="557"/>
      <c r="J602" s="557"/>
      <c r="K602" s="557"/>
      <c r="L602" s="624"/>
      <c r="M602" s="557"/>
      <c r="N602" s="621"/>
      <c r="O602" s="557"/>
      <c r="P602" s="623"/>
      <c r="Q602" s="557"/>
      <c r="R602" s="557"/>
      <c r="S602" s="557"/>
      <c r="T602" s="557"/>
      <c r="U602" s="624"/>
      <c r="V602" s="557"/>
      <c r="W602" s="623"/>
      <c r="X602" s="623"/>
      <c r="Y602" s="623"/>
      <c r="Z602" s="557"/>
      <c r="AA602" s="557"/>
    </row>
    <row r="603" spans="1:27">
      <c r="A603" s="557"/>
      <c r="B603" s="557"/>
      <c r="C603" s="619"/>
      <c r="D603" s="557"/>
      <c r="E603" s="621"/>
      <c r="F603" s="557"/>
      <c r="G603" s="623"/>
      <c r="H603" s="557"/>
      <c r="I603" s="557"/>
      <c r="J603" s="557"/>
      <c r="K603" s="557"/>
      <c r="L603" s="624"/>
      <c r="M603" s="557"/>
      <c r="N603" s="621"/>
      <c r="O603" s="557"/>
      <c r="P603" s="623"/>
      <c r="Q603" s="557"/>
      <c r="R603" s="557"/>
      <c r="S603" s="557"/>
      <c r="T603" s="557"/>
      <c r="U603" s="624"/>
      <c r="V603" s="557"/>
      <c r="W603" s="623"/>
      <c r="X603" s="623"/>
      <c r="Y603" s="623"/>
      <c r="Z603" s="557"/>
      <c r="AA603" s="557"/>
    </row>
    <row r="604" spans="1:27">
      <c r="A604" s="557"/>
      <c r="B604" s="557"/>
      <c r="C604" s="619"/>
      <c r="D604" s="557"/>
      <c r="E604" s="621"/>
      <c r="F604" s="557"/>
      <c r="G604" s="623"/>
      <c r="H604" s="557"/>
      <c r="I604" s="557"/>
      <c r="J604" s="557"/>
      <c r="K604" s="557"/>
      <c r="L604" s="624"/>
      <c r="M604" s="557"/>
      <c r="N604" s="621"/>
      <c r="O604" s="557"/>
      <c r="P604" s="623"/>
      <c r="Q604" s="557"/>
      <c r="R604" s="557"/>
      <c r="S604" s="557"/>
      <c r="T604" s="557"/>
      <c r="U604" s="624"/>
      <c r="V604" s="557"/>
      <c r="W604" s="623"/>
      <c r="X604" s="623"/>
      <c r="Y604" s="623"/>
      <c r="Z604" s="557"/>
      <c r="AA604" s="557"/>
    </row>
    <row r="605" spans="1:27">
      <c r="A605" s="557"/>
      <c r="B605" s="557"/>
      <c r="C605" s="619"/>
      <c r="D605" s="557"/>
      <c r="E605" s="621"/>
      <c r="F605" s="557"/>
      <c r="G605" s="623"/>
      <c r="H605" s="557"/>
      <c r="I605" s="557"/>
      <c r="J605" s="557"/>
      <c r="K605" s="557"/>
      <c r="L605" s="624"/>
      <c r="M605" s="557"/>
      <c r="N605" s="621"/>
      <c r="O605" s="557"/>
      <c r="P605" s="623"/>
      <c r="Q605" s="557"/>
      <c r="R605" s="557"/>
      <c r="S605" s="557"/>
      <c r="T605" s="557"/>
      <c r="U605" s="624"/>
      <c r="V605" s="557"/>
      <c r="W605" s="623"/>
      <c r="X605" s="623"/>
      <c r="Y605" s="623"/>
      <c r="Z605" s="557"/>
      <c r="AA605" s="557"/>
    </row>
    <row r="606" spans="1:27">
      <c r="A606" s="557"/>
      <c r="B606" s="557"/>
      <c r="C606" s="619"/>
      <c r="D606" s="557"/>
      <c r="E606" s="621"/>
      <c r="F606" s="557"/>
      <c r="G606" s="623"/>
      <c r="H606" s="557"/>
      <c r="I606" s="557"/>
      <c r="J606" s="557"/>
      <c r="K606" s="557"/>
      <c r="L606" s="624"/>
      <c r="M606" s="557"/>
      <c r="N606" s="621"/>
      <c r="O606" s="557"/>
      <c r="P606" s="623"/>
      <c r="Q606" s="557"/>
      <c r="R606" s="557"/>
      <c r="S606" s="557"/>
      <c r="T606" s="557"/>
      <c r="U606" s="624"/>
      <c r="V606" s="557"/>
      <c r="W606" s="623"/>
      <c r="X606" s="623"/>
      <c r="Y606" s="623"/>
      <c r="Z606" s="557"/>
      <c r="AA606" s="557"/>
    </row>
    <row r="607" spans="1:27">
      <c r="A607" s="557"/>
      <c r="B607" s="557"/>
      <c r="C607" s="619"/>
      <c r="D607" s="557"/>
      <c r="E607" s="621"/>
      <c r="F607" s="557"/>
      <c r="G607" s="623"/>
      <c r="H607" s="557"/>
      <c r="I607" s="557"/>
      <c r="J607" s="557"/>
      <c r="K607" s="557"/>
      <c r="L607" s="624"/>
      <c r="M607" s="557"/>
      <c r="N607" s="621"/>
      <c r="O607" s="557"/>
      <c r="P607" s="623"/>
      <c r="Q607" s="557"/>
      <c r="R607" s="557"/>
      <c r="S607" s="557"/>
      <c r="T607" s="557"/>
      <c r="U607" s="624"/>
      <c r="V607" s="557"/>
      <c r="W607" s="623"/>
      <c r="X607" s="623"/>
      <c r="Y607" s="623"/>
      <c r="Z607" s="557"/>
      <c r="AA607" s="557"/>
    </row>
    <row r="608" spans="1:27">
      <c r="A608" s="557"/>
      <c r="B608" s="557"/>
      <c r="C608" s="619"/>
      <c r="D608" s="557"/>
      <c r="E608" s="621"/>
      <c r="F608" s="557"/>
      <c r="G608" s="623"/>
      <c r="H608" s="557"/>
      <c r="I608" s="557"/>
      <c r="J608" s="557"/>
      <c r="K608" s="557"/>
      <c r="L608" s="624"/>
      <c r="M608" s="557"/>
      <c r="N608" s="621"/>
      <c r="O608" s="557"/>
      <c r="P608" s="623"/>
      <c r="Q608" s="557"/>
      <c r="R608" s="557"/>
      <c r="S608" s="557"/>
      <c r="T608" s="557"/>
      <c r="U608" s="624"/>
      <c r="V608" s="557"/>
      <c r="W608" s="623"/>
      <c r="X608" s="623"/>
      <c r="Y608" s="623"/>
      <c r="Z608" s="557"/>
      <c r="AA608" s="557"/>
    </row>
    <row r="609" spans="1:27">
      <c r="A609" s="557"/>
      <c r="B609" s="557"/>
      <c r="C609" s="619"/>
      <c r="D609" s="557"/>
      <c r="E609" s="621"/>
      <c r="F609" s="557"/>
      <c r="G609" s="623"/>
      <c r="H609" s="557"/>
      <c r="I609" s="557"/>
      <c r="J609" s="557"/>
      <c r="K609" s="557"/>
      <c r="L609" s="624"/>
      <c r="M609" s="557"/>
      <c r="N609" s="621"/>
      <c r="O609" s="557"/>
      <c r="P609" s="623"/>
      <c r="Q609" s="557"/>
      <c r="R609" s="557"/>
      <c r="S609" s="557"/>
      <c r="T609" s="557"/>
      <c r="U609" s="624"/>
      <c r="V609" s="557"/>
      <c r="W609" s="623"/>
      <c r="X609" s="623"/>
      <c r="Y609" s="623"/>
      <c r="Z609" s="557"/>
      <c r="AA609" s="557"/>
    </row>
    <row r="610" spans="1:27">
      <c r="A610" s="557"/>
      <c r="B610" s="557"/>
      <c r="C610" s="619"/>
      <c r="D610" s="557"/>
      <c r="E610" s="621"/>
      <c r="F610" s="557"/>
      <c r="G610" s="623"/>
      <c r="H610" s="557"/>
      <c r="I610" s="557"/>
      <c r="J610" s="557"/>
      <c r="K610" s="557"/>
      <c r="L610" s="624"/>
      <c r="M610" s="557"/>
      <c r="N610" s="621"/>
      <c r="O610" s="557"/>
      <c r="P610" s="623"/>
      <c r="Q610" s="557"/>
      <c r="R610" s="557"/>
      <c r="S610" s="557"/>
      <c r="T610" s="557"/>
      <c r="U610" s="624"/>
      <c r="V610" s="557"/>
      <c r="W610" s="623"/>
      <c r="X610" s="623"/>
      <c r="Y610" s="623"/>
      <c r="Z610" s="557"/>
      <c r="AA610" s="557"/>
    </row>
    <row r="611" spans="1:27">
      <c r="A611" s="557"/>
      <c r="B611" s="557"/>
      <c r="C611" s="619"/>
      <c r="D611" s="557"/>
      <c r="E611" s="621"/>
      <c r="F611" s="557"/>
      <c r="G611" s="623"/>
      <c r="H611" s="557"/>
      <c r="I611" s="557"/>
      <c r="J611" s="557"/>
      <c r="K611" s="557"/>
      <c r="L611" s="624"/>
      <c r="M611" s="557"/>
      <c r="N611" s="621"/>
      <c r="O611" s="557"/>
      <c r="P611" s="623"/>
      <c r="Q611" s="557"/>
      <c r="R611" s="557"/>
      <c r="S611" s="557"/>
      <c r="T611" s="557"/>
      <c r="U611" s="624"/>
      <c r="V611" s="557"/>
      <c r="W611" s="623"/>
      <c r="X611" s="623"/>
      <c r="Y611" s="623"/>
      <c r="Z611" s="557"/>
      <c r="AA611" s="557"/>
    </row>
    <row r="612" spans="1:27">
      <c r="A612" s="557"/>
      <c r="B612" s="557"/>
      <c r="C612" s="619"/>
      <c r="D612" s="557"/>
      <c r="E612" s="621"/>
      <c r="F612" s="557"/>
      <c r="G612" s="623"/>
      <c r="H612" s="557"/>
      <c r="I612" s="557"/>
      <c r="J612" s="557"/>
      <c r="K612" s="557"/>
      <c r="L612" s="624"/>
      <c r="M612" s="557"/>
      <c r="N612" s="621"/>
      <c r="O612" s="557"/>
      <c r="P612" s="623"/>
      <c r="Q612" s="557"/>
      <c r="R612" s="557"/>
      <c r="S612" s="557"/>
      <c r="T612" s="557"/>
      <c r="U612" s="624"/>
      <c r="V612" s="557"/>
      <c r="W612" s="623"/>
      <c r="X612" s="623"/>
      <c r="Y612" s="623"/>
      <c r="Z612" s="557"/>
      <c r="AA612" s="557"/>
    </row>
    <row r="613" spans="1:27">
      <c r="A613" s="557"/>
      <c r="B613" s="557"/>
      <c r="C613" s="619"/>
      <c r="D613" s="557"/>
      <c r="E613" s="621"/>
      <c r="F613" s="557"/>
      <c r="G613" s="623"/>
      <c r="H613" s="557"/>
      <c r="I613" s="557"/>
      <c r="J613" s="557"/>
      <c r="K613" s="557"/>
      <c r="L613" s="624"/>
      <c r="M613" s="557"/>
      <c r="N613" s="621"/>
      <c r="O613" s="557"/>
      <c r="P613" s="623"/>
      <c r="Q613" s="557"/>
      <c r="R613" s="557"/>
      <c r="S613" s="557"/>
      <c r="T613" s="557"/>
      <c r="U613" s="624"/>
      <c r="V613" s="557"/>
      <c r="W613" s="623"/>
      <c r="X613" s="623"/>
      <c r="Y613" s="623"/>
      <c r="Z613" s="557"/>
      <c r="AA613" s="557"/>
    </row>
    <row r="614" spans="1:27">
      <c r="A614" s="557"/>
      <c r="B614" s="557"/>
      <c r="C614" s="619"/>
      <c r="D614" s="557"/>
      <c r="E614" s="621"/>
      <c r="F614" s="557"/>
      <c r="G614" s="623"/>
      <c r="H614" s="557"/>
      <c r="I614" s="557"/>
      <c r="J614" s="557"/>
      <c r="K614" s="557"/>
      <c r="L614" s="624"/>
      <c r="M614" s="557"/>
      <c r="N614" s="621"/>
      <c r="O614" s="557"/>
      <c r="P614" s="623"/>
      <c r="Q614" s="557"/>
      <c r="R614" s="557"/>
      <c r="S614" s="557"/>
      <c r="T614" s="557"/>
      <c r="U614" s="624"/>
      <c r="V614" s="557"/>
      <c r="W614" s="623"/>
      <c r="X614" s="623"/>
      <c r="Y614" s="623"/>
      <c r="Z614" s="557"/>
      <c r="AA614" s="557"/>
    </row>
    <row r="615" spans="1:27">
      <c r="A615" s="557"/>
      <c r="B615" s="557"/>
      <c r="C615" s="619"/>
      <c r="D615" s="557"/>
      <c r="E615" s="621"/>
      <c r="F615" s="557"/>
      <c r="G615" s="623"/>
      <c r="H615" s="557"/>
      <c r="I615" s="557"/>
      <c r="J615" s="557"/>
      <c r="K615" s="557"/>
      <c r="L615" s="624"/>
      <c r="M615" s="557"/>
      <c r="N615" s="621"/>
      <c r="O615" s="557"/>
      <c r="P615" s="623"/>
      <c r="Q615" s="557"/>
      <c r="R615" s="557"/>
      <c r="S615" s="557"/>
      <c r="T615" s="557"/>
      <c r="U615" s="624"/>
      <c r="V615" s="557"/>
      <c r="W615" s="623"/>
      <c r="X615" s="623"/>
      <c r="Y615" s="623"/>
      <c r="Z615" s="557"/>
      <c r="AA615" s="557"/>
    </row>
    <row r="616" spans="1:27">
      <c r="A616" s="557"/>
      <c r="B616" s="557"/>
      <c r="C616" s="619"/>
      <c r="D616" s="557"/>
      <c r="E616" s="621"/>
      <c r="F616" s="557"/>
      <c r="G616" s="623"/>
      <c r="H616" s="557"/>
      <c r="I616" s="557"/>
      <c r="J616" s="557"/>
      <c r="K616" s="557"/>
      <c r="L616" s="624"/>
      <c r="M616" s="557"/>
      <c r="N616" s="621"/>
      <c r="O616" s="557"/>
      <c r="P616" s="623"/>
      <c r="Q616" s="557"/>
      <c r="R616" s="557"/>
      <c r="S616" s="557"/>
      <c r="T616" s="557"/>
      <c r="U616" s="624"/>
      <c r="V616" s="557"/>
      <c r="W616" s="623"/>
      <c r="X616" s="623"/>
      <c r="Y616" s="623"/>
      <c r="Z616" s="557"/>
      <c r="AA616" s="557"/>
    </row>
    <row r="617" spans="1:27">
      <c r="A617" s="557"/>
      <c r="B617" s="557"/>
      <c r="C617" s="619"/>
      <c r="D617" s="557"/>
      <c r="E617" s="621"/>
      <c r="F617" s="557"/>
      <c r="G617" s="623"/>
      <c r="H617" s="557"/>
      <c r="I617" s="557"/>
      <c r="J617" s="557"/>
      <c r="K617" s="557"/>
      <c r="L617" s="624"/>
      <c r="M617" s="557"/>
      <c r="N617" s="621"/>
      <c r="O617" s="557"/>
      <c r="P617" s="623"/>
      <c r="Q617" s="557"/>
      <c r="R617" s="557"/>
      <c r="S617" s="557"/>
      <c r="T617" s="557"/>
      <c r="U617" s="624"/>
      <c r="V617" s="557"/>
      <c r="W617" s="623"/>
      <c r="X617" s="623"/>
      <c r="Y617" s="623"/>
      <c r="Z617" s="557"/>
      <c r="AA617" s="557"/>
    </row>
    <row r="618" spans="1:27">
      <c r="A618" s="557"/>
      <c r="B618" s="557"/>
      <c r="C618" s="619"/>
      <c r="D618" s="557"/>
      <c r="E618" s="621"/>
      <c r="F618" s="557"/>
      <c r="G618" s="623"/>
      <c r="H618" s="557"/>
      <c r="I618" s="557"/>
      <c r="J618" s="557"/>
      <c r="K618" s="557"/>
      <c r="L618" s="624"/>
      <c r="M618" s="557"/>
      <c r="N618" s="621"/>
      <c r="O618" s="557"/>
      <c r="P618" s="623"/>
      <c r="Q618" s="557"/>
      <c r="R618" s="557"/>
      <c r="S618" s="557"/>
      <c r="T618" s="557"/>
      <c r="U618" s="624"/>
      <c r="V618" s="557"/>
      <c r="W618" s="623"/>
      <c r="X618" s="623"/>
      <c r="Y618" s="623"/>
      <c r="Z618" s="557"/>
      <c r="AA618" s="557"/>
    </row>
    <row r="619" spans="1:27">
      <c r="A619" s="557"/>
      <c r="B619" s="557"/>
      <c r="C619" s="619"/>
      <c r="D619" s="557"/>
      <c r="E619" s="621"/>
      <c r="F619" s="557"/>
      <c r="G619" s="623"/>
      <c r="H619" s="557"/>
      <c r="I619" s="557"/>
      <c r="J619" s="557"/>
      <c r="K619" s="557"/>
      <c r="L619" s="624"/>
      <c r="M619" s="557"/>
      <c r="N619" s="621"/>
      <c r="O619" s="557"/>
      <c r="P619" s="623"/>
      <c r="Q619" s="557"/>
      <c r="R619" s="557"/>
      <c r="S619" s="557"/>
      <c r="T619" s="557"/>
      <c r="U619" s="624"/>
      <c r="V619" s="557"/>
      <c r="W619" s="623"/>
      <c r="X619" s="623"/>
      <c r="Y619" s="623"/>
      <c r="Z619" s="557"/>
      <c r="AA619" s="557"/>
    </row>
    <row r="620" spans="1:27">
      <c r="A620" s="557"/>
      <c r="B620" s="557"/>
      <c r="C620" s="619"/>
      <c r="D620" s="557"/>
      <c r="E620" s="621"/>
      <c r="F620" s="557"/>
      <c r="G620" s="623"/>
      <c r="H620" s="557"/>
      <c r="I620" s="557"/>
      <c r="J620" s="557"/>
      <c r="K620" s="557"/>
      <c r="L620" s="624"/>
      <c r="M620" s="557"/>
      <c r="N620" s="621"/>
      <c r="O620" s="557"/>
      <c r="P620" s="623"/>
      <c r="Q620" s="557"/>
      <c r="R620" s="557"/>
      <c r="S620" s="557"/>
      <c r="T620" s="557"/>
      <c r="U620" s="624"/>
      <c r="V620" s="557"/>
      <c r="W620" s="623"/>
      <c r="X620" s="623"/>
      <c r="Y620" s="623"/>
      <c r="Z620" s="557"/>
      <c r="AA620" s="557"/>
    </row>
    <row r="621" spans="1:27">
      <c r="A621" s="557"/>
      <c r="B621" s="557"/>
      <c r="C621" s="619"/>
      <c r="D621" s="557"/>
      <c r="E621" s="621"/>
      <c r="F621" s="557"/>
      <c r="G621" s="623"/>
      <c r="H621" s="557"/>
      <c r="I621" s="557"/>
      <c r="J621" s="557"/>
      <c r="K621" s="557"/>
      <c r="L621" s="624"/>
      <c r="M621" s="557"/>
      <c r="N621" s="621"/>
      <c r="O621" s="557"/>
      <c r="P621" s="623"/>
      <c r="Q621" s="557"/>
      <c r="R621" s="557"/>
      <c r="S621" s="557"/>
      <c r="T621" s="557"/>
      <c r="U621" s="624"/>
      <c r="V621" s="557"/>
      <c r="W621" s="623"/>
      <c r="X621" s="623"/>
      <c r="Y621" s="623"/>
      <c r="Z621" s="557"/>
      <c r="AA621" s="557"/>
    </row>
    <row r="622" spans="1:27">
      <c r="A622" s="557"/>
      <c r="B622" s="557"/>
      <c r="C622" s="619"/>
      <c r="D622" s="557"/>
      <c r="E622" s="621"/>
      <c r="F622" s="557"/>
      <c r="G622" s="623"/>
      <c r="H622" s="557"/>
      <c r="I622" s="557"/>
      <c r="J622" s="557"/>
      <c r="K622" s="557"/>
      <c r="L622" s="624"/>
      <c r="M622" s="557"/>
      <c r="N622" s="621"/>
      <c r="O622" s="557"/>
      <c r="P622" s="623"/>
      <c r="Q622" s="557"/>
      <c r="R622" s="557"/>
      <c r="S622" s="557"/>
      <c r="T622" s="557"/>
      <c r="U622" s="624"/>
      <c r="V622" s="557"/>
      <c r="W622" s="623"/>
      <c r="X622" s="623"/>
      <c r="Y622" s="623"/>
      <c r="Z622" s="557"/>
      <c r="AA622" s="557"/>
    </row>
    <row r="623" spans="1:27">
      <c r="A623" s="557"/>
      <c r="B623" s="557"/>
      <c r="C623" s="619"/>
      <c r="D623" s="557"/>
      <c r="E623" s="621"/>
      <c r="F623" s="557"/>
      <c r="G623" s="623"/>
      <c r="H623" s="557"/>
      <c r="I623" s="557"/>
      <c r="J623" s="557"/>
      <c r="K623" s="557"/>
      <c r="L623" s="624"/>
      <c r="M623" s="557"/>
      <c r="N623" s="621"/>
      <c r="O623" s="557"/>
      <c r="P623" s="623"/>
      <c r="Q623" s="557"/>
      <c r="R623" s="557"/>
      <c r="S623" s="557"/>
      <c r="T623" s="557"/>
      <c r="U623" s="624"/>
      <c r="V623" s="557"/>
      <c r="W623" s="623"/>
      <c r="X623" s="623"/>
      <c r="Y623" s="623"/>
      <c r="Z623" s="557"/>
      <c r="AA623" s="557"/>
    </row>
    <row r="624" spans="1:27">
      <c r="A624" s="557"/>
      <c r="B624" s="557"/>
      <c r="C624" s="619"/>
      <c r="D624" s="557"/>
      <c r="E624" s="621"/>
      <c r="F624" s="557"/>
      <c r="G624" s="623"/>
      <c r="H624" s="557"/>
      <c r="I624" s="557"/>
      <c r="J624" s="557"/>
      <c r="K624" s="557"/>
      <c r="L624" s="624"/>
      <c r="M624" s="557"/>
      <c r="N624" s="621"/>
      <c r="O624" s="557"/>
      <c r="P624" s="623"/>
      <c r="Q624" s="557"/>
      <c r="R624" s="557"/>
      <c r="S624" s="557"/>
      <c r="T624" s="557"/>
      <c r="U624" s="624"/>
      <c r="V624" s="557"/>
      <c r="W624" s="623"/>
      <c r="X624" s="623"/>
      <c r="Y624" s="623"/>
      <c r="Z624" s="557"/>
      <c r="AA624" s="557"/>
    </row>
    <row r="625" spans="1:27">
      <c r="A625" s="557"/>
      <c r="B625" s="557"/>
      <c r="C625" s="619"/>
      <c r="D625" s="557"/>
      <c r="E625" s="621"/>
      <c r="F625" s="557"/>
      <c r="G625" s="623"/>
      <c r="H625" s="557"/>
      <c r="I625" s="557"/>
      <c r="J625" s="557"/>
      <c r="K625" s="557"/>
      <c r="L625" s="624"/>
      <c r="M625" s="557"/>
      <c r="N625" s="621"/>
      <c r="O625" s="557"/>
      <c r="P625" s="623"/>
      <c r="Q625" s="557"/>
      <c r="R625" s="557"/>
      <c r="S625" s="557"/>
      <c r="T625" s="557"/>
      <c r="U625" s="624"/>
      <c r="V625" s="557"/>
      <c r="W625" s="623"/>
      <c r="X625" s="623"/>
      <c r="Y625" s="623"/>
      <c r="Z625" s="557"/>
      <c r="AA625" s="557"/>
    </row>
    <row r="626" spans="1:27">
      <c r="A626" s="557"/>
      <c r="B626" s="557"/>
      <c r="C626" s="619"/>
      <c r="D626" s="557"/>
      <c r="E626" s="621"/>
      <c r="F626" s="557"/>
      <c r="G626" s="623"/>
      <c r="H626" s="557"/>
      <c r="I626" s="557"/>
      <c r="J626" s="557"/>
      <c r="K626" s="557"/>
      <c r="L626" s="624"/>
      <c r="M626" s="557"/>
      <c r="N626" s="621"/>
      <c r="O626" s="557"/>
      <c r="P626" s="623"/>
      <c r="Q626" s="557"/>
      <c r="R626" s="557"/>
      <c r="S626" s="557"/>
      <c r="T626" s="557"/>
      <c r="U626" s="624"/>
      <c r="V626" s="557"/>
      <c r="W626" s="623"/>
      <c r="X626" s="623"/>
      <c r="Y626" s="623"/>
      <c r="Z626" s="557"/>
      <c r="AA626" s="557"/>
    </row>
    <row r="627" spans="1:27">
      <c r="A627" s="557"/>
      <c r="B627" s="557"/>
      <c r="C627" s="619"/>
      <c r="D627" s="557"/>
      <c r="E627" s="621"/>
      <c r="F627" s="557"/>
      <c r="G627" s="623"/>
      <c r="H627" s="557"/>
      <c r="I627" s="557"/>
      <c r="J627" s="557"/>
      <c r="K627" s="557"/>
      <c r="L627" s="624"/>
      <c r="M627" s="557"/>
      <c r="N627" s="621"/>
      <c r="O627" s="557"/>
      <c r="P627" s="623"/>
      <c r="Q627" s="557"/>
      <c r="R627" s="557"/>
      <c r="S627" s="557"/>
      <c r="T627" s="557"/>
      <c r="U627" s="624"/>
      <c r="V627" s="557"/>
      <c r="W627" s="623"/>
      <c r="X627" s="623"/>
      <c r="Y627" s="623"/>
      <c r="Z627" s="557"/>
      <c r="AA627" s="557"/>
    </row>
    <row r="628" spans="1:27">
      <c r="A628" s="557"/>
      <c r="B628" s="557"/>
      <c r="C628" s="619"/>
      <c r="D628" s="557"/>
      <c r="E628" s="621"/>
      <c r="F628" s="557"/>
      <c r="G628" s="623"/>
      <c r="H628" s="557"/>
      <c r="I628" s="557"/>
      <c r="J628" s="557"/>
      <c r="K628" s="557"/>
      <c r="L628" s="624"/>
      <c r="M628" s="557"/>
      <c r="N628" s="621"/>
      <c r="O628" s="557"/>
      <c r="P628" s="623"/>
      <c r="Q628" s="557"/>
      <c r="R628" s="557"/>
      <c r="S628" s="557"/>
      <c r="T628" s="557"/>
      <c r="U628" s="624"/>
      <c r="V628" s="557"/>
      <c r="W628" s="623"/>
      <c r="X628" s="623"/>
      <c r="Y628" s="623"/>
      <c r="Z628" s="557"/>
      <c r="AA628" s="557"/>
    </row>
    <row r="629" spans="1:27">
      <c r="A629" s="557"/>
      <c r="B629" s="557"/>
      <c r="C629" s="619"/>
      <c r="D629" s="557"/>
      <c r="E629" s="621"/>
      <c r="F629" s="557"/>
      <c r="G629" s="623"/>
      <c r="H629" s="557"/>
      <c r="I629" s="557"/>
      <c r="J629" s="557"/>
      <c r="K629" s="557"/>
      <c r="L629" s="624"/>
      <c r="M629" s="557"/>
      <c r="N629" s="621"/>
      <c r="O629" s="557"/>
      <c r="P629" s="623"/>
      <c r="Q629" s="557"/>
      <c r="R629" s="557"/>
      <c r="S629" s="557"/>
      <c r="T629" s="557"/>
      <c r="U629" s="624"/>
      <c r="V629" s="557"/>
      <c r="W629" s="623"/>
      <c r="X629" s="623"/>
      <c r="Y629" s="623"/>
      <c r="Z629" s="557"/>
      <c r="AA629" s="557"/>
    </row>
    <row r="630" spans="1:27">
      <c r="A630" s="557"/>
      <c r="B630" s="557"/>
      <c r="C630" s="619"/>
      <c r="D630" s="557"/>
      <c r="E630" s="621"/>
      <c r="F630" s="557"/>
      <c r="G630" s="623"/>
      <c r="H630" s="557"/>
      <c r="I630" s="557"/>
      <c r="J630" s="557"/>
      <c r="K630" s="557"/>
      <c r="L630" s="624"/>
      <c r="M630" s="557"/>
      <c r="N630" s="621"/>
      <c r="O630" s="557"/>
      <c r="P630" s="623"/>
      <c r="Q630" s="557"/>
      <c r="R630" s="557"/>
      <c r="S630" s="557"/>
      <c r="T630" s="557"/>
      <c r="U630" s="624"/>
      <c r="V630" s="557"/>
      <c r="W630" s="623"/>
      <c r="X630" s="623"/>
      <c r="Y630" s="623"/>
      <c r="Z630" s="557"/>
      <c r="AA630" s="557"/>
    </row>
    <row r="631" spans="1:27">
      <c r="A631" s="557"/>
      <c r="B631" s="557"/>
      <c r="C631" s="619"/>
      <c r="D631" s="557"/>
      <c r="E631" s="621"/>
      <c r="F631" s="557"/>
      <c r="G631" s="623"/>
      <c r="H631" s="557"/>
      <c r="I631" s="557"/>
      <c r="J631" s="557"/>
      <c r="K631" s="557"/>
      <c r="L631" s="624"/>
      <c r="M631" s="557"/>
      <c r="N631" s="621"/>
      <c r="O631" s="557"/>
      <c r="P631" s="623"/>
      <c r="Q631" s="557"/>
      <c r="R631" s="557"/>
      <c r="S631" s="557"/>
      <c r="T631" s="557"/>
      <c r="U631" s="624"/>
      <c r="V631" s="557"/>
      <c r="W631" s="623"/>
      <c r="X631" s="623"/>
      <c r="Y631" s="623"/>
      <c r="Z631" s="557"/>
      <c r="AA631" s="557"/>
    </row>
    <row r="632" spans="1:27">
      <c r="A632" s="557"/>
      <c r="B632" s="557"/>
      <c r="C632" s="619"/>
      <c r="D632" s="557"/>
      <c r="E632" s="621"/>
      <c r="F632" s="557"/>
      <c r="G632" s="623"/>
      <c r="H632" s="557"/>
      <c r="I632" s="557"/>
      <c r="J632" s="557"/>
      <c r="K632" s="557"/>
      <c r="L632" s="624"/>
      <c r="M632" s="557"/>
      <c r="N632" s="621"/>
      <c r="O632" s="557"/>
      <c r="P632" s="623"/>
      <c r="Q632" s="557"/>
      <c r="R632" s="557"/>
      <c r="S632" s="557"/>
      <c r="T632" s="557"/>
      <c r="U632" s="624"/>
      <c r="V632" s="557"/>
      <c r="W632" s="623"/>
      <c r="X632" s="623"/>
      <c r="Y632" s="623"/>
      <c r="Z632" s="557"/>
      <c r="AA632" s="557"/>
    </row>
    <row r="633" spans="1:27">
      <c r="A633" s="557"/>
      <c r="B633" s="557"/>
      <c r="C633" s="619"/>
      <c r="D633" s="557"/>
      <c r="E633" s="621"/>
      <c r="F633" s="557"/>
      <c r="G633" s="623"/>
      <c r="H633" s="557"/>
      <c r="I633" s="557"/>
      <c r="J633" s="557"/>
      <c r="K633" s="557"/>
      <c r="L633" s="624"/>
      <c r="M633" s="557"/>
      <c r="N633" s="621"/>
      <c r="O633" s="557"/>
      <c r="P633" s="623"/>
      <c r="Q633" s="557"/>
      <c r="R633" s="557"/>
      <c r="S633" s="557"/>
      <c r="T633" s="557"/>
      <c r="U633" s="624"/>
      <c r="V633" s="557"/>
      <c r="W633" s="623"/>
      <c r="X633" s="623"/>
      <c r="Y633" s="623"/>
      <c r="Z633" s="557"/>
      <c r="AA633" s="557"/>
    </row>
    <row r="634" spans="1:27">
      <c r="A634" s="557"/>
      <c r="B634" s="557"/>
      <c r="C634" s="619"/>
      <c r="D634" s="557"/>
      <c r="E634" s="621"/>
      <c r="F634" s="557"/>
      <c r="G634" s="623"/>
      <c r="H634" s="557"/>
      <c r="I634" s="557"/>
      <c r="J634" s="557"/>
      <c r="K634" s="557"/>
      <c r="L634" s="624"/>
      <c r="M634" s="557"/>
      <c r="N634" s="621"/>
      <c r="O634" s="557"/>
      <c r="P634" s="623"/>
      <c r="Q634" s="557"/>
      <c r="R634" s="557"/>
      <c r="S634" s="557"/>
      <c r="T634" s="557"/>
      <c r="U634" s="624"/>
      <c r="V634" s="557"/>
      <c r="W634" s="623"/>
      <c r="X634" s="623"/>
      <c r="Y634" s="623"/>
      <c r="Z634" s="557"/>
      <c r="AA634" s="557"/>
    </row>
    <row r="635" spans="1:27">
      <c r="A635" s="557"/>
      <c r="B635" s="557"/>
      <c r="C635" s="619"/>
      <c r="D635" s="557"/>
      <c r="E635" s="621"/>
      <c r="F635" s="557"/>
      <c r="G635" s="623"/>
      <c r="H635" s="557"/>
      <c r="I635" s="557"/>
      <c r="J635" s="557"/>
      <c r="K635" s="557"/>
      <c r="L635" s="624"/>
      <c r="M635" s="557"/>
      <c r="N635" s="621"/>
      <c r="O635" s="557"/>
      <c r="P635" s="623"/>
      <c r="Q635" s="557"/>
      <c r="R635" s="557"/>
      <c r="S635" s="557"/>
      <c r="T635" s="557"/>
      <c r="U635" s="624"/>
      <c r="V635" s="557"/>
      <c r="W635" s="623"/>
      <c r="X635" s="623"/>
      <c r="Y635" s="623"/>
      <c r="Z635" s="557"/>
      <c r="AA635" s="557"/>
    </row>
    <row r="636" spans="1:27">
      <c r="A636" s="557"/>
      <c r="B636" s="557"/>
      <c r="C636" s="619"/>
      <c r="D636" s="557"/>
      <c r="E636" s="621"/>
      <c r="F636" s="557"/>
      <c r="G636" s="623"/>
      <c r="H636" s="557"/>
      <c r="I636" s="557"/>
      <c r="J636" s="557"/>
      <c r="K636" s="557"/>
      <c r="L636" s="624"/>
      <c r="M636" s="557"/>
      <c r="N636" s="621"/>
      <c r="O636" s="557"/>
      <c r="P636" s="623"/>
      <c r="Q636" s="557"/>
      <c r="R636" s="557"/>
      <c r="S636" s="557"/>
      <c r="T636" s="557"/>
      <c r="U636" s="624"/>
      <c r="V636" s="557"/>
      <c r="W636" s="623"/>
      <c r="X636" s="623"/>
      <c r="Y636" s="623"/>
      <c r="Z636" s="557"/>
      <c r="AA636" s="557"/>
    </row>
    <row r="637" spans="1:27">
      <c r="A637" s="557"/>
      <c r="B637" s="557"/>
      <c r="C637" s="619"/>
      <c r="D637" s="557"/>
      <c r="E637" s="621"/>
      <c r="F637" s="557"/>
      <c r="G637" s="623"/>
      <c r="H637" s="557"/>
      <c r="I637" s="557"/>
      <c r="J637" s="557"/>
      <c r="K637" s="557"/>
      <c r="L637" s="624"/>
      <c r="M637" s="557"/>
      <c r="N637" s="621"/>
      <c r="O637" s="557"/>
      <c r="P637" s="623"/>
      <c r="Q637" s="557"/>
      <c r="R637" s="557"/>
      <c r="S637" s="557"/>
      <c r="T637" s="557"/>
      <c r="U637" s="624"/>
      <c r="V637" s="557"/>
      <c r="W637" s="623"/>
      <c r="X637" s="623"/>
      <c r="Y637" s="623"/>
      <c r="Z637" s="557"/>
      <c r="AA637" s="557"/>
    </row>
    <row r="638" spans="1:27">
      <c r="A638" s="557"/>
      <c r="B638" s="557"/>
      <c r="C638" s="619"/>
      <c r="D638" s="557"/>
      <c r="E638" s="621"/>
      <c r="F638" s="557"/>
      <c r="G638" s="623"/>
      <c r="H638" s="557"/>
      <c r="I638" s="557"/>
      <c r="J638" s="557"/>
      <c r="K638" s="557"/>
      <c r="L638" s="624"/>
      <c r="M638" s="557"/>
      <c r="N638" s="621"/>
      <c r="O638" s="557"/>
      <c r="P638" s="623"/>
      <c r="Q638" s="557"/>
      <c r="R638" s="557"/>
      <c r="S638" s="557"/>
      <c r="T638" s="557"/>
      <c r="U638" s="624"/>
      <c r="V638" s="557"/>
      <c r="W638" s="623"/>
      <c r="X638" s="623"/>
      <c r="Y638" s="623"/>
      <c r="Z638" s="557"/>
      <c r="AA638" s="557"/>
    </row>
    <row r="639" spans="1:27">
      <c r="A639" s="557"/>
      <c r="B639" s="557"/>
      <c r="C639" s="619"/>
      <c r="D639" s="557"/>
      <c r="E639" s="621"/>
      <c r="F639" s="557"/>
      <c r="G639" s="623"/>
      <c r="H639" s="557"/>
      <c r="I639" s="557"/>
      <c r="J639" s="557"/>
      <c r="K639" s="557"/>
      <c r="L639" s="624"/>
      <c r="M639" s="557"/>
      <c r="N639" s="621"/>
      <c r="O639" s="557"/>
      <c r="P639" s="623"/>
      <c r="Q639" s="557"/>
      <c r="R639" s="557"/>
      <c r="S639" s="557"/>
      <c r="T639" s="557"/>
      <c r="U639" s="624"/>
      <c r="V639" s="557"/>
      <c r="W639" s="623"/>
      <c r="X639" s="623"/>
      <c r="Y639" s="623"/>
      <c r="Z639" s="557"/>
      <c r="AA639" s="557"/>
    </row>
    <row r="640" spans="1:27">
      <c r="A640" s="557"/>
      <c r="B640" s="557"/>
      <c r="C640" s="619"/>
      <c r="D640" s="557"/>
      <c r="E640" s="621"/>
      <c r="F640" s="557"/>
      <c r="G640" s="623"/>
      <c r="H640" s="557"/>
      <c r="I640" s="557"/>
      <c r="J640" s="557"/>
      <c r="K640" s="557"/>
      <c r="L640" s="624"/>
      <c r="M640" s="557"/>
      <c r="N640" s="621"/>
      <c r="O640" s="557"/>
      <c r="P640" s="623"/>
      <c r="Q640" s="557"/>
      <c r="R640" s="557"/>
      <c r="S640" s="557"/>
      <c r="T640" s="557"/>
      <c r="U640" s="624"/>
      <c r="V640" s="557"/>
      <c r="W640" s="623"/>
      <c r="X640" s="623"/>
      <c r="Y640" s="623"/>
      <c r="Z640" s="557"/>
      <c r="AA640" s="557"/>
    </row>
    <row r="641" spans="1:27">
      <c r="A641" s="557"/>
      <c r="B641" s="557"/>
      <c r="C641" s="619"/>
      <c r="D641" s="557"/>
      <c r="E641" s="621"/>
      <c r="F641" s="557"/>
      <c r="G641" s="623"/>
      <c r="H641" s="557"/>
      <c r="I641" s="557"/>
      <c r="J641" s="557"/>
      <c r="K641" s="557"/>
      <c r="L641" s="624"/>
      <c r="M641" s="557"/>
      <c r="N641" s="621"/>
      <c r="O641" s="557"/>
      <c r="P641" s="623"/>
      <c r="Q641" s="557"/>
      <c r="R641" s="557"/>
      <c r="S641" s="557"/>
      <c r="T641" s="557"/>
      <c r="U641" s="624"/>
      <c r="V641" s="557"/>
      <c r="W641" s="623"/>
      <c r="X641" s="623"/>
      <c r="Y641" s="623"/>
      <c r="Z641" s="557"/>
      <c r="AA641" s="557"/>
    </row>
    <row r="642" spans="1:27">
      <c r="A642" s="557"/>
      <c r="B642" s="557"/>
      <c r="C642" s="619"/>
      <c r="D642" s="557"/>
      <c r="E642" s="621"/>
      <c r="F642" s="557"/>
      <c r="G642" s="623"/>
      <c r="H642" s="557"/>
      <c r="I642" s="557"/>
      <c r="J642" s="557"/>
      <c r="K642" s="557"/>
      <c r="L642" s="624"/>
      <c r="M642" s="557"/>
      <c r="N642" s="621"/>
      <c r="O642" s="557"/>
      <c r="P642" s="623"/>
      <c r="Q642" s="557"/>
      <c r="R642" s="557"/>
      <c r="S642" s="557"/>
      <c r="T642" s="557"/>
      <c r="U642" s="624"/>
      <c r="V642" s="557"/>
      <c r="W642" s="623"/>
      <c r="X642" s="623"/>
      <c r="Y642" s="623"/>
      <c r="Z642" s="557"/>
      <c r="AA642" s="557"/>
    </row>
    <row r="643" spans="1:27">
      <c r="A643" s="557"/>
      <c r="B643" s="557"/>
      <c r="C643" s="619"/>
      <c r="D643" s="557"/>
      <c r="E643" s="621"/>
      <c r="F643" s="557"/>
      <c r="G643" s="623"/>
      <c r="H643" s="557"/>
      <c r="I643" s="557"/>
      <c r="J643" s="557"/>
      <c r="K643" s="557"/>
      <c r="L643" s="624"/>
      <c r="M643" s="557"/>
      <c r="N643" s="621"/>
      <c r="O643" s="557"/>
      <c r="P643" s="623"/>
      <c r="Q643" s="557"/>
      <c r="R643" s="557"/>
      <c r="S643" s="557"/>
      <c r="T643" s="557"/>
      <c r="U643" s="624"/>
      <c r="V643" s="557"/>
      <c r="W643" s="623"/>
      <c r="X643" s="623"/>
      <c r="Y643" s="623"/>
      <c r="Z643" s="557"/>
      <c r="AA643" s="557"/>
    </row>
    <row r="644" spans="1:27">
      <c r="A644" s="557"/>
      <c r="B644" s="557"/>
      <c r="C644" s="619"/>
      <c r="D644" s="557"/>
      <c r="E644" s="621"/>
      <c r="F644" s="557"/>
      <c r="G644" s="623"/>
      <c r="H644" s="557"/>
      <c r="I644" s="557"/>
      <c r="J644" s="557"/>
      <c r="K644" s="557"/>
      <c r="L644" s="624"/>
      <c r="M644" s="557"/>
      <c r="N644" s="621"/>
      <c r="O644" s="557"/>
      <c r="P644" s="623"/>
      <c r="Q644" s="557"/>
      <c r="R644" s="557"/>
      <c r="S644" s="557"/>
      <c r="T644" s="557"/>
      <c r="U644" s="624"/>
      <c r="V644" s="557"/>
      <c r="W644" s="623"/>
      <c r="X644" s="623"/>
      <c r="Y644" s="623"/>
      <c r="Z644" s="557"/>
      <c r="AA644" s="557"/>
    </row>
    <row r="645" spans="1:27">
      <c r="A645" s="557"/>
      <c r="B645" s="557"/>
      <c r="C645" s="619"/>
      <c r="D645" s="557"/>
      <c r="E645" s="621"/>
      <c r="F645" s="557"/>
      <c r="G645" s="623"/>
      <c r="H645" s="557"/>
      <c r="I645" s="557"/>
      <c r="J645" s="557"/>
      <c r="K645" s="557"/>
      <c r="L645" s="624"/>
      <c r="M645" s="557"/>
      <c r="N645" s="621"/>
      <c r="O645" s="557"/>
      <c r="P645" s="623"/>
      <c r="Q645" s="557"/>
      <c r="R645" s="557"/>
      <c r="S645" s="557"/>
      <c r="T645" s="557"/>
      <c r="U645" s="624"/>
      <c r="V645" s="557"/>
      <c r="W645" s="623"/>
      <c r="X645" s="623"/>
      <c r="Y645" s="623"/>
      <c r="Z645" s="557"/>
      <c r="AA645" s="557"/>
    </row>
    <row r="646" spans="1:27">
      <c r="A646" s="557"/>
      <c r="B646" s="557"/>
      <c r="C646" s="619"/>
      <c r="D646" s="557"/>
      <c r="E646" s="621"/>
      <c r="F646" s="557"/>
      <c r="G646" s="623"/>
      <c r="H646" s="557"/>
      <c r="I646" s="557"/>
      <c r="J646" s="557"/>
      <c r="K646" s="557"/>
      <c r="L646" s="624"/>
      <c r="M646" s="557"/>
      <c r="N646" s="621"/>
      <c r="O646" s="557"/>
      <c r="P646" s="623"/>
      <c r="Q646" s="557"/>
      <c r="R646" s="557"/>
      <c r="S646" s="557"/>
      <c r="T646" s="557"/>
      <c r="U646" s="624"/>
      <c r="V646" s="557"/>
      <c r="W646" s="623"/>
      <c r="X646" s="623"/>
      <c r="Y646" s="623"/>
      <c r="Z646" s="557"/>
      <c r="AA646" s="557"/>
    </row>
    <row r="647" spans="1:27">
      <c r="A647" s="557"/>
      <c r="B647" s="557"/>
      <c r="C647" s="619"/>
      <c r="D647" s="557"/>
      <c r="E647" s="621"/>
      <c r="F647" s="557"/>
      <c r="G647" s="623"/>
      <c r="H647" s="557"/>
      <c r="I647" s="557"/>
      <c r="J647" s="557"/>
      <c r="K647" s="557"/>
      <c r="L647" s="624"/>
      <c r="M647" s="557"/>
      <c r="N647" s="621"/>
      <c r="O647" s="557"/>
      <c r="P647" s="623"/>
      <c r="Q647" s="557"/>
      <c r="R647" s="557"/>
      <c r="S647" s="557"/>
      <c r="T647" s="557"/>
      <c r="U647" s="624"/>
      <c r="V647" s="557"/>
      <c r="W647" s="623"/>
      <c r="X647" s="623"/>
      <c r="Y647" s="623"/>
      <c r="Z647" s="557"/>
      <c r="AA647" s="557"/>
    </row>
    <row r="648" spans="1:27">
      <c r="A648" s="557"/>
      <c r="B648" s="557"/>
      <c r="C648" s="619"/>
      <c r="D648" s="557"/>
      <c r="E648" s="621"/>
      <c r="F648" s="557"/>
      <c r="G648" s="623"/>
      <c r="H648" s="557"/>
      <c r="I648" s="557"/>
      <c r="J648" s="557"/>
      <c r="K648" s="557"/>
      <c r="L648" s="624"/>
      <c r="M648" s="557"/>
      <c r="N648" s="621"/>
      <c r="O648" s="557"/>
      <c r="P648" s="623"/>
      <c r="Q648" s="557"/>
      <c r="R648" s="557"/>
      <c r="S648" s="557"/>
      <c r="T648" s="557"/>
      <c r="U648" s="624"/>
      <c r="V648" s="557"/>
      <c r="W648" s="623"/>
      <c r="X648" s="623"/>
      <c r="Y648" s="623"/>
      <c r="Z648" s="557"/>
      <c r="AA648" s="557"/>
    </row>
    <row r="649" spans="1:27">
      <c r="A649" s="557"/>
      <c r="B649" s="557"/>
      <c r="C649" s="619"/>
      <c r="D649" s="557"/>
      <c r="E649" s="621"/>
      <c r="F649" s="557"/>
      <c r="G649" s="623"/>
      <c r="H649" s="557"/>
      <c r="I649" s="557"/>
      <c r="J649" s="557"/>
      <c r="K649" s="557"/>
      <c r="L649" s="624"/>
      <c r="M649" s="557"/>
      <c r="N649" s="621"/>
      <c r="O649" s="557"/>
      <c r="P649" s="623"/>
      <c r="Q649" s="557"/>
      <c r="R649" s="557"/>
      <c r="S649" s="557"/>
      <c r="T649" s="557"/>
      <c r="U649" s="624"/>
      <c r="V649" s="557"/>
      <c r="W649" s="623"/>
      <c r="X649" s="623"/>
      <c r="Y649" s="623"/>
      <c r="Z649" s="557"/>
      <c r="AA649" s="557"/>
    </row>
    <row r="650" spans="1:27">
      <c r="A650" s="557"/>
      <c r="B650" s="557"/>
      <c r="C650" s="619"/>
      <c r="D650" s="557"/>
      <c r="E650" s="621"/>
      <c r="F650" s="557"/>
      <c r="G650" s="623"/>
      <c r="H650" s="557"/>
      <c r="I650" s="557"/>
      <c r="J650" s="557"/>
      <c r="K650" s="557"/>
      <c r="L650" s="624"/>
      <c r="M650" s="557"/>
      <c r="N650" s="621"/>
      <c r="O650" s="557"/>
      <c r="P650" s="623"/>
      <c r="Q650" s="557"/>
      <c r="R650" s="557"/>
      <c r="S650" s="557"/>
      <c r="T650" s="557"/>
      <c r="U650" s="624"/>
      <c r="V650" s="557"/>
      <c r="W650" s="623"/>
      <c r="X650" s="623"/>
      <c r="Y650" s="623"/>
      <c r="Z650" s="557"/>
      <c r="AA650" s="557"/>
    </row>
    <row r="651" spans="1:27">
      <c r="A651" s="557"/>
      <c r="B651" s="557"/>
      <c r="C651" s="619"/>
      <c r="D651" s="557"/>
      <c r="E651" s="621"/>
      <c r="F651" s="557"/>
      <c r="G651" s="623"/>
      <c r="H651" s="557"/>
      <c r="I651" s="557"/>
      <c r="J651" s="557"/>
      <c r="K651" s="557"/>
      <c r="L651" s="624"/>
      <c r="M651" s="557"/>
      <c r="N651" s="621"/>
      <c r="O651" s="557"/>
      <c r="P651" s="623"/>
      <c r="Q651" s="557"/>
      <c r="R651" s="557"/>
      <c r="S651" s="557"/>
      <c r="T651" s="557"/>
      <c r="U651" s="624"/>
      <c r="V651" s="557"/>
      <c r="W651" s="623"/>
      <c r="X651" s="623"/>
      <c r="Y651" s="623"/>
      <c r="Z651" s="557"/>
      <c r="AA651" s="557"/>
    </row>
    <row r="652" spans="1:27">
      <c r="A652" s="557"/>
      <c r="B652" s="557"/>
      <c r="C652" s="619"/>
      <c r="D652" s="557"/>
      <c r="E652" s="621"/>
      <c r="F652" s="557"/>
      <c r="G652" s="623"/>
      <c r="H652" s="557"/>
      <c r="I652" s="557"/>
      <c r="J652" s="557"/>
      <c r="K652" s="557"/>
      <c r="L652" s="624"/>
      <c r="M652" s="557"/>
      <c r="N652" s="621"/>
      <c r="O652" s="557"/>
      <c r="P652" s="623"/>
      <c r="Q652" s="557"/>
      <c r="R652" s="557"/>
      <c r="S652" s="557"/>
      <c r="T652" s="557"/>
      <c r="U652" s="624"/>
      <c r="V652" s="557"/>
      <c r="W652" s="623"/>
      <c r="X652" s="623"/>
      <c r="Y652" s="623"/>
      <c r="Z652" s="557"/>
      <c r="AA652" s="557"/>
    </row>
    <row r="653" spans="1:27">
      <c r="A653" s="557"/>
      <c r="B653" s="557"/>
      <c r="C653" s="619"/>
      <c r="D653" s="557"/>
      <c r="E653" s="621"/>
      <c r="F653" s="557"/>
      <c r="G653" s="623"/>
      <c r="H653" s="557"/>
      <c r="I653" s="557"/>
      <c r="J653" s="557"/>
      <c r="K653" s="557"/>
      <c r="L653" s="624"/>
      <c r="M653" s="557"/>
      <c r="N653" s="621"/>
      <c r="O653" s="557"/>
      <c r="P653" s="623"/>
      <c r="Q653" s="557"/>
      <c r="R653" s="557"/>
      <c r="S653" s="557"/>
      <c r="T653" s="557"/>
      <c r="U653" s="624"/>
      <c r="V653" s="557"/>
      <c r="W653" s="623"/>
      <c r="X653" s="623"/>
      <c r="Y653" s="623"/>
      <c r="Z653" s="557"/>
      <c r="AA653" s="557"/>
    </row>
    <row r="654" spans="1:27">
      <c r="A654" s="557"/>
      <c r="B654" s="557"/>
      <c r="C654" s="619"/>
      <c r="D654" s="557"/>
      <c r="E654" s="621"/>
      <c r="F654" s="557"/>
      <c r="G654" s="623"/>
      <c r="H654" s="557"/>
      <c r="I654" s="557"/>
      <c r="J654" s="557"/>
      <c r="K654" s="557"/>
      <c r="L654" s="624"/>
      <c r="M654" s="557"/>
      <c r="N654" s="621"/>
      <c r="O654" s="557"/>
      <c r="P654" s="623"/>
      <c r="Q654" s="557"/>
      <c r="R654" s="557"/>
      <c r="S654" s="557"/>
      <c r="T654" s="557"/>
      <c r="U654" s="624"/>
      <c r="V654" s="557"/>
      <c r="W654" s="623"/>
      <c r="X654" s="623"/>
      <c r="Y654" s="623"/>
      <c r="Z654" s="557"/>
      <c r="AA654" s="557"/>
    </row>
    <row r="655" spans="1:27">
      <c r="A655" s="557"/>
      <c r="B655" s="557"/>
      <c r="C655" s="619"/>
      <c r="D655" s="557"/>
      <c r="E655" s="621"/>
      <c r="F655" s="557"/>
      <c r="G655" s="623"/>
      <c r="H655" s="557"/>
      <c r="I655" s="557"/>
      <c r="J655" s="557"/>
      <c r="K655" s="557"/>
      <c r="L655" s="624"/>
      <c r="M655" s="557"/>
      <c r="N655" s="621"/>
      <c r="O655" s="557"/>
      <c r="P655" s="623"/>
      <c r="Q655" s="557"/>
      <c r="R655" s="557"/>
      <c r="S655" s="557"/>
      <c r="T655" s="557"/>
      <c r="U655" s="624"/>
      <c r="V655" s="557"/>
      <c r="W655" s="623"/>
      <c r="X655" s="623"/>
      <c r="Y655" s="623"/>
      <c r="Z655" s="557"/>
      <c r="AA655" s="557"/>
    </row>
    <row r="656" spans="1:27">
      <c r="A656" s="557"/>
      <c r="B656" s="557"/>
      <c r="C656" s="619"/>
      <c r="D656" s="557"/>
      <c r="E656" s="621"/>
      <c r="F656" s="557"/>
      <c r="G656" s="623"/>
      <c r="H656" s="557"/>
      <c r="I656" s="557"/>
      <c r="J656" s="557"/>
      <c r="K656" s="557"/>
      <c r="L656" s="624"/>
      <c r="M656" s="557"/>
      <c r="N656" s="621"/>
      <c r="O656" s="557"/>
      <c r="P656" s="623"/>
      <c r="Q656" s="557"/>
      <c r="R656" s="557"/>
      <c r="S656" s="557"/>
      <c r="T656" s="557"/>
      <c r="U656" s="624"/>
      <c r="V656" s="557"/>
      <c r="W656" s="623"/>
      <c r="X656" s="623"/>
      <c r="Y656" s="623"/>
      <c r="Z656" s="557"/>
      <c r="AA656" s="557"/>
    </row>
    <row r="657" spans="1:27">
      <c r="A657" s="557"/>
      <c r="B657" s="557"/>
      <c r="C657" s="619"/>
      <c r="D657" s="557"/>
      <c r="E657" s="621"/>
      <c r="F657" s="557"/>
      <c r="G657" s="623"/>
      <c r="H657" s="557"/>
      <c r="I657" s="557"/>
      <c r="J657" s="557"/>
      <c r="K657" s="557"/>
      <c r="L657" s="624"/>
      <c r="M657" s="557"/>
      <c r="N657" s="621"/>
      <c r="O657" s="557"/>
      <c r="P657" s="623"/>
      <c r="Q657" s="557"/>
      <c r="R657" s="557"/>
      <c r="S657" s="557"/>
      <c r="T657" s="557"/>
      <c r="U657" s="624"/>
      <c r="V657" s="557"/>
      <c r="W657" s="623"/>
      <c r="X657" s="623"/>
      <c r="Y657" s="623"/>
      <c r="Z657" s="557"/>
      <c r="AA657" s="557"/>
    </row>
    <row r="658" spans="1:27">
      <c r="A658" s="557"/>
      <c r="B658" s="557"/>
      <c r="C658" s="619"/>
      <c r="D658" s="557"/>
      <c r="E658" s="621"/>
      <c r="F658" s="557"/>
      <c r="G658" s="623"/>
      <c r="H658" s="557"/>
      <c r="I658" s="557"/>
      <c r="J658" s="557"/>
      <c r="K658" s="557"/>
      <c r="L658" s="624"/>
      <c r="M658" s="557"/>
      <c r="N658" s="621"/>
      <c r="O658" s="557"/>
      <c r="P658" s="623"/>
      <c r="Q658" s="557"/>
      <c r="R658" s="557"/>
      <c r="S658" s="557"/>
      <c r="T658" s="557"/>
      <c r="U658" s="624"/>
      <c r="V658" s="557"/>
      <c r="W658" s="623"/>
      <c r="X658" s="623"/>
      <c r="Y658" s="623"/>
      <c r="Z658" s="557"/>
      <c r="AA658" s="557"/>
    </row>
    <row r="659" spans="1:27">
      <c r="A659" s="557"/>
      <c r="B659" s="557"/>
      <c r="C659" s="619"/>
      <c r="D659" s="557"/>
      <c r="E659" s="621"/>
      <c r="F659" s="557"/>
      <c r="G659" s="623"/>
      <c r="H659" s="557"/>
      <c r="I659" s="557"/>
      <c r="J659" s="557"/>
      <c r="K659" s="557"/>
      <c r="L659" s="624"/>
      <c r="M659" s="557"/>
      <c r="N659" s="621"/>
      <c r="O659" s="557"/>
      <c r="P659" s="623"/>
      <c r="Q659" s="557"/>
      <c r="R659" s="557"/>
      <c r="S659" s="557"/>
      <c r="T659" s="557"/>
      <c r="U659" s="624"/>
      <c r="V659" s="557"/>
      <c r="W659" s="623"/>
      <c r="X659" s="623"/>
      <c r="Y659" s="623"/>
      <c r="Z659" s="557"/>
      <c r="AA659" s="557"/>
    </row>
    <row r="660" spans="1:27">
      <c r="A660" s="557"/>
      <c r="B660" s="557"/>
      <c r="C660" s="619"/>
      <c r="D660" s="557"/>
      <c r="E660" s="621"/>
      <c r="F660" s="557"/>
      <c r="G660" s="623"/>
      <c r="H660" s="557"/>
      <c r="I660" s="557"/>
      <c r="J660" s="557"/>
      <c r="K660" s="557"/>
      <c r="L660" s="624"/>
      <c r="M660" s="557"/>
      <c r="N660" s="621"/>
      <c r="O660" s="557"/>
      <c r="P660" s="623"/>
      <c r="Q660" s="557"/>
      <c r="R660" s="557"/>
      <c r="S660" s="557"/>
      <c r="T660" s="557"/>
      <c r="U660" s="624"/>
      <c r="V660" s="557"/>
      <c r="W660" s="623"/>
      <c r="X660" s="623"/>
      <c r="Y660" s="623"/>
      <c r="Z660" s="557"/>
      <c r="AA660" s="557"/>
    </row>
    <row r="661" spans="1:27">
      <c r="A661" s="557"/>
      <c r="B661" s="557"/>
      <c r="C661" s="619"/>
      <c r="D661" s="557"/>
      <c r="E661" s="621"/>
      <c r="F661" s="557"/>
      <c r="G661" s="623"/>
      <c r="H661" s="557"/>
      <c r="I661" s="557"/>
      <c r="J661" s="557"/>
      <c r="K661" s="557"/>
      <c r="L661" s="624"/>
      <c r="M661" s="557"/>
      <c r="N661" s="621"/>
      <c r="O661" s="557"/>
      <c r="P661" s="623"/>
      <c r="Q661" s="557"/>
      <c r="R661" s="557"/>
      <c r="S661" s="557"/>
      <c r="T661" s="557"/>
      <c r="U661" s="624"/>
      <c r="V661" s="557"/>
      <c r="W661" s="623"/>
      <c r="X661" s="623"/>
      <c r="Y661" s="623"/>
      <c r="Z661" s="557"/>
      <c r="AA661" s="557"/>
    </row>
    <row r="662" spans="1:27">
      <c r="A662" s="557"/>
      <c r="B662" s="557"/>
      <c r="C662" s="619"/>
      <c r="D662" s="557"/>
      <c r="E662" s="621"/>
      <c r="F662" s="557"/>
      <c r="G662" s="623"/>
      <c r="H662" s="557"/>
      <c r="I662" s="557"/>
      <c r="J662" s="557"/>
      <c r="K662" s="557"/>
      <c r="L662" s="624"/>
      <c r="M662" s="557"/>
      <c r="N662" s="621"/>
      <c r="O662" s="557"/>
      <c r="P662" s="623"/>
      <c r="Q662" s="557"/>
      <c r="R662" s="557"/>
      <c r="S662" s="557"/>
      <c r="T662" s="557"/>
      <c r="U662" s="624"/>
      <c r="V662" s="557"/>
      <c r="W662" s="623"/>
      <c r="X662" s="623"/>
      <c r="Y662" s="623"/>
      <c r="Z662" s="557"/>
      <c r="AA662" s="557"/>
    </row>
    <row r="663" spans="1:27">
      <c r="A663" s="557"/>
      <c r="B663" s="557"/>
      <c r="C663" s="619"/>
      <c r="D663" s="557"/>
      <c r="E663" s="621"/>
      <c r="F663" s="557"/>
      <c r="G663" s="623"/>
      <c r="H663" s="557"/>
      <c r="I663" s="557"/>
      <c r="J663" s="557"/>
      <c r="K663" s="557"/>
      <c r="L663" s="624"/>
      <c r="M663" s="557"/>
      <c r="N663" s="621"/>
      <c r="O663" s="557"/>
      <c r="P663" s="623"/>
      <c r="Q663" s="557"/>
      <c r="R663" s="557"/>
      <c r="S663" s="557"/>
      <c r="T663" s="557"/>
      <c r="U663" s="624"/>
      <c r="V663" s="557"/>
      <c r="W663" s="623"/>
      <c r="X663" s="623"/>
      <c r="Y663" s="623"/>
      <c r="Z663" s="557"/>
      <c r="AA663" s="557"/>
    </row>
    <row r="664" spans="1:27">
      <c r="A664" s="557"/>
      <c r="B664" s="557"/>
      <c r="C664" s="619"/>
      <c r="D664" s="557"/>
      <c r="E664" s="621"/>
      <c r="F664" s="557"/>
      <c r="G664" s="623"/>
      <c r="H664" s="557"/>
      <c r="I664" s="557"/>
      <c r="J664" s="557"/>
      <c r="K664" s="557"/>
      <c r="L664" s="624"/>
      <c r="M664" s="557"/>
      <c r="N664" s="621"/>
      <c r="O664" s="557"/>
      <c r="P664" s="623"/>
      <c r="Q664" s="557"/>
      <c r="R664" s="557"/>
      <c r="S664" s="557"/>
      <c r="T664" s="557"/>
      <c r="U664" s="624"/>
      <c r="V664" s="557"/>
      <c r="W664" s="623"/>
      <c r="X664" s="623"/>
      <c r="Y664" s="623"/>
      <c r="Z664" s="557"/>
      <c r="AA664" s="557"/>
    </row>
    <row r="665" spans="1:27">
      <c r="A665" s="557"/>
      <c r="B665" s="557"/>
      <c r="C665" s="619"/>
      <c r="D665" s="557"/>
      <c r="E665" s="621"/>
      <c r="F665" s="557"/>
      <c r="G665" s="623"/>
      <c r="H665" s="557"/>
      <c r="I665" s="557"/>
      <c r="J665" s="557"/>
      <c r="K665" s="557"/>
      <c r="L665" s="624"/>
      <c r="M665" s="557"/>
      <c r="N665" s="621"/>
      <c r="O665" s="557"/>
      <c r="P665" s="623"/>
      <c r="Q665" s="557"/>
      <c r="R665" s="557"/>
      <c r="S665" s="557"/>
      <c r="T665" s="557"/>
      <c r="U665" s="624"/>
      <c r="V665" s="557"/>
      <c r="W665" s="623"/>
      <c r="X665" s="623"/>
      <c r="Y665" s="623"/>
      <c r="Z665" s="557"/>
      <c r="AA665" s="557"/>
    </row>
    <row r="666" spans="1:27">
      <c r="A666" s="557"/>
      <c r="B666" s="557"/>
      <c r="C666" s="619"/>
      <c r="D666" s="557"/>
      <c r="E666" s="621"/>
      <c r="F666" s="557"/>
      <c r="G666" s="623"/>
      <c r="H666" s="557"/>
      <c r="I666" s="557"/>
      <c r="J666" s="557"/>
      <c r="K666" s="557"/>
      <c r="L666" s="624"/>
      <c r="M666" s="557"/>
      <c r="N666" s="621"/>
      <c r="O666" s="557"/>
      <c r="P666" s="623"/>
      <c r="Q666" s="557"/>
      <c r="R666" s="557"/>
      <c r="S666" s="557"/>
      <c r="T666" s="557"/>
      <c r="U666" s="624"/>
      <c r="V666" s="557"/>
      <c r="W666" s="623"/>
      <c r="X666" s="623"/>
      <c r="Y666" s="623"/>
      <c r="Z666" s="557"/>
      <c r="AA666" s="557"/>
    </row>
    <row r="667" spans="1:27">
      <c r="A667" s="557"/>
      <c r="B667" s="557"/>
      <c r="C667" s="619"/>
      <c r="D667" s="557"/>
      <c r="E667" s="621"/>
      <c r="F667" s="557"/>
      <c r="G667" s="623"/>
      <c r="H667" s="557"/>
      <c r="I667" s="557"/>
      <c r="J667" s="557"/>
      <c r="K667" s="557"/>
      <c r="L667" s="624"/>
      <c r="M667" s="557"/>
      <c r="N667" s="621"/>
      <c r="O667" s="557"/>
      <c r="P667" s="623"/>
      <c r="Q667" s="557"/>
      <c r="R667" s="557"/>
      <c r="S667" s="557"/>
      <c r="T667" s="557"/>
      <c r="U667" s="624"/>
      <c r="V667" s="557"/>
      <c r="W667" s="623"/>
      <c r="X667" s="623"/>
      <c r="Y667" s="623"/>
      <c r="Z667" s="557"/>
      <c r="AA667" s="557"/>
    </row>
    <row r="668" spans="1:27">
      <c r="A668" s="557"/>
      <c r="B668" s="557"/>
      <c r="C668" s="619"/>
      <c r="D668" s="557"/>
      <c r="E668" s="621"/>
      <c r="F668" s="557"/>
      <c r="G668" s="623"/>
      <c r="H668" s="557"/>
      <c r="I668" s="557"/>
      <c r="J668" s="557"/>
      <c r="K668" s="557"/>
      <c r="L668" s="624"/>
      <c r="M668" s="557"/>
      <c r="N668" s="621"/>
      <c r="O668" s="557"/>
      <c r="P668" s="623"/>
      <c r="Q668" s="557"/>
      <c r="R668" s="557"/>
      <c r="S668" s="557"/>
      <c r="T668" s="557"/>
      <c r="U668" s="624"/>
      <c r="V668" s="557"/>
      <c r="W668" s="623"/>
      <c r="X668" s="623"/>
      <c r="Y668" s="623"/>
      <c r="Z668" s="557"/>
      <c r="AA668" s="557"/>
    </row>
    <row r="669" spans="1:27">
      <c r="A669" s="557"/>
      <c r="B669" s="557"/>
      <c r="C669" s="619"/>
      <c r="D669" s="557"/>
      <c r="E669" s="621"/>
      <c r="F669" s="557"/>
      <c r="G669" s="623"/>
      <c r="H669" s="557"/>
      <c r="I669" s="557"/>
      <c r="J669" s="557"/>
      <c r="K669" s="557"/>
      <c r="L669" s="624"/>
      <c r="M669" s="557"/>
      <c r="N669" s="621"/>
      <c r="O669" s="557"/>
      <c r="P669" s="623"/>
      <c r="Q669" s="557"/>
      <c r="R669" s="557"/>
      <c r="S669" s="557"/>
      <c r="T669" s="557"/>
      <c r="U669" s="624"/>
      <c r="V669" s="557"/>
      <c r="W669" s="623"/>
      <c r="X669" s="623"/>
      <c r="Y669" s="623"/>
      <c r="Z669" s="557"/>
      <c r="AA669" s="557"/>
    </row>
    <row r="670" spans="1:27">
      <c r="A670" s="557"/>
      <c r="B670" s="557"/>
      <c r="C670" s="619"/>
      <c r="D670" s="557"/>
      <c r="E670" s="621"/>
      <c r="F670" s="557"/>
      <c r="G670" s="623"/>
      <c r="H670" s="557"/>
      <c r="I670" s="557"/>
      <c r="J670" s="557"/>
      <c r="K670" s="557"/>
      <c r="L670" s="624"/>
      <c r="M670" s="557"/>
      <c r="N670" s="621"/>
      <c r="O670" s="557"/>
      <c r="P670" s="623"/>
      <c r="Q670" s="557"/>
      <c r="R670" s="557"/>
      <c r="S670" s="557"/>
      <c r="T670" s="557"/>
      <c r="U670" s="624"/>
      <c r="V670" s="557"/>
      <c r="W670" s="623"/>
      <c r="X670" s="623"/>
      <c r="Y670" s="623"/>
      <c r="Z670" s="557"/>
      <c r="AA670" s="557"/>
    </row>
    <row r="671" spans="1:27">
      <c r="A671" s="557"/>
      <c r="B671" s="557"/>
      <c r="C671" s="619"/>
      <c r="D671" s="557"/>
      <c r="E671" s="621"/>
      <c r="F671" s="557"/>
      <c r="G671" s="623"/>
      <c r="H671" s="557"/>
      <c r="I671" s="557"/>
      <c r="J671" s="557"/>
      <c r="K671" s="557"/>
      <c r="L671" s="624"/>
      <c r="M671" s="557"/>
      <c r="N671" s="621"/>
      <c r="O671" s="557"/>
      <c r="P671" s="623"/>
      <c r="Q671" s="557"/>
      <c r="R671" s="557"/>
      <c r="S671" s="557"/>
      <c r="T671" s="557"/>
      <c r="U671" s="624"/>
      <c r="V671" s="557"/>
      <c r="W671" s="623"/>
      <c r="X671" s="623"/>
      <c r="Y671" s="623"/>
      <c r="Z671" s="557"/>
      <c r="AA671" s="557"/>
    </row>
    <row r="672" spans="1:27">
      <c r="A672" s="557"/>
      <c r="B672" s="557"/>
      <c r="C672" s="619"/>
      <c r="D672" s="557"/>
      <c r="E672" s="621"/>
      <c r="F672" s="557"/>
      <c r="G672" s="623"/>
      <c r="H672" s="557"/>
      <c r="I672" s="557"/>
      <c r="J672" s="557"/>
      <c r="K672" s="557"/>
      <c r="L672" s="624"/>
      <c r="M672" s="557"/>
      <c r="N672" s="621"/>
      <c r="O672" s="557"/>
      <c r="P672" s="623"/>
      <c r="Q672" s="557"/>
      <c r="R672" s="557"/>
      <c r="S672" s="557"/>
      <c r="T672" s="557"/>
      <c r="U672" s="624"/>
      <c r="V672" s="557"/>
      <c r="W672" s="623"/>
      <c r="X672" s="623"/>
      <c r="Y672" s="623"/>
      <c r="Z672" s="557"/>
      <c r="AA672" s="557"/>
    </row>
    <row r="673" spans="1:27">
      <c r="A673" s="557"/>
      <c r="B673" s="557"/>
      <c r="C673" s="619"/>
      <c r="D673" s="557"/>
      <c r="E673" s="621"/>
      <c r="F673" s="557"/>
      <c r="G673" s="623"/>
      <c r="H673" s="557"/>
      <c r="I673" s="557"/>
      <c r="J673" s="557"/>
      <c r="K673" s="557"/>
      <c r="L673" s="624"/>
      <c r="M673" s="557"/>
      <c r="N673" s="621"/>
      <c r="O673" s="557"/>
      <c r="P673" s="623"/>
      <c r="Q673" s="557"/>
      <c r="R673" s="557"/>
      <c r="S673" s="557"/>
      <c r="T673" s="557"/>
      <c r="U673" s="624"/>
      <c r="V673" s="557"/>
      <c r="W673" s="623"/>
      <c r="X673" s="623"/>
      <c r="Y673" s="623"/>
      <c r="Z673" s="557"/>
      <c r="AA673" s="557"/>
    </row>
    <row r="674" spans="1:27">
      <c r="A674" s="557"/>
      <c r="B674" s="557"/>
      <c r="C674" s="619"/>
      <c r="D674" s="557"/>
      <c r="E674" s="621"/>
      <c r="F674" s="557"/>
      <c r="G674" s="623"/>
      <c r="H674" s="557"/>
      <c r="I674" s="557"/>
      <c r="J674" s="557"/>
      <c r="K674" s="557"/>
      <c r="L674" s="624"/>
      <c r="M674" s="557"/>
      <c r="N674" s="621"/>
      <c r="O674" s="557"/>
      <c r="P674" s="623"/>
      <c r="Q674" s="557"/>
      <c r="R674" s="557"/>
      <c r="S674" s="557"/>
      <c r="T674" s="557"/>
      <c r="U674" s="624"/>
      <c r="V674" s="557"/>
      <c r="W674" s="623"/>
      <c r="X674" s="623"/>
      <c r="Y674" s="623"/>
      <c r="Z674" s="557"/>
      <c r="AA674" s="557"/>
    </row>
    <row r="675" spans="1:27">
      <c r="A675" s="557"/>
      <c r="B675" s="557"/>
      <c r="C675" s="619"/>
      <c r="D675" s="557"/>
      <c r="E675" s="621"/>
      <c r="F675" s="557"/>
      <c r="G675" s="623"/>
      <c r="H675" s="557"/>
      <c r="I675" s="557"/>
      <c r="J675" s="557"/>
      <c r="K675" s="557"/>
      <c r="L675" s="624"/>
      <c r="M675" s="557"/>
      <c r="N675" s="621"/>
      <c r="O675" s="557"/>
      <c r="P675" s="623"/>
      <c r="Q675" s="557"/>
      <c r="R675" s="557"/>
      <c r="S675" s="557"/>
      <c r="T675" s="557"/>
      <c r="U675" s="624"/>
      <c r="V675" s="557"/>
      <c r="W675" s="623"/>
      <c r="X675" s="623"/>
      <c r="Y675" s="623"/>
      <c r="Z675" s="557"/>
      <c r="AA675" s="557"/>
    </row>
    <row r="676" spans="1:27">
      <c r="A676" s="557"/>
      <c r="B676" s="557"/>
      <c r="C676" s="619"/>
      <c r="D676" s="557"/>
      <c r="E676" s="621"/>
      <c r="F676" s="557"/>
      <c r="G676" s="623"/>
      <c r="H676" s="557"/>
      <c r="I676" s="557"/>
      <c r="J676" s="557"/>
      <c r="K676" s="557"/>
      <c r="L676" s="624"/>
      <c r="M676" s="557"/>
      <c r="N676" s="621"/>
      <c r="O676" s="557"/>
      <c r="P676" s="623"/>
      <c r="Q676" s="557"/>
      <c r="R676" s="557"/>
      <c r="S676" s="557"/>
      <c r="T676" s="557"/>
      <c r="U676" s="624"/>
      <c r="V676" s="557"/>
      <c r="W676" s="623"/>
      <c r="X676" s="623"/>
      <c r="Y676" s="623"/>
      <c r="Z676" s="557"/>
      <c r="AA676" s="557"/>
    </row>
    <row r="677" spans="1:27">
      <c r="A677" s="557"/>
      <c r="B677" s="557"/>
      <c r="C677" s="619"/>
      <c r="D677" s="557"/>
      <c r="E677" s="621"/>
      <c r="F677" s="557"/>
      <c r="G677" s="623"/>
      <c r="H677" s="557"/>
      <c r="I677" s="557"/>
      <c r="J677" s="557"/>
      <c r="K677" s="557"/>
      <c r="L677" s="624"/>
      <c r="M677" s="557"/>
      <c r="N677" s="621"/>
      <c r="O677" s="557"/>
      <c r="P677" s="623"/>
      <c r="Q677" s="557"/>
      <c r="R677" s="557"/>
      <c r="S677" s="557"/>
      <c r="T677" s="557"/>
      <c r="U677" s="624"/>
      <c r="V677" s="557"/>
      <c r="W677" s="623"/>
      <c r="X677" s="623"/>
      <c r="Y677" s="623"/>
      <c r="Z677" s="557"/>
      <c r="AA677" s="557"/>
    </row>
    <row r="678" spans="1:27">
      <c r="A678" s="557"/>
      <c r="B678" s="557"/>
      <c r="C678" s="619"/>
      <c r="D678" s="557"/>
      <c r="E678" s="621"/>
      <c r="F678" s="557"/>
      <c r="G678" s="623"/>
      <c r="H678" s="557"/>
      <c r="I678" s="557"/>
      <c r="J678" s="557"/>
      <c r="K678" s="557"/>
      <c r="L678" s="624"/>
      <c r="M678" s="557"/>
      <c r="N678" s="621"/>
      <c r="O678" s="557"/>
      <c r="P678" s="623"/>
      <c r="Q678" s="557"/>
      <c r="R678" s="557"/>
      <c r="S678" s="557"/>
      <c r="T678" s="557"/>
      <c r="U678" s="624"/>
      <c r="V678" s="557"/>
      <c r="W678" s="623"/>
      <c r="X678" s="623"/>
      <c r="Y678" s="623"/>
      <c r="Z678" s="557"/>
      <c r="AA678" s="557"/>
    </row>
    <row r="679" spans="1:27">
      <c r="A679" s="557"/>
      <c r="B679" s="557"/>
      <c r="C679" s="619"/>
      <c r="D679" s="557"/>
      <c r="E679" s="621"/>
      <c r="F679" s="557"/>
      <c r="G679" s="623"/>
      <c r="H679" s="557"/>
      <c r="I679" s="557"/>
      <c r="J679" s="557"/>
      <c r="K679" s="557"/>
      <c r="L679" s="624"/>
      <c r="M679" s="557"/>
      <c r="N679" s="621"/>
      <c r="O679" s="557"/>
      <c r="P679" s="623"/>
      <c r="Q679" s="557"/>
      <c r="R679" s="557"/>
      <c r="S679" s="557"/>
      <c r="T679" s="557"/>
      <c r="U679" s="624"/>
      <c r="V679" s="557"/>
      <c r="W679" s="623"/>
      <c r="X679" s="623"/>
      <c r="Y679" s="623"/>
      <c r="Z679" s="557"/>
      <c r="AA679" s="557"/>
    </row>
    <row r="680" spans="1:27">
      <c r="A680" s="557"/>
      <c r="B680" s="557"/>
      <c r="C680" s="619"/>
      <c r="D680" s="557"/>
      <c r="E680" s="621"/>
      <c r="F680" s="557"/>
      <c r="G680" s="623"/>
      <c r="H680" s="557"/>
      <c r="I680" s="557"/>
      <c r="J680" s="557"/>
      <c r="K680" s="557"/>
      <c r="L680" s="624"/>
      <c r="M680" s="557"/>
      <c r="N680" s="621"/>
      <c r="O680" s="557"/>
      <c r="P680" s="623"/>
      <c r="Q680" s="557"/>
      <c r="R680" s="557"/>
      <c r="S680" s="557"/>
      <c r="T680" s="557"/>
      <c r="U680" s="624"/>
      <c r="V680" s="557"/>
      <c r="W680" s="623"/>
      <c r="X680" s="623"/>
      <c r="Y680" s="623"/>
      <c r="Z680" s="557"/>
      <c r="AA680" s="557"/>
    </row>
    <row r="681" spans="1:27">
      <c r="A681" s="557"/>
      <c r="B681" s="557"/>
      <c r="C681" s="619"/>
      <c r="D681" s="557"/>
      <c r="E681" s="621"/>
      <c r="F681" s="557"/>
      <c r="G681" s="623"/>
      <c r="H681" s="557"/>
      <c r="I681" s="557"/>
      <c r="J681" s="557"/>
      <c r="K681" s="557"/>
      <c r="L681" s="624"/>
      <c r="M681" s="557"/>
      <c r="N681" s="621"/>
      <c r="O681" s="557"/>
      <c r="P681" s="623"/>
      <c r="Q681" s="557"/>
      <c r="R681" s="557"/>
      <c r="S681" s="557"/>
      <c r="T681" s="557"/>
      <c r="U681" s="624"/>
      <c r="V681" s="557"/>
      <c r="W681" s="623"/>
      <c r="X681" s="623"/>
      <c r="Y681" s="623"/>
      <c r="Z681" s="557"/>
      <c r="AA681" s="557"/>
    </row>
    <row r="682" spans="1:27">
      <c r="A682" s="557"/>
      <c r="B682" s="557"/>
      <c r="C682" s="619"/>
      <c r="D682" s="557"/>
      <c r="E682" s="621"/>
      <c r="F682" s="557"/>
      <c r="G682" s="623"/>
      <c r="H682" s="557"/>
      <c r="I682" s="557"/>
      <c r="J682" s="557"/>
      <c r="K682" s="557"/>
      <c r="L682" s="624"/>
      <c r="M682" s="557"/>
      <c r="N682" s="621"/>
      <c r="O682" s="557"/>
      <c r="P682" s="623"/>
      <c r="Q682" s="557"/>
      <c r="R682" s="557"/>
      <c r="S682" s="557"/>
      <c r="T682" s="557"/>
      <c r="U682" s="624"/>
      <c r="V682" s="557"/>
      <c r="W682" s="623"/>
      <c r="X682" s="623"/>
      <c r="Y682" s="623"/>
      <c r="Z682" s="557"/>
      <c r="AA682" s="557"/>
    </row>
    <row r="683" spans="1:27">
      <c r="A683" s="557"/>
      <c r="B683" s="557"/>
      <c r="C683" s="619"/>
      <c r="D683" s="557"/>
      <c r="E683" s="621"/>
      <c r="F683" s="557"/>
      <c r="G683" s="623"/>
      <c r="H683" s="557"/>
      <c r="I683" s="557"/>
      <c r="J683" s="557"/>
      <c r="K683" s="557"/>
      <c r="L683" s="624"/>
      <c r="M683" s="557"/>
      <c r="N683" s="621"/>
      <c r="O683" s="557"/>
      <c r="P683" s="623"/>
      <c r="Q683" s="557"/>
      <c r="R683" s="557"/>
      <c r="S683" s="557"/>
      <c r="T683" s="557"/>
      <c r="U683" s="624"/>
      <c r="V683" s="557"/>
      <c r="W683" s="623"/>
      <c r="X683" s="623"/>
      <c r="Y683" s="623"/>
      <c r="Z683" s="557"/>
      <c r="AA683" s="557"/>
    </row>
    <row r="684" spans="1:27">
      <c r="A684" s="557"/>
      <c r="B684" s="557"/>
      <c r="C684" s="619"/>
      <c r="D684" s="557"/>
      <c r="E684" s="621"/>
      <c r="F684" s="557"/>
      <c r="G684" s="623"/>
      <c r="H684" s="557"/>
      <c r="I684" s="557"/>
      <c r="J684" s="557"/>
      <c r="K684" s="557"/>
      <c r="L684" s="624"/>
      <c r="M684" s="557"/>
      <c r="N684" s="621"/>
      <c r="O684" s="557"/>
      <c r="P684" s="623"/>
      <c r="Q684" s="557"/>
      <c r="R684" s="557"/>
      <c r="S684" s="557"/>
      <c r="T684" s="557"/>
      <c r="U684" s="624"/>
      <c r="V684" s="557"/>
      <c r="W684" s="623"/>
      <c r="X684" s="623"/>
      <c r="Y684" s="623"/>
      <c r="Z684" s="557"/>
      <c r="AA684" s="557"/>
    </row>
    <row r="685" spans="1:27">
      <c r="A685" s="557"/>
      <c r="B685" s="557"/>
      <c r="C685" s="619"/>
      <c r="D685" s="557"/>
      <c r="E685" s="621"/>
      <c r="F685" s="557"/>
      <c r="G685" s="623"/>
      <c r="H685" s="557"/>
      <c r="I685" s="557"/>
      <c r="J685" s="557"/>
      <c r="K685" s="557"/>
      <c r="L685" s="624"/>
      <c r="M685" s="557"/>
      <c r="N685" s="621"/>
      <c r="O685" s="557"/>
      <c r="P685" s="623"/>
      <c r="Q685" s="557"/>
      <c r="R685" s="557"/>
      <c r="S685" s="557"/>
      <c r="T685" s="557"/>
      <c r="U685" s="624"/>
      <c r="V685" s="557"/>
      <c r="W685" s="623"/>
      <c r="X685" s="623"/>
      <c r="Y685" s="623"/>
      <c r="Z685" s="557"/>
      <c r="AA685" s="557"/>
    </row>
    <row r="686" spans="1:27">
      <c r="A686" s="557"/>
      <c r="B686" s="557"/>
      <c r="C686" s="619"/>
      <c r="D686" s="557"/>
      <c r="E686" s="621"/>
      <c r="F686" s="557"/>
      <c r="G686" s="623"/>
      <c r="H686" s="557"/>
      <c r="I686" s="557"/>
      <c r="J686" s="557"/>
      <c r="K686" s="557"/>
      <c r="L686" s="624"/>
      <c r="M686" s="557"/>
      <c r="N686" s="621"/>
      <c r="O686" s="557"/>
      <c r="P686" s="623"/>
      <c r="Q686" s="557"/>
      <c r="R686" s="557"/>
      <c r="S686" s="557"/>
      <c r="T686" s="557"/>
      <c r="U686" s="624"/>
      <c r="V686" s="557"/>
      <c r="W686" s="623"/>
      <c r="X686" s="623"/>
      <c r="Y686" s="623"/>
      <c r="Z686" s="557"/>
      <c r="AA686" s="557"/>
    </row>
    <row r="687" spans="1:27">
      <c r="A687" s="557"/>
      <c r="B687" s="557"/>
      <c r="C687" s="619"/>
      <c r="D687" s="557"/>
      <c r="E687" s="621"/>
      <c r="F687" s="557"/>
      <c r="G687" s="623"/>
      <c r="H687" s="557"/>
      <c r="I687" s="557"/>
      <c r="J687" s="557"/>
      <c r="K687" s="557"/>
      <c r="L687" s="624"/>
      <c r="M687" s="557"/>
      <c r="N687" s="621"/>
      <c r="O687" s="557"/>
      <c r="P687" s="623"/>
      <c r="Q687" s="557"/>
      <c r="R687" s="557"/>
      <c r="S687" s="557"/>
      <c r="T687" s="557"/>
      <c r="U687" s="624"/>
      <c r="V687" s="557"/>
      <c r="W687" s="623"/>
      <c r="X687" s="623"/>
      <c r="Y687" s="623"/>
      <c r="Z687" s="557"/>
      <c r="AA687" s="557"/>
    </row>
    <row r="688" spans="1:27">
      <c r="A688" s="557"/>
      <c r="B688" s="557"/>
      <c r="C688" s="619"/>
      <c r="D688" s="557"/>
      <c r="E688" s="621"/>
      <c r="F688" s="557"/>
      <c r="G688" s="623"/>
      <c r="H688" s="557"/>
      <c r="I688" s="557"/>
      <c r="J688" s="557"/>
      <c r="K688" s="557"/>
      <c r="L688" s="624"/>
      <c r="M688" s="557"/>
      <c r="N688" s="621"/>
      <c r="O688" s="557"/>
      <c r="P688" s="623"/>
      <c r="Q688" s="557"/>
      <c r="R688" s="557"/>
      <c r="S688" s="557"/>
      <c r="T688" s="557"/>
      <c r="U688" s="624"/>
      <c r="V688" s="557"/>
      <c r="W688" s="623"/>
      <c r="X688" s="623"/>
      <c r="Y688" s="623"/>
      <c r="Z688" s="557"/>
      <c r="AA688" s="557"/>
    </row>
    <row r="689" spans="1:27">
      <c r="A689" s="557"/>
      <c r="B689" s="557"/>
      <c r="C689" s="619"/>
      <c r="D689" s="557"/>
      <c r="E689" s="621"/>
      <c r="F689" s="557"/>
      <c r="G689" s="623"/>
      <c r="H689" s="557"/>
      <c r="I689" s="557"/>
      <c r="J689" s="557"/>
      <c r="K689" s="557"/>
      <c r="L689" s="624"/>
      <c r="M689" s="557"/>
      <c r="N689" s="621"/>
      <c r="O689" s="557"/>
      <c r="P689" s="623"/>
      <c r="Q689" s="557"/>
      <c r="R689" s="557"/>
      <c r="S689" s="557"/>
      <c r="T689" s="557"/>
      <c r="U689" s="624"/>
      <c r="V689" s="557"/>
      <c r="W689" s="623"/>
      <c r="X689" s="623"/>
      <c r="Y689" s="623"/>
      <c r="Z689" s="557"/>
      <c r="AA689" s="557"/>
    </row>
    <row r="690" spans="1:27">
      <c r="A690" s="557"/>
      <c r="B690" s="557"/>
      <c r="C690" s="619"/>
      <c r="D690" s="557"/>
      <c r="E690" s="621"/>
      <c r="F690" s="557"/>
      <c r="G690" s="623"/>
      <c r="H690" s="557"/>
      <c r="I690" s="557"/>
      <c r="J690" s="557"/>
      <c r="K690" s="557"/>
      <c r="L690" s="624"/>
      <c r="M690" s="557"/>
      <c r="N690" s="621"/>
      <c r="O690" s="557"/>
      <c r="P690" s="623"/>
      <c r="Q690" s="557"/>
      <c r="R690" s="557"/>
      <c r="S690" s="557"/>
      <c r="T690" s="557"/>
      <c r="U690" s="624"/>
      <c r="V690" s="557"/>
      <c r="W690" s="623"/>
      <c r="X690" s="623"/>
      <c r="Y690" s="623"/>
      <c r="Z690" s="557"/>
      <c r="AA690" s="557"/>
    </row>
    <row r="691" spans="1:27">
      <c r="A691" s="557"/>
      <c r="B691" s="557"/>
      <c r="C691" s="619"/>
      <c r="D691" s="557"/>
      <c r="E691" s="621"/>
      <c r="F691" s="557"/>
      <c r="G691" s="623"/>
      <c r="H691" s="557"/>
      <c r="I691" s="557"/>
      <c r="J691" s="557"/>
      <c r="K691" s="557"/>
      <c r="L691" s="624"/>
      <c r="M691" s="557"/>
      <c r="N691" s="621"/>
      <c r="O691" s="557"/>
      <c r="P691" s="623"/>
      <c r="Q691" s="557"/>
      <c r="R691" s="557"/>
      <c r="S691" s="557"/>
      <c r="T691" s="557"/>
      <c r="U691" s="624"/>
      <c r="V691" s="557"/>
      <c r="W691" s="623"/>
      <c r="X691" s="623"/>
      <c r="Y691" s="623"/>
      <c r="Z691" s="557"/>
      <c r="AA691" s="557"/>
    </row>
    <row r="692" spans="1:27">
      <c r="A692" s="557"/>
      <c r="B692" s="557"/>
      <c r="C692" s="619"/>
      <c r="D692" s="557"/>
      <c r="E692" s="621"/>
      <c r="F692" s="557"/>
      <c r="G692" s="623"/>
      <c r="H692" s="557"/>
      <c r="I692" s="557"/>
      <c r="J692" s="557"/>
      <c r="K692" s="557"/>
      <c r="L692" s="624"/>
      <c r="M692" s="557"/>
      <c r="N692" s="621"/>
      <c r="O692" s="557"/>
      <c r="P692" s="623"/>
      <c r="Q692" s="557"/>
      <c r="R692" s="557"/>
      <c r="S692" s="557"/>
      <c r="T692" s="557"/>
      <c r="U692" s="624"/>
      <c r="V692" s="557"/>
      <c r="W692" s="623"/>
      <c r="X692" s="623"/>
      <c r="Y692" s="623"/>
      <c r="Z692" s="557"/>
      <c r="AA692" s="557"/>
    </row>
    <row r="693" spans="1:27">
      <c r="A693" s="557"/>
      <c r="B693" s="557"/>
      <c r="C693" s="619"/>
      <c r="D693" s="557"/>
      <c r="E693" s="621"/>
      <c r="F693" s="557"/>
      <c r="G693" s="623"/>
      <c r="H693" s="557"/>
      <c r="I693" s="557"/>
      <c r="J693" s="557"/>
      <c r="K693" s="557"/>
      <c r="L693" s="624"/>
      <c r="M693" s="557"/>
      <c r="N693" s="621"/>
      <c r="O693" s="557"/>
      <c r="P693" s="623"/>
      <c r="Q693" s="557"/>
      <c r="R693" s="557"/>
      <c r="S693" s="557"/>
      <c r="T693" s="557"/>
      <c r="U693" s="624"/>
      <c r="V693" s="557"/>
      <c r="W693" s="623"/>
      <c r="X693" s="623"/>
      <c r="Y693" s="623"/>
      <c r="Z693" s="557"/>
      <c r="AA693" s="557"/>
    </row>
    <row r="694" spans="1:27">
      <c r="A694" s="557"/>
      <c r="B694" s="557"/>
      <c r="C694" s="619"/>
      <c r="D694" s="557"/>
      <c r="E694" s="621"/>
      <c r="F694" s="557"/>
      <c r="G694" s="623"/>
      <c r="H694" s="557"/>
      <c r="I694" s="557"/>
      <c r="J694" s="557"/>
      <c r="K694" s="557"/>
      <c r="L694" s="624"/>
      <c r="M694" s="557"/>
      <c r="N694" s="621"/>
      <c r="O694" s="557"/>
      <c r="P694" s="623"/>
      <c r="Q694" s="557"/>
      <c r="R694" s="557"/>
      <c r="S694" s="557"/>
      <c r="T694" s="557"/>
      <c r="U694" s="624"/>
      <c r="V694" s="557"/>
      <c r="W694" s="623"/>
      <c r="X694" s="623"/>
      <c r="Y694" s="623"/>
      <c r="Z694" s="557"/>
      <c r="AA694" s="557"/>
    </row>
    <row r="695" spans="1:27">
      <c r="A695" s="557"/>
      <c r="B695" s="557"/>
      <c r="C695" s="619"/>
      <c r="D695" s="557"/>
      <c r="E695" s="621"/>
      <c r="F695" s="557"/>
      <c r="G695" s="623"/>
      <c r="H695" s="557"/>
      <c r="I695" s="557"/>
      <c r="J695" s="557"/>
      <c r="K695" s="557"/>
      <c r="L695" s="624"/>
      <c r="M695" s="557"/>
      <c r="N695" s="621"/>
      <c r="O695" s="557"/>
      <c r="P695" s="623"/>
      <c r="Q695" s="557"/>
      <c r="R695" s="557"/>
      <c r="S695" s="557"/>
      <c r="T695" s="557"/>
      <c r="U695" s="624"/>
      <c r="V695" s="557"/>
      <c r="W695" s="623"/>
      <c r="X695" s="623"/>
      <c r="Y695" s="623"/>
      <c r="Z695" s="557"/>
      <c r="AA695" s="557"/>
    </row>
    <row r="696" spans="1:27">
      <c r="A696" s="557"/>
      <c r="B696" s="557"/>
      <c r="C696" s="619"/>
      <c r="D696" s="557"/>
      <c r="E696" s="621"/>
      <c r="F696" s="557"/>
      <c r="G696" s="623"/>
      <c r="H696" s="557"/>
      <c r="I696" s="557"/>
      <c r="J696" s="557"/>
      <c r="K696" s="557"/>
      <c r="L696" s="624"/>
      <c r="M696" s="557"/>
      <c r="N696" s="621"/>
      <c r="O696" s="557"/>
      <c r="P696" s="623"/>
      <c r="Q696" s="557"/>
      <c r="R696" s="557"/>
      <c r="S696" s="557"/>
      <c r="T696" s="557"/>
      <c r="U696" s="624"/>
      <c r="V696" s="557"/>
      <c r="W696" s="623"/>
      <c r="X696" s="623"/>
      <c r="Y696" s="623"/>
      <c r="Z696" s="557"/>
      <c r="AA696" s="557"/>
    </row>
    <row r="697" spans="1:27">
      <c r="A697" s="557"/>
      <c r="B697" s="557"/>
      <c r="C697" s="619"/>
      <c r="D697" s="557"/>
      <c r="E697" s="621"/>
      <c r="F697" s="557"/>
      <c r="G697" s="623"/>
      <c r="H697" s="557"/>
      <c r="I697" s="557"/>
      <c r="J697" s="557"/>
      <c r="K697" s="557"/>
      <c r="L697" s="624"/>
      <c r="M697" s="557"/>
      <c r="N697" s="621"/>
      <c r="O697" s="557"/>
      <c r="P697" s="623"/>
      <c r="Q697" s="557"/>
      <c r="R697" s="557"/>
      <c r="S697" s="557"/>
      <c r="T697" s="557"/>
      <c r="U697" s="624"/>
      <c r="V697" s="557"/>
      <c r="W697" s="623"/>
      <c r="X697" s="623"/>
      <c r="Y697" s="623"/>
      <c r="Z697" s="557"/>
      <c r="AA697" s="557"/>
    </row>
    <row r="698" spans="1:27">
      <c r="A698" s="557"/>
      <c r="B698" s="557"/>
      <c r="C698" s="619"/>
      <c r="D698" s="557"/>
      <c r="E698" s="621"/>
      <c r="F698" s="557"/>
      <c r="G698" s="623"/>
      <c r="H698" s="557"/>
      <c r="I698" s="557"/>
      <c r="J698" s="557"/>
      <c r="K698" s="557"/>
      <c r="L698" s="624"/>
      <c r="M698" s="557"/>
      <c r="N698" s="621"/>
      <c r="O698" s="557"/>
      <c r="P698" s="623"/>
      <c r="Q698" s="557"/>
      <c r="R698" s="557"/>
      <c r="S698" s="557"/>
      <c r="T698" s="557"/>
      <c r="U698" s="624"/>
      <c r="V698" s="557"/>
      <c r="W698" s="623"/>
      <c r="X698" s="623"/>
      <c r="Y698" s="623"/>
      <c r="Z698" s="557"/>
      <c r="AA698" s="557"/>
    </row>
    <row r="699" spans="1:27">
      <c r="A699" s="557"/>
      <c r="B699" s="557"/>
      <c r="C699" s="619"/>
      <c r="D699" s="557"/>
      <c r="E699" s="621"/>
      <c r="F699" s="557"/>
      <c r="G699" s="623"/>
      <c r="H699" s="557"/>
      <c r="I699" s="557"/>
      <c r="J699" s="557"/>
      <c r="K699" s="557"/>
      <c r="L699" s="624"/>
      <c r="M699" s="557"/>
      <c r="N699" s="621"/>
      <c r="O699" s="557"/>
      <c r="P699" s="623"/>
      <c r="Q699" s="557"/>
      <c r="R699" s="557"/>
      <c r="S699" s="557"/>
      <c r="T699" s="557"/>
      <c r="U699" s="624"/>
      <c r="V699" s="557"/>
      <c r="W699" s="623"/>
      <c r="X699" s="623"/>
      <c r="Y699" s="623"/>
      <c r="Z699" s="557"/>
      <c r="AA699" s="557"/>
    </row>
    <row r="700" spans="1:27">
      <c r="A700" s="557"/>
      <c r="B700" s="557"/>
      <c r="C700" s="619"/>
      <c r="D700" s="557"/>
      <c r="E700" s="621"/>
      <c r="F700" s="557"/>
      <c r="G700" s="623"/>
      <c r="H700" s="557"/>
      <c r="I700" s="557"/>
      <c r="J700" s="557"/>
      <c r="K700" s="557"/>
      <c r="L700" s="624"/>
      <c r="M700" s="557"/>
      <c r="N700" s="621"/>
      <c r="O700" s="557"/>
      <c r="P700" s="623"/>
      <c r="Q700" s="557"/>
      <c r="R700" s="557"/>
      <c r="S700" s="557"/>
      <c r="T700" s="557"/>
      <c r="U700" s="624"/>
      <c r="V700" s="557"/>
      <c r="W700" s="623"/>
      <c r="X700" s="623"/>
      <c r="Y700" s="623"/>
      <c r="Z700" s="557"/>
      <c r="AA700" s="557"/>
    </row>
    <row r="701" spans="1:27">
      <c r="A701" s="557"/>
      <c r="B701" s="557"/>
      <c r="C701" s="619"/>
      <c r="D701" s="557"/>
      <c r="E701" s="621"/>
      <c r="F701" s="557"/>
      <c r="G701" s="623"/>
      <c r="H701" s="557"/>
      <c r="I701" s="557"/>
      <c r="J701" s="557"/>
      <c r="K701" s="557"/>
      <c r="L701" s="624"/>
      <c r="M701" s="557"/>
      <c r="N701" s="621"/>
      <c r="O701" s="557"/>
      <c r="P701" s="623"/>
      <c r="Q701" s="557"/>
      <c r="R701" s="557"/>
      <c r="S701" s="557"/>
      <c r="T701" s="557"/>
      <c r="U701" s="624"/>
      <c r="V701" s="557"/>
      <c r="W701" s="623"/>
      <c r="X701" s="623"/>
      <c r="Y701" s="623"/>
      <c r="Z701" s="557"/>
      <c r="AA701" s="557"/>
    </row>
    <row r="702" spans="1:27">
      <c r="A702" s="557"/>
      <c r="B702" s="557"/>
      <c r="C702" s="619"/>
      <c r="D702" s="557"/>
      <c r="E702" s="621"/>
      <c r="F702" s="557"/>
      <c r="G702" s="623"/>
      <c r="H702" s="557"/>
      <c r="I702" s="557"/>
      <c r="J702" s="557"/>
      <c r="K702" s="557"/>
      <c r="L702" s="624"/>
      <c r="M702" s="557"/>
      <c r="N702" s="621"/>
      <c r="O702" s="557"/>
      <c r="P702" s="623"/>
      <c r="Q702" s="557"/>
      <c r="R702" s="557"/>
      <c r="S702" s="557"/>
      <c r="T702" s="557"/>
      <c r="U702" s="624"/>
      <c r="V702" s="557"/>
      <c r="W702" s="623"/>
      <c r="X702" s="623"/>
      <c r="Y702" s="623"/>
      <c r="Z702" s="557"/>
      <c r="AA702" s="557"/>
    </row>
    <row r="703" spans="1:27">
      <c r="A703" s="557"/>
      <c r="B703" s="557"/>
      <c r="C703" s="619"/>
      <c r="D703" s="557"/>
      <c r="E703" s="621"/>
      <c r="F703" s="557"/>
      <c r="G703" s="623"/>
      <c r="H703" s="557"/>
      <c r="I703" s="557"/>
      <c r="J703" s="557"/>
      <c r="K703" s="557"/>
      <c r="L703" s="624"/>
      <c r="M703" s="557"/>
      <c r="N703" s="621"/>
      <c r="O703" s="557"/>
      <c r="P703" s="623"/>
      <c r="Q703" s="557"/>
      <c r="R703" s="557"/>
      <c r="S703" s="557"/>
      <c r="T703" s="557"/>
      <c r="U703" s="624"/>
      <c r="V703" s="557"/>
      <c r="W703" s="623"/>
      <c r="X703" s="623"/>
      <c r="Y703" s="623"/>
      <c r="Z703" s="557"/>
      <c r="AA703" s="557"/>
    </row>
    <row r="704" spans="1:27">
      <c r="A704" s="557"/>
      <c r="B704" s="557"/>
      <c r="C704" s="619"/>
      <c r="D704" s="557"/>
      <c r="E704" s="621"/>
      <c r="F704" s="557"/>
      <c r="G704" s="623"/>
      <c r="H704" s="557"/>
      <c r="I704" s="557"/>
      <c r="J704" s="557"/>
      <c r="K704" s="557"/>
      <c r="L704" s="624"/>
      <c r="M704" s="557"/>
      <c r="N704" s="621"/>
      <c r="O704" s="557"/>
      <c r="P704" s="623"/>
      <c r="Q704" s="557"/>
      <c r="R704" s="557"/>
      <c r="S704" s="557"/>
      <c r="T704" s="557"/>
      <c r="U704" s="624"/>
      <c r="V704" s="557"/>
      <c r="W704" s="623"/>
      <c r="X704" s="623"/>
      <c r="Y704" s="623"/>
      <c r="Z704" s="557"/>
      <c r="AA704" s="557"/>
    </row>
    <row r="705" spans="1:27">
      <c r="A705" s="557"/>
      <c r="B705" s="557"/>
      <c r="C705" s="619"/>
      <c r="D705" s="557"/>
      <c r="E705" s="621"/>
      <c r="F705" s="557"/>
      <c r="G705" s="623"/>
      <c r="H705" s="557"/>
      <c r="I705" s="557"/>
      <c r="J705" s="557"/>
      <c r="K705" s="557"/>
      <c r="L705" s="624"/>
      <c r="M705" s="557"/>
      <c r="N705" s="621"/>
      <c r="O705" s="557"/>
      <c r="P705" s="623"/>
      <c r="Q705" s="557"/>
      <c r="R705" s="557"/>
      <c r="S705" s="557"/>
      <c r="T705" s="557"/>
      <c r="U705" s="624"/>
      <c r="V705" s="557"/>
      <c r="W705" s="623"/>
      <c r="X705" s="623"/>
      <c r="Y705" s="623"/>
      <c r="Z705" s="557"/>
      <c r="AA705" s="557"/>
    </row>
    <row r="706" spans="1:27">
      <c r="A706" s="557"/>
      <c r="B706" s="557"/>
      <c r="C706" s="619"/>
      <c r="D706" s="557"/>
      <c r="E706" s="621"/>
      <c r="F706" s="557"/>
      <c r="G706" s="623"/>
      <c r="H706" s="557"/>
      <c r="I706" s="557"/>
      <c r="J706" s="557"/>
      <c r="K706" s="557"/>
      <c r="L706" s="624"/>
      <c r="M706" s="557"/>
      <c r="N706" s="621"/>
      <c r="O706" s="557"/>
      <c r="P706" s="623"/>
      <c r="Q706" s="557"/>
      <c r="R706" s="557"/>
      <c r="S706" s="557"/>
      <c r="T706" s="557"/>
      <c r="U706" s="624"/>
      <c r="V706" s="557"/>
      <c r="W706" s="623"/>
      <c r="X706" s="623"/>
      <c r="Y706" s="623"/>
      <c r="Z706" s="557"/>
      <c r="AA706" s="557"/>
    </row>
    <row r="707" spans="1:27">
      <c r="A707" s="557"/>
      <c r="B707" s="557"/>
      <c r="C707" s="619"/>
      <c r="D707" s="557"/>
      <c r="E707" s="621"/>
      <c r="F707" s="557"/>
      <c r="G707" s="623"/>
      <c r="H707" s="557"/>
      <c r="I707" s="557"/>
      <c r="J707" s="557"/>
      <c r="K707" s="557"/>
      <c r="L707" s="624"/>
      <c r="M707" s="557"/>
      <c r="N707" s="621"/>
      <c r="O707" s="557"/>
      <c r="P707" s="623"/>
      <c r="Q707" s="557"/>
      <c r="R707" s="557"/>
      <c r="S707" s="557"/>
      <c r="T707" s="557"/>
      <c r="U707" s="624"/>
      <c r="V707" s="557"/>
      <c r="W707" s="623"/>
      <c r="X707" s="623"/>
      <c r="Y707" s="623"/>
      <c r="Z707" s="557"/>
      <c r="AA707" s="557"/>
    </row>
    <row r="708" spans="1:27">
      <c r="A708" s="557"/>
      <c r="B708" s="557"/>
      <c r="C708" s="619"/>
      <c r="D708" s="557"/>
      <c r="E708" s="621"/>
      <c r="F708" s="557"/>
      <c r="G708" s="623"/>
      <c r="H708" s="557"/>
      <c r="I708" s="557"/>
      <c r="J708" s="557"/>
      <c r="K708" s="557"/>
      <c r="L708" s="624"/>
      <c r="M708" s="557"/>
      <c r="N708" s="621"/>
      <c r="O708" s="557"/>
      <c r="P708" s="623"/>
      <c r="Q708" s="557"/>
      <c r="R708" s="557"/>
      <c r="S708" s="557"/>
      <c r="T708" s="557"/>
      <c r="U708" s="624"/>
      <c r="V708" s="557"/>
      <c r="W708" s="623"/>
      <c r="X708" s="623"/>
      <c r="Y708" s="623"/>
      <c r="Z708" s="557"/>
      <c r="AA708" s="557"/>
    </row>
    <row r="709" spans="1:27">
      <c r="A709" s="557"/>
      <c r="B709" s="557"/>
      <c r="C709" s="619"/>
      <c r="D709" s="557"/>
      <c r="E709" s="621"/>
      <c r="F709" s="557"/>
      <c r="G709" s="623"/>
      <c r="H709" s="557"/>
      <c r="I709" s="557"/>
      <c r="J709" s="557"/>
      <c r="K709" s="557"/>
      <c r="L709" s="624"/>
      <c r="M709" s="557"/>
      <c r="N709" s="621"/>
      <c r="O709" s="557"/>
      <c r="P709" s="623"/>
      <c r="Q709" s="557"/>
      <c r="R709" s="557"/>
      <c r="S709" s="557"/>
      <c r="T709" s="557"/>
      <c r="U709" s="624"/>
      <c r="V709" s="557"/>
      <c r="W709" s="623"/>
      <c r="X709" s="623"/>
      <c r="Y709" s="623"/>
      <c r="Z709" s="557"/>
      <c r="AA709" s="557"/>
    </row>
    <row r="710" spans="1:27">
      <c r="A710" s="557"/>
      <c r="B710" s="557"/>
      <c r="C710" s="619"/>
      <c r="D710" s="557"/>
      <c r="E710" s="621"/>
      <c r="F710" s="557"/>
      <c r="G710" s="623"/>
      <c r="H710" s="557"/>
      <c r="I710" s="557"/>
      <c r="J710" s="557"/>
      <c r="K710" s="557"/>
      <c r="L710" s="624"/>
      <c r="M710" s="557"/>
      <c r="N710" s="621"/>
      <c r="O710" s="557"/>
      <c r="P710" s="623"/>
      <c r="Q710" s="557"/>
      <c r="R710" s="557"/>
      <c r="S710" s="557"/>
      <c r="T710" s="557"/>
      <c r="U710" s="624"/>
      <c r="V710" s="557"/>
      <c r="W710" s="623"/>
      <c r="X710" s="623"/>
      <c r="Y710" s="623"/>
      <c r="Z710" s="557"/>
      <c r="AA710" s="557"/>
    </row>
    <row r="711" spans="1:27">
      <c r="A711" s="557"/>
      <c r="B711" s="557"/>
      <c r="C711" s="619"/>
      <c r="D711" s="557"/>
      <c r="E711" s="621"/>
      <c r="F711" s="557"/>
      <c r="G711" s="623"/>
      <c r="H711" s="557"/>
      <c r="I711" s="557"/>
      <c r="J711" s="557"/>
      <c r="K711" s="557"/>
      <c r="L711" s="624"/>
      <c r="M711" s="557"/>
      <c r="N711" s="621"/>
      <c r="O711" s="557"/>
      <c r="P711" s="623"/>
      <c r="Q711" s="557"/>
      <c r="R711" s="557"/>
      <c r="S711" s="557"/>
      <c r="T711" s="557"/>
      <c r="U711" s="624"/>
      <c r="V711" s="557"/>
      <c r="W711" s="623"/>
      <c r="X711" s="623"/>
      <c r="Y711" s="623"/>
      <c r="Z711" s="557"/>
      <c r="AA711" s="557"/>
    </row>
    <row r="712" spans="1:27">
      <c r="A712" s="557"/>
      <c r="B712" s="557"/>
      <c r="C712" s="619"/>
      <c r="D712" s="557"/>
      <c r="E712" s="621"/>
      <c r="F712" s="557"/>
      <c r="G712" s="623"/>
      <c r="H712" s="557"/>
      <c r="I712" s="557"/>
      <c r="J712" s="557"/>
      <c r="K712" s="557"/>
      <c r="L712" s="624"/>
      <c r="M712" s="557"/>
      <c r="N712" s="621"/>
      <c r="O712" s="557"/>
      <c r="P712" s="623"/>
      <c r="Q712" s="557"/>
      <c r="R712" s="557"/>
      <c r="S712" s="557"/>
      <c r="T712" s="557"/>
      <c r="U712" s="624"/>
      <c r="V712" s="557"/>
      <c r="W712" s="623"/>
      <c r="X712" s="623"/>
      <c r="Y712" s="623"/>
      <c r="Z712" s="557"/>
      <c r="AA712" s="557"/>
    </row>
    <row r="713" spans="1:27">
      <c r="A713" s="557"/>
      <c r="B713" s="557"/>
      <c r="C713" s="619"/>
      <c r="D713" s="557"/>
      <c r="E713" s="621"/>
      <c r="F713" s="557"/>
      <c r="G713" s="623"/>
      <c r="H713" s="557"/>
      <c r="I713" s="557"/>
      <c r="J713" s="557"/>
      <c r="K713" s="557"/>
      <c r="L713" s="624"/>
      <c r="M713" s="557"/>
      <c r="N713" s="621"/>
      <c r="O713" s="557"/>
      <c r="P713" s="623"/>
      <c r="Q713" s="557"/>
      <c r="R713" s="557"/>
      <c r="S713" s="557"/>
      <c r="T713" s="557"/>
      <c r="U713" s="624"/>
      <c r="V713" s="557"/>
      <c r="W713" s="623"/>
      <c r="X713" s="623"/>
      <c r="Y713" s="623"/>
      <c r="Z713" s="557"/>
      <c r="AA713" s="557"/>
    </row>
    <row r="714" spans="1:27">
      <c r="A714" s="557"/>
      <c r="B714" s="557"/>
      <c r="C714" s="619"/>
      <c r="D714" s="557"/>
      <c r="E714" s="621"/>
      <c r="F714" s="557"/>
      <c r="G714" s="623"/>
      <c r="H714" s="557"/>
      <c r="I714" s="557"/>
      <c r="J714" s="557"/>
      <c r="K714" s="557"/>
      <c r="L714" s="624"/>
      <c r="M714" s="557"/>
      <c r="N714" s="621"/>
      <c r="O714" s="557"/>
      <c r="P714" s="623"/>
      <c r="Q714" s="557"/>
      <c r="R714" s="557"/>
      <c r="S714" s="557"/>
      <c r="T714" s="557"/>
      <c r="U714" s="624"/>
      <c r="V714" s="557"/>
      <c r="W714" s="623"/>
      <c r="X714" s="623"/>
      <c r="Y714" s="623"/>
      <c r="Z714" s="557"/>
      <c r="AA714" s="557"/>
    </row>
    <row r="715" spans="1:27">
      <c r="A715" s="557"/>
      <c r="B715" s="557"/>
      <c r="C715" s="619"/>
      <c r="D715" s="557"/>
      <c r="E715" s="621"/>
      <c r="F715" s="557"/>
      <c r="G715" s="623"/>
      <c r="H715" s="557"/>
      <c r="I715" s="557"/>
      <c r="J715" s="557"/>
      <c r="K715" s="557"/>
      <c r="L715" s="624"/>
      <c r="M715" s="557"/>
      <c r="N715" s="621"/>
      <c r="O715" s="557"/>
      <c r="P715" s="623"/>
      <c r="Q715" s="557"/>
      <c r="R715" s="557"/>
      <c r="S715" s="557"/>
      <c r="T715" s="557"/>
      <c r="U715" s="624"/>
      <c r="V715" s="557"/>
      <c r="W715" s="623"/>
      <c r="X715" s="623"/>
      <c r="Y715" s="623"/>
      <c r="Z715" s="557"/>
      <c r="AA715" s="557"/>
    </row>
    <row r="716" spans="1:27">
      <c r="A716" s="557"/>
      <c r="B716" s="557"/>
      <c r="C716" s="619"/>
      <c r="D716" s="557"/>
      <c r="E716" s="621"/>
      <c r="F716" s="557"/>
      <c r="G716" s="623"/>
      <c r="H716" s="557"/>
      <c r="I716" s="557"/>
      <c r="J716" s="557"/>
      <c r="K716" s="557"/>
      <c r="L716" s="624"/>
      <c r="M716" s="557"/>
      <c r="N716" s="621"/>
      <c r="O716" s="557"/>
      <c r="P716" s="623"/>
      <c r="Q716" s="557"/>
      <c r="R716" s="557"/>
      <c r="S716" s="557"/>
      <c r="T716" s="557"/>
      <c r="U716" s="624"/>
      <c r="V716" s="557"/>
      <c r="W716" s="623"/>
      <c r="X716" s="623"/>
      <c r="Y716" s="623"/>
      <c r="Z716" s="557"/>
      <c r="AA716" s="557"/>
    </row>
    <row r="717" spans="1:27">
      <c r="A717" s="557"/>
      <c r="B717" s="557"/>
      <c r="C717" s="619"/>
      <c r="D717" s="557"/>
      <c r="E717" s="621"/>
      <c r="F717" s="557"/>
      <c r="G717" s="623"/>
      <c r="H717" s="557"/>
      <c r="I717" s="557"/>
      <c r="J717" s="557"/>
      <c r="K717" s="557"/>
      <c r="L717" s="624"/>
      <c r="M717" s="557"/>
      <c r="N717" s="621"/>
      <c r="O717" s="557"/>
      <c r="P717" s="623"/>
      <c r="Q717" s="557"/>
      <c r="R717" s="557"/>
      <c r="S717" s="557"/>
      <c r="T717" s="557"/>
      <c r="U717" s="624"/>
      <c r="V717" s="557"/>
      <c r="W717" s="623"/>
      <c r="X717" s="623"/>
      <c r="Y717" s="623"/>
      <c r="Z717" s="557"/>
      <c r="AA717" s="557"/>
    </row>
    <row r="718" spans="1:27">
      <c r="A718" s="557"/>
      <c r="B718" s="557"/>
      <c r="C718" s="619"/>
      <c r="D718" s="557"/>
      <c r="E718" s="621"/>
      <c r="F718" s="557"/>
      <c r="G718" s="623"/>
      <c r="H718" s="557"/>
      <c r="I718" s="557"/>
      <c r="J718" s="557"/>
      <c r="K718" s="557"/>
      <c r="L718" s="624"/>
      <c r="M718" s="557"/>
      <c r="N718" s="621"/>
      <c r="O718" s="557"/>
      <c r="P718" s="623"/>
      <c r="Q718" s="557"/>
      <c r="R718" s="557"/>
      <c r="S718" s="557"/>
      <c r="T718" s="557"/>
      <c r="U718" s="624"/>
      <c r="V718" s="557"/>
      <c r="W718" s="623"/>
      <c r="X718" s="623"/>
      <c r="Y718" s="623"/>
      <c r="Z718" s="557"/>
      <c r="AA718" s="557"/>
    </row>
    <row r="719" spans="1:27">
      <c r="A719" s="557"/>
      <c r="B719" s="557"/>
      <c r="C719" s="619"/>
      <c r="D719" s="557"/>
      <c r="E719" s="621"/>
      <c r="F719" s="557"/>
      <c r="G719" s="623"/>
      <c r="H719" s="557"/>
      <c r="I719" s="557"/>
      <c r="J719" s="557"/>
      <c r="K719" s="557"/>
      <c r="L719" s="624"/>
      <c r="M719" s="557"/>
      <c r="N719" s="621"/>
      <c r="O719" s="557"/>
      <c r="P719" s="623"/>
      <c r="Q719" s="557"/>
      <c r="R719" s="557"/>
      <c r="S719" s="557"/>
      <c r="T719" s="557"/>
      <c r="U719" s="624"/>
      <c r="V719" s="557"/>
      <c r="W719" s="623"/>
      <c r="X719" s="623"/>
      <c r="Y719" s="623"/>
      <c r="Z719" s="557"/>
      <c r="AA719" s="557"/>
    </row>
    <row r="720" spans="1:27">
      <c r="A720" s="557"/>
      <c r="B720" s="557"/>
      <c r="C720" s="619"/>
      <c r="D720" s="557"/>
      <c r="E720" s="621"/>
      <c r="F720" s="557"/>
      <c r="G720" s="623"/>
      <c r="H720" s="557"/>
      <c r="I720" s="557"/>
      <c r="J720" s="557"/>
      <c r="K720" s="557"/>
      <c r="L720" s="624"/>
      <c r="M720" s="557"/>
      <c r="N720" s="621"/>
      <c r="O720" s="557"/>
      <c r="P720" s="623"/>
      <c r="Q720" s="557"/>
      <c r="R720" s="557"/>
      <c r="S720" s="557"/>
      <c r="T720" s="557"/>
      <c r="U720" s="624"/>
      <c r="V720" s="557"/>
      <c r="W720" s="623"/>
      <c r="X720" s="623"/>
      <c r="Y720" s="623"/>
      <c r="Z720" s="557"/>
      <c r="AA720" s="557"/>
    </row>
    <row r="721" spans="1:27">
      <c r="A721" s="557"/>
      <c r="B721" s="557"/>
      <c r="C721" s="619"/>
      <c r="D721" s="557"/>
      <c r="E721" s="621"/>
      <c r="F721" s="557"/>
      <c r="G721" s="623"/>
      <c r="H721" s="557"/>
      <c r="I721" s="557"/>
      <c r="J721" s="557"/>
      <c r="K721" s="557"/>
      <c r="L721" s="624"/>
      <c r="M721" s="557"/>
      <c r="N721" s="621"/>
      <c r="O721" s="557"/>
      <c r="P721" s="623"/>
      <c r="Q721" s="557"/>
      <c r="R721" s="557"/>
      <c r="S721" s="557"/>
      <c r="T721" s="557"/>
      <c r="U721" s="624"/>
      <c r="V721" s="557"/>
      <c r="W721" s="623"/>
      <c r="X721" s="623"/>
      <c r="Y721" s="623"/>
      <c r="Z721" s="557"/>
      <c r="AA721" s="557"/>
    </row>
    <row r="722" spans="1:27">
      <c r="A722" s="557"/>
      <c r="B722" s="557"/>
      <c r="C722" s="619"/>
      <c r="D722" s="557"/>
      <c r="E722" s="621"/>
      <c r="F722" s="557"/>
      <c r="G722" s="623"/>
      <c r="H722" s="557"/>
      <c r="I722" s="557"/>
      <c r="J722" s="557"/>
      <c r="K722" s="557"/>
      <c r="L722" s="624"/>
      <c r="M722" s="557"/>
      <c r="N722" s="621"/>
      <c r="O722" s="557"/>
      <c r="P722" s="623"/>
      <c r="Q722" s="557"/>
      <c r="R722" s="557"/>
      <c r="S722" s="557"/>
      <c r="T722" s="557"/>
      <c r="U722" s="624"/>
      <c r="V722" s="557"/>
      <c r="W722" s="623"/>
      <c r="X722" s="623"/>
      <c r="Y722" s="623"/>
      <c r="Z722" s="557"/>
      <c r="AA722" s="557"/>
    </row>
    <row r="723" spans="1:27">
      <c r="A723" s="557"/>
      <c r="B723" s="557"/>
      <c r="C723" s="619"/>
      <c r="D723" s="557"/>
      <c r="E723" s="621"/>
      <c r="F723" s="557"/>
      <c r="G723" s="623"/>
      <c r="H723" s="557"/>
      <c r="I723" s="557"/>
      <c r="J723" s="557"/>
      <c r="K723" s="557"/>
      <c r="L723" s="624"/>
      <c r="M723" s="557"/>
      <c r="N723" s="621"/>
      <c r="O723" s="557"/>
      <c r="P723" s="623"/>
      <c r="Q723" s="557"/>
      <c r="R723" s="557"/>
      <c r="S723" s="557"/>
      <c r="T723" s="557"/>
      <c r="U723" s="624"/>
      <c r="V723" s="557"/>
      <c r="W723" s="623"/>
      <c r="X723" s="623"/>
      <c r="Y723" s="623"/>
      <c r="Z723" s="557"/>
      <c r="AA723" s="557"/>
    </row>
    <row r="724" spans="1:27">
      <c r="A724" s="557"/>
      <c r="B724" s="557"/>
      <c r="C724" s="619"/>
      <c r="D724" s="557"/>
      <c r="E724" s="621"/>
      <c r="F724" s="557"/>
      <c r="G724" s="623"/>
      <c r="H724" s="557"/>
      <c r="I724" s="557"/>
      <c r="J724" s="557"/>
      <c r="K724" s="557"/>
      <c r="L724" s="624"/>
      <c r="M724" s="557"/>
      <c r="N724" s="621"/>
      <c r="O724" s="557"/>
      <c r="P724" s="623"/>
      <c r="Q724" s="557"/>
      <c r="R724" s="557"/>
      <c r="S724" s="557"/>
      <c r="T724" s="557"/>
      <c r="U724" s="624"/>
      <c r="V724" s="557"/>
      <c r="W724" s="623"/>
      <c r="X724" s="623"/>
      <c r="Y724" s="623"/>
      <c r="Z724" s="557"/>
      <c r="AA724" s="557"/>
    </row>
    <row r="725" spans="1:27">
      <c r="A725" s="557"/>
      <c r="B725" s="557"/>
      <c r="C725" s="619"/>
      <c r="D725" s="557"/>
      <c r="E725" s="621"/>
      <c r="F725" s="557"/>
      <c r="G725" s="623"/>
      <c r="H725" s="557"/>
      <c r="I725" s="557"/>
      <c r="J725" s="557"/>
      <c r="K725" s="557"/>
      <c r="L725" s="624"/>
      <c r="M725" s="557"/>
      <c r="N725" s="621"/>
      <c r="O725" s="557"/>
      <c r="P725" s="623"/>
      <c r="Q725" s="557"/>
      <c r="R725" s="557"/>
      <c r="S725" s="557"/>
      <c r="T725" s="557"/>
      <c r="U725" s="624"/>
      <c r="V725" s="557"/>
      <c r="W725" s="623"/>
      <c r="X725" s="623"/>
      <c r="Y725" s="623"/>
      <c r="Z725" s="557"/>
      <c r="AA725" s="557"/>
    </row>
    <row r="726" spans="1:27">
      <c r="A726" s="557"/>
      <c r="B726" s="557"/>
      <c r="C726" s="619"/>
      <c r="D726" s="557"/>
      <c r="E726" s="621"/>
      <c r="F726" s="557"/>
      <c r="G726" s="623"/>
      <c r="H726" s="557"/>
      <c r="I726" s="557"/>
      <c r="J726" s="557"/>
      <c r="K726" s="557"/>
      <c r="L726" s="624"/>
      <c r="M726" s="557"/>
      <c r="N726" s="621"/>
      <c r="O726" s="557"/>
      <c r="P726" s="623"/>
      <c r="Q726" s="557"/>
      <c r="R726" s="557"/>
      <c r="S726" s="557"/>
      <c r="T726" s="557"/>
      <c r="U726" s="624"/>
      <c r="V726" s="557"/>
      <c r="W726" s="623"/>
      <c r="X726" s="623"/>
      <c r="Y726" s="623"/>
      <c r="Z726" s="557"/>
      <c r="AA726" s="557"/>
    </row>
    <row r="727" spans="1:27">
      <c r="A727" s="557"/>
      <c r="B727" s="557"/>
      <c r="C727" s="619"/>
      <c r="D727" s="557"/>
      <c r="E727" s="621"/>
      <c r="F727" s="557"/>
      <c r="G727" s="623"/>
      <c r="H727" s="557"/>
      <c r="I727" s="557"/>
      <c r="J727" s="557"/>
      <c r="K727" s="557"/>
      <c r="L727" s="624"/>
      <c r="M727" s="557"/>
      <c r="N727" s="621"/>
      <c r="O727" s="557"/>
      <c r="P727" s="623"/>
      <c r="Q727" s="557"/>
      <c r="R727" s="557"/>
      <c r="S727" s="557"/>
      <c r="T727" s="557"/>
      <c r="U727" s="624"/>
      <c r="V727" s="557"/>
      <c r="W727" s="623"/>
      <c r="X727" s="623"/>
      <c r="Y727" s="623"/>
      <c r="Z727" s="557"/>
      <c r="AA727" s="557"/>
    </row>
    <row r="728" spans="1:27">
      <c r="A728" s="557"/>
      <c r="B728" s="557"/>
      <c r="C728" s="619"/>
      <c r="D728" s="557"/>
      <c r="E728" s="621"/>
      <c r="F728" s="557"/>
      <c r="G728" s="623"/>
      <c r="H728" s="557"/>
      <c r="I728" s="557"/>
      <c r="J728" s="557"/>
      <c r="K728" s="557"/>
      <c r="L728" s="624"/>
      <c r="M728" s="557"/>
      <c r="N728" s="621"/>
      <c r="O728" s="557"/>
      <c r="P728" s="623"/>
      <c r="Q728" s="557"/>
      <c r="R728" s="557"/>
      <c r="S728" s="557"/>
      <c r="T728" s="557"/>
      <c r="U728" s="624"/>
      <c r="V728" s="557"/>
      <c r="W728" s="623"/>
      <c r="X728" s="623"/>
      <c r="Y728" s="623"/>
      <c r="Z728" s="557"/>
      <c r="AA728" s="557"/>
    </row>
    <row r="729" spans="1:27">
      <c r="A729" s="557"/>
      <c r="B729" s="557"/>
      <c r="C729" s="619"/>
      <c r="D729" s="557"/>
      <c r="E729" s="621"/>
      <c r="F729" s="557"/>
      <c r="G729" s="623"/>
      <c r="H729" s="557"/>
      <c r="I729" s="557"/>
      <c r="J729" s="557"/>
      <c r="K729" s="557"/>
      <c r="L729" s="624"/>
      <c r="M729" s="557"/>
      <c r="N729" s="621"/>
      <c r="O729" s="557"/>
      <c r="P729" s="623"/>
      <c r="Q729" s="557"/>
      <c r="R729" s="557"/>
      <c r="S729" s="557"/>
      <c r="T729" s="557"/>
      <c r="U729" s="624"/>
      <c r="V729" s="557"/>
      <c r="W729" s="623"/>
      <c r="X729" s="623"/>
      <c r="Y729" s="623"/>
      <c r="Z729" s="557"/>
      <c r="AA729" s="557"/>
    </row>
    <row r="730" spans="1:27">
      <c r="A730" s="557"/>
      <c r="B730" s="557"/>
      <c r="C730" s="619"/>
      <c r="D730" s="557"/>
      <c r="E730" s="621"/>
      <c r="F730" s="557"/>
      <c r="G730" s="623"/>
      <c r="H730" s="557"/>
      <c r="I730" s="557"/>
      <c r="J730" s="557"/>
      <c r="K730" s="557"/>
      <c r="L730" s="624"/>
      <c r="M730" s="557"/>
      <c r="N730" s="621"/>
      <c r="O730" s="557"/>
      <c r="P730" s="623"/>
      <c r="Q730" s="557"/>
      <c r="R730" s="557"/>
      <c r="S730" s="557"/>
      <c r="T730" s="557"/>
      <c r="U730" s="624"/>
      <c r="V730" s="557"/>
      <c r="W730" s="623"/>
      <c r="X730" s="623"/>
      <c r="Y730" s="623"/>
      <c r="Z730" s="557"/>
      <c r="AA730" s="557"/>
    </row>
    <row r="731" spans="1:27">
      <c r="A731" s="557"/>
      <c r="B731" s="557"/>
      <c r="C731" s="619"/>
      <c r="D731" s="557"/>
      <c r="E731" s="621"/>
      <c r="F731" s="557"/>
      <c r="G731" s="623"/>
      <c r="H731" s="557"/>
      <c r="I731" s="557"/>
      <c r="J731" s="557"/>
      <c r="K731" s="557"/>
      <c r="L731" s="624"/>
      <c r="M731" s="557"/>
      <c r="N731" s="621"/>
      <c r="O731" s="557"/>
      <c r="P731" s="623"/>
      <c r="Q731" s="557"/>
      <c r="R731" s="557"/>
      <c r="S731" s="557"/>
      <c r="T731" s="557"/>
      <c r="U731" s="624"/>
      <c r="V731" s="557"/>
      <c r="W731" s="623"/>
      <c r="X731" s="623"/>
      <c r="Y731" s="623"/>
      <c r="Z731" s="557"/>
      <c r="AA731" s="557"/>
    </row>
    <row r="732" spans="1:27">
      <c r="A732" s="557"/>
      <c r="B732" s="557"/>
      <c r="C732" s="619"/>
      <c r="D732" s="557"/>
      <c r="E732" s="621"/>
      <c r="F732" s="557"/>
      <c r="G732" s="623"/>
      <c r="H732" s="557"/>
      <c r="I732" s="557"/>
      <c r="J732" s="557"/>
      <c r="K732" s="557"/>
      <c r="L732" s="624"/>
      <c r="M732" s="557"/>
      <c r="N732" s="621"/>
      <c r="O732" s="557"/>
      <c r="P732" s="623"/>
      <c r="Q732" s="557"/>
      <c r="R732" s="557"/>
      <c r="S732" s="557"/>
      <c r="T732" s="557"/>
      <c r="U732" s="624"/>
      <c r="V732" s="557"/>
      <c r="W732" s="623"/>
      <c r="X732" s="623"/>
      <c r="Y732" s="623"/>
      <c r="Z732" s="557"/>
      <c r="AA732" s="557"/>
    </row>
    <row r="733" spans="1:27">
      <c r="A733" s="557"/>
      <c r="B733" s="557"/>
      <c r="C733" s="619"/>
      <c r="D733" s="557"/>
      <c r="E733" s="621"/>
      <c r="F733" s="557"/>
      <c r="G733" s="623"/>
      <c r="H733" s="557"/>
      <c r="I733" s="557"/>
      <c r="J733" s="557"/>
      <c r="K733" s="557"/>
      <c r="L733" s="624"/>
      <c r="M733" s="557"/>
      <c r="N733" s="621"/>
      <c r="O733" s="557"/>
      <c r="P733" s="623"/>
      <c r="Q733" s="557"/>
      <c r="R733" s="557"/>
      <c r="S733" s="557"/>
      <c r="T733" s="557"/>
      <c r="U733" s="624"/>
      <c r="V733" s="557"/>
      <c r="W733" s="623"/>
      <c r="X733" s="623"/>
      <c r="Y733" s="623"/>
      <c r="Z733" s="557"/>
      <c r="AA733" s="557"/>
    </row>
    <row r="734" spans="1:27">
      <c r="A734" s="557"/>
      <c r="B734" s="557"/>
      <c r="C734" s="619"/>
      <c r="D734" s="557"/>
      <c r="E734" s="621"/>
      <c r="F734" s="557"/>
      <c r="G734" s="623"/>
      <c r="H734" s="557"/>
      <c r="I734" s="557"/>
      <c r="J734" s="557"/>
      <c r="K734" s="557"/>
      <c r="L734" s="624"/>
      <c r="M734" s="557"/>
      <c r="N734" s="621"/>
      <c r="O734" s="557"/>
      <c r="P734" s="623"/>
      <c r="Q734" s="557"/>
      <c r="R734" s="557"/>
      <c r="S734" s="557"/>
      <c r="T734" s="557"/>
      <c r="U734" s="624"/>
      <c r="V734" s="557"/>
      <c r="W734" s="623"/>
      <c r="X734" s="623"/>
      <c r="Y734" s="623"/>
      <c r="Z734" s="557"/>
      <c r="AA734" s="557"/>
    </row>
    <row r="735" spans="1:27">
      <c r="A735" s="557"/>
      <c r="B735" s="557"/>
      <c r="C735" s="619"/>
      <c r="D735" s="557"/>
      <c r="E735" s="621"/>
      <c r="F735" s="557"/>
      <c r="G735" s="623"/>
      <c r="H735" s="557"/>
      <c r="I735" s="557"/>
      <c r="J735" s="557"/>
      <c r="K735" s="557"/>
      <c r="L735" s="624"/>
      <c r="M735" s="557"/>
      <c r="N735" s="621"/>
      <c r="O735" s="557"/>
      <c r="P735" s="623"/>
      <c r="Q735" s="557"/>
      <c r="R735" s="557"/>
      <c r="S735" s="557"/>
      <c r="T735" s="557"/>
      <c r="U735" s="624"/>
      <c r="V735" s="557"/>
      <c r="W735" s="623"/>
      <c r="X735" s="623"/>
      <c r="Y735" s="623"/>
      <c r="Z735" s="557"/>
      <c r="AA735" s="557"/>
    </row>
    <row r="736" spans="1:27">
      <c r="A736" s="557"/>
      <c r="B736" s="557"/>
      <c r="C736" s="619"/>
      <c r="D736" s="557"/>
      <c r="E736" s="621"/>
      <c r="F736" s="557"/>
      <c r="G736" s="623"/>
      <c r="H736" s="557"/>
      <c r="I736" s="557"/>
      <c r="J736" s="557"/>
      <c r="K736" s="557"/>
      <c r="L736" s="624"/>
      <c r="M736" s="557"/>
      <c r="N736" s="621"/>
      <c r="O736" s="557"/>
      <c r="P736" s="623"/>
      <c r="Q736" s="557"/>
      <c r="R736" s="557"/>
      <c r="S736" s="557"/>
      <c r="T736" s="557"/>
      <c r="U736" s="624"/>
      <c r="V736" s="557"/>
      <c r="W736" s="623"/>
      <c r="X736" s="623"/>
      <c r="Y736" s="623"/>
      <c r="Z736" s="557"/>
      <c r="AA736" s="557"/>
    </row>
    <row r="737" spans="1:27">
      <c r="A737" s="557"/>
      <c r="B737" s="557"/>
      <c r="C737" s="619"/>
      <c r="D737" s="557"/>
      <c r="E737" s="621"/>
      <c r="F737" s="557"/>
      <c r="G737" s="623"/>
      <c r="H737" s="557"/>
      <c r="I737" s="557"/>
      <c r="J737" s="557"/>
      <c r="K737" s="557"/>
      <c r="L737" s="624"/>
      <c r="M737" s="557"/>
      <c r="N737" s="621"/>
      <c r="O737" s="557"/>
      <c r="P737" s="623"/>
      <c r="Q737" s="557"/>
      <c r="R737" s="557"/>
      <c r="S737" s="557"/>
      <c r="T737" s="557"/>
      <c r="U737" s="624"/>
      <c r="V737" s="557"/>
      <c r="W737" s="623"/>
      <c r="X737" s="623"/>
      <c r="Y737" s="623"/>
      <c r="Z737" s="557"/>
      <c r="AA737" s="557"/>
    </row>
    <row r="738" spans="1:27">
      <c r="A738" s="557"/>
      <c r="B738" s="557"/>
      <c r="C738" s="619"/>
      <c r="D738" s="557"/>
      <c r="E738" s="621"/>
      <c r="F738" s="557"/>
      <c r="G738" s="623"/>
      <c r="H738" s="557"/>
      <c r="I738" s="557"/>
      <c r="J738" s="557"/>
      <c r="K738" s="557"/>
      <c r="L738" s="624"/>
      <c r="M738" s="557"/>
      <c r="N738" s="621"/>
      <c r="O738" s="557"/>
      <c r="P738" s="623"/>
      <c r="Q738" s="557"/>
      <c r="R738" s="557"/>
      <c r="S738" s="557"/>
      <c r="T738" s="557"/>
      <c r="U738" s="624"/>
      <c r="V738" s="557"/>
      <c r="W738" s="623"/>
      <c r="X738" s="623"/>
      <c r="Y738" s="623"/>
      <c r="Z738" s="557"/>
      <c r="AA738" s="557"/>
    </row>
    <row r="739" spans="1:27">
      <c r="A739" s="557"/>
      <c r="B739" s="557"/>
      <c r="C739" s="619"/>
      <c r="D739" s="557"/>
      <c r="E739" s="621"/>
      <c r="F739" s="557"/>
      <c r="G739" s="623"/>
      <c r="H739" s="557"/>
      <c r="I739" s="557"/>
      <c r="J739" s="557"/>
      <c r="K739" s="557"/>
      <c r="L739" s="624"/>
      <c r="M739" s="557"/>
      <c r="N739" s="621"/>
      <c r="O739" s="557"/>
      <c r="P739" s="623"/>
      <c r="Q739" s="557"/>
      <c r="R739" s="557"/>
      <c r="S739" s="557"/>
      <c r="T739" s="557"/>
      <c r="U739" s="624"/>
      <c r="V739" s="557"/>
      <c r="W739" s="623"/>
      <c r="X739" s="623"/>
      <c r="Y739" s="623"/>
      <c r="Z739" s="557"/>
      <c r="AA739" s="557"/>
    </row>
    <row r="740" spans="1:27">
      <c r="A740" s="557"/>
      <c r="B740" s="557"/>
      <c r="C740" s="619"/>
      <c r="D740" s="557"/>
      <c r="E740" s="621"/>
      <c r="F740" s="557"/>
      <c r="G740" s="623"/>
      <c r="H740" s="557"/>
      <c r="I740" s="557"/>
      <c r="J740" s="557"/>
      <c r="K740" s="557"/>
      <c r="L740" s="624"/>
      <c r="M740" s="557"/>
      <c r="N740" s="621"/>
      <c r="O740" s="557"/>
      <c r="P740" s="623"/>
      <c r="Q740" s="557"/>
      <c r="R740" s="557"/>
      <c r="S740" s="557"/>
      <c r="T740" s="557"/>
      <c r="U740" s="624"/>
      <c r="V740" s="557"/>
      <c r="W740" s="623"/>
      <c r="X740" s="623"/>
      <c r="Y740" s="623"/>
      <c r="Z740" s="557"/>
      <c r="AA740" s="557"/>
    </row>
    <row r="741" spans="1:27">
      <c r="A741" s="557"/>
      <c r="B741" s="557"/>
      <c r="C741" s="619"/>
      <c r="D741" s="557"/>
      <c r="E741" s="621"/>
      <c r="F741" s="557"/>
      <c r="G741" s="623"/>
      <c r="H741" s="557"/>
      <c r="I741" s="557"/>
      <c r="J741" s="557"/>
      <c r="K741" s="557"/>
      <c r="L741" s="624"/>
      <c r="M741" s="557"/>
      <c r="N741" s="621"/>
      <c r="O741" s="557"/>
      <c r="P741" s="623"/>
      <c r="Q741" s="557"/>
      <c r="R741" s="557"/>
      <c r="S741" s="557"/>
      <c r="T741" s="557"/>
      <c r="U741" s="624"/>
      <c r="V741" s="557"/>
      <c r="W741" s="623"/>
      <c r="X741" s="623"/>
      <c r="Y741" s="623"/>
      <c r="Z741" s="557"/>
      <c r="AA741" s="557"/>
    </row>
    <row r="742" spans="1:27">
      <c r="A742" s="557"/>
      <c r="B742" s="557"/>
      <c r="C742" s="619"/>
      <c r="D742" s="557"/>
      <c r="E742" s="621"/>
      <c r="F742" s="557"/>
      <c r="G742" s="623"/>
      <c r="H742" s="557"/>
      <c r="I742" s="557"/>
      <c r="J742" s="557"/>
      <c r="K742" s="557"/>
      <c r="L742" s="624"/>
      <c r="M742" s="557"/>
      <c r="N742" s="621"/>
      <c r="O742" s="557"/>
      <c r="P742" s="623"/>
      <c r="Q742" s="557"/>
      <c r="R742" s="557"/>
      <c r="S742" s="557"/>
      <c r="T742" s="557"/>
      <c r="U742" s="624"/>
      <c r="V742" s="557"/>
      <c r="W742" s="623"/>
      <c r="X742" s="623"/>
      <c r="Y742" s="623"/>
      <c r="Z742" s="557"/>
      <c r="AA742" s="557"/>
    </row>
    <row r="743" spans="1:27">
      <c r="A743" s="557"/>
      <c r="B743" s="557"/>
      <c r="C743" s="619"/>
      <c r="D743" s="557"/>
      <c r="E743" s="621"/>
      <c r="F743" s="557"/>
      <c r="G743" s="623"/>
      <c r="H743" s="557"/>
      <c r="I743" s="557"/>
      <c r="J743" s="557"/>
      <c r="K743" s="557"/>
      <c r="L743" s="624"/>
      <c r="M743" s="557"/>
      <c r="N743" s="621"/>
      <c r="O743" s="557"/>
      <c r="P743" s="623"/>
      <c r="Q743" s="557"/>
      <c r="R743" s="557"/>
      <c r="S743" s="557"/>
      <c r="T743" s="557"/>
      <c r="U743" s="624"/>
      <c r="V743" s="557"/>
      <c r="W743" s="623"/>
      <c r="X743" s="623"/>
      <c r="Y743" s="623"/>
      <c r="Z743" s="557"/>
      <c r="AA743" s="557"/>
    </row>
    <row r="744" spans="1:27">
      <c r="A744" s="557"/>
      <c r="B744" s="557"/>
      <c r="C744" s="619"/>
      <c r="D744" s="557"/>
      <c r="E744" s="621"/>
      <c r="F744" s="557"/>
      <c r="G744" s="623"/>
      <c r="H744" s="557"/>
      <c r="I744" s="557"/>
      <c r="J744" s="557"/>
      <c r="K744" s="557"/>
      <c r="L744" s="624"/>
      <c r="M744" s="557"/>
      <c r="N744" s="621"/>
      <c r="O744" s="557"/>
      <c r="P744" s="623"/>
      <c r="Q744" s="557"/>
      <c r="R744" s="557"/>
      <c r="S744" s="557"/>
      <c r="T744" s="557"/>
      <c r="U744" s="624"/>
      <c r="V744" s="557"/>
      <c r="W744" s="623"/>
      <c r="X744" s="623"/>
      <c r="Y744" s="623"/>
      <c r="Z744" s="557"/>
      <c r="AA744" s="557"/>
    </row>
    <row r="745" spans="1:27">
      <c r="A745" s="557"/>
      <c r="B745" s="557"/>
      <c r="C745" s="619"/>
      <c r="D745" s="557"/>
      <c r="E745" s="621"/>
      <c r="F745" s="557"/>
      <c r="G745" s="623"/>
      <c r="H745" s="557"/>
      <c r="I745" s="557"/>
      <c r="J745" s="557"/>
      <c r="K745" s="557"/>
      <c r="L745" s="624"/>
      <c r="M745" s="557"/>
      <c r="N745" s="621"/>
      <c r="O745" s="557"/>
      <c r="P745" s="623"/>
      <c r="Q745" s="557"/>
      <c r="R745" s="557"/>
      <c r="S745" s="557"/>
      <c r="T745" s="557"/>
      <c r="U745" s="624"/>
      <c r="V745" s="557"/>
      <c r="W745" s="623"/>
      <c r="X745" s="623"/>
      <c r="Y745" s="623"/>
      <c r="Z745" s="557"/>
      <c r="AA745" s="557"/>
    </row>
    <row r="746" spans="1:27">
      <c r="A746" s="557"/>
      <c r="B746" s="557"/>
      <c r="C746" s="619"/>
      <c r="D746" s="557"/>
      <c r="E746" s="621"/>
      <c r="F746" s="557"/>
      <c r="G746" s="623"/>
      <c r="H746" s="557"/>
      <c r="I746" s="557"/>
      <c r="J746" s="557"/>
      <c r="K746" s="557"/>
      <c r="L746" s="624"/>
      <c r="M746" s="557"/>
      <c r="N746" s="621"/>
      <c r="O746" s="557"/>
      <c r="P746" s="623"/>
      <c r="Q746" s="557"/>
      <c r="R746" s="557"/>
      <c r="S746" s="557"/>
      <c r="T746" s="557"/>
      <c r="U746" s="624"/>
      <c r="V746" s="557"/>
      <c r="W746" s="623"/>
      <c r="X746" s="623"/>
      <c r="Y746" s="623"/>
      <c r="Z746" s="557"/>
      <c r="AA746" s="557"/>
    </row>
    <row r="747" spans="1:27">
      <c r="A747" s="557"/>
      <c r="B747" s="557"/>
      <c r="C747" s="619"/>
      <c r="D747" s="557"/>
      <c r="E747" s="621"/>
      <c r="F747" s="557"/>
      <c r="G747" s="623"/>
      <c r="H747" s="557"/>
      <c r="I747" s="557"/>
      <c r="J747" s="557"/>
      <c r="K747" s="557"/>
      <c r="L747" s="624"/>
      <c r="M747" s="557"/>
      <c r="N747" s="621"/>
      <c r="O747" s="557"/>
      <c r="P747" s="623"/>
      <c r="Q747" s="557"/>
      <c r="R747" s="557"/>
      <c r="S747" s="557"/>
      <c r="T747" s="557"/>
      <c r="U747" s="624"/>
      <c r="V747" s="557"/>
      <c r="W747" s="623"/>
      <c r="X747" s="623"/>
      <c r="Y747" s="623"/>
      <c r="Z747" s="557"/>
      <c r="AA747" s="557"/>
    </row>
    <row r="748" spans="1:27">
      <c r="A748" s="557"/>
      <c r="B748" s="557"/>
      <c r="C748" s="619"/>
      <c r="D748" s="557"/>
      <c r="E748" s="621"/>
      <c r="F748" s="557"/>
      <c r="G748" s="623"/>
      <c r="H748" s="557"/>
      <c r="I748" s="557"/>
      <c r="J748" s="557"/>
      <c r="K748" s="557"/>
      <c r="L748" s="624"/>
      <c r="M748" s="557"/>
      <c r="N748" s="621"/>
      <c r="O748" s="557"/>
      <c r="P748" s="623"/>
      <c r="Q748" s="557"/>
      <c r="R748" s="557"/>
      <c r="S748" s="557"/>
      <c r="T748" s="557"/>
      <c r="U748" s="624"/>
      <c r="V748" s="557"/>
      <c r="W748" s="623"/>
      <c r="X748" s="623"/>
      <c r="Y748" s="623"/>
      <c r="Z748" s="557"/>
      <c r="AA748" s="557"/>
    </row>
    <row r="749" spans="1:27">
      <c r="A749" s="557"/>
      <c r="B749" s="557"/>
      <c r="C749" s="619"/>
      <c r="D749" s="557"/>
      <c r="E749" s="621"/>
      <c r="F749" s="557"/>
      <c r="G749" s="623"/>
      <c r="H749" s="557"/>
      <c r="I749" s="557"/>
      <c r="J749" s="557"/>
      <c r="K749" s="557"/>
      <c r="L749" s="624"/>
      <c r="M749" s="557"/>
      <c r="N749" s="621"/>
      <c r="O749" s="557"/>
      <c r="P749" s="623"/>
      <c r="Q749" s="557"/>
      <c r="R749" s="557"/>
      <c r="S749" s="557"/>
      <c r="T749" s="557"/>
      <c r="U749" s="624"/>
      <c r="V749" s="557"/>
      <c r="W749" s="623"/>
      <c r="X749" s="623"/>
      <c r="Y749" s="623"/>
      <c r="Z749" s="557"/>
      <c r="AA749" s="557"/>
    </row>
    <row r="750" spans="1:27">
      <c r="A750" s="557"/>
      <c r="B750" s="557"/>
      <c r="C750" s="619"/>
      <c r="D750" s="557"/>
      <c r="E750" s="621"/>
      <c r="F750" s="557"/>
      <c r="G750" s="623"/>
      <c r="H750" s="557"/>
      <c r="I750" s="557"/>
      <c r="J750" s="557"/>
      <c r="K750" s="557"/>
      <c r="L750" s="624"/>
      <c r="M750" s="557"/>
      <c r="N750" s="621"/>
      <c r="O750" s="557"/>
      <c r="P750" s="623"/>
      <c r="Q750" s="557"/>
      <c r="R750" s="557"/>
      <c r="S750" s="557"/>
      <c r="T750" s="557"/>
      <c r="U750" s="624"/>
      <c r="V750" s="557"/>
      <c r="W750" s="623"/>
      <c r="X750" s="623"/>
      <c r="Y750" s="623"/>
      <c r="Z750" s="557"/>
      <c r="AA750" s="557"/>
    </row>
    <row r="751" spans="1:27">
      <c r="A751" s="557"/>
      <c r="B751" s="557"/>
      <c r="C751" s="619"/>
      <c r="D751" s="557"/>
      <c r="E751" s="621"/>
      <c r="F751" s="557"/>
      <c r="G751" s="623"/>
      <c r="H751" s="557"/>
      <c r="I751" s="557"/>
      <c r="J751" s="557"/>
      <c r="K751" s="557"/>
      <c r="L751" s="624"/>
      <c r="M751" s="557"/>
      <c r="N751" s="621"/>
      <c r="O751" s="557"/>
      <c r="P751" s="623"/>
      <c r="Q751" s="557"/>
      <c r="R751" s="557"/>
      <c r="S751" s="557"/>
      <c r="T751" s="557"/>
      <c r="U751" s="624"/>
      <c r="V751" s="557"/>
      <c r="W751" s="623"/>
      <c r="X751" s="623"/>
      <c r="Y751" s="623"/>
      <c r="Z751" s="557"/>
      <c r="AA751" s="557"/>
    </row>
    <row r="752" spans="1:27">
      <c r="A752" s="557"/>
      <c r="B752" s="557"/>
      <c r="C752" s="619"/>
      <c r="D752" s="557"/>
      <c r="E752" s="621"/>
      <c r="F752" s="557"/>
      <c r="G752" s="623"/>
      <c r="H752" s="557"/>
      <c r="I752" s="557"/>
      <c r="J752" s="557"/>
      <c r="K752" s="557"/>
      <c r="L752" s="624"/>
      <c r="M752" s="557"/>
      <c r="N752" s="621"/>
      <c r="O752" s="557"/>
      <c r="P752" s="623"/>
      <c r="Q752" s="557"/>
      <c r="R752" s="557"/>
      <c r="S752" s="557"/>
      <c r="T752" s="557"/>
      <c r="U752" s="624"/>
      <c r="V752" s="557"/>
      <c r="W752" s="623"/>
      <c r="X752" s="623"/>
      <c r="Y752" s="623"/>
      <c r="Z752" s="557"/>
      <c r="AA752" s="557"/>
    </row>
    <row r="753" spans="1:27">
      <c r="A753" s="557"/>
      <c r="B753" s="557"/>
      <c r="C753" s="619"/>
      <c r="D753" s="557"/>
      <c r="E753" s="621"/>
      <c r="F753" s="557"/>
      <c r="G753" s="623"/>
      <c r="H753" s="557"/>
      <c r="I753" s="557"/>
      <c r="J753" s="557"/>
      <c r="K753" s="557"/>
      <c r="L753" s="624"/>
      <c r="M753" s="557"/>
      <c r="N753" s="621"/>
      <c r="O753" s="557"/>
      <c r="P753" s="623"/>
      <c r="Q753" s="557"/>
      <c r="R753" s="557"/>
      <c r="S753" s="557"/>
      <c r="T753" s="557"/>
      <c r="U753" s="624"/>
      <c r="V753" s="557"/>
      <c r="W753" s="623"/>
      <c r="X753" s="623"/>
      <c r="Y753" s="623"/>
      <c r="Z753" s="557"/>
      <c r="AA753" s="557"/>
    </row>
    <row r="754" spans="1:27">
      <c r="A754" s="557"/>
      <c r="B754" s="557"/>
      <c r="C754" s="619"/>
      <c r="D754" s="557"/>
      <c r="E754" s="621"/>
      <c r="F754" s="557"/>
      <c r="G754" s="623"/>
      <c r="H754" s="557"/>
      <c r="I754" s="557"/>
      <c r="J754" s="557"/>
      <c r="K754" s="557"/>
      <c r="L754" s="624"/>
      <c r="M754" s="557"/>
      <c r="N754" s="621"/>
      <c r="O754" s="557"/>
      <c r="P754" s="623"/>
      <c r="Q754" s="557"/>
      <c r="R754" s="557"/>
      <c r="S754" s="557"/>
      <c r="T754" s="557"/>
      <c r="U754" s="624"/>
      <c r="V754" s="557"/>
      <c r="W754" s="623"/>
      <c r="X754" s="623"/>
      <c r="Y754" s="623"/>
      <c r="Z754" s="557"/>
      <c r="AA754" s="557"/>
    </row>
    <row r="755" spans="1:27">
      <c r="A755" s="557"/>
      <c r="B755" s="557"/>
      <c r="C755" s="619"/>
      <c r="D755" s="557"/>
      <c r="E755" s="621"/>
      <c r="F755" s="557"/>
      <c r="G755" s="623"/>
      <c r="H755" s="557"/>
      <c r="I755" s="557"/>
      <c r="J755" s="557"/>
      <c r="K755" s="557"/>
      <c r="L755" s="624"/>
      <c r="M755" s="557"/>
      <c r="N755" s="621"/>
      <c r="O755" s="557"/>
      <c r="P755" s="623"/>
      <c r="Q755" s="557"/>
      <c r="R755" s="557"/>
      <c r="S755" s="557"/>
      <c r="T755" s="557"/>
      <c r="U755" s="624"/>
      <c r="V755" s="557"/>
      <c r="W755" s="623"/>
      <c r="X755" s="623"/>
      <c r="Y755" s="623"/>
      <c r="Z755" s="557"/>
      <c r="AA755" s="557"/>
    </row>
    <row r="756" spans="1:27">
      <c r="A756" s="557"/>
      <c r="B756" s="557"/>
      <c r="C756" s="619"/>
      <c r="D756" s="557"/>
      <c r="E756" s="621"/>
      <c r="F756" s="557"/>
      <c r="G756" s="623"/>
      <c r="H756" s="557"/>
      <c r="I756" s="557"/>
      <c r="J756" s="557"/>
      <c r="K756" s="557"/>
      <c r="L756" s="624"/>
      <c r="M756" s="557"/>
      <c r="N756" s="621"/>
      <c r="O756" s="557"/>
      <c r="P756" s="623"/>
      <c r="Q756" s="557"/>
      <c r="R756" s="557"/>
      <c r="S756" s="557"/>
      <c r="T756" s="557"/>
      <c r="U756" s="624"/>
      <c r="V756" s="557"/>
      <c r="W756" s="623"/>
      <c r="X756" s="623"/>
      <c r="Y756" s="623"/>
      <c r="Z756" s="557"/>
      <c r="AA756" s="557"/>
    </row>
    <row r="757" spans="1:27">
      <c r="A757" s="557"/>
      <c r="B757" s="557"/>
      <c r="C757" s="619"/>
      <c r="D757" s="557"/>
      <c r="E757" s="621"/>
      <c r="F757" s="557"/>
      <c r="G757" s="623"/>
      <c r="H757" s="557"/>
      <c r="I757" s="557"/>
      <c r="J757" s="557"/>
      <c r="K757" s="557"/>
      <c r="L757" s="624"/>
      <c r="M757" s="557"/>
      <c r="N757" s="621"/>
      <c r="O757" s="557"/>
      <c r="P757" s="623"/>
      <c r="Q757" s="557"/>
      <c r="R757" s="557"/>
      <c r="S757" s="557"/>
      <c r="T757" s="557"/>
      <c r="U757" s="624"/>
      <c r="V757" s="557"/>
      <c r="W757" s="623"/>
      <c r="X757" s="623"/>
      <c r="Y757" s="623"/>
      <c r="Z757" s="557"/>
      <c r="AA757" s="557"/>
    </row>
    <row r="758" spans="1:27">
      <c r="A758" s="557"/>
      <c r="B758" s="557"/>
      <c r="C758" s="619"/>
      <c r="D758" s="557"/>
      <c r="E758" s="621"/>
      <c r="F758" s="557"/>
      <c r="G758" s="623"/>
      <c r="H758" s="557"/>
      <c r="I758" s="557"/>
      <c r="J758" s="557"/>
      <c r="K758" s="557"/>
      <c r="L758" s="624"/>
      <c r="M758" s="557"/>
      <c r="N758" s="621"/>
      <c r="O758" s="557"/>
      <c r="P758" s="623"/>
      <c r="Q758" s="557"/>
      <c r="R758" s="557"/>
      <c r="S758" s="557"/>
      <c r="T758" s="557"/>
      <c r="U758" s="624"/>
      <c r="V758" s="557"/>
      <c r="W758" s="623"/>
      <c r="X758" s="623"/>
      <c r="Y758" s="623"/>
      <c r="Z758" s="557"/>
      <c r="AA758" s="557"/>
    </row>
    <row r="759" spans="1:27">
      <c r="A759" s="557"/>
      <c r="B759" s="557"/>
      <c r="C759" s="619"/>
      <c r="D759" s="557"/>
      <c r="E759" s="621"/>
      <c r="F759" s="557"/>
      <c r="G759" s="623"/>
      <c r="H759" s="557"/>
      <c r="I759" s="557"/>
      <c r="J759" s="557"/>
      <c r="K759" s="557"/>
      <c r="L759" s="624"/>
      <c r="M759" s="557"/>
      <c r="N759" s="621"/>
      <c r="O759" s="557"/>
      <c r="P759" s="623"/>
      <c r="Q759" s="557"/>
      <c r="R759" s="557"/>
      <c r="S759" s="557"/>
      <c r="T759" s="557"/>
      <c r="U759" s="624"/>
      <c r="V759" s="557"/>
      <c r="W759" s="623"/>
      <c r="X759" s="623"/>
      <c r="Y759" s="623"/>
      <c r="Z759" s="557"/>
      <c r="AA759" s="557"/>
    </row>
    <row r="760" spans="1:27">
      <c r="A760" s="557"/>
      <c r="B760" s="557"/>
      <c r="C760" s="619"/>
      <c r="D760" s="557"/>
      <c r="E760" s="621"/>
      <c r="F760" s="557"/>
      <c r="G760" s="623"/>
      <c r="H760" s="557"/>
      <c r="I760" s="557"/>
      <c r="J760" s="557"/>
      <c r="K760" s="557"/>
      <c r="L760" s="624"/>
      <c r="M760" s="557"/>
      <c r="N760" s="621"/>
      <c r="O760" s="557"/>
      <c r="P760" s="623"/>
      <c r="Q760" s="557"/>
      <c r="R760" s="557"/>
      <c r="S760" s="557"/>
      <c r="T760" s="557"/>
      <c r="U760" s="624"/>
      <c r="V760" s="557"/>
      <c r="W760" s="623"/>
      <c r="X760" s="623"/>
      <c r="Y760" s="623"/>
      <c r="Z760" s="557"/>
      <c r="AA760" s="557"/>
    </row>
    <row r="761" spans="1:27">
      <c r="A761" s="557"/>
      <c r="B761" s="557"/>
      <c r="C761" s="619"/>
      <c r="D761" s="557"/>
      <c r="E761" s="621"/>
      <c r="F761" s="557"/>
      <c r="G761" s="623"/>
      <c r="H761" s="557"/>
      <c r="I761" s="557"/>
      <c r="J761" s="557"/>
      <c r="K761" s="557"/>
      <c r="L761" s="624"/>
      <c r="M761" s="557"/>
      <c r="N761" s="621"/>
      <c r="O761" s="557"/>
      <c r="P761" s="623"/>
      <c r="Q761" s="557"/>
      <c r="R761" s="557"/>
      <c r="S761" s="557"/>
      <c r="T761" s="557"/>
      <c r="U761" s="624"/>
      <c r="V761" s="557"/>
      <c r="W761" s="623"/>
      <c r="X761" s="623"/>
      <c r="Y761" s="623"/>
      <c r="Z761" s="557"/>
      <c r="AA761" s="557"/>
    </row>
    <row r="762" spans="1:27">
      <c r="A762" s="557"/>
      <c r="B762" s="557"/>
      <c r="C762" s="619"/>
      <c r="D762" s="557"/>
      <c r="E762" s="621"/>
      <c r="F762" s="557"/>
      <c r="G762" s="623"/>
      <c r="H762" s="557"/>
      <c r="I762" s="557"/>
      <c r="J762" s="557"/>
      <c r="K762" s="557"/>
      <c r="L762" s="624"/>
      <c r="M762" s="557"/>
      <c r="N762" s="621"/>
      <c r="O762" s="557"/>
      <c r="P762" s="623"/>
      <c r="Q762" s="557"/>
      <c r="R762" s="557"/>
      <c r="S762" s="557"/>
      <c r="T762" s="557"/>
      <c r="U762" s="624"/>
      <c r="V762" s="557"/>
      <c r="W762" s="623"/>
      <c r="X762" s="623"/>
      <c r="Y762" s="623"/>
      <c r="Z762" s="557"/>
      <c r="AA762" s="557"/>
    </row>
    <row r="763" spans="1:27">
      <c r="A763" s="557"/>
      <c r="B763" s="557"/>
      <c r="C763" s="619"/>
      <c r="D763" s="557"/>
      <c r="E763" s="621"/>
      <c r="F763" s="557"/>
      <c r="G763" s="623"/>
      <c r="H763" s="557"/>
      <c r="I763" s="557"/>
      <c r="J763" s="557"/>
      <c r="K763" s="557"/>
      <c r="L763" s="624"/>
      <c r="M763" s="557"/>
      <c r="N763" s="621"/>
      <c r="O763" s="557"/>
      <c r="P763" s="623"/>
      <c r="Q763" s="557"/>
      <c r="R763" s="557"/>
      <c r="S763" s="557"/>
      <c r="T763" s="557"/>
      <c r="U763" s="624"/>
      <c r="V763" s="557"/>
      <c r="W763" s="623"/>
      <c r="X763" s="623"/>
      <c r="Y763" s="623"/>
      <c r="Z763" s="557"/>
      <c r="AA763" s="557"/>
    </row>
    <row r="764" spans="1:27">
      <c r="A764" s="557"/>
      <c r="B764" s="557"/>
      <c r="C764" s="619"/>
      <c r="D764" s="557"/>
      <c r="E764" s="621"/>
      <c r="F764" s="557"/>
      <c r="G764" s="623"/>
      <c r="H764" s="557"/>
      <c r="I764" s="557"/>
      <c r="J764" s="557"/>
      <c r="K764" s="557"/>
      <c r="L764" s="624"/>
      <c r="M764" s="557"/>
      <c r="N764" s="621"/>
      <c r="O764" s="557"/>
      <c r="P764" s="623"/>
      <c r="Q764" s="557"/>
      <c r="R764" s="557"/>
      <c r="S764" s="557"/>
      <c r="T764" s="557"/>
      <c r="U764" s="624"/>
      <c r="V764" s="557"/>
      <c r="W764" s="623"/>
      <c r="X764" s="623"/>
      <c r="Y764" s="623"/>
      <c r="Z764" s="557"/>
      <c r="AA764" s="557"/>
    </row>
    <row r="765" spans="1:27">
      <c r="A765" s="557"/>
      <c r="B765" s="557"/>
      <c r="C765" s="619"/>
      <c r="D765" s="557"/>
      <c r="E765" s="621"/>
      <c r="F765" s="557"/>
      <c r="G765" s="623"/>
      <c r="H765" s="557"/>
      <c r="I765" s="557"/>
      <c r="J765" s="557"/>
      <c r="K765" s="557"/>
      <c r="L765" s="624"/>
      <c r="M765" s="557"/>
      <c r="N765" s="621"/>
      <c r="O765" s="557"/>
      <c r="P765" s="623"/>
      <c r="Q765" s="557"/>
      <c r="R765" s="557"/>
      <c r="S765" s="557"/>
      <c r="T765" s="557"/>
      <c r="U765" s="624"/>
      <c r="V765" s="557"/>
      <c r="W765" s="623"/>
      <c r="X765" s="623"/>
      <c r="Y765" s="623"/>
      <c r="Z765" s="557"/>
      <c r="AA765" s="557"/>
    </row>
    <row r="766" spans="1:27">
      <c r="A766" s="557"/>
      <c r="B766" s="557"/>
      <c r="C766" s="619"/>
      <c r="D766" s="557"/>
      <c r="E766" s="621"/>
      <c r="F766" s="557"/>
      <c r="G766" s="623"/>
      <c r="H766" s="557"/>
      <c r="I766" s="557"/>
      <c r="J766" s="557"/>
      <c r="K766" s="557"/>
      <c r="L766" s="624"/>
      <c r="M766" s="557"/>
      <c r="N766" s="621"/>
      <c r="O766" s="557"/>
      <c r="P766" s="623"/>
      <c r="Q766" s="557"/>
      <c r="R766" s="557"/>
      <c r="S766" s="557"/>
      <c r="T766" s="557"/>
      <c r="U766" s="624"/>
      <c r="V766" s="557"/>
      <c r="W766" s="623"/>
      <c r="X766" s="623"/>
      <c r="Y766" s="623"/>
      <c r="Z766" s="557"/>
      <c r="AA766" s="557"/>
    </row>
    <row r="767" spans="1:27">
      <c r="A767" s="557"/>
      <c r="B767" s="557"/>
      <c r="C767" s="619"/>
      <c r="D767" s="557"/>
      <c r="E767" s="621"/>
      <c r="F767" s="557"/>
      <c r="G767" s="623"/>
      <c r="H767" s="557"/>
      <c r="I767" s="557"/>
      <c r="J767" s="557"/>
      <c r="K767" s="557"/>
      <c r="L767" s="624"/>
      <c r="M767" s="557"/>
      <c r="N767" s="621"/>
      <c r="O767" s="557"/>
      <c r="P767" s="623"/>
      <c r="Q767" s="557"/>
      <c r="R767" s="557"/>
      <c r="S767" s="557"/>
      <c r="T767" s="557"/>
      <c r="U767" s="624"/>
      <c r="V767" s="557"/>
      <c r="W767" s="623"/>
      <c r="X767" s="623"/>
      <c r="Y767" s="623"/>
      <c r="Z767" s="557"/>
      <c r="AA767" s="557"/>
    </row>
    <row r="768" spans="1:27">
      <c r="A768" s="557"/>
      <c r="B768" s="557"/>
      <c r="C768" s="619"/>
      <c r="D768" s="557"/>
      <c r="E768" s="621"/>
      <c r="F768" s="557"/>
      <c r="G768" s="623"/>
      <c r="H768" s="557"/>
      <c r="I768" s="557"/>
      <c r="J768" s="557"/>
      <c r="K768" s="557"/>
      <c r="L768" s="624"/>
      <c r="M768" s="557"/>
      <c r="N768" s="621"/>
      <c r="O768" s="557"/>
      <c r="P768" s="623"/>
      <c r="Q768" s="557"/>
      <c r="R768" s="557"/>
      <c r="S768" s="557"/>
      <c r="T768" s="557"/>
      <c r="U768" s="624"/>
      <c r="V768" s="557"/>
      <c r="W768" s="623"/>
      <c r="X768" s="623"/>
      <c r="Y768" s="623"/>
      <c r="Z768" s="557"/>
      <c r="AA768" s="557"/>
    </row>
    <row r="769" spans="1:27">
      <c r="A769" s="557"/>
      <c r="B769" s="557"/>
      <c r="C769" s="619"/>
      <c r="D769" s="557"/>
      <c r="E769" s="621"/>
      <c r="F769" s="557"/>
      <c r="G769" s="623"/>
      <c r="H769" s="557"/>
      <c r="I769" s="557"/>
      <c r="J769" s="557"/>
      <c r="K769" s="557"/>
      <c r="L769" s="624"/>
      <c r="M769" s="557"/>
      <c r="N769" s="621"/>
      <c r="O769" s="557"/>
      <c r="P769" s="623"/>
      <c r="Q769" s="557"/>
      <c r="R769" s="557"/>
      <c r="S769" s="557"/>
      <c r="T769" s="557"/>
      <c r="U769" s="624"/>
      <c r="V769" s="557"/>
      <c r="W769" s="623"/>
      <c r="X769" s="623"/>
      <c r="Y769" s="623"/>
      <c r="Z769" s="557"/>
      <c r="AA769" s="557"/>
    </row>
    <row r="770" spans="1:27">
      <c r="A770" s="557"/>
      <c r="B770" s="557"/>
      <c r="C770" s="619"/>
      <c r="D770" s="557"/>
      <c r="E770" s="621"/>
      <c r="F770" s="557"/>
      <c r="G770" s="623"/>
      <c r="H770" s="557"/>
      <c r="I770" s="557"/>
      <c r="J770" s="557"/>
      <c r="K770" s="557"/>
      <c r="L770" s="624"/>
      <c r="M770" s="557"/>
      <c r="N770" s="621"/>
      <c r="O770" s="557"/>
      <c r="P770" s="623"/>
      <c r="Q770" s="557"/>
      <c r="R770" s="557"/>
      <c r="S770" s="557"/>
      <c r="T770" s="557"/>
      <c r="U770" s="624"/>
      <c r="V770" s="557"/>
      <c r="W770" s="623"/>
      <c r="X770" s="623"/>
      <c r="Y770" s="623"/>
      <c r="Z770" s="557"/>
      <c r="AA770" s="557"/>
    </row>
    <row r="771" spans="1:27">
      <c r="A771" s="557"/>
      <c r="B771" s="557"/>
      <c r="C771" s="619"/>
      <c r="D771" s="557"/>
      <c r="E771" s="621"/>
      <c r="F771" s="557"/>
      <c r="G771" s="623"/>
      <c r="H771" s="557"/>
      <c r="I771" s="557"/>
      <c r="J771" s="557"/>
      <c r="K771" s="557"/>
      <c r="L771" s="624"/>
      <c r="M771" s="557"/>
      <c r="N771" s="621"/>
      <c r="O771" s="557"/>
      <c r="P771" s="623"/>
      <c r="Q771" s="557"/>
      <c r="R771" s="557"/>
      <c r="S771" s="557"/>
      <c r="T771" s="557"/>
      <c r="U771" s="624"/>
      <c r="V771" s="557"/>
      <c r="W771" s="623"/>
      <c r="X771" s="623"/>
      <c r="Y771" s="623"/>
      <c r="Z771" s="557"/>
      <c r="AA771" s="557"/>
    </row>
    <row r="772" spans="1:27">
      <c r="A772" s="557"/>
      <c r="B772" s="557"/>
      <c r="C772" s="619"/>
      <c r="D772" s="557"/>
      <c r="E772" s="621"/>
      <c r="F772" s="557"/>
      <c r="G772" s="623"/>
      <c r="H772" s="557"/>
      <c r="I772" s="557"/>
      <c r="J772" s="557"/>
      <c r="K772" s="557"/>
      <c r="L772" s="624"/>
      <c r="M772" s="557"/>
      <c r="N772" s="621"/>
      <c r="O772" s="557"/>
      <c r="P772" s="623"/>
      <c r="Q772" s="557"/>
      <c r="R772" s="557"/>
      <c r="S772" s="557"/>
      <c r="T772" s="557"/>
      <c r="U772" s="624"/>
      <c r="V772" s="557"/>
      <c r="W772" s="623"/>
      <c r="X772" s="623"/>
      <c r="Y772" s="623"/>
      <c r="Z772" s="557"/>
      <c r="AA772" s="557"/>
    </row>
    <row r="773" spans="1:27">
      <c r="A773" s="557"/>
      <c r="B773" s="557"/>
      <c r="C773" s="619"/>
      <c r="D773" s="557"/>
      <c r="E773" s="621"/>
      <c r="F773" s="557"/>
      <c r="G773" s="623"/>
      <c r="H773" s="557"/>
      <c r="I773" s="557"/>
      <c r="J773" s="557"/>
      <c r="K773" s="557"/>
      <c r="L773" s="624"/>
      <c r="M773" s="557"/>
      <c r="N773" s="621"/>
      <c r="O773" s="557"/>
      <c r="P773" s="623"/>
      <c r="Q773" s="557"/>
      <c r="R773" s="557"/>
      <c r="S773" s="557"/>
      <c r="T773" s="557"/>
      <c r="U773" s="624"/>
      <c r="V773" s="557"/>
      <c r="W773" s="623"/>
      <c r="X773" s="623"/>
      <c r="Y773" s="623"/>
      <c r="Z773" s="557"/>
      <c r="AA773" s="557"/>
    </row>
    <row r="774" spans="1:27">
      <c r="A774" s="557"/>
      <c r="B774" s="557"/>
      <c r="C774" s="619"/>
      <c r="D774" s="557"/>
      <c r="E774" s="621"/>
      <c r="F774" s="557"/>
      <c r="G774" s="623"/>
      <c r="H774" s="557"/>
      <c r="I774" s="557"/>
      <c r="J774" s="557"/>
      <c r="K774" s="557"/>
      <c r="L774" s="624"/>
      <c r="M774" s="557"/>
      <c r="N774" s="621"/>
      <c r="O774" s="557"/>
      <c r="P774" s="623"/>
      <c r="Q774" s="557"/>
      <c r="R774" s="557"/>
      <c r="S774" s="557"/>
      <c r="T774" s="557"/>
      <c r="U774" s="624"/>
      <c r="V774" s="557"/>
      <c r="W774" s="623"/>
      <c r="X774" s="623"/>
      <c r="Y774" s="623"/>
      <c r="Z774" s="557"/>
      <c r="AA774" s="557"/>
    </row>
    <row r="775" spans="1:27">
      <c r="A775" s="557"/>
      <c r="B775" s="557"/>
      <c r="C775" s="619"/>
      <c r="D775" s="557"/>
      <c r="E775" s="621"/>
      <c r="F775" s="557"/>
      <c r="G775" s="623"/>
      <c r="H775" s="557"/>
      <c r="I775" s="557"/>
      <c r="J775" s="557"/>
      <c r="K775" s="557"/>
      <c r="L775" s="624"/>
      <c r="M775" s="557"/>
      <c r="N775" s="621"/>
      <c r="O775" s="557"/>
      <c r="P775" s="623"/>
      <c r="Q775" s="557"/>
      <c r="R775" s="557"/>
      <c r="S775" s="557"/>
      <c r="T775" s="557"/>
      <c r="U775" s="624"/>
      <c r="V775" s="557"/>
      <c r="W775" s="623"/>
      <c r="X775" s="623"/>
      <c r="Y775" s="623"/>
      <c r="Z775" s="557"/>
      <c r="AA775" s="557"/>
    </row>
    <row r="776" spans="1:27">
      <c r="A776" s="557"/>
      <c r="B776" s="557"/>
      <c r="C776" s="619"/>
      <c r="D776" s="557"/>
      <c r="E776" s="621"/>
      <c r="F776" s="557"/>
      <c r="G776" s="623"/>
      <c r="H776" s="557"/>
      <c r="I776" s="557"/>
      <c r="J776" s="557"/>
      <c r="K776" s="557"/>
      <c r="L776" s="624"/>
      <c r="M776" s="557"/>
      <c r="N776" s="621"/>
      <c r="O776" s="557"/>
      <c r="P776" s="623"/>
      <c r="Q776" s="557"/>
      <c r="R776" s="557"/>
      <c r="S776" s="557"/>
      <c r="T776" s="557"/>
      <c r="U776" s="624"/>
      <c r="V776" s="557"/>
      <c r="W776" s="623"/>
      <c r="X776" s="623"/>
      <c r="Y776" s="623"/>
      <c r="Z776" s="557"/>
      <c r="AA776" s="557"/>
    </row>
    <row r="777" spans="1:27">
      <c r="A777" s="557"/>
      <c r="B777" s="557"/>
      <c r="C777" s="619"/>
      <c r="D777" s="557"/>
      <c r="E777" s="621"/>
      <c r="F777" s="557"/>
      <c r="G777" s="623"/>
      <c r="H777" s="557"/>
      <c r="I777" s="557"/>
      <c r="J777" s="557"/>
      <c r="K777" s="557"/>
      <c r="L777" s="624"/>
      <c r="M777" s="557"/>
      <c r="N777" s="621"/>
      <c r="O777" s="557"/>
      <c r="P777" s="623"/>
      <c r="Q777" s="557"/>
      <c r="R777" s="557"/>
      <c r="S777" s="557"/>
      <c r="T777" s="557"/>
      <c r="U777" s="624"/>
      <c r="V777" s="557"/>
      <c r="W777" s="623"/>
      <c r="X777" s="623"/>
      <c r="Y777" s="623"/>
      <c r="Z777" s="557"/>
      <c r="AA777" s="557"/>
    </row>
    <row r="778" spans="1:27">
      <c r="A778" s="557"/>
      <c r="B778" s="557"/>
      <c r="C778" s="619"/>
      <c r="D778" s="557"/>
      <c r="E778" s="621"/>
      <c r="F778" s="557"/>
      <c r="G778" s="623"/>
      <c r="H778" s="557"/>
      <c r="I778" s="557"/>
      <c r="J778" s="557"/>
      <c r="K778" s="557"/>
      <c r="L778" s="624"/>
      <c r="M778" s="557"/>
      <c r="N778" s="621"/>
      <c r="O778" s="557"/>
      <c r="P778" s="623"/>
      <c r="Q778" s="557"/>
      <c r="R778" s="557"/>
      <c r="S778" s="557"/>
      <c r="T778" s="557"/>
      <c r="U778" s="624"/>
      <c r="V778" s="557"/>
      <c r="W778" s="623"/>
      <c r="X778" s="623"/>
      <c r="Y778" s="623"/>
      <c r="Z778" s="557"/>
      <c r="AA778" s="557"/>
    </row>
    <row r="779" spans="1:27">
      <c r="A779" s="557"/>
      <c r="B779" s="557"/>
      <c r="C779" s="619"/>
      <c r="D779" s="557"/>
      <c r="E779" s="621"/>
      <c r="F779" s="557"/>
      <c r="G779" s="623"/>
      <c r="H779" s="557"/>
      <c r="I779" s="557"/>
      <c r="J779" s="557"/>
      <c r="K779" s="557"/>
      <c r="L779" s="624"/>
      <c r="M779" s="557"/>
      <c r="N779" s="621"/>
      <c r="O779" s="557"/>
      <c r="P779" s="623"/>
      <c r="Q779" s="557"/>
      <c r="R779" s="557"/>
      <c r="S779" s="557"/>
      <c r="T779" s="557"/>
      <c r="U779" s="624"/>
      <c r="V779" s="557"/>
      <c r="W779" s="623"/>
      <c r="X779" s="623"/>
      <c r="Y779" s="623"/>
      <c r="Z779" s="557"/>
      <c r="AA779" s="557"/>
    </row>
    <row r="780" spans="1:27">
      <c r="A780" s="557"/>
      <c r="B780" s="557"/>
      <c r="C780" s="619"/>
      <c r="D780" s="557"/>
      <c r="E780" s="621"/>
      <c r="F780" s="557"/>
      <c r="G780" s="623"/>
      <c r="H780" s="557"/>
      <c r="I780" s="557"/>
      <c r="J780" s="557"/>
      <c r="K780" s="557"/>
      <c r="L780" s="624"/>
      <c r="M780" s="557"/>
      <c r="N780" s="621"/>
      <c r="O780" s="557"/>
      <c r="P780" s="623"/>
      <c r="Q780" s="557"/>
      <c r="R780" s="557"/>
      <c r="S780" s="557"/>
      <c r="T780" s="557"/>
      <c r="U780" s="624"/>
      <c r="V780" s="557"/>
      <c r="W780" s="623"/>
      <c r="X780" s="623"/>
      <c r="Y780" s="623"/>
      <c r="Z780" s="557"/>
      <c r="AA780" s="557"/>
    </row>
    <row r="781" spans="1:27">
      <c r="A781" s="557"/>
      <c r="B781" s="557"/>
      <c r="C781" s="619"/>
      <c r="D781" s="557"/>
      <c r="E781" s="621"/>
      <c r="F781" s="557"/>
      <c r="G781" s="623"/>
      <c r="H781" s="557"/>
      <c r="I781" s="557"/>
      <c r="J781" s="557"/>
      <c r="K781" s="557"/>
      <c r="L781" s="624"/>
      <c r="M781" s="557"/>
      <c r="N781" s="621"/>
      <c r="O781" s="557"/>
      <c r="P781" s="623"/>
      <c r="Q781" s="557"/>
      <c r="R781" s="557"/>
      <c r="S781" s="557"/>
      <c r="T781" s="557"/>
      <c r="U781" s="624"/>
      <c r="V781" s="557"/>
      <c r="W781" s="623"/>
      <c r="X781" s="623"/>
      <c r="Y781" s="623"/>
      <c r="Z781" s="557"/>
      <c r="AA781" s="557"/>
    </row>
    <row r="782" spans="1:27">
      <c r="A782" s="557"/>
      <c r="B782" s="557"/>
      <c r="C782" s="619"/>
      <c r="D782" s="557"/>
      <c r="E782" s="621"/>
      <c r="F782" s="557"/>
      <c r="G782" s="623"/>
      <c r="H782" s="557"/>
      <c r="I782" s="557"/>
      <c r="J782" s="557"/>
      <c r="K782" s="557"/>
      <c r="L782" s="624"/>
      <c r="M782" s="557"/>
      <c r="N782" s="621"/>
      <c r="O782" s="557"/>
      <c r="P782" s="623"/>
      <c r="Q782" s="557"/>
      <c r="R782" s="557"/>
      <c r="S782" s="557"/>
      <c r="T782" s="557"/>
      <c r="U782" s="624"/>
      <c r="V782" s="557"/>
      <c r="W782" s="623"/>
      <c r="X782" s="623"/>
      <c r="Y782" s="623"/>
      <c r="Z782" s="557"/>
      <c r="AA782" s="557"/>
    </row>
    <row r="783" spans="1:27">
      <c r="A783" s="557"/>
      <c r="B783" s="557"/>
      <c r="C783" s="619"/>
      <c r="D783" s="557"/>
      <c r="E783" s="621"/>
      <c r="F783" s="557"/>
      <c r="G783" s="623"/>
      <c r="H783" s="557"/>
      <c r="I783" s="557"/>
      <c r="J783" s="557"/>
      <c r="K783" s="557"/>
      <c r="L783" s="624"/>
      <c r="M783" s="557"/>
      <c r="N783" s="621"/>
      <c r="O783" s="557"/>
      <c r="P783" s="623"/>
      <c r="Q783" s="557"/>
      <c r="R783" s="557"/>
      <c r="S783" s="557"/>
      <c r="T783" s="557"/>
      <c r="U783" s="624"/>
      <c r="V783" s="557"/>
      <c r="W783" s="623"/>
      <c r="X783" s="623"/>
      <c r="Y783" s="623"/>
      <c r="Z783" s="557"/>
      <c r="AA783" s="557"/>
    </row>
    <row r="784" spans="1:27">
      <c r="A784" s="557"/>
      <c r="B784" s="557"/>
      <c r="C784" s="619"/>
      <c r="D784" s="557"/>
      <c r="E784" s="621"/>
      <c r="F784" s="557"/>
      <c r="G784" s="623"/>
      <c r="H784" s="557"/>
      <c r="I784" s="557"/>
      <c r="J784" s="557"/>
      <c r="K784" s="557"/>
      <c r="L784" s="624"/>
      <c r="M784" s="557"/>
      <c r="N784" s="621"/>
      <c r="O784" s="557"/>
      <c r="P784" s="623"/>
      <c r="Q784" s="557"/>
      <c r="R784" s="557"/>
      <c r="S784" s="557"/>
      <c r="T784" s="557"/>
      <c r="U784" s="624"/>
      <c r="V784" s="557"/>
      <c r="W784" s="623"/>
      <c r="X784" s="623"/>
      <c r="Y784" s="623"/>
      <c r="Z784" s="557"/>
      <c r="AA784" s="557"/>
    </row>
    <row r="785" spans="1:27">
      <c r="A785" s="557"/>
      <c r="B785" s="557"/>
      <c r="C785" s="619"/>
      <c r="D785" s="557"/>
      <c r="E785" s="621"/>
      <c r="F785" s="557"/>
      <c r="G785" s="623"/>
      <c r="H785" s="557"/>
      <c r="I785" s="557"/>
      <c r="J785" s="557"/>
      <c r="K785" s="557"/>
      <c r="L785" s="624"/>
      <c r="M785" s="557"/>
      <c r="N785" s="621"/>
      <c r="O785" s="557"/>
      <c r="P785" s="623"/>
      <c r="Q785" s="557"/>
      <c r="R785" s="557"/>
      <c r="S785" s="557"/>
      <c r="T785" s="557"/>
      <c r="U785" s="624"/>
      <c r="V785" s="557"/>
      <c r="W785" s="623"/>
      <c r="X785" s="623"/>
      <c r="Y785" s="623"/>
      <c r="Z785" s="557"/>
      <c r="AA785" s="557"/>
    </row>
    <row r="786" spans="1:27">
      <c r="A786" s="557"/>
      <c r="B786" s="557"/>
      <c r="C786" s="619"/>
      <c r="D786" s="557"/>
      <c r="E786" s="621"/>
      <c r="F786" s="557"/>
      <c r="G786" s="623"/>
      <c r="H786" s="557"/>
      <c r="I786" s="557"/>
      <c r="J786" s="557"/>
      <c r="K786" s="557"/>
      <c r="L786" s="624"/>
      <c r="M786" s="557"/>
      <c r="N786" s="621"/>
      <c r="O786" s="557"/>
      <c r="P786" s="623"/>
      <c r="Q786" s="557"/>
      <c r="R786" s="557"/>
      <c r="S786" s="557"/>
      <c r="T786" s="557"/>
      <c r="U786" s="624"/>
      <c r="V786" s="557"/>
      <c r="W786" s="623"/>
      <c r="X786" s="623"/>
      <c r="Y786" s="623"/>
      <c r="Z786" s="557"/>
      <c r="AA786" s="557"/>
    </row>
    <row r="787" spans="1:27">
      <c r="A787" s="557"/>
      <c r="B787" s="557"/>
      <c r="C787" s="619"/>
      <c r="D787" s="557"/>
      <c r="E787" s="621"/>
      <c r="F787" s="557"/>
      <c r="G787" s="623"/>
      <c r="H787" s="557"/>
      <c r="I787" s="557"/>
      <c r="J787" s="557"/>
      <c r="K787" s="557"/>
      <c r="L787" s="624"/>
      <c r="M787" s="557"/>
      <c r="N787" s="621"/>
      <c r="O787" s="557"/>
      <c r="P787" s="623"/>
      <c r="Q787" s="557"/>
      <c r="R787" s="557"/>
      <c r="S787" s="557"/>
      <c r="T787" s="557"/>
      <c r="U787" s="624"/>
      <c r="V787" s="557"/>
      <c r="W787" s="623"/>
      <c r="X787" s="623"/>
      <c r="Y787" s="623"/>
      <c r="Z787" s="557"/>
      <c r="AA787" s="557"/>
    </row>
    <row r="788" spans="1:27">
      <c r="A788" s="557"/>
      <c r="B788" s="557"/>
      <c r="C788" s="619"/>
      <c r="D788" s="557"/>
      <c r="E788" s="621"/>
      <c r="F788" s="557"/>
      <c r="G788" s="623"/>
      <c r="H788" s="557"/>
      <c r="I788" s="557"/>
      <c r="J788" s="557"/>
      <c r="K788" s="557"/>
      <c r="L788" s="624"/>
      <c r="M788" s="557"/>
      <c r="N788" s="621"/>
      <c r="O788" s="557"/>
      <c r="P788" s="623"/>
      <c r="Q788" s="557"/>
      <c r="R788" s="557"/>
      <c r="S788" s="557"/>
      <c r="T788" s="557"/>
      <c r="U788" s="624"/>
      <c r="V788" s="557"/>
      <c r="W788" s="623"/>
      <c r="X788" s="623"/>
      <c r="Y788" s="623"/>
      <c r="Z788" s="557"/>
      <c r="AA788" s="557"/>
    </row>
    <row r="789" spans="1:27">
      <c r="A789" s="557"/>
      <c r="B789" s="557"/>
      <c r="C789" s="619"/>
      <c r="D789" s="557"/>
      <c r="E789" s="621"/>
      <c r="F789" s="557"/>
      <c r="G789" s="623"/>
      <c r="H789" s="557"/>
      <c r="I789" s="557"/>
      <c r="J789" s="557"/>
      <c r="K789" s="557"/>
      <c r="L789" s="624"/>
      <c r="M789" s="557"/>
      <c r="N789" s="621"/>
      <c r="O789" s="557"/>
      <c r="P789" s="623"/>
      <c r="Q789" s="557"/>
      <c r="R789" s="557"/>
      <c r="S789" s="557"/>
      <c r="T789" s="557"/>
      <c r="U789" s="624"/>
      <c r="V789" s="557"/>
      <c r="W789" s="623"/>
      <c r="X789" s="623"/>
      <c r="Y789" s="623"/>
      <c r="Z789" s="557"/>
      <c r="AA789" s="557"/>
    </row>
    <row r="790" spans="1:27">
      <c r="A790" s="557"/>
      <c r="B790" s="557"/>
      <c r="C790" s="619"/>
      <c r="D790" s="557"/>
      <c r="E790" s="621"/>
      <c r="F790" s="557"/>
      <c r="G790" s="623"/>
      <c r="H790" s="557"/>
      <c r="I790" s="557"/>
      <c r="J790" s="557"/>
      <c r="K790" s="557"/>
      <c r="L790" s="624"/>
      <c r="M790" s="557"/>
      <c r="N790" s="621"/>
      <c r="O790" s="557"/>
      <c r="P790" s="623"/>
      <c r="Q790" s="557"/>
      <c r="R790" s="557"/>
      <c r="S790" s="557"/>
      <c r="T790" s="557"/>
      <c r="U790" s="624"/>
      <c r="V790" s="557"/>
      <c r="W790" s="623"/>
      <c r="X790" s="623"/>
      <c r="Y790" s="623"/>
      <c r="Z790" s="557"/>
      <c r="AA790" s="557"/>
    </row>
    <row r="791" spans="1:27">
      <c r="A791" s="557"/>
      <c r="B791" s="557"/>
      <c r="C791" s="619"/>
      <c r="D791" s="557"/>
      <c r="E791" s="621"/>
      <c r="F791" s="557"/>
      <c r="G791" s="623"/>
      <c r="H791" s="557"/>
      <c r="I791" s="557"/>
      <c r="J791" s="557"/>
      <c r="K791" s="557"/>
      <c r="L791" s="624"/>
      <c r="M791" s="557"/>
      <c r="N791" s="621"/>
      <c r="O791" s="557"/>
      <c r="P791" s="623"/>
      <c r="Q791" s="557"/>
      <c r="R791" s="557"/>
      <c r="S791" s="557"/>
      <c r="T791" s="557"/>
      <c r="U791" s="624"/>
      <c r="V791" s="557"/>
      <c r="W791" s="623"/>
      <c r="X791" s="623"/>
      <c r="Y791" s="623"/>
      <c r="Z791" s="557"/>
      <c r="AA791" s="557"/>
    </row>
    <row r="792" spans="1:27">
      <c r="A792" s="557"/>
      <c r="B792" s="557"/>
      <c r="C792" s="619"/>
      <c r="D792" s="557"/>
      <c r="E792" s="621"/>
      <c r="F792" s="557"/>
      <c r="G792" s="623"/>
      <c r="H792" s="557"/>
      <c r="I792" s="557"/>
      <c r="J792" s="557"/>
      <c r="K792" s="557"/>
      <c r="L792" s="624"/>
      <c r="M792" s="557"/>
      <c r="N792" s="621"/>
      <c r="O792" s="557"/>
      <c r="P792" s="623"/>
      <c r="Q792" s="557"/>
      <c r="R792" s="557"/>
      <c r="S792" s="557"/>
      <c r="T792" s="557"/>
      <c r="U792" s="624"/>
      <c r="V792" s="557"/>
      <c r="W792" s="623"/>
      <c r="X792" s="623"/>
      <c r="Y792" s="623"/>
      <c r="Z792" s="557"/>
      <c r="AA792" s="557"/>
    </row>
    <row r="793" spans="1:27">
      <c r="A793" s="557"/>
      <c r="B793" s="557"/>
      <c r="C793" s="619"/>
      <c r="D793" s="557"/>
      <c r="E793" s="621"/>
      <c r="F793" s="557"/>
      <c r="G793" s="623"/>
      <c r="H793" s="557"/>
      <c r="I793" s="557"/>
      <c r="J793" s="557"/>
      <c r="K793" s="557"/>
      <c r="L793" s="624"/>
      <c r="M793" s="557"/>
      <c r="N793" s="621"/>
      <c r="O793" s="557"/>
      <c r="P793" s="623"/>
      <c r="Q793" s="557"/>
      <c r="R793" s="557"/>
      <c r="S793" s="557"/>
      <c r="T793" s="557"/>
      <c r="U793" s="624"/>
      <c r="V793" s="557"/>
      <c r="W793" s="623"/>
      <c r="X793" s="623"/>
      <c r="Y793" s="623"/>
      <c r="Z793" s="557"/>
      <c r="AA793" s="557"/>
    </row>
    <row r="794" spans="1:27">
      <c r="A794" s="557"/>
      <c r="B794" s="557"/>
      <c r="C794" s="619"/>
      <c r="D794" s="557"/>
      <c r="E794" s="621"/>
      <c r="F794" s="557"/>
      <c r="G794" s="623"/>
      <c r="H794" s="557"/>
      <c r="I794" s="557"/>
      <c r="J794" s="557"/>
      <c r="K794" s="557"/>
      <c r="L794" s="624"/>
      <c r="M794" s="557"/>
      <c r="N794" s="621"/>
      <c r="O794" s="557"/>
      <c r="P794" s="623"/>
      <c r="Q794" s="557"/>
      <c r="R794" s="557"/>
      <c r="S794" s="557"/>
      <c r="T794" s="557"/>
      <c r="U794" s="624"/>
      <c r="V794" s="557"/>
      <c r="W794" s="623"/>
      <c r="X794" s="623"/>
      <c r="Y794" s="623"/>
      <c r="Z794" s="557"/>
      <c r="AA794" s="557"/>
    </row>
    <row r="795" spans="1:27">
      <c r="A795" s="557"/>
      <c r="B795" s="557"/>
      <c r="C795" s="619"/>
      <c r="D795" s="557"/>
      <c r="E795" s="621"/>
      <c r="F795" s="557"/>
      <c r="G795" s="623"/>
      <c r="H795" s="557"/>
      <c r="I795" s="557"/>
      <c r="J795" s="557"/>
      <c r="K795" s="557"/>
      <c r="L795" s="624"/>
      <c r="M795" s="557"/>
      <c r="N795" s="621"/>
      <c r="O795" s="557"/>
      <c r="P795" s="623"/>
      <c r="Q795" s="557"/>
      <c r="R795" s="557"/>
      <c r="S795" s="557"/>
      <c r="T795" s="557"/>
      <c r="U795" s="624"/>
      <c r="V795" s="557"/>
      <c r="W795" s="623"/>
      <c r="X795" s="623"/>
      <c r="Y795" s="623"/>
      <c r="Z795" s="557"/>
      <c r="AA795" s="557"/>
    </row>
    <row r="796" spans="1:27">
      <c r="A796" s="557"/>
      <c r="B796" s="557"/>
      <c r="C796" s="619"/>
      <c r="D796" s="557"/>
      <c r="E796" s="621"/>
      <c r="F796" s="557"/>
      <c r="G796" s="623"/>
      <c r="H796" s="557"/>
      <c r="I796" s="557"/>
      <c r="J796" s="557"/>
      <c r="K796" s="557"/>
      <c r="L796" s="624"/>
      <c r="M796" s="557"/>
      <c r="N796" s="621"/>
      <c r="O796" s="557"/>
      <c r="P796" s="623"/>
      <c r="Q796" s="557"/>
      <c r="R796" s="557"/>
      <c r="S796" s="557"/>
      <c r="T796" s="557"/>
      <c r="U796" s="624"/>
      <c r="V796" s="557"/>
      <c r="W796" s="623"/>
      <c r="X796" s="623"/>
      <c r="Y796" s="623"/>
      <c r="Z796" s="557"/>
      <c r="AA796" s="557"/>
    </row>
    <row r="797" spans="1:27">
      <c r="A797" s="557"/>
      <c r="B797" s="557"/>
      <c r="C797" s="619"/>
      <c r="D797" s="557"/>
      <c r="E797" s="621"/>
      <c r="F797" s="557"/>
      <c r="G797" s="623"/>
      <c r="H797" s="557"/>
      <c r="I797" s="557"/>
      <c r="J797" s="557"/>
      <c r="K797" s="557"/>
      <c r="L797" s="624"/>
      <c r="M797" s="557"/>
      <c r="N797" s="621"/>
      <c r="O797" s="557"/>
      <c r="P797" s="623"/>
      <c r="Q797" s="557"/>
      <c r="R797" s="557"/>
      <c r="S797" s="557"/>
      <c r="T797" s="557"/>
      <c r="U797" s="624"/>
      <c r="V797" s="557"/>
      <c r="W797" s="623"/>
      <c r="X797" s="623"/>
      <c r="Y797" s="623"/>
      <c r="Z797" s="557"/>
      <c r="AA797" s="557"/>
    </row>
    <row r="798" spans="1:27">
      <c r="A798" s="557"/>
      <c r="B798" s="557"/>
      <c r="C798" s="619"/>
      <c r="D798" s="557"/>
      <c r="E798" s="621"/>
      <c r="F798" s="557"/>
      <c r="G798" s="623"/>
      <c r="H798" s="557"/>
      <c r="I798" s="557"/>
      <c r="J798" s="557"/>
      <c r="K798" s="557"/>
      <c r="L798" s="624"/>
      <c r="M798" s="557"/>
      <c r="N798" s="621"/>
      <c r="O798" s="557"/>
      <c r="P798" s="623"/>
      <c r="Q798" s="557"/>
      <c r="R798" s="557"/>
      <c r="S798" s="557"/>
      <c r="T798" s="557"/>
      <c r="U798" s="624"/>
      <c r="V798" s="557"/>
      <c r="W798" s="623"/>
      <c r="X798" s="623"/>
      <c r="Y798" s="623"/>
      <c r="Z798" s="557"/>
      <c r="AA798" s="557"/>
    </row>
    <row r="799" spans="1:27">
      <c r="A799" s="557"/>
      <c r="B799" s="557"/>
      <c r="C799" s="619"/>
      <c r="D799" s="557"/>
      <c r="E799" s="621"/>
      <c r="F799" s="557"/>
      <c r="G799" s="623"/>
      <c r="H799" s="557"/>
      <c r="I799" s="557"/>
      <c r="J799" s="557"/>
      <c r="K799" s="557"/>
      <c r="L799" s="624"/>
      <c r="M799" s="557"/>
      <c r="N799" s="621"/>
      <c r="O799" s="557"/>
      <c r="P799" s="623"/>
      <c r="Q799" s="557"/>
      <c r="R799" s="557"/>
      <c r="S799" s="557"/>
      <c r="T799" s="557"/>
      <c r="U799" s="624"/>
      <c r="V799" s="557"/>
      <c r="W799" s="623"/>
      <c r="X799" s="623"/>
      <c r="Y799" s="623"/>
      <c r="Z799" s="557"/>
      <c r="AA799" s="557"/>
    </row>
    <row r="800" spans="1:27">
      <c r="A800" s="557"/>
      <c r="B800" s="557"/>
      <c r="C800" s="619"/>
      <c r="D800" s="557"/>
      <c r="E800" s="621"/>
      <c r="F800" s="557"/>
      <c r="G800" s="623"/>
      <c r="H800" s="557"/>
      <c r="I800" s="557"/>
      <c r="J800" s="557"/>
      <c r="K800" s="557"/>
      <c r="L800" s="624"/>
      <c r="M800" s="557"/>
      <c r="N800" s="621"/>
      <c r="O800" s="557"/>
      <c r="P800" s="623"/>
      <c r="Q800" s="557"/>
      <c r="R800" s="557"/>
      <c r="S800" s="557"/>
      <c r="T800" s="557"/>
      <c r="U800" s="624"/>
      <c r="V800" s="557"/>
      <c r="W800" s="623"/>
      <c r="X800" s="623"/>
      <c r="Y800" s="623"/>
      <c r="Z800" s="557"/>
      <c r="AA800" s="557"/>
    </row>
    <row r="801" spans="1:27">
      <c r="A801" s="557"/>
      <c r="B801" s="557"/>
      <c r="C801" s="619"/>
      <c r="D801" s="557"/>
      <c r="E801" s="621"/>
      <c r="F801" s="557"/>
      <c r="G801" s="623"/>
      <c r="H801" s="557"/>
      <c r="I801" s="557"/>
      <c r="J801" s="557"/>
      <c r="K801" s="557"/>
      <c r="L801" s="624"/>
      <c r="M801" s="557"/>
      <c r="N801" s="621"/>
      <c r="O801" s="557"/>
      <c r="P801" s="623"/>
      <c r="Q801" s="557"/>
      <c r="R801" s="557"/>
      <c r="S801" s="557"/>
      <c r="T801" s="557"/>
      <c r="U801" s="624"/>
      <c r="V801" s="557"/>
      <c r="W801" s="623"/>
      <c r="X801" s="623"/>
      <c r="Y801" s="623"/>
      <c r="Z801" s="557"/>
      <c r="AA801" s="557"/>
    </row>
    <row r="802" spans="1:27">
      <c r="A802" s="557"/>
      <c r="B802" s="557"/>
      <c r="C802" s="619"/>
      <c r="D802" s="557"/>
      <c r="E802" s="621"/>
      <c r="F802" s="557"/>
      <c r="G802" s="623"/>
      <c r="H802" s="557"/>
      <c r="I802" s="557"/>
      <c r="J802" s="557"/>
      <c r="K802" s="557"/>
      <c r="L802" s="624"/>
      <c r="M802" s="557"/>
      <c r="N802" s="621"/>
      <c r="O802" s="557"/>
      <c r="P802" s="623"/>
      <c r="Q802" s="557"/>
      <c r="R802" s="557"/>
      <c r="S802" s="557"/>
      <c r="T802" s="557"/>
      <c r="U802" s="624"/>
      <c r="V802" s="557"/>
      <c r="W802" s="623"/>
      <c r="X802" s="623"/>
      <c r="Y802" s="623"/>
      <c r="Z802" s="557"/>
      <c r="AA802" s="557"/>
    </row>
    <row r="803" spans="1:27">
      <c r="A803" s="557"/>
      <c r="B803" s="557"/>
      <c r="C803" s="619"/>
      <c r="D803" s="557"/>
      <c r="E803" s="621"/>
      <c r="F803" s="557"/>
      <c r="G803" s="623"/>
      <c r="H803" s="557"/>
      <c r="I803" s="557"/>
      <c r="J803" s="557"/>
      <c r="K803" s="557"/>
      <c r="L803" s="624"/>
      <c r="M803" s="557"/>
      <c r="N803" s="621"/>
      <c r="O803" s="557"/>
      <c r="P803" s="623"/>
      <c r="Q803" s="557"/>
      <c r="R803" s="557"/>
      <c r="S803" s="557"/>
      <c r="T803" s="557"/>
      <c r="U803" s="624"/>
      <c r="V803" s="557"/>
      <c r="W803" s="623"/>
      <c r="X803" s="623"/>
      <c r="Y803" s="623"/>
      <c r="Z803" s="557"/>
      <c r="AA803" s="557"/>
    </row>
    <row r="804" spans="1:27">
      <c r="A804" s="557"/>
      <c r="B804" s="557"/>
      <c r="C804" s="619"/>
      <c r="D804" s="557"/>
      <c r="E804" s="621"/>
      <c r="F804" s="557"/>
      <c r="G804" s="623"/>
      <c r="H804" s="557"/>
      <c r="I804" s="557"/>
      <c r="J804" s="557"/>
      <c r="K804" s="557"/>
      <c r="L804" s="624"/>
      <c r="M804" s="557"/>
      <c r="N804" s="621"/>
      <c r="O804" s="557"/>
      <c r="P804" s="623"/>
      <c r="Q804" s="557"/>
      <c r="R804" s="557"/>
      <c r="S804" s="557"/>
      <c r="T804" s="557"/>
      <c r="U804" s="624"/>
      <c r="V804" s="557"/>
      <c r="W804" s="623"/>
      <c r="X804" s="623"/>
      <c r="Y804" s="623"/>
      <c r="Z804" s="557"/>
      <c r="AA804" s="557"/>
    </row>
    <row r="805" spans="1:27">
      <c r="A805" s="557"/>
      <c r="B805" s="557"/>
      <c r="C805" s="619"/>
      <c r="D805" s="557"/>
      <c r="E805" s="621"/>
      <c r="F805" s="557"/>
      <c r="G805" s="623"/>
      <c r="H805" s="557"/>
      <c r="I805" s="557"/>
      <c r="J805" s="557"/>
      <c r="K805" s="557"/>
      <c r="L805" s="624"/>
      <c r="M805" s="557"/>
      <c r="N805" s="621"/>
      <c r="O805" s="557"/>
      <c r="P805" s="623"/>
      <c r="Q805" s="557"/>
      <c r="R805" s="557"/>
      <c r="S805" s="557"/>
      <c r="T805" s="557"/>
      <c r="U805" s="624"/>
      <c r="V805" s="557"/>
      <c r="W805" s="623"/>
      <c r="X805" s="623"/>
      <c r="Y805" s="623"/>
      <c r="Z805" s="557"/>
      <c r="AA805" s="557"/>
    </row>
    <row r="806" spans="1:27">
      <c r="A806" s="557"/>
      <c r="B806" s="557"/>
      <c r="C806" s="619"/>
      <c r="D806" s="557"/>
      <c r="E806" s="621"/>
      <c r="F806" s="557"/>
      <c r="G806" s="623"/>
      <c r="H806" s="557"/>
      <c r="I806" s="557"/>
      <c r="J806" s="557"/>
      <c r="K806" s="557"/>
      <c r="L806" s="624"/>
      <c r="M806" s="557"/>
      <c r="N806" s="621"/>
      <c r="O806" s="557"/>
      <c r="P806" s="623"/>
      <c r="Q806" s="557"/>
      <c r="R806" s="557"/>
      <c r="S806" s="557"/>
      <c r="T806" s="557"/>
      <c r="U806" s="624"/>
      <c r="V806" s="557"/>
      <c r="W806" s="623"/>
      <c r="X806" s="623"/>
      <c r="Y806" s="623"/>
      <c r="Z806" s="557"/>
      <c r="AA806" s="557"/>
    </row>
    <row r="807" spans="1:27">
      <c r="A807" s="557"/>
      <c r="B807" s="557"/>
      <c r="C807" s="619"/>
      <c r="D807" s="557"/>
      <c r="E807" s="621"/>
      <c r="F807" s="557"/>
      <c r="G807" s="623"/>
      <c r="H807" s="557"/>
      <c r="I807" s="557"/>
      <c r="J807" s="557"/>
      <c r="K807" s="557"/>
      <c r="L807" s="624"/>
      <c r="M807" s="557"/>
      <c r="N807" s="621"/>
      <c r="O807" s="557"/>
      <c r="P807" s="623"/>
      <c r="Q807" s="557"/>
      <c r="R807" s="557"/>
      <c r="S807" s="557"/>
      <c r="T807" s="557"/>
      <c r="U807" s="624"/>
      <c r="V807" s="557"/>
      <c r="W807" s="623"/>
      <c r="X807" s="623"/>
      <c r="Y807" s="623"/>
      <c r="Z807" s="557"/>
      <c r="AA807" s="557"/>
    </row>
    <row r="808" spans="1:27">
      <c r="A808" s="557"/>
      <c r="B808" s="557"/>
      <c r="C808" s="619"/>
      <c r="D808" s="557"/>
      <c r="E808" s="621"/>
      <c r="F808" s="557"/>
      <c r="G808" s="623"/>
      <c r="H808" s="557"/>
      <c r="I808" s="557"/>
      <c r="J808" s="557"/>
      <c r="K808" s="557"/>
      <c r="L808" s="624"/>
      <c r="M808" s="557"/>
      <c r="N808" s="621"/>
      <c r="O808" s="557"/>
      <c r="P808" s="623"/>
      <c r="Q808" s="557"/>
      <c r="R808" s="557"/>
      <c r="S808" s="557"/>
      <c r="T808" s="557"/>
      <c r="U808" s="624"/>
      <c r="V808" s="557"/>
      <c r="W808" s="623"/>
      <c r="X808" s="623"/>
      <c r="Y808" s="623"/>
      <c r="Z808" s="557"/>
      <c r="AA808" s="557"/>
    </row>
    <row r="809" spans="1:27">
      <c r="A809" s="557"/>
      <c r="B809" s="557"/>
      <c r="C809" s="619"/>
      <c r="D809" s="557"/>
      <c r="E809" s="621"/>
      <c r="F809" s="557"/>
      <c r="G809" s="623"/>
      <c r="H809" s="557"/>
      <c r="I809" s="557"/>
      <c r="J809" s="557"/>
      <c r="K809" s="557"/>
      <c r="L809" s="624"/>
      <c r="M809" s="557"/>
      <c r="N809" s="621"/>
      <c r="O809" s="557"/>
      <c r="P809" s="623"/>
      <c r="Q809" s="557"/>
      <c r="R809" s="557"/>
      <c r="S809" s="557"/>
      <c r="T809" s="557"/>
      <c r="U809" s="624"/>
      <c r="V809" s="557"/>
      <c r="W809" s="623"/>
      <c r="X809" s="623"/>
      <c r="Y809" s="623"/>
      <c r="Z809" s="557"/>
      <c r="AA809" s="557"/>
    </row>
    <row r="810" spans="1:27">
      <c r="A810" s="557"/>
      <c r="B810" s="557"/>
      <c r="C810" s="619"/>
      <c r="D810" s="557"/>
      <c r="E810" s="621"/>
      <c r="F810" s="557"/>
      <c r="G810" s="623"/>
      <c r="H810" s="557"/>
      <c r="I810" s="557"/>
      <c r="J810" s="557"/>
      <c r="K810" s="557"/>
      <c r="L810" s="624"/>
      <c r="M810" s="557"/>
      <c r="N810" s="621"/>
      <c r="O810" s="557"/>
      <c r="P810" s="623"/>
      <c r="Q810" s="557"/>
      <c r="R810" s="557"/>
      <c r="S810" s="557"/>
      <c r="T810" s="557"/>
      <c r="U810" s="624"/>
      <c r="V810" s="557"/>
      <c r="W810" s="623"/>
      <c r="X810" s="623"/>
      <c r="Y810" s="623"/>
      <c r="Z810" s="557"/>
      <c r="AA810" s="557"/>
    </row>
    <row r="811" spans="1:27">
      <c r="A811" s="557"/>
      <c r="B811" s="557"/>
      <c r="C811" s="619"/>
      <c r="D811" s="557"/>
      <c r="E811" s="621"/>
      <c r="F811" s="557"/>
      <c r="G811" s="623"/>
      <c r="H811" s="557"/>
      <c r="I811" s="557"/>
      <c r="J811" s="557"/>
      <c r="K811" s="557"/>
      <c r="L811" s="624"/>
      <c r="M811" s="557"/>
      <c r="N811" s="621"/>
      <c r="O811" s="557"/>
      <c r="P811" s="623"/>
      <c r="Q811" s="557"/>
      <c r="R811" s="557"/>
      <c r="S811" s="557"/>
      <c r="T811" s="557"/>
      <c r="U811" s="624"/>
      <c r="V811" s="557"/>
      <c r="W811" s="623"/>
      <c r="X811" s="623"/>
      <c r="Y811" s="623"/>
      <c r="Z811" s="557"/>
      <c r="AA811" s="557"/>
    </row>
    <row r="812" spans="1:27">
      <c r="A812" s="557"/>
      <c r="B812" s="557"/>
      <c r="C812" s="619"/>
      <c r="D812" s="557"/>
      <c r="E812" s="621"/>
      <c r="F812" s="557"/>
      <c r="G812" s="623"/>
      <c r="H812" s="557"/>
      <c r="I812" s="557"/>
      <c r="J812" s="557"/>
      <c r="K812" s="557"/>
      <c r="L812" s="624"/>
      <c r="M812" s="557"/>
      <c r="N812" s="621"/>
      <c r="O812" s="557"/>
      <c r="P812" s="623"/>
      <c r="Q812" s="557"/>
      <c r="R812" s="557"/>
      <c r="S812" s="557"/>
      <c r="T812" s="557"/>
      <c r="U812" s="624"/>
      <c r="V812" s="557"/>
      <c r="W812" s="623"/>
      <c r="X812" s="623"/>
      <c r="Y812" s="623"/>
      <c r="Z812" s="557"/>
      <c r="AA812" s="557"/>
    </row>
    <row r="813" spans="1:27">
      <c r="A813" s="557"/>
      <c r="B813" s="557"/>
      <c r="C813" s="619"/>
      <c r="D813" s="557"/>
      <c r="E813" s="621"/>
      <c r="F813" s="557"/>
      <c r="G813" s="623"/>
      <c r="H813" s="557"/>
      <c r="I813" s="557"/>
      <c r="J813" s="557"/>
      <c r="K813" s="557"/>
      <c r="L813" s="624"/>
      <c r="M813" s="557"/>
      <c r="N813" s="621"/>
      <c r="O813" s="557"/>
      <c r="P813" s="623"/>
      <c r="Q813" s="557"/>
      <c r="R813" s="557"/>
      <c r="S813" s="557"/>
      <c r="T813" s="557"/>
      <c r="U813" s="624"/>
      <c r="V813" s="557"/>
      <c r="W813" s="623"/>
      <c r="X813" s="623"/>
      <c r="Y813" s="623"/>
      <c r="Z813" s="557"/>
      <c r="AA813" s="557"/>
    </row>
    <row r="814" spans="1:27">
      <c r="A814" s="557"/>
      <c r="B814" s="557"/>
      <c r="C814" s="619"/>
      <c r="D814" s="557"/>
      <c r="E814" s="621"/>
      <c r="F814" s="557"/>
      <c r="G814" s="623"/>
      <c r="H814" s="557"/>
      <c r="I814" s="557"/>
      <c r="J814" s="557"/>
      <c r="K814" s="557"/>
      <c r="L814" s="624"/>
      <c r="M814" s="557"/>
      <c r="N814" s="621"/>
      <c r="O814" s="557"/>
      <c r="P814" s="623"/>
      <c r="Q814" s="557"/>
      <c r="R814" s="557"/>
      <c r="S814" s="557"/>
      <c r="T814" s="557"/>
      <c r="U814" s="624"/>
      <c r="V814" s="557"/>
      <c r="W814" s="623"/>
      <c r="X814" s="623"/>
      <c r="Y814" s="623"/>
      <c r="Z814" s="557"/>
      <c r="AA814" s="557"/>
    </row>
    <row r="815" spans="1:27">
      <c r="A815" s="557"/>
      <c r="B815" s="557"/>
      <c r="C815" s="619"/>
      <c r="D815" s="557"/>
      <c r="E815" s="621"/>
      <c r="F815" s="557"/>
      <c r="G815" s="623"/>
      <c r="H815" s="557"/>
      <c r="I815" s="557"/>
      <c r="J815" s="557"/>
      <c r="K815" s="557"/>
      <c r="L815" s="624"/>
      <c r="M815" s="557"/>
      <c r="N815" s="621"/>
      <c r="O815" s="557"/>
      <c r="P815" s="623"/>
      <c r="Q815" s="557"/>
      <c r="R815" s="557"/>
      <c r="S815" s="557"/>
      <c r="T815" s="557"/>
      <c r="U815" s="624"/>
      <c r="V815" s="557"/>
      <c r="W815" s="623"/>
      <c r="X815" s="623"/>
      <c r="Y815" s="623"/>
      <c r="Z815" s="557"/>
      <c r="AA815" s="557"/>
    </row>
    <row r="816" spans="1:27">
      <c r="A816" s="557"/>
      <c r="B816" s="557"/>
      <c r="C816" s="619"/>
      <c r="D816" s="557"/>
      <c r="E816" s="621"/>
      <c r="F816" s="557"/>
      <c r="G816" s="623"/>
      <c r="H816" s="557"/>
      <c r="I816" s="557"/>
      <c r="J816" s="557"/>
      <c r="K816" s="557"/>
      <c r="L816" s="624"/>
      <c r="M816" s="557"/>
      <c r="N816" s="621"/>
      <c r="O816" s="557"/>
      <c r="P816" s="623"/>
      <c r="Q816" s="557"/>
      <c r="R816" s="557"/>
      <c r="S816" s="557"/>
      <c r="T816" s="557"/>
      <c r="U816" s="624"/>
      <c r="V816" s="557"/>
      <c r="W816" s="623"/>
      <c r="X816" s="623"/>
      <c r="Y816" s="623"/>
      <c r="Z816" s="557"/>
      <c r="AA816" s="557"/>
    </row>
    <row r="817" spans="1:27">
      <c r="A817" s="557"/>
      <c r="B817" s="557"/>
      <c r="C817" s="619"/>
      <c r="D817" s="557"/>
      <c r="E817" s="621"/>
      <c r="F817" s="557"/>
      <c r="G817" s="623"/>
      <c r="H817" s="557"/>
      <c r="I817" s="557"/>
      <c r="J817" s="557"/>
      <c r="K817" s="557"/>
      <c r="L817" s="624"/>
      <c r="M817" s="557"/>
      <c r="N817" s="621"/>
      <c r="O817" s="557"/>
      <c r="P817" s="623"/>
      <c r="Q817" s="557"/>
      <c r="R817" s="557"/>
      <c r="S817" s="557"/>
      <c r="T817" s="557"/>
      <c r="U817" s="624"/>
      <c r="V817" s="557"/>
      <c r="W817" s="623"/>
      <c r="X817" s="623"/>
      <c r="Y817" s="623"/>
      <c r="Z817" s="557"/>
      <c r="AA817" s="557"/>
    </row>
    <row r="818" spans="1:27">
      <c r="A818" s="557"/>
      <c r="B818" s="557"/>
      <c r="C818" s="619"/>
      <c r="D818" s="557"/>
      <c r="E818" s="621"/>
      <c r="F818" s="557"/>
      <c r="G818" s="623"/>
      <c r="H818" s="557"/>
      <c r="I818" s="557"/>
      <c r="J818" s="557"/>
      <c r="K818" s="557"/>
      <c r="L818" s="624"/>
      <c r="M818" s="557"/>
      <c r="N818" s="621"/>
      <c r="O818" s="557"/>
      <c r="P818" s="623"/>
      <c r="Q818" s="557"/>
      <c r="R818" s="557"/>
      <c r="S818" s="557"/>
      <c r="T818" s="557"/>
      <c r="U818" s="624"/>
      <c r="V818" s="557"/>
      <c r="W818" s="623"/>
      <c r="X818" s="623"/>
      <c r="Y818" s="623"/>
      <c r="Z818" s="557"/>
      <c r="AA818" s="557"/>
    </row>
    <row r="819" spans="1:27">
      <c r="A819" s="557"/>
      <c r="B819" s="557"/>
      <c r="C819" s="619"/>
      <c r="D819" s="557"/>
      <c r="E819" s="621"/>
      <c r="F819" s="557"/>
      <c r="G819" s="623"/>
      <c r="H819" s="557"/>
      <c r="I819" s="557"/>
      <c r="J819" s="557"/>
      <c r="K819" s="557"/>
      <c r="L819" s="624"/>
      <c r="M819" s="557"/>
      <c r="N819" s="621"/>
      <c r="O819" s="557"/>
      <c r="P819" s="623"/>
      <c r="Q819" s="557"/>
      <c r="R819" s="557"/>
      <c r="S819" s="557"/>
      <c r="T819" s="557"/>
      <c r="U819" s="624"/>
      <c r="V819" s="557"/>
      <c r="W819" s="623"/>
      <c r="X819" s="623"/>
      <c r="Y819" s="623"/>
      <c r="Z819" s="557"/>
      <c r="AA819" s="557"/>
    </row>
    <row r="820" spans="1:27">
      <c r="A820" s="557"/>
      <c r="B820" s="557"/>
      <c r="C820" s="619"/>
      <c r="D820" s="557"/>
      <c r="E820" s="621"/>
      <c r="F820" s="557"/>
      <c r="G820" s="623"/>
      <c r="H820" s="557"/>
      <c r="I820" s="557"/>
      <c r="J820" s="557"/>
      <c r="K820" s="557"/>
      <c r="L820" s="624"/>
      <c r="M820" s="557"/>
      <c r="N820" s="621"/>
      <c r="O820" s="557"/>
      <c r="P820" s="623"/>
      <c r="Q820" s="557"/>
      <c r="R820" s="557"/>
      <c r="S820" s="557"/>
      <c r="T820" s="557"/>
      <c r="U820" s="624"/>
      <c r="V820" s="557"/>
      <c r="W820" s="623"/>
      <c r="X820" s="623"/>
      <c r="Y820" s="623"/>
      <c r="Z820" s="557"/>
      <c r="AA820" s="557"/>
    </row>
    <row r="821" spans="1:27">
      <c r="A821" s="557"/>
      <c r="B821" s="557"/>
      <c r="C821" s="619"/>
      <c r="D821" s="557"/>
      <c r="E821" s="621"/>
      <c r="F821" s="557"/>
      <c r="G821" s="623"/>
      <c r="H821" s="557"/>
      <c r="I821" s="557"/>
      <c r="J821" s="557"/>
      <c r="K821" s="557"/>
      <c r="L821" s="624"/>
      <c r="M821" s="557"/>
      <c r="N821" s="621"/>
      <c r="O821" s="557"/>
      <c r="P821" s="623"/>
      <c r="Q821" s="557"/>
      <c r="R821" s="557"/>
      <c r="S821" s="557"/>
      <c r="T821" s="557"/>
      <c r="U821" s="624"/>
      <c r="V821" s="557"/>
      <c r="W821" s="623"/>
      <c r="X821" s="623"/>
      <c r="Y821" s="623"/>
      <c r="Z821" s="557"/>
      <c r="AA821" s="557"/>
    </row>
    <row r="822" spans="1:27">
      <c r="A822" s="557"/>
      <c r="B822" s="557"/>
      <c r="C822" s="619"/>
      <c r="D822" s="557"/>
      <c r="E822" s="621"/>
      <c r="F822" s="557"/>
      <c r="G822" s="623"/>
      <c r="H822" s="557"/>
      <c r="I822" s="557"/>
      <c r="J822" s="557"/>
      <c r="K822" s="557"/>
      <c r="L822" s="624"/>
      <c r="M822" s="557"/>
      <c r="N822" s="621"/>
      <c r="O822" s="557"/>
      <c r="P822" s="623"/>
      <c r="Q822" s="557"/>
      <c r="R822" s="557"/>
      <c r="S822" s="557"/>
      <c r="T822" s="557"/>
      <c r="U822" s="624"/>
      <c r="V822" s="557"/>
      <c r="W822" s="623"/>
      <c r="X822" s="623"/>
      <c r="Y822" s="623"/>
      <c r="Z822" s="557"/>
      <c r="AA822" s="557"/>
    </row>
    <row r="823" spans="1:27">
      <c r="A823" s="557"/>
      <c r="B823" s="557"/>
      <c r="C823" s="619"/>
      <c r="D823" s="557"/>
      <c r="E823" s="621"/>
      <c r="F823" s="557"/>
      <c r="G823" s="623"/>
      <c r="H823" s="557"/>
      <c r="I823" s="557"/>
      <c r="J823" s="557"/>
      <c r="K823" s="557"/>
      <c r="L823" s="624"/>
      <c r="M823" s="557"/>
      <c r="N823" s="621"/>
      <c r="O823" s="557"/>
      <c r="P823" s="623"/>
      <c r="Q823" s="557"/>
      <c r="R823" s="557"/>
      <c r="S823" s="557"/>
      <c r="T823" s="557"/>
      <c r="U823" s="624"/>
      <c r="V823" s="557"/>
      <c r="W823" s="623"/>
      <c r="X823" s="623"/>
      <c r="Y823" s="623"/>
      <c r="Z823" s="557"/>
      <c r="AA823" s="557"/>
    </row>
    <row r="824" spans="1:27">
      <c r="A824" s="557"/>
      <c r="B824" s="557"/>
      <c r="C824" s="619"/>
      <c r="D824" s="557"/>
      <c r="E824" s="621"/>
      <c r="F824" s="557"/>
      <c r="G824" s="623"/>
      <c r="H824" s="557"/>
      <c r="I824" s="557"/>
      <c r="J824" s="557"/>
      <c r="K824" s="557"/>
      <c r="L824" s="624"/>
      <c r="M824" s="557"/>
      <c r="N824" s="621"/>
      <c r="O824" s="557"/>
      <c r="P824" s="623"/>
      <c r="Q824" s="557"/>
      <c r="R824" s="557"/>
      <c r="S824" s="557"/>
      <c r="T824" s="557"/>
      <c r="U824" s="624"/>
      <c r="V824" s="557"/>
      <c r="W824" s="623"/>
      <c r="X824" s="623"/>
      <c r="Y824" s="623"/>
      <c r="Z824" s="557"/>
      <c r="AA824" s="557"/>
    </row>
    <row r="825" spans="1:27">
      <c r="A825" s="557"/>
      <c r="B825" s="557"/>
      <c r="C825" s="619"/>
      <c r="D825" s="557"/>
      <c r="E825" s="621"/>
      <c r="F825" s="557"/>
      <c r="G825" s="623"/>
      <c r="H825" s="557"/>
      <c r="I825" s="557"/>
      <c r="J825" s="557"/>
      <c r="K825" s="557"/>
      <c r="L825" s="624"/>
      <c r="M825" s="557"/>
      <c r="N825" s="621"/>
      <c r="O825" s="557"/>
      <c r="P825" s="623"/>
      <c r="Q825" s="557"/>
      <c r="R825" s="557"/>
      <c r="S825" s="557"/>
      <c r="T825" s="557"/>
      <c r="U825" s="624"/>
      <c r="V825" s="557"/>
      <c r="W825" s="623"/>
      <c r="X825" s="623"/>
      <c r="Y825" s="623"/>
      <c r="Z825" s="557"/>
      <c r="AA825" s="557"/>
    </row>
    <row r="826" spans="1:27">
      <c r="A826" s="557"/>
      <c r="B826" s="557"/>
      <c r="C826" s="619"/>
      <c r="D826" s="557"/>
      <c r="E826" s="621"/>
      <c r="F826" s="557"/>
      <c r="G826" s="623"/>
      <c r="H826" s="557"/>
      <c r="I826" s="557"/>
      <c r="J826" s="557"/>
      <c r="K826" s="557"/>
      <c r="L826" s="624"/>
      <c r="M826" s="557"/>
      <c r="N826" s="621"/>
      <c r="O826" s="557"/>
      <c r="P826" s="623"/>
      <c r="Q826" s="557"/>
      <c r="R826" s="557"/>
      <c r="S826" s="557"/>
      <c r="T826" s="557"/>
      <c r="U826" s="624"/>
      <c r="V826" s="557"/>
      <c r="W826" s="623"/>
      <c r="X826" s="623"/>
      <c r="Y826" s="623"/>
      <c r="Z826" s="557"/>
      <c r="AA826" s="557"/>
    </row>
    <row r="827" spans="1:27">
      <c r="A827" s="557"/>
      <c r="B827" s="557"/>
      <c r="C827" s="619"/>
      <c r="D827" s="557"/>
      <c r="E827" s="621"/>
      <c r="F827" s="557"/>
      <c r="G827" s="623"/>
      <c r="H827" s="557"/>
      <c r="I827" s="557"/>
      <c r="J827" s="557"/>
      <c r="K827" s="557"/>
      <c r="L827" s="624"/>
      <c r="M827" s="557"/>
      <c r="N827" s="621"/>
      <c r="O827" s="557"/>
      <c r="P827" s="623"/>
      <c r="Q827" s="557"/>
      <c r="R827" s="557"/>
      <c r="S827" s="557"/>
      <c r="T827" s="557"/>
      <c r="U827" s="624"/>
      <c r="V827" s="557"/>
      <c r="W827" s="623"/>
      <c r="X827" s="623"/>
      <c r="Y827" s="623"/>
      <c r="Z827" s="557"/>
      <c r="AA827" s="557"/>
    </row>
    <row r="828" spans="1:27">
      <c r="A828" s="557"/>
      <c r="B828" s="557"/>
      <c r="C828" s="619"/>
      <c r="D828" s="557"/>
      <c r="E828" s="621"/>
      <c r="F828" s="557"/>
      <c r="G828" s="623"/>
      <c r="H828" s="557"/>
      <c r="I828" s="557"/>
      <c r="J828" s="557"/>
      <c r="K828" s="557"/>
      <c r="L828" s="624"/>
      <c r="M828" s="557"/>
      <c r="N828" s="621"/>
      <c r="O828" s="557"/>
      <c r="P828" s="623"/>
      <c r="Q828" s="557"/>
      <c r="R828" s="557"/>
      <c r="S828" s="557"/>
      <c r="T828" s="557"/>
      <c r="U828" s="624"/>
      <c r="V828" s="557"/>
      <c r="W828" s="623"/>
      <c r="X828" s="623"/>
      <c r="Y828" s="623"/>
      <c r="Z828" s="557"/>
      <c r="AA828" s="557"/>
    </row>
    <row r="829" spans="1:27">
      <c r="A829" s="557"/>
      <c r="B829" s="557"/>
      <c r="C829" s="619"/>
      <c r="D829" s="557"/>
      <c r="E829" s="621"/>
      <c r="F829" s="557"/>
      <c r="G829" s="623"/>
      <c r="H829" s="557"/>
      <c r="I829" s="557"/>
      <c r="J829" s="557"/>
      <c r="K829" s="557"/>
      <c r="L829" s="624"/>
      <c r="M829" s="557"/>
      <c r="N829" s="621"/>
      <c r="O829" s="557"/>
      <c r="P829" s="623"/>
      <c r="Q829" s="557"/>
      <c r="R829" s="557"/>
      <c r="S829" s="557"/>
      <c r="T829" s="557"/>
      <c r="U829" s="624"/>
      <c r="V829" s="557"/>
      <c r="W829" s="623"/>
      <c r="X829" s="623"/>
      <c r="Y829" s="623"/>
      <c r="Z829" s="557"/>
      <c r="AA829" s="557"/>
    </row>
    <row r="830" spans="1:27">
      <c r="A830" s="557"/>
      <c r="B830" s="557"/>
      <c r="C830" s="619"/>
      <c r="D830" s="557"/>
      <c r="E830" s="621"/>
      <c r="F830" s="557"/>
      <c r="G830" s="623"/>
      <c r="H830" s="557"/>
      <c r="I830" s="557"/>
      <c r="J830" s="557"/>
      <c r="K830" s="557"/>
      <c r="L830" s="624"/>
      <c r="M830" s="557"/>
      <c r="N830" s="621"/>
      <c r="O830" s="557"/>
      <c r="P830" s="623"/>
      <c r="Q830" s="557"/>
      <c r="R830" s="557"/>
      <c r="S830" s="557"/>
      <c r="T830" s="557"/>
      <c r="U830" s="624"/>
      <c r="V830" s="557"/>
      <c r="W830" s="623"/>
      <c r="X830" s="623"/>
      <c r="Y830" s="623"/>
      <c r="Z830" s="557"/>
      <c r="AA830" s="557"/>
    </row>
    <row r="831" spans="1:27">
      <c r="A831" s="557"/>
      <c r="B831" s="557"/>
      <c r="C831" s="619"/>
      <c r="D831" s="557"/>
      <c r="E831" s="621"/>
      <c r="F831" s="557"/>
      <c r="G831" s="623"/>
      <c r="H831" s="557"/>
      <c r="I831" s="557"/>
      <c r="J831" s="557"/>
      <c r="K831" s="557"/>
      <c r="L831" s="624"/>
      <c r="M831" s="557"/>
      <c r="N831" s="621"/>
      <c r="O831" s="557"/>
      <c r="P831" s="623"/>
      <c r="Q831" s="557"/>
      <c r="R831" s="557"/>
      <c r="S831" s="557"/>
      <c r="T831" s="557"/>
      <c r="U831" s="624"/>
      <c r="V831" s="557"/>
      <c r="W831" s="623"/>
      <c r="X831" s="623"/>
      <c r="Y831" s="623"/>
      <c r="Z831" s="557"/>
      <c r="AA831" s="557"/>
    </row>
    <row r="832" spans="1:27">
      <c r="A832" s="557"/>
      <c r="B832" s="557"/>
      <c r="C832" s="619"/>
      <c r="D832" s="557"/>
      <c r="E832" s="621"/>
      <c r="F832" s="557"/>
      <c r="G832" s="623"/>
      <c r="H832" s="557"/>
      <c r="I832" s="557"/>
      <c r="J832" s="557"/>
      <c r="K832" s="557"/>
      <c r="L832" s="624"/>
      <c r="M832" s="557"/>
      <c r="N832" s="621"/>
      <c r="O832" s="557"/>
      <c r="P832" s="623"/>
      <c r="Q832" s="557"/>
      <c r="R832" s="557"/>
      <c r="S832" s="557"/>
      <c r="T832" s="557"/>
      <c r="U832" s="624"/>
      <c r="V832" s="557"/>
      <c r="W832" s="623"/>
      <c r="X832" s="623"/>
      <c r="Y832" s="623"/>
      <c r="Z832" s="557"/>
      <c r="AA832" s="557"/>
    </row>
    <row r="833" spans="1:27">
      <c r="A833" s="557"/>
      <c r="B833" s="557"/>
      <c r="C833" s="619"/>
      <c r="D833" s="557"/>
      <c r="E833" s="621"/>
      <c r="F833" s="557"/>
      <c r="G833" s="623"/>
      <c r="H833" s="557"/>
      <c r="I833" s="557"/>
      <c r="J833" s="557"/>
      <c r="K833" s="557"/>
      <c r="L833" s="624"/>
      <c r="M833" s="557"/>
      <c r="N833" s="621"/>
      <c r="O833" s="557"/>
      <c r="P833" s="623"/>
      <c r="Q833" s="557"/>
      <c r="R833" s="557"/>
      <c r="S833" s="557"/>
      <c r="T833" s="557"/>
      <c r="U833" s="624"/>
      <c r="V833" s="557"/>
      <c r="W833" s="623"/>
      <c r="X833" s="623"/>
      <c r="Y833" s="623"/>
      <c r="Z833" s="557"/>
      <c r="AA833" s="557"/>
    </row>
    <row r="834" spans="1:27">
      <c r="A834" s="557"/>
      <c r="B834" s="557"/>
      <c r="C834" s="619"/>
      <c r="D834" s="557"/>
      <c r="E834" s="621"/>
      <c r="F834" s="557"/>
      <c r="G834" s="623"/>
      <c r="H834" s="557"/>
      <c r="I834" s="557"/>
      <c r="J834" s="557"/>
      <c r="K834" s="557"/>
      <c r="L834" s="624"/>
      <c r="M834" s="557"/>
      <c r="N834" s="621"/>
      <c r="O834" s="557"/>
      <c r="P834" s="623"/>
      <c r="Q834" s="557"/>
      <c r="R834" s="557"/>
      <c r="S834" s="557"/>
      <c r="T834" s="557"/>
      <c r="U834" s="624"/>
      <c r="V834" s="557"/>
      <c r="W834" s="623"/>
      <c r="X834" s="623"/>
      <c r="Y834" s="623"/>
      <c r="Z834" s="557"/>
      <c r="AA834" s="557"/>
    </row>
    <row r="835" spans="1:27">
      <c r="A835" s="557"/>
      <c r="B835" s="557"/>
      <c r="C835" s="619"/>
      <c r="D835" s="557"/>
      <c r="E835" s="621"/>
      <c r="F835" s="557"/>
      <c r="G835" s="623"/>
      <c r="H835" s="557"/>
      <c r="I835" s="557"/>
      <c r="J835" s="557"/>
      <c r="K835" s="557"/>
      <c r="L835" s="624"/>
      <c r="M835" s="557"/>
      <c r="N835" s="621"/>
      <c r="O835" s="557"/>
      <c r="P835" s="623"/>
      <c r="Q835" s="557"/>
      <c r="R835" s="557"/>
      <c r="S835" s="557"/>
      <c r="T835" s="557"/>
      <c r="U835" s="624"/>
      <c r="V835" s="557"/>
      <c r="W835" s="623"/>
      <c r="X835" s="623"/>
      <c r="Y835" s="623"/>
      <c r="Z835" s="557"/>
      <c r="AA835" s="557"/>
    </row>
    <row r="836" spans="1:27">
      <c r="A836" s="557"/>
      <c r="B836" s="557"/>
      <c r="C836" s="619"/>
      <c r="D836" s="557"/>
      <c r="E836" s="621"/>
      <c r="F836" s="557"/>
      <c r="G836" s="623"/>
      <c r="H836" s="557"/>
      <c r="I836" s="557"/>
      <c r="J836" s="557"/>
      <c r="K836" s="557"/>
      <c r="L836" s="624"/>
      <c r="M836" s="557"/>
      <c r="N836" s="621"/>
      <c r="O836" s="557"/>
      <c r="P836" s="623"/>
      <c r="Q836" s="557"/>
      <c r="R836" s="557"/>
      <c r="S836" s="557"/>
      <c r="T836" s="557"/>
      <c r="U836" s="624"/>
      <c r="V836" s="557"/>
      <c r="W836" s="623"/>
      <c r="X836" s="623"/>
      <c r="Y836" s="623"/>
      <c r="Z836" s="557"/>
      <c r="AA836" s="557"/>
    </row>
    <row r="837" spans="1:27">
      <c r="A837" s="557"/>
      <c r="B837" s="557"/>
      <c r="C837" s="619"/>
      <c r="D837" s="557"/>
      <c r="E837" s="621"/>
      <c r="F837" s="557"/>
      <c r="G837" s="623"/>
      <c r="H837" s="557"/>
      <c r="I837" s="557"/>
      <c r="J837" s="557"/>
      <c r="K837" s="557"/>
      <c r="L837" s="624"/>
      <c r="M837" s="557"/>
      <c r="N837" s="621"/>
      <c r="O837" s="557"/>
      <c r="P837" s="623"/>
      <c r="Q837" s="557"/>
      <c r="R837" s="557"/>
      <c r="S837" s="557"/>
      <c r="T837" s="557"/>
      <c r="U837" s="624"/>
      <c r="V837" s="557"/>
      <c r="W837" s="623"/>
      <c r="X837" s="623"/>
      <c r="Y837" s="623"/>
      <c r="Z837" s="557"/>
      <c r="AA837" s="557"/>
    </row>
    <row r="838" spans="1:27">
      <c r="A838" s="557"/>
      <c r="B838" s="557"/>
      <c r="C838" s="619"/>
      <c r="D838" s="557"/>
      <c r="E838" s="621"/>
      <c r="F838" s="557"/>
      <c r="G838" s="623"/>
      <c r="H838" s="557"/>
      <c r="I838" s="557"/>
      <c r="J838" s="557"/>
      <c r="K838" s="557"/>
      <c r="L838" s="624"/>
      <c r="M838" s="557"/>
      <c r="N838" s="621"/>
      <c r="O838" s="557"/>
      <c r="P838" s="623"/>
      <c r="Q838" s="557"/>
      <c r="R838" s="557"/>
      <c r="S838" s="557"/>
      <c r="T838" s="557"/>
      <c r="U838" s="624"/>
      <c r="V838" s="557"/>
      <c r="W838" s="623"/>
      <c r="X838" s="623"/>
      <c r="Y838" s="623"/>
      <c r="Z838" s="557"/>
      <c r="AA838" s="557"/>
    </row>
    <row r="839" spans="1:27">
      <c r="A839" s="557"/>
      <c r="B839" s="557"/>
      <c r="C839" s="619"/>
      <c r="D839" s="557"/>
      <c r="E839" s="621"/>
      <c r="F839" s="557"/>
      <c r="G839" s="623"/>
      <c r="H839" s="557"/>
      <c r="I839" s="557"/>
      <c r="J839" s="557"/>
      <c r="K839" s="557"/>
      <c r="L839" s="624"/>
      <c r="M839" s="557"/>
      <c r="N839" s="621"/>
      <c r="O839" s="557"/>
      <c r="P839" s="623"/>
      <c r="Q839" s="557"/>
      <c r="R839" s="557"/>
      <c r="S839" s="557"/>
      <c r="T839" s="557"/>
      <c r="U839" s="624"/>
      <c r="V839" s="557"/>
      <c r="W839" s="623"/>
      <c r="X839" s="623"/>
      <c r="Y839" s="623"/>
      <c r="Z839" s="557"/>
      <c r="AA839" s="557"/>
    </row>
    <row r="840" spans="1:27">
      <c r="A840" s="557"/>
      <c r="B840" s="557"/>
      <c r="C840" s="619"/>
      <c r="D840" s="557"/>
      <c r="E840" s="621"/>
      <c r="F840" s="557"/>
      <c r="G840" s="623"/>
      <c r="H840" s="557"/>
      <c r="I840" s="557"/>
      <c r="J840" s="557"/>
      <c r="K840" s="557"/>
      <c r="L840" s="624"/>
      <c r="M840" s="557"/>
      <c r="N840" s="621"/>
      <c r="O840" s="557"/>
      <c r="P840" s="623"/>
      <c r="Q840" s="557"/>
      <c r="R840" s="557"/>
      <c r="S840" s="557"/>
      <c r="T840" s="557"/>
      <c r="U840" s="624"/>
      <c r="V840" s="557"/>
      <c r="W840" s="623"/>
      <c r="X840" s="623"/>
      <c r="Y840" s="623"/>
      <c r="Z840" s="557"/>
      <c r="AA840" s="557"/>
    </row>
    <row r="841" spans="1:27">
      <c r="A841" s="557"/>
      <c r="B841" s="557"/>
      <c r="C841" s="619"/>
      <c r="D841" s="557"/>
      <c r="E841" s="621"/>
      <c r="F841" s="557"/>
      <c r="G841" s="623"/>
      <c r="H841" s="557"/>
      <c r="I841" s="557"/>
      <c r="J841" s="557"/>
      <c r="K841" s="557"/>
      <c r="L841" s="624"/>
      <c r="M841" s="557"/>
      <c r="N841" s="621"/>
      <c r="O841" s="557"/>
      <c r="P841" s="623"/>
      <c r="Q841" s="557"/>
      <c r="R841" s="557"/>
      <c r="S841" s="557"/>
      <c r="T841" s="557"/>
      <c r="U841" s="624"/>
      <c r="V841" s="557"/>
      <c r="W841" s="623"/>
      <c r="X841" s="623"/>
      <c r="Y841" s="623"/>
      <c r="Z841" s="557"/>
      <c r="AA841" s="557"/>
    </row>
    <row r="842" spans="1:27">
      <c r="A842" s="557"/>
      <c r="B842" s="557"/>
      <c r="C842" s="619"/>
      <c r="D842" s="557"/>
      <c r="E842" s="621"/>
      <c r="F842" s="557"/>
      <c r="G842" s="623"/>
      <c r="H842" s="557"/>
      <c r="I842" s="557"/>
      <c r="J842" s="557"/>
      <c r="K842" s="557"/>
      <c r="L842" s="624"/>
      <c r="M842" s="557"/>
      <c r="N842" s="621"/>
      <c r="O842" s="557"/>
      <c r="P842" s="623"/>
      <c r="Q842" s="557"/>
      <c r="R842" s="557"/>
      <c r="S842" s="557"/>
      <c r="T842" s="557"/>
      <c r="U842" s="624"/>
      <c r="V842" s="557"/>
      <c r="W842" s="623"/>
      <c r="X842" s="623"/>
      <c r="Y842" s="623"/>
      <c r="Z842" s="557"/>
      <c r="AA842" s="557"/>
    </row>
    <row r="843" spans="1:27">
      <c r="A843" s="557"/>
      <c r="B843" s="557"/>
      <c r="C843" s="619"/>
      <c r="D843" s="557"/>
      <c r="E843" s="621"/>
      <c r="F843" s="557"/>
      <c r="G843" s="623"/>
      <c r="H843" s="557"/>
      <c r="I843" s="557"/>
      <c r="J843" s="557"/>
      <c r="K843" s="557"/>
      <c r="L843" s="624"/>
      <c r="M843" s="557"/>
      <c r="N843" s="621"/>
      <c r="O843" s="557"/>
      <c r="P843" s="623"/>
      <c r="Q843" s="557"/>
      <c r="R843" s="557"/>
      <c r="S843" s="557"/>
      <c r="T843" s="557"/>
      <c r="U843" s="624"/>
      <c r="V843" s="557"/>
      <c r="W843" s="623"/>
      <c r="X843" s="623"/>
      <c r="Y843" s="623"/>
      <c r="Z843" s="557"/>
      <c r="AA843" s="557"/>
    </row>
    <row r="844" spans="1:27">
      <c r="A844" s="557"/>
      <c r="B844" s="557"/>
      <c r="C844" s="619"/>
      <c r="D844" s="557"/>
      <c r="E844" s="621"/>
      <c r="F844" s="557"/>
      <c r="G844" s="623"/>
      <c r="H844" s="557"/>
      <c r="I844" s="557"/>
      <c r="J844" s="557"/>
      <c r="K844" s="557"/>
      <c r="L844" s="624"/>
      <c r="M844" s="557"/>
      <c r="N844" s="621"/>
      <c r="O844" s="557"/>
      <c r="P844" s="623"/>
      <c r="Q844" s="557"/>
      <c r="R844" s="557"/>
      <c r="S844" s="557"/>
      <c r="T844" s="557"/>
      <c r="U844" s="624"/>
      <c r="V844" s="557"/>
      <c r="W844" s="623"/>
      <c r="X844" s="623"/>
      <c r="Y844" s="623"/>
      <c r="Z844" s="557"/>
      <c r="AA844" s="557"/>
    </row>
    <row r="845" spans="1:27">
      <c r="A845" s="557"/>
      <c r="B845" s="557"/>
      <c r="C845" s="619"/>
      <c r="D845" s="557"/>
      <c r="E845" s="621"/>
      <c r="F845" s="557"/>
      <c r="G845" s="623"/>
      <c r="H845" s="557"/>
      <c r="I845" s="557"/>
      <c r="J845" s="557"/>
      <c r="K845" s="557"/>
      <c r="L845" s="624"/>
      <c r="M845" s="557"/>
      <c r="N845" s="621"/>
      <c r="O845" s="557"/>
      <c r="P845" s="623"/>
      <c r="Q845" s="557"/>
      <c r="R845" s="557"/>
      <c r="S845" s="557"/>
      <c r="T845" s="557"/>
      <c r="U845" s="624"/>
      <c r="V845" s="557"/>
      <c r="W845" s="623"/>
      <c r="X845" s="623"/>
      <c r="Y845" s="623"/>
      <c r="Z845" s="557"/>
      <c r="AA845" s="557"/>
    </row>
    <row r="846" spans="1:27">
      <c r="A846" s="557"/>
      <c r="B846" s="557"/>
      <c r="C846" s="619"/>
      <c r="D846" s="557"/>
      <c r="E846" s="621"/>
      <c r="F846" s="557"/>
      <c r="G846" s="623"/>
      <c r="H846" s="557"/>
      <c r="I846" s="557"/>
      <c r="J846" s="557"/>
      <c r="K846" s="557"/>
      <c r="L846" s="624"/>
      <c r="M846" s="557"/>
      <c r="N846" s="621"/>
      <c r="O846" s="557"/>
      <c r="P846" s="623"/>
      <c r="Q846" s="557"/>
      <c r="R846" s="557"/>
      <c r="S846" s="557"/>
      <c r="T846" s="557"/>
      <c r="U846" s="624"/>
      <c r="V846" s="557"/>
      <c r="W846" s="623"/>
      <c r="X846" s="623"/>
      <c r="Y846" s="623"/>
      <c r="Z846" s="557"/>
      <c r="AA846" s="557"/>
    </row>
    <row r="847" spans="1:27">
      <c r="A847" s="557"/>
      <c r="B847" s="557"/>
      <c r="C847" s="619"/>
      <c r="D847" s="557"/>
      <c r="E847" s="621"/>
      <c r="F847" s="557"/>
      <c r="G847" s="623"/>
      <c r="H847" s="557"/>
      <c r="I847" s="557"/>
      <c r="J847" s="557"/>
      <c r="K847" s="557"/>
      <c r="L847" s="624"/>
      <c r="M847" s="557"/>
      <c r="N847" s="621"/>
      <c r="O847" s="557"/>
      <c r="P847" s="623"/>
      <c r="Q847" s="557"/>
      <c r="R847" s="557"/>
      <c r="S847" s="557"/>
      <c r="T847" s="557"/>
      <c r="U847" s="624"/>
      <c r="V847" s="557"/>
      <c r="W847" s="623"/>
      <c r="X847" s="623"/>
      <c r="Y847" s="623"/>
      <c r="Z847" s="557"/>
      <c r="AA847" s="557"/>
    </row>
    <row r="848" spans="1:27">
      <c r="A848" s="557"/>
      <c r="B848" s="557"/>
      <c r="C848" s="619"/>
      <c r="D848" s="557"/>
      <c r="E848" s="621"/>
      <c r="F848" s="557"/>
      <c r="G848" s="623"/>
      <c r="H848" s="557"/>
      <c r="I848" s="557"/>
      <c r="J848" s="557"/>
      <c r="K848" s="557"/>
      <c r="L848" s="624"/>
      <c r="M848" s="557"/>
      <c r="N848" s="621"/>
      <c r="O848" s="557"/>
      <c r="P848" s="623"/>
      <c r="Q848" s="557"/>
      <c r="R848" s="557"/>
      <c r="S848" s="557"/>
      <c r="T848" s="557"/>
      <c r="U848" s="624"/>
      <c r="V848" s="557"/>
      <c r="W848" s="623"/>
      <c r="X848" s="623"/>
      <c r="Y848" s="623"/>
      <c r="Z848" s="557"/>
      <c r="AA848" s="557"/>
    </row>
    <row r="849" spans="1:27">
      <c r="A849" s="557"/>
      <c r="B849" s="557"/>
      <c r="C849" s="619"/>
      <c r="D849" s="557"/>
      <c r="E849" s="621"/>
      <c r="F849" s="557"/>
      <c r="G849" s="623"/>
      <c r="H849" s="557"/>
      <c r="I849" s="557"/>
      <c r="J849" s="557"/>
      <c r="K849" s="557"/>
      <c r="L849" s="624"/>
      <c r="M849" s="557"/>
      <c r="N849" s="621"/>
      <c r="O849" s="557"/>
      <c r="P849" s="623"/>
      <c r="Q849" s="557"/>
      <c r="R849" s="557"/>
      <c r="S849" s="557"/>
      <c r="T849" s="557"/>
      <c r="U849" s="624"/>
      <c r="V849" s="557"/>
      <c r="W849" s="623"/>
      <c r="X849" s="623"/>
      <c r="Y849" s="623"/>
      <c r="Z849" s="557"/>
      <c r="AA849" s="557"/>
    </row>
    <row r="850" spans="1:27">
      <c r="A850" s="557"/>
      <c r="B850" s="557"/>
      <c r="C850" s="619"/>
      <c r="D850" s="557"/>
      <c r="E850" s="621"/>
      <c r="F850" s="557"/>
      <c r="G850" s="623"/>
      <c r="H850" s="557"/>
      <c r="I850" s="557"/>
      <c r="J850" s="557"/>
      <c r="K850" s="557"/>
      <c r="L850" s="624"/>
      <c r="M850" s="557"/>
      <c r="N850" s="621"/>
      <c r="O850" s="557"/>
      <c r="P850" s="623"/>
      <c r="Q850" s="557"/>
      <c r="R850" s="557"/>
      <c r="S850" s="557"/>
      <c r="T850" s="557"/>
      <c r="U850" s="624"/>
      <c r="V850" s="557"/>
      <c r="W850" s="623"/>
      <c r="X850" s="623"/>
      <c r="Y850" s="623"/>
      <c r="Z850" s="557"/>
      <c r="AA850" s="557"/>
    </row>
    <row r="851" spans="1:27">
      <c r="A851" s="557"/>
      <c r="B851" s="557"/>
      <c r="C851" s="619"/>
      <c r="D851" s="557"/>
      <c r="E851" s="621"/>
      <c r="F851" s="557"/>
      <c r="G851" s="623"/>
      <c r="H851" s="557"/>
      <c r="I851" s="557"/>
      <c r="J851" s="557"/>
      <c r="K851" s="557"/>
      <c r="L851" s="624"/>
      <c r="M851" s="557"/>
      <c r="N851" s="621"/>
      <c r="O851" s="557"/>
      <c r="P851" s="623"/>
      <c r="Q851" s="557"/>
      <c r="R851" s="557"/>
      <c r="S851" s="557"/>
      <c r="T851" s="557"/>
      <c r="U851" s="624"/>
      <c r="V851" s="557"/>
      <c r="W851" s="623"/>
      <c r="X851" s="623"/>
      <c r="Y851" s="623"/>
      <c r="Z851" s="557"/>
      <c r="AA851" s="557"/>
    </row>
    <row r="852" spans="1:27">
      <c r="A852" s="557"/>
      <c r="B852" s="557"/>
      <c r="C852" s="619"/>
      <c r="D852" s="557"/>
      <c r="E852" s="621"/>
      <c r="F852" s="557"/>
      <c r="G852" s="623"/>
      <c r="H852" s="557"/>
      <c r="I852" s="557"/>
      <c r="J852" s="557"/>
      <c r="K852" s="557"/>
      <c r="L852" s="624"/>
      <c r="M852" s="557"/>
      <c r="N852" s="621"/>
      <c r="O852" s="557"/>
      <c r="P852" s="623"/>
      <c r="Q852" s="557"/>
      <c r="R852" s="557"/>
      <c r="S852" s="557"/>
      <c r="T852" s="557"/>
      <c r="U852" s="624"/>
      <c r="V852" s="557"/>
      <c r="W852" s="623"/>
      <c r="X852" s="623"/>
      <c r="Y852" s="623"/>
      <c r="Z852" s="557"/>
      <c r="AA852" s="557"/>
    </row>
    <row r="853" spans="1:27">
      <c r="A853" s="557"/>
      <c r="B853" s="557"/>
      <c r="C853" s="619"/>
      <c r="D853" s="557"/>
      <c r="E853" s="621"/>
      <c r="F853" s="557"/>
      <c r="G853" s="623"/>
      <c r="H853" s="557"/>
      <c r="I853" s="557"/>
      <c r="J853" s="557"/>
      <c r="K853" s="557"/>
      <c r="L853" s="624"/>
      <c r="M853" s="557"/>
      <c r="N853" s="621"/>
      <c r="O853" s="557"/>
      <c r="P853" s="623"/>
      <c r="Q853" s="557"/>
      <c r="R853" s="557"/>
      <c r="S853" s="557"/>
      <c r="T853" s="557"/>
      <c r="U853" s="624"/>
      <c r="V853" s="557"/>
      <c r="W853" s="623"/>
      <c r="X853" s="623"/>
      <c r="Y853" s="623"/>
      <c r="Z853" s="557"/>
      <c r="AA853" s="557"/>
    </row>
    <row r="854" spans="1:27">
      <c r="A854" s="557"/>
      <c r="B854" s="557"/>
      <c r="C854" s="619"/>
      <c r="D854" s="557"/>
      <c r="E854" s="621"/>
      <c r="F854" s="557"/>
      <c r="G854" s="623"/>
      <c r="H854" s="557"/>
      <c r="I854" s="557"/>
      <c r="J854" s="557"/>
      <c r="K854" s="557"/>
      <c r="L854" s="624"/>
      <c r="M854" s="557"/>
      <c r="N854" s="621"/>
      <c r="O854" s="557"/>
      <c r="P854" s="623"/>
      <c r="Q854" s="557"/>
      <c r="R854" s="557"/>
      <c r="S854" s="557"/>
      <c r="T854" s="557"/>
      <c r="U854" s="624"/>
      <c r="V854" s="557"/>
      <c r="W854" s="623"/>
      <c r="X854" s="623"/>
      <c r="Y854" s="623"/>
      <c r="Z854" s="557"/>
      <c r="AA854" s="557"/>
    </row>
    <row r="855" spans="1:27">
      <c r="A855" s="557"/>
      <c r="B855" s="557"/>
      <c r="C855" s="619"/>
      <c r="D855" s="557"/>
      <c r="E855" s="621"/>
      <c r="F855" s="557"/>
      <c r="G855" s="623"/>
      <c r="H855" s="557"/>
      <c r="I855" s="557"/>
      <c r="J855" s="557"/>
      <c r="K855" s="557"/>
      <c r="L855" s="624"/>
      <c r="M855" s="557"/>
      <c r="N855" s="621"/>
      <c r="O855" s="557"/>
      <c r="P855" s="623"/>
      <c r="Q855" s="557"/>
      <c r="R855" s="557"/>
      <c r="S855" s="557"/>
      <c r="T855" s="557"/>
      <c r="U855" s="624"/>
      <c r="V855" s="557"/>
      <c r="W855" s="623"/>
      <c r="X855" s="623"/>
      <c r="Y855" s="623"/>
      <c r="Z855" s="557"/>
      <c r="AA855" s="557"/>
    </row>
    <row r="856" spans="1:27">
      <c r="A856" s="557"/>
      <c r="B856" s="557"/>
      <c r="C856" s="619"/>
      <c r="D856" s="557"/>
      <c r="E856" s="621"/>
      <c r="F856" s="557"/>
      <c r="G856" s="623"/>
      <c r="H856" s="557"/>
      <c r="I856" s="557"/>
      <c r="J856" s="557"/>
      <c r="K856" s="557"/>
      <c r="L856" s="624"/>
      <c r="M856" s="557"/>
      <c r="N856" s="621"/>
      <c r="O856" s="557"/>
      <c r="P856" s="623"/>
      <c r="Q856" s="557"/>
      <c r="R856" s="557"/>
      <c r="S856" s="557"/>
      <c r="T856" s="557"/>
      <c r="U856" s="624"/>
      <c r="V856" s="557"/>
      <c r="W856" s="623"/>
      <c r="X856" s="623"/>
      <c r="Y856" s="623"/>
      <c r="Z856" s="557"/>
      <c r="AA856" s="557"/>
    </row>
    <row r="857" spans="1:27">
      <c r="A857" s="557"/>
      <c r="B857" s="557"/>
      <c r="C857" s="619"/>
      <c r="D857" s="557"/>
      <c r="E857" s="621"/>
      <c r="F857" s="557"/>
      <c r="G857" s="623"/>
      <c r="H857" s="557"/>
      <c r="I857" s="557"/>
      <c r="J857" s="557"/>
      <c r="K857" s="557"/>
      <c r="L857" s="624"/>
      <c r="M857" s="557"/>
      <c r="N857" s="621"/>
      <c r="O857" s="557"/>
      <c r="P857" s="623"/>
      <c r="Q857" s="557"/>
      <c r="R857" s="557"/>
      <c r="S857" s="557"/>
      <c r="T857" s="557"/>
      <c r="U857" s="624"/>
      <c r="V857" s="557"/>
      <c r="W857" s="623"/>
      <c r="X857" s="623"/>
      <c r="Y857" s="623"/>
      <c r="Z857" s="557"/>
      <c r="AA857" s="557"/>
    </row>
    <row r="858" spans="1:27">
      <c r="A858" s="557"/>
      <c r="B858" s="557"/>
      <c r="C858" s="619"/>
      <c r="D858" s="557"/>
      <c r="E858" s="621"/>
      <c r="F858" s="557"/>
      <c r="G858" s="623"/>
      <c r="H858" s="557"/>
      <c r="I858" s="557"/>
      <c r="J858" s="557"/>
      <c r="K858" s="557"/>
      <c r="L858" s="624"/>
      <c r="M858" s="557"/>
      <c r="N858" s="621"/>
      <c r="O858" s="557"/>
      <c r="P858" s="623"/>
      <c r="Q858" s="557"/>
      <c r="R858" s="557"/>
      <c r="S858" s="557"/>
      <c r="T858" s="557"/>
      <c r="U858" s="624"/>
      <c r="V858" s="557"/>
      <c r="W858" s="623"/>
      <c r="X858" s="623"/>
      <c r="Y858" s="623"/>
      <c r="Z858" s="557"/>
      <c r="AA858" s="557"/>
    </row>
    <row r="859" spans="1:27">
      <c r="A859" s="557"/>
      <c r="B859" s="557"/>
      <c r="C859" s="619"/>
      <c r="D859" s="557"/>
      <c r="E859" s="621"/>
      <c r="F859" s="557"/>
      <c r="G859" s="623"/>
      <c r="H859" s="557"/>
      <c r="I859" s="557"/>
      <c r="J859" s="557"/>
      <c r="K859" s="557"/>
      <c r="L859" s="624"/>
      <c r="M859" s="557"/>
      <c r="N859" s="621"/>
      <c r="O859" s="557"/>
      <c r="P859" s="623"/>
      <c r="Q859" s="557"/>
      <c r="R859" s="557"/>
      <c r="S859" s="557"/>
      <c r="T859" s="557"/>
      <c r="U859" s="624"/>
      <c r="V859" s="557"/>
      <c r="W859" s="623"/>
      <c r="X859" s="623"/>
      <c r="Y859" s="623"/>
      <c r="Z859" s="557"/>
      <c r="AA859" s="557"/>
    </row>
    <row r="860" spans="1:27">
      <c r="A860" s="557"/>
      <c r="B860" s="557"/>
      <c r="C860" s="619"/>
      <c r="D860" s="557"/>
      <c r="E860" s="621"/>
      <c r="F860" s="557"/>
      <c r="G860" s="623"/>
      <c r="H860" s="557"/>
      <c r="I860" s="557"/>
      <c r="J860" s="557"/>
      <c r="K860" s="557"/>
      <c r="L860" s="624"/>
      <c r="M860" s="557"/>
      <c r="N860" s="621"/>
      <c r="O860" s="557"/>
      <c r="P860" s="623"/>
      <c r="Q860" s="557"/>
      <c r="R860" s="557"/>
      <c r="S860" s="557"/>
      <c r="T860" s="557"/>
      <c r="U860" s="624"/>
      <c r="V860" s="557"/>
      <c r="W860" s="623"/>
      <c r="X860" s="623"/>
      <c r="Y860" s="623"/>
      <c r="Z860" s="557"/>
      <c r="AA860" s="557"/>
    </row>
    <row r="861" spans="1:27">
      <c r="A861" s="557"/>
      <c r="B861" s="557"/>
      <c r="C861" s="619"/>
      <c r="D861" s="557"/>
      <c r="E861" s="621"/>
      <c r="F861" s="557"/>
      <c r="G861" s="623"/>
      <c r="H861" s="557"/>
      <c r="I861" s="557"/>
      <c r="J861" s="557"/>
      <c r="K861" s="557"/>
      <c r="L861" s="624"/>
      <c r="M861" s="557"/>
      <c r="N861" s="621"/>
      <c r="O861" s="557"/>
      <c r="P861" s="623"/>
      <c r="Q861" s="557"/>
      <c r="R861" s="557"/>
      <c r="S861" s="557"/>
      <c r="T861" s="557"/>
      <c r="U861" s="624"/>
      <c r="V861" s="557"/>
      <c r="W861" s="623"/>
      <c r="X861" s="623"/>
      <c r="Y861" s="623"/>
      <c r="Z861" s="557"/>
      <c r="AA861" s="557"/>
    </row>
    <row r="862" spans="1:27">
      <c r="A862" s="557"/>
      <c r="B862" s="557"/>
      <c r="C862" s="619"/>
      <c r="D862" s="557"/>
      <c r="E862" s="621"/>
      <c r="F862" s="557"/>
      <c r="G862" s="623"/>
      <c r="H862" s="557"/>
      <c r="I862" s="557"/>
      <c r="J862" s="557"/>
      <c r="K862" s="557"/>
      <c r="L862" s="624"/>
      <c r="M862" s="557"/>
      <c r="N862" s="621"/>
      <c r="O862" s="557"/>
      <c r="P862" s="623"/>
      <c r="Q862" s="557"/>
      <c r="R862" s="557"/>
      <c r="S862" s="557"/>
      <c r="T862" s="557"/>
      <c r="U862" s="624"/>
      <c r="V862" s="557"/>
      <c r="W862" s="623"/>
      <c r="X862" s="623"/>
      <c r="Y862" s="623"/>
      <c r="Z862" s="557"/>
      <c r="AA862" s="557"/>
    </row>
    <row r="863" spans="1:27">
      <c r="A863" s="557"/>
      <c r="B863" s="557"/>
      <c r="C863" s="619"/>
      <c r="D863" s="557"/>
      <c r="E863" s="621"/>
      <c r="F863" s="557"/>
      <c r="G863" s="623"/>
      <c r="H863" s="557"/>
      <c r="I863" s="557"/>
      <c r="J863" s="557"/>
      <c r="K863" s="557"/>
      <c r="L863" s="624"/>
      <c r="M863" s="557"/>
      <c r="N863" s="621"/>
      <c r="O863" s="557"/>
      <c r="P863" s="623"/>
      <c r="Q863" s="557"/>
      <c r="R863" s="557"/>
      <c r="S863" s="557"/>
      <c r="T863" s="557"/>
      <c r="U863" s="624"/>
      <c r="V863" s="557"/>
      <c r="W863" s="623"/>
      <c r="X863" s="623"/>
      <c r="Y863" s="623"/>
      <c r="Z863" s="557"/>
      <c r="AA863" s="557"/>
    </row>
    <row r="864" spans="1:27">
      <c r="A864" s="557"/>
      <c r="B864" s="557"/>
      <c r="C864" s="619"/>
      <c r="D864" s="557"/>
      <c r="E864" s="621"/>
      <c r="F864" s="557"/>
      <c r="G864" s="623"/>
      <c r="H864" s="557"/>
      <c r="I864" s="557"/>
      <c r="J864" s="557"/>
      <c r="K864" s="557"/>
      <c r="L864" s="624"/>
      <c r="M864" s="557"/>
      <c r="N864" s="621"/>
      <c r="O864" s="557"/>
      <c r="P864" s="623"/>
      <c r="Q864" s="557"/>
      <c r="R864" s="557"/>
      <c r="S864" s="557"/>
      <c r="T864" s="557"/>
      <c r="U864" s="624"/>
      <c r="V864" s="557"/>
      <c r="W864" s="623"/>
      <c r="X864" s="623"/>
      <c r="Y864" s="623"/>
      <c r="Z864" s="557"/>
      <c r="AA864" s="557"/>
    </row>
    <row r="865" spans="1:27">
      <c r="A865" s="557"/>
      <c r="B865" s="557"/>
      <c r="C865" s="619"/>
      <c r="D865" s="557"/>
      <c r="E865" s="621"/>
      <c r="F865" s="557"/>
      <c r="G865" s="623"/>
      <c r="H865" s="557"/>
      <c r="I865" s="557"/>
      <c r="J865" s="557"/>
      <c r="K865" s="557"/>
      <c r="L865" s="624"/>
      <c r="M865" s="557"/>
      <c r="N865" s="621"/>
      <c r="O865" s="557"/>
      <c r="P865" s="623"/>
      <c r="Q865" s="557"/>
      <c r="R865" s="557"/>
      <c r="S865" s="557"/>
      <c r="T865" s="557"/>
      <c r="U865" s="624"/>
      <c r="V865" s="557"/>
      <c r="W865" s="623"/>
      <c r="X865" s="623"/>
      <c r="Y865" s="623"/>
      <c r="Z865" s="557"/>
      <c r="AA865" s="557"/>
    </row>
    <row r="866" spans="1:27">
      <c r="A866" s="557"/>
      <c r="B866" s="557"/>
      <c r="C866" s="619"/>
      <c r="D866" s="557"/>
      <c r="E866" s="621"/>
      <c r="F866" s="557"/>
      <c r="G866" s="623"/>
      <c r="H866" s="557"/>
      <c r="I866" s="557"/>
      <c r="J866" s="557"/>
      <c r="K866" s="557"/>
      <c r="L866" s="624"/>
      <c r="M866" s="557"/>
      <c r="N866" s="621"/>
      <c r="O866" s="557"/>
      <c r="P866" s="623"/>
      <c r="Q866" s="557"/>
      <c r="R866" s="557"/>
      <c r="S866" s="557"/>
      <c r="T866" s="557"/>
      <c r="U866" s="624"/>
      <c r="V866" s="557"/>
      <c r="W866" s="623"/>
      <c r="X866" s="623"/>
      <c r="Y866" s="623"/>
      <c r="Z866" s="557"/>
      <c r="AA866" s="557"/>
    </row>
    <row r="867" spans="1:27">
      <c r="A867" s="557"/>
      <c r="B867" s="557"/>
      <c r="C867" s="619"/>
      <c r="D867" s="557"/>
      <c r="E867" s="621"/>
      <c r="F867" s="557"/>
      <c r="G867" s="623"/>
      <c r="H867" s="557"/>
      <c r="I867" s="557"/>
      <c r="J867" s="557"/>
      <c r="K867" s="557"/>
      <c r="L867" s="624"/>
      <c r="M867" s="557"/>
      <c r="N867" s="621"/>
      <c r="O867" s="557"/>
      <c r="P867" s="623"/>
      <c r="Q867" s="557"/>
      <c r="R867" s="557"/>
      <c r="S867" s="557"/>
      <c r="T867" s="557"/>
      <c r="U867" s="624"/>
      <c r="V867" s="557"/>
      <c r="W867" s="623"/>
      <c r="X867" s="623"/>
      <c r="Y867" s="623"/>
      <c r="Z867" s="557"/>
      <c r="AA867" s="557"/>
    </row>
    <row r="868" spans="1:27">
      <c r="A868" s="557"/>
      <c r="B868" s="557"/>
      <c r="C868" s="619"/>
      <c r="D868" s="557"/>
      <c r="E868" s="621"/>
      <c r="F868" s="557"/>
      <c r="G868" s="623"/>
      <c r="H868" s="557"/>
      <c r="I868" s="557"/>
      <c r="J868" s="557"/>
      <c r="K868" s="557"/>
      <c r="L868" s="624"/>
      <c r="M868" s="557"/>
      <c r="N868" s="621"/>
      <c r="O868" s="557"/>
      <c r="P868" s="623"/>
      <c r="Q868" s="557"/>
      <c r="R868" s="557"/>
      <c r="S868" s="557"/>
      <c r="T868" s="557"/>
      <c r="U868" s="624"/>
      <c r="V868" s="557"/>
      <c r="W868" s="623"/>
      <c r="X868" s="623"/>
      <c r="Y868" s="623"/>
      <c r="Z868" s="557"/>
      <c r="AA868" s="557"/>
    </row>
    <row r="869" spans="1:27">
      <c r="A869" s="557"/>
      <c r="B869" s="557"/>
      <c r="C869" s="619"/>
      <c r="D869" s="557"/>
      <c r="E869" s="621"/>
      <c r="F869" s="557"/>
      <c r="G869" s="623"/>
      <c r="H869" s="557"/>
      <c r="I869" s="557"/>
      <c r="J869" s="557"/>
      <c r="K869" s="557"/>
      <c r="L869" s="624"/>
      <c r="M869" s="557"/>
      <c r="N869" s="621"/>
      <c r="O869" s="557"/>
      <c r="P869" s="623"/>
      <c r="Q869" s="557"/>
      <c r="R869" s="557"/>
      <c r="S869" s="557"/>
      <c r="T869" s="557"/>
      <c r="U869" s="624"/>
      <c r="V869" s="557"/>
      <c r="W869" s="623"/>
      <c r="X869" s="623"/>
      <c r="Y869" s="623"/>
      <c r="Z869" s="557"/>
      <c r="AA869" s="557"/>
    </row>
    <row r="870" spans="1:27">
      <c r="A870" s="557"/>
      <c r="B870" s="557"/>
      <c r="C870" s="619"/>
      <c r="D870" s="557"/>
      <c r="E870" s="621"/>
      <c r="F870" s="557"/>
      <c r="G870" s="623"/>
      <c r="H870" s="557"/>
      <c r="I870" s="557"/>
      <c r="J870" s="557"/>
      <c r="K870" s="557"/>
      <c r="L870" s="624"/>
      <c r="M870" s="557"/>
      <c r="N870" s="621"/>
      <c r="O870" s="557"/>
      <c r="P870" s="623"/>
      <c r="Q870" s="557"/>
      <c r="R870" s="557"/>
      <c r="S870" s="557"/>
      <c r="T870" s="557"/>
      <c r="U870" s="624"/>
      <c r="V870" s="557"/>
      <c r="W870" s="623"/>
      <c r="X870" s="623"/>
      <c r="Y870" s="623"/>
      <c r="Z870" s="557"/>
      <c r="AA870" s="557"/>
    </row>
    <row r="871" spans="1:27">
      <c r="A871" s="557"/>
      <c r="B871" s="557"/>
      <c r="C871" s="619"/>
      <c r="D871" s="557"/>
      <c r="E871" s="621"/>
      <c r="F871" s="557"/>
      <c r="G871" s="623"/>
      <c r="H871" s="557"/>
      <c r="I871" s="557"/>
      <c r="J871" s="557"/>
      <c r="K871" s="557"/>
      <c r="L871" s="624"/>
      <c r="M871" s="557"/>
      <c r="N871" s="621"/>
      <c r="O871" s="557"/>
      <c r="P871" s="623"/>
      <c r="Q871" s="557"/>
      <c r="R871" s="557"/>
      <c r="S871" s="557"/>
      <c r="T871" s="557"/>
      <c r="U871" s="624"/>
      <c r="V871" s="557"/>
      <c r="W871" s="623"/>
      <c r="X871" s="623"/>
      <c r="Y871" s="623"/>
      <c r="Z871" s="557"/>
      <c r="AA871" s="557"/>
    </row>
    <row r="872" spans="1:27">
      <c r="A872" s="557"/>
      <c r="B872" s="557"/>
      <c r="C872" s="619"/>
      <c r="D872" s="557"/>
      <c r="E872" s="621"/>
      <c r="F872" s="557"/>
      <c r="G872" s="623"/>
      <c r="H872" s="557"/>
      <c r="I872" s="557"/>
      <c r="J872" s="557"/>
      <c r="K872" s="557"/>
      <c r="L872" s="624"/>
      <c r="M872" s="557"/>
      <c r="N872" s="621"/>
      <c r="O872" s="557"/>
      <c r="P872" s="623"/>
      <c r="Q872" s="557"/>
      <c r="R872" s="557"/>
      <c r="S872" s="557"/>
      <c r="T872" s="557"/>
      <c r="U872" s="624"/>
      <c r="V872" s="557"/>
      <c r="W872" s="623"/>
      <c r="X872" s="623"/>
      <c r="Y872" s="623"/>
      <c r="Z872" s="557"/>
      <c r="AA872" s="557"/>
    </row>
    <row r="873" spans="1:27">
      <c r="A873" s="557"/>
      <c r="B873" s="557"/>
      <c r="C873" s="619"/>
      <c r="D873" s="557"/>
      <c r="E873" s="621"/>
      <c r="F873" s="557"/>
      <c r="G873" s="623"/>
      <c r="H873" s="557"/>
      <c r="I873" s="557"/>
      <c r="J873" s="557"/>
      <c r="K873" s="557"/>
      <c r="L873" s="624"/>
      <c r="M873" s="557"/>
      <c r="N873" s="621"/>
      <c r="O873" s="557"/>
      <c r="P873" s="623"/>
      <c r="Q873" s="557"/>
      <c r="R873" s="557"/>
      <c r="S873" s="557"/>
      <c r="T873" s="557"/>
      <c r="U873" s="624"/>
      <c r="V873" s="557"/>
      <c r="W873" s="623"/>
      <c r="X873" s="623"/>
      <c r="Y873" s="623"/>
      <c r="Z873" s="557"/>
      <c r="AA873" s="557"/>
    </row>
    <row r="874" spans="1:27">
      <c r="A874" s="557"/>
      <c r="B874" s="557"/>
      <c r="C874" s="619"/>
      <c r="D874" s="557"/>
      <c r="E874" s="621"/>
      <c r="F874" s="557"/>
      <c r="G874" s="623"/>
      <c r="H874" s="557"/>
      <c r="I874" s="557"/>
      <c r="J874" s="557"/>
      <c r="K874" s="557"/>
      <c r="L874" s="624"/>
      <c r="M874" s="557"/>
      <c r="N874" s="621"/>
      <c r="O874" s="557"/>
      <c r="P874" s="623"/>
      <c r="Q874" s="557"/>
      <c r="R874" s="557"/>
      <c r="S874" s="557"/>
      <c r="T874" s="557"/>
      <c r="U874" s="624"/>
      <c r="V874" s="557"/>
      <c r="W874" s="623"/>
      <c r="X874" s="623"/>
      <c r="Y874" s="623"/>
      <c r="Z874" s="557"/>
      <c r="AA874" s="557"/>
    </row>
    <row r="875" spans="1:27">
      <c r="A875" s="557"/>
      <c r="B875" s="557"/>
      <c r="C875" s="619"/>
      <c r="D875" s="557"/>
      <c r="E875" s="621"/>
      <c r="F875" s="557"/>
      <c r="G875" s="623"/>
      <c r="H875" s="557"/>
      <c r="I875" s="557"/>
      <c r="J875" s="557"/>
      <c r="K875" s="557"/>
      <c r="L875" s="624"/>
      <c r="M875" s="557"/>
      <c r="N875" s="621"/>
      <c r="O875" s="557"/>
      <c r="P875" s="623"/>
      <c r="Q875" s="557"/>
      <c r="R875" s="557"/>
      <c r="S875" s="557"/>
      <c r="T875" s="557"/>
      <c r="U875" s="624"/>
      <c r="V875" s="557"/>
      <c r="W875" s="623"/>
      <c r="X875" s="623"/>
      <c r="Y875" s="623"/>
      <c r="Z875" s="557"/>
      <c r="AA875" s="557"/>
    </row>
    <row r="876" spans="1:27">
      <c r="A876" s="557"/>
      <c r="B876" s="557"/>
      <c r="C876" s="619"/>
      <c r="D876" s="557"/>
      <c r="E876" s="621"/>
      <c r="F876" s="557"/>
      <c r="G876" s="623"/>
      <c r="H876" s="557"/>
      <c r="I876" s="557"/>
      <c r="J876" s="557"/>
      <c r="K876" s="557"/>
      <c r="L876" s="624"/>
      <c r="M876" s="557"/>
      <c r="N876" s="621"/>
      <c r="O876" s="557"/>
      <c r="P876" s="623"/>
      <c r="Q876" s="557"/>
      <c r="R876" s="557"/>
      <c r="S876" s="557"/>
      <c r="T876" s="557"/>
      <c r="U876" s="624"/>
      <c r="V876" s="557"/>
      <c r="W876" s="623"/>
      <c r="X876" s="623"/>
      <c r="Y876" s="623"/>
      <c r="Z876" s="557"/>
      <c r="AA876" s="557"/>
    </row>
    <row r="877" spans="1:27">
      <c r="A877" s="557"/>
      <c r="B877" s="557"/>
      <c r="C877" s="619"/>
      <c r="D877" s="557"/>
      <c r="E877" s="621"/>
      <c r="F877" s="557"/>
      <c r="G877" s="623"/>
      <c r="H877" s="557"/>
      <c r="I877" s="557"/>
      <c r="J877" s="557"/>
      <c r="K877" s="557"/>
      <c r="L877" s="624"/>
      <c r="M877" s="557"/>
      <c r="N877" s="621"/>
      <c r="O877" s="557"/>
      <c r="P877" s="623"/>
      <c r="Q877" s="557"/>
      <c r="R877" s="557"/>
      <c r="S877" s="557"/>
      <c r="T877" s="557"/>
      <c r="U877" s="624"/>
      <c r="V877" s="557"/>
      <c r="W877" s="623"/>
      <c r="X877" s="623"/>
      <c r="Y877" s="623"/>
      <c r="Z877" s="557"/>
      <c r="AA877" s="557"/>
    </row>
    <row r="878" spans="1:27">
      <c r="A878" s="557"/>
      <c r="B878" s="557"/>
      <c r="C878" s="619"/>
      <c r="D878" s="557"/>
      <c r="E878" s="621"/>
      <c r="F878" s="557"/>
      <c r="G878" s="623"/>
      <c r="H878" s="557"/>
      <c r="I878" s="557"/>
      <c r="J878" s="557"/>
      <c r="K878" s="557"/>
      <c r="L878" s="624"/>
      <c r="M878" s="557"/>
      <c r="N878" s="621"/>
      <c r="O878" s="557"/>
      <c r="P878" s="623"/>
      <c r="Q878" s="557"/>
      <c r="R878" s="557"/>
      <c r="S878" s="557"/>
      <c r="T878" s="557"/>
      <c r="U878" s="624"/>
      <c r="V878" s="557"/>
      <c r="W878" s="623"/>
      <c r="X878" s="623"/>
      <c r="Y878" s="623"/>
      <c r="Z878" s="557"/>
      <c r="AA878" s="557"/>
    </row>
    <row r="879" spans="1:27">
      <c r="A879" s="557"/>
      <c r="B879" s="557"/>
      <c r="C879" s="619"/>
      <c r="D879" s="557"/>
      <c r="E879" s="621"/>
      <c r="F879" s="557"/>
      <c r="G879" s="623"/>
      <c r="H879" s="557"/>
      <c r="I879" s="557"/>
      <c r="J879" s="557"/>
      <c r="K879" s="557"/>
      <c r="L879" s="624"/>
      <c r="M879" s="557"/>
      <c r="N879" s="621"/>
      <c r="O879" s="557"/>
      <c r="P879" s="623"/>
      <c r="Q879" s="557"/>
      <c r="R879" s="557"/>
      <c r="S879" s="557"/>
      <c r="T879" s="557"/>
      <c r="U879" s="624"/>
      <c r="V879" s="557"/>
      <c r="W879" s="623"/>
      <c r="X879" s="623"/>
      <c r="Y879" s="623"/>
      <c r="Z879" s="557"/>
      <c r="AA879" s="557"/>
    </row>
    <row r="880" spans="1:27">
      <c r="A880" s="557"/>
      <c r="B880" s="557"/>
      <c r="C880" s="619"/>
      <c r="D880" s="557"/>
      <c r="E880" s="621"/>
      <c r="F880" s="557"/>
      <c r="G880" s="623"/>
      <c r="H880" s="557"/>
      <c r="I880" s="557"/>
      <c r="J880" s="557"/>
      <c r="K880" s="557"/>
      <c r="L880" s="624"/>
      <c r="M880" s="557"/>
      <c r="N880" s="621"/>
      <c r="O880" s="557"/>
      <c r="P880" s="623"/>
      <c r="Q880" s="557"/>
      <c r="R880" s="557"/>
      <c r="S880" s="557"/>
      <c r="T880" s="557"/>
      <c r="U880" s="624"/>
      <c r="V880" s="557"/>
      <c r="W880" s="623"/>
      <c r="X880" s="623"/>
      <c r="Y880" s="623"/>
      <c r="Z880" s="557"/>
      <c r="AA880" s="557"/>
    </row>
    <row r="881" spans="1:27">
      <c r="A881" s="557"/>
      <c r="B881" s="557"/>
      <c r="C881" s="619"/>
      <c r="D881" s="557"/>
      <c r="E881" s="621"/>
      <c r="F881" s="557"/>
      <c r="G881" s="623"/>
      <c r="H881" s="557"/>
      <c r="I881" s="557"/>
      <c r="J881" s="557"/>
      <c r="K881" s="557"/>
      <c r="L881" s="624"/>
      <c r="M881" s="557"/>
      <c r="N881" s="621"/>
      <c r="O881" s="557"/>
      <c r="P881" s="623"/>
      <c r="Q881" s="557"/>
      <c r="R881" s="557"/>
      <c r="S881" s="557"/>
      <c r="T881" s="557"/>
      <c r="U881" s="624"/>
      <c r="V881" s="557"/>
      <c r="W881" s="623"/>
      <c r="X881" s="623"/>
      <c r="Y881" s="623"/>
      <c r="Z881" s="557"/>
      <c r="AA881" s="557"/>
    </row>
    <row r="882" spans="1:27">
      <c r="A882" s="557"/>
      <c r="B882" s="557"/>
      <c r="C882" s="619"/>
      <c r="D882" s="557"/>
      <c r="E882" s="621"/>
      <c r="F882" s="557"/>
      <c r="G882" s="623"/>
      <c r="H882" s="557"/>
      <c r="I882" s="557"/>
      <c r="J882" s="557"/>
      <c r="K882" s="557"/>
      <c r="L882" s="624"/>
      <c r="M882" s="557"/>
      <c r="N882" s="621"/>
      <c r="O882" s="557"/>
      <c r="P882" s="623"/>
      <c r="Q882" s="557"/>
      <c r="R882" s="557"/>
      <c r="S882" s="557"/>
      <c r="T882" s="557"/>
      <c r="U882" s="624"/>
      <c r="V882" s="557"/>
      <c r="W882" s="623"/>
      <c r="X882" s="623"/>
      <c r="Y882" s="623"/>
      <c r="Z882" s="557"/>
      <c r="AA882" s="557"/>
    </row>
    <row r="883" spans="1:27">
      <c r="A883" s="557"/>
      <c r="B883" s="557"/>
      <c r="C883" s="619"/>
      <c r="D883" s="557"/>
      <c r="E883" s="621"/>
      <c r="F883" s="557"/>
      <c r="G883" s="623"/>
      <c r="H883" s="557"/>
      <c r="I883" s="557"/>
      <c r="J883" s="557"/>
      <c r="K883" s="557"/>
      <c r="L883" s="624"/>
      <c r="M883" s="557"/>
      <c r="N883" s="621"/>
      <c r="O883" s="557"/>
      <c r="P883" s="623"/>
      <c r="Q883" s="557"/>
      <c r="R883" s="557"/>
      <c r="S883" s="557"/>
      <c r="T883" s="557"/>
      <c r="U883" s="624"/>
      <c r="V883" s="557"/>
      <c r="W883" s="623"/>
      <c r="X883" s="623"/>
      <c r="Y883" s="623"/>
      <c r="Z883" s="557"/>
      <c r="AA883" s="557"/>
    </row>
    <row r="884" spans="1:27">
      <c r="A884" s="557"/>
      <c r="B884" s="557"/>
      <c r="C884" s="619"/>
      <c r="D884" s="557"/>
      <c r="E884" s="621"/>
      <c r="F884" s="557"/>
      <c r="G884" s="623"/>
      <c r="H884" s="557"/>
      <c r="I884" s="557"/>
      <c r="J884" s="557"/>
      <c r="K884" s="557"/>
      <c r="L884" s="624"/>
      <c r="M884" s="557"/>
      <c r="N884" s="621"/>
      <c r="O884" s="557"/>
      <c r="P884" s="623"/>
      <c r="Q884" s="557"/>
      <c r="R884" s="557"/>
      <c r="S884" s="557"/>
      <c r="T884" s="557"/>
      <c r="U884" s="624"/>
      <c r="V884" s="557"/>
      <c r="W884" s="623"/>
      <c r="X884" s="623"/>
      <c r="Y884" s="623"/>
      <c r="Z884" s="557"/>
      <c r="AA884" s="557"/>
    </row>
    <row r="885" spans="1:27">
      <c r="A885" s="557"/>
      <c r="B885" s="557"/>
      <c r="C885" s="619"/>
      <c r="D885" s="557"/>
      <c r="E885" s="621"/>
      <c r="F885" s="557"/>
      <c r="G885" s="623"/>
      <c r="H885" s="557"/>
      <c r="I885" s="557"/>
      <c r="J885" s="557"/>
      <c r="K885" s="557"/>
      <c r="L885" s="624"/>
      <c r="M885" s="557"/>
      <c r="N885" s="621"/>
      <c r="O885" s="557"/>
      <c r="P885" s="623"/>
      <c r="Q885" s="557"/>
      <c r="R885" s="557"/>
      <c r="S885" s="557"/>
      <c r="T885" s="557"/>
      <c r="U885" s="624"/>
      <c r="V885" s="557"/>
      <c r="W885" s="623"/>
      <c r="X885" s="623"/>
      <c r="Y885" s="623"/>
      <c r="Z885" s="557"/>
      <c r="AA885" s="557"/>
    </row>
    <row r="886" spans="1:27">
      <c r="A886" s="557"/>
      <c r="B886" s="557"/>
      <c r="C886" s="619"/>
      <c r="D886" s="557"/>
      <c r="E886" s="621"/>
      <c r="F886" s="557"/>
      <c r="G886" s="623"/>
      <c r="H886" s="557"/>
      <c r="I886" s="557"/>
      <c r="J886" s="557"/>
      <c r="K886" s="557"/>
      <c r="L886" s="624"/>
      <c r="M886" s="557"/>
      <c r="N886" s="621"/>
      <c r="O886" s="557"/>
      <c r="P886" s="623"/>
      <c r="Q886" s="557"/>
      <c r="R886" s="557"/>
      <c r="S886" s="557"/>
      <c r="T886" s="557"/>
      <c r="U886" s="624"/>
      <c r="V886" s="557"/>
      <c r="W886" s="623"/>
      <c r="X886" s="623"/>
      <c r="Y886" s="623"/>
      <c r="Z886" s="557"/>
      <c r="AA886" s="557"/>
    </row>
    <row r="887" spans="1:27">
      <c r="A887" s="557"/>
      <c r="B887" s="557"/>
      <c r="C887" s="619"/>
      <c r="D887" s="557"/>
      <c r="E887" s="621"/>
      <c r="F887" s="557"/>
      <c r="G887" s="623"/>
      <c r="H887" s="557"/>
      <c r="I887" s="557"/>
      <c r="J887" s="557"/>
      <c r="K887" s="557"/>
      <c r="L887" s="624"/>
      <c r="M887" s="557"/>
      <c r="N887" s="621"/>
      <c r="O887" s="557"/>
      <c r="P887" s="623"/>
      <c r="Q887" s="557"/>
      <c r="R887" s="557"/>
      <c r="S887" s="557"/>
      <c r="T887" s="557"/>
      <c r="U887" s="624"/>
      <c r="V887" s="557"/>
      <c r="W887" s="623"/>
      <c r="X887" s="623"/>
      <c r="Y887" s="623"/>
      <c r="Z887" s="557"/>
      <c r="AA887" s="557"/>
    </row>
    <row r="888" spans="1:27">
      <c r="A888" s="557"/>
      <c r="B888" s="557"/>
      <c r="C888" s="619"/>
      <c r="D888" s="557"/>
      <c r="E888" s="621"/>
      <c r="F888" s="557"/>
      <c r="G888" s="623"/>
      <c r="H888" s="557"/>
      <c r="I888" s="557"/>
      <c r="J888" s="557"/>
      <c r="K888" s="557"/>
      <c r="L888" s="624"/>
      <c r="M888" s="557"/>
      <c r="N888" s="621"/>
      <c r="O888" s="557"/>
      <c r="P888" s="623"/>
      <c r="Q888" s="557"/>
      <c r="R888" s="557"/>
      <c r="S888" s="557"/>
      <c r="T888" s="557"/>
      <c r="U888" s="624"/>
      <c r="V888" s="557"/>
      <c r="W888" s="623"/>
      <c r="X888" s="623"/>
      <c r="Y888" s="623"/>
      <c r="Z888" s="557"/>
      <c r="AA888" s="557"/>
    </row>
    <row r="889" spans="1:27">
      <c r="A889" s="557"/>
      <c r="B889" s="557"/>
      <c r="C889" s="619"/>
      <c r="D889" s="557"/>
      <c r="E889" s="621"/>
      <c r="F889" s="557"/>
      <c r="G889" s="623"/>
      <c r="H889" s="557"/>
      <c r="I889" s="557"/>
      <c r="J889" s="557"/>
      <c r="K889" s="557"/>
      <c r="L889" s="624"/>
      <c r="M889" s="557"/>
      <c r="N889" s="621"/>
      <c r="O889" s="557"/>
      <c r="P889" s="623"/>
      <c r="Q889" s="557"/>
      <c r="R889" s="557"/>
      <c r="S889" s="557"/>
      <c r="T889" s="557"/>
      <c r="U889" s="624"/>
      <c r="V889" s="557"/>
      <c r="W889" s="623"/>
      <c r="X889" s="623"/>
      <c r="Y889" s="623"/>
      <c r="Z889" s="557"/>
      <c r="AA889" s="557"/>
    </row>
    <row r="890" spans="1:27">
      <c r="A890" s="557"/>
      <c r="B890" s="557"/>
      <c r="C890" s="619"/>
      <c r="D890" s="557"/>
      <c r="E890" s="621"/>
      <c r="F890" s="557"/>
      <c r="G890" s="623"/>
      <c r="H890" s="557"/>
      <c r="I890" s="557"/>
      <c r="J890" s="557"/>
      <c r="K890" s="557"/>
      <c r="L890" s="624"/>
      <c r="M890" s="557"/>
      <c r="N890" s="621"/>
      <c r="O890" s="557"/>
      <c r="P890" s="623"/>
      <c r="Q890" s="557"/>
      <c r="R890" s="557"/>
      <c r="S890" s="557"/>
      <c r="T890" s="557"/>
      <c r="U890" s="624"/>
      <c r="V890" s="557"/>
      <c r="W890" s="623"/>
      <c r="X890" s="623"/>
      <c r="Y890" s="623"/>
      <c r="Z890" s="557"/>
      <c r="AA890" s="557"/>
    </row>
    <row r="891" spans="1:27">
      <c r="A891" s="557"/>
      <c r="B891" s="557"/>
      <c r="C891" s="619"/>
      <c r="D891" s="557"/>
      <c r="E891" s="621"/>
      <c r="F891" s="557"/>
      <c r="G891" s="623"/>
      <c r="H891" s="557"/>
      <c r="I891" s="557"/>
      <c r="J891" s="557"/>
      <c r="K891" s="557"/>
      <c r="L891" s="624"/>
      <c r="M891" s="557"/>
      <c r="N891" s="621"/>
      <c r="O891" s="557"/>
      <c r="P891" s="623"/>
      <c r="Q891" s="557"/>
      <c r="R891" s="557"/>
      <c r="S891" s="557"/>
      <c r="T891" s="557"/>
      <c r="U891" s="624"/>
      <c r="V891" s="557"/>
      <c r="W891" s="623"/>
      <c r="X891" s="623"/>
      <c r="Y891" s="623"/>
      <c r="Z891" s="557"/>
      <c r="AA891" s="557"/>
    </row>
    <row r="892" spans="1:27">
      <c r="A892" s="557"/>
      <c r="B892" s="557"/>
      <c r="C892" s="619"/>
      <c r="D892" s="557"/>
      <c r="E892" s="621"/>
      <c r="F892" s="557"/>
      <c r="G892" s="623"/>
      <c r="H892" s="557"/>
      <c r="I892" s="557"/>
      <c r="J892" s="557"/>
      <c r="K892" s="557"/>
      <c r="L892" s="624"/>
      <c r="M892" s="557"/>
      <c r="N892" s="621"/>
      <c r="O892" s="557"/>
      <c r="P892" s="623"/>
      <c r="Q892" s="557"/>
      <c r="R892" s="557"/>
      <c r="S892" s="557"/>
      <c r="T892" s="557"/>
      <c r="U892" s="624"/>
      <c r="V892" s="557"/>
      <c r="W892" s="623"/>
      <c r="X892" s="623"/>
      <c r="Y892" s="623"/>
      <c r="Z892" s="557"/>
      <c r="AA892" s="557"/>
    </row>
    <row r="893" spans="1:27">
      <c r="A893" s="557"/>
      <c r="B893" s="557"/>
      <c r="C893" s="619"/>
      <c r="D893" s="557"/>
      <c r="E893" s="621"/>
      <c r="F893" s="557"/>
      <c r="G893" s="623"/>
      <c r="H893" s="557"/>
      <c r="I893" s="557"/>
      <c r="J893" s="557"/>
      <c r="K893" s="557"/>
      <c r="L893" s="624"/>
      <c r="M893" s="557"/>
      <c r="N893" s="621"/>
      <c r="O893" s="557"/>
      <c r="P893" s="623"/>
      <c r="Q893" s="557"/>
      <c r="R893" s="557"/>
      <c r="S893" s="557"/>
      <c r="T893" s="557"/>
      <c r="U893" s="624"/>
      <c r="V893" s="557"/>
      <c r="W893" s="623"/>
      <c r="X893" s="623"/>
      <c r="Y893" s="623"/>
      <c r="Z893" s="557"/>
      <c r="AA893" s="557"/>
    </row>
    <row r="894" spans="1:27">
      <c r="A894" s="557"/>
      <c r="B894" s="557"/>
      <c r="C894" s="619"/>
      <c r="D894" s="557"/>
      <c r="E894" s="621"/>
      <c r="F894" s="557"/>
      <c r="G894" s="623"/>
      <c r="H894" s="557"/>
      <c r="I894" s="557"/>
      <c r="J894" s="557"/>
      <c r="K894" s="557"/>
      <c r="L894" s="624"/>
      <c r="M894" s="557"/>
      <c r="N894" s="621"/>
      <c r="O894" s="557"/>
      <c r="P894" s="623"/>
      <c r="Q894" s="557"/>
      <c r="R894" s="557"/>
      <c r="S894" s="557"/>
      <c r="T894" s="557"/>
      <c r="U894" s="624"/>
      <c r="V894" s="557"/>
      <c r="W894" s="623"/>
      <c r="X894" s="623"/>
      <c r="Y894" s="623"/>
      <c r="Z894" s="557"/>
      <c r="AA894" s="557"/>
    </row>
    <row r="895" spans="1:27">
      <c r="A895" s="557"/>
      <c r="B895" s="557"/>
      <c r="C895" s="619"/>
      <c r="D895" s="557"/>
      <c r="E895" s="621"/>
      <c r="F895" s="557"/>
      <c r="G895" s="623"/>
      <c r="H895" s="557"/>
      <c r="I895" s="557"/>
      <c r="J895" s="557"/>
      <c r="K895" s="557"/>
      <c r="L895" s="624"/>
      <c r="M895" s="557"/>
      <c r="N895" s="621"/>
      <c r="O895" s="557"/>
      <c r="P895" s="623"/>
      <c r="Q895" s="557"/>
      <c r="R895" s="557"/>
      <c r="S895" s="557"/>
      <c r="T895" s="557"/>
      <c r="U895" s="624"/>
      <c r="V895" s="557"/>
      <c r="W895" s="623"/>
      <c r="X895" s="623"/>
      <c r="Y895" s="623"/>
      <c r="Z895" s="557"/>
      <c r="AA895" s="557"/>
    </row>
    <row r="896" spans="1:27">
      <c r="A896" s="557"/>
      <c r="B896" s="557"/>
      <c r="C896" s="619"/>
      <c r="D896" s="557"/>
      <c r="E896" s="621"/>
      <c r="F896" s="557"/>
      <c r="G896" s="623"/>
      <c r="H896" s="557"/>
      <c r="I896" s="557"/>
      <c r="J896" s="557"/>
      <c r="K896" s="557"/>
      <c r="L896" s="624"/>
      <c r="M896" s="557"/>
      <c r="N896" s="621"/>
      <c r="O896" s="557"/>
      <c r="P896" s="623"/>
      <c r="Q896" s="557"/>
      <c r="R896" s="557"/>
      <c r="S896" s="557"/>
      <c r="T896" s="557"/>
      <c r="U896" s="624"/>
      <c r="V896" s="557"/>
      <c r="W896" s="623"/>
      <c r="X896" s="623"/>
      <c r="Y896" s="623"/>
      <c r="Z896" s="557"/>
      <c r="AA896" s="557"/>
    </row>
    <row r="897" spans="1:27">
      <c r="A897" s="557"/>
      <c r="B897" s="557"/>
      <c r="C897" s="619"/>
      <c r="D897" s="557"/>
      <c r="E897" s="621"/>
      <c r="F897" s="557"/>
      <c r="G897" s="623"/>
      <c r="H897" s="557"/>
      <c r="I897" s="557"/>
      <c r="J897" s="557"/>
      <c r="K897" s="557"/>
      <c r="L897" s="624"/>
      <c r="M897" s="557"/>
      <c r="N897" s="621"/>
      <c r="O897" s="557"/>
      <c r="P897" s="623"/>
      <c r="Q897" s="557"/>
      <c r="R897" s="557"/>
      <c r="S897" s="557"/>
      <c r="T897" s="557"/>
      <c r="U897" s="624"/>
      <c r="V897" s="557"/>
      <c r="W897" s="623"/>
      <c r="X897" s="623"/>
      <c r="Y897" s="623"/>
      <c r="Z897" s="557"/>
      <c r="AA897" s="557"/>
    </row>
    <row r="898" spans="1:27">
      <c r="A898" s="557"/>
      <c r="B898" s="557"/>
      <c r="C898" s="619"/>
      <c r="D898" s="557"/>
      <c r="E898" s="621"/>
      <c r="F898" s="557"/>
      <c r="G898" s="623"/>
      <c r="H898" s="557"/>
      <c r="I898" s="557"/>
      <c r="J898" s="557"/>
      <c r="K898" s="557"/>
      <c r="L898" s="624"/>
      <c r="M898" s="557"/>
      <c r="N898" s="621"/>
      <c r="O898" s="557"/>
      <c r="P898" s="623"/>
      <c r="Q898" s="557"/>
      <c r="R898" s="557"/>
      <c r="S898" s="557"/>
      <c r="T898" s="557"/>
      <c r="U898" s="624"/>
      <c r="V898" s="557"/>
      <c r="W898" s="623"/>
      <c r="X898" s="623"/>
      <c r="Y898" s="623"/>
      <c r="Z898" s="557"/>
      <c r="AA898" s="557"/>
    </row>
    <row r="899" spans="1:27">
      <c r="A899" s="557"/>
      <c r="B899" s="557"/>
      <c r="C899" s="619"/>
      <c r="D899" s="557"/>
      <c r="E899" s="621"/>
      <c r="F899" s="557"/>
      <c r="G899" s="623"/>
      <c r="H899" s="557"/>
      <c r="I899" s="557"/>
      <c r="J899" s="557"/>
      <c r="K899" s="557"/>
      <c r="L899" s="624"/>
      <c r="M899" s="557"/>
      <c r="N899" s="621"/>
      <c r="O899" s="557"/>
      <c r="P899" s="623"/>
      <c r="Q899" s="557"/>
      <c r="R899" s="557"/>
      <c r="S899" s="557"/>
      <c r="T899" s="557"/>
      <c r="U899" s="624"/>
      <c r="V899" s="557"/>
      <c r="W899" s="623"/>
      <c r="X899" s="623"/>
      <c r="Y899" s="623"/>
      <c r="Z899" s="557"/>
      <c r="AA899" s="557"/>
    </row>
    <row r="900" spans="1:27">
      <c r="A900" s="557"/>
      <c r="B900" s="557"/>
      <c r="C900" s="619"/>
      <c r="D900" s="557"/>
      <c r="E900" s="621"/>
      <c r="F900" s="557"/>
      <c r="G900" s="623"/>
      <c r="H900" s="557"/>
      <c r="I900" s="557"/>
      <c r="J900" s="557"/>
      <c r="K900" s="557"/>
      <c r="L900" s="624"/>
      <c r="M900" s="557"/>
      <c r="N900" s="621"/>
      <c r="O900" s="557"/>
      <c r="P900" s="623"/>
      <c r="Q900" s="557"/>
      <c r="R900" s="557"/>
      <c r="S900" s="557"/>
      <c r="T900" s="557"/>
      <c r="U900" s="624"/>
      <c r="V900" s="557"/>
      <c r="W900" s="623"/>
      <c r="X900" s="623"/>
      <c r="Y900" s="623"/>
      <c r="Z900" s="557"/>
      <c r="AA900" s="557"/>
    </row>
    <row r="901" spans="1:27">
      <c r="A901" s="557"/>
      <c r="B901" s="557"/>
      <c r="C901" s="619"/>
      <c r="D901" s="557"/>
      <c r="E901" s="621"/>
      <c r="F901" s="557"/>
      <c r="G901" s="623"/>
      <c r="H901" s="557"/>
      <c r="I901" s="557"/>
      <c r="J901" s="557"/>
      <c r="K901" s="557"/>
      <c r="L901" s="624"/>
      <c r="M901" s="557"/>
      <c r="N901" s="621"/>
      <c r="O901" s="557"/>
      <c r="P901" s="623"/>
      <c r="Q901" s="557"/>
      <c r="R901" s="557"/>
      <c r="S901" s="557"/>
      <c r="T901" s="557"/>
      <c r="U901" s="624"/>
      <c r="V901" s="557"/>
      <c r="W901" s="623"/>
      <c r="X901" s="623"/>
      <c r="Y901" s="623"/>
      <c r="Z901" s="557"/>
      <c r="AA901" s="557"/>
    </row>
    <row r="902" spans="1:27">
      <c r="A902" s="557"/>
      <c r="B902" s="557"/>
      <c r="C902" s="619"/>
      <c r="D902" s="557"/>
      <c r="E902" s="621"/>
      <c r="F902" s="557"/>
      <c r="G902" s="623"/>
      <c r="H902" s="557"/>
      <c r="I902" s="557"/>
      <c r="J902" s="557"/>
      <c r="K902" s="557"/>
      <c r="L902" s="624"/>
      <c r="M902" s="557"/>
      <c r="N902" s="621"/>
      <c r="O902" s="557"/>
      <c r="P902" s="623"/>
      <c r="Q902" s="557"/>
      <c r="R902" s="557"/>
      <c r="S902" s="557"/>
      <c r="T902" s="557"/>
      <c r="U902" s="624"/>
      <c r="V902" s="557"/>
      <c r="W902" s="623"/>
      <c r="X902" s="623"/>
      <c r="Y902" s="623"/>
      <c r="Z902" s="557"/>
      <c r="AA902" s="557"/>
    </row>
    <row r="903" spans="1:27">
      <c r="A903" s="557"/>
      <c r="B903" s="557"/>
      <c r="C903" s="619"/>
      <c r="D903" s="557"/>
      <c r="E903" s="621"/>
      <c r="F903" s="557"/>
      <c r="G903" s="623"/>
      <c r="H903" s="557"/>
      <c r="I903" s="557"/>
      <c r="J903" s="557"/>
      <c r="K903" s="557"/>
      <c r="L903" s="624"/>
      <c r="M903" s="557"/>
      <c r="N903" s="621"/>
      <c r="O903" s="557"/>
      <c r="P903" s="623"/>
      <c r="Q903" s="557"/>
      <c r="R903" s="557"/>
      <c r="S903" s="557"/>
      <c r="T903" s="557"/>
      <c r="U903" s="624"/>
      <c r="V903" s="557"/>
      <c r="W903" s="623"/>
      <c r="X903" s="623"/>
      <c r="Y903" s="623"/>
      <c r="Z903" s="557"/>
      <c r="AA903" s="557"/>
    </row>
    <row r="904" spans="1:27">
      <c r="A904" s="557"/>
      <c r="B904" s="557"/>
      <c r="C904" s="619"/>
      <c r="D904" s="557"/>
      <c r="E904" s="621"/>
      <c r="F904" s="557"/>
      <c r="G904" s="623"/>
      <c r="H904" s="557"/>
      <c r="I904" s="557"/>
      <c r="J904" s="557"/>
      <c r="K904" s="557"/>
      <c r="L904" s="624"/>
      <c r="M904" s="557"/>
      <c r="N904" s="621"/>
      <c r="O904" s="557"/>
      <c r="P904" s="623"/>
      <c r="Q904" s="557"/>
      <c r="R904" s="557"/>
      <c r="S904" s="557"/>
      <c r="T904" s="557"/>
      <c r="U904" s="624"/>
      <c r="V904" s="557"/>
      <c r="W904" s="623"/>
      <c r="X904" s="623"/>
      <c r="Y904" s="623"/>
      <c r="Z904" s="557"/>
      <c r="AA904" s="557"/>
    </row>
    <row r="905" spans="1:27">
      <c r="A905" s="557"/>
      <c r="B905" s="557"/>
      <c r="C905" s="619"/>
      <c r="D905" s="557"/>
      <c r="E905" s="621"/>
      <c r="F905" s="557"/>
      <c r="G905" s="623"/>
      <c r="H905" s="557"/>
      <c r="I905" s="557"/>
      <c r="J905" s="557"/>
      <c r="K905" s="557"/>
      <c r="L905" s="624"/>
      <c r="M905" s="557"/>
      <c r="N905" s="621"/>
      <c r="O905" s="557"/>
      <c r="P905" s="623"/>
      <c r="Q905" s="557"/>
      <c r="R905" s="557"/>
      <c r="S905" s="557"/>
      <c r="T905" s="557"/>
      <c r="U905" s="624"/>
      <c r="V905" s="557"/>
      <c r="W905" s="623"/>
      <c r="X905" s="623"/>
      <c r="Y905" s="623"/>
      <c r="Z905" s="557"/>
      <c r="AA905" s="557"/>
    </row>
    <row r="906" spans="1:27">
      <c r="A906" s="557"/>
      <c r="B906" s="557"/>
      <c r="C906" s="619"/>
      <c r="D906" s="557"/>
      <c r="E906" s="621"/>
      <c r="F906" s="557"/>
      <c r="G906" s="623"/>
      <c r="H906" s="557"/>
      <c r="I906" s="557"/>
      <c r="J906" s="557"/>
      <c r="K906" s="557"/>
      <c r="L906" s="624"/>
      <c r="M906" s="557"/>
      <c r="N906" s="621"/>
      <c r="O906" s="557"/>
      <c r="P906" s="623"/>
      <c r="Q906" s="557"/>
      <c r="R906" s="557"/>
      <c r="S906" s="557"/>
      <c r="T906" s="557"/>
      <c r="U906" s="624"/>
      <c r="V906" s="557"/>
      <c r="W906" s="623"/>
      <c r="X906" s="623"/>
      <c r="Y906" s="623"/>
      <c r="Z906" s="557"/>
      <c r="AA906" s="557"/>
    </row>
    <row r="907" spans="1:27">
      <c r="A907" s="557"/>
      <c r="B907" s="557"/>
      <c r="C907" s="619"/>
      <c r="D907" s="557"/>
      <c r="E907" s="621"/>
      <c r="F907" s="557"/>
      <c r="G907" s="623"/>
      <c r="H907" s="557"/>
      <c r="I907" s="557"/>
      <c r="J907" s="557"/>
      <c r="K907" s="557"/>
      <c r="L907" s="624"/>
      <c r="M907" s="557"/>
      <c r="N907" s="621"/>
      <c r="O907" s="557"/>
      <c r="P907" s="623"/>
      <c r="Q907" s="557"/>
      <c r="R907" s="557"/>
      <c r="S907" s="557"/>
      <c r="T907" s="557"/>
      <c r="U907" s="624"/>
      <c r="V907" s="557"/>
      <c r="W907" s="623"/>
      <c r="X907" s="623"/>
      <c r="Y907" s="623"/>
      <c r="Z907" s="557"/>
      <c r="AA907" s="557"/>
    </row>
    <row r="908" spans="1:27">
      <c r="A908" s="557"/>
      <c r="B908" s="557"/>
      <c r="C908" s="619"/>
      <c r="D908" s="557"/>
      <c r="E908" s="621"/>
      <c r="F908" s="557"/>
      <c r="G908" s="623"/>
      <c r="H908" s="557"/>
      <c r="I908" s="557"/>
      <c r="J908" s="557"/>
      <c r="K908" s="557"/>
      <c r="L908" s="624"/>
      <c r="M908" s="557"/>
      <c r="N908" s="621"/>
      <c r="O908" s="557"/>
      <c r="P908" s="623"/>
      <c r="Q908" s="557"/>
      <c r="R908" s="557"/>
      <c r="S908" s="557"/>
      <c r="T908" s="557"/>
      <c r="U908" s="624"/>
      <c r="V908" s="557"/>
      <c r="W908" s="623"/>
      <c r="X908" s="623"/>
      <c r="Y908" s="623"/>
      <c r="Z908" s="557"/>
      <c r="AA908" s="557"/>
    </row>
    <row r="909" spans="1:27">
      <c r="A909" s="557"/>
      <c r="B909" s="557"/>
      <c r="C909" s="619"/>
      <c r="D909" s="557"/>
      <c r="E909" s="621"/>
      <c r="F909" s="557"/>
      <c r="G909" s="623"/>
      <c r="H909" s="557"/>
      <c r="I909" s="557"/>
      <c r="J909" s="557"/>
      <c r="K909" s="557"/>
      <c r="L909" s="624"/>
      <c r="M909" s="557"/>
      <c r="N909" s="621"/>
      <c r="O909" s="557"/>
      <c r="P909" s="623"/>
      <c r="Q909" s="557"/>
      <c r="R909" s="557"/>
      <c r="S909" s="557"/>
      <c r="T909" s="557"/>
      <c r="U909" s="624"/>
      <c r="V909" s="557"/>
      <c r="W909" s="623"/>
      <c r="X909" s="623"/>
      <c r="Y909" s="623"/>
      <c r="Z909" s="557"/>
      <c r="AA909" s="557"/>
    </row>
    <row r="910" spans="1:27">
      <c r="A910" s="557"/>
      <c r="B910" s="557"/>
      <c r="C910" s="619"/>
      <c r="D910" s="557"/>
      <c r="E910" s="621"/>
      <c r="F910" s="557"/>
      <c r="G910" s="623"/>
      <c r="H910" s="557"/>
      <c r="I910" s="557"/>
      <c r="J910" s="557"/>
      <c r="K910" s="557"/>
      <c r="L910" s="624"/>
      <c r="M910" s="557"/>
      <c r="N910" s="621"/>
      <c r="O910" s="557"/>
      <c r="P910" s="623"/>
      <c r="Q910" s="557"/>
      <c r="R910" s="557"/>
      <c r="S910" s="557"/>
      <c r="T910" s="557"/>
      <c r="U910" s="624"/>
      <c r="V910" s="557"/>
      <c r="W910" s="623"/>
      <c r="X910" s="623"/>
      <c r="Y910" s="623"/>
      <c r="Z910" s="557"/>
      <c r="AA910" s="557"/>
    </row>
    <row r="911" spans="1:27">
      <c r="A911" s="557"/>
      <c r="B911" s="557"/>
      <c r="C911" s="619"/>
      <c r="D911" s="557"/>
      <c r="E911" s="621"/>
      <c r="F911" s="557"/>
      <c r="G911" s="623"/>
      <c r="H911" s="557"/>
      <c r="I911" s="557"/>
      <c r="J911" s="557"/>
      <c r="K911" s="557"/>
      <c r="L911" s="624"/>
      <c r="M911" s="557"/>
      <c r="N911" s="621"/>
      <c r="O911" s="557"/>
      <c r="P911" s="623"/>
      <c r="Q911" s="557"/>
      <c r="R911" s="557"/>
      <c r="S911" s="557"/>
      <c r="T911" s="557"/>
      <c r="U911" s="624"/>
      <c r="V911" s="557"/>
      <c r="W911" s="623"/>
      <c r="X911" s="623"/>
      <c r="Y911" s="623"/>
      <c r="Z911" s="557"/>
      <c r="AA911" s="557"/>
    </row>
    <row r="912" spans="1:27">
      <c r="A912" s="557"/>
      <c r="B912" s="557"/>
      <c r="C912" s="619"/>
      <c r="D912" s="557"/>
      <c r="E912" s="621"/>
      <c r="F912" s="557"/>
      <c r="G912" s="623"/>
      <c r="H912" s="557"/>
      <c r="I912" s="557"/>
      <c r="J912" s="557"/>
      <c r="K912" s="557"/>
      <c r="L912" s="624"/>
      <c r="M912" s="557"/>
      <c r="N912" s="621"/>
      <c r="O912" s="557"/>
      <c r="P912" s="623"/>
      <c r="Q912" s="557"/>
      <c r="R912" s="557"/>
      <c r="S912" s="557"/>
      <c r="T912" s="557"/>
      <c r="U912" s="624"/>
      <c r="V912" s="557"/>
      <c r="W912" s="623"/>
      <c r="X912" s="623"/>
      <c r="Y912" s="623"/>
      <c r="Z912" s="557"/>
      <c r="AA912" s="557"/>
    </row>
    <row r="913" spans="1:27">
      <c r="A913" s="557"/>
      <c r="B913" s="557"/>
      <c r="C913" s="619"/>
      <c r="D913" s="557"/>
      <c r="E913" s="621"/>
      <c r="F913" s="557"/>
      <c r="G913" s="623"/>
      <c r="H913" s="557"/>
      <c r="I913" s="557"/>
      <c r="J913" s="557"/>
      <c r="K913" s="557"/>
      <c r="L913" s="624"/>
      <c r="M913" s="557"/>
      <c r="N913" s="621"/>
      <c r="O913" s="557"/>
      <c r="P913" s="623"/>
      <c r="Q913" s="557"/>
      <c r="R913" s="557"/>
      <c r="S913" s="557"/>
      <c r="T913" s="557"/>
      <c r="U913" s="624"/>
      <c r="V913" s="557"/>
      <c r="W913" s="623"/>
      <c r="X913" s="623"/>
      <c r="Y913" s="623"/>
      <c r="Z913" s="557"/>
      <c r="AA913" s="557"/>
    </row>
    <row r="914" spans="1:27">
      <c r="A914" s="557"/>
      <c r="B914" s="557"/>
      <c r="C914" s="619"/>
      <c r="D914" s="557"/>
      <c r="E914" s="621"/>
      <c r="F914" s="557"/>
      <c r="G914" s="623"/>
      <c r="H914" s="557"/>
      <c r="I914" s="557"/>
      <c r="J914" s="557"/>
      <c r="K914" s="557"/>
      <c r="L914" s="624"/>
      <c r="M914" s="557"/>
      <c r="N914" s="621"/>
      <c r="O914" s="557"/>
      <c r="P914" s="623"/>
      <c r="Q914" s="557"/>
      <c r="R914" s="557"/>
      <c r="S914" s="557"/>
      <c r="T914" s="557"/>
      <c r="U914" s="624"/>
      <c r="V914" s="557"/>
      <c r="W914" s="623"/>
      <c r="X914" s="623"/>
      <c r="Y914" s="623"/>
      <c r="Z914" s="557"/>
      <c r="AA914" s="557"/>
    </row>
    <row r="915" spans="1:27">
      <c r="A915" s="557"/>
      <c r="B915" s="557"/>
      <c r="C915" s="619"/>
      <c r="D915" s="557"/>
      <c r="E915" s="621"/>
      <c r="F915" s="557"/>
      <c r="G915" s="623"/>
      <c r="H915" s="557"/>
      <c r="I915" s="557"/>
      <c r="J915" s="557"/>
      <c r="K915" s="557"/>
      <c r="L915" s="624"/>
      <c r="M915" s="557"/>
      <c r="N915" s="621"/>
      <c r="O915" s="557"/>
      <c r="P915" s="623"/>
      <c r="Q915" s="557"/>
      <c r="R915" s="557"/>
      <c r="S915" s="557"/>
      <c r="T915" s="557"/>
      <c r="U915" s="624"/>
      <c r="V915" s="557"/>
      <c r="W915" s="623"/>
      <c r="X915" s="623"/>
      <c r="Y915" s="623"/>
      <c r="Z915" s="557"/>
      <c r="AA915" s="557"/>
    </row>
    <row r="916" spans="1:27">
      <c r="A916" s="557"/>
      <c r="B916" s="557"/>
      <c r="C916" s="619"/>
      <c r="D916" s="557"/>
      <c r="E916" s="621"/>
      <c r="F916" s="557"/>
      <c r="G916" s="623"/>
      <c r="H916" s="557"/>
      <c r="I916" s="557"/>
      <c r="J916" s="557"/>
      <c r="K916" s="557"/>
      <c r="L916" s="624"/>
      <c r="M916" s="557"/>
      <c r="N916" s="621"/>
      <c r="O916" s="557"/>
      <c r="P916" s="623"/>
      <c r="Q916" s="557"/>
      <c r="R916" s="557"/>
      <c r="S916" s="557"/>
      <c r="T916" s="557"/>
      <c r="U916" s="624"/>
      <c r="V916" s="557"/>
      <c r="W916" s="623"/>
      <c r="X916" s="623"/>
      <c r="Y916" s="623"/>
      <c r="Z916" s="557"/>
      <c r="AA916" s="557"/>
    </row>
    <row r="917" spans="1:27">
      <c r="A917" s="557"/>
      <c r="B917" s="557"/>
      <c r="C917" s="619"/>
      <c r="D917" s="557"/>
      <c r="E917" s="621"/>
      <c r="F917" s="557"/>
      <c r="G917" s="623"/>
      <c r="H917" s="557"/>
      <c r="I917" s="557"/>
      <c r="J917" s="557"/>
      <c r="K917" s="557"/>
      <c r="L917" s="624"/>
      <c r="M917" s="557"/>
      <c r="N917" s="621"/>
      <c r="O917" s="557"/>
      <c r="P917" s="623"/>
      <c r="Q917" s="557"/>
      <c r="R917" s="557"/>
      <c r="S917" s="557"/>
      <c r="T917" s="557"/>
      <c r="U917" s="624"/>
      <c r="V917" s="557"/>
      <c r="W917" s="623"/>
      <c r="X917" s="623"/>
      <c r="Y917" s="623"/>
      <c r="Z917" s="557"/>
      <c r="AA917" s="557"/>
    </row>
    <row r="918" spans="1:27">
      <c r="A918" s="557"/>
      <c r="B918" s="557"/>
      <c r="C918" s="619"/>
      <c r="D918" s="557"/>
      <c r="E918" s="621"/>
      <c r="F918" s="557"/>
      <c r="G918" s="623"/>
      <c r="H918" s="557"/>
      <c r="I918" s="557"/>
      <c r="J918" s="557"/>
      <c r="K918" s="557"/>
      <c r="L918" s="624"/>
      <c r="M918" s="557"/>
      <c r="N918" s="621"/>
      <c r="O918" s="557"/>
      <c r="P918" s="623"/>
      <c r="Q918" s="557"/>
      <c r="R918" s="557"/>
      <c r="S918" s="557"/>
      <c r="T918" s="557"/>
      <c r="U918" s="624"/>
      <c r="V918" s="557"/>
      <c r="W918" s="623"/>
      <c r="X918" s="623"/>
      <c r="Y918" s="623"/>
      <c r="Z918" s="557"/>
      <c r="AA918" s="557"/>
    </row>
    <row r="919" spans="1:27">
      <c r="A919" s="557"/>
      <c r="B919" s="557"/>
      <c r="C919" s="619"/>
      <c r="D919" s="557"/>
      <c r="E919" s="621"/>
      <c r="F919" s="557"/>
      <c r="G919" s="623"/>
      <c r="H919" s="557"/>
      <c r="I919" s="557"/>
      <c r="J919" s="557"/>
      <c r="K919" s="557"/>
      <c r="L919" s="624"/>
      <c r="M919" s="557"/>
      <c r="N919" s="621"/>
      <c r="O919" s="557"/>
      <c r="P919" s="623"/>
      <c r="Q919" s="557"/>
      <c r="R919" s="557"/>
      <c r="S919" s="557"/>
      <c r="T919" s="557"/>
      <c r="U919" s="624"/>
      <c r="V919" s="557"/>
      <c r="W919" s="623"/>
      <c r="X919" s="623"/>
      <c r="Y919" s="623"/>
      <c r="Z919" s="557"/>
      <c r="AA919" s="557"/>
    </row>
    <row r="920" spans="1:27">
      <c r="A920" s="557"/>
      <c r="B920" s="557"/>
      <c r="C920" s="619"/>
      <c r="D920" s="557"/>
      <c r="E920" s="621"/>
      <c r="F920" s="557"/>
      <c r="G920" s="623"/>
      <c r="H920" s="557"/>
      <c r="I920" s="557"/>
      <c r="J920" s="557"/>
      <c r="K920" s="557"/>
      <c r="L920" s="624"/>
      <c r="M920" s="557"/>
      <c r="N920" s="621"/>
      <c r="O920" s="557"/>
      <c r="P920" s="623"/>
      <c r="Q920" s="557"/>
      <c r="R920" s="557"/>
      <c r="S920" s="557"/>
      <c r="T920" s="557"/>
      <c r="U920" s="624"/>
      <c r="V920" s="557"/>
      <c r="W920" s="623"/>
      <c r="X920" s="623"/>
      <c r="Y920" s="623"/>
      <c r="Z920" s="557"/>
      <c r="AA920" s="557"/>
    </row>
    <row r="921" spans="1:27">
      <c r="A921" s="557"/>
      <c r="B921" s="557"/>
      <c r="C921" s="619"/>
      <c r="D921" s="557"/>
      <c r="E921" s="621"/>
      <c r="F921" s="557"/>
      <c r="G921" s="623"/>
      <c r="H921" s="557"/>
      <c r="I921" s="557"/>
      <c r="J921" s="557"/>
      <c r="K921" s="557"/>
      <c r="L921" s="624"/>
      <c r="M921" s="557"/>
      <c r="N921" s="621"/>
      <c r="O921" s="557"/>
      <c r="P921" s="623"/>
      <c r="Q921" s="557"/>
      <c r="R921" s="557"/>
      <c r="S921" s="557"/>
      <c r="T921" s="557"/>
      <c r="U921" s="624"/>
      <c r="V921" s="557"/>
      <c r="W921" s="623"/>
      <c r="X921" s="623"/>
      <c r="Y921" s="623"/>
      <c r="Z921" s="557"/>
      <c r="AA921" s="557"/>
    </row>
    <row r="922" spans="1:27">
      <c r="A922" s="557"/>
      <c r="B922" s="557"/>
      <c r="C922" s="619"/>
      <c r="D922" s="557"/>
      <c r="E922" s="621"/>
      <c r="F922" s="557"/>
      <c r="G922" s="623"/>
      <c r="H922" s="557"/>
      <c r="I922" s="557"/>
      <c r="J922" s="557"/>
      <c r="K922" s="557"/>
      <c r="L922" s="624"/>
      <c r="M922" s="557"/>
      <c r="N922" s="621"/>
      <c r="O922" s="557"/>
      <c r="P922" s="623"/>
      <c r="Q922" s="557"/>
      <c r="R922" s="557"/>
      <c r="S922" s="557"/>
      <c r="T922" s="557"/>
      <c r="U922" s="624"/>
      <c r="V922" s="557"/>
      <c r="W922" s="623"/>
      <c r="X922" s="623"/>
      <c r="Y922" s="623"/>
      <c r="Z922" s="557"/>
      <c r="AA922" s="557"/>
    </row>
    <row r="923" spans="1:27">
      <c r="A923" s="557"/>
      <c r="B923" s="557"/>
      <c r="C923" s="619"/>
      <c r="D923" s="557"/>
      <c r="E923" s="621"/>
      <c r="F923" s="557"/>
      <c r="G923" s="623"/>
      <c r="H923" s="557"/>
      <c r="I923" s="557"/>
      <c r="J923" s="557"/>
      <c r="K923" s="557"/>
      <c r="L923" s="624"/>
      <c r="M923" s="557"/>
      <c r="N923" s="621"/>
      <c r="O923" s="557"/>
      <c r="P923" s="623"/>
      <c r="Q923" s="557"/>
      <c r="R923" s="557"/>
      <c r="S923" s="557"/>
      <c r="T923" s="557"/>
      <c r="U923" s="624"/>
      <c r="V923" s="557"/>
      <c r="W923" s="623"/>
      <c r="X923" s="623"/>
      <c r="Y923" s="623"/>
      <c r="Z923" s="557"/>
      <c r="AA923" s="557"/>
    </row>
    <row r="924" spans="1:27">
      <c r="A924" s="557"/>
      <c r="B924" s="557"/>
      <c r="C924" s="619"/>
      <c r="D924" s="557"/>
      <c r="E924" s="621"/>
      <c r="F924" s="557"/>
      <c r="G924" s="623"/>
      <c r="H924" s="557"/>
      <c r="I924" s="557"/>
      <c r="J924" s="557"/>
      <c r="K924" s="557"/>
      <c r="L924" s="624"/>
      <c r="M924" s="557"/>
      <c r="N924" s="621"/>
      <c r="O924" s="557"/>
      <c r="P924" s="623"/>
      <c r="Q924" s="557"/>
      <c r="R924" s="557"/>
      <c r="S924" s="557"/>
      <c r="T924" s="557"/>
      <c r="U924" s="624"/>
      <c r="V924" s="557"/>
      <c r="W924" s="623"/>
      <c r="X924" s="623"/>
      <c r="Y924" s="623"/>
      <c r="Z924" s="557"/>
      <c r="AA924" s="557"/>
    </row>
    <row r="925" spans="1:27">
      <c r="A925" s="557"/>
      <c r="B925" s="557"/>
      <c r="C925" s="619"/>
      <c r="D925" s="557"/>
      <c r="E925" s="621"/>
      <c r="F925" s="557"/>
      <c r="G925" s="623"/>
      <c r="H925" s="557"/>
      <c r="I925" s="557"/>
      <c r="J925" s="557"/>
      <c r="K925" s="557"/>
      <c r="L925" s="624"/>
      <c r="M925" s="557"/>
      <c r="N925" s="621"/>
      <c r="O925" s="557"/>
      <c r="P925" s="623"/>
      <c r="Q925" s="557"/>
      <c r="R925" s="557"/>
      <c r="S925" s="557"/>
      <c r="T925" s="557"/>
      <c r="U925" s="624"/>
      <c r="V925" s="557"/>
      <c r="W925" s="623"/>
      <c r="X925" s="623"/>
      <c r="Y925" s="623"/>
      <c r="Z925" s="557"/>
      <c r="AA925" s="557"/>
    </row>
    <row r="926" spans="1:27">
      <c r="A926" s="557"/>
      <c r="B926" s="557"/>
      <c r="C926" s="619"/>
      <c r="D926" s="557"/>
      <c r="E926" s="621"/>
      <c r="F926" s="557"/>
      <c r="G926" s="623"/>
      <c r="H926" s="557"/>
      <c r="I926" s="557"/>
      <c r="J926" s="557"/>
      <c r="K926" s="557"/>
      <c r="L926" s="624"/>
      <c r="M926" s="557"/>
      <c r="N926" s="621"/>
      <c r="O926" s="557"/>
      <c r="P926" s="623"/>
      <c r="Q926" s="557"/>
      <c r="R926" s="557"/>
      <c r="S926" s="557"/>
      <c r="T926" s="557"/>
      <c r="U926" s="624"/>
      <c r="V926" s="557"/>
      <c r="W926" s="623"/>
      <c r="X926" s="623"/>
      <c r="Y926" s="623"/>
      <c r="Z926" s="557"/>
      <c r="AA926" s="557"/>
    </row>
    <row r="927" spans="1:27">
      <c r="A927" s="557"/>
      <c r="B927" s="557"/>
      <c r="C927" s="619"/>
      <c r="D927" s="557"/>
      <c r="E927" s="621"/>
      <c r="F927" s="557"/>
      <c r="G927" s="623"/>
      <c r="H927" s="557"/>
      <c r="I927" s="557"/>
      <c r="J927" s="557"/>
      <c r="K927" s="557"/>
      <c r="L927" s="624"/>
      <c r="M927" s="557"/>
      <c r="N927" s="621"/>
      <c r="O927" s="557"/>
      <c r="P927" s="623"/>
      <c r="Q927" s="557"/>
      <c r="R927" s="557"/>
      <c r="S927" s="557"/>
      <c r="T927" s="557"/>
      <c r="U927" s="624"/>
      <c r="V927" s="557"/>
      <c r="W927" s="623"/>
      <c r="X927" s="623"/>
      <c r="Y927" s="623"/>
      <c r="Z927" s="557"/>
      <c r="AA927" s="557"/>
    </row>
    <row r="928" spans="1:27">
      <c r="A928" s="557"/>
      <c r="B928" s="557"/>
      <c r="C928" s="619"/>
      <c r="D928" s="557"/>
      <c r="E928" s="621"/>
      <c r="F928" s="557"/>
      <c r="G928" s="623"/>
      <c r="H928" s="557"/>
      <c r="I928" s="557"/>
      <c r="J928" s="557"/>
      <c r="K928" s="557"/>
      <c r="L928" s="624"/>
      <c r="M928" s="557"/>
      <c r="N928" s="621"/>
      <c r="O928" s="557"/>
      <c r="P928" s="623"/>
      <c r="Q928" s="557"/>
      <c r="R928" s="557"/>
      <c r="S928" s="557"/>
      <c r="T928" s="557"/>
      <c r="U928" s="624"/>
      <c r="V928" s="557"/>
      <c r="W928" s="623"/>
      <c r="X928" s="623"/>
      <c r="Y928" s="623"/>
      <c r="Z928" s="557"/>
      <c r="AA928" s="557"/>
    </row>
    <row r="929" spans="1:27">
      <c r="A929" s="557"/>
      <c r="B929" s="557"/>
      <c r="C929" s="619"/>
      <c r="D929" s="557"/>
      <c r="E929" s="621"/>
      <c r="F929" s="557"/>
      <c r="G929" s="623"/>
      <c r="H929" s="557"/>
      <c r="I929" s="557"/>
      <c r="J929" s="557"/>
      <c r="K929" s="557"/>
      <c r="L929" s="624"/>
      <c r="M929" s="557"/>
      <c r="N929" s="621"/>
      <c r="O929" s="557"/>
      <c r="P929" s="623"/>
      <c r="Q929" s="557"/>
      <c r="R929" s="557"/>
      <c r="S929" s="557"/>
      <c r="T929" s="557"/>
      <c r="U929" s="624"/>
      <c r="V929" s="557"/>
      <c r="W929" s="623"/>
      <c r="X929" s="623"/>
      <c r="Y929" s="623"/>
      <c r="Z929" s="557"/>
      <c r="AA929" s="557"/>
    </row>
    <row r="930" spans="1:27">
      <c r="A930" s="557"/>
      <c r="B930" s="557"/>
      <c r="C930" s="619"/>
      <c r="D930" s="557"/>
      <c r="E930" s="621"/>
      <c r="F930" s="557"/>
      <c r="G930" s="623"/>
      <c r="H930" s="557"/>
      <c r="I930" s="557"/>
      <c r="J930" s="557"/>
      <c r="K930" s="557"/>
      <c r="L930" s="624"/>
      <c r="M930" s="557"/>
      <c r="N930" s="621"/>
      <c r="O930" s="557"/>
      <c r="P930" s="623"/>
      <c r="Q930" s="557"/>
      <c r="R930" s="557"/>
      <c r="S930" s="557"/>
      <c r="T930" s="557"/>
      <c r="U930" s="624"/>
      <c r="V930" s="557"/>
      <c r="W930" s="623"/>
      <c r="X930" s="623"/>
      <c r="Y930" s="623"/>
      <c r="Z930" s="557"/>
      <c r="AA930" s="557"/>
    </row>
    <row r="931" spans="1:27">
      <c r="A931" s="557"/>
      <c r="B931" s="557"/>
      <c r="C931" s="619"/>
      <c r="D931" s="557"/>
      <c r="E931" s="621"/>
      <c r="F931" s="557"/>
      <c r="G931" s="623"/>
      <c r="H931" s="557"/>
      <c r="I931" s="557"/>
      <c r="J931" s="557"/>
      <c r="K931" s="557"/>
      <c r="L931" s="624"/>
      <c r="M931" s="557"/>
      <c r="N931" s="621"/>
      <c r="O931" s="557"/>
      <c r="P931" s="623"/>
      <c r="Q931" s="557"/>
      <c r="R931" s="557"/>
      <c r="S931" s="557"/>
      <c r="T931" s="557"/>
      <c r="U931" s="624"/>
      <c r="V931" s="557"/>
      <c r="W931" s="623"/>
      <c r="X931" s="623"/>
      <c r="Y931" s="623"/>
      <c r="Z931" s="557"/>
      <c r="AA931" s="557"/>
    </row>
    <row r="932" spans="1:27">
      <c r="A932" s="557"/>
      <c r="B932" s="557"/>
      <c r="C932" s="619"/>
      <c r="D932" s="557"/>
      <c r="E932" s="621"/>
      <c r="F932" s="557"/>
      <c r="G932" s="623"/>
      <c r="H932" s="557"/>
      <c r="I932" s="557"/>
      <c r="J932" s="557"/>
      <c r="K932" s="557"/>
      <c r="L932" s="624"/>
      <c r="M932" s="557"/>
      <c r="N932" s="621"/>
      <c r="O932" s="557"/>
      <c r="P932" s="623"/>
      <c r="Q932" s="557"/>
      <c r="R932" s="557"/>
      <c r="S932" s="557"/>
      <c r="T932" s="557"/>
      <c r="U932" s="624"/>
      <c r="V932" s="557"/>
      <c r="W932" s="623"/>
      <c r="X932" s="623"/>
      <c r="Y932" s="623"/>
      <c r="Z932" s="557"/>
      <c r="AA932" s="557"/>
    </row>
    <row r="933" spans="1:27">
      <c r="A933" s="557"/>
      <c r="B933" s="557"/>
      <c r="C933" s="619"/>
      <c r="D933" s="557"/>
      <c r="E933" s="621"/>
      <c r="F933" s="557"/>
      <c r="G933" s="623"/>
      <c r="H933" s="557"/>
      <c r="I933" s="557"/>
      <c r="J933" s="557"/>
      <c r="K933" s="557"/>
      <c r="L933" s="624"/>
      <c r="M933" s="557"/>
      <c r="N933" s="621"/>
      <c r="O933" s="557"/>
      <c r="P933" s="623"/>
      <c r="Q933" s="557"/>
      <c r="R933" s="557"/>
      <c r="S933" s="557"/>
      <c r="T933" s="557"/>
      <c r="U933" s="624"/>
      <c r="V933" s="557"/>
      <c r="W933" s="623"/>
      <c r="X933" s="623"/>
      <c r="Y933" s="623"/>
      <c r="Z933" s="557"/>
      <c r="AA933" s="557"/>
    </row>
    <row r="934" spans="1:27">
      <c r="A934" s="557"/>
      <c r="B934" s="557"/>
      <c r="C934" s="619"/>
      <c r="D934" s="557"/>
      <c r="E934" s="621"/>
      <c r="F934" s="557"/>
      <c r="G934" s="623"/>
      <c r="H934" s="557"/>
      <c r="I934" s="557"/>
      <c r="J934" s="557"/>
      <c r="K934" s="557"/>
      <c r="L934" s="624"/>
      <c r="M934" s="557"/>
      <c r="N934" s="621"/>
      <c r="O934" s="557"/>
      <c r="P934" s="623"/>
      <c r="Q934" s="557"/>
      <c r="R934" s="557"/>
      <c r="S934" s="557"/>
      <c r="T934" s="557"/>
      <c r="U934" s="624"/>
      <c r="V934" s="557"/>
      <c r="W934" s="623"/>
      <c r="X934" s="623"/>
      <c r="Y934" s="623"/>
      <c r="Z934" s="557"/>
      <c r="AA934" s="557"/>
    </row>
    <row r="935" spans="1:27">
      <c r="A935" s="557"/>
      <c r="B935" s="557"/>
      <c r="C935" s="619"/>
      <c r="D935" s="557"/>
      <c r="E935" s="621"/>
      <c r="F935" s="557"/>
      <c r="G935" s="623"/>
      <c r="H935" s="557"/>
      <c r="I935" s="557"/>
      <c r="J935" s="557"/>
      <c r="K935" s="557"/>
      <c r="L935" s="624"/>
      <c r="M935" s="557"/>
      <c r="N935" s="621"/>
      <c r="O935" s="557"/>
      <c r="P935" s="623"/>
      <c r="Q935" s="557"/>
      <c r="R935" s="557"/>
      <c r="S935" s="557"/>
      <c r="T935" s="557"/>
      <c r="U935" s="624"/>
      <c r="V935" s="557"/>
      <c r="W935" s="623"/>
      <c r="X935" s="623"/>
      <c r="Y935" s="623"/>
      <c r="Z935" s="557"/>
      <c r="AA935" s="557"/>
    </row>
    <row r="936" spans="1:27">
      <c r="A936" s="557"/>
      <c r="B936" s="557"/>
      <c r="C936" s="619"/>
      <c r="D936" s="557"/>
      <c r="E936" s="621"/>
      <c r="F936" s="557"/>
      <c r="G936" s="623"/>
      <c r="H936" s="557"/>
      <c r="I936" s="557"/>
      <c r="J936" s="557"/>
      <c r="K936" s="557"/>
      <c r="L936" s="624"/>
      <c r="M936" s="557"/>
      <c r="N936" s="621"/>
      <c r="O936" s="557"/>
      <c r="P936" s="623"/>
      <c r="Q936" s="557"/>
      <c r="R936" s="557"/>
      <c r="S936" s="557"/>
      <c r="T936" s="557"/>
      <c r="U936" s="624"/>
      <c r="V936" s="557"/>
      <c r="W936" s="623"/>
      <c r="X936" s="623"/>
      <c r="Y936" s="623"/>
      <c r="Z936" s="557"/>
      <c r="AA936" s="557"/>
    </row>
    <row r="937" spans="1:27">
      <c r="A937" s="557"/>
      <c r="B937" s="557"/>
      <c r="C937" s="619"/>
      <c r="D937" s="557"/>
      <c r="E937" s="621"/>
      <c r="F937" s="557"/>
      <c r="G937" s="623"/>
      <c r="H937" s="557"/>
      <c r="I937" s="557"/>
      <c r="J937" s="557"/>
      <c r="K937" s="557"/>
      <c r="L937" s="624"/>
      <c r="M937" s="557"/>
      <c r="N937" s="621"/>
      <c r="O937" s="557"/>
      <c r="P937" s="623"/>
      <c r="Q937" s="557"/>
      <c r="R937" s="557"/>
      <c r="S937" s="557"/>
      <c r="T937" s="557"/>
      <c r="U937" s="624"/>
      <c r="V937" s="557"/>
      <c r="W937" s="623"/>
      <c r="X937" s="623"/>
      <c r="Y937" s="623"/>
      <c r="Z937" s="557"/>
      <c r="AA937" s="557"/>
    </row>
    <row r="938" spans="1:27">
      <c r="A938" s="557"/>
      <c r="B938" s="557"/>
      <c r="C938" s="619"/>
      <c r="D938" s="557"/>
      <c r="E938" s="621"/>
      <c r="F938" s="557"/>
      <c r="G938" s="623"/>
      <c r="H938" s="557"/>
      <c r="I938" s="557"/>
      <c r="J938" s="557"/>
      <c r="K938" s="557"/>
      <c r="L938" s="624"/>
      <c r="M938" s="557"/>
      <c r="N938" s="621"/>
      <c r="O938" s="557"/>
      <c r="P938" s="623"/>
      <c r="Q938" s="557"/>
      <c r="R938" s="557"/>
      <c r="S938" s="557"/>
      <c r="T938" s="557"/>
      <c r="U938" s="624"/>
      <c r="V938" s="557"/>
      <c r="W938" s="623"/>
      <c r="X938" s="623"/>
      <c r="Y938" s="623"/>
      <c r="Z938" s="557"/>
      <c r="AA938" s="557"/>
    </row>
    <row r="939" spans="1:27">
      <c r="A939" s="557"/>
      <c r="B939" s="557"/>
      <c r="C939" s="619"/>
      <c r="D939" s="557"/>
      <c r="E939" s="621"/>
      <c r="F939" s="557"/>
      <c r="G939" s="623"/>
      <c r="H939" s="557"/>
      <c r="I939" s="557"/>
      <c r="J939" s="557"/>
      <c r="K939" s="557"/>
      <c r="L939" s="624"/>
      <c r="M939" s="557"/>
      <c r="N939" s="621"/>
      <c r="O939" s="557"/>
      <c r="P939" s="623"/>
      <c r="Q939" s="557"/>
      <c r="R939" s="557"/>
      <c r="S939" s="557"/>
      <c r="T939" s="557"/>
      <c r="U939" s="624"/>
      <c r="V939" s="557"/>
      <c r="W939" s="623"/>
      <c r="X939" s="623"/>
      <c r="Y939" s="623"/>
      <c r="Z939" s="557"/>
      <c r="AA939" s="557"/>
    </row>
    <row r="940" spans="1:27">
      <c r="A940" s="557"/>
      <c r="B940" s="557"/>
      <c r="C940" s="619"/>
      <c r="D940" s="557"/>
      <c r="E940" s="621"/>
      <c r="F940" s="557"/>
      <c r="G940" s="623"/>
      <c r="H940" s="557"/>
      <c r="I940" s="557"/>
      <c r="J940" s="557"/>
      <c r="K940" s="557"/>
      <c r="L940" s="624"/>
      <c r="M940" s="557"/>
      <c r="N940" s="621"/>
      <c r="O940" s="557"/>
      <c r="P940" s="623"/>
      <c r="Q940" s="557"/>
      <c r="R940" s="557"/>
      <c r="S940" s="557"/>
      <c r="T940" s="557"/>
      <c r="U940" s="624"/>
      <c r="V940" s="557"/>
      <c r="W940" s="623"/>
      <c r="X940" s="623"/>
      <c r="Y940" s="623"/>
      <c r="Z940" s="557"/>
      <c r="AA940" s="557"/>
    </row>
    <row r="941" spans="1:27">
      <c r="A941" s="557"/>
      <c r="B941" s="557"/>
      <c r="C941" s="619"/>
      <c r="D941" s="557"/>
      <c r="E941" s="621"/>
      <c r="F941" s="557"/>
      <c r="G941" s="623"/>
      <c r="H941" s="557"/>
      <c r="I941" s="557"/>
      <c r="J941" s="557"/>
      <c r="K941" s="557"/>
      <c r="L941" s="624"/>
      <c r="M941" s="557"/>
      <c r="N941" s="621"/>
      <c r="O941" s="557"/>
      <c r="P941" s="623"/>
      <c r="Q941" s="557"/>
      <c r="R941" s="557"/>
      <c r="S941" s="557"/>
      <c r="T941" s="557"/>
      <c r="U941" s="624"/>
      <c r="V941" s="557"/>
      <c r="W941" s="623"/>
      <c r="X941" s="623"/>
      <c r="Y941" s="623"/>
      <c r="Z941" s="557"/>
      <c r="AA941" s="557"/>
    </row>
    <row r="942" spans="1:27">
      <c r="A942" s="557"/>
      <c r="B942" s="557"/>
      <c r="C942" s="619"/>
      <c r="D942" s="557"/>
      <c r="E942" s="621"/>
      <c r="F942" s="557"/>
      <c r="G942" s="623"/>
      <c r="H942" s="557"/>
      <c r="I942" s="557"/>
      <c r="J942" s="557"/>
      <c r="K942" s="557"/>
      <c r="L942" s="624"/>
      <c r="M942" s="557"/>
      <c r="N942" s="621"/>
      <c r="O942" s="557"/>
      <c r="P942" s="623"/>
      <c r="Q942" s="557"/>
      <c r="R942" s="557"/>
      <c r="S942" s="557"/>
      <c r="T942" s="557"/>
      <c r="U942" s="624"/>
      <c r="V942" s="557"/>
      <c r="W942" s="623"/>
      <c r="X942" s="623"/>
      <c r="Y942" s="623"/>
      <c r="Z942" s="557"/>
      <c r="AA942" s="557"/>
    </row>
    <row r="943" spans="1:27">
      <c r="A943" s="557"/>
      <c r="B943" s="557"/>
      <c r="C943" s="619"/>
      <c r="D943" s="557"/>
      <c r="E943" s="621"/>
      <c r="F943" s="557"/>
      <c r="G943" s="623"/>
      <c r="H943" s="557"/>
      <c r="I943" s="557"/>
      <c r="J943" s="557"/>
      <c r="K943" s="557"/>
      <c r="L943" s="624"/>
      <c r="M943" s="557"/>
      <c r="N943" s="621"/>
      <c r="O943" s="557"/>
      <c r="P943" s="623"/>
      <c r="Q943" s="557"/>
      <c r="R943" s="557"/>
      <c r="S943" s="557"/>
      <c r="T943" s="557"/>
      <c r="U943" s="624"/>
      <c r="V943" s="557"/>
      <c r="W943" s="623"/>
      <c r="X943" s="623"/>
      <c r="Y943" s="623"/>
      <c r="Z943" s="557"/>
      <c r="AA943" s="557"/>
    </row>
    <row r="944" spans="1:27">
      <c r="A944" s="557"/>
      <c r="B944" s="557"/>
      <c r="C944" s="619"/>
      <c r="D944" s="557"/>
      <c r="E944" s="621"/>
      <c r="F944" s="557"/>
      <c r="G944" s="623"/>
      <c r="H944" s="557"/>
      <c r="I944" s="557"/>
      <c r="J944" s="557"/>
      <c r="K944" s="557"/>
      <c r="L944" s="624"/>
      <c r="M944" s="557"/>
      <c r="N944" s="621"/>
      <c r="O944" s="557"/>
      <c r="P944" s="623"/>
      <c r="Q944" s="557"/>
      <c r="R944" s="557"/>
      <c r="S944" s="557"/>
      <c r="T944" s="557"/>
      <c r="U944" s="624"/>
      <c r="V944" s="557"/>
      <c r="W944" s="623"/>
      <c r="X944" s="623"/>
      <c r="Y944" s="623"/>
      <c r="Z944" s="557"/>
      <c r="AA944" s="557"/>
    </row>
    <row r="945" spans="1:27">
      <c r="A945" s="557"/>
      <c r="B945" s="557"/>
      <c r="C945" s="619"/>
      <c r="D945" s="557"/>
      <c r="E945" s="621"/>
      <c r="F945" s="557"/>
      <c r="G945" s="623"/>
      <c r="H945" s="557"/>
      <c r="I945" s="557"/>
      <c r="J945" s="557"/>
      <c r="K945" s="557"/>
      <c r="L945" s="624"/>
      <c r="M945" s="557"/>
      <c r="N945" s="621"/>
      <c r="O945" s="557"/>
      <c r="P945" s="623"/>
      <c r="Q945" s="557"/>
      <c r="R945" s="557"/>
      <c r="S945" s="557"/>
      <c r="T945" s="557"/>
      <c r="U945" s="624"/>
      <c r="V945" s="557"/>
      <c r="W945" s="623"/>
      <c r="X945" s="623"/>
      <c r="Y945" s="623"/>
      <c r="Z945" s="557"/>
      <c r="AA945" s="557"/>
    </row>
    <row r="946" spans="1:27">
      <c r="A946" s="557"/>
      <c r="B946" s="557"/>
      <c r="C946" s="619"/>
      <c r="D946" s="557"/>
      <c r="E946" s="621"/>
      <c r="F946" s="557"/>
      <c r="G946" s="623"/>
      <c r="H946" s="557"/>
      <c r="I946" s="557"/>
      <c r="J946" s="557"/>
      <c r="K946" s="557"/>
      <c r="L946" s="624"/>
      <c r="M946" s="557"/>
      <c r="N946" s="621"/>
      <c r="O946" s="557"/>
      <c r="P946" s="623"/>
      <c r="Q946" s="557"/>
      <c r="R946" s="557"/>
      <c r="S946" s="557"/>
      <c r="T946" s="557"/>
      <c r="U946" s="624"/>
      <c r="V946" s="557"/>
      <c r="W946" s="623"/>
      <c r="X946" s="623"/>
      <c r="Y946" s="623"/>
      <c r="Z946" s="557"/>
      <c r="AA946" s="557"/>
    </row>
    <row r="947" spans="1:27">
      <c r="A947" s="557"/>
      <c r="B947" s="557"/>
      <c r="C947" s="619"/>
      <c r="D947" s="557"/>
      <c r="E947" s="621"/>
      <c r="F947" s="557"/>
      <c r="G947" s="623"/>
      <c r="H947" s="557"/>
      <c r="I947" s="557"/>
      <c r="J947" s="557"/>
      <c r="K947" s="557"/>
      <c r="L947" s="624"/>
      <c r="M947" s="557"/>
      <c r="N947" s="621"/>
      <c r="O947" s="557"/>
      <c r="P947" s="623"/>
      <c r="Q947" s="557"/>
      <c r="R947" s="557"/>
      <c r="S947" s="557"/>
      <c r="T947" s="557"/>
      <c r="U947" s="624"/>
      <c r="V947" s="557"/>
      <c r="W947" s="623"/>
      <c r="X947" s="623"/>
      <c r="Y947" s="623"/>
      <c r="Z947" s="557"/>
      <c r="AA947" s="557"/>
    </row>
    <row r="948" spans="1:27">
      <c r="A948" s="557"/>
      <c r="B948" s="557"/>
      <c r="C948" s="619"/>
      <c r="D948" s="557"/>
      <c r="E948" s="621"/>
      <c r="F948" s="557"/>
      <c r="G948" s="623"/>
      <c r="H948" s="557"/>
      <c r="I948" s="557"/>
      <c r="J948" s="557"/>
      <c r="K948" s="557"/>
      <c r="L948" s="624"/>
      <c r="M948" s="557"/>
      <c r="N948" s="621"/>
      <c r="O948" s="557"/>
      <c r="P948" s="623"/>
      <c r="Q948" s="557"/>
      <c r="R948" s="557"/>
      <c r="S948" s="557"/>
      <c r="T948" s="557"/>
      <c r="U948" s="624"/>
      <c r="V948" s="557"/>
      <c r="W948" s="623"/>
      <c r="X948" s="623"/>
      <c r="Y948" s="623"/>
      <c r="Z948" s="557"/>
      <c r="AA948" s="557"/>
    </row>
    <row r="949" spans="1:27">
      <c r="A949" s="557"/>
      <c r="B949" s="557"/>
      <c r="C949" s="619"/>
      <c r="D949" s="557"/>
      <c r="E949" s="621"/>
      <c r="F949" s="557"/>
      <c r="G949" s="623"/>
      <c r="H949" s="557"/>
      <c r="I949" s="557"/>
      <c r="J949" s="557"/>
      <c r="K949" s="557"/>
      <c r="L949" s="624"/>
      <c r="M949" s="557"/>
      <c r="N949" s="621"/>
      <c r="O949" s="557"/>
      <c r="P949" s="623"/>
      <c r="Q949" s="557"/>
      <c r="R949" s="557"/>
      <c r="S949" s="557"/>
      <c r="T949" s="557"/>
      <c r="U949" s="624"/>
      <c r="V949" s="557"/>
      <c r="W949" s="623"/>
      <c r="X949" s="623"/>
      <c r="Y949" s="623"/>
      <c r="Z949" s="557"/>
      <c r="AA949" s="557"/>
    </row>
    <row r="950" spans="1:27">
      <c r="A950" s="557"/>
      <c r="B950" s="557"/>
      <c r="C950" s="619"/>
      <c r="D950" s="557"/>
      <c r="E950" s="621"/>
      <c r="F950" s="557"/>
      <c r="G950" s="623"/>
      <c r="H950" s="557"/>
      <c r="I950" s="557"/>
      <c r="J950" s="557"/>
      <c r="K950" s="557"/>
      <c r="L950" s="624"/>
      <c r="M950" s="557"/>
      <c r="N950" s="621"/>
      <c r="O950" s="557"/>
      <c r="P950" s="623"/>
      <c r="Q950" s="557"/>
      <c r="R950" s="557"/>
      <c r="S950" s="557"/>
      <c r="T950" s="557"/>
      <c r="U950" s="624"/>
      <c r="V950" s="557"/>
      <c r="W950" s="623"/>
      <c r="X950" s="623"/>
      <c r="Y950" s="623"/>
      <c r="Z950" s="557"/>
      <c r="AA950" s="557"/>
    </row>
    <row r="951" spans="1:27">
      <c r="A951" s="557"/>
      <c r="B951" s="557"/>
      <c r="C951" s="619"/>
      <c r="D951" s="557"/>
      <c r="E951" s="621"/>
      <c r="F951" s="557"/>
      <c r="G951" s="623"/>
      <c r="H951" s="557"/>
      <c r="I951" s="557"/>
      <c r="J951" s="557"/>
      <c r="K951" s="557"/>
      <c r="L951" s="624"/>
      <c r="M951" s="557"/>
      <c r="N951" s="621"/>
      <c r="O951" s="557"/>
      <c r="P951" s="623"/>
      <c r="Q951" s="557"/>
      <c r="R951" s="557"/>
      <c r="S951" s="557"/>
      <c r="T951" s="557"/>
      <c r="U951" s="624"/>
      <c r="V951" s="557"/>
      <c r="W951" s="623"/>
      <c r="X951" s="623"/>
      <c r="Y951" s="623"/>
      <c r="Z951" s="557"/>
      <c r="AA951" s="557"/>
    </row>
    <row r="952" spans="1:27">
      <c r="A952" s="557"/>
      <c r="B952" s="557"/>
      <c r="C952" s="619"/>
      <c r="D952" s="557"/>
      <c r="E952" s="621"/>
      <c r="F952" s="557"/>
      <c r="G952" s="623"/>
      <c r="H952" s="557"/>
      <c r="I952" s="557"/>
      <c r="J952" s="557"/>
      <c r="K952" s="557"/>
      <c r="L952" s="624"/>
      <c r="M952" s="557"/>
      <c r="N952" s="621"/>
      <c r="O952" s="557"/>
      <c r="P952" s="623"/>
      <c r="Q952" s="557"/>
      <c r="R952" s="557"/>
      <c r="S952" s="557"/>
      <c r="T952" s="557"/>
      <c r="U952" s="624"/>
      <c r="V952" s="557"/>
      <c r="W952" s="623"/>
      <c r="X952" s="623"/>
      <c r="Y952" s="623"/>
      <c r="Z952" s="557"/>
      <c r="AA952" s="557"/>
    </row>
    <row r="953" spans="1:27">
      <c r="A953" s="557"/>
      <c r="B953" s="557"/>
      <c r="C953" s="619"/>
      <c r="D953" s="557"/>
      <c r="E953" s="621"/>
      <c r="F953" s="557"/>
      <c r="G953" s="623"/>
      <c r="H953" s="557"/>
      <c r="I953" s="557"/>
      <c r="J953" s="557"/>
      <c r="K953" s="557"/>
      <c r="L953" s="624"/>
      <c r="M953" s="557"/>
      <c r="N953" s="621"/>
      <c r="O953" s="557"/>
      <c r="P953" s="623"/>
      <c r="Q953" s="557"/>
      <c r="R953" s="557"/>
      <c r="S953" s="557"/>
      <c r="T953" s="557"/>
      <c r="U953" s="624"/>
      <c r="V953" s="557"/>
      <c r="W953" s="623"/>
      <c r="X953" s="623"/>
      <c r="Y953" s="623"/>
      <c r="Z953" s="557"/>
      <c r="AA953" s="557"/>
    </row>
    <row r="954" spans="1:27">
      <c r="A954" s="557"/>
      <c r="B954" s="557"/>
      <c r="C954" s="619"/>
      <c r="D954" s="557"/>
      <c r="E954" s="621"/>
      <c r="F954" s="557"/>
      <c r="G954" s="623"/>
      <c r="H954" s="557"/>
      <c r="I954" s="557"/>
      <c r="J954" s="557"/>
      <c r="K954" s="557"/>
      <c r="L954" s="624"/>
      <c r="M954" s="557"/>
      <c r="N954" s="621"/>
      <c r="O954" s="557"/>
      <c r="P954" s="623"/>
      <c r="Q954" s="557"/>
      <c r="R954" s="557"/>
      <c r="S954" s="557"/>
      <c r="T954" s="557"/>
      <c r="U954" s="624"/>
      <c r="V954" s="557"/>
      <c r="W954" s="623"/>
      <c r="X954" s="623"/>
      <c r="Y954" s="623"/>
      <c r="Z954" s="557"/>
      <c r="AA954" s="557"/>
    </row>
    <row r="955" spans="1:27">
      <c r="A955" s="557"/>
      <c r="B955" s="557"/>
      <c r="C955" s="619"/>
      <c r="D955" s="557"/>
      <c r="E955" s="621"/>
      <c r="F955" s="557"/>
      <c r="G955" s="623"/>
      <c r="H955" s="557"/>
      <c r="I955" s="557"/>
      <c r="J955" s="557"/>
      <c r="K955" s="557"/>
      <c r="L955" s="624"/>
      <c r="M955" s="557"/>
      <c r="N955" s="621"/>
      <c r="O955" s="557"/>
      <c r="P955" s="623"/>
      <c r="Q955" s="557"/>
      <c r="R955" s="557"/>
      <c r="S955" s="557"/>
      <c r="T955" s="557"/>
      <c r="U955" s="624"/>
      <c r="V955" s="557"/>
      <c r="W955" s="623"/>
      <c r="X955" s="623"/>
      <c r="Y955" s="623"/>
      <c r="Z955" s="557"/>
      <c r="AA955" s="557"/>
    </row>
    <row r="956" spans="1:27">
      <c r="A956" s="557"/>
      <c r="B956" s="557"/>
      <c r="C956" s="619"/>
      <c r="D956" s="557"/>
      <c r="E956" s="621"/>
      <c r="F956" s="557"/>
      <c r="G956" s="623"/>
      <c r="H956" s="557"/>
      <c r="I956" s="557"/>
      <c r="J956" s="557"/>
      <c r="K956" s="557"/>
      <c r="L956" s="624"/>
      <c r="M956" s="557"/>
      <c r="N956" s="621"/>
      <c r="O956" s="557"/>
      <c r="P956" s="623"/>
      <c r="Q956" s="557"/>
      <c r="R956" s="557"/>
      <c r="S956" s="557"/>
      <c r="T956" s="557"/>
      <c r="U956" s="624"/>
      <c r="V956" s="557"/>
      <c r="W956" s="623"/>
      <c r="X956" s="623"/>
      <c r="Y956" s="623"/>
      <c r="Z956" s="557"/>
      <c r="AA956" s="557"/>
    </row>
    <row r="957" spans="1:27">
      <c r="A957" s="557"/>
      <c r="B957" s="557"/>
      <c r="C957" s="619"/>
      <c r="D957" s="557"/>
      <c r="E957" s="621"/>
      <c r="F957" s="557"/>
      <c r="G957" s="623"/>
      <c r="H957" s="557"/>
      <c r="I957" s="557"/>
      <c r="J957" s="557"/>
      <c r="K957" s="557"/>
      <c r="L957" s="624"/>
      <c r="M957" s="557"/>
      <c r="N957" s="621"/>
      <c r="O957" s="557"/>
      <c r="P957" s="623"/>
      <c r="Q957" s="557"/>
      <c r="R957" s="557"/>
      <c r="S957" s="557"/>
      <c r="T957" s="557"/>
      <c r="U957" s="624"/>
      <c r="V957" s="557"/>
      <c r="W957" s="623"/>
      <c r="X957" s="623"/>
      <c r="Y957" s="623"/>
      <c r="Z957" s="557"/>
      <c r="AA957" s="557"/>
    </row>
    <row r="958" spans="1:27">
      <c r="A958" s="557"/>
      <c r="B958" s="557"/>
      <c r="C958" s="619"/>
      <c r="D958" s="557"/>
      <c r="E958" s="621"/>
      <c r="F958" s="557"/>
      <c r="G958" s="623"/>
      <c r="H958" s="557"/>
      <c r="I958" s="557"/>
      <c r="J958" s="557"/>
      <c r="K958" s="557"/>
      <c r="L958" s="624"/>
      <c r="M958" s="557"/>
      <c r="N958" s="621"/>
      <c r="O958" s="557"/>
      <c r="P958" s="623"/>
      <c r="Q958" s="557"/>
      <c r="R958" s="557"/>
      <c r="S958" s="557"/>
      <c r="T958" s="557"/>
      <c r="U958" s="624"/>
      <c r="V958" s="557"/>
      <c r="W958" s="623"/>
      <c r="X958" s="623"/>
      <c r="Y958" s="623"/>
      <c r="Z958" s="557"/>
      <c r="AA958" s="557"/>
    </row>
    <row r="959" spans="1:27">
      <c r="A959" s="557"/>
      <c r="B959" s="557"/>
      <c r="C959" s="619"/>
      <c r="D959" s="557"/>
      <c r="E959" s="621"/>
      <c r="F959" s="557"/>
      <c r="G959" s="623"/>
      <c r="H959" s="557"/>
      <c r="I959" s="557"/>
      <c r="J959" s="557"/>
      <c r="K959" s="557"/>
      <c r="L959" s="624"/>
      <c r="M959" s="557"/>
      <c r="N959" s="621"/>
      <c r="O959" s="557"/>
      <c r="P959" s="623"/>
      <c r="Q959" s="557"/>
      <c r="R959" s="557"/>
      <c r="S959" s="557"/>
      <c r="T959" s="557"/>
      <c r="U959" s="624"/>
      <c r="V959" s="557"/>
      <c r="W959" s="623"/>
      <c r="X959" s="623"/>
      <c r="Y959" s="623"/>
      <c r="Z959" s="557"/>
      <c r="AA959" s="557"/>
    </row>
    <row r="960" spans="1:27">
      <c r="A960" s="557"/>
      <c r="B960" s="557"/>
      <c r="C960" s="619"/>
      <c r="D960" s="557"/>
      <c r="E960" s="621"/>
      <c r="F960" s="557"/>
      <c r="G960" s="623"/>
      <c r="H960" s="557"/>
      <c r="I960" s="557"/>
      <c r="J960" s="557"/>
      <c r="K960" s="557"/>
      <c r="L960" s="624"/>
      <c r="M960" s="557"/>
      <c r="N960" s="621"/>
      <c r="O960" s="557"/>
      <c r="P960" s="623"/>
      <c r="Q960" s="557"/>
      <c r="R960" s="557"/>
      <c r="S960" s="557"/>
      <c r="T960" s="557"/>
      <c r="U960" s="624"/>
      <c r="V960" s="557"/>
      <c r="W960" s="623"/>
      <c r="X960" s="623"/>
      <c r="Y960" s="623"/>
      <c r="Z960" s="557"/>
      <c r="AA960" s="557"/>
    </row>
    <row r="961" spans="1:27">
      <c r="A961" s="557"/>
      <c r="B961" s="557"/>
      <c r="C961" s="619"/>
      <c r="D961" s="557"/>
      <c r="E961" s="621"/>
      <c r="F961" s="557"/>
      <c r="G961" s="623"/>
      <c r="H961" s="557"/>
      <c r="I961" s="557"/>
      <c r="J961" s="557"/>
      <c r="K961" s="557"/>
      <c r="L961" s="624"/>
      <c r="M961" s="557"/>
      <c r="N961" s="621"/>
      <c r="O961" s="557"/>
      <c r="P961" s="623"/>
      <c r="Q961" s="557"/>
      <c r="R961" s="557"/>
      <c r="S961" s="557"/>
      <c r="T961" s="557"/>
      <c r="U961" s="624"/>
      <c r="V961" s="557"/>
      <c r="W961" s="623"/>
      <c r="X961" s="623"/>
      <c r="Y961" s="623"/>
      <c r="Z961" s="557"/>
      <c r="AA961" s="557"/>
    </row>
    <row r="962" spans="1:27">
      <c r="A962" s="557"/>
      <c r="B962" s="557"/>
      <c r="C962" s="619"/>
      <c r="D962" s="557"/>
      <c r="E962" s="621"/>
      <c r="F962" s="557"/>
      <c r="G962" s="623"/>
      <c r="H962" s="557"/>
      <c r="I962" s="557"/>
      <c r="J962" s="557"/>
      <c r="K962" s="557"/>
      <c r="L962" s="624"/>
      <c r="M962" s="557"/>
      <c r="N962" s="621"/>
      <c r="O962" s="557"/>
      <c r="P962" s="623"/>
      <c r="Q962" s="557"/>
      <c r="R962" s="557"/>
      <c r="S962" s="557"/>
      <c r="T962" s="557"/>
      <c r="U962" s="624"/>
      <c r="V962" s="557"/>
      <c r="W962" s="623"/>
      <c r="X962" s="623"/>
      <c r="Y962" s="623"/>
      <c r="Z962" s="557"/>
      <c r="AA962" s="557"/>
    </row>
    <row r="963" spans="1:27">
      <c r="A963" s="557"/>
      <c r="B963" s="557"/>
      <c r="C963" s="619"/>
      <c r="D963" s="557"/>
      <c r="E963" s="621"/>
      <c r="F963" s="557"/>
      <c r="G963" s="623"/>
      <c r="H963" s="557"/>
      <c r="I963" s="557"/>
      <c r="J963" s="557"/>
      <c r="K963" s="557"/>
      <c r="L963" s="624"/>
      <c r="M963" s="557"/>
      <c r="N963" s="621"/>
      <c r="O963" s="557"/>
      <c r="P963" s="623"/>
      <c r="Q963" s="557"/>
      <c r="R963" s="557"/>
      <c r="S963" s="557"/>
      <c r="T963" s="557"/>
      <c r="U963" s="624"/>
      <c r="V963" s="557"/>
      <c r="W963" s="623"/>
      <c r="X963" s="623"/>
      <c r="Y963" s="623"/>
      <c r="Z963" s="557"/>
      <c r="AA963" s="557"/>
    </row>
    <row r="964" spans="1:27">
      <c r="A964" s="557"/>
      <c r="B964" s="557"/>
      <c r="C964" s="619"/>
      <c r="D964" s="557"/>
      <c r="E964" s="621"/>
      <c r="F964" s="557"/>
      <c r="G964" s="623"/>
      <c r="H964" s="557"/>
      <c r="I964" s="557"/>
      <c r="J964" s="557"/>
      <c r="K964" s="557"/>
      <c r="L964" s="624"/>
      <c r="M964" s="557"/>
      <c r="N964" s="621"/>
      <c r="O964" s="557"/>
      <c r="P964" s="623"/>
      <c r="Q964" s="557"/>
      <c r="R964" s="557"/>
      <c r="S964" s="557"/>
      <c r="T964" s="557"/>
      <c r="U964" s="624"/>
      <c r="V964" s="557"/>
      <c r="W964" s="623"/>
      <c r="X964" s="623"/>
      <c r="Y964" s="623"/>
      <c r="Z964" s="557"/>
      <c r="AA964" s="557"/>
    </row>
    <row r="965" spans="1:27">
      <c r="A965" s="557"/>
      <c r="B965" s="557"/>
      <c r="C965" s="619"/>
      <c r="D965" s="557"/>
      <c r="E965" s="621"/>
      <c r="F965" s="557"/>
      <c r="G965" s="623"/>
      <c r="H965" s="557"/>
      <c r="I965" s="557"/>
      <c r="J965" s="557"/>
      <c r="K965" s="557"/>
      <c r="L965" s="624"/>
      <c r="M965" s="557"/>
      <c r="N965" s="621"/>
      <c r="O965" s="557"/>
      <c r="P965" s="623"/>
      <c r="Q965" s="557"/>
      <c r="R965" s="557"/>
      <c r="S965" s="557"/>
      <c r="T965" s="557"/>
      <c r="U965" s="624"/>
      <c r="V965" s="557"/>
      <c r="W965" s="623"/>
      <c r="X965" s="623"/>
      <c r="Y965" s="623"/>
      <c r="Z965" s="557"/>
      <c r="AA965" s="557"/>
    </row>
    <row r="966" spans="1:27">
      <c r="A966" s="557"/>
      <c r="B966" s="557"/>
      <c r="C966" s="619"/>
      <c r="D966" s="557"/>
      <c r="E966" s="621"/>
      <c r="F966" s="557"/>
      <c r="G966" s="623"/>
      <c r="H966" s="557"/>
      <c r="I966" s="557"/>
      <c r="J966" s="557"/>
      <c r="K966" s="557"/>
      <c r="L966" s="624"/>
      <c r="M966" s="557"/>
      <c r="N966" s="621"/>
      <c r="O966" s="557"/>
      <c r="P966" s="623"/>
      <c r="Q966" s="557"/>
      <c r="R966" s="557"/>
      <c r="S966" s="557"/>
      <c r="T966" s="557"/>
      <c r="U966" s="624"/>
      <c r="V966" s="557"/>
      <c r="W966" s="623"/>
      <c r="X966" s="623"/>
      <c r="Y966" s="623"/>
      <c r="Z966" s="557"/>
      <c r="AA966" s="557"/>
    </row>
    <row r="967" spans="1:27">
      <c r="A967" s="557"/>
      <c r="B967" s="557"/>
      <c r="C967" s="619"/>
      <c r="D967" s="557"/>
      <c r="E967" s="621"/>
      <c r="F967" s="557"/>
      <c r="G967" s="623"/>
      <c r="H967" s="557"/>
      <c r="I967" s="557"/>
      <c r="J967" s="557"/>
      <c r="K967" s="557"/>
      <c r="L967" s="624"/>
      <c r="M967" s="557"/>
      <c r="N967" s="621"/>
      <c r="O967" s="557"/>
      <c r="P967" s="623"/>
      <c r="Q967" s="557"/>
      <c r="R967" s="557"/>
      <c r="S967" s="557"/>
      <c r="T967" s="557"/>
      <c r="U967" s="624"/>
      <c r="V967" s="557"/>
      <c r="W967" s="623"/>
      <c r="X967" s="623"/>
      <c r="Y967" s="623"/>
      <c r="Z967" s="557"/>
      <c r="AA967" s="557"/>
    </row>
    <row r="968" spans="1:27">
      <c r="A968" s="557"/>
      <c r="B968" s="557"/>
      <c r="C968" s="619"/>
      <c r="D968" s="557"/>
      <c r="E968" s="621"/>
      <c r="F968" s="557"/>
      <c r="G968" s="623"/>
      <c r="H968" s="557"/>
      <c r="I968" s="557"/>
      <c r="J968" s="557"/>
      <c r="K968" s="557"/>
      <c r="L968" s="624"/>
      <c r="M968" s="557"/>
      <c r="N968" s="621"/>
      <c r="O968" s="557"/>
      <c r="P968" s="623"/>
      <c r="Q968" s="557"/>
      <c r="R968" s="557"/>
      <c r="S968" s="557"/>
      <c r="T968" s="557"/>
      <c r="U968" s="624"/>
      <c r="V968" s="557"/>
      <c r="W968" s="623"/>
      <c r="X968" s="623"/>
      <c r="Y968" s="623"/>
      <c r="Z968" s="557"/>
      <c r="AA968" s="557"/>
    </row>
    <row r="969" spans="1:27">
      <c r="A969" s="557"/>
      <c r="B969" s="557"/>
      <c r="C969" s="619"/>
      <c r="D969" s="557"/>
      <c r="E969" s="621"/>
      <c r="F969" s="557"/>
      <c r="G969" s="623"/>
      <c r="H969" s="557"/>
      <c r="I969" s="557"/>
      <c r="J969" s="557"/>
      <c r="K969" s="557"/>
      <c r="L969" s="624"/>
      <c r="M969" s="557"/>
      <c r="N969" s="621"/>
      <c r="O969" s="557"/>
      <c r="P969" s="623"/>
      <c r="Q969" s="557"/>
      <c r="R969" s="557"/>
      <c r="S969" s="557"/>
      <c r="T969" s="557"/>
      <c r="U969" s="624"/>
      <c r="V969" s="557"/>
      <c r="W969" s="623"/>
      <c r="X969" s="623"/>
      <c r="Y969" s="623"/>
      <c r="Z969" s="557"/>
      <c r="AA969" s="557"/>
    </row>
    <row r="970" spans="1:27">
      <c r="A970" s="557"/>
      <c r="B970" s="557"/>
      <c r="C970" s="619"/>
      <c r="D970" s="557"/>
      <c r="E970" s="621"/>
      <c r="F970" s="557"/>
      <c r="G970" s="623"/>
      <c r="H970" s="557"/>
      <c r="I970" s="557"/>
      <c r="J970" s="557"/>
      <c r="K970" s="557"/>
      <c r="L970" s="624"/>
      <c r="M970" s="557"/>
      <c r="N970" s="621"/>
      <c r="O970" s="557"/>
      <c r="P970" s="623"/>
      <c r="Q970" s="557"/>
      <c r="R970" s="557"/>
      <c r="S970" s="557"/>
      <c r="T970" s="557"/>
      <c r="U970" s="624"/>
      <c r="V970" s="557"/>
      <c r="W970" s="623"/>
      <c r="X970" s="623"/>
      <c r="Y970" s="623"/>
      <c r="Z970" s="557"/>
      <c r="AA970" s="557"/>
    </row>
    <row r="971" spans="1:27">
      <c r="A971" s="557"/>
      <c r="B971" s="557"/>
      <c r="C971" s="619"/>
      <c r="D971" s="557"/>
      <c r="E971" s="621"/>
      <c r="F971" s="557"/>
      <c r="G971" s="623"/>
      <c r="H971" s="557"/>
      <c r="I971" s="557"/>
      <c r="J971" s="557"/>
      <c r="K971" s="557"/>
      <c r="L971" s="624"/>
      <c r="M971" s="557"/>
      <c r="N971" s="621"/>
      <c r="O971" s="557"/>
      <c r="P971" s="623"/>
      <c r="Q971" s="557"/>
      <c r="R971" s="557"/>
      <c r="S971" s="557"/>
      <c r="T971" s="557"/>
      <c r="U971" s="624"/>
      <c r="V971" s="557"/>
      <c r="W971" s="623"/>
      <c r="X971" s="623"/>
      <c r="Y971" s="623"/>
      <c r="Z971" s="557"/>
      <c r="AA971" s="557"/>
    </row>
    <row r="972" spans="1:27">
      <c r="A972" s="557"/>
      <c r="B972" s="557"/>
      <c r="C972" s="619"/>
      <c r="D972" s="557"/>
      <c r="E972" s="621"/>
      <c r="F972" s="557"/>
      <c r="G972" s="623"/>
      <c r="H972" s="557"/>
      <c r="I972" s="557"/>
      <c r="J972" s="557"/>
      <c r="K972" s="557"/>
      <c r="L972" s="624"/>
      <c r="M972" s="557"/>
      <c r="N972" s="621"/>
      <c r="O972" s="557"/>
      <c r="P972" s="623"/>
      <c r="Q972" s="557"/>
      <c r="R972" s="557"/>
      <c r="S972" s="557"/>
      <c r="T972" s="557"/>
      <c r="U972" s="624"/>
      <c r="V972" s="557"/>
      <c r="W972" s="623"/>
      <c r="X972" s="623"/>
      <c r="Y972" s="623"/>
      <c r="Z972" s="557"/>
      <c r="AA972" s="557"/>
    </row>
    <row r="973" spans="1:27">
      <c r="A973" s="557"/>
      <c r="B973" s="557"/>
      <c r="C973" s="619"/>
      <c r="D973" s="557"/>
      <c r="E973" s="621"/>
      <c r="F973" s="557"/>
      <c r="G973" s="623"/>
      <c r="H973" s="557"/>
      <c r="I973" s="557"/>
      <c r="J973" s="557"/>
      <c r="K973" s="557"/>
      <c r="L973" s="624"/>
      <c r="M973" s="557"/>
      <c r="N973" s="621"/>
      <c r="O973" s="557"/>
      <c r="P973" s="623"/>
      <c r="Q973" s="557"/>
      <c r="R973" s="557"/>
      <c r="S973" s="557"/>
      <c r="T973" s="557"/>
      <c r="U973" s="624"/>
      <c r="V973" s="557"/>
      <c r="W973" s="623"/>
      <c r="X973" s="623"/>
      <c r="Y973" s="623"/>
      <c r="Z973" s="557"/>
      <c r="AA973" s="557"/>
    </row>
    <row r="974" spans="1:27">
      <c r="A974" s="557"/>
      <c r="B974" s="557"/>
      <c r="C974" s="619"/>
      <c r="D974" s="557"/>
      <c r="E974" s="621"/>
      <c r="F974" s="557"/>
      <c r="G974" s="623"/>
      <c r="H974" s="557"/>
      <c r="I974" s="557"/>
      <c r="J974" s="557"/>
      <c r="K974" s="557"/>
      <c r="L974" s="624"/>
      <c r="M974" s="557"/>
      <c r="N974" s="621"/>
      <c r="O974" s="557"/>
      <c r="P974" s="623"/>
      <c r="Q974" s="557"/>
      <c r="R974" s="557"/>
      <c r="S974" s="557"/>
      <c r="T974" s="557"/>
      <c r="U974" s="624"/>
      <c r="V974" s="557"/>
      <c r="W974" s="623"/>
      <c r="X974" s="623"/>
      <c r="Y974" s="623"/>
      <c r="Z974" s="557"/>
      <c r="AA974" s="557"/>
    </row>
    <row r="975" spans="1:27">
      <c r="A975" s="557"/>
      <c r="B975" s="557"/>
      <c r="C975" s="619"/>
      <c r="D975" s="557"/>
      <c r="E975" s="621"/>
      <c r="F975" s="557"/>
      <c r="G975" s="623"/>
      <c r="H975" s="557"/>
      <c r="I975" s="557"/>
      <c r="J975" s="557"/>
      <c r="K975" s="557"/>
      <c r="L975" s="624"/>
      <c r="M975" s="557"/>
      <c r="N975" s="621"/>
      <c r="O975" s="557"/>
      <c r="P975" s="623"/>
      <c r="Q975" s="557"/>
      <c r="R975" s="557"/>
      <c r="S975" s="557"/>
      <c r="T975" s="557"/>
      <c r="U975" s="624"/>
      <c r="V975" s="557"/>
      <c r="W975" s="623"/>
      <c r="X975" s="623"/>
      <c r="Y975" s="623"/>
      <c r="Z975" s="557"/>
      <c r="AA975" s="557"/>
    </row>
    <row r="976" spans="1:27">
      <c r="A976" s="557"/>
      <c r="B976" s="557"/>
      <c r="C976" s="619"/>
      <c r="D976" s="557"/>
      <c r="E976" s="621"/>
      <c r="F976" s="557"/>
      <c r="G976" s="623"/>
      <c r="H976" s="557"/>
      <c r="I976" s="557"/>
      <c r="J976" s="557"/>
      <c r="K976" s="557"/>
      <c r="L976" s="624"/>
      <c r="M976" s="557"/>
      <c r="N976" s="621"/>
      <c r="O976" s="557"/>
      <c r="P976" s="623"/>
      <c r="Q976" s="557"/>
      <c r="R976" s="557"/>
      <c r="S976" s="557"/>
      <c r="T976" s="557"/>
      <c r="U976" s="624"/>
      <c r="V976" s="557"/>
      <c r="W976" s="623"/>
      <c r="X976" s="623"/>
      <c r="Y976" s="623"/>
      <c r="Z976" s="557"/>
      <c r="AA976" s="557"/>
    </row>
    <row r="977" spans="1:27">
      <c r="A977" s="557"/>
      <c r="B977" s="557"/>
      <c r="C977" s="619"/>
      <c r="D977" s="557"/>
      <c r="E977" s="621"/>
      <c r="F977" s="557"/>
      <c r="G977" s="623"/>
      <c r="H977" s="557"/>
      <c r="I977" s="557"/>
      <c r="J977" s="557"/>
      <c r="K977" s="557"/>
      <c r="L977" s="624"/>
      <c r="M977" s="557"/>
      <c r="N977" s="621"/>
      <c r="O977" s="557"/>
      <c r="P977" s="623"/>
      <c r="Q977" s="557"/>
      <c r="R977" s="557"/>
      <c r="S977" s="557"/>
      <c r="T977" s="557"/>
      <c r="U977" s="624"/>
      <c r="V977" s="557"/>
      <c r="W977" s="623"/>
      <c r="X977" s="623"/>
      <c r="Y977" s="623"/>
      <c r="Z977" s="557"/>
      <c r="AA977" s="557"/>
    </row>
    <row r="978" spans="1:27">
      <c r="A978" s="557"/>
      <c r="B978" s="557"/>
      <c r="C978" s="619"/>
      <c r="D978" s="557"/>
      <c r="E978" s="621"/>
      <c r="F978" s="557"/>
      <c r="G978" s="623"/>
      <c r="H978" s="557"/>
      <c r="I978" s="557"/>
      <c r="J978" s="557"/>
      <c r="K978" s="557"/>
      <c r="L978" s="624"/>
      <c r="M978" s="557"/>
      <c r="N978" s="621"/>
      <c r="O978" s="557"/>
      <c r="P978" s="623"/>
      <c r="Q978" s="557"/>
      <c r="R978" s="557"/>
      <c r="S978" s="557"/>
      <c r="T978" s="557"/>
      <c r="U978" s="624"/>
      <c r="V978" s="557"/>
      <c r="W978" s="623"/>
      <c r="X978" s="623"/>
      <c r="Y978" s="623"/>
      <c r="Z978" s="557"/>
      <c r="AA978" s="557"/>
    </row>
    <row r="979" spans="1:27">
      <c r="A979" s="557"/>
      <c r="B979" s="557"/>
      <c r="C979" s="619"/>
      <c r="D979" s="557"/>
      <c r="E979" s="621"/>
      <c r="F979" s="557"/>
      <c r="G979" s="623"/>
      <c r="H979" s="557"/>
      <c r="I979" s="557"/>
      <c r="J979" s="557"/>
      <c r="K979" s="557"/>
      <c r="L979" s="624"/>
      <c r="M979" s="557"/>
      <c r="N979" s="621"/>
      <c r="O979" s="557"/>
      <c r="P979" s="623"/>
      <c r="Q979" s="557"/>
      <c r="R979" s="557"/>
      <c r="S979" s="557"/>
      <c r="T979" s="557"/>
      <c r="U979" s="624"/>
      <c r="V979" s="557"/>
      <c r="W979" s="623"/>
      <c r="X979" s="623"/>
      <c r="Y979" s="623"/>
      <c r="Z979" s="557"/>
      <c r="AA979" s="557"/>
    </row>
    <row r="980" spans="1:27">
      <c r="A980" s="557"/>
      <c r="B980" s="557"/>
      <c r="C980" s="619"/>
      <c r="D980" s="557"/>
      <c r="E980" s="621"/>
      <c r="F980" s="557"/>
      <c r="G980" s="623"/>
      <c r="H980" s="557"/>
      <c r="I980" s="557"/>
      <c r="J980" s="557"/>
      <c r="K980" s="557"/>
      <c r="L980" s="624"/>
      <c r="M980" s="557"/>
      <c r="N980" s="621"/>
      <c r="O980" s="557"/>
      <c r="P980" s="623"/>
      <c r="Q980" s="557"/>
      <c r="R980" s="557"/>
      <c r="S980" s="557"/>
      <c r="T980" s="557"/>
      <c r="U980" s="624"/>
      <c r="V980" s="557"/>
      <c r="W980" s="623"/>
      <c r="X980" s="623"/>
      <c r="Y980" s="623"/>
      <c r="Z980" s="557"/>
      <c r="AA980" s="557"/>
    </row>
    <row r="981" spans="1:27">
      <c r="A981" s="557"/>
      <c r="B981" s="557"/>
      <c r="C981" s="619"/>
      <c r="D981" s="557"/>
      <c r="E981" s="621"/>
      <c r="F981" s="557"/>
      <c r="G981" s="623"/>
      <c r="H981" s="557"/>
      <c r="I981" s="557"/>
      <c r="J981" s="557"/>
      <c r="K981" s="557"/>
      <c r="L981" s="624"/>
      <c r="M981" s="557"/>
      <c r="N981" s="621"/>
      <c r="O981" s="557"/>
      <c r="P981" s="623"/>
      <c r="Q981" s="557"/>
      <c r="R981" s="557"/>
      <c r="S981" s="557"/>
      <c r="T981" s="557"/>
      <c r="U981" s="624"/>
      <c r="V981" s="557"/>
      <c r="W981" s="623"/>
      <c r="X981" s="623"/>
      <c r="Y981" s="623"/>
      <c r="Z981" s="557"/>
      <c r="AA981" s="557"/>
    </row>
    <row r="982" spans="1:27">
      <c r="A982" s="557"/>
      <c r="B982" s="557"/>
      <c r="C982" s="619"/>
      <c r="D982" s="557"/>
      <c r="E982" s="621"/>
      <c r="F982" s="557"/>
      <c r="G982" s="623"/>
      <c r="H982" s="557"/>
      <c r="I982" s="557"/>
      <c r="J982" s="557"/>
      <c r="K982" s="557"/>
      <c r="L982" s="624"/>
      <c r="M982" s="557"/>
      <c r="N982" s="621"/>
      <c r="O982" s="557"/>
      <c r="P982" s="623"/>
      <c r="Q982" s="557"/>
      <c r="R982" s="557"/>
      <c r="S982" s="557"/>
      <c r="T982" s="557"/>
      <c r="U982" s="624"/>
      <c r="V982" s="557"/>
      <c r="W982" s="623"/>
      <c r="X982" s="623"/>
      <c r="Y982" s="623"/>
      <c r="Z982" s="557"/>
      <c r="AA982" s="557"/>
    </row>
    <row r="983" spans="1:27">
      <c r="A983" s="557"/>
      <c r="B983" s="557"/>
      <c r="C983" s="619"/>
      <c r="D983" s="557"/>
      <c r="E983" s="621"/>
      <c r="F983" s="557"/>
      <c r="G983" s="623"/>
      <c r="H983" s="557"/>
      <c r="I983" s="557"/>
      <c r="J983" s="557"/>
      <c r="K983" s="557"/>
      <c r="L983" s="624"/>
      <c r="M983" s="557"/>
      <c r="N983" s="621"/>
      <c r="O983" s="557"/>
      <c r="P983" s="623"/>
      <c r="Q983" s="557"/>
      <c r="R983" s="557"/>
      <c r="S983" s="557"/>
      <c r="T983" s="557"/>
      <c r="U983" s="624"/>
      <c r="V983" s="557"/>
      <c r="W983" s="623"/>
      <c r="X983" s="623"/>
      <c r="Y983" s="623"/>
      <c r="Z983" s="557"/>
      <c r="AA983" s="557"/>
    </row>
    <row r="984" spans="1:27">
      <c r="A984" s="557"/>
      <c r="B984" s="557"/>
      <c r="C984" s="619"/>
      <c r="D984" s="557"/>
      <c r="E984" s="621"/>
      <c r="F984" s="557"/>
      <c r="G984" s="623"/>
      <c r="H984" s="557"/>
      <c r="I984" s="557"/>
      <c r="J984" s="557"/>
      <c r="K984" s="557"/>
      <c r="L984" s="624"/>
      <c r="M984" s="557"/>
      <c r="N984" s="621"/>
      <c r="O984" s="557"/>
      <c r="P984" s="623"/>
      <c r="Q984" s="557"/>
      <c r="R984" s="557"/>
      <c r="S984" s="557"/>
      <c r="T984" s="557"/>
      <c r="U984" s="624"/>
      <c r="V984" s="557"/>
      <c r="W984" s="623"/>
      <c r="X984" s="623"/>
      <c r="Y984" s="623"/>
      <c r="Z984" s="557"/>
      <c r="AA984" s="557"/>
    </row>
    <row r="985" spans="1:27">
      <c r="A985" s="557"/>
      <c r="B985" s="557"/>
      <c r="C985" s="619"/>
      <c r="D985" s="557"/>
      <c r="E985" s="621"/>
      <c r="F985" s="557"/>
      <c r="G985" s="623"/>
      <c r="H985" s="557"/>
      <c r="I985" s="557"/>
      <c r="J985" s="557"/>
      <c r="K985" s="557"/>
      <c r="L985" s="624"/>
      <c r="M985" s="557"/>
      <c r="N985" s="621"/>
      <c r="O985" s="557"/>
      <c r="P985" s="623"/>
      <c r="Q985" s="557"/>
      <c r="R985" s="557"/>
      <c r="S985" s="557"/>
      <c r="T985" s="557"/>
      <c r="U985" s="624"/>
      <c r="V985" s="557"/>
      <c r="W985" s="623"/>
      <c r="X985" s="623"/>
      <c r="Y985" s="623"/>
      <c r="Z985" s="557"/>
      <c r="AA985" s="557"/>
    </row>
    <row r="986" spans="1:27">
      <c r="A986" s="557"/>
      <c r="B986" s="557"/>
      <c r="C986" s="619"/>
      <c r="D986" s="557"/>
      <c r="E986" s="621"/>
      <c r="F986" s="557"/>
      <c r="G986" s="623"/>
      <c r="H986" s="557"/>
      <c r="I986" s="557"/>
      <c r="J986" s="557"/>
      <c r="K986" s="557"/>
      <c r="L986" s="624"/>
      <c r="M986" s="557"/>
      <c r="N986" s="621"/>
      <c r="O986" s="557"/>
      <c r="P986" s="623"/>
      <c r="Q986" s="557"/>
      <c r="R986" s="557"/>
      <c r="S986" s="557"/>
      <c r="T986" s="557"/>
      <c r="U986" s="624"/>
      <c r="V986" s="557"/>
      <c r="W986" s="623"/>
      <c r="X986" s="623"/>
      <c r="Y986" s="623"/>
      <c r="Z986" s="557"/>
      <c r="AA986" s="557"/>
    </row>
    <row r="987" spans="1:27">
      <c r="A987" s="557"/>
      <c r="B987" s="557"/>
      <c r="C987" s="619"/>
      <c r="D987" s="557"/>
      <c r="E987" s="621"/>
      <c r="F987" s="557"/>
      <c r="G987" s="623"/>
      <c r="H987" s="557"/>
      <c r="I987" s="557"/>
      <c r="J987" s="557"/>
      <c r="K987" s="557"/>
      <c r="L987" s="624"/>
      <c r="M987" s="557"/>
      <c r="N987" s="621"/>
      <c r="O987" s="557"/>
      <c r="P987" s="623"/>
      <c r="Q987" s="557"/>
      <c r="R987" s="557"/>
      <c r="S987" s="557"/>
      <c r="T987" s="557"/>
      <c r="U987" s="624"/>
      <c r="V987" s="557"/>
      <c r="W987" s="623"/>
      <c r="X987" s="623"/>
      <c r="Y987" s="623"/>
      <c r="Z987" s="557"/>
      <c r="AA987" s="557"/>
    </row>
    <row r="988" spans="1:27">
      <c r="A988" s="557"/>
      <c r="B988" s="557"/>
      <c r="C988" s="619"/>
      <c r="D988" s="557"/>
      <c r="E988" s="621"/>
      <c r="F988" s="557"/>
      <c r="G988" s="623"/>
      <c r="H988" s="557"/>
      <c r="I988" s="557"/>
      <c r="J988" s="557"/>
      <c r="K988" s="557"/>
      <c r="L988" s="624"/>
      <c r="M988" s="557"/>
      <c r="N988" s="621"/>
      <c r="O988" s="557"/>
      <c r="P988" s="623"/>
      <c r="Q988" s="557"/>
      <c r="R988" s="557"/>
      <c r="S988" s="557"/>
      <c r="T988" s="557"/>
      <c r="U988" s="624"/>
      <c r="V988" s="557"/>
      <c r="W988" s="623"/>
      <c r="X988" s="623"/>
      <c r="Y988" s="623"/>
      <c r="Z988" s="557"/>
      <c r="AA988" s="557"/>
    </row>
    <row r="989" spans="1:27">
      <c r="A989" s="557"/>
      <c r="B989" s="557"/>
      <c r="C989" s="619"/>
      <c r="D989" s="557"/>
      <c r="E989" s="621"/>
      <c r="F989" s="557"/>
      <c r="G989" s="623"/>
      <c r="H989" s="557"/>
      <c r="I989" s="557"/>
      <c r="J989" s="557"/>
      <c r="K989" s="557"/>
      <c r="L989" s="624"/>
      <c r="M989" s="557"/>
      <c r="N989" s="621"/>
      <c r="O989" s="557"/>
      <c r="P989" s="623"/>
      <c r="Q989" s="557"/>
      <c r="R989" s="557"/>
      <c r="S989" s="557"/>
      <c r="T989" s="557"/>
      <c r="U989" s="624"/>
      <c r="V989" s="557"/>
      <c r="W989" s="623"/>
      <c r="X989" s="623"/>
      <c r="Y989" s="623"/>
      <c r="Z989" s="557"/>
      <c r="AA989" s="557"/>
    </row>
    <row r="990" spans="1:27">
      <c r="A990" s="557"/>
      <c r="B990" s="557"/>
      <c r="C990" s="619"/>
      <c r="D990" s="557"/>
      <c r="E990" s="621"/>
      <c r="F990" s="557"/>
      <c r="G990" s="623"/>
      <c r="H990" s="557"/>
      <c r="I990" s="557"/>
      <c r="J990" s="557"/>
      <c r="K990" s="557"/>
      <c r="L990" s="624"/>
      <c r="M990" s="557"/>
      <c r="N990" s="621"/>
      <c r="O990" s="557"/>
      <c r="P990" s="623"/>
      <c r="Q990" s="557"/>
      <c r="R990" s="557"/>
      <c r="S990" s="557"/>
      <c r="T990" s="557"/>
      <c r="U990" s="624"/>
      <c r="V990" s="557"/>
      <c r="W990" s="623"/>
      <c r="X990" s="623"/>
      <c r="Y990" s="623"/>
      <c r="Z990" s="557"/>
      <c r="AA990" s="557"/>
    </row>
    <row r="991" spans="1:27">
      <c r="A991" s="557"/>
      <c r="B991" s="557"/>
      <c r="C991" s="619"/>
      <c r="D991" s="557"/>
      <c r="E991" s="621"/>
      <c r="F991" s="557"/>
      <c r="G991" s="623"/>
      <c r="H991" s="557"/>
      <c r="I991" s="557"/>
      <c r="J991" s="557"/>
      <c r="K991" s="557"/>
      <c r="L991" s="624"/>
      <c r="M991" s="557"/>
      <c r="N991" s="621"/>
      <c r="O991" s="557"/>
      <c r="P991" s="623"/>
      <c r="Q991" s="557"/>
      <c r="R991" s="557"/>
      <c r="S991" s="557"/>
      <c r="T991" s="557"/>
      <c r="U991" s="624"/>
      <c r="V991" s="557"/>
      <c r="W991" s="623"/>
      <c r="X991" s="623"/>
      <c r="Y991" s="623"/>
      <c r="Z991" s="557"/>
      <c r="AA991" s="557"/>
    </row>
    <row r="992" spans="1:27">
      <c r="A992" s="557"/>
      <c r="B992" s="557"/>
      <c r="C992" s="619"/>
      <c r="D992" s="557"/>
      <c r="E992" s="621"/>
      <c r="F992" s="557"/>
      <c r="G992" s="623"/>
      <c r="H992" s="557"/>
      <c r="I992" s="557"/>
      <c r="J992" s="557"/>
      <c r="K992" s="557"/>
      <c r="L992" s="624"/>
      <c r="M992" s="557"/>
      <c r="N992" s="621"/>
      <c r="O992" s="557"/>
      <c r="P992" s="623"/>
      <c r="Q992" s="557"/>
      <c r="R992" s="557"/>
      <c r="S992" s="557"/>
      <c r="T992" s="557"/>
      <c r="U992" s="624"/>
      <c r="V992" s="557"/>
      <c r="W992" s="623"/>
      <c r="X992" s="623"/>
      <c r="Y992" s="623"/>
      <c r="Z992" s="557"/>
      <c r="AA992" s="557"/>
    </row>
    <row r="993" spans="1:27">
      <c r="A993" s="557"/>
      <c r="B993" s="557"/>
      <c r="C993" s="619"/>
      <c r="D993" s="557"/>
      <c r="E993" s="621"/>
      <c r="F993" s="557"/>
      <c r="G993" s="623"/>
      <c r="H993" s="557"/>
      <c r="I993" s="557"/>
      <c r="J993" s="557"/>
      <c r="K993" s="557"/>
      <c r="L993" s="624"/>
      <c r="M993" s="557"/>
      <c r="N993" s="621"/>
      <c r="O993" s="557"/>
      <c r="P993" s="623"/>
      <c r="Q993" s="557"/>
      <c r="R993" s="557"/>
      <c r="S993" s="557"/>
      <c r="T993" s="557"/>
      <c r="U993" s="624"/>
      <c r="V993" s="557"/>
      <c r="W993" s="623"/>
      <c r="X993" s="623"/>
      <c r="Y993" s="623"/>
      <c r="Z993" s="557"/>
      <c r="AA993" s="557"/>
    </row>
    <row r="994" spans="1:27">
      <c r="A994" s="557"/>
      <c r="B994" s="557"/>
      <c r="C994" s="619"/>
      <c r="D994" s="557"/>
      <c r="E994" s="621"/>
      <c r="F994" s="557"/>
      <c r="G994" s="623"/>
      <c r="H994" s="557"/>
      <c r="I994" s="557"/>
      <c r="J994" s="557"/>
      <c r="K994" s="557"/>
      <c r="L994" s="624"/>
      <c r="M994" s="557"/>
      <c r="N994" s="621"/>
      <c r="O994" s="557"/>
      <c r="P994" s="623"/>
      <c r="Q994" s="557"/>
      <c r="R994" s="557"/>
      <c r="S994" s="557"/>
      <c r="T994" s="557"/>
      <c r="U994" s="624"/>
      <c r="V994" s="557"/>
      <c r="W994" s="623"/>
      <c r="X994" s="623"/>
      <c r="Y994" s="623"/>
      <c r="Z994" s="557"/>
      <c r="AA994" s="557"/>
    </row>
    <row r="995" spans="1:27">
      <c r="A995" s="557"/>
      <c r="B995" s="557"/>
      <c r="C995" s="619"/>
      <c r="D995" s="557"/>
      <c r="E995" s="621"/>
      <c r="F995" s="557"/>
      <c r="G995" s="623"/>
      <c r="H995" s="557"/>
      <c r="I995" s="557"/>
      <c r="J995" s="557"/>
      <c r="K995" s="557"/>
      <c r="L995" s="624"/>
      <c r="M995" s="557"/>
      <c r="N995" s="621"/>
      <c r="O995" s="557"/>
      <c r="P995" s="623"/>
      <c r="Q995" s="557"/>
      <c r="R995" s="557"/>
      <c r="S995" s="557"/>
      <c r="T995" s="557"/>
      <c r="U995" s="624"/>
      <c r="V995" s="557"/>
      <c r="W995" s="623"/>
      <c r="X995" s="623"/>
      <c r="Y995" s="623"/>
      <c r="Z995" s="557"/>
      <c r="AA995" s="557"/>
    </row>
    <row r="996" spans="1:27">
      <c r="A996" s="557"/>
      <c r="B996" s="557"/>
      <c r="C996" s="619"/>
      <c r="D996" s="557"/>
      <c r="E996" s="621"/>
      <c r="F996" s="557"/>
      <c r="G996" s="623"/>
      <c r="H996" s="557"/>
      <c r="I996" s="557"/>
      <c r="J996" s="557"/>
      <c r="K996" s="557"/>
      <c r="L996" s="624"/>
      <c r="M996" s="557"/>
      <c r="N996" s="621"/>
      <c r="O996" s="557"/>
      <c r="P996" s="623"/>
      <c r="Q996" s="557"/>
      <c r="R996" s="557"/>
      <c r="S996" s="557"/>
      <c r="T996" s="557"/>
      <c r="U996" s="624"/>
      <c r="V996" s="557"/>
      <c r="W996" s="623"/>
      <c r="X996" s="623"/>
      <c r="Y996" s="623"/>
      <c r="Z996" s="557"/>
      <c r="AA996" s="557"/>
    </row>
    <row r="997" spans="1:27">
      <c r="A997" s="557"/>
      <c r="B997" s="557"/>
      <c r="C997" s="619"/>
      <c r="D997" s="557"/>
      <c r="E997" s="621"/>
      <c r="F997" s="557"/>
      <c r="G997" s="623"/>
      <c r="H997" s="557"/>
      <c r="I997" s="557"/>
      <c r="J997" s="557"/>
      <c r="K997" s="557"/>
      <c r="L997" s="624"/>
      <c r="M997" s="557"/>
      <c r="N997" s="621"/>
      <c r="O997" s="557"/>
      <c r="P997" s="623"/>
      <c r="Q997" s="557"/>
      <c r="R997" s="557"/>
      <c r="S997" s="557"/>
      <c r="T997" s="557"/>
      <c r="U997" s="624"/>
      <c r="V997" s="557"/>
      <c r="W997" s="623"/>
      <c r="X997" s="623"/>
      <c r="Y997" s="623"/>
      <c r="Z997" s="557"/>
      <c r="AA997" s="557"/>
    </row>
    <row r="998" spans="1:27">
      <c r="A998" s="557"/>
      <c r="B998" s="557"/>
      <c r="C998" s="619"/>
      <c r="D998" s="557"/>
      <c r="E998" s="621"/>
      <c r="F998" s="557"/>
      <c r="G998" s="623"/>
      <c r="H998" s="557"/>
      <c r="I998" s="557"/>
      <c r="J998" s="557"/>
      <c r="K998" s="557"/>
      <c r="L998" s="624"/>
      <c r="M998" s="557"/>
      <c r="N998" s="621"/>
      <c r="O998" s="557"/>
      <c r="P998" s="623"/>
      <c r="Q998" s="557"/>
      <c r="R998" s="557"/>
      <c r="S998" s="557"/>
      <c r="T998" s="557"/>
      <c r="U998" s="624"/>
      <c r="V998" s="557"/>
      <c r="W998" s="623"/>
      <c r="X998" s="623"/>
      <c r="Y998" s="623"/>
      <c r="Z998" s="557"/>
      <c r="AA998" s="557"/>
    </row>
    <row r="999" spans="1:27">
      <c r="A999" s="557"/>
      <c r="B999" s="557"/>
      <c r="C999" s="619"/>
      <c r="D999" s="557"/>
      <c r="E999" s="621"/>
      <c r="F999" s="557"/>
      <c r="G999" s="623"/>
      <c r="H999" s="557"/>
      <c r="I999" s="557"/>
      <c r="J999" s="557"/>
      <c r="K999" s="557"/>
      <c r="L999" s="624"/>
      <c r="M999" s="557"/>
      <c r="N999" s="621"/>
      <c r="O999" s="557"/>
      <c r="P999" s="623"/>
      <c r="Q999" s="557"/>
      <c r="R999" s="557"/>
      <c r="S999" s="557"/>
      <c r="T999" s="557"/>
      <c r="U999" s="624"/>
      <c r="V999" s="557"/>
      <c r="W999" s="623"/>
      <c r="X999" s="623"/>
      <c r="Y999" s="623"/>
      <c r="Z999" s="557"/>
      <c r="AA999" s="557"/>
    </row>
    <row r="1000" spans="1:27">
      <c r="A1000" s="557"/>
      <c r="B1000" s="557"/>
      <c r="C1000" s="619"/>
      <c r="D1000" s="557"/>
      <c r="E1000" s="621"/>
      <c r="F1000" s="557"/>
      <c r="G1000" s="623"/>
      <c r="H1000" s="557"/>
      <c r="I1000" s="557"/>
      <c r="J1000" s="557"/>
      <c r="K1000" s="557"/>
      <c r="L1000" s="624"/>
      <c r="M1000" s="557"/>
      <c r="N1000" s="621"/>
      <c r="O1000" s="557"/>
      <c r="P1000" s="623"/>
      <c r="Q1000" s="557"/>
      <c r="R1000" s="557"/>
      <c r="S1000" s="557"/>
      <c r="T1000" s="557"/>
      <c r="U1000" s="624"/>
      <c r="V1000" s="557"/>
      <c r="W1000" s="623"/>
      <c r="X1000" s="623"/>
      <c r="Y1000" s="623"/>
      <c r="Z1000" s="557"/>
      <c r="AA1000" s="557"/>
    </row>
    <row r="1001" spans="1:27">
      <c r="A1001" s="557"/>
      <c r="B1001" s="557"/>
      <c r="C1001" s="619"/>
      <c r="D1001" s="557"/>
      <c r="E1001" s="621"/>
      <c r="F1001" s="557"/>
      <c r="G1001" s="623"/>
      <c r="H1001" s="557"/>
      <c r="I1001" s="557"/>
      <c r="J1001" s="557"/>
      <c r="K1001" s="557"/>
      <c r="L1001" s="624"/>
      <c r="M1001" s="557"/>
      <c r="N1001" s="621"/>
      <c r="O1001" s="557"/>
      <c r="P1001" s="623"/>
      <c r="Q1001" s="557"/>
      <c r="R1001" s="557"/>
      <c r="S1001" s="557"/>
      <c r="T1001" s="557"/>
      <c r="U1001" s="624"/>
      <c r="V1001" s="557"/>
      <c r="W1001" s="623"/>
      <c r="X1001" s="623"/>
      <c r="Y1001" s="623"/>
      <c r="Z1001" s="557"/>
      <c r="AA1001" s="557"/>
    </row>
    <row r="1002" spans="1:27">
      <c r="A1002" s="557"/>
      <c r="B1002" s="557"/>
      <c r="C1002" s="619"/>
      <c r="D1002" s="557"/>
      <c r="E1002" s="621"/>
      <c r="F1002" s="557"/>
      <c r="G1002" s="623"/>
      <c r="H1002" s="557"/>
      <c r="I1002" s="557"/>
      <c r="J1002" s="557"/>
      <c r="K1002" s="557"/>
      <c r="L1002" s="624"/>
      <c r="M1002" s="557"/>
      <c r="N1002" s="621"/>
      <c r="O1002" s="557"/>
      <c r="P1002" s="623"/>
      <c r="Q1002" s="557"/>
      <c r="R1002" s="557"/>
      <c r="S1002" s="557"/>
      <c r="T1002" s="557"/>
      <c r="U1002" s="624"/>
      <c r="V1002" s="557"/>
      <c r="W1002" s="623"/>
      <c r="X1002" s="623"/>
      <c r="Y1002" s="623"/>
      <c r="Z1002" s="557"/>
      <c r="AA1002" s="557"/>
    </row>
    <row r="1003" spans="1:27">
      <c r="A1003" s="557"/>
      <c r="B1003" s="557"/>
      <c r="C1003" s="619"/>
      <c r="D1003" s="557"/>
      <c r="E1003" s="621"/>
      <c r="F1003" s="557"/>
      <c r="G1003" s="623"/>
      <c r="H1003" s="557"/>
      <c r="I1003" s="557"/>
      <c r="J1003" s="557"/>
      <c r="K1003" s="557"/>
      <c r="L1003" s="624"/>
      <c r="M1003" s="557"/>
      <c r="N1003" s="621"/>
      <c r="O1003" s="557"/>
      <c r="P1003" s="623"/>
      <c r="Q1003" s="557"/>
      <c r="R1003" s="557"/>
      <c r="S1003" s="557"/>
      <c r="T1003" s="557"/>
      <c r="U1003" s="624"/>
      <c r="V1003" s="557"/>
      <c r="W1003" s="623"/>
      <c r="X1003" s="623"/>
      <c r="Y1003" s="623"/>
      <c r="Z1003" s="557"/>
      <c r="AA1003" s="557"/>
    </row>
    <row r="1004" spans="1:27">
      <c r="A1004" s="557"/>
      <c r="B1004" s="557"/>
      <c r="C1004" s="619"/>
      <c r="D1004" s="557"/>
      <c r="E1004" s="621"/>
      <c r="F1004" s="557"/>
      <c r="G1004" s="623"/>
      <c r="H1004" s="557"/>
      <c r="I1004" s="557"/>
      <c r="J1004" s="557"/>
      <c r="K1004" s="557"/>
      <c r="L1004" s="624"/>
      <c r="M1004" s="557"/>
      <c r="N1004" s="621"/>
      <c r="O1004" s="557"/>
      <c r="P1004" s="623"/>
      <c r="Q1004" s="557"/>
      <c r="R1004" s="557"/>
      <c r="S1004" s="557"/>
      <c r="T1004" s="557"/>
      <c r="U1004" s="624"/>
      <c r="V1004" s="557"/>
      <c r="W1004" s="623"/>
      <c r="X1004" s="623"/>
      <c r="Y1004" s="623"/>
      <c r="Z1004" s="557"/>
      <c r="AA1004" s="557"/>
    </row>
    <row r="1005" spans="1:27">
      <c r="A1005" s="557"/>
      <c r="B1005" s="557"/>
      <c r="C1005" s="619"/>
      <c r="D1005" s="557"/>
      <c r="E1005" s="621"/>
      <c r="F1005" s="557"/>
      <c r="G1005" s="623"/>
      <c r="H1005" s="557"/>
      <c r="I1005" s="557"/>
      <c r="J1005" s="557"/>
      <c r="K1005" s="557"/>
      <c r="L1005" s="624"/>
      <c r="M1005" s="557"/>
      <c r="N1005" s="621"/>
      <c r="O1005" s="557"/>
      <c r="P1005" s="623"/>
      <c r="Q1005" s="557"/>
      <c r="R1005" s="557"/>
      <c r="S1005" s="557"/>
      <c r="T1005" s="557"/>
      <c r="U1005" s="624"/>
      <c r="V1005" s="557"/>
      <c r="W1005" s="623"/>
      <c r="X1005" s="623"/>
      <c r="Y1005" s="623"/>
      <c r="Z1005" s="557"/>
      <c r="AA1005" s="557"/>
    </row>
    <row r="1006" spans="1:27">
      <c r="A1006" s="557"/>
      <c r="B1006" s="557"/>
      <c r="C1006" s="619"/>
      <c r="D1006" s="557"/>
      <c r="E1006" s="621"/>
      <c r="F1006" s="557"/>
      <c r="G1006" s="623"/>
      <c r="H1006" s="557"/>
      <c r="I1006" s="557"/>
      <c r="J1006" s="557"/>
      <c r="K1006" s="557"/>
      <c r="L1006" s="624"/>
      <c r="M1006" s="557"/>
      <c r="N1006" s="621"/>
      <c r="O1006" s="557"/>
      <c r="P1006" s="623"/>
      <c r="Q1006" s="557"/>
      <c r="R1006" s="557"/>
      <c r="S1006" s="557"/>
      <c r="T1006" s="557"/>
      <c r="U1006" s="624"/>
      <c r="V1006" s="557"/>
      <c r="W1006" s="623"/>
      <c r="X1006" s="623"/>
      <c r="Y1006" s="623"/>
      <c r="Z1006" s="557"/>
      <c r="AA1006" s="557"/>
    </row>
    <row r="1007" spans="1:27">
      <c r="A1007" s="557"/>
      <c r="B1007" s="557"/>
      <c r="C1007" s="619"/>
      <c r="D1007" s="557"/>
      <c r="E1007" s="621"/>
      <c r="F1007" s="557"/>
      <c r="G1007" s="623"/>
      <c r="H1007" s="557"/>
      <c r="I1007" s="557"/>
      <c r="J1007" s="557"/>
      <c r="K1007" s="557"/>
      <c r="L1007" s="624"/>
      <c r="M1007" s="557"/>
      <c r="N1007" s="621"/>
      <c r="O1007" s="557"/>
      <c r="P1007" s="623"/>
      <c r="Q1007" s="557"/>
      <c r="R1007" s="557"/>
      <c r="S1007" s="557"/>
      <c r="T1007" s="557"/>
      <c r="U1007" s="624"/>
      <c r="V1007" s="557"/>
      <c r="W1007" s="623"/>
      <c r="X1007" s="623"/>
      <c r="Y1007" s="623"/>
      <c r="Z1007" s="557"/>
      <c r="AA1007" s="557"/>
    </row>
    <row r="1008" spans="1:27">
      <c r="A1008" s="557"/>
      <c r="B1008" s="557"/>
      <c r="C1008" s="619"/>
      <c r="D1008" s="557"/>
      <c r="E1008" s="621"/>
      <c r="F1008" s="557"/>
      <c r="G1008" s="623"/>
      <c r="H1008" s="557"/>
      <c r="I1008" s="557"/>
      <c r="J1008" s="557"/>
      <c r="K1008" s="557"/>
      <c r="L1008" s="624"/>
      <c r="M1008" s="557"/>
      <c r="N1008" s="621"/>
      <c r="O1008" s="557"/>
      <c r="P1008" s="623"/>
      <c r="Q1008" s="557"/>
      <c r="R1008" s="557"/>
      <c r="S1008" s="557"/>
      <c r="T1008" s="557"/>
      <c r="U1008" s="624"/>
      <c r="V1008" s="557"/>
      <c r="W1008" s="623"/>
      <c r="X1008" s="623"/>
      <c r="Y1008" s="623"/>
      <c r="Z1008" s="557"/>
      <c r="AA1008" s="557"/>
    </row>
    <row r="1009" spans="1:27">
      <c r="A1009" s="557"/>
      <c r="B1009" s="557"/>
      <c r="C1009" s="619"/>
      <c r="D1009" s="557"/>
      <c r="E1009" s="621"/>
      <c r="F1009" s="557"/>
      <c r="G1009" s="623"/>
      <c r="H1009" s="557"/>
      <c r="I1009" s="557"/>
      <c r="J1009" s="557"/>
      <c r="K1009" s="557"/>
      <c r="L1009" s="624"/>
      <c r="M1009" s="557"/>
      <c r="N1009" s="621"/>
      <c r="O1009" s="557"/>
      <c r="P1009" s="623"/>
      <c r="Q1009" s="557"/>
      <c r="R1009" s="557"/>
      <c r="S1009" s="557"/>
      <c r="T1009" s="557"/>
      <c r="U1009" s="624"/>
      <c r="V1009" s="557"/>
      <c r="W1009" s="623"/>
      <c r="X1009" s="623"/>
      <c r="Y1009" s="623"/>
      <c r="Z1009" s="557"/>
      <c r="AA1009" s="557"/>
    </row>
    <row r="1010" spans="1:27">
      <c r="A1010" s="557"/>
      <c r="B1010" s="557"/>
      <c r="C1010" s="619"/>
      <c r="D1010" s="557"/>
      <c r="E1010" s="621"/>
      <c r="F1010" s="557"/>
      <c r="G1010" s="623"/>
      <c r="H1010" s="557"/>
      <c r="I1010" s="557"/>
      <c r="J1010" s="557"/>
      <c r="K1010" s="557"/>
      <c r="L1010" s="624"/>
      <c r="M1010" s="557"/>
      <c r="N1010" s="621"/>
      <c r="O1010" s="557"/>
      <c r="P1010" s="623"/>
      <c r="Q1010" s="557"/>
      <c r="R1010" s="557"/>
      <c r="S1010" s="557"/>
      <c r="T1010" s="557"/>
      <c r="U1010" s="624"/>
      <c r="V1010" s="557"/>
      <c r="W1010" s="623"/>
      <c r="X1010" s="623"/>
      <c r="Y1010" s="623"/>
      <c r="Z1010" s="557"/>
      <c r="AA1010" s="557"/>
    </row>
    <row r="1011" spans="1:27">
      <c r="A1011" s="557"/>
      <c r="B1011" s="557"/>
      <c r="C1011" s="619"/>
      <c r="D1011" s="557"/>
      <c r="E1011" s="621"/>
      <c r="F1011" s="557"/>
      <c r="G1011" s="623"/>
      <c r="H1011" s="557"/>
      <c r="I1011" s="557"/>
      <c r="J1011" s="557"/>
      <c r="K1011" s="557"/>
      <c r="L1011" s="624"/>
      <c r="M1011" s="557"/>
      <c r="N1011" s="621"/>
      <c r="O1011" s="557"/>
      <c r="P1011" s="623"/>
      <c r="Q1011" s="557"/>
      <c r="R1011" s="557"/>
      <c r="S1011" s="557"/>
      <c r="T1011" s="557"/>
      <c r="U1011" s="624"/>
      <c r="V1011" s="557"/>
      <c r="W1011" s="623"/>
      <c r="X1011" s="623"/>
      <c r="Y1011" s="623"/>
      <c r="Z1011" s="557"/>
      <c r="AA1011" s="557"/>
    </row>
    <row r="1012" spans="1:27">
      <c r="A1012" s="557"/>
      <c r="B1012" s="557"/>
      <c r="C1012" s="619"/>
      <c r="D1012" s="557"/>
      <c r="E1012" s="621"/>
      <c r="F1012" s="557"/>
      <c r="G1012" s="623"/>
      <c r="H1012" s="557"/>
      <c r="I1012" s="557"/>
      <c r="J1012" s="557"/>
      <c r="K1012" s="557"/>
      <c r="L1012" s="624"/>
      <c r="M1012" s="557"/>
      <c r="N1012" s="621"/>
      <c r="O1012" s="557"/>
      <c r="P1012" s="623"/>
      <c r="Q1012" s="557"/>
      <c r="R1012" s="557"/>
      <c r="S1012" s="557"/>
      <c r="T1012" s="557"/>
      <c r="U1012" s="624"/>
      <c r="V1012" s="557"/>
      <c r="W1012" s="623"/>
      <c r="X1012" s="623"/>
      <c r="Y1012" s="623"/>
      <c r="Z1012" s="557"/>
      <c r="AA1012" s="557"/>
    </row>
    <row r="1013" spans="1:27">
      <c r="A1013" s="557"/>
      <c r="B1013" s="557"/>
      <c r="C1013" s="619"/>
      <c r="D1013" s="557"/>
      <c r="E1013" s="621"/>
      <c r="F1013" s="557"/>
      <c r="G1013" s="623"/>
      <c r="H1013" s="557"/>
      <c r="I1013" s="557"/>
      <c r="J1013" s="557"/>
      <c r="K1013" s="557"/>
      <c r="L1013" s="624"/>
      <c r="M1013" s="557"/>
      <c r="N1013" s="621"/>
      <c r="O1013" s="557"/>
      <c r="P1013" s="623"/>
      <c r="Q1013" s="557"/>
      <c r="R1013" s="557"/>
      <c r="S1013" s="557"/>
      <c r="T1013" s="557"/>
      <c r="U1013" s="624"/>
      <c r="V1013" s="557"/>
      <c r="W1013" s="623"/>
      <c r="X1013" s="623"/>
      <c r="Y1013" s="623"/>
      <c r="Z1013" s="557"/>
      <c r="AA1013" s="557"/>
    </row>
    <row r="1014" spans="1:27">
      <c r="A1014" s="557"/>
      <c r="B1014" s="557"/>
      <c r="C1014" s="619"/>
      <c r="D1014" s="557"/>
      <c r="E1014" s="621"/>
      <c r="F1014" s="557"/>
      <c r="G1014" s="623"/>
      <c r="H1014" s="557"/>
      <c r="I1014" s="557"/>
      <c r="J1014" s="557"/>
      <c r="K1014" s="557"/>
      <c r="L1014" s="624"/>
      <c r="M1014" s="557"/>
      <c r="N1014" s="621"/>
      <c r="O1014" s="557"/>
      <c r="P1014" s="623"/>
      <c r="Q1014" s="557"/>
      <c r="R1014" s="557"/>
      <c r="S1014" s="557"/>
      <c r="T1014" s="557"/>
      <c r="U1014" s="624"/>
      <c r="V1014" s="557"/>
      <c r="W1014" s="623"/>
      <c r="X1014" s="623"/>
      <c r="Y1014" s="623"/>
      <c r="Z1014" s="557"/>
      <c r="AA1014" s="557"/>
    </row>
    <row r="1015" spans="1:27">
      <c r="A1015" s="557"/>
      <c r="B1015" s="557"/>
      <c r="C1015" s="619"/>
      <c r="D1015" s="557"/>
      <c r="E1015" s="621"/>
      <c r="F1015" s="557"/>
      <c r="G1015" s="623"/>
      <c r="H1015" s="557"/>
      <c r="I1015" s="557"/>
      <c r="J1015" s="557"/>
      <c r="K1015" s="557"/>
      <c r="L1015" s="624"/>
      <c r="M1015" s="557"/>
      <c r="N1015" s="621"/>
      <c r="O1015" s="557"/>
      <c r="P1015" s="623"/>
      <c r="Q1015" s="557"/>
      <c r="R1015" s="557"/>
      <c r="S1015" s="557"/>
      <c r="T1015" s="557"/>
      <c r="U1015" s="624"/>
      <c r="V1015" s="557"/>
      <c r="W1015" s="623"/>
      <c r="X1015" s="623"/>
      <c r="Y1015" s="623"/>
      <c r="Z1015" s="557"/>
      <c r="AA1015" s="557"/>
    </row>
    <row r="1016" spans="1:27">
      <c r="A1016" s="557"/>
      <c r="B1016" s="557"/>
      <c r="C1016" s="619"/>
      <c r="D1016" s="557"/>
      <c r="E1016" s="621"/>
      <c r="F1016" s="557"/>
      <c r="G1016" s="623"/>
      <c r="H1016" s="557"/>
      <c r="I1016" s="557"/>
      <c r="J1016" s="557"/>
      <c r="K1016" s="557"/>
      <c r="L1016" s="624"/>
      <c r="M1016" s="557"/>
      <c r="N1016" s="621"/>
      <c r="O1016" s="557"/>
      <c r="P1016" s="623"/>
      <c r="Q1016" s="557"/>
      <c r="R1016" s="557"/>
      <c r="S1016" s="557"/>
      <c r="T1016" s="557"/>
      <c r="U1016" s="624"/>
      <c r="V1016" s="557"/>
      <c r="W1016" s="623"/>
      <c r="X1016" s="623"/>
      <c r="Y1016" s="623"/>
      <c r="Z1016" s="557"/>
      <c r="AA1016" s="557"/>
    </row>
    <row r="1017" spans="1:27">
      <c r="A1017" s="557"/>
      <c r="B1017" s="557"/>
      <c r="C1017" s="619"/>
      <c r="D1017" s="557"/>
      <c r="E1017" s="621"/>
      <c r="F1017" s="557"/>
      <c r="G1017" s="623"/>
      <c r="H1017" s="557"/>
      <c r="I1017" s="557"/>
      <c r="J1017" s="557"/>
      <c r="K1017" s="557"/>
      <c r="L1017" s="624"/>
      <c r="M1017" s="557"/>
      <c r="N1017" s="621"/>
      <c r="O1017" s="557"/>
      <c r="P1017" s="623"/>
      <c r="Q1017" s="557"/>
      <c r="R1017" s="557"/>
      <c r="S1017" s="557"/>
      <c r="T1017" s="557"/>
      <c r="U1017" s="624"/>
      <c r="V1017" s="557"/>
      <c r="W1017" s="623"/>
      <c r="X1017" s="623"/>
      <c r="Y1017" s="623"/>
      <c r="Z1017" s="557"/>
      <c r="AA1017" s="557"/>
    </row>
    <row r="1018" spans="1:27">
      <c r="A1018" s="557"/>
      <c r="B1018" s="557"/>
      <c r="C1018" s="619"/>
      <c r="D1018" s="557"/>
      <c r="E1018" s="621"/>
      <c r="F1018" s="557"/>
      <c r="G1018" s="623"/>
      <c r="H1018" s="557"/>
      <c r="I1018" s="557"/>
      <c r="J1018" s="557"/>
      <c r="K1018" s="557"/>
      <c r="L1018" s="624"/>
      <c r="M1018" s="557"/>
      <c r="N1018" s="621"/>
      <c r="O1018" s="557"/>
      <c r="P1018" s="623"/>
      <c r="Q1018" s="557"/>
      <c r="R1018" s="557"/>
      <c r="S1018" s="557"/>
      <c r="T1018" s="557"/>
      <c r="U1018" s="624"/>
      <c r="V1018" s="557"/>
      <c r="W1018" s="623"/>
      <c r="X1018" s="623"/>
      <c r="Y1018" s="623"/>
      <c r="Z1018" s="557"/>
      <c r="AA1018" s="557"/>
    </row>
    <row r="1019" spans="1:27">
      <c r="A1019" s="557"/>
      <c r="B1019" s="557"/>
      <c r="C1019" s="619"/>
      <c r="D1019" s="557"/>
      <c r="E1019" s="621"/>
      <c r="F1019" s="557"/>
      <c r="G1019" s="623"/>
      <c r="H1019" s="557"/>
      <c r="I1019" s="557"/>
      <c r="J1019" s="557"/>
      <c r="K1019" s="557"/>
      <c r="L1019" s="624"/>
      <c r="M1019" s="557"/>
      <c r="N1019" s="621"/>
      <c r="O1019" s="557"/>
      <c r="P1019" s="623"/>
      <c r="Q1019" s="557"/>
      <c r="R1019" s="557"/>
      <c r="S1019" s="557"/>
      <c r="T1019" s="557"/>
      <c r="U1019" s="624"/>
      <c r="V1019" s="557"/>
      <c r="W1019" s="623"/>
      <c r="X1019" s="623"/>
      <c r="Y1019" s="623"/>
      <c r="Z1019" s="557"/>
      <c r="AA1019" s="557"/>
    </row>
    <row r="1020" spans="1:27">
      <c r="A1020" s="557"/>
      <c r="B1020" s="557"/>
      <c r="C1020" s="619"/>
      <c r="D1020" s="557"/>
      <c r="E1020" s="621"/>
      <c r="F1020" s="557"/>
      <c r="G1020" s="623"/>
      <c r="H1020" s="557"/>
      <c r="I1020" s="557"/>
      <c r="J1020" s="557"/>
      <c r="K1020" s="557"/>
      <c r="L1020" s="624"/>
      <c r="M1020" s="557"/>
      <c r="N1020" s="621"/>
      <c r="O1020" s="557"/>
      <c r="P1020" s="623"/>
      <c r="Q1020" s="557"/>
      <c r="R1020" s="557"/>
      <c r="S1020" s="557"/>
      <c r="T1020" s="557"/>
      <c r="U1020" s="624"/>
      <c r="V1020" s="557"/>
      <c r="W1020" s="623"/>
      <c r="X1020" s="623"/>
      <c r="Y1020" s="623"/>
      <c r="Z1020" s="557"/>
      <c r="AA1020" s="557"/>
    </row>
    <row r="1021" spans="1:27">
      <c r="A1021" s="557"/>
      <c r="B1021" s="557"/>
      <c r="C1021" s="619"/>
      <c r="D1021" s="557"/>
      <c r="E1021" s="621"/>
      <c r="F1021" s="557"/>
      <c r="G1021" s="623"/>
      <c r="H1021" s="557"/>
      <c r="I1021" s="557"/>
      <c r="J1021" s="557"/>
      <c r="K1021" s="557"/>
      <c r="L1021" s="624"/>
      <c r="M1021" s="557"/>
      <c r="N1021" s="621"/>
      <c r="O1021" s="557"/>
      <c r="P1021" s="623"/>
      <c r="Q1021" s="557"/>
      <c r="R1021" s="557"/>
      <c r="S1021" s="557"/>
      <c r="T1021" s="557"/>
      <c r="U1021" s="624"/>
      <c r="V1021" s="557"/>
      <c r="W1021" s="623"/>
      <c r="X1021" s="623"/>
      <c r="Y1021" s="623"/>
      <c r="Z1021" s="557"/>
      <c r="AA1021" s="557"/>
    </row>
    <row r="1022" spans="1:27">
      <c r="A1022" s="557"/>
      <c r="B1022" s="557"/>
      <c r="C1022" s="619"/>
      <c r="D1022" s="557"/>
      <c r="E1022" s="621"/>
      <c r="F1022" s="557"/>
      <c r="G1022" s="623"/>
      <c r="H1022" s="557"/>
      <c r="I1022" s="557"/>
      <c r="J1022" s="557"/>
      <c r="K1022" s="557"/>
      <c r="L1022" s="624"/>
      <c r="M1022" s="557"/>
      <c r="N1022" s="621"/>
      <c r="O1022" s="557"/>
      <c r="P1022" s="623"/>
      <c r="Q1022" s="557"/>
      <c r="R1022" s="557"/>
      <c r="S1022" s="557"/>
      <c r="T1022" s="557"/>
      <c r="U1022" s="624"/>
      <c r="V1022" s="557"/>
      <c r="W1022" s="623"/>
      <c r="X1022" s="623"/>
      <c r="Y1022" s="623"/>
      <c r="Z1022" s="557"/>
      <c r="AA1022" s="557"/>
    </row>
    <row r="1023" spans="1:27">
      <c r="A1023" s="557"/>
      <c r="B1023" s="557"/>
      <c r="C1023" s="619"/>
      <c r="D1023" s="557"/>
      <c r="E1023" s="621"/>
      <c r="F1023" s="557"/>
      <c r="G1023" s="623"/>
      <c r="H1023" s="557"/>
      <c r="I1023" s="557"/>
      <c r="J1023" s="557"/>
      <c r="K1023" s="557"/>
      <c r="L1023" s="624"/>
      <c r="M1023" s="557"/>
      <c r="N1023" s="621"/>
      <c r="O1023" s="557"/>
      <c r="P1023" s="623"/>
      <c r="Q1023" s="557"/>
      <c r="R1023" s="557"/>
      <c r="S1023" s="557"/>
      <c r="T1023" s="557"/>
      <c r="U1023" s="624"/>
      <c r="V1023" s="557"/>
      <c r="W1023" s="623"/>
      <c r="X1023" s="623"/>
      <c r="Y1023" s="623"/>
      <c r="Z1023" s="557"/>
      <c r="AA1023" s="557"/>
    </row>
    <row r="1024" spans="1:27">
      <c r="A1024" s="557"/>
      <c r="B1024" s="557"/>
      <c r="C1024" s="619"/>
      <c r="D1024" s="557"/>
      <c r="E1024" s="621"/>
      <c r="F1024" s="557"/>
      <c r="G1024" s="623"/>
      <c r="H1024" s="557"/>
      <c r="I1024" s="557"/>
      <c r="J1024" s="557"/>
      <c r="K1024" s="557"/>
      <c r="L1024" s="624"/>
      <c r="M1024" s="557"/>
      <c r="N1024" s="621"/>
      <c r="O1024" s="557"/>
      <c r="P1024" s="623"/>
      <c r="Q1024" s="557"/>
      <c r="R1024" s="557"/>
      <c r="S1024" s="557"/>
      <c r="T1024" s="557"/>
      <c r="U1024" s="624"/>
      <c r="V1024" s="557"/>
      <c r="W1024" s="623"/>
      <c r="X1024" s="623"/>
      <c r="Y1024" s="623"/>
      <c r="Z1024" s="557"/>
      <c r="AA1024" s="557"/>
    </row>
    <row r="1025" spans="1:27">
      <c r="A1025" s="557"/>
      <c r="B1025" s="557"/>
      <c r="C1025" s="619"/>
      <c r="D1025" s="557"/>
      <c r="E1025" s="621"/>
      <c r="F1025" s="557"/>
      <c r="G1025" s="623"/>
      <c r="H1025" s="557"/>
      <c r="I1025" s="557"/>
      <c r="J1025" s="557"/>
      <c r="K1025" s="557"/>
      <c r="L1025" s="624"/>
      <c r="M1025" s="557"/>
      <c r="N1025" s="621"/>
      <c r="O1025" s="557"/>
      <c r="P1025" s="623"/>
      <c r="Q1025" s="557"/>
      <c r="R1025" s="557"/>
      <c r="S1025" s="557"/>
      <c r="T1025" s="557"/>
      <c r="U1025" s="624"/>
      <c r="V1025" s="557"/>
      <c r="W1025" s="623"/>
      <c r="X1025" s="623"/>
      <c r="Y1025" s="623"/>
      <c r="Z1025" s="557"/>
      <c r="AA1025" s="557"/>
    </row>
    <row r="1026" spans="1:27">
      <c r="A1026" s="557"/>
      <c r="B1026" s="557"/>
      <c r="C1026" s="619"/>
      <c r="D1026" s="557"/>
      <c r="E1026" s="621"/>
      <c r="F1026" s="557"/>
      <c r="G1026" s="623"/>
      <c r="H1026" s="557"/>
      <c r="I1026" s="557"/>
      <c r="J1026" s="557"/>
      <c r="K1026" s="557"/>
      <c r="L1026" s="624"/>
      <c r="M1026" s="557"/>
      <c r="N1026" s="621"/>
      <c r="O1026" s="557"/>
      <c r="P1026" s="623"/>
      <c r="Q1026" s="557"/>
      <c r="R1026" s="557"/>
      <c r="S1026" s="557"/>
      <c r="T1026" s="557"/>
      <c r="U1026" s="624"/>
      <c r="V1026" s="557"/>
      <c r="W1026" s="623"/>
      <c r="X1026" s="623"/>
      <c r="Y1026" s="623"/>
      <c r="Z1026" s="557"/>
      <c r="AA1026" s="557"/>
    </row>
    <row r="1027" spans="1:27">
      <c r="A1027" s="557"/>
      <c r="B1027" s="557"/>
      <c r="C1027" s="619"/>
      <c r="D1027" s="557"/>
      <c r="E1027" s="621"/>
      <c r="F1027" s="557"/>
      <c r="G1027" s="623"/>
      <c r="H1027" s="557"/>
      <c r="I1027" s="557"/>
      <c r="J1027" s="557"/>
      <c r="K1027" s="557"/>
      <c r="L1027" s="624"/>
      <c r="M1027" s="557"/>
      <c r="N1027" s="621"/>
      <c r="O1027" s="557"/>
      <c r="P1027" s="623"/>
      <c r="Q1027" s="557"/>
      <c r="R1027" s="557"/>
      <c r="S1027" s="557"/>
      <c r="T1027" s="557"/>
      <c r="U1027" s="624"/>
      <c r="V1027" s="557"/>
      <c r="W1027" s="623"/>
      <c r="X1027" s="623"/>
      <c r="Y1027" s="623"/>
      <c r="Z1027" s="557"/>
      <c r="AA1027" s="557"/>
    </row>
    <row r="1028" spans="1:27">
      <c r="A1028" s="557"/>
      <c r="B1028" s="557"/>
      <c r="C1028" s="619"/>
      <c r="D1028" s="557"/>
      <c r="E1028" s="621"/>
      <c r="F1028" s="557"/>
      <c r="G1028" s="623"/>
      <c r="H1028" s="557"/>
      <c r="I1028" s="557"/>
      <c r="J1028" s="557"/>
      <c r="K1028" s="557"/>
      <c r="L1028" s="624"/>
      <c r="M1028" s="557"/>
      <c r="N1028" s="621"/>
      <c r="O1028" s="557"/>
      <c r="P1028" s="623"/>
      <c r="Q1028" s="557"/>
      <c r="R1028" s="557"/>
      <c r="S1028" s="557"/>
      <c r="T1028" s="557"/>
      <c r="U1028" s="624"/>
      <c r="V1028" s="557"/>
      <c r="W1028" s="623"/>
      <c r="X1028" s="623"/>
      <c r="Y1028" s="623"/>
      <c r="Z1028" s="557"/>
      <c r="AA1028" s="557"/>
    </row>
    <row r="1029" spans="1:27">
      <c r="A1029" s="557"/>
      <c r="B1029" s="557"/>
      <c r="C1029" s="619"/>
      <c r="D1029" s="557"/>
      <c r="E1029" s="621"/>
      <c r="F1029" s="557"/>
      <c r="G1029" s="623"/>
      <c r="H1029" s="557"/>
      <c r="I1029" s="557"/>
      <c r="J1029" s="557"/>
      <c r="K1029" s="557"/>
      <c r="L1029" s="624"/>
      <c r="M1029" s="557"/>
      <c r="N1029" s="621"/>
      <c r="O1029" s="557"/>
      <c r="P1029" s="623"/>
      <c r="Q1029" s="557"/>
      <c r="R1029" s="557"/>
      <c r="S1029" s="557"/>
      <c r="T1029" s="557"/>
      <c r="U1029" s="624"/>
      <c r="V1029" s="557"/>
      <c r="W1029" s="623"/>
      <c r="X1029" s="623"/>
      <c r="Y1029" s="623"/>
      <c r="Z1029" s="557"/>
      <c r="AA1029" s="557"/>
    </row>
    <row r="1030" spans="1:27">
      <c r="A1030" s="557"/>
      <c r="B1030" s="557"/>
      <c r="C1030" s="619"/>
      <c r="D1030" s="557"/>
      <c r="E1030" s="621"/>
      <c r="F1030" s="557"/>
      <c r="G1030" s="623"/>
      <c r="H1030" s="557"/>
      <c r="I1030" s="557"/>
      <c r="J1030" s="557"/>
      <c r="K1030" s="557"/>
      <c r="L1030" s="624"/>
      <c r="M1030" s="557"/>
      <c r="N1030" s="621"/>
      <c r="O1030" s="557"/>
      <c r="P1030" s="623"/>
      <c r="Q1030" s="557"/>
      <c r="R1030" s="557"/>
      <c r="S1030" s="557"/>
      <c r="T1030" s="557"/>
      <c r="U1030" s="624"/>
      <c r="V1030" s="557"/>
      <c r="W1030" s="623"/>
      <c r="X1030" s="623"/>
      <c r="Y1030" s="623"/>
      <c r="Z1030" s="557"/>
      <c r="AA1030" s="557"/>
    </row>
    <row r="1031" spans="1:27">
      <c r="A1031" s="557"/>
      <c r="B1031" s="557"/>
      <c r="C1031" s="619"/>
      <c r="D1031" s="557"/>
      <c r="E1031" s="621"/>
      <c r="F1031" s="557"/>
      <c r="G1031" s="623"/>
      <c r="H1031" s="557"/>
      <c r="I1031" s="557"/>
      <c r="J1031" s="557"/>
      <c r="K1031" s="557"/>
      <c r="L1031" s="624"/>
      <c r="M1031" s="557"/>
      <c r="N1031" s="621"/>
      <c r="O1031" s="557"/>
      <c r="P1031" s="623"/>
      <c r="Q1031" s="557"/>
      <c r="R1031" s="557"/>
      <c r="S1031" s="557"/>
      <c r="T1031" s="557"/>
      <c r="U1031" s="624"/>
      <c r="V1031" s="557"/>
      <c r="W1031" s="623"/>
      <c r="X1031" s="623"/>
      <c r="Y1031" s="623"/>
      <c r="Z1031" s="557"/>
      <c r="AA1031" s="557"/>
    </row>
    <row r="1032" spans="1:27">
      <c r="A1032" s="557"/>
      <c r="B1032" s="557"/>
      <c r="C1032" s="619"/>
      <c r="D1032" s="557"/>
      <c r="E1032" s="621"/>
      <c r="F1032" s="557"/>
      <c r="G1032" s="623"/>
      <c r="H1032" s="557"/>
      <c r="I1032" s="557"/>
      <c r="J1032" s="557"/>
      <c r="K1032" s="557"/>
      <c r="L1032" s="624"/>
      <c r="M1032" s="557"/>
      <c r="N1032" s="621"/>
      <c r="O1032" s="557"/>
      <c r="P1032" s="623"/>
      <c r="Q1032" s="557"/>
      <c r="R1032" s="557"/>
      <c r="S1032" s="557"/>
      <c r="T1032" s="557"/>
      <c r="U1032" s="624"/>
      <c r="V1032" s="557"/>
      <c r="W1032" s="623"/>
      <c r="X1032" s="623"/>
      <c r="Y1032" s="623"/>
      <c r="Z1032" s="557"/>
      <c r="AA1032" s="557"/>
    </row>
    <row r="1033" spans="1:27">
      <c r="A1033" s="557"/>
      <c r="B1033" s="557"/>
      <c r="C1033" s="619"/>
      <c r="D1033" s="557"/>
      <c r="E1033" s="621"/>
      <c r="F1033" s="557"/>
      <c r="G1033" s="623"/>
      <c r="H1033" s="557"/>
      <c r="I1033" s="557"/>
      <c r="J1033" s="557"/>
      <c r="K1033" s="557"/>
      <c r="L1033" s="624"/>
      <c r="M1033" s="557"/>
      <c r="N1033" s="621"/>
      <c r="O1033" s="557"/>
      <c r="P1033" s="623"/>
      <c r="Q1033" s="557"/>
      <c r="R1033" s="557"/>
      <c r="S1033" s="557"/>
      <c r="T1033" s="557"/>
      <c r="U1033" s="624"/>
      <c r="V1033" s="557"/>
      <c r="W1033" s="623"/>
      <c r="X1033" s="623"/>
      <c r="Y1033" s="623"/>
      <c r="Z1033" s="557"/>
      <c r="AA1033" s="557"/>
    </row>
    <row r="1034" spans="1:27">
      <c r="A1034" s="557"/>
      <c r="B1034" s="557"/>
      <c r="C1034" s="619"/>
      <c r="D1034" s="557"/>
      <c r="E1034" s="621"/>
      <c r="F1034" s="557"/>
      <c r="G1034" s="623"/>
      <c r="H1034" s="557"/>
      <c r="I1034" s="557"/>
      <c r="J1034" s="557"/>
      <c r="K1034" s="557"/>
      <c r="L1034" s="624"/>
      <c r="M1034" s="557"/>
      <c r="N1034" s="621"/>
      <c r="O1034" s="557"/>
      <c r="P1034" s="623"/>
      <c r="Q1034" s="557"/>
      <c r="R1034" s="557"/>
      <c r="S1034" s="557"/>
      <c r="T1034" s="557"/>
      <c r="U1034" s="624"/>
      <c r="V1034" s="557"/>
      <c r="W1034" s="623"/>
      <c r="X1034" s="623"/>
      <c r="Y1034" s="623"/>
      <c r="Z1034" s="557"/>
      <c r="AA1034" s="557"/>
    </row>
    <row r="1035" spans="1:27">
      <c r="A1035" s="557"/>
      <c r="B1035" s="557"/>
      <c r="C1035" s="619"/>
      <c r="D1035" s="557"/>
      <c r="E1035" s="621"/>
      <c r="F1035" s="557"/>
      <c r="G1035" s="623"/>
      <c r="H1035" s="557"/>
      <c r="I1035" s="557"/>
      <c r="J1035" s="557"/>
      <c r="K1035" s="557"/>
      <c r="L1035" s="624"/>
      <c r="M1035" s="557"/>
      <c r="N1035" s="621"/>
      <c r="O1035" s="557"/>
      <c r="P1035" s="623"/>
      <c r="Q1035" s="557"/>
      <c r="R1035" s="557"/>
      <c r="S1035" s="557"/>
      <c r="T1035" s="557"/>
      <c r="U1035" s="624"/>
      <c r="V1035" s="557"/>
      <c r="W1035" s="623"/>
      <c r="X1035" s="623"/>
      <c r="Y1035" s="623"/>
      <c r="Z1035" s="557"/>
      <c r="AA1035" s="557"/>
    </row>
    <row r="1036" spans="1:27">
      <c r="A1036" s="557"/>
      <c r="B1036" s="557"/>
      <c r="C1036" s="619"/>
      <c r="D1036" s="557"/>
      <c r="E1036" s="621"/>
      <c r="F1036" s="557"/>
      <c r="G1036" s="623"/>
      <c r="H1036" s="557"/>
      <c r="I1036" s="557"/>
      <c r="J1036" s="557"/>
      <c r="K1036" s="557"/>
      <c r="L1036" s="624"/>
      <c r="M1036" s="557"/>
      <c r="N1036" s="621"/>
      <c r="O1036" s="557"/>
      <c r="P1036" s="623"/>
      <c r="Q1036" s="557"/>
      <c r="R1036" s="557"/>
      <c r="S1036" s="557"/>
      <c r="T1036" s="557"/>
      <c r="U1036" s="624"/>
      <c r="V1036" s="557"/>
      <c r="W1036" s="623"/>
      <c r="X1036" s="623"/>
      <c r="Y1036" s="623"/>
      <c r="Z1036" s="557"/>
      <c r="AA1036" s="557"/>
    </row>
    <row r="1037" spans="1:27">
      <c r="A1037" s="557"/>
      <c r="B1037" s="557"/>
      <c r="C1037" s="619"/>
      <c r="D1037" s="557"/>
      <c r="E1037" s="621"/>
      <c r="F1037" s="557"/>
      <c r="G1037" s="623"/>
      <c r="H1037" s="557"/>
      <c r="I1037" s="557"/>
      <c r="J1037" s="557"/>
      <c r="K1037" s="557"/>
      <c r="L1037" s="624"/>
      <c r="M1037" s="557"/>
      <c r="N1037" s="621"/>
      <c r="O1037" s="557"/>
      <c r="P1037" s="623"/>
      <c r="Q1037" s="557"/>
      <c r="R1037" s="557"/>
      <c r="S1037" s="557"/>
      <c r="T1037" s="557"/>
      <c r="U1037" s="624"/>
      <c r="V1037" s="557"/>
      <c r="W1037" s="623"/>
      <c r="X1037" s="623"/>
      <c r="Y1037" s="623"/>
      <c r="Z1037" s="557"/>
      <c r="AA1037" s="557"/>
    </row>
    <row r="1038" spans="1:27">
      <c r="A1038" s="557"/>
      <c r="B1038" s="557"/>
      <c r="C1038" s="619"/>
      <c r="D1038" s="557"/>
      <c r="E1038" s="621"/>
      <c r="F1038" s="557"/>
      <c r="G1038" s="623"/>
      <c r="H1038" s="557"/>
      <c r="I1038" s="557"/>
      <c r="J1038" s="557"/>
      <c r="K1038" s="557"/>
      <c r="L1038" s="624"/>
      <c r="M1038" s="557"/>
      <c r="N1038" s="621"/>
      <c r="O1038" s="557"/>
      <c r="P1038" s="623"/>
      <c r="Q1038" s="557"/>
      <c r="R1038" s="557"/>
      <c r="S1038" s="557"/>
      <c r="T1038" s="557"/>
      <c r="U1038" s="624"/>
      <c r="V1038" s="557"/>
      <c r="W1038" s="623"/>
      <c r="X1038" s="623"/>
      <c r="Y1038" s="623"/>
      <c r="Z1038" s="557"/>
      <c r="AA1038" s="557"/>
    </row>
    <row r="1039" spans="1:27">
      <c r="A1039" s="557"/>
      <c r="B1039" s="557"/>
      <c r="C1039" s="619"/>
      <c r="D1039" s="557"/>
      <c r="E1039" s="621"/>
      <c r="F1039" s="557"/>
      <c r="G1039" s="623"/>
      <c r="H1039" s="557"/>
      <c r="I1039" s="557"/>
      <c r="J1039" s="557"/>
      <c r="K1039" s="557"/>
      <c r="L1039" s="624"/>
      <c r="M1039" s="557"/>
      <c r="N1039" s="621"/>
      <c r="O1039" s="557"/>
      <c r="P1039" s="623"/>
      <c r="Q1039" s="557"/>
      <c r="R1039" s="557"/>
      <c r="S1039" s="557"/>
      <c r="T1039" s="557"/>
      <c r="U1039" s="624"/>
      <c r="V1039" s="557"/>
      <c r="W1039" s="623"/>
      <c r="X1039" s="623"/>
      <c r="Y1039" s="623"/>
      <c r="Z1039" s="557"/>
      <c r="AA1039" s="557"/>
    </row>
    <row r="1040" spans="1:27">
      <c r="A1040" s="557"/>
      <c r="B1040" s="557"/>
      <c r="C1040" s="619"/>
      <c r="D1040" s="557"/>
      <c r="E1040" s="621"/>
      <c r="F1040" s="557"/>
      <c r="G1040" s="623"/>
      <c r="H1040" s="557"/>
      <c r="I1040" s="557"/>
      <c r="J1040" s="557"/>
      <c r="K1040" s="557"/>
      <c r="L1040" s="624"/>
      <c r="M1040" s="557"/>
      <c r="N1040" s="621"/>
      <c r="O1040" s="557"/>
      <c r="P1040" s="623"/>
      <c r="Q1040" s="557"/>
      <c r="R1040" s="557"/>
      <c r="S1040" s="557"/>
      <c r="T1040" s="557"/>
      <c r="U1040" s="624"/>
      <c r="V1040" s="557"/>
      <c r="W1040" s="623"/>
      <c r="X1040" s="623"/>
      <c r="Y1040" s="623"/>
      <c r="Z1040" s="557"/>
      <c r="AA1040" s="557"/>
    </row>
    <row r="1041" spans="1:27">
      <c r="A1041" s="557"/>
      <c r="B1041" s="557"/>
      <c r="C1041" s="619"/>
      <c r="D1041" s="557"/>
      <c r="E1041" s="621"/>
      <c r="F1041" s="557"/>
      <c r="G1041" s="623"/>
      <c r="H1041" s="557"/>
      <c r="I1041" s="557"/>
      <c r="J1041" s="557"/>
      <c r="K1041" s="557"/>
      <c r="L1041" s="624"/>
      <c r="M1041" s="557"/>
      <c r="N1041" s="621"/>
      <c r="O1041" s="557"/>
      <c r="P1041" s="623"/>
      <c r="Q1041" s="557"/>
      <c r="R1041" s="557"/>
      <c r="S1041" s="557"/>
      <c r="T1041" s="557"/>
      <c r="U1041" s="624"/>
      <c r="V1041" s="557"/>
      <c r="W1041" s="623"/>
      <c r="X1041" s="623"/>
      <c r="Y1041" s="623"/>
      <c r="Z1041" s="557"/>
      <c r="AA1041" s="557"/>
    </row>
    <row r="1042" spans="1:27">
      <c r="A1042" s="557"/>
      <c r="B1042" s="557"/>
      <c r="C1042" s="619"/>
      <c r="D1042" s="557"/>
      <c r="E1042" s="621"/>
      <c r="F1042" s="557"/>
      <c r="G1042" s="623"/>
      <c r="H1042" s="557"/>
      <c r="I1042" s="557"/>
      <c r="J1042" s="557"/>
      <c r="K1042" s="557"/>
      <c r="L1042" s="624"/>
      <c r="M1042" s="557"/>
      <c r="N1042" s="621"/>
      <c r="O1042" s="557"/>
      <c r="P1042" s="623"/>
      <c r="Q1042" s="557"/>
      <c r="R1042" s="557"/>
      <c r="S1042" s="557"/>
      <c r="T1042" s="557"/>
      <c r="U1042" s="624"/>
      <c r="V1042" s="557"/>
      <c r="W1042" s="623"/>
      <c r="X1042" s="623"/>
      <c r="Y1042" s="623"/>
      <c r="Z1042" s="557"/>
      <c r="AA1042" s="557"/>
    </row>
    <row r="1043" spans="1:27">
      <c r="A1043" s="557"/>
      <c r="B1043" s="557"/>
      <c r="C1043" s="619"/>
      <c r="D1043" s="557"/>
      <c r="E1043" s="621"/>
      <c r="F1043" s="557"/>
      <c r="G1043" s="623"/>
      <c r="H1043" s="557"/>
      <c r="I1043" s="557"/>
      <c r="J1043" s="557"/>
      <c r="K1043" s="557"/>
      <c r="L1043" s="624"/>
      <c r="M1043" s="557"/>
      <c r="N1043" s="621"/>
      <c r="O1043" s="557"/>
      <c r="P1043" s="623"/>
      <c r="Q1043" s="557"/>
      <c r="R1043" s="557"/>
      <c r="S1043" s="557"/>
      <c r="T1043" s="557"/>
      <c r="U1043" s="624"/>
      <c r="V1043" s="557"/>
      <c r="W1043" s="623"/>
      <c r="X1043" s="623"/>
      <c r="Y1043" s="623"/>
      <c r="Z1043" s="557"/>
      <c r="AA1043" s="557"/>
    </row>
    <row r="1044" spans="1:27">
      <c r="A1044" s="557"/>
      <c r="B1044" s="557"/>
      <c r="C1044" s="619"/>
      <c r="D1044" s="557"/>
      <c r="E1044" s="621"/>
      <c r="F1044" s="557"/>
      <c r="G1044" s="623"/>
      <c r="H1044" s="557"/>
      <c r="I1044" s="557"/>
      <c r="J1044" s="557"/>
      <c r="K1044" s="557"/>
      <c r="L1044" s="624"/>
      <c r="M1044" s="557"/>
      <c r="N1044" s="621"/>
      <c r="O1044" s="557"/>
      <c r="P1044" s="623"/>
      <c r="Q1044" s="557"/>
      <c r="R1044" s="557"/>
      <c r="S1044" s="557"/>
      <c r="T1044" s="557"/>
      <c r="U1044" s="624"/>
      <c r="V1044" s="557"/>
      <c r="W1044" s="623"/>
      <c r="X1044" s="623"/>
      <c r="Y1044" s="623"/>
      <c r="Z1044" s="557"/>
      <c r="AA1044" s="557"/>
    </row>
    <row r="1045" spans="1:27">
      <c r="A1045" s="557"/>
      <c r="B1045" s="557"/>
      <c r="C1045" s="619"/>
      <c r="D1045" s="557"/>
      <c r="E1045" s="621"/>
      <c r="F1045" s="557"/>
      <c r="G1045" s="623"/>
      <c r="H1045" s="557"/>
      <c r="I1045" s="557"/>
      <c r="J1045" s="557"/>
      <c r="K1045" s="557"/>
      <c r="L1045" s="624"/>
      <c r="M1045" s="557"/>
      <c r="N1045" s="621"/>
      <c r="O1045" s="557"/>
      <c r="P1045" s="623"/>
      <c r="Q1045" s="557"/>
      <c r="R1045" s="557"/>
      <c r="S1045" s="557"/>
      <c r="T1045" s="557"/>
      <c r="U1045" s="624"/>
      <c r="V1045" s="557"/>
      <c r="W1045" s="623"/>
      <c r="X1045" s="623"/>
      <c r="Y1045" s="623"/>
      <c r="Z1045" s="557"/>
      <c r="AA1045" s="557"/>
    </row>
    <row r="1046" spans="1:27">
      <c r="A1046" s="557"/>
      <c r="B1046" s="557"/>
      <c r="C1046" s="619"/>
      <c r="D1046" s="557"/>
      <c r="E1046" s="621"/>
      <c r="F1046" s="557"/>
      <c r="G1046" s="623"/>
      <c r="H1046" s="557"/>
      <c r="I1046" s="557"/>
      <c r="J1046" s="557"/>
      <c r="K1046" s="557"/>
      <c r="L1046" s="624"/>
      <c r="M1046" s="557"/>
      <c r="N1046" s="621"/>
      <c r="O1046" s="557"/>
      <c r="P1046" s="623"/>
      <c r="Q1046" s="557"/>
      <c r="R1046" s="557"/>
      <c r="S1046" s="557"/>
      <c r="T1046" s="557"/>
      <c r="U1046" s="624"/>
      <c r="V1046" s="557"/>
      <c r="W1046" s="623"/>
      <c r="X1046" s="623"/>
      <c r="Y1046" s="623"/>
      <c r="Z1046" s="557"/>
      <c r="AA1046" s="557"/>
    </row>
    <row r="1047" spans="1:27">
      <c r="A1047" s="557"/>
      <c r="B1047" s="557"/>
      <c r="C1047" s="619"/>
      <c r="D1047" s="557"/>
      <c r="E1047" s="621"/>
      <c r="F1047" s="557"/>
      <c r="G1047" s="623"/>
      <c r="H1047" s="557"/>
      <c r="I1047" s="557"/>
      <c r="J1047" s="557"/>
      <c r="K1047" s="557"/>
      <c r="L1047" s="624"/>
      <c r="M1047" s="557"/>
      <c r="N1047" s="621"/>
      <c r="O1047" s="557"/>
      <c r="P1047" s="623"/>
      <c r="Q1047" s="557"/>
      <c r="R1047" s="557"/>
      <c r="S1047" s="557"/>
      <c r="T1047" s="557"/>
      <c r="U1047" s="624"/>
      <c r="V1047" s="557"/>
      <c r="W1047" s="623"/>
      <c r="X1047" s="623"/>
      <c r="Y1047" s="623"/>
      <c r="Z1047" s="557"/>
      <c r="AA1047" s="557"/>
    </row>
    <row r="1048" spans="1:27">
      <c r="A1048" s="557"/>
      <c r="B1048" s="557"/>
      <c r="C1048" s="619"/>
      <c r="D1048" s="557"/>
      <c r="E1048" s="621"/>
      <c r="F1048" s="557"/>
      <c r="G1048" s="623"/>
      <c r="H1048" s="557"/>
      <c r="I1048" s="557"/>
      <c r="J1048" s="557"/>
      <c r="K1048" s="557"/>
      <c r="L1048" s="624"/>
      <c r="M1048" s="557"/>
      <c r="N1048" s="621"/>
      <c r="O1048" s="557"/>
      <c r="P1048" s="623"/>
      <c r="Q1048" s="557"/>
      <c r="R1048" s="557"/>
      <c r="S1048" s="557"/>
      <c r="T1048" s="557"/>
      <c r="U1048" s="624"/>
      <c r="V1048" s="557"/>
      <c r="W1048" s="623"/>
      <c r="X1048" s="623"/>
      <c r="Y1048" s="623"/>
      <c r="Z1048" s="557"/>
      <c r="AA1048" s="557"/>
    </row>
    <row r="1049" spans="1:27">
      <c r="A1049" s="557"/>
      <c r="B1049" s="557"/>
      <c r="C1049" s="619"/>
      <c r="D1049" s="557"/>
      <c r="E1049" s="621"/>
      <c r="F1049" s="557"/>
      <c r="G1049" s="623"/>
      <c r="H1049" s="557"/>
      <c r="I1049" s="557"/>
      <c r="J1049" s="557"/>
      <c r="K1049" s="557"/>
      <c r="L1049" s="624"/>
      <c r="M1049" s="557"/>
      <c r="N1049" s="621"/>
      <c r="O1049" s="557"/>
      <c r="P1049" s="623"/>
      <c r="Q1049" s="557"/>
      <c r="R1049" s="557"/>
      <c r="S1049" s="557"/>
      <c r="T1049" s="557"/>
      <c r="U1049" s="624"/>
      <c r="V1049" s="557"/>
      <c r="W1049" s="623"/>
      <c r="X1049" s="623"/>
      <c r="Y1049" s="623"/>
      <c r="Z1049" s="557"/>
      <c r="AA1049" s="557"/>
    </row>
    <row r="1050" spans="1:27">
      <c r="A1050" s="557"/>
      <c r="B1050" s="557"/>
      <c r="C1050" s="619"/>
      <c r="D1050" s="557"/>
      <c r="E1050" s="621"/>
      <c r="F1050" s="557"/>
      <c r="G1050" s="623"/>
      <c r="H1050" s="557"/>
      <c r="I1050" s="557"/>
      <c r="J1050" s="557"/>
      <c r="K1050" s="557"/>
      <c r="L1050" s="624"/>
      <c r="M1050" s="557"/>
      <c r="N1050" s="621"/>
      <c r="O1050" s="557"/>
      <c r="P1050" s="623"/>
      <c r="Q1050" s="557"/>
      <c r="R1050" s="557"/>
      <c r="S1050" s="557"/>
      <c r="T1050" s="557"/>
      <c r="U1050" s="624"/>
      <c r="V1050" s="557"/>
      <c r="W1050" s="623"/>
      <c r="X1050" s="623"/>
      <c r="Y1050" s="623"/>
      <c r="Z1050" s="557"/>
      <c r="AA1050" s="557"/>
    </row>
    <row r="1051" spans="1:27">
      <c r="A1051" s="557"/>
      <c r="B1051" s="557"/>
      <c r="C1051" s="619"/>
      <c r="D1051" s="557"/>
      <c r="E1051" s="621"/>
      <c r="F1051" s="557"/>
      <c r="G1051" s="623"/>
      <c r="H1051" s="557"/>
      <c r="I1051" s="557"/>
      <c r="J1051" s="557"/>
      <c r="K1051" s="557"/>
      <c r="L1051" s="624"/>
      <c r="M1051" s="557"/>
      <c r="N1051" s="621"/>
      <c r="O1051" s="557"/>
      <c r="P1051" s="623"/>
      <c r="Q1051" s="557"/>
      <c r="R1051" s="557"/>
      <c r="S1051" s="557"/>
      <c r="T1051" s="557"/>
      <c r="U1051" s="624"/>
      <c r="V1051" s="557"/>
      <c r="W1051" s="623"/>
      <c r="X1051" s="623"/>
      <c r="Y1051" s="623"/>
      <c r="Z1051" s="557"/>
      <c r="AA1051" s="557"/>
    </row>
    <row r="1052" spans="1:27">
      <c r="A1052" s="557"/>
      <c r="B1052" s="557"/>
      <c r="C1052" s="619"/>
      <c r="D1052" s="557"/>
      <c r="E1052" s="621"/>
      <c r="F1052" s="557"/>
      <c r="G1052" s="623"/>
      <c r="H1052" s="557"/>
      <c r="I1052" s="557"/>
      <c r="J1052" s="557"/>
      <c r="K1052" s="557"/>
      <c r="L1052" s="624"/>
      <c r="M1052" s="557"/>
      <c r="N1052" s="621"/>
      <c r="O1052" s="557"/>
      <c r="P1052" s="623"/>
      <c r="Q1052" s="557"/>
      <c r="R1052" s="557"/>
      <c r="S1052" s="557"/>
      <c r="T1052" s="557"/>
      <c r="U1052" s="624"/>
      <c r="V1052" s="557"/>
      <c r="W1052" s="623"/>
      <c r="X1052" s="623"/>
      <c r="Y1052" s="623"/>
      <c r="Z1052" s="557"/>
      <c r="AA1052" s="557"/>
    </row>
    <row r="1053" spans="1:27">
      <c r="A1053" s="557"/>
      <c r="B1053" s="557"/>
      <c r="C1053" s="619"/>
      <c r="D1053" s="557"/>
      <c r="E1053" s="621"/>
      <c r="F1053" s="557"/>
      <c r="G1053" s="623"/>
      <c r="H1053" s="557"/>
      <c r="I1053" s="557"/>
      <c r="J1053" s="557"/>
      <c r="K1053" s="557"/>
      <c r="L1053" s="624"/>
      <c r="M1053" s="557"/>
      <c r="N1053" s="621"/>
      <c r="O1053" s="557"/>
      <c r="P1053" s="623"/>
      <c r="Q1053" s="557"/>
      <c r="R1053" s="557"/>
      <c r="S1053" s="557"/>
      <c r="T1053" s="557"/>
      <c r="U1053" s="624"/>
      <c r="V1053" s="557"/>
      <c r="W1053" s="623"/>
      <c r="X1053" s="623"/>
      <c r="Y1053" s="623"/>
      <c r="Z1053" s="557"/>
      <c r="AA1053" s="557"/>
    </row>
    <row r="1054" spans="1:27">
      <c r="A1054" s="557"/>
      <c r="B1054" s="557"/>
      <c r="C1054" s="619"/>
      <c r="D1054" s="557"/>
      <c r="E1054" s="621"/>
      <c r="F1054" s="557"/>
      <c r="G1054" s="623"/>
      <c r="H1054" s="557"/>
      <c r="I1054" s="557"/>
      <c r="J1054" s="557"/>
      <c r="K1054" s="557"/>
      <c r="L1054" s="624"/>
      <c r="M1054" s="557"/>
      <c r="N1054" s="621"/>
      <c r="O1054" s="557"/>
      <c r="P1054" s="623"/>
      <c r="Q1054" s="557"/>
      <c r="R1054" s="557"/>
      <c r="S1054" s="557"/>
      <c r="T1054" s="557"/>
      <c r="U1054" s="624"/>
      <c r="V1054" s="557"/>
      <c r="W1054" s="623"/>
      <c r="X1054" s="623"/>
      <c r="Y1054" s="623"/>
      <c r="Z1054" s="557"/>
      <c r="AA1054" s="557"/>
    </row>
    <row r="1055" spans="1:27">
      <c r="A1055" s="557"/>
      <c r="B1055" s="557"/>
      <c r="C1055" s="619"/>
      <c r="D1055" s="557"/>
      <c r="E1055" s="621"/>
      <c r="F1055" s="557"/>
      <c r="G1055" s="623"/>
      <c r="H1055" s="557"/>
      <c r="I1055" s="557"/>
      <c r="J1055" s="557"/>
      <c r="K1055" s="557"/>
      <c r="L1055" s="624"/>
      <c r="M1055" s="557"/>
      <c r="N1055" s="621"/>
      <c r="O1055" s="557"/>
      <c r="P1055" s="623"/>
      <c r="Q1055" s="557"/>
      <c r="R1055" s="557"/>
      <c r="S1055" s="557"/>
      <c r="T1055" s="557"/>
      <c r="U1055" s="624"/>
      <c r="V1055" s="557"/>
      <c r="W1055" s="623"/>
      <c r="X1055" s="623"/>
      <c r="Y1055" s="623"/>
      <c r="Z1055" s="557"/>
      <c r="AA1055" s="557"/>
    </row>
    <row r="1056" spans="1:27">
      <c r="A1056" s="557"/>
      <c r="B1056" s="557"/>
      <c r="C1056" s="619"/>
      <c r="D1056" s="557"/>
      <c r="E1056" s="621"/>
      <c r="F1056" s="557"/>
      <c r="G1056" s="623"/>
      <c r="H1056" s="557"/>
      <c r="I1056" s="557"/>
      <c r="J1056" s="557"/>
      <c r="K1056" s="557"/>
      <c r="L1056" s="624"/>
      <c r="M1056" s="557"/>
      <c r="N1056" s="621"/>
      <c r="O1056" s="557"/>
      <c r="P1056" s="623"/>
      <c r="Q1056" s="557"/>
      <c r="R1056" s="557"/>
      <c r="S1056" s="557"/>
      <c r="T1056" s="557"/>
      <c r="U1056" s="624"/>
      <c r="V1056" s="557"/>
      <c r="W1056" s="623"/>
      <c r="X1056" s="623"/>
      <c r="Y1056" s="623"/>
      <c r="Z1056" s="557"/>
      <c r="AA1056" s="557"/>
    </row>
    <row r="1057" spans="1:27">
      <c r="A1057" s="557"/>
      <c r="B1057" s="557"/>
      <c r="C1057" s="619"/>
      <c r="D1057" s="557"/>
      <c r="E1057" s="621"/>
      <c r="F1057" s="557"/>
      <c r="G1057" s="623"/>
      <c r="H1057" s="557"/>
      <c r="I1057" s="557"/>
      <c r="J1057" s="557"/>
      <c r="K1057" s="557"/>
      <c r="L1057" s="624"/>
      <c r="M1057" s="557"/>
      <c r="N1057" s="621"/>
      <c r="O1057" s="557"/>
      <c r="P1057" s="623"/>
      <c r="Q1057" s="557"/>
      <c r="R1057" s="557"/>
      <c r="S1057" s="557"/>
      <c r="T1057" s="557"/>
      <c r="U1057" s="624"/>
      <c r="V1057" s="557"/>
      <c r="W1057" s="623"/>
      <c r="X1057" s="623"/>
      <c r="Y1057" s="623"/>
      <c r="Z1057" s="557"/>
      <c r="AA1057" s="557"/>
    </row>
    <row r="1058" spans="1:27">
      <c r="A1058" s="557"/>
      <c r="B1058" s="557"/>
      <c r="C1058" s="619"/>
      <c r="D1058" s="557"/>
      <c r="E1058" s="621"/>
      <c r="F1058" s="557"/>
      <c r="G1058" s="623"/>
      <c r="H1058" s="557"/>
      <c r="I1058" s="557"/>
      <c r="J1058" s="557"/>
      <c r="K1058" s="557"/>
      <c r="L1058" s="624"/>
      <c r="M1058" s="557"/>
      <c r="N1058" s="621"/>
      <c r="O1058" s="557"/>
      <c r="P1058" s="623"/>
      <c r="Q1058" s="557"/>
      <c r="R1058" s="557"/>
      <c r="S1058" s="557"/>
      <c r="T1058" s="557"/>
      <c r="U1058" s="624"/>
      <c r="V1058" s="557"/>
      <c r="W1058" s="623"/>
      <c r="X1058" s="623"/>
      <c r="Y1058" s="623"/>
      <c r="Z1058" s="557"/>
      <c r="AA1058" s="557"/>
    </row>
    <row r="1059" spans="1:27">
      <c r="A1059" s="557"/>
      <c r="B1059" s="557"/>
      <c r="C1059" s="619"/>
      <c r="D1059" s="557"/>
      <c r="E1059" s="621"/>
      <c r="F1059" s="557"/>
      <c r="G1059" s="623"/>
      <c r="H1059" s="557"/>
      <c r="I1059" s="557"/>
      <c r="J1059" s="557"/>
      <c r="K1059" s="557"/>
      <c r="L1059" s="624"/>
      <c r="M1059" s="557"/>
      <c r="N1059" s="621"/>
      <c r="O1059" s="557"/>
      <c r="P1059" s="623"/>
      <c r="Q1059" s="557"/>
      <c r="R1059" s="557"/>
      <c r="S1059" s="557"/>
      <c r="T1059" s="557"/>
      <c r="U1059" s="624"/>
      <c r="V1059" s="557"/>
      <c r="W1059" s="623"/>
      <c r="X1059" s="623"/>
      <c r="Y1059" s="623"/>
      <c r="Z1059" s="557"/>
      <c r="AA1059" s="557"/>
    </row>
    <row r="1060" spans="1:27">
      <c r="A1060" s="557"/>
      <c r="B1060" s="557"/>
      <c r="C1060" s="619"/>
      <c r="D1060" s="557"/>
      <c r="E1060" s="621"/>
      <c r="F1060" s="557"/>
      <c r="G1060" s="623"/>
      <c r="H1060" s="557"/>
      <c r="I1060" s="557"/>
      <c r="J1060" s="557"/>
      <c r="K1060" s="557"/>
      <c r="L1060" s="624"/>
      <c r="M1060" s="557"/>
      <c r="N1060" s="621"/>
      <c r="O1060" s="557"/>
      <c r="P1060" s="623"/>
      <c r="Q1060" s="557"/>
      <c r="R1060" s="557"/>
      <c r="S1060" s="557"/>
      <c r="T1060" s="557"/>
      <c r="U1060" s="624"/>
      <c r="V1060" s="557"/>
      <c r="W1060" s="623"/>
      <c r="X1060" s="623"/>
      <c r="Y1060" s="623"/>
      <c r="Z1060" s="557"/>
      <c r="AA1060" s="557"/>
    </row>
    <row r="1061" spans="1:27">
      <c r="A1061" s="557"/>
      <c r="B1061" s="557"/>
      <c r="C1061" s="619"/>
      <c r="D1061" s="557"/>
      <c r="E1061" s="621"/>
      <c r="F1061" s="557"/>
      <c r="G1061" s="623"/>
      <c r="H1061" s="557"/>
      <c r="I1061" s="557"/>
      <c r="J1061" s="557"/>
      <c r="K1061" s="557"/>
      <c r="L1061" s="624"/>
      <c r="M1061" s="557"/>
      <c r="N1061" s="621"/>
      <c r="O1061" s="557"/>
      <c r="P1061" s="623"/>
      <c r="Q1061" s="557"/>
      <c r="R1061" s="557"/>
      <c r="S1061" s="557"/>
      <c r="T1061" s="557"/>
      <c r="U1061" s="624"/>
      <c r="V1061" s="557"/>
      <c r="W1061" s="623"/>
      <c r="X1061" s="623"/>
      <c r="Y1061" s="623"/>
      <c r="Z1061" s="557"/>
      <c r="AA1061" s="557"/>
    </row>
    <row r="1062" spans="1:27">
      <c r="A1062" s="557"/>
      <c r="B1062" s="557"/>
      <c r="C1062" s="619"/>
      <c r="D1062" s="557"/>
      <c r="E1062" s="621"/>
      <c r="F1062" s="557"/>
      <c r="G1062" s="623"/>
      <c r="H1062" s="557"/>
      <c r="I1062" s="557"/>
      <c r="J1062" s="557"/>
      <c r="K1062" s="557"/>
      <c r="L1062" s="624"/>
      <c r="M1062" s="557"/>
      <c r="N1062" s="621"/>
      <c r="O1062" s="557"/>
      <c r="P1062" s="623"/>
      <c r="Q1062" s="557"/>
      <c r="R1062" s="557"/>
      <c r="S1062" s="557"/>
      <c r="T1062" s="557"/>
      <c r="U1062" s="624"/>
      <c r="V1062" s="557"/>
      <c r="W1062" s="623"/>
      <c r="X1062" s="623"/>
      <c r="Y1062" s="623"/>
      <c r="Z1062" s="557"/>
      <c r="AA1062" s="557"/>
    </row>
    <row r="1063" spans="1:27">
      <c r="A1063" s="557"/>
      <c r="B1063" s="557"/>
      <c r="C1063" s="619"/>
      <c r="D1063" s="557"/>
      <c r="E1063" s="621"/>
      <c r="F1063" s="557"/>
      <c r="G1063" s="623"/>
      <c r="H1063" s="557"/>
      <c r="I1063" s="557"/>
      <c r="J1063" s="557"/>
      <c r="K1063" s="557"/>
      <c r="L1063" s="624"/>
      <c r="M1063" s="557"/>
      <c r="N1063" s="621"/>
      <c r="O1063" s="557"/>
      <c r="P1063" s="623"/>
      <c r="Q1063" s="557"/>
      <c r="R1063" s="557"/>
      <c r="S1063" s="557"/>
      <c r="T1063" s="557"/>
      <c r="U1063" s="624"/>
      <c r="V1063" s="557"/>
      <c r="W1063" s="623"/>
      <c r="X1063" s="623"/>
      <c r="Y1063" s="623"/>
      <c r="Z1063" s="557"/>
      <c r="AA1063" s="557"/>
    </row>
    <row r="1064" spans="1:27">
      <c r="A1064" s="557"/>
      <c r="B1064" s="557"/>
      <c r="C1064" s="619"/>
      <c r="D1064" s="557"/>
      <c r="E1064" s="621"/>
      <c r="F1064" s="557"/>
      <c r="G1064" s="623"/>
      <c r="H1064" s="557"/>
      <c r="I1064" s="557"/>
      <c r="J1064" s="557"/>
      <c r="K1064" s="557"/>
      <c r="L1064" s="624"/>
      <c r="M1064" s="557"/>
      <c r="N1064" s="621"/>
      <c r="O1064" s="557"/>
      <c r="P1064" s="623"/>
      <c r="Q1064" s="557"/>
      <c r="R1064" s="557"/>
      <c r="S1064" s="557"/>
      <c r="T1064" s="557"/>
      <c r="U1064" s="624"/>
      <c r="V1064" s="557"/>
      <c r="W1064" s="623"/>
      <c r="X1064" s="623"/>
      <c r="Y1064" s="623"/>
      <c r="Z1064" s="557"/>
      <c r="AA1064" s="557"/>
    </row>
    <row r="1065" spans="1:27">
      <c r="A1065" s="557"/>
      <c r="B1065" s="557"/>
      <c r="C1065" s="619"/>
      <c r="D1065" s="557"/>
      <c r="E1065" s="621"/>
      <c r="F1065" s="557"/>
      <c r="G1065" s="623"/>
      <c r="H1065" s="557"/>
      <c r="I1065" s="557"/>
      <c r="J1065" s="557"/>
      <c r="K1065" s="557"/>
      <c r="L1065" s="624"/>
      <c r="M1065" s="557"/>
      <c r="N1065" s="621"/>
      <c r="O1065" s="557"/>
      <c r="P1065" s="623"/>
      <c r="Q1065" s="557"/>
      <c r="R1065" s="557"/>
      <c r="S1065" s="557"/>
      <c r="T1065" s="557"/>
      <c r="U1065" s="624"/>
      <c r="V1065" s="557"/>
      <c r="W1065" s="623"/>
      <c r="X1065" s="623"/>
      <c r="Y1065" s="623"/>
      <c r="Z1065" s="557"/>
      <c r="AA1065" s="557"/>
    </row>
    <row r="1066" spans="1:27">
      <c r="A1066" s="557"/>
      <c r="B1066" s="557"/>
      <c r="C1066" s="619"/>
      <c r="D1066" s="557"/>
      <c r="E1066" s="621"/>
      <c r="F1066" s="557"/>
      <c r="G1066" s="623"/>
      <c r="H1066" s="557"/>
      <c r="I1066" s="557"/>
      <c r="J1066" s="557"/>
      <c r="K1066" s="557"/>
      <c r="L1066" s="624"/>
      <c r="M1066" s="557"/>
      <c r="N1066" s="621"/>
      <c r="O1066" s="557"/>
      <c r="P1066" s="623"/>
      <c r="Q1066" s="557"/>
      <c r="R1066" s="557"/>
      <c r="S1066" s="557"/>
      <c r="T1066" s="557"/>
      <c r="U1066" s="624"/>
      <c r="V1066" s="557"/>
      <c r="W1066" s="623"/>
      <c r="X1066" s="623"/>
      <c r="Y1066" s="623"/>
      <c r="Z1066" s="557"/>
      <c r="AA1066" s="557"/>
    </row>
    <row r="1067" spans="1:27">
      <c r="A1067" s="557"/>
      <c r="B1067" s="557"/>
      <c r="C1067" s="619"/>
      <c r="D1067" s="557"/>
      <c r="E1067" s="621"/>
      <c r="F1067" s="557"/>
      <c r="G1067" s="623"/>
      <c r="H1067" s="557"/>
      <c r="I1067" s="557"/>
      <c r="J1067" s="557"/>
      <c r="K1067" s="557"/>
      <c r="L1067" s="624"/>
      <c r="M1067" s="557"/>
      <c r="N1067" s="621"/>
      <c r="O1067" s="557"/>
      <c r="P1067" s="623"/>
      <c r="Q1067" s="557"/>
      <c r="R1067" s="557"/>
      <c r="S1067" s="557"/>
      <c r="T1067" s="557"/>
      <c r="U1067" s="624"/>
      <c r="V1067" s="557"/>
      <c r="W1067" s="623"/>
      <c r="X1067" s="623"/>
      <c r="Y1067" s="623"/>
      <c r="Z1067" s="557"/>
      <c r="AA1067" s="557"/>
    </row>
    <row r="1068" spans="1:27">
      <c r="A1068" s="557"/>
      <c r="B1068" s="557"/>
      <c r="C1068" s="619"/>
      <c r="D1068" s="557"/>
      <c r="E1068" s="621"/>
      <c r="F1068" s="557"/>
      <c r="G1068" s="623"/>
      <c r="H1068" s="557"/>
      <c r="I1068" s="557"/>
      <c r="J1068" s="557"/>
      <c r="K1068" s="557"/>
      <c r="L1068" s="624"/>
      <c r="M1068" s="557"/>
      <c r="N1068" s="621"/>
      <c r="O1068" s="557"/>
      <c r="P1068" s="623"/>
      <c r="Q1068" s="557"/>
      <c r="R1068" s="557"/>
      <c r="S1068" s="557"/>
      <c r="T1068" s="557"/>
      <c r="U1068" s="624"/>
      <c r="V1068" s="557"/>
      <c r="W1068" s="623"/>
      <c r="X1068" s="623"/>
      <c r="Y1068" s="623"/>
      <c r="Z1068" s="557"/>
      <c r="AA1068" s="557"/>
    </row>
    <row r="1069" spans="1:27">
      <c r="A1069" s="557"/>
      <c r="B1069" s="557"/>
      <c r="C1069" s="619"/>
      <c r="D1069" s="557"/>
      <c r="E1069" s="621"/>
      <c r="F1069" s="557"/>
      <c r="G1069" s="623"/>
      <c r="H1069" s="557"/>
      <c r="I1069" s="557"/>
      <c r="J1069" s="557"/>
      <c r="K1069" s="557"/>
      <c r="L1069" s="624"/>
      <c r="M1069" s="557"/>
      <c r="N1069" s="621"/>
      <c r="O1069" s="557"/>
      <c r="P1069" s="623"/>
      <c r="Q1069" s="557"/>
      <c r="R1069" s="557"/>
      <c r="S1069" s="557"/>
      <c r="T1069" s="557"/>
      <c r="U1069" s="624"/>
      <c r="V1069" s="557"/>
      <c r="W1069" s="623"/>
      <c r="X1069" s="623"/>
      <c r="Y1069" s="623"/>
      <c r="Z1069" s="557"/>
      <c r="AA1069" s="557"/>
    </row>
    <row r="1070" spans="1:27">
      <c r="A1070" s="557"/>
      <c r="B1070" s="557"/>
      <c r="C1070" s="619"/>
      <c r="D1070" s="557"/>
      <c r="E1070" s="621"/>
      <c r="F1070" s="557"/>
      <c r="G1070" s="623"/>
      <c r="H1070" s="557"/>
      <c r="I1070" s="557"/>
      <c r="J1070" s="557"/>
      <c r="K1070" s="557"/>
      <c r="L1070" s="624"/>
      <c r="M1070" s="557"/>
      <c r="N1070" s="621"/>
      <c r="O1070" s="557"/>
      <c r="P1070" s="623"/>
      <c r="Q1070" s="557"/>
      <c r="R1070" s="557"/>
      <c r="S1070" s="557"/>
      <c r="T1070" s="557"/>
      <c r="U1070" s="624"/>
      <c r="V1070" s="557"/>
      <c r="W1070" s="623"/>
      <c r="X1070" s="623"/>
      <c r="Y1070" s="623"/>
      <c r="Z1070" s="557"/>
      <c r="AA1070" s="557"/>
    </row>
    <row r="1071" spans="1:27">
      <c r="A1071" s="557"/>
      <c r="B1071" s="557"/>
      <c r="C1071" s="619"/>
      <c r="D1071" s="557"/>
      <c r="E1071" s="621"/>
      <c r="F1071" s="557"/>
      <c r="G1071" s="623"/>
      <c r="H1071" s="557"/>
      <c r="I1071" s="557"/>
      <c r="J1071" s="557"/>
      <c r="K1071" s="557"/>
      <c r="L1071" s="624"/>
      <c r="M1071" s="557"/>
      <c r="N1071" s="621"/>
      <c r="O1071" s="557"/>
      <c r="P1071" s="623"/>
      <c r="Q1071" s="557"/>
      <c r="R1071" s="557"/>
      <c r="S1071" s="557"/>
      <c r="T1071" s="557"/>
      <c r="U1071" s="624"/>
      <c r="V1071" s="557"/>
      <c r="W1071" s="623"/>
      <c r="X1071" s="623"/>
      <c r="Y1071" s="623"/>
      <c r="Z1071" s="557"/>
      <c r="AA1071" s="557"/>
    </row>
    <row r="1072" spans="1:27">
      <c r="A1072" s="557"/>
      <c r="B1072" s="557"/>
      <c r="C1072" s="619"/>
      <c r="D1072" s="557"/>
      <c r="E1072" s="621"/>
      <c r="F1072" s="557"/>
      <c r="G1072" s="623"/>
      <c r="H1072" s="557"/>
      <c r="I1072" s="557"/>
      <c r="J1072" s="557"/>
      <c r="K1072" s="557"/>
      <c r="L1072" s="624"/>
      <c r="M1072" s="557"/>
      <c r="N1072" s="621"/>
      <c r="O1072" s="557"/>
      <c r="P1072" s="623"/>
      <c r="Q1072" s="557"/>
      <c r="R1072" s="557"/>
      <c r="S1072" s="557"/>
      <c r="T1072" s="557"/>
      <c r="U1072" s="624"/>
      <c r="V1072" s="557"/>
      <c r="W1072" s="623"/>
      <c r="X1072" s="623"/>
      <c r="Y1072" s="623"/>
      <c r="Z1072" s="557"/>
      <c r="AA1072" s="557"/>
    </row>
    <row r="1073" spans="1:27">
      <c r="A1073" s="557"/>
      <c r="B1073" s="557"/>
      <c r="C1073" s="619"/>
      <c r="D1073" s="557"/>
      <c r="E1073" s="621"/>
      <c r="F1073" s="557"/>
      <c r="G1073" s="623"/>
      <c r="H1073" s="557"/>
      <c r="I1073" s="557"/>
      <c r="J1073" s="557"/>
      <c r="K1073" s="557"/>
      <c r="L1073" s="624"/>
      <c r="M1073" s="557"/>
      <c r="N1073" s="621"/>
      <c r="O1073" s="557"/>
      <c r="P1073" s="623"/>
      <c r="Q1073" s="557"/>
      <c r="R1073" s="557"/>
      <c r="S1073" s="557"/>
      <c r="T1073" s="557"/>
      <c r="U1073" s="624"/>
      <c r="V1073" s="557"/>
      <c r="W1073" s="623"/>
      <c r="X1073" s="623"/>
      <c r="Y1073" s="623"/>
      <c r="Z1073" s="557"/>
      <c r="AA1073" s="557"/>
    </row>
    <row r="1074" spans="1:27">
      <c r="A1074" s="557"/>
      <c r="B1074" s="557"/>
      <c r="C1074" s="619"/>
      <c r="D1074" s="557"/>
      <c r="E1074" s="621"/>
      <c r="F1074" s="557"/>
      <c r="G1074" s="623"/>
      <c r="H1074" s="557"/>
      <c r="I1074" s="557"/>
      <c r="J1074" s="557"/>
      <c r="K1074" s="557"/>
      <c r="L1074" s="624"/>
      <c r="M1074" s="557"/>
      <c r="N1074" s="621"/>
      <c r="O1074" s="557"/>
      <c r="P1074" s="623"/>
      <c r="Q1074" s="557"/>
      <c r="R1074" s="557"/>
      <c r="S1074" s="557"/>
      <c r="T1074" s="557"/>
      <c r="U1074" s="624"/>
      <c r="V1074" s="557"/>
      <c r="W1074" s="623"/>
      <c r="X1074" s="623"/>
      <c r="Y1074" s="623"/>
      <c r="Z1074" s="557"/>
      <c r="AA1074" s="557"/>
    </row>
    <row r="1075" spans="1:27">
      <c r="A1075" s="557"/>
      <c r="B1075" s="557"/>
      <c r="C1075" s="619"/>
      <c r="D1075" s="557"/>
      <c r="E1075" s="621"/>
      <c r="F1075" s="557"/>
      <c r="G1075" s="623"/>
      <c r="H1075" s="557"/>
      <c r="I1075" s="557"/>
      <c r="J1075" s="557"/>
      <c r="K1075" s="557"/>
      <c r="L1075" s="624"/>
      <c r="M1075" s="557"/>
      <c r="N1075" s="621"/>
      <c r="O1075" s="557"/>
      <c r="P1075" s="623"/>
      <c r="Q1075" s="557"/>
      <c r="R1075" s="557"/>
      <c r="S1075" s="557"/>
      <c r="T1075" s="557"/>
      <c r="U1075" s="624"/>
      <c r="V1075" s="557"/>
      <c r="W1075" s="623"/>
      <c r="X1075" s="623"/>
      <c r="Y1075" s="623"/>
      <c r="Z1075" s="557"/>
      <c r="AA1075" s="557"/>
    </row>
    <row r="1076" spans="1:27">
      <c r="A1076" s="557"/>
      <c r="B1076" s="557"/>
      <c r="C1076" s="619"/>
      <c r="D1076" s="557"/>
      <c r="E1076" s="621"/>
      <c r="F1076" s="557"/>
      <c r="G1076" s="623"/>
      <c r="H1076" s="557"/>
      <c r="I1076" s="557"/>
      <c r="J1076" s="557"/>
      <c r="K1076" s="557"/>
      <c r="L1076" s="624"/>
      <c r="M1076" s="557"/>
      <c r="N1076" s="621"/>
      <c r="O1076" s="557"/>
      <c r="P1076" s="623"/>
      <c r="Q1076" s="557"/>
      <c r="R1076" s="557"/>
      <c r="S1076" s="557"/>
      <c r="T1076" s="557"/>
      <c r="U1076" s="624"/>
      <c r="V1076" s="557"/>
      <c r="W1076" s="623"/>
      <c r="X1076" s="623"/>
      <c r="Y1076" s="623"/>
      <c r="Z1076" s="557"/>
      <c r="AA1076" s="557"/>
    </row>
    <row r="1077" spans="1:27">
      <c r="A1077" s="557"/>
      <c r="B1077" s="557"/>
      <c r="C1077" s="619"/>
      <c r="D1077" s="557"/>
      <c r="E1077" s="621"/>
      <c r="F1077" s="557"/>
      <c r="G1077" s="623"/>
      <c r="H1077" s="557"/>
      <c r="I1077" s="557"/>
      <c r="J1077" s="557"/>
      <c r="K1077" s="557"/>
      <c r="L1077" s="624"/>
      <c r="M1077" s="557"/>
      <c r="N1077" s="621"/>
      <c r="O1077" s="557"/>
      <c r="P1077" s="623"/>
      <c r="Q1077" s="557"/>
      <c r="R1077" s="557"/>
      <c r="S1077" s="557"/>
      <c r="T1077" s="557"/>
      <c r="U1077" s="624"/>
      <c r="V1077" s="557"/>
      <c r="W1077" s="623"/>
      <c r="X1077" s="623"/>
      <c r="Y1077" s="623"/>
      <c r="Z1077" s="557"/>
      <c r="AA1077" s="557"/>
    </row>
    <row r="1078" spans="1:27">
      <c r="A1078" s="557"/>
      <c r="B1078" s="557"/>
      <c r="C1078" s="619"/>
      <c r="D1078" s="557"/>
      <c r="E1078" s="621"/>
      <c r="F1078" s="557"/>
      <c r="G1078" s="623"/>
      <c r="H1078" s="557"/>
      <c r="I1078" s="557"/>
      <c r="J1078" s="557"/>
      <c r="K1078" s="557"/>
      <c r="L1078" s="624"/>
      <c r="M1078" s="557"/>
      <c r="N1078" s="621"/>
      <c r="O1078" s="557"/>
      <c r="P1078" s="623"/>
      <c r="Q1078" s="557"/>
      <c r="R1078" s="557"/>
      <c r="S1078" s="557"/>
      <c r="T1078" s="557"/>
      <c r="U1078" s="624"/>
      <c r="V1078" s="557"/>
      <c r="W1078" s="623"/>
      <c r="X1078" s="623"/>
      <c r="Y1078" s="623"/>
      <c r="Z1078" s="557"/>
      <c r="AA1078" s="557"/>
    </row>
    <row r="1079" spans="1:27">
      <c r="A1079" s="557"/>
      <c r="B1079" s="557"/>
      <c r="C1079" s="619"/>
      <c r="D1079" s="557"/>
      <c r="E1079" s="621"/>
      <c r="F1079" s="557"/>
      <c r="G1079" s="623"/>
      <c r="H1079" s="557"/>
      <c r="I1079" s="557"/>
      <c r="J1079" s="557"/>
      <c r="K1079" s="557"/>
      <c r="L1079" s="624"/>
      <c r="M1079" s="557"/>
      <c r="N1079" s="621"/>
      <c r="O1079" s="557"/>
      <c r="P1079" s="623"/>
      <c r="Q1079" s="557"/>
      <c r="R1079" s="557"/>
      <c r="S1079" s="557"/>
      <c r="T1079" s="557"/>
      <c r="U1079" s="624"/>
      <c r="V1079" s="557"/>
      <c r="W1079" s="623"/>
      <c r="X1079" s="623"/>
      <c r="Y1079" s="623"/>
      <c r="Z1079" s="557"/>
      <c r="AA1079" s="557"/>
    </row>
    <row r="1080" spans="1:27">
      <c r="A1080" s="557"/>
      <c r="B1080" s="557"/>
      <c r="C1080" s="619"/>
      <c r="D1080" s="557"/>
      <c r="E1080" s="621"/>
      <c r="F1080" s="557"/>
      <c r="G1080" s="623"/>
      <c r="H1080" s="557"/>
      <c r="I1080" s="557"/>
      <c r="J1080" s="557"/>
      <c r="K1080" s="557"/>
      <c r="L1080" s="624"/>
      <c r="M1080" s="557"/>
      <c r="N1080" s="621"/>
      <c r="O1080" s="557"/>
      <c r="P1080" s="623"/>
      <c r="Q1080" s="557"/>
      <c r="R1080" s="557"/>
      <c r="S1080" s="557"/>
      <c r="T1080" s="557"/>
      <c r="U1080" s="624"/>
      <c r="V1080" s="557"/>
      <c r="W1080" s="623"/>
      <c r="X1080" s="623"/>
      <c r="Y1080" s="623"/>
      <c r="Z1080" s="557"/>
      <c r="AA1080" s="557"/>
    </row>
    <row r="1081" spans="1:27">
      <c r="A1081" s="557"/>
      <c r="B1081" s="557"/>
      <c r="C1081" s="619"/>
      <c r="D1081" s="557"/>
      <c r="E1081" s="621"/>
      <c r="F1081" s="557"/>
      <c r="G1081" s="623"/>
      <c r="H1081" s="557"/>
      <c r="I1081" s="557"/>
      <c r="J1081" s="557"/>
      <c r="K1081" s="557"/>
      <c r="L1081" s="624"/>
      <c r="M1081" s="557"/>
      <c r="N1081" s="621"/>
      <c r="O1081" s="557"/>
      <c r="P1081" s="623"/>
      <c r="Q1081" s="557"/>
      <c r="R1081" s="557"/>
      <c r="S1081" s="557"/>
      <c r="T1081" s="557"/>
      <c r="U1081" s="624"/>
      <c r="V1081" s="557"/>
      <c r="W1081" s="623"/>
      <c r="X1081" s="623"/>
      <c r="Y1081" s="623"/>
      <c r="Z1081" s="557"/>
      <c r="AA1081" s="557"/>
    </row>
    <row r="1082" spans="1:27">
      <c r="A1082" s="557"/>
      <c r="B1082" s="557"/>
      <c r="C1082" s="619"/>
      <c r="D1082" s="557"/>
      <c r="E1082" s="621"/>
      <c r="F1082" s="557"/>
      <c r="G1082" s="623"/>
      <c r="H1082" s="557"/>
      <c r="I1082" s="557"/>
      <c r="J1082" s="557"/>
      <c r="K1082" s="557"/>
      <c r="L1082" s="624"/>
      <c r="M1082" s="557"/>
      <c r="N1082" s="621"/>
      <c r="O1082" s="557"/>
      <c r="P1082" s="623"/>
      <c r="Q1082" s="557"/>
      <c r="R1082" s="557"/>
      <c r="S1082" s="557"/>
      <c r="T1082" s="557"/>
      <c r="U1082" s="624"/>
      <c r="V1082" s="557"/>
      <c r="W1082" s="623"/>
      <c r="X1082" s="623"/>
      <c r="Y1082" s="623"/>
      <c r="Z1082" s="557"/>
      <c r="AA1082" s="557"/>
    </row>
    <row r="1083" spans="1:27">
      <c r="A1083" s="557"/>
      <c r="B1083" s="557"/>
      <c r="C1083" s="619"/>
      <c r="D1083" s="557"/>
      <c r="E1083" s="621"/>
      <c r="F1083" s="557"/>
      <c r="G1083" s="623"/>
      <c r="H1083" s="557"/>
      <c r="I1083" s="557"/>
      <c r="J1083" s="557"/>
      <c r="K1083" s="557"/>
      <c r="L1083" s="624"/>
      <c r="M1083" s="557"/>
      <c r="N1083" s="621"/>
      <c r="O1083" s="557"/>
      <c r="P1083" s="623"/>
      <c r="Q1083" s="557"/>
      <c r="R1083" s="557"/>
      <c r="S1083" s="557"/>
      <c r="T1083" s="557"/>
      <c r="U1083" s="624"/>
      <c r="V1083" s="557"/>
      <c r="W1083" s="623"/>
      <c r="X1083" s="623"/>
      <c r="Y1083" s="623"/>
      <c r="Z1083" s="557"/>
      <c r="AA1083" s="557"/>
    </row>
    <row r="1084" spans="1:27">
      <c r="A1084" s="557"/>
      <c r="B1084" s="557"/>
      <c r="C1084" s="619"/>
      <c r="D1084" s="557"/>
      <c r="E1084" s="621"/>
      <c r="F1084" s="557"/>
      <c r="G1084" s="623"/>
      <c r="H1084" s="557"/>
      <c r="I1084" s="557"/>
      <c r="J1084" s="557"/>
      <c r="K1084" s="557"/>
      <c r="L1084" s="624"/>
      <c r="M1084" s="557"/>
      <c r="N1084" s="621"/>
      <c r="O1084" s="557"/>
      <c r="P1084" s="623"/>
      <c r="Q1084" s="557"/>
      <c r="R1084" s="557"/>
      <c r="S1084" s="557"/>
      <c r="T1084" s="557"/>
      <c r="U1084" s="624"/>
      <c r="V1084" s="557"/>
      <c r="W1084" s="623"/>
      <c r="X1084" s="623"/>
      <c r="Y1084" s="623"/>
      <c r="Z1084" s="557"/>
      <c r="AA1084" s="557"/>
    </row>
    <row r="1085" spans="1:27">
      <c r="A1085" s="557"/>
      <c r="B1085" s="557"/>
      <c r="C1085" s="619"/>
      <c r="D1085" s="557"/>
      <c r="E1085" s="621"/>
      <c r="F1085" s="557"/>
      <c r="G1085" s="623"/>
      <c r="H1085" s="557"/>
      <c r="I1085" s="557"/>
      <c r="J1085" s="557"/>
      <c r="K1085" s="557"/>
      <c r="L1085" s="624"/>
      <c r="M1085" s="557"/>
      <c r="N1085" s="621"/>
      <c r="O1085" s="557"/>
      <c r="P1085" s="623"/>
      <c r="Q1085" s="557"/>
      <c r="R1085" s="557"/>
      <c r="S1085" s="557"/>
      <c r="T1085" s="557"/>
      <c r="U1085" s="624"/>
      <c r="V1085" s="557"/>
      <c r="W1085" s="623"/>
      <c r="X1085" s="623"/>
      <c r="Y1085" s="623"/>
      <c r="Z1085" s="557"/>
      <c r="AA1085" s="557"/>
    </row>
    <row r="1086" spans="1:27">
      <c r="A1086" s="557"/>
      <c r="B1086" s="557"/>
      <c r="C1086" s="619"/>
      <c r="D1086" s="557"/>
      <c r="E1086" s="621"/>
      <c r="F1086" s="557"/>
      <c r="G1086" s="623"/>
      <c r="H1086" s="557"/>
      <c r="I1086" s="557"/>
      <c r="J1086" s="557"/>
      <c r="K1086" s="557"/>
      <c r="L1086" s="624"/>
      <c r="M1086" s="557"/>
      <c r="N1086" s="621"/>
      <c r="O1086" s="557"/>
      <c r="P1086" s="623"/>
      <c r="Q1086" s="557"/>
      <c r="R1086" s="557"/>
      <c r="S1086" s="557"/>
      <c r="T1086" s="557"/>
      <c r="U1086" s="624"/>
      <c r="V1086" s="557"/>
      <c r="W1086" s="623"/>
      <c r="X1086" s="623"/>
      <c r="Y1086" s="623"/>
      <c r="Z1086" s="557"/>
      <c r="AA1086" s="557"/>
    </row>
    <row r="1087" spans="1:27">
      <c r="A1087" s="557"/>
      <c r="B1087" s="557"/>
      <c r="C1087" s="619"/>
      <c r="D1087" s="557"/>
      <c r="E1087" s="621"/>
      <c r="F1087" s="557"/>
      <c r="G1087" s="623"/>
      <c r="H1087" s="557"/>
      <c r="I1087" s="557"/>
      <c r="J1087" s="557"/>
      <c r="K1087" s="557"/>
      <c r="L1087" s="624"/>
      <c r="M1087" s="557"/>
      <c r="N1087" s="621"/>
      <c r="O1087" s="557"/>
      <c r="P1087" s="623"/>
      <c r="Q1087" s="557"/>
      <c r="R1087" s="557"/>
      <c r="S1087" s="557"/>
      <c r="T1087" s="557"/>
      <c r="U1087" s="624"/>
      <c r="V1087" s="557"/>
      <c r="W1087" s="623"/>
      <c r="X1087" s="623"/>
      <c r="Y1087" s="623"/>
      <c r="Z1087" s="557"/>
      <c r="AA1087" s="557"/>
    </row>
    <row r="1088" spans="1:27">
      <c r="A1088" s="557"/>
      <c r="B1088" s="557"/>
      <c r="C1088" s="619"/>
      <c r="D1088" s="557"/>
      <c r="E1088" s="621"/>
      <c r="F1088" s="557"/>
      <c r="G1088" s="623"/>
      <c r="H1088" s="557"/>
      <c r="I1088" s="557"/>
      <c r="J1088" s="557"/>
      <c r="K1088" s="557"/>
      <c r="L1088" s="624"/>
      <c r="M1088" s="557"/>
      <c r="N1088" s="621"/>
      <c r="O1088" s="557"/>
      <c r="P1088" s="623"/>
      <c r="Q1088" s="557"/>
      <c r="R1088" s="557"/>
      <c r="S1088" s="557"/>
      <c r="T1088" s="557"/>
      <c r="U1088" s="624"/>
      <c r="V1088" s="557"/>
      <c r="W1088" s="623"/>
      <c r="X1088" s="623"/>
      <c r="Y1088" s="623"/>
      <c r="Z1088" s="557"/>
      <c r="AA1088" s="557"/>
    </row>
    <row r="1089" spans="1:27">
      <c r="A1089" s="557"/>
      <c r="B1089" s="557"/>
      <c r="C1089" s="619"/>
      <c r="D1089" s="557"/>
      <c r="E1089" s="621"/>
      <c r="F1089" s="557"/>
      <c r="G1089" s="623"/>
      <c r="H1089" s="557"/>
      <c r="I1089" s="557"/>
      <c r="J1089" s="557"/>
      <c r="K1089" s="557"/>
      <c r="L1089" s="624"/>
      <c r="M1089" s="557"/>
      <c r="N1089" s="621"/>
      <c r="O1089" s="557"/>
      <c r="P1089" s="623"/>
      <c r="Q1089" s="557"/>
      <c r="R1089" s="557"/>
      <c r="S1089" s="557"/>
      <c r="T1089" s="557"/>
      <c r="U1089" s="624"/>
      <c r="V1089" s="557"/>
      <c r="W1089" s="623"/>
      <c r="X1089" s="623"/>
      <c r="Y1089" s="623"/>
      <c r="Z1089" s="557"/>
      <c r="AA1089" s="557"/>
    </row>
    <row r="1090" spans="1:27">
      <c r="A1090" s="557"/>
      <c r="B1090" s="557"/>
      <c r="C1090" s="619"/>
      <c r="D1090" s="557"/>
      <c r="E1090" s="621"/>
      <c r="F1090" s="557"/>
      <c r="G1090" s="623"/>
      <c r="H1090" s="557"/>
      <c r="I1090" s="557"/>
      <c r="J1090" s="557"/>
      <c r="K1090" s="557"/>
      <c r="L1090" s="624"/>
      <c r="M1090" s="557"/>
      <c r="N1090" s="621"/>
      <c r="O1090" s="557"/>
      <c r="P1090" s="623"/>
      <c r="Q1090" s="557"/>
      <c r="R1090" s="557"/>
      <c r="S1090" s="557"/>
      <c r="T1090" s="557"/>
      <c r="U1090" s="624"/>
      <c r="V1090" s="557"/>
      <c r="W1090" s="623"/>
      <c r="X1090" s="623"/>
      <c r="Y1090" s="623"/>
      <c r="Z1090" s="557"/>
      <c r="AA1090" s="557"/>
    </row>
    <row r="1091" spans="1:27">
      <c r="A1091" s="557"/>
      <c r="B1091" s="557"/>
      <c r="C1091" s="619"/>
      <c r="D1091" s="557"/>
      <c r="E1091" s="621"/>
      <c r="F1091" s="557"/>
      <c r="G1091" s="623"/>
      <c r="H1091" s="557"/>
      <c r="I1091" s="557"/>
      <c r="J1091" s="557"/>
      <c r="K1091" s="557"/>
      <c r="L1091" s="624"/>
      <c r="M1091" s="557"/>
      <c r="N1091" s="621"/>
      <c r="O1091" s="557"/>
      <c r="P1091" s="623"/>
      <c r="Q1091" s="557"/>
      <c r="R1091" s="557"/>
      <c r="S1091" s="557"/>
      <c r="T1091" s="557"/>
      <c r="U1091" s="624"/>
      <c r="V1091" s="557"/>
      <c r="W1091" s="623"/>
      <c r="X1091" s="623"/>
      <c r="Y1091" s="623"/>
      <c r="Z1091" s="557"/>
      <c r="AA1091" s="557"/>
    </row>
    <row r="1092" spans="1:27">
      <c r="A1092" s="557"/>
      <c r="B1092" s="557"/>
      <c r="C1092" s="619"/>
      <c r="D1092" s="557"/>
      <c r="E1092" s="621"/>
      <c r="F1092" s="557"/>
      <c r="G1092" s="623"/>
      <c r="H1092" s="557"/>
      <c r="I1092" s="557"/>
      <c r="J1092" s="557"/>
      <c r="K1092" s="557"/>
      <c r="L1092" s="624"/>
      <c r="M1092" s="557"/>
      <c r="N1092" s="621"/>
      <c r="O1092" s="557"/>
      <c r="P1092" s="623"/>
      <c r="Q1092" s="557"/>
      <c r="R1092" s="557"/>
      <c r="S1092" s="557"/>
      <c r="T1092" s="557"/>
      <c r="U1092" s="624"/>
      <c r="V1092" s="557"/>
      <c r="W1092" s="623"/>
      <c r="X1092" s="623"/>
      <c r="Y1092" s="623"/>
      <c r="Z1092" s="557"/>
      <c r="AA1092" s="557"/>
    </row>
    <row r="1093" spans="1:27">
      <c r="A1093" s="557"/>
      <c r="B1093" s="557"/>
      <c r="C1093" s="619"/>
      <c r="D1093" s="557"/>
      <c r="E1093" s="621"/>
      <c r="F1093" s="557"/>
      <c r="G1093" s="623"/>
      <c r="H1093" s="557"/>
      <c r="I1093" s="557"/>
      <c r="J1093" s="557"/>
      <c r="K1093" s="557"/>
      <c r="L1093" s="624"/>
      <c r="M1093" s="557"/>
      <c r="N1093" s="621"/>
      <c r="O1093" s="557"/>
      <c r="P1093" s="623"/>
      <c r="Q1093" s="557"/>
      <c r="R1093" s="557"/>
      <c r="S1093" s="557"/>
      <c r="T1093" s="557"/>
      <c r="U1093" s="624"/>
      <c r="V1093" s="557"/>
      <c r="W1093" s="623"/>
      <c r="X1093" s="623"/>
      <c r="Y1093" s="623"/>
      <c r="Z1093" s="557"/>
      <c r="AA1093" s="557"/>
    </row>
    <row r="1094" spans="1:27">
      <c r="A1094" s="557"/>
      <c r="B1094" s="557"/>
      <c r="C1094" s="619"/>
      <c r="D1094" s="557"/>
      <c r="E1094" s="621"/>
      <c r="F1094" s="557"/>
      <c r="G1094" s="623"/>
      <c r="H1094" s="557"/>
      <c r="I1094" s="557"/>
      <c r="J1094" s="557"/>
      <c r="K1094" s="557"/>
      <c r="L1094" s="624"/>
      <c r="M1094" s="557"/>
      <c r="N1094" s="621"/>
      <c r="O1094" s="557"/>
      <c r="P1094" s="623"/>
      <c r="Q1094" s="557"/>
      <c r="R1094" s="557"/>
      <c r="S1094" s="557"/>
      <c r="T1094" s="557"/>
      <c r="U1094" s="624"/>
      <c r="V1094" s="557"/>
      <c r="W1094" s="623"/>
      <c r="X1094" s="623"/>
      <c r="Y1094" s="623"/>
      <c r="Z1094" s="557"/>
      <c r="AA1094" s="557"/>
    </row>
    <row r="1095" spans="1:27">
      <c r="A1095" s="557"/>
      <c r="B1095" s="557"/>
      <c r="C1095" s="619"/>
      <c r="D1095" s="557"/>
      <c r="E1095" s="621"/>
      <c r="F1095" s="557"/>
      <c r="G1095" s="623"/>
      <c r="H1095" s="557"/>
      <c r="I1095" s="557"/>
      <c r="J1095" s="557"/>
      <c r="K1095" s="557"/>
      <c r="L1095" s="624"/>
      <c r="M1095" s="557"/>
      <c r="N1095" s="621"/>
      <c r="O1095" s="557"/>
      <c r="P1095" s="623"/>
      <c r="Q1095" s="557"/>
      <c r="R1095" s="557"/>
      <c r="S1095" s="557"/>
      <c r="T1095" s="557"/>
      <c r="U1095" s="624"/>
      <c r="V1095" s="557"/>
      <c r="W1095" s="623"/>
      <c r="X1095" s="623"/>
      <c r="Y1095" s="623"/>
      <c r="Z1095" s="557"/>
      <c r="AA1095" s="557"/>
    </row>
    <row r="1096" spans="1:27">
      <c r="A1096" s="557"/>
      <c r="B1096" s="557"/>
      <c r="C1096" s="619"/>
      <c r="D1096" s="557"/>
      <c r="E1096" s="621"/>
      <c r="F1096" s="557"/>
      <c r="G1096" s="623"/>
      <c r="H1096" s="557"/>
      <c r="I1096" s="557"/>
      <c r="J1096" s="557"/>
      <c r="K1096" s="557"/>
      <c r="L1096" s="624"/>
      <c r="M1096" s="557"/>
      <c r="N1096" s="621"/>
      <c r="O1096" s="557"/>
      <c r="P1096" s="623"/>
      <c r="Q1096" s="557"/>
      <c r="R1096" s="557"/>
      <c r="S1096" s="557"/>
      <c r="T1096" s="557"/>
      <c r="U1096" s="624"/>
      <c r="V1096" s="557"/>
      <c r="W1096" s="623"/>
      <c r="X1096" s="623"/>
      <c r="Y1096" s="623"/>
      <c r="Z1096" s="557"/>
      <c r="AA1096" s="557"/>
    </row>
    <row r="1097" spans="1:27">
      <c r="A1097" s="557"/>
      <c r="B1097" s="557"/>
      <c r="C1097" s="619"/>
      <c r="D1097" s="557"/>
      <c r="E1097" s="621"/>
      <c r="F1097" s="557"/>
      <c r="G1097" s="623"/>
      <c r="H1097" s="557"/>
      <c r="I1097" s="557"/>
      <c r="J1097" s="557"/>
      <c r="K1097" s="557"/>
      <c r="L1097" s="624"/>
      <c r="M1097" s="557"/>
      <c r="N1097" s="621"/>
      <c r="O1097" s="557"/>
      <c r="P1097" s="623"/>
      <c r="Q1097" s="557"/>
      <c r="R1097" s="557"/>
      <c r="S1097" s="557"/>
      <c r="T1097" s="557"/>
      <c r="U1097" s="624"/>
      <c r="V1097" s="557"/>
      <c r="W1097" s="623"/>
      <c r="X1097" s="623"/>
      <c r="Y1097" s="623"/>
      <c r="Z1097" s="557"/>
      <c r="AA1097" s="557"/>
    </row>
    <row r="1098" spans="1:27">
      <c r="A1098" s="557"/>
      <c r="B1098" s="557"/>
      <c r="C1098" s="619"/>
      <c r="D1098" s="557"/>
      <c r="E1098" s="621"/>
      <c r="F1098" s="557"/>
      <c r="G1098" s="623"/>
      <c r="H1098" s="557"/>
      <c r="I1098" s="557"/>
      <c r="J1098" s="557"/>
      <c r="K1098" s="557"/>
      <c r="L1098" s="624"/>
      <c r="M1098" s="557"/>
      <c r="N1098" s="621"/>
      <c r="O1098" s="557"/>
      <c r="P1098" s="623"/>
      <c r="Q1098" s="557"/>
      <c r="R1098" s="557"/>
      <c r="S1098" s="557"/>
      <c r="T1098" s="557"/>
      <c r="U1098" s="624"/>
      <c r="V1098" s="557"/>
      <c r="W1098" s="623"/>
      <c r="X1098" s="623"/>
      <c r="Y1098" s="623"/>
      <c r="Z1098" s="557"/>
      <c r="AA1098" s="557"/>
    </row>
    <row r="1099" spans="1:27">
      <c r="A1099" s="557"/>
      <c r="B1099" s="557"/>
      <c r="C1099" s="619"/>
      <c r="D1099" s="557"/>
      <c r="E1099" s="621"/>
      <c r="F1099" s="557"/>
      <c r="G1099" s="623"/>
      <c r="H1099" s="557"/>
      <c r="I1099" s="557"/>
      <c r="J1099" s="557"/>
      <c r="K1099" s="557"/>
      <c r="L1099" s="624"/>
      <c r="M1099" s="557"/>
      <c r="N1099" s="621"/>
      <c r="O1099" s="557"/>
      <c r="P1099" s="623"/>
      <c r="Q1099" s="557"/>
      <c r="R1099" s="557"/>
      <c r="S1099" s="557"/>
      <c r="T1099" s="557"/>
      <c r="U1099" s="624"/>
      <c r="V1099" s="557"/>
      <c r="W1099" s="623"/>
      <c r="X1099" s="623"/>
      <c r="Y1099" s="623"/>
      <c r="Z1099" s="557"/>
      <c r="AA1099" s="557"/>
    </row>
    <row r="1100" spans="1:27">
      <c r="A1100" s="557"/>
      <c r="B1100" s="557"/>
      <c r="C1100" s="619"/>
      <c r="D1100" s="557"/>
      <c r="E1100" s="621"/>
      <c r="F1100" s="557"/>
      <c r="G1100" s="623"/>
      <c r="H1100" s="557"/>
      <c r="I1100" s="557"/>
      <c r="J1100" s="557"/>
      <c r="K1100" s="557"/>
      <c r="L1100" s="624"/>
      <c r="M1100" s="557"/>
      <c r="N1100" s="621"/>
      <c r="O1100" s="557"/>
      <c r="P1100" s="623"/>
      <c r="Q1100" s="557"/>
      <c r="R1100" s="557"/>
      <c r="S1100" s="557"/>
      <c r="T1100" s="557"/>
      <c r="U1100" s="624"/>
      <c r="V1100" s="557"/>
      <c r="W1100" s="623"/>
      <c r="X1100" s="623"/>
      <c r="Y1100" s="623"/>
      <c r="Z1100" s="557"/>
      <c r="AA1100" s="557"/>
    </row>
    <row r="1101" spans="1:27">
      <c r="A1101" s="557"/>
      <c r="B1101" s="557"/>
      <c r="C1101" s="619"/>
      <c r="D1101" s="557"/>
      <c r="E1101" s="621"/>
      <c r="F1101" s="557"/>
      <c r="G1101" s="623"/>
      <c r="H1101" s="557"/>
      <c r="I1101" s="557"/>
      <c r="J1101" s="557"/>
      <c r="K1101" s="557"/>
      <c r="L1101" s="624"/>
      <c r="M1101" s="557"/>
      <c r="N1101" s="621"/>
      <c r="O1101" s="557"/>
      <c r="P1101" s="623"/>
      <c r="Q1101" s="557"/>
      <c r="R1101" s="557"/>
      <c r="S1101" s="557"/>
      <c r="T1101" s="557"/>
      <c r="U1101" s="624"/>
      <c r="V1101" s="557"/>
      <c r="W1101" s="623"/>
      <c r="X1101" s="623"/>
      <c r="Y1101" s="623"/>
      <c r="Z1101" s="557"/>
      <c r="AA1101" s="557"/>
    </row>
    <row r="1102" spans="1:27">
      <c r="A1102" s="557"/>
      <c r="B1102" s="557"/>
      <c r="C1102" s="619"/>
      <c r="D1102" s="557"/>
      <c r="E1102" s="621"/>
      <c r="F1102" s="557"/>
      <c r="G1102" s="623"/>
      <c r="H1102" s="557"/>
      <c r="I1102" s="557"/>
      <c r="J1102" s="557"/>
      <c r="K1102" s="557"/>
      <c r="L1102" s="624"/>
      <c r="M1102" s="557"/>
      <c r="N1102" s="621"/>
      <c r="O1102" s="557"/>
      <c r="P1102" s="623"/>
      <c r="Q1102" s="557"/>
      <c r="R1102" s="557"/>
      <c r="S1102" s="557"/>
      <c r="T1102" s="557"/>
      <c r="U1102" s="624"/>
      <c r="V1102" s="557"/>
      <c r="W1102" s="623"/>
      <c r="X1102" s="623"/>
      <c r="Y1102" s="623"/>
      <c r="Z1102" s="557"/>
      <c r="AA1102" s="557"/>
    </row>
    <row r="1103" spans="1:27">
      <c r="A1103" s="557"/>
      <c r="B1103" s="557"/>
      <c r="C1103" s="619"/>
      <c r="D1103" s="557"/>
      <c r="E1103" s="621"/>
      <c r="F1103" s="557"/>
      <c r="G1103" s="623"/>
      <c r="H1103" s="557"/>
      <c r="I1103" s="557"/>
      <c r="J1103" s="557"/>
      <c r="K1103" s="557"/>
      <c r="L1103" s="624"/>
      <c r="M1103" s="557"/>
      <c r="N1103" s="621"/>
      <c r="O1103" s="557"/>
      <c r="P1103" s="623"/>
      <c r="Q1103" s="557"/>
      <c r="R1103" s="557"/>
      <c r="S1103" s="557"/>
      <c r="T1103" s="557"/>
      <c r="U1103" s="624"/>
      <c r="V1103" s="557"/>
      <c r="W1103" s="623"/>
      <c r="X1103" s="623"/>
      <c r="Y1103" s="623"/>
      <c r="Z1103" s="557"/>
      <c r="AA1103" s="557"/>
    </row>
    <row r="1104" spans="1:27">
      <c r="A1104" s="557"/>
      <c r="B1104" s="557"/>
      <c r="C1104" s="619"/>
      <c r="D1104" s="557"/>
      <c r="E1104" s="621"/>
      <c r="F1104" s="557"/>
      <c r="G1104" s="623"/>
      <c r="H1104" s="557"/>
      <c r="I1104" s="557"/>
      <c r="J1104" s="557"/>
      <c r="K1104" s="557"/>
      <c r="L1104" s="624"/>
      <c r="M1104" s="557"/>
      <c r="N1104" s="621"/>
      <c r="O1104" s="557"/>
      <c r="P1104" s="623"/>
      <c r="Q1104" s="557"/>
      <c r="R1104" s="557"/>
      <c r="S1104" s="557"/>
      <c r="T1104" s="557"/>
      <c r="U1104" s="624"/>
      <c r="V1104" s="557"/>
      <c r="W1104" s="623"/>
      <c r="X1104" s="623"/>
      <c r="Y1104" s="623"/>
      <c r="Z1104" s="557"/>
      <c r="AA1104" s="557"/>
    </row>
    <row r="1105" spans="1:27">
      <c r="A1105" s="557"/>
      <c r="B1105" s="557"/>
      <c r="C1105" s="619"/>
      <c r="D1105" s="557"/>
      <c r="E1105" s="621"/>
      <c r="F1105" s="557"/>
      <c r="G1105" s="623"/>
      <c r="H1105" s="557"/>
      <c r="I1105" s="557"/>
      <c r="J1105" s="557"/>
      <c r="K1105" s="557"/>
      <c r="L1105" s="624"/>
      <c r="M1105" s="557"/>
      <c r="N1105" s="621"/>
      <c r="O1105" s="557"/>
      <c r="P1105" s="623"/>
      <c r="Q1105" s="557"/>
      <c r="R1105" s="557"/>
      <c r="S1105" s="557"/>
      <c r="T1105" s="557"/>
      <c r="U1105" s="624"/>
      <c r="V1105" s="557"/>
      <c r="W1105" s="623"/>
      <c r="X1105" s="623"/>
      <c r="Y1105" s="623"/>
      <c r="Z1105" s="557"/>
      <c r="AA1105" s="557"/>
    </row>
    <row r="1106" spans="1:27">
      <c r="A1106" s="557"/>
      <c r="B1106" s="557"/>
      <c r="C1106" s="619"/>
      <c r="D1106" s="557"/>
      <c r="E1106" s="621"/>
      <c r="F1106" s="557"/>
      <c r="G1106" s="623"/>
      <c r="H1106" s="557"/>
      <c r="I1106" s="557"/>
      <c r="J1106" s="557"/>
      <c r="K1106" s="557"/>
      <c r="L1106" s="624"/>
      <c r="M1106" s="557"/>
      <c r="N1106" s="621"/>
      <c r="O1106" s="557"/>
      <c r="P1106" s="623"/>
      <c r="Q1106" s="557"/>
      <c r="R1106" s="557"/>
      <c r="S1106" s="557"/>
      <c r="T1106" s="557"/>
      <c r="U1106" s="624"/>
      <c r="V1106" s="557"/>
      <c r="W1106" s="623"/>
      <c r="X1106" s="623"/>
      <c r="Y1106" s="623"/>
      <c r="Z1106" s="557"/>
      <c r="AA1106" s="557"/>
    </row>
    <row r="1107" spans="1:27">
      <c r="A1107" s="557"/>
      <c r="B1107" s="557"/>
      <c r="C1107" s="619"/>
      <c r="D1107" s="557"/>
      <c r="E1107" s="621"/>
      <c r="F1107" s="557"/>
      <c r="G1107" s="623"/>
      <c r="H1107" s="557"/>
      <c r="I1107" s="557"/>
      <c r="J1107" s="557"/>
      <c r="K1107" s="557"/>
      <c r="L1107" s="624"/>
      <c r="M1107" s="557"/>
      <c r="N1107" s="621"/>
      <c r="O1107" s="557"/>
      <c r="P1107" s="623"/>
      <c r="Q1107" s="557"/>
      <c r="R1107" s="557"/>
      <c r="S1107" s="557"/>
      <c r="T1107" s="557"/>
      <c r="U1107" s="624"/>
      <c r="V1107" s="557"/>
      <c r="W1107" s="623"/>
      <c r="X1107" s="623"/>
      <c r="Y1107" s="623"/>
      <c r="Z1107" s="557"/>
      <c r="AA1107" s="557"/>
    </row>
    <row r="1108" spans="1:27">
      <c r="A1108" s="557"/>
      <c r="B1108" s="557"/>
      <c r="C1108" s="619"/>
      <c r="D1108" s="557"/>
      <c r="E1108" s="621"/>
      <c r="F1108" s="557"/>
      <c r="G1108" s="623"/>
      <c r="H1108" s="557"/>
      <c r="I1108" s="557"/>
      <c r="J1108" s="557"/>
      <c r="K1108" s="557"/>
      <c r="L1108" s="624"/>
      <c r="M1108" s="557"/>
      <c r="N1108" s="621"/>
      <c r="O1108" s="557"/>
      <c r="P1108" s="623"/>
      <c r="Q1108" s="557"/>
      <c r="R1108" s="557"/>
      <c r="S1108" s="557"/>
      <c r="T1108" s="557"/>
      <c r="U1108" s="624"/>
      <c r="V1108" s="557"/>
      <c r="W1108" s="623"/>
      <c r="X1108" s="623"/>
      <c r="Y1108" s="623"/>
      <c r="Z1108" s="557"/>
      <c r="AA1108" s="557"/>
    </row>
    <row r="1109" spans="1:27">
      <c r="A1109" s="557"/>
      <c r="B1109" s="557"/>
      <c r="C1109" s="619"/>
      <c r="D1109" s="557"/>
      <c r="E1109" s="621"/>
      <c r="F1109" s="557"/>
      <c r="G1109" s="623"/>
      <c r="H1109" s="557"/>
      <c r="I1109" s="557"/>
      <c r="J1109" s="557"/>
      <c r="K1109" s="557"/>
      <c r="L1109" s="624"/>
      <c r="M1109" s="557"/>
      <c r="N1109" s="621"/>
      <c r="O1109" s="557"/>
      <c r="P1109" s="623"/>
      <c r="Q1109" s="557"/>
      <c r="R1109" s="557"/>
      <c r="S1109" s="557"/>
      <c r="T1109" s="557"/>
      <c r="U1109" s="624"/>
      <c r="V1109" s="557"/>
      <c r="W1109" s="623"/>
      <c r="X1109" s="623"/>
      <c r="Y1109" s="623"/>
      <c r="Z1109" s="557"/>
      <c r="AA1109" s="557"/>
    </row>
    <row r="1110" spans="1:27">
      <c r="A1110" s="557"/>
      <c r="B1110" s="557"/>
      <c r="C1110" s="619"/>
      <c r="D1110" s="557"/>
      <c r="E1110" s="621"/>
      <c r="F1110" s="557"/>
      <c r="G1110" s="623"/>
      <c r="H1110" s="557"/>
      <c r="I1110" s="557"/>
      <c r="J1110" s="557"/>
      <c r="K1110" s="557"/>
      <c r="L1110" s="624"/>
      <c r="M1110" s="557"/>
      <c r="N1110" s="621"/>
      <c r="O1110" s="557"/>
      <c r="P1110" s="623"/>
      <c r="Q1110" s="557"/>
      <c r="R1110" s="557"/>
      <c r="S1110" s="557"/>
      <c r="T1110" s="557"/>
      <c r="U1110" s="624"/>
      <c r="V1110" s="557"/>
      <c r="W1110" s="623"/>
      <c r="X1110" s="623"/>
      <c r="Y1110" s="623"/>
      <c r="Z1110" s="557"/>
      <c r="AA1110" s="557"/>
    </row>
    <row r="1111" spans="1:27">
      <c r="A1111" s="557"/>
      <c r="B1111" s="557"/>
      <c r="C1111" s="619"/>
      <c r="D1111" s="557"/>
      <c r="E1111" s="621"/>
      <c r="F1111" s="557"/>
      <c r="G1111" s="623"/>
      <c r="H1111" s="557"/>
      <c r="I1111" s="557"/>
      <c r="J1111" s="557"/>
      <c r="K1111" s="557"/>
      <c r="L1111" s="624"/>
      <c r="M1111" s="557"/>
      <c r="N1111" s="621"/>
      <c r="O1111" s="557"/>
      <c r="P1111" s="623"/>
      <c r="Q1111" s="557"/>
      <c r="R1111" s="557"/>
      <c r="S1111" s="557"/>
      <c r="T1111" s="557"/>
      <c r="U1111" s="624"/>
      <c r="V1111" s="557"/>
      <c r="W1111" s="623"/>
      <c r="X1111" s="623"/>
      <c r="Y1111" s="623"/>
      <c r="Z1111" s="557"/>
      <c r="AA1111" s="557"/>
    </row>
    <row r="1112" spans="1:27">
      <c r="A1112" s="557"/>
      <c r="B1112" s="557"/>
      <c r="C1112" s="619"/>
      <c r="D1112" s="557"/>
      <c r="E1112" s="621"/>
      <c r="F1112" s="557"/>
      <c r="G1112" s="623"/>
      <c r="H1112" s="557"/>
      <c r="I1112" s="557"/>
      <c r="J1112" s="557"/>
      <c r="K1112" s="557"/>
      <c r="L1112" s="624"/>
      <c r="M1112" s="557"/>
      <c r="N1112" s="621"/>
      <c r="O1112" s="557"/>
      <c r="P1112" s="623"/>
      <c r="Q1112" s="557"/>
      <c r="R1112" s="557"/>
      <c r="S1112" s="557"/>
      <c r="T1112" s="557"/>
      <c r="U1112" s="624"/>
      <c r="V1112" s="557"/>
      <c r="W1112" s="623"/>
      <c r="X1112" s="623"/>
      <c r="Y1112" s="623"/>
      <c r="Z1112" s="557"/>
      <c r="AA1112" s="557"/>
    </row>
    <row r="1113" spans="1:27">
      <c r="A1113" s="557"/>
      <c r="B1113" s="557"/>
      <c r="C1113" s="619"/>
      <c r="D1113" s="557"/>
      <c r="E1113" s="621"/>
      <c r="F1113" s="557"/>
      <c r="G1113" s="623"/>
      <c r="H1113" s="557"/>
      <c r="I1113" s="557"/>
      <c r="J1113" s="557"/>
      <c r="K1113" s="557"/>
      <c r="L1113" s="624"/>
      <c r="M1113" s="557"/>
      <c r="N1113" s="621"/>
      <c r="O1113" s="557"/>
      <c r="P1113" s="623"/>
      <c r="Q1113" s="557"/>
      <c r="R1113" s="557"/>
      <c r="S1113" s="557"/>
      <c r="T1113" s="557"/>
      <c r="U1113" s="624"/>
      <c r="V1113" s="557"/>
      <c r="W1113" s="623"/>
      <c r="X1113" s="623"/>
      <c r="Y1113" s="623"/>
      <c r="Z1113" s="557"/>
      <c r="AA1113" s="557"/>
    </row>
    <row r="1114" spans="1:27">
      <c r="A1114" s="557"/>
      <c r="B1114" s="557"/>
      <c r="C1114" s="619"/>
      <c r="D1114" s="557"/>
      <c r="E1114" s="621"/>
      <c r="F1114" s="557"/>
      <c r="G1114" s="623"/>
      <c r="H1114" s="557"/>
      <c r="I1114" s="557"/>
      <c r="J1114" s="557"/>
      <c r="K1114" s="557"/>
      <c r="L1114" s="624"/>
      <c r="M1114" s="557"/>
      <c r="N1114" s="621"/>
      <c r="O1114" s="557"/>
      <c r="P1114" s="623"/>
      <c r="Q1114" s="557"/>
      <c r="R1114" s="557"/>
      <c r="S1114" s="557"/>
      <c r="T1114" s="557"/>
      <c r="U1114" s="624"/>
      <c r="V1114" s="557"/>
      <c r="W1114" s="623"/>
      <c r="X1114" s="623"/>
      <c r="Y1114" s="623"/>
      <c r="Z1114" s="557"/>
      <c r="AA1114" s="557"/>
    </row>
    <row r="1115" spans="1:27">
      <c r="A1115" s="557"/>
      <c r="B1115" s="557"/>
      <c r="C1115" s="619"/>
      <c r="D1115" s="557"/>
      <c r="E1115" s="621"/>
      <c r="F1115" s="557"/>
      <c r="G1115" s="623"/>
      <c r="H1115" s="557"/>
      <c r="I1115" s="557"/>
      <c r="J1115" s="557"/>
      <c r="K1115" s="557"/>
      <c r="L1115" s="624"/>
      <c r="M1115" s="557"/>
      <c r="N1115" s="621"/>
      <c r="O1115" s="557"/>
      <c r="P1115" s="623"/>
      <c r="Q1115" s="557"/>
      <c r="R1115" s="557"/>
      <c r="S1115" s="557"/>
      <c r="T1115" s="557"/>
      <c r="U1115" s="624"/>
      <c r="V1115" s="557"/>
      <c r="W1115" s="623"/>
      <c r="X1115" s="623"/>
      <c r="Y1115" s="623"/>
      <c r="Z1115" s="557"/>
      <c r="AA1115" s="557"/>
    </row>
    <row r="1116" spans="1:27">
      <c r="A1116" s="557"/>
      <c r="B1116" s="557"/>
      <c r="C1116" s="619"/>
      <c r="D1116" s="557"/>
      <c r="E1116" s="621"/>
      <c r="F1116" s="557"/>
      <c r="G1116" s="623"/>
      <c r="H1116" s="557"/>
      <c r="I1116" s="557"/>
      <c r="J1116" s="557"/>
      <c r="K1116" s="557"/>
      <c r="L1116" s="624"/>
      <c r="M1116" s="557"/>
      <c r="N1116" s="621"/>
      <c r="O1116" s="557"/>
      <c r="P1116" s="623"/>
      <c r="Q1116" s="557"/>
      <c r="R1116" s="557"/>
      <c r="S1116" s="557"/>
      <c r="T1116" s="557"/>
      <c r="U1116" s="624"/>
      <c r="V1116" s="557"/>
      <c r="W1116" s="623"/>
      <c r="X1116" s="623"/>
      <c r="Y1116" s="623"/>
      <c r="Z1116" s="557"/>
      <c r="AA1116" s="557"/>
    </row>
    <row r="1117" spans="1:27">
      <c r="A1117" s="557"/>
      <c r="B1117" s="557"/>
      <c r="C1117" s="619"/>
      <c r="D1117" s="557"/>
      <c r="E1117" s="621"/>
      <c r="F1117" s="557"/>
      <c r="G1117" s="623"/>
      <c r="H1117" s="557"/>
      <c r="I1117" s="557"/>
      <c r="J1117" s="557"/>
      <c r="K1117" s="557"/>
      <c r="L1117" s="624"/>
      <c r="M1117" s="557"/>
      <c r="N1117" s="621"/>
      <c r="O1117" s="557"/>
      <c r="P1117" s="623"/>
      <c r="Q1117" s="557"/>
      <c r="R1117" s="557"/>
      <c r="S1117" s="557"/>
      <c r="T1117" s="557"/>
      <c r="U1117" s="624"/>
      <c r="V1117" s="557"/>
      <c r="W1117" s="623"/>
      <c r="X1117" s="623"/>
      <c r="Y1117" s="623"/>
      <c r="Z1117" s="557"/>
      <c r="AA1117" s="557"/>
    </row>
  </sheetData>
  <mergeCells count="6">
    <mergeCell ref="B205:G205"/>
    <mergeCell ref="K205:P205"/>
    <mergeCell ref="T205:Y205"/>
    <mergeCell ref="B1:G1"/>
    <mergeCell ref="K1:P1"/>
    <mergeCell ref="T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997"/>
  <sheetViews>
    <sheetView workbookViewId="0">
      <selection sqref="A1:XFD1048576"/>
    </sheetView>
  </sheetViews>
  <sheetFormatPr defaultColWidth="14.42578125" defaultRowHeight="15" customHeight="1"/>
  <cols>
    <col min="1" max="1" width="32.5703125" customWidth="1"/>
    <col min="2" max="2" width="15.140625" customWidth="1"/>
    <col min="3" max="3" width="9.5703125" customWidth="1"/>
    <col min="4" max="4" width="5.140625" customWidth="1"/>
    <col min="5" max="5" width="14.5703125" customWidth="1"/>
    <col min="6" max="6" width="11.28515625" customWidth="1"/>
    <col min="7" max="7" width="9.5703125" customWidth="1"/>
    <col min="8" max="8" width="9" customWidth="1"/>
    <col min="9" max="9" width="4.42578125" customWidth="1"/>
    <col min="10" max="10" width="11.28515625" customWidth="1"/>
    <col min="12" max="12" width="8.140625" customWidth="1"/>
    <col min="13" max="13" width="7.5703125" customWidth="1"/>
    <col min="14" max="14" width="11.7109375" customWidth="1"/>
    <col min="15" max="15" width="9.85546875" customWidth="1"/>
    <col min="16" max="16" width="9.28515625" customWidth="1"/>
    <col min="17" max="17" width="7.140625" customWidth="1"/>
    <col min="18" max="18" width="2.85546875" customWidth="1"/>
    <col min="19" max="19" width="8.85546875" customWidth="1"/>
    <col min="20" max="20" width="17.42578125" customWidth="1"/>
    <col min="21" max="21" width="8.42578125" customWidth="1"/>
    <col min="22" max="22" width="7.42578125" customWidth="1"/>
    <col min="23" max="23" width="14.5703125" customWidth="1"/>
    <col min="24" max="24" width="10.42578125" customWidth="1"/>
    <col min="25" max="25" width="9.140625" customWidth="1"/>
    <col min="26" max="26" width="8.28515625" customWidth="1"/>
    <col min="27" max="27" width="3.85546875" customWidth="1"/>
    <col min="28" max="28" width="8.140625" customWidth="1"/>
    <col min="29" max="29" width="8.7109375" customWidth="1"/>
    <col min="30" max="30" width="17.85546875" customWidth="1"/>
    <col min="31" max="31" width="9.140625" customWidth="1"/>
    <col min="32" max="32" width="5.85546875" customWidth="1"/>
    <col min="33" max="33" width="13.28515625" customWidth="1"/>
    <col min="34" max="34" width="11.5703125" customWidth="1"/>
    <col min="35" max="35" width="8.85546875" customWidth="1"/>
    <col min="36" max="36" width="20.28515625" customWidth="1"/>
  </cols>
  <sheetData>
    <row r="1" spans="1:37">
      <c r="A1" s="571"/>
      <c r="B1" s="1041"/>
      <c r="C1" s="1039"/>
      <c r="D1" s="1039"/>
      <c r="E1" s="1039"/>
      <c r="F1" s="1039"/>
      <c r="G1" s="1040"/>
      <c r="H1" s="572"/>
      <c r="I1" s="573"/>
      <c r="J1" s="574"/>
      <c r="K1" s="1042"/>
      <c r="L1" s="1039"/>
      <c r="M1" s="1039"/>
      <c r="N1" s="1039"/>
      <c r="O1" s="1039"/>
      <c r="P1" s="1040"/>
      <c r="Q1" s="575"/>
      <c r="R1" s="573"/>
      <c r="S1" s="576"/>
      <c r="T1" s="1043"/>
      <c r="U1" s="1039"/>
      <c r="V1" s="1039"/>
      <c r="W1" s="1039"/>
      <c r="X1" s="1039"/>
      <c r="Y1" s="1040"/>
      <c r="Z1" s="577"/>
      <c r="AA1" s="573"/>
      <c r="AB1" s="573"/>
      <c r="AC1" s="573"/>
      <c r="AD1" s="578"/>
      <c r="AE1" s="1044"/>
      <c r="AF1" s="1045"/>
      <c r="AG1" s="1045"/>
      <c r="AH1" s="1045"/>
      <c r="AI1" s="1046"/>
      <c r="AJ1" s="573"/>
      <c r="AK1" s="573"/>
    </row>
    <row r="2" spans="1:37">
      <c r="A2" s="579"/>
      <c r="B2" s="580"/>
      <c r="C2" s="580"/>
      <c r="D2" s="580"/>
      <c r="E2" s="580"/>
      <c r="F2" s="580"/>
      <c r="G2" s="580"/>
      <c r="H2" s="580"/>
      <c r="I2" s="581"/>
      <c r="J2" s="582"/>
      <c r="K2" s="583"/>
      <c r="L2" s="583"/>
      <c r="M2" s="583"/>
      <c r="N2" s="583"/>
      <c r="O2" s="583"/>
      <c r="P2" s="583"/>
      <c r="Q2" s="583"/>
      <c r="R2" s="581"/>
      <c r="S2" s="584"/>
      <c r="T2" s="585"/>
      <c r="U2" s="585"/>
      <c r="V2" s="585"/>
      <c r="W2" s="585"/>
      <c r="X2" s="585"/>
      <c r="Y2" s="585"/>
      <c r="Z2" s="585"/>
      <c r="AA2" s="581"/>
      <c r="AB2" s="586"/>
      <c r="AC2" s="586"/>
      <c r="AD2" s="587"/>
      <c r="AE2" s="588"/>
      <c r="AF2" s="588"/>
      <c r="AG2" s="588"/>
      <c r="AH2" s="588"/>
      <c r="AI2" s="588"/>
      <c r="AJ2" s="588"/>
      <c r="AK2" s="581"/>
    </row>
    <row r="3" spans="1:37">
      <c r="A3" s="552"/>
      <c r="B3" s="563"/>
      <c r="C3" s="556"/>
      <c r="D3" s="589"/>
      <c r="E3" s="590"/>
      <c r="F3" s="592"/>
      <c r="G3" s="594"/>
      <c r="H3" s="595"/>
      <c r="I3" s="564"/>
      <c r="J3" s="552"/>
      <c r="K3" s="569"/>
      <c r="L3" s="596"/>
      <c r="M3" s="589"/>
      <c r="N3" s="590"/>
      <c r="O3" s="589"/>
      <c r="P3" s="594"/>
      <c r="Q3" s="598"/>
      <c r="R3" s="564"/>
      <c r="S3" s="552"/>
      <c r="T3" s="569"/>
      <c r="U3" s="599"/>
      <c r="V3" s="589"/>
      <c r="W3" s="590"/>
      <c r="X3" s="589"/>
      <c r="Y3" s="592"/>
      <c r="Z3" s="598"/>
      <c r="AA3" s="597"/>
      <c r="AB3" s="600"/>
      <c r="AC3" s="600"/>
      <c r="AD3" s="569"/>
      <c r="AE3" s="596"/>
      <c r="AF3" s="596"/>
      <c r="AG3" s="590"/>
      <c r="AH3" s="601"/>
      <c r="AI3" s="602"/>
      <c r="AJ3" s="603"/>
      <c r="AK3" s="597"/>
    </row>
    <row r="4" spans="1:37">
      <c r="A4" s="552"/>
      <c r="B4" s="563"/>
      <c r="C4" s="556"/>
      <c r="D4" s="589"/>
      <c r="E4" s="590"/>
      <c r="F4" s="592"/>
      <c r="G4" s="594"/>
      <c r="H4" s="595"/>
      <c r="I4" s="564"/>
      <c r="J4" s="552"/>
      <c r="K4" s="569"/>
      <c r="L4" s="596"/>
      <c r="M4" s="589"/>
      <c r="N4" s="590"/>
      <c r="O4" s="589"/>
      <c r="P4" s="594"/>
      <c r="Q4" s="598"/>
      <c r="R4" s="564"/>
      <c r="S4" s="552"/>
      <c r="T4" s="569"/>
      <c r="U4" s="599"/>
      <c r="V4" s="589"/>
      <c r="W4" s="590"/>
      <c r="X4" s="589"/>
      <c r="Y4" s="592"/>
      <c r="Z4" s="598"/>
      <c r="AA4" s="597"/>
      <c r="AB4" s="600"/>
      <c r="AC4" s="600"/>
      <c r="AD4" s="569"/>
      <c r="AE4" s="596"/>
      <c r="AF4" s="596"/>
      <c r="AG4" s="590"/>
      <c r="AH4" s="601"/>
      <c r="AI4" s="602"/>
      <c r="AJ4" s="603"/>
      <c r="AK4" s="597"/>
    </row>
    <row r="5" spans="1:37">
      <c r="A5" s="552"/>
      <c r="B5" s="563"/>
      <c r="C5" s="556"/>
      <c r="D5" s="589"/>
      <c r="E5" s="590"/>
      <c r="F5" s="592"/>
      <c r="G5" s="594"/>
      <c r="H5" s="595"/>
      <c r="I5" s="564"/>
      <c r="J5" s="552"/>
      <c r="K5" s="569"/>
      <c r="L5" s="596"/>
      <c r="M5" s="589"/>
      <c r="N5" s="590"/>
      <c r="O5" s="589"/>
      <c r="P5" s="594"/>
      <c r="Q5" s="598"/>
      <c r="R5" s="564"/>
      <c r="S5" s="552"/>
      <c r="T5" s="569"/>
      <c r="U5" s="599"/>
      <c r="V5" s="589"/>
      <c r="W5" s="590"/>
      <c r="X5" s="589"/>
      <c r="Y5" s="592"/>
      <c r="Z5" s="598"/>
      <c r="AA5" s="597"/>
      <c r="AB5" s="600"/>
      <c r="AC5" s="600"/>
      <c r="AD5" s="569"/>
      <c r="AE5" s="596"/>
      <c r="AF5" s="596"/>
      <c r="AG5" s="590"/>
      <c r="AH5" s="601"/>
      <c r="AI5" s="602"/>
      <c r="AJ5" s="603"/>
      <c r="AK5" s="597"/>
    </row>
    <row r="6" spans="1:37">
      <c r="A6" s="604"/>
      <c r="B6" s="563"/>
      <c r="C6" s="556"/>
      <c r="D6" s="556"/>
      <c r="E6" s="590"/>
      <c r="F6" s="592"/>
      <c r="G6" s="594"/>
      <c r="H6" s="595"/>
      <c r="I6" s="564"/>
      <c r="J6" s="605"/>
      <c r="K6" s="569"/>
      <c r="L6" s="596"/>
      <c r="M6" s="606"/>
      <c r="N6" s="590"/>
      <c r="O6" s="589"/>
      <c r="P6" s="594"/>
      <c r="Q6" s="598"/>
      <c r="R6" s="564"/>
      <c r="S6" s="605"/>
      <c r="T6" s="569"/>
      <c r="U6" s="599"/>
      <c r="V6" s="589"/>
      <c r="W6" s="590"/>
      <c r="X6" s="589"/>
      <c r="Y6" s="592"/>
      <c r="Z6" s="598"/>
      <c r="AA6" s="597"/>
      <c r="AB6" s="600"/>
      <c r="AC6" s="600"/>
      <c r="AD6" s="569"/>
      <c r="AE6" s="596"/>
      <c r="AF6" s="596"/>
      <c r="AG6" s="590"/>
      <c r="AH6" s="601"/>
      <c r="AI6" s="602"/>
      <c r="AJ6" s="603"/>
      <c r="AK6" s="597"/>
    </row>
    <row r="7" spans="1:37">
      <c r="A7" s="558"/>
      <c r="B7" s="562"/>
      <c r="C7" s="559"/>
      <c r="D7" s="614"/>
      <c r="E7" s="590"/>
      <c r="F7" s="616"/>
      <c r="G7" s="594"/>
      <c r="H7" s="618"/>
      <c r="I7" s="564"/>
      <c r="J7" s="605"/>
      <c r="K7" s="620"/>
      <c r="L7" s="622"/>
      <c r="M7" s="616"/>
      <c r="N7" s="590"/>
      <c r="O7" s="616"/>
      <c r="P7" s="594"/>
      <c r="Q7" s="618"/>
      <c r="R7" s="564"/>
      <c r="S7" s="605"/>
      <c r="T7" s="620"/>
      <c r="U7" s="622"/>
      <c r="V7" s="616"/>
      <c r="W7" s="590"/>
      <c r="X7" s="616"/>
      <c r="Y7" s="592"/>
      <c r="Z7" s="618"/>
      <c r="AA7" s="597"/>
      <c r="AB7" s="625"/>
      <c r="AC7" s="625"/>
      <c r="AD7" s="569"/>
      <c r="AE7" s="596"/>
      <c r="AF7" s="596"/>
      <c r="AG7" s="590"/>
      <c r="AH7" s="601"/>
      <c r="AI7" s="602"/>
      <c r="AJ7" s="603"/>
      <c r="AK7" s="597"/>
    </row>
    <row r="8" spans="1:37">
      <c r="A8" s="552"/>
      <c r="B8" s="563"/>
      <c r="C8" s="556"/>
      <c r="D8" s="589"/>
      <c r="E8" s="590"/>
      <c r="F8" s="592"/>
      <c r="G8" s="594"/>
      <c r="H8" s="595"/>
      <c r="I8" s="564"/>
      <c r="J8" s="552"/>
      <c r="K8" s="569"/>
      <c r="L8" s="596"/>
      <c r="M8" s="589"/>
      <c r="N8" s="590"/>
      <c r="O8" s="589"/>
      <c r="P8" s="594"/>
      <c r="Q8" s="598"/>
      <c r="R8" s="564"/>
      <c r="S8" s="552"/>
      <c r="T8" s="569"/>
      <c r="U8" s="596"/>
      <c r="V8" s="589"/>
      <c r="W8" s="590"/>
      <c r="X8" s="589"/>
      <c r="Y8" s="592"/>
      <c r="Z8" s="598"/>
      <c r="AA8" s="597"/>
      <c r="AB8" s="600"/>
      <c r="AC8" s="600"/>
      <c r="AD8" s="569"/>
      <c r="AE8" s="631"/>
      <c r="AF8" s="631"/>
      <c r="AG8" s="590"/>
      <c r="AH8" s="632"/>
      <c r="AI8" s="601"/>
      <c r="AJ8" s="603"/>
      <c r="AK8" s="597"/>
    </row>
    <row r="9" spans="1:37">
      <c r="A9" s="552"/>
      <c r="B9" s="563"/>
      <c r="C9" s="556"/>
      <c r="D9" s="589"/>
      <c r="E9" s="590"/>
      <c r="F9" s="592"/>
      <c r="G9" s="594"/>
      <c r="H9" s="595"/>
      <c r="I9" s="564"/>
      <c r="J9" s="552"/>
      <c r="K9" s="569"/>
      <c r="L9" s="596"/>
      <c r="M9" s="589"/>
      <c r="N9" s="590"/>
      <c r="O9" s="589"/>
      <c r="P9" s="594"/>
      <c r="Q9" s="598"/>
      <c r="R9" s="564"/>
      <c r="S9" s="552"/>
      <c r="T9" s="569"/>
      <c r="U9" s="596"/>
      <c r="V9" s="589"/>
      <c r="W9" s="590"/>
      <c r="X9" s="589"/>
      <c r="Y9" s="592"/>
      <c r="Z9" s="598"/>
      <c r="AA9" s="597"/>
      <c r="AB9" s="600"/>
      <c r="AC9" s="600"/>
      <c r="AD9" s="633"/>
      <c r="AE9" s="634"/>
      <c r="AF9" s="635"/>
      <c r="AG9" s="616"/>
      <c r="AH9" s="636"/>
      <c r="AI9" s="602"/>
      <c r="AJ9" s="603"/>
      <c r="AK9" s="597"/>
    </row>
    <row r="10" spans="1:37">
      <c r="A10" s="552"/>
      <c r="B10" s="563"/>
      <c r="C10" s="556"/>
      <c r="D10" s="589"/>
      <c r="E10" s="590"/>
      <c r="F10" s="592"/>
      <c r="G10" s="594"/>
      <c r="H10" s="595"/>
      <c r="I10" s="564"/>
      <c r="J10" s="552"/>
      <c r="K10" s="569"/>
      <c r="L10" s="596"/>
      <c r="M10" s="589"/>
      <c r="N10" s="590"/>
      <c r="O10" s="589"/>
      <c r="P10" s="594"/>
      <c r="Q10" s="598"/>
      <c r="R10" s="564"/>
      <c r="S10" s="552"/>
      <c r="T10" s="569"/>
      <c r="U10" s="596"/>
      <c r="V10" s="589"/>
      <c r="W10" s="590"/>
      <c r="X10" s="589"/>
      <c r="Y10" s="592"/>
      <c r="Z10" s="598"/>
      <c r="AA10" s="597"/>
      <c r="AB10" s="600"/>
      <c r="AC10" s="600"/>
      <c r="AD10" s="597"/>
      <c r="AE10" s="597"/>
      <c r="AF10" s="597"/>
      <c r="AG10" s="597"/>
      <c r="AH10" s="597"/>
      <c r="AI10" s="597"/>
      <c r="AJ10" s="597"/>
      <c r="AK10" s="597"/>
    </row>
    <row r="11" spans="1:37">
      <c r="A11" s="558"/>
      <c r="B11" s="563"/>
      <c r="C11" s="556"/>
      <c r="D11" s="556"/>
      <c r="E11" s="590"/>
      <c r="F11" s="592"/>
      <c r="G11" s="594"/>
      <c r="H11" s="595"/>
      <c r="I11" s="564"/>
      <c r="J11" s="605"/>
      <c r="K11" s="569"/>
      <c r="L11" s="596"/>
      <c r="M11" s="606"/>
      <c r="N11" s="590"/>
      <c r="O11" s="589"/>
      <c r="P11" s="594"/>
      <c r="Q11" s="598"/>
      <c r="R11" s="564"/>
      <c r="S11" s="605"/>
      <c r="T11" s="569"/>
      <c r="U11" s="596"/>
      <c r="V11" s="606"/>
      <c r="W11" s="590"/>
      <c r="X11" s="589"/>
      <c r="Y11" s="592"/>
      <c r="Z11" s="598"/>
      <c r="AA11" s="597"/>
      <c r="AB11" s="600"/>
      <c r="AC11" s="600"/>
      <c r="AD11" s="637"/>
      <c r="AE11" s="637"/>
      <c r="AF11" s="597"/>
      <c r="AG11" s="597"/>
      <c r="AH11" s="597"/>
      <c r="AI11" s="597"/>
      <c r="AJ11" s="597"/>
      <c r="AK11" s="597"/>
    </row>
    <row r="12" spans="1:37">
      <c r="A12" s="558"/>
      <c r="B12" s="568"/>
      <c r="C12" s="559"/>
      <c r="D12" s="614"/>
      <c r="E12" s="590"/>
      <c r="F12" s="616"/>
      <c r="G12" s="594"/>
      <c r="H12" s="595"/>
      <c r="I12" s="564"/>
      <c r="J12" s="605"/>
      <c r="K12" s="620"/>
      <c r="L12" s="622"/>
      <c r="M12" s="616"/>
      <c r="N12" s="590"/>
      <c r="O12" s="616"/>
      <c r="P12" s="594"/>
      <c r="Q12" s="598"/>
      <c r="R12" s="564"/>
      <c r="S12" s="605"/>
      <c r="T12" s="620"/>
      <c r="U12" s="622"/>
      <c r="V12" s="616"/>
      <c r="W12" s="590"/>
      <c r="X12" s="616"/>
      <c r="Y12" s="592"/>
      <c r="Z12" s="618"/>
      <c r="AA12" s="597"/>
      <c r="AB12" s="625"/>
      <c r="AC12" s="625"/>
      <c r="AD12" s="638"/>
      <c r="AE12" s="597"/>
      <c r="AF12" s="597"/>
      <c r="AG12" s="597"/>
      <c r="AH12" s="597"/>
      <c r="AI12" s="597"/>
      <c r="AJ12" s="597"/>
      <c r="AK12" s="597"/>
    </row>
    <row r="13" spans="1:37">
      <c r="A13" s="552"/>
      <c r="B13" s="569"/>
      <c r="C13" s="556"/>
      <c r="D13" s="589"/>
      <c r="E13" s="590"/>
      <c r="F13" s="592"/>
      <c r="G13" s="594"/>
      <c r="H13" s="595"/>
      <c r="I13" s="564"/>
      <c r="J13" s="552"/>
      <c r="K13" s="569"/>
      <c r="L13" s="596"/>
      <c r="M13" s="589"/>
      <c r="N13" s="590"/>
      <c r="O13" s="589"/>
      <c r="P13" s="594"/>
      <c r="Q13" s="598"/>
      <c r="R13" s="564"/>
      <c r="S13" s="552"/>
      <c r="T13" s="569"/>
      <c r="U13" s="596"/>
      <c r="V13" s="589"/>
      <c r="W13" s="590"/>
      <c r="X13" s="589"/>
      <c r="Y13" s="592"/>
      <c r="Z13" s="598"/>
      <c r="AA13" s="597"/>
      <c r="AB13" s="600"/>
      <c r="AC13" s="600"/>
      <c r="AD13" s="638"/>
      <c r="AE13" s="597"/>
      <c r="AF13" s="597"/>
      <c r="AG13" s="597"/>
      <c r="AH13" s="597"/>
      <c r="AI13" s="597"/>
      <c r="AJ13" s="597"/>
      <c r="AK13" s="597"/>
    </row>
    <row r="14" spans="1:37">
      <c r="A14" s="552"/>
      <c r="B14" s="569"/>
      <c r="C14" s="556"/>
      <c r="D14" s="589"/>
      <c r="E14" s="590"/>
      <c r="F14" s="592"/>
      <c r="G14" s="594"/>
      <c r="H14" s="595"/>
      <c r="I14" s="564"/>
      <c r="J14" s="552"/>
      <c r="K14" s="569"/>
      <c r="L14" s="596"/>
      <c r="M14" s="589"/>
      <c r="N14" s="590"/>
      <c r="O14" s="589"/>
      <c r="P14" s="594"/>
      <c r="Q14" s="598"/>
      <c r="R14" s="564"/>
      <c r="S14" s="552"/>
      <c r="T14" s="569"/>
      <c r="U14" s="596"/>
      <c r="V14" s="589"/>
      <c r="W14" s="590"/>
      <c r="X14" s="589"/>
      <c r="Y14" s="592"/>
      <c r="Z14" s="598"/>
      <c r="AA14" s="597"/>
      <c r="AB14" s="600"/>
      <c r="AC14" s="600"/>
      <c r="AD14" s="638"/>
      <c r="AE14" s="597"/>
      <c r="AF14" s="597"/>
      <c r="AG14" s="597"/>
      <c r="AH14" s="597"/>
      <c r="AI14" s="597"/>
      <c r="AJ14" s="597"/>
      <c r="AK14" s="597"/>
    </row>
    <row r="15" spans="1:37">
      <c r="A15" s="552"/>
      <c r="B15" s="569"/>
      <c r="C15" s="556"/>
      <c r="D15" s="589"/>
      <c r="E15" s="590"/>
      <c r="F15" s="592"/>
      <c r="G15" s="594"/>
      <c r="H15" s="595"/>
      <c r="I15" s="564"/>
      <c r="J15" s="552"/>
      <c r="K15" s="569"/>
      <c r="L15" s="596"/>
      <c r="M15" s="589"/>
      <c r="N15" s="590"/>
      <c r="O15" s="589"/>
      <c r="P15" s="594"/>
      <c r="Q15" s="598"/>
      <c r="R15" s="564"/>
      <c r="S15" s="552"/>
      <c r="T15" s="569"/>
      <c r="U15" s="596"/>
      <c r="V15" s="589"/>
      <c r="W15" s="590"/>
      <c r="X15" s="589"/>
      <c r="Y15" s="592"/>
      <c r="Z15" s="598"/>
      <c r="AA15" s="597"/>
      <c r="AB15" s="600"/>
      <c r="AC15" s="600"/>
      <c r="AD15" s="638"/>
      <c r="AE15" s="597"/>
      <c r="AF15" s="597"/>
      <c r="AG15" s="597"/>
      <c r="AH15" s="597"/>
      <c r="AI15" s="597"/>
      <c r="AJ15" s="597"/>
      <c r="AK15" s="597"/>
    </row>
    <row r="16" spans="1:37">
      <c r="A16" s="558"/>
      <c r="B16" s="569"/>
      <c r="C16" s="556"/>
      <c r="D16" s="556"/>
      <c r="E16" s="590"/>
      <c r="F16" s="592"/>
      <c r="G16" s="594"/>
      <c r="H16" s="595"/>
      <c r="I16" s="564"/>
      <c r="J16" s="605"/>
      <c r="K16" s="569"/>
      <c r="L16" s="596"/>
      <c r="M16" s="606"/>
      <c r="N16" s="590"/>
      <c r="O16" s="589"/>
      <c r="P16" s="594"/>
      <c r="Q16" s="598"/>
      <c r="R16" s="564"/>
      <c r="S16" s="605"/>
      <c r="T16" s="569"/>
      <c r="U16" s="596"/>
      <c r="V16" s="606"/>
      <c r="W16" s="590"/>
      <c r="X16" s="589"/>
      <c r="Y16" s="592"/>
      <c r="Z16" s="598"/>
      <c r="AA16" s="597"/>
      <c r="AB16" s="600"/>
      <c r="AC16" s="600"/>
      <c r="AD16" s="638"/>
      <c r="AE16" s="597"/>
      <c r="AF16" s="597"/>
      <c r="AG16" s="597"/>
      <c r="AH16" s="597"/>
      <c r="AI16" s="597"/>
      <c r="AJ16" s="597"/>
      <c r="AK16" s="597"/>
    </row>
    <row r="17" spans="1:37">
      <c r="A17" s="558"/>
      <c r="B17" s="568"/>
      <c r="C17" s="559"/>
      <c r="D17" s="614"/>
      <c r="E17" s="590"/>
      <c r="F17" s="616"/>
      <c r="G17" s="594"/>
      <c r="H17" s="618"/>
      <c r="I17" s="564"/>
      <c r="J17" s="605"/>
      <c r="K17" s="620"/>
      <c r="L17" s="622"/>
      <c r="M17" s="616"/>
      <c r="N17" s="590"/>
      <c r="O17" s="616"/>
      <c r="P17" s="594"/>
      <c r="Q17" s="598"/>
      <c r="R17" s="564"/>
      <c r="S17" s="605"/>
      <c r="T17" s="620"/>
      <c r="U17" s="622"/>
      <c r="V17" s="616"/>
      <c r="W17" s="590"/>
      <c r="X17" s="616"/>
      <c r="Y17" s="592"/>
      <c r="Z17" s="618"/>
      <c r="AA17" s="597"/>
      <c r="AB17" s="625"/>
      <c r="AC17" s="625"/>
      <c r="AD17" s="638"/>
      <c r="AE17" s="597"/>
      <c r="AF17" s="597"/>
      <c r="AG17" s="597"/>
      <c r="AH17" s="597"/>
      <c r="AI17" s="597"/>
      <c r="AJ17" s="597"/>
      <c r="AK17" s="597"/>
    </row>
    <row r="18" spans="1:37">
      <c r="A18" s="552"/>
      <c r="B18" s="569"/>
      <c r="C18" s="556"/>
      <c r="D18" s="589"/>
      <c r="E18" s="590"/>
      <c r="F18" s="592"/>
      <c r="G18" s="594"/>
      <c r="H18" s="595"/>
      <c r="I18" s="564"/>
      <c r="J18" s="552"/>
      <c r="K18" s="569"/>
      <c r="L18" s="596"/>
      <c r="M18" s="589"/>
      <c r="N18" s="590"/>
      <c r="O18" s="589"/>
      <c r="P18" s="594"/>
      <c r="Q18" s="598"/>
      <c r="R18" s="564"/>
      <c r="S18" s="552"/>
      <c r="T18" s="569"/>
      <c r="U18" s="596"/>
      <c r="V18" s="589"/>
      <c r="W18" s="590"/>
      <c r="X18" s="589"/>
      <c r="Y18" s="592"/>
      <c r="Z18" s="598"/>
      <c r="AA18" s="597"/>
      <c r="AB18" s="600"/>
      <c r="AC18" s="600"/>
      <c r="AD18" s="597"/>
      <c r="AE18" s="597"/>
      <c r="AF18" s="597"/>
      <c r="AG18" s="597"/>
      <c r="AH18" s="597"/>
      <c r="AI18" s="597"/>
      <c r="AJ18" s="597"/>
      <c r="AK18" s="597"/>
    </row>
    <row r="19" spans="1:37">
      <c r="A19" s="552"/>
      <c r="B19" s="569"/>
      <c r="C19" s="556"/>
      <c r="D19" s="589"/>
      <c r="E19" s="590"/>
      <c r="F19" s="592"/>
      <c r="G19" s="594"/>
      <c r="H19" s="595"/>
      <c r="I19" s="564"/>
      <c r="J19" s="552"/>
      <c r="K19" s="569"/>
      <c r="L19" s="596"/>
      <c r="M19" s="589"/>
      <c r="N19" s="590"/>
      <c r="O19" s="589"/>
      <c r="P19" s="594"/>
      <c r="Q19" s="598"/>
      <c r="R19" s="564"/>
      <c r="S19" s="552"/>
      <c r="T19" s="569"/>
      <c r="U19" s="596"/>
      <c r="V19" s="589"/>
      <c r="W19" s="590"/>
      <c r="X19" s="589"/>
      <c r="Y19" s="592"/>
      <c r="Z19" s="598"/>
      <c r="AA19" s="597"/>
      <c r="AB19" s="600"/>
      <c r="AC19" s="600"/>
      <c r="AD19" s="597"/>
      <c r="AE19" s="597"/>
      <c r="AF19" s="597"/>
      <c r="AG19" s="597"/>
      <c r="AH19" s="597"/>
      <c r="AI19" s="597"/>
      <c r="AJ19" s="597"/>
      <c r="AK19" s="597"/>
    </row>
    <row r="20" spans="1:37">
      <c r="A20" s="552"/>
      <c r="B20" s="569"/>
      <c r="C20" s="556"/>
      <c r="D20" s="589"/>
      <c r="E20" s="590"/>
      <c r="F20" s="592"/>
      <c r="G20" s="594"/>
      <c r="H20" s="595"/>
      <c r="I20" s="564"/>
      <c r="J20" s="552"/>
      <c r="K20" s="569"/>
      <c r="L20" s="596"/>
      <c r="M20" s="589"/>
      <c r="N20" s="590"/>
      <c r="O20" s="589"/>
      <c r="P20" s="594"/>
      <c r="Q20" s="598"/>
      <c r="R20" s="564"/>
      <c r="S20" s="552"/>
      <c r="T20" s="569"/>
      <c r="U20" s="596"/>
      <c r="V20" s="589"/>
      <c r="W20" s="590"/>
      <c r="X20" s="589"/>
      <c r="Y20" s="592"/>
      <c r="Z20" s="598"/>
      <c r="AA20" s="597"/>
      <c r="AB20" s="600"/>
      <c r="AC20" s="600"/>
      <c r="AD20" s="597"/>
      <c r="AE20" s="597"/>
      <c r="AF20" s="597"/>
      <c r="AG20" s="597"/>
      <c r="AH20" s="597"/>
      <c r="AI20" s="597"/>
      <c r="AJ20" s="597"/>
      <c r="AK20" s="597"/>
    </row>
    <row r="21" spans="1:37">
      <c r="A21" s="558"/>
      <c r="B21" s="569"/>
      <c r="C21" s="556"/>
      <c r="D21" s="556"/>
      <c r="E21" s="590"/>
      <c r="F21" s="592"/>
      <c r="G21" s="594"/>
      <c r="H21" s="595"/>
      <c r="I21" s="564"/>
      <c r="J21" s="605"/>
      <c r="K21" s="569"/>
      <c r="L21" s="596"/>
      <c r="M21" s="606"/>
      <c r="N21" s="590"/>
      <c r="O21" s="589"/>
      <c r="P21" s="594"/>
      <c r="Q21" s="598"/>
      <c r="R21" s="564"/>
      <c r="S21" s="605"/>
      <c r="T21" s="569"/>
      <c r="U21" s="596"/>
      <c r="V21" s="606"/>
      <c r="W21" s="590"/>
      <c r="X21" s="589"/>
      <c r="Y21" s="592"/>
      <c r="Z21" s="598"/>
      <c r="AA21" s="597"/>
      <c r="AB21" s="600"/>
      <c r="AC21" s="600"/>
      <c r="AD21" s="597"/>
      <c r="AE21" s="597"/>
      <c r="AF21" s="597"/>
      <c r="AG21" s="597"/>
      <c r="AH21" s="597"/>
      <c r="AI21" s="597"/>
      <c r="AJ21" s="597"/>
      <c r="AK21" s="597"/>
    </row>
    <row r="22" spans="1:37">
      <c r="A22" s="558"/>
      <c r="B22" s="568"/>
      <c r="C22" s="559"/>
      <c r="D22" s="614"/>
      <c r="E22" s="590"/>
      <c r="F22" s="616"/>
      <c r="G22" s="594"/>
      <c r="H22" s="618"/>
      <c r="I22" s="564"/>
      <c r="J22" s="605"/>
      <c r="K22" s="620"/>
      <c r="L22" s="622"/>
      <c r="M22" s="616"/>
      <c r="N22" s="590"/>
      <c r="O22" s="616"/>
      <c r="P22" s="594"/>
      <c r="Q22" s="598"/>
      <c r="R22" s="564"/>
      <c r="S22" s="605"/>
      <c r="T22" s="620"/>
      <c r="U22" s="622"/>
      <c r="V22" s="616"/>
      <c r="W22" s="590"/>
      <c r="X22" s="616"/>
      <c r="Y22" s="592"/>
      <c r="Z22" s="618"/>
      <c r="AA22" s="597"/>
      <c r="AB22" s="625"/>
      <c r="AC22" s="625"/>
      <c r="AD22" s="597"/>
      <c r="AE22" s="597"/>
      <c r="AF22" s="597"/>
      <c r="AG22" s="597"/>
      <c r="AH22" s="597"/>
      <c r="AI22" s="597"/>
      <c r="AJ22" s="597"/>
      <c r="AK22" s="597"/>
    </row>
    <row r="23" spans="1:37">
      <c r="A23" s="552"/>
      <c r="B23" s="569"/>
      <c r="C23" s="556"/>
      <c r="D23" s="589"/>
      <c r="E23" s="590"/>
      <c r="F23" s="592"/>
      <c r="G23" s="594"/>
      <c r="H23" s="595"/>
      <c r="I23" s="564"/>
      <c r="J23" s="552"/>
      <c r="K23" s="569"/>
      <c r="L23" s="596"/>
      <c r="M23" s="589"/>
      <c r="N23" s="590"/>
      <c r="O23" s="589"/>
      <c r="P23" s="594"/>
      <c r="Q23" s="598"/>
      <c r="R23" s="564"/>
      <c r="S23" s="552"/>
      <c r="T23" s="569"/>
      <c r="U23" s="596"/>
      <c r="V23" s="589"/>
      <c r="W23" s="590"/>
      <c r="X23" s="589"/>
      <c r="Y23" s="592"/>
      <c r="Z23" s="598"/>
      <c r="AA23" s="597"/>
      <c r="AB23" s="600"/>
      <c r="AC23" s="600"/>
      <c r="AD23" s="597"/>
      <c r="AE23" s="597"/>
      <c r="AF23" s="597"/>
      <c r="AG23" s="597"/>
      <c r="AH23" s="597"/>
      <c r="AI23" s="597"/>
      <c r="AJ23" s="597"/>
      <c r="AK23" s="597"/>
    </row>
    <row r="24" spans="1:37">
      <c r="A24" s="552"/>
      <c r="B24" s="569"/>
      <c r="C24" s="556"/>
      <c r="D24" s="589"/>
      <c r="E24" s="590"/>
      <c r="F24" s="592"/>
      <c r="G24" s="594"/>
      <c r="H24" s="595"/>
      <c r="I24" s="564"/>
      <c r="J24" s="552"/>
      <c r="K24" s="569"/>
      <c r="L24" s="596"/>
      <c r="M24" s="589"/>
      <c r="N24" s="590"/>
      <c r="O24" s="589"/>
      <c r="P24" s="594"/>
      <c r="Q24" s="598"/>
      <c r="R24" s="564"/>
      <c r="S24" s="552"/>
      <c r="T24" s="569"/>
      <c r="U24" s="596"/>
      <c r="V24" s="589"/>
      <c r="W24" s="590"/>
      <c r="X24" s="589"/>
      <c r="Y24" s="592"/>
      <c r="Z24" s="598"/>
      <c r="AA24" s="597"/>
      <c r="AB24" s="600"/>
      <c r="AC24" s="600"/>
      <c r="AD24" s="597"/>
      <c r="AE24" s="597"/>
      <c r="AF24" s="597"/>
      <c r="AG24" s="597"/>
      <c r="AH24" s="597"/>
      <c r="AI24" s="597"/>
      <c r="AJ24" s="597"/>
      <c r="AK24" s="597"/>
    </row>
    <row r="25" spans="1:37">
      <c r="A25" s="552"/>
      <c r="B25" s="569"/>
      <c r="C25" s="556"/>
      <c r="D25" s="589"/>
      <c r="E25" s="590"/>
      <c r="F25" s="592"/>
      <c r="G25" s="594"/>
      <c r="H25" s="595"/>
      <c r="I25" s="564"/>
      <c r="J25" s="552"/>
      <c r="K25" s="569"/>
      <c r="L25" s="596"/>
      <c r="M25" s="589"/>
      <c r="N25" s="590"/>
      <c r="O25" s="589"/>
      <c r="P25" s="594"/>
      <c r="Q25" s="598"/>
      <c r="R25" s="564"/>
      <c r="S25" s="552"/>
      <c r="T25" s="569"/>
      <c r="U25" s="596"/>
      <c r="V25" s="589"/>
      <c r="W25" s="590"/>
      <c r="X25" s="589"/>
      <c r="Y25" s="592"/>
      <c r="Z25" s="598"/>
      <c r="AA25" s="597"/>
      <c r="AB25" s="600"/>
      <c r="AC25" s="600"/>
      <c r="AD25" s="597"/>
      <c r="AE25" s="597"/>
      <c r="AF25" s="597"/>
      <c r="AG25" s="597"/>
      <c r="AH25" s="597"/>
      <c r="AI25" s="597"/>
      <c r="AJ25" s="597"/>
      <c r="AK25" s="597"/>
    </row>
    <row r="26" spans="1:37">
      <c r="A26" s="591"/>
      <c r="B26" s="569"/>
      <c r="C26" s="646"/>
      <c r="D26" s="646"/>
      <c r="E26" s="590"/>
      <c r="F26" s="647"/>
      <c r="G26" s="594"/>
      <c r="H26" s="595"/>
      <c r="I26" s="597"/>
      <c r="J26" s="649"/>
      <c r="K26" s="569"/>
      <c r="L26" s="651"/>
      <c r="M26" s="652"/>
      <c r="N26" s="590"/>
      <c r="O26" s="654"/>
      <c r="P26" s="594"/>
      <c r="Q26" s="598"/>
      <c r="R26" s="597"/>
      <c r="S26" s="649"/>
      <c r="T26" s="569"/>
      <c r="U26" s="651"/>
      <c r="V26" s="652"/>
      <c r="W26" s="590"/>
      <c r="X26" s="654"/>
      <c r="Y26" s="592"/>
      <c r="Z26" s="598"/>
      <c r="AA26" s="597"/>
      <c r="AB26" s="600"/>
      <c r="AC26" s="600"/>
      <c r="AD26" s="597"/>
      <c r="AE26" s="597"/>
      <c r="AF26" s="597"/>
      <c r="AG26" s="597"/>
      <c r="AH26" s="597"/>
      <c r="AI26" s="597"/>
      <c r="AJ26" s="597"/>
      <c r="AK26" s="597"/>
    </row>
    <row r="27" spans="1:37">
      <c r="A27" s="591"/>
      <c r="B27" s="593"/>
      <c r="C27" s="657"/>
      <c r="D27" s="593"/>
      <c r="E27" s="590"/>
      <c r="F27" s="658"/>
      <c r="G27" s="594"/>
      <c r="H27" s="618"/>
      <c r="I27" s="597"/>
      <c r="J27" s="649"/>
      <c r="K27" s="658"/>
      <c r="L27" s="658"/>
      <c r="M27" s="600"/>
      <c r="N27" s="590"/>
      <c r="O27" s="658"/>
      <c r="P27" s="594"/>
      <c r="Q27" s="618"/>
      <c r="R27" s="597"/>
      <c r="S27" s="649"/>
      <c r="T27" s="658"/>
      <c r="U27" s="658"/>
      <c r="V27" s="600"/>
      <c r="W27" s="590"/>
      <c r="X27" s="658"/>
      <c r="Y27" s="592"/>
      <c r="Z27" s="618"/>
      <c r="AA27" s="597"/>
      <c r="AB27" s="625"/>
      <c r="AC27" s="625"/>
      <c r="AD27" s="597"/>
      <c r="AE27" s="597"/>
      <c r="AF27" s="597"/>
      <c r="AG27" s="597"/>
      <c r="AH27" s="597"/>
      <c r="AI27" s="597"/>
      <c r="AJ27" s="597"/>
      <c r="AK27" s="597"/>
    </row>
    <row r="28" spans="1:37">
      <c r="A28" s="552"/>
      <c r="B28" s="569"/>
      <c r="C28" s="559"/>
      <c r="D28" s="614"/>
      <c r="E28" s="590"/>
      <c r="F28" s="592"/>
      <c r="G28" s="594"/>
      <c r="H28" s="618"/>
      <c r="I28" s="564"/>
      <c r="J28" s="552"/>
      <c r="K28" s="569"/>
      <c r="L28" s="622"/>
      <c r="M28" s="616"/>
      <c r="N28" s="590"/>
      <c r="O28" s="589"/>
      <c r="P28" s="594"/>
      <c r="Q28" s="618"/>
      <c r="R28" s="564"/>
      <c r="S28" s="552"/>
      <c r="T28" s="569"/>
      <c r="U28" s="622"/>
      <c r="V28" s="616"/>
      <c r="W28" s="590"/>
      <c r="X28" s="589"/>
      <c r="Y28" s="592"/>
      <c r="Z28" s="618"/>
      <c r="AA28" s="597"/>
      <c r="AB28" s="600"/>
      <c r="AC28" s="600"/>
      <c r="AD28" s="597"/>
      <c r="AE28" s="597"/>
      <c r="AF28" s="597"/>
      <c r="AG28" s="597"/>
      <c r="AH28" s="597"/>
      <c r="AI28" s="597"/>
      <c r="AJ28" s="597"/>
      <c r="AK28" s="597"/>
    </row>
    <row r="29" spans="1:37">
      <c r="A29" s="552"/>
      <c r="B29" s="569"/>
      <c r="C29" s="559"/>
      <c r="D29" s="614"/>
      <c r="E29" s="590"/>
      <c r="F29" s="592"/>
      <c r="G29" s="594"/>
      <c r="H29" s="618"/>
      <c r="I29" s="564"/>
      <c r="J29" s="552"/>
      <c r="K29" s="569"/>
      <c r="L29" s="622"/>
      <c r="M29" s="616"/>
      <c r="N29" s="590"/>
      <c r="O29" s="589"/>
      <c r="P29" s="594"/>
      <c r="Q29" s="618"/>
      <c r="R29" s="564"/>
      <c r="S29" s="552"/>
      <c r="T29" s="569"/>
      <c r="U29" s="622"/>
      <c r="V29" s="616"/>
      <c r="W29" s="590"/>
      <c r="X29" s="589"/>
      <c r="Y29" s="592"/>
      <c r="Z29" s="618"/>
      <c r="AA29" s="597"/>
      <c r="AB29" s="600"/>
      <c r="AC29" s="600"/>
      <c r="AD29" s="597"/>
      <c r="AE29" s="597"/>
      <c r="AF29" s="597"/>
      <c r="AG29" s="597"/>
      <c r="AH29" s="597"/>
      <c r="AI29" s="597"/>
      <c r="AJ29" s="597"/>
      <c r="AK29" s="597"/>
    </row>
    <row r="30" spans="1:37">
      <c r="A30" s="552"/>
      <c r="B30" s="569"/>
      <c r="C30" s="559"/>
      <c r="D30" s="614"/>
      <c r="E30" s="590"/>
      <c r="F30" s="592"/>
      <c r="G30" s="594"/>
      <c r="H30" s="618"/>
      <c r="I30" s="564"/>
      <c r="J30" s="552"/>
      <c r="K30" s="569"/>
      <c r="L30" s="622"/>
      <c r="M30" s="616"/>
      <c r="N30" s="590"/>
      <c r="O30" s="589"/>
      <c r="P30" s="594"/>
      <c r="Q30" s="618"/>
      <c r="R30" s="564"/>
      <c r="S30" s="552"/>
      <c r="T30" s="569"/>
      <c r="U30" s="622"/>
      <c r="V30" s="616"/>
      <c r="W30" s="590"/>
      <c r="X30" s="589"/>
      <c r="Y30" s="592"/>
      <c r="Z30" s="618"/>
      <c r="AA30" s="597"/>
      <c r="AB30" s="600"/>
      <c r="AC30" s="600"/>
      <c r="AD30" s="597"/>
      <c r="AE30" s="597"/>
      <c r="AF30" s="597"/>
      <c r="AG30" s="597"/>
      <c r="AH30" s="597"/>
      <c r="AI30" s="597"/>
      <c r="AJ30" s="597"/>
      <c r="AK30" s="597"/>
    </row>
    <row r="31" spans="1:37">
      <c r="A31" s="558"/>
      <c r="B31" s="598"/>
      <c r="C31" s="661"/>
      <c r="D31" s="661"/>
      <c r="E31" s="590"/>
      <c r="F31" s="662"/>
      <c r="G31" s="594"/>
      <c r="H31" s="618"/>
      <c r="I31" s="597"/>
      <c r="J31" s="649"/>
      <c r="K31" s="598"/>
      <c r="L31" s="663"/>
      <c r="M31" s="664"/>
      <c r="N31" s="590"/>
      <c r="O31" s="665"/>
      <c r="P31" s="594"/>
      <c r="Q31" s="618"/>
      <c r="R31" s="597"/>
      <c r="S31" s="649"/>
      <c r="T31" s="598"/>
      <c r="U31" s="663"/>
      <c r="V31" s="664"/>
      <c r="W31" s="590"/>
      <c r="X31" s="665"/>
      <c r="Y31" s="592"/>
      <c r="Z31" s="618"/>
      <c r="AA31" s="597"/>
      <c r="AB31" s="625"/>
      <c r="AC31" s="625"/>
      <c r="AD31" s="597"/>
      <c r="AE31" s="597"/>
      <c r="AF31" s="597"/>
      <c r="AG31" s="597"/>
      <c r="AH31" s="597"/>
      <c r="AI31" s="597"/>
      <c r="AJ31" s="597"/>
      <c r="AK31" s="597"/>
    </row>
    <row r="32" spans="1:37">
      <c r="A32" s="666"/>
      <c r="B32" s="667"/>
      <c r="C32" s="668"/>
      <c r="D32" s="669"/>
      <c r="E32" s="670"/>
      <c r="F32" s="671"/>
      <c r="G32" s="672"/>
      <c r="H32" s="673"/>
      <c r="I32" s="673"/>
      <c r="J32" s="673"/>
      <c r="K32" s="673"/>
      <c r="L32" s="673"/>
      <c r="M32" s="674"/>
      <c r="N32" s="673"/>
      <c r="O32" s="673"/>
      <c r="P32" s="673"/>
      <c r="Q32" s="673"/>
      <c r="R32" s="673"/>
      <c r="S32" s="673"/>
      <c r="T32" s="673"/>
      <c r="U32" s="673"/>
      <c r="V32" s="674"/>
      <c r="W32" s="673"/>
      <c r="X32" s="673"/>
      <c r="Y32" s="674"/>
      <c r="Z32" s="673"/>
      <c r="AA32" s="673"/>
      <c r="AB32" s="673"/>
      <c r="AC32" s="673"/>
      <c r="AD32" s="673"/>
      <c r="AE32" s="673"/>
      <c r="AF32" s="673"/>
      <c r="AG32" s="673"/>
      <c r="AH32" s="673"/>
      <c r="AI32" s="673"/>
      <c r="AJ32" s="673"/>
      <c r="AK32" s="673"/>
    </row>
    <row r="33" spans="1:37">
      <c r="A33" s="666"/>
      <c r="B33" s="667"/>
      <c r="C33" s="668"/>
      <c r="D33" s="669"/>
      <c r="E33" s="670"/>
      <c r="F33" s="671"/>
      <c r="G33" s="672"/>
      <c r="H33" s="673"/>
      <c r="I33" s="673"/>
      <c r="J33" s="673"/>
      <c r="K33" s="673"/>
      <c r="L33" s="673"/>
      <c r="M33" s="674"/>
      <c r="N33" s="673"/>
      <c r="O33" s="673"/>
      <c r="P33" s="673"/>
      <c r="Q33" s="673"/>
      <c r="R33" s="673"/>
      <c r="S33" s="673"/>
      <c r="T33" s="673"/>
      <c r="U33" s="673"/>
      <c r="V33" s="674"/>
      <c r="W33" s="673"/>
      <c r="X33" s="673"/>
      <c r="Y33" s="674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</row>
    <row r="34" spans="1:37">
      <c r="A34" s="666"/>
      <c r="B34" s="667"/>
      <c r="C34" s="668"/>
      <c r="D34" s="669"/>
      <c r="E34" s="675"/>
      <c r="F34" s="671"/>
      <c r="G34" s="672"/>
      <c r="H34" s="673"/>
      <c r="I34" s="673"/>
      <c r="J34" s="673"/>
      <c r="K34" s="673"/>
      <c r="L34" s="673"/>
      <c r="M34" s="674"/>
      <c r="N34" s="675"/>
      <c r="O34" s="671"/>
      <c r="P34" s="673"/>
      <c r="Q34" s="673"/>
      <c r="R34" s="673"/>
      <c r="S34" s="673"/>
      <c r="T34" s="673"/>
      <c r="U34" s="673"/>
      <c r="V34" s="674"/>
      <c r="W34" s="675"/>
      <c r="X34" s="671"/>
      <c r="Y34" s="674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</row>
    <row r="35" spans="1:37">
      <c r="A35" s="666"/>
      <c r="B35" s="667"/>
      <c r="C35" s="668"/>
      <c r="D35" s="669"/>
      <c r="E35" s="670"/>
      <c r="F35" s="671"/>
      <c r="G35" s="672"/>
      <c r="H35" s="673"/>
      <c r="I35" s="673"/>
      <c r="J35" s="673"/>
      <c r="K35" s="673"/>
      <c r="L35" s="673"/>
      <c r="M35" s="674"/>
      <c r="N35" s="673"/>
      <c r="O35" s="673"/>
      <c r="P35" s="673"/>
      <c r="Q35" s="673"/>
      <c r="R35" s="673"/>
      <c r="S35" s="673"/>
      <c r="T35" s="673"/>
      <c r="U35" s="673"/>
      <c r="V35" s="674"/>
      <c r="W35" s="673"/>
      <c r="X35" s="673"/>
      <c r="Y35" s="674"/>
      <c r="Z35" s="673"/>
      <c r="AA35" s="673"/>
      <c r="AB35" s="673"/>
      <c r="AC35" s="673"/>
      <c r="AD35" s="673"/>
      <c r="AE35" s="673"/>
      <c r="AF35" s="673"/>
      <c r="AG35" s="673"/>
      <c r="AH35" s="673"/>
      <c r="AI35" s="673"/>
      <c r="AJ35" s="673"/>
      <c r="AK35" s="673"/>
    </row>
    <row r="36" spans="1:37">
      <c r="A36" s="666"/>
      <c r="B36" s="667"/>
      <c r="C36" s="668"/>
      <c r="D36" s="669"/>
      <c r="E36" s="670"/>
      <c r="F36" s="671"/>
      <c r="G36" s="672"/>
      <c r="H36" s="673"/>
      <c r="I36" s="673"/>
      <c r="J36" s="673"/>
      <c r="K36" s="673"/>
      <c r="L36" s="673"/>
      <c r="M36" s="674"/>
      <c r="N36" s="673"/>
      <c r="O36" s="673"/>
      <c r="P36" s="673"/>
      <c r="Q36" s="673"/>
      <c r="R36" s="673"/>
      <c r="S36" s="673"/>
      <c r="T36" s="673"/>
      <c r="U36" s="673"/>
      <c r="V36" s="674"/>
      <c r="W36" s="673"/>
      <c r="X36" s="673"/>
      <c r="Y36" s="674"/>
      <c r="Z36" s="673"/>
      <c r="AA36" s="673"/>
      <c r="AB36" s="673"/>
      <c r="AC36" s="673"/>
      <c r="AD36" s="673"/>
      <c r="AE36" s="673"/>
      <c r="AF36" s="673"/>
      <c r="AG36" s="673"/>
      <c r="AH36" s="673"/>
      <c r="AI36" s="673"/>
      <c r="AJ36" s="673"/>
      <c r="AK36" s="673"/>
    </row>
    <row r="37" spans="1:37">
      <c r="A37" s="666"/>
      <c r="B37" s="667"/>
      <c r="C37" s="668"/>
      <c r="D37" s="669"/>
      <c r="E37" s="670"/>
      <c r="F37" s="671"/>
      <c r="G37" s="672"/>
      <c r="H37" s="673"/>
      <c r="I37" s="673"/>
      <c r="J37" s="673"/>
      <c r="K37" s="673"/>
      <c r="L37" s="673"/>
      <c r="M37" s="674"/>
      <c r="N37" s="673"/>
      <c r="O37" s="673"/>
      <c r="P37" s="673"/>
      <c r="Q37" s="673"/>
      <c r="R37" s="673"/>
      <c r="S37" s="673"/>
      <c r="T37" s="673"/>
      <c r="U37" s="673"/>
      <c r="V37" s="674"/>
      <c r="W37" s="673"/>
      <c r="X37" s="673"/>
      <c r="Y37" s="674"/>
      <c r="Z37" s="673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</row>
    <row r="38" spans="1:37">
      <c r="A38" s="666"/>
      <c r="B38" s="667"/>
      <c r="C38" s="668"/>
      <c r="D38" s="669"/>
      <c r="E38" s="670"/>
      <c r="F38" s="671"/>
      <c r="G38" s="672"/>
      <c r="H38" s="673"/>
      <c r="I38" s="673"/>
      <c r="J38" s="673"/>
      <c r="K38" s="673"/>
      <c r="L38" s="673"/>
      <c r="M38" s="674"/>
      <c r="N38" s="673"/>
      <c r="O38" s="673"/>
      <c r="P38" s="673"/>
      <c r="Q38" s="673"/>
      <c r="R38" s="673"/>
      <c r="S38" s="673"/>
      <c r="T38" s="673"/>
      <c r="U38" s="673"/>
      <c r="V38" s="674"/>
      <c r="W38" s="673"/>
      <c r="X38" s="673"/>
      <c r="Y38" s="674"/>
      <c r="Z38" s="673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</row>
    <row r="39" spans="1:37">
      <c r="A39" s="676"/>
      <c r="B39" s="677"/>
      <c r="C39" s="677"/>
      <c r="D39" s="677"/>
      <c r="E39" s="677"/>
      <c r="F39" s="677"/>
      <c r="G39" s="677"/>
      <c r="H39" s="677"/>
      <c r="I39" s="677"/>
      <c r="J39" s="677"/>
      <c r="K39" s="677"/>
      <c r="L39" s="677"/>
      <c r="M39" s="678"/>
      <c r="N39" s="677"/>
      <c r="O39" s="677"/>
      <c r="P39" s="677"/>
      <c r="Q39" s="677"/>
      <c r="R39" s="677"/>
      <c r="S39" s="677"/>
      <c r="T39" s="677"/>
      <c r="U39" s="677"/>
      <c r="V39" s="678"/>
      <c r="W39" s="677"/>
      <c r="X39" s="677"/>
      <c r="Y39" s="678"/>
      <c r="Z39" s="677"/>
      <c r="AA39" s="677"/>
      <c r="AB39" s="677"/>
      <c r="AC39" s="677"/>
      <c r="AD39" s="677"/>
      <c r="AE39" s="677"/>
      <c r="AF39" s="677"/>
      <c r="AG39" s="677"/>
      <c r="AH39" s="677"/>
      <c r="AI39" s="677"/>
      <c r="AJ39" s="677"/>
      <c r="AK39" s="677"/>
    </row>
    <row r="40" spans="1:37">
      <c r="A40" s="676"/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8"/>
      <c r="N40" s="677"/>
      <c r="O40" s="677"/>
      <c r="P40" s="677"/>
      <c r="Q40" s="677"/>
      <c r="R40" s="677"/>
      <c r="S40" s="677"/>
      <c r="T40" s="677"/>
      <c r="U40" s="677"/>
      <c r="V40" s="678"/>
      <c r="W40" s="677"/>
      <c r="X40" s="677"/>
      <c r="Y40" s="678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677"/>
    </row>
    <row r="41" spans="1:37">
      <c r="A41" s="676"/>
      <c r="B41" s="677"/>
      <c r="C41" s="677"/>
      <c r="D41" s="677"/>
      <c r="E41" s="677"/>
      <c r="F41" s="677"/>
      <c r="G41" s="677"/>
      <c r="H41" s="677"/>
      <c r="I41" s="677"/>
      <c r="J41" s="677"/>
      <c r="K41" s="677"/>
      <c r="L41" s="677"/>
      <c r="M41" s="678"/>
      <c r="N41" s="677"/>
      <c r="O41" s="677"/>
      <c r="P41" s="677"/>
      <c r="Q41" s="677"/>
      <c r="R41" s="677"/>
      <c r="S41" s="677"/>
      <c r="T41" s="677"/>
      <c r="U41" s="677"/>
      <c r="V41" s="678"/>
      <c r="W41" s="677"/>
      <c r="X41" s="677"/>
      <c r="Y41" s="678"/>
      <c r="Z41" s="677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</row>
    <row r="42" spans="1:37">
      <c r="A42" s="676"/>
      <c r="B42" s="677"/>
      <c r="C42" s="677"/>
      <c r="D42" s="677"/>
      <c r="E42" s="677"/>
      <c r="F42" s="677"/>
      <c r="G42" s="677"/>
      <c r="H42" s="677"/>
      <c r="I42" s="677"/>
      <c r="J42" s="677"/>
      <c r="K42" s="677"/>
      <c r="L42" s="677"/>
      <c r="M42" s="678"/>
      <c r="N42" s="677"/>
      <c r="O42" s="677"/>
      <c r="P42" s="677"/>
      <c r="Q42" s="677"/>
      <c r="R42" s="677"/>
      <c r="S42" s="677"/>
      <c r="T42" s="677"/>
      <c r="U42" s="677"/>
      <c r="V42" s="678"/>
      <c r="W42" s="677"/>
      <c r="X42" s="677"/>
      <c r="Y42" s="678"/>
      <c r="Z42" s="677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</row>
    <row r="43" spans="1:37">
      <c r="A43" s="676"/>
      <c r="B43" s="677"/>
      <c r="C43" s="677"/>
      <c r="D43" s="677"/>
      <c r="E43" s="677"/>
      <c r="F43" s="677"/>
      <c r="G43" s="677"/>
      <c r="H43" s="677"/>
      <c r="I43" s="677"/>
      <c r="J43" s="677"/>
      <c r="K43" s="677"/>
      <c r="L43" s="677"/>
      <c r="M43" s="678"/>
      <c r="N43" s="677"/>
      <c r="O43" s="677"/>
      <c r="P43" s="677"/>
      <c r="Q43" s="677"/>
      <c r="R43" s="677"/>
      <c r="S43" s="677"/>
      <c r="T43" s="677"/>
      <c r="U43" s="677"/>
      <c r="V43" s="678"/>
      <c r="W43" s="677"/>
      <c r="X43" s="677"/>
      <c r="Y43" s="678"/>
      <c r="Z43" s="677"/>
      <c r="AA43" s="677"/>
      <c r="AB43" s="677"/>
      <c r="AC43" s="677"/>
      <c r="AD43" s="677"/>
      <c r="AE43" s="677"/>
      <c r="AF43" s="677"/>
      <c r="AG43" s="677"/>
      <c r="AH43" s="677"/>
      <c r="AI43" s="677"/>
      <c r="AJ43" s="677"/>
      <c r="AK43" s="677"/>
    </row>
    <row r="44" spans="1:37">
      <c r="A44" s="676"/>
      <c r="B44" s="677"/>
      <c r="C44" s="677"/>
      <c r="D44" s="677"/>
      <c r="E44" s="677"/>
      <c r="F44" s="677"/>
      <c r="G44" s="677"/>
      <c r="H44" s="677"/>
      <c r="I44" s="677"/>
      <c r="J44" s="677"/>
      <c r="K44" s="677"/>
      <c r="L44" s="677"/>
      <c r="M44" s="678"/>
      <c r="N44" s="677"/>
      <c r="O44" s="677"/>
      <c r="P44" s="677"/>
      <c r="Q44" s="677"/>
      <c r="R44" s="677"/>
      <c r="S44" s="677"/>
      <c r="T44" s="677"/>
      <c r="U44" s="677"/>
      <c r="V44" s="678"/>
      <c r="W44" s="677"/>
      <c r="X44" s="677"/>
      <c r="Y44" s="678"/>
      <c r="Z44" s="677"/>
      <c r="AA44" s="677"/>
      <c r="AB44" s="677"/>
      <c r="AC44" s="677"/>
      <c r="AD44" s="677"/>
      <c r="AE44" s="677"/>
      <c r="AF44" s="677"/>
      <c r="AG44" s="677"/>
      <c r="AH44" s="677"/>
      <c r="AI44" s="677"/>
      <c r="AJ44" s="677"/>
      <c r="AK44" s="677"/>
    </row>
    <row r="45" spans="1:37">
      <c r="A45" s="676"/>
      <c r="B45" s="677"/>
      <c r="C45" s="677"/>
      <c r="D45" s="677"/>
      <c r="E45" s="677"/>
      <c r="F45" s="677"/>
      <c r="G45" s="677"/>
      <c r="H45" s="677"/>
      <c r="I45" s="677"/>
      <c r="J45" s="677"/>
      <c r="K45" s="677"/>
      <c r="L45" s="677"/>
      <c r="M45" s="678"/>
      <c r="N45" s="677"/>
      <c r="O45" s="677"/>
      <c r="P45" s="677"/>
      <c r="Q45" s="677"/>
      <c r="R45" s="677"/>
      <c r="S45" s="677"/>
      <c r="T45" s="677"/>
      <c r="U45" s="677"/>
      <c r="V45" s="678"/>
      <c r="W45" s="677"/>
      <c r="X45" s="677"/>
      <c r="Y45" s="678"/>
      <c r="Z45" s="677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</row>
    <row r="46" spans="1:37">
      <c r="A46" s="676"/>
      <c r="B46" s="677"/>
      <c r="C46" s="677"/>
      <c r="D46" s="677"/>
      <c r="E46" s="677"/>
      <c r="F46" s="677"/>
      <c r="G46" s="677"/>
      <c r="H46" s="677"/>
      <c r="I46" s="677"/>
      <c r="J46" s="677"/>
      <c r="K46" s="677"/>
      <c r="L46" s="677"/>
      <c r="M46" s="678"/>
      <c r="N46" s="677"/>
      <c r="O46" s="677"/>
      <c r="P46" s="677"/>
      <c r="Q46" s="677"/>
      <c r="R46" s="677"/>
      <c r="S46" s="677"/>
      <c r="T46" s="677"/>
      <c r="U46" s="677"/>
      <c r="V46" s="678"/>
      <c r="W46" s="677"/>
      <c r="X46" s="677"/>
      <c r="Y46" s="678"/>
      <c r="Z46" s="677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</row>
    <row r="47" spans="1:37">
      <c r="A47" s="676"/>
      <c r="B47" s="677"/>
      <c r="C47" s="677"/>
      <c r="D47" s="677"/>
      <c r="E47" s="677"/>
      <c r="F47" s="677"/>
      <c r="G47" s="677"/>
      <c r="H47" s="677"/>
      <c r="I47" s="677"/>
      <c r="J47" s="677"/>
      <c r="K47" s="677"/>
      <c r="L47" s="677"/>
      <c r="M47" s="678"/>
      <c r="N47" s="677"/>
      <c r="O47" s="677"/>
      <c r="P47" s="677"/>
      <c r="Q47" s="677"/>
      <c r="R47" s="677"/>
      <c r="S47" s="677"/>
      <c r="T47" s="677"/>
      <c r="U47" s="677"/>
      <c r="V47" s="678"/>
      <c r="W47" s="677"/>
      <c r="X47" s="677"/>
      <c r="Y47" s="678"/>
      <c r="Z47" s="677"/>
      <c r="AA47" s="677"/>
      <c r="AB47" s="677"/>
      <c r="AC47" s="677"/>
      <c r="AD47" s="677"/>
      <c r="AE47" s="677"/>
      <c r="AF47" s="677"/>
      <c r="AG47" s="677"/>
      <c r="AH47" s="677"/>
      <c r="AI47" s="677"/>
      <c r="AJ47" s="677"/>
      <c r="AK47" s="677"/>
    </row>
    <row r="48" spans="1:37">
      <c r="A48" s="676"/>
      <c r="B48" s="677"/>
      <c r="C48" s="677"/>
      <c r="D48" s="677"/>
      <c r="E48" s="677"/>
      <c r="F48" s="677"/>
      <c r="G48" s="677"/>
      <c r="H48" s="677"/>
      <c r="I48" s="677"/>
      <c r="J48" s="677"/>
      <c r="K48" s="677"/>
      <c r="L48" s="677"/>
      <c r="M48" s="678"/>
      <c r="N48" s="677"/>
      <c r="O48" s="677"/>
      <c r="P48" s="677"/>
      <c r="Q48" s="677"/>
      <c r="R48" s="677"/>
      <c r="S48" s="677"/>
      <c r="T48" s="677"/>
      <c r="U48" s="677"/>
      <c r="V48" s="678"/>
      <c r="W48" s="677"/>
      <c r="X48" s="677"/>
      <c r="Y48" s="678"/>
      <c r="Z48" s="677"/>
      <c r="AA48" s="677"/>
      <c r="AB48" s="677"/>
      <c r="AC48" s="677"/>
      <c r="AD48" s="677"/>
      <c r="AE48" s="677"/>
      <c r="AF48" s="677"/>
      <c r="AG48" s="677"/>
      <c r="AH48" s="677"/>
      <c r="AI48" s="677"/>
      <c r="AJ48" s="677"/>
      <c r="AK48" s="677"/>
    </row>
    <row r="49" spans="1:37">
      <c r="A49" s="676"/>
      <c r="B49" s="677"/>
      <c r="C49" s="677"/>
      <c r="D49" s="677"/>
      <c r="E49" s="677"/>
      <c r="F49" s="677"/>
      <c r="G49" s="677"/>
      <c r="H49" s="677"/>
      <c r="I49" s="677"/>
      <c r="J49" s="677"/>
      <c r="K49" s="677"/>
      <c r="L49" s="677"/>
      <c r="M49" s="678"/>
      <c r="N49" s="677"/>
      <c r="O49" s="677"/>
      <c r="P49" s="677"/>
      <c r="Q49" s="677"/>
      <c r="R49" s="677"/>
      <c r="S49" s="677"/>
      <c r="T49" s="677"/>
      <c r="U49" s="677"/>
      <c r="V49" s="678"/>
      <c r="W49" s="677"/>
      <c r="X49" s="677"/>
      <c r="Y49" s="678"/>
      <c r="Z49" s="677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</row>
    <row r="50" spans="1:37">
      <c r="A50" s="676"/>
      <c r="B50" s="677"/>
      <c r="C50" s="677"/>
      <c r="D50" s="677"/>
      <c r="E50" s="677"/>
      <c r="F50" s="677"/>
      <c r="G50" s="677"/>
      <c r="H50" s="677"/>
      <c r="I50" s="677"/>
      <c r="J50" s="677"/>
      <c r="K50" s="677"/>
      <c r="L50" s="677"/>
      <c r="M50" s="678"/>
      <c r="N50" s="677"/>
      <c r="O50" s="677"/>
      <c r="P50" s="677"/>
      <c r="Q50" s="677"/>
      <c r="R50" s="677"/>
      <c r="S50" s="677"/>
      <c r="T50" s="677"/>
      <c r="U50" s="677"/>
      <c r="V50" s="678"/>
      <c r="W50" s="677"/>
      <c r="X50" s="677"/>
      <c r="Y50" s="678"/>
      <c r="Z50" s="677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</row>
    <row r="51" spans="1:37">
      <c r="A51" s="676"/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8"/>
      <c r="N51" s="677"/>
      <c r="O51" s="677"/>
      <c r="P51" s="677"/>
      <c r="Q51" s="677"/>
      <c r="R51" s="677"/>
      <c r="S51" s="677"/>
      <c r="T51" s="677"/>
      <c r="U51" s="677"/>
      <c r="V51" s="678"/>
      <c r="W51" s="677"/>
      <c r="X51" s="677"/>
      <c r="Y51" s="678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677"/>
    </row>
    <row r="52" spans="1:37">
      <c r="A52" s="676"/>
      <c r="B52" s="677"/>
      <c r="C52" s="677"/>
      <c r="D52" s="677"/>
      <c r="E52" s="677"/>
      <c r="F52" s="677"/>
      <c r="G52" s="677"/>
      <c r="H52" s="677"/>
      <c r="I52" s="677"/>
      <c r="J52" s="677"/>
      <c r="K52" s="677"/>
      <c r="L52" s="677"/>
      <c r="M52" s="678"/>
      <c r="N52" s="677"/>
      <c r="O52" s="677"/>
      <c r="P52" s="677"/>
      <c r="Q52" s="677"/>
      <c r="R52" s="677"/>
      <c r="S52" s="677"/>
      <c r="T52" s="677"/>
      <c r="U52" s="677"/>
      <c r="V52" s="678"/>
      <c r="W52" s="677"/>
      <c r="X52" s="677"/>
      <c r="Y52" s="678"/>
      <c r="Z52" s="677"/>
      <c r="AA52" s="677"/>
      <c r="AB52" s="677"/>
      <c r="AC52" s="677"/>
      <c r="AD52" s="677"/>
      <c r="AE52" s="677"/>
      <c r="AF52" s="677"/>
      <c r="AG52" s="677"/>
      <c r="AH52" s="677"/>
      <c r="AI52" s="677"/>
      <c r="AJ52" s="677"/>
      <c r="AK52" s="677"/>
    </row>
    <row r="53" spans="1:37">
      <c r="A53" s="676"/>
      <c r="B53" s="677"/>
      <c r="C53" s="677"/>
      <c r="D53" s="677"/>
      <c r="E53" s="677"/>
      <c r="F53" s="677"/>
      <c r="G53" s="677"/>
      <c r="H53" s="677"/>
      <c r="I53" s="677"/>
      <c r="J53" s="677"/>
      <c r="K53" s="677"/>
      <c r="L53" s="677"/>
      <c r="M53" s="678"/>
      <c r="N53" s="677"/>
      <c r="O53" s="677"/>
      <c r="P53" s="677"/>
      <c r="Q53" s="677"/>
      <c r="R53" s="677"/>
      <c r="S53" s="677"/>
      <c r="T53" s="677"/>
      <c r="U53" s="677"/>
      <c r="V53" s="678"/>
      <c r="W53" s="677"/>
      <c r="X53" s="677"/>
      <c r="Y53" s="678"/>
      <c r="Z53" s="677"/>
      <c r="AA53" s="677"/>
      <c r="AB53" s="677"/>
      <c r="AC53" s="677"/>
      <c r="AD53" s="677"/>
      <c r="AE53" s="677"/>
      <c r="AF53" s="677"/>
      <c r="AG53" s="677"/>
      <c r="AH53" s="677"/>
      <c r="AI53" s="677"/>
      <c r="AJ53" s="677"/>
      <c r="AK53" s="677"/>
    </row>
    <row r="54" spans="1:37">
      <c r="A54" s="676"/>
      <c r="B54" s="677"/>
      <c r="C54" s="677"/>
      <c r="D54" s="677"/>
      <c r="E54" s="677"/>
      <c r="F54" s="677"/>
      <c r="G54" s="677"/>
      <c r="H54" s="677"/>
      <c r="I54" s="677"/>
      <c r="J54" s="677"/>
      <c r="K54" s="677"/>
      <c r="L54" s="677"/>
      <c r="M54" s="678"/>
      <c r="N54" s="677"/>
      <c r="O54" s="677"/>
      <c r="P54" s="677"/>
      <c r="Q54" s="677"/>
      <c r="R54" s="677"/>
      <c r="S54" s="677"/>
      <c r="T54" s="677"/>
      <c r="U54" s="677"/>
      <c r="V54" s="678"/>
      <c r="W54" s="677"/>
      <c r="X54" s="677"/>
      <c r="Y54" s="678"/>
      <c r="Z54" s="677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</row>
    <row r="55" spans="1:37">
      <c r="A55" s="676"/>
      <c r="B55" s="677"/>
      <c r="C55" s="677"/>
      <c r="D55" s="677"/>
      <c r="E55" s="677"/>
      <c r="F55" s="677"/>
      <c r="G55" s="677"/>
      <c r="H55" s="677"/>
      <c r="I55" s="677"/>
      <c r="J55" s="677"/>
      <c r="K55" s="677"/>
      <c r="L55" s="677"/>
      <c r="M55" s="678"/>
      <c r="N55" s="677"/>
      <c r="O55" s="677"/>
      <c r="P55" s="677"/>
      <c r="Q55" s="677"/>
      <c r="R55" s="677"/>
      <c r="S55" s="677"/>
      <c r="T55" s="677"/>
      <c r="U55" s="677"/>
      <c r="V55" s="678"/>
      <c r="W55" s="677"/>
      <c r="X55" s="677"/>
      <c r="Y55" s="678"/>
      <c r="Z55" s="677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</row>
    <row r="56" spans="1:37">
      <c r="A56" s="676"/>
      <c r="B56" s="677"/>
      <c r="C56" s="677"/>
      <c r="D56" s="677"/>
      <c r="E56" s="677"/>
      <c r="F56" s="677"/>
      <c r="G56" s="677"/>
      <c r="H56" s="677"/>
      <c r="I56" s="677"/>
      <c r="J56" s="677"/>
      <c r="K56" s="677"/>
      <c r="L56" s="677"/>
      <c r="M56" s="678"/>
      <c r="N56" s="677"/>
      <c r="O56" s="677"/>
      <c r="P56" s="677"/>
      <c r="Q56" s="677"/>
      <c r="R56" s="677"/>
      <c r="S56" s="677"/>
      <c r="T56" s="677"/>
      <c r="U56" s="677"/>
      <c r="V56" s="678"/>
      <c r="W56" s="677"/>
      <c r="X56" s="677"/>
      <c r="Y56" s="678"/>
      <c r="Z56" s="677"/>
      <c r="AA56" s="677"/>
      <c r="AB56" s="677"/>
      <c r="AC56" s="677"/>
      <c r="AD56" s="677"/>
      <c r="AE56" s="677"/>
      <c r="AF56" s="677"/>
      <c r="AG56" s="677"/>
      <c r="AH56" s="677"/>
      <c r="AI56" s="677"/>
      <c r="AJ56" s="677"/>
      <c r="AK56" s="677"/>
    </row>
    <row r="57" spans="1:37">
      <c r="A57" s="676"/>
      <c r="B57" s="677"/>
      <c r="C57" s="677"/>
      <c r="D57" s="677"/>
      <c r="E57" s="677"/>
      <c r="F57" s="677"/>
      <c r="G57" s="677"/>
      <c r="H57" s="677"/>
      <c r="I57" s="677"/>
      <c r="J57" s="677"/>
      <c r="K57" s="677"/>
      <c r="L57" s="677"/>
      <c r="M57" s="678"/>
      <c r="N57" s="677"/>
      <c r="O57" s="677"/>
      <c r="P57" s="677"/>
      <c r="Q57" s="677"/>
      <c r="R57" s="677"/>
      <c r="S57" s="677"/>
      <c r="T57" s="677"/>
      <c r="U57" s="677"/>
      <c r="V57" s="678"/>
      <c r="W57" s="677"/>
      <c r="X57" s="677"/>
      <c r="Y57" s="678"/>
      <c r="Z57" s="677"/>
      <c r="AA57" s="677"/>
      <c r="AB57" s="677"/>
      <c r="AC57" s="677"/>
      <c r="AD57" s="677"/>
      <c r="AE57" s="677"/>
      <c r="AF57" s="677"/>
      <c r="AG57" s="677"/>
      <c r="AH57" s="677"/>
      <c r="AI57" s="677"/>
      <c r="AJ57" s="677"/>
      <c r="AK57" s="677"/>
    </row>
    <row r="58" spans="1:37">
      <c r="A58" s="676"/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8"/>
      <c r="N58" s="677"/>
      <c r="O58" s="677"/>
      <c r="P58" s="677"/>
      <c r="Q58" s="677"/>
      <c r="R58" s="677"/>
      <c r="S58" s="677"/>
      <c r="T58" s="677"/>
      <c r="U58" s="677"/>
      <c r="V58" s="678"/>
      <c r="W58" s="677"/>
      <c r="X58" s="677"/>
      <c r="Y58" s="678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</row>
    <row r="59" spans="1:37">
      <c r="A59" s="676"/>
      <c r="B59" s="677"/>
      <c r="C59" s="677"/>
      <c r="D59" s="677"/>
      <c r="E59" s="677"/>
      <c r="F59" s="677"/>
      <c r="G59" s="677"/>
      <c r="H59" s="677"/>
      <c r="I59" s="677"/>
      <c r="J59" s="677"/>
      <c r="K59" s="677"/>
      <c r="L59" s="677"/>
      <c r="M59" s="678"/>
      <c r="N59" s="677"/>
      <c r="O59" s="677"/>
      <c r="P59" s="677"/>
      <c r="Q59" s="677"/>
      <c r="R59" s="677"/>
      <c r="S59" s="677"/>
      <c r="T59" s="677"/>
      <c r="U59" s="677"/>
      <c r="V59" s="678"/>
      <c r="W59" s="677"/>
      <c r="X59" s="677"/>
      <c r="Y59" s="678"/>
      <c r="Z59" s="677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</row>
    <row r="60" spans="1:37">
      <c r="A60" s="676"/>
      <c r="B60" s="677"/>
      <c r="C60" s="677"/>
      <c r="D60" s="677"/>
      <c r="E60" s="677"/>
      <c r="F60" s="677"/>
      <c r="G60" s="677"/>
      <c r="H60" s="677"/>
      <c r="I60" s="677"/>
      <c r="J60" s="677"/>
      <c r="K60" s="677"/>
      <c r="L60" s="677"/>
      <c r="M60" s="678"/>
      <c r="N60" s="677"/>
      <c r="O60" s="677"/>
      <c r="P60" s="677"/>
      <c r="Q60" s="677"/>
      <c r="R60" s="677"/>
      <c r="S60" s="677"/>
      <c r="T60" s="677"/>
      <c r="U60" s="677"/>
      <c r="V60" s="678"/>
      <c r="W60" s="677"/>
      <c r="X60" s="677"/>
      <c r="Y60" s="678"/>
      <c r="Z60" s="677"/>
      <c r="AA60" s="677"/>
      <c r="AB60" s="677"/>
      <c r="AC60" s="677"/>
      <c r="AD60" s="677"/>
      <c r="AE60" s="677"/>
      <c r="AF60" s="677"/>
      <c r="AG60" s="677"/>
      <c r="AH60" s="677"/>
      <c r="AI60" s="677"/>
      <c r="AJ60" s="677"/>
      <c r="AK60" s="677"/>
    </row>
    <row r="61" spans="1:37">
      <c r="A61" s="676"/>
      <c r="B61" s="677"/>
      <c r="C61" s="677"/>
      <c r="D61" s="677"/>
      <c r="E61" s="677"/>
      <c r="F61" s="677"/>
      <c r="G61" s="677"/>
      <c r="H61" s="677"/>
      <c r="I61" s="677"/>
      <c r="J61" s="677"/>
      <c r="K61" s="677"/>
      <c r="L61" s="677"/>
      <c r="M61" s="678"/>
      <c r="N61" s="677"/>
      <c r="O61" s="677"/>
      <c r="P61" s="677"/>
      <c r="Q61" s="677"/>
      <c r="R61" s="677"/>
      <c r="S61" s="677"/>
      <c r="T61" s="677"/>
      <c r="U61" s="677"/>
      <c r="V61" s="678"/>
      <c r="W61" s="677"/>
      <c r="X61" s="677"/>
      <c r="Y61" s="678"/>
      <c r="Z61" s="677"/>
      <c r="AA61" s="677"/>
      <c r="AB61" s="677"/>
      <c r="AC61" s="677"/>
      <c r="AD61" s="677"/>
      <c r="AE61" s="677"/>
      <c r="AF61" s="677"/>
      <c r="AG61" s="677"/>
      <c r="AH61" s="677"/>
      <c r="AI61" s="677"/>
      <c r="AJ61" s="677"/>
      <c r="AK61" s="677"/>
    </row>
    <row r="62" spans="1:37">
      <c r="A62" s="676"/>
      <c r="B62" s="677"/>
      <c r="C62" s="677"/>
      <c r="D62" s="677"/>
      <c r="E62" s="677"/>
      <c r="F62" s="677"/>
      <c r="G62" s="677"/>
      <c r="H62" s="677"/>
      <c r="I62" s="677"/>
      <c r="J62" s="677"/>
      <c r="K62" s="677"/>
      <c r="L62" s="677"/>
      <c r="M62" s="678"/>
      <c r="N62" s="677"/>
      <c r="O62" s="677"/>
      <c r="P62" s="677"/>
      <c r="Q62" s="677"/>
      <c r="R62" s="677"/>
      <c r="S62" s="677"/>
      <c r="T62" s="677"/>
      <c r="U62" s="677"/>
      <c r="V62" s="678"/>
      <c r="W62" s="677"/>
      <c r="X62" s="677"/>
      <c r="Y62" s="678"/>
      <c r="Z62" s="677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</row>
    <row r="63" spans="1:37">
      <c r="A63" s="676"/>
      <c r="B63" s="677"/>
      <c r="C63" s="677"/>
      <c r="D63" s="677"/>
      <c r="E63" s="677"/>
      <c r="F63" s="677"/>
      <c r="G63" s="677"/>
      <c r="H63" s="677"/>
      <c r="I63" s="677"/>
      <c r="J63" s="677"/>
      <c r="K63" s="677"/>
      <c r="L63" s="677"/>
      <c r="M63" s="678"/>
      <c r="N63" s="677"/>
      <c r="O63" s="677"/>
      <c r="P63" s="677"/>
      <c r="Q63" s="677"/>
      <c r="R63" s="677"/>
      <c r="S63" s="677"/>
      <c r="T63" s="677"/>
      <c r="U63" s="677"/>
      <c r="V63" s="678"/>
      <c r="W63" s="677"/>
      <c r="X63" s="677"/>
      <c r="Y63" s="678"/>
      <c r="Z63" s="677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</row>
    <row r="64" spans="1:37">
      <c r="A64" s="676"/>
      <c r="B64" s="677"/>
      <c r="C64" s="677"/>
      <c r="D64" s="677"/>
      <c r="E64" s="677"/>
      <c r="F64" s="677"/>
      <c r="G64" s="677"/>
      <c r="H64" s="677"/>
      <c r="I64" s="677"/>
      <c r="J64" s="677"/>
      <c r="K64" s="677"/>
      <c r="L64" s="677"/>
      <c r="M64" s="678"/>
      <c r="N64" s="677"/>
      <c r="O64" s="677"/>
      <c r="P64" s="677"/>
      <c r="Q64" s="677"/>
      <c r="R64" s="677"/>
      <c r="S64" s="677"/>
      <c r="T64" s="677"/>
      <c r="U64" s="677"/>
      <c r="V64" s="678"/>
      <c r="W64" s="677"/>
      <c r="X64" s="677"/>
      <c r="Y64" s="678"/>
      <c r="Z64" s="677"/>
      <c r="AA64" s="677"/>
      <c r="AB64" s="677"/>
      <c r="AC64" s="677"/>
      <c r="AD64" s="677"/>
      <c r="AE64" s="677"/>
      <c r="AF64" s="677"/>
      <c r="AG64" s="677"/>
      <c r="AH64" s="677"/>
      <c r="AI64" s="677"/>
      <c r="AJ64" s="677"/>
      <c r="AK64" s="677"/>
    </row>
    <row r="65" spans="1:37">
      <c r="A65" s="676"/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8"/>
      <c r="N65" s="677"/>
      <c r="O65" s="677"/>
      <c r="P65" s="677"/>
      <c r="Q65" s="677"/>
      <c r="R65" s="677"/>
      <c r="S65" s="677"/>
      <c r="T65" s="677"/>
      <c r="U65" s="677"/>
      <c r="V65" s="678"/>
      <c r="W65" s="677"/>
      <c r="X65" s="677"/>
      <c r="Y65" s="678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677"/>
    </row>
    <row r="66" spans="1:37">
      <c r="A66" s="676"/>
      <c r="B66" s="677"/>
      <c r="C66" s="677"/>
      <c r="D66" s="677"/>
      <c r="E66" s="677"/>
      <c r="F66" s="677"/>
      <c r="G66" s="677"/>
      <c r="H66" s="677"/>
      <c r="I66" s="677"/>
      <c r="J66" s="677"/>
      <c r="K66" s="677"/>
      <c r="L66" s="677"/>
      <c r="M66" s="678"/>
      <c r="N66" s="677"/>
      <c r="O66" s="677"/>
      <c r="P66" s="677"/>
      <c r="Q66" s="677"/>
      <c r="R66" s="677"/>
      <c r="S66" s="677"/>
      <c r="T66" s="677"/>
      <c r="U66" s="677"/>
      <c r="V66" s="678"/>
      <c r="W66" s="677"/>
      <c r="X66" s="677"/>
      <c r="Y66" s="678"/>
      <c r="Z66" s="677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</row>
    <row r="67" spans="1:37">
      <c r="A67" s="676"/>
      <c r="B67" s="677"/>
      <c r="C67" s="677"/>
      <c r="D67" s="677"/>
      <c r="E67" s="677"/>
      <c r="F67" s="677"/>
      <c r="G67" s="677"/>
      <c r="H67" s="677"/>
      <c r="I67" s="677"/>
      <c r="J67" s="677"/>
      <c r="K67" s="677"/>
      <c r="L67" s="677"/>
      <c r="M67" s="678"/>
      <c r="N67" s="677"/>
      <c r="O67" s="677"/>
      <c r="P67" s="677"/>
      <c r="Q67" s="677"/>
      <c r="R67" s="677"/>
      <c r="S67" s="677"/>
      <c r="T67" s="677"/>
      <c r="U67" s="677"/>
      <c r="V67" s="678"/>
      <c r="W67" s="677"/>
      <c r="X67" s="677"/>
      <c r="Y67" s="678"/>
      <c r="Z67" s="677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</row>
    <row r="68" spans="1:37">
      <c r="A68" s="676"/>
      <c r="B68" s="677"/>
      <c r="C68" s="677"/>
      <c r="D68" s="677"/>
      <c r="E68" s="677"/>
      <c r="F68" s="677"/>
      <c r="G68" s="677"/>
      <c r="H68" s="677"/>
      <c r="I68" s="677"/>
      <c r="J68" s="677"/>
      <c r="K68" s="677"/>
      <c r="L68" s="677"/>
      <c r="M68" s="678"/>
      <c r="N68" s="677"/>
      <c r="O68" s="677"/>
      <c r="P68" s="677"/>
      <c r="Q68" s="677"/>
      <c r="R68" s="677"/>
      <c r="S68" s="677"/>
      <c r="T68" s="677"/>
      <c r="U68" s="677"/>
      <c r="V68" s="678"/>
      <c r="W68" s="677"/>
      <c r="X68" s="677"/>
      <c r="Y68" s="678"/>
      <c r="Z68" s="677"/>
      <c r="AA68" s="677"/>
      <c r="AB68" s="677"/>
      <c r="AC68" s="677"/>
      <c r="AD68" s="677"/>
      <c r="AE68" s="677"/>
      <c r="AF68" s="677"/>
      <c r="AG68" s="677"/>
      <c r="AH68" s="677"/>
      <c r="AI68" s="677"/>
      <c r="AJ68" s="677"/>
      <c r="AK68" s="677"/>
    </row>
    <row r="69" spans="1:37">
      <c r="A69" s="676"/>
      <c r="B69" s="677"/>
      <c r="C69" s="677"/>
      <c r="D69" s="677"/>
      <c r="E69" s="677"/>
      <c r="F69" s="677"/>
      <c r="G69" s="677"/>
      <c r="H69" s="677"/>
      <c r="I69" s="677"/>
      <c r="J69" s="677"/>
      <c r="K69" s="677"/>
      <c r="L69" s="677"/>
      <c r="M69" s="678"/>
      <c r="N69" s="677"/>
      <c r="O69" s="677"/>
      <c r="P69" s="677"/>
      <c r="Q69" s="677"/>
      <c r="R69" s="677"/>
      <c r="S69" s="677"/>
      <c r="T69" s="677"/>
      <c r="U69" s="677"/>
      <c r="V69" s="678"/>
      <c r="W69" s="677"/>
      <c r="X69" s="677"/>
      <c r="Y69" s="678"/>
      <c r="Z69" s="677"/>
      <c r="AA69" s="677"/>
      <c r="AB69" s="677"/>
      <c r="AC69" s="677"/>
      <c r="AD69" s="677"/>
      <c r="AE69" s="677"/>
      <c r="AF69" s="677"/>
      <c r="AG69" s="677"/>
      <c r="AH69" s="677"/>
      <c r="AI69" s="677"/>
      <c r="AJ69" s="677"/>
      <c r="AK69" s="677"/>
    </row>
    <row r="70" spans="1:37">
      <c r="A70" s="676"/>
      <c r="B70" s="677"/>
      <c r="C70" s="677"/>
      <c r="D70" s="677"/>
      <c r="E70" s="677"/>
      <c r="F70" s="677"/>
      <c r="G70" s="677"/>
      <c r="H70" s="677"/>
      <c r="I70" s="677"/>
      <c r="J70" s="677"/>
      <c r="K70" s="677"/>
      <c r="L70" s="677"/>
      <c r="M70" s="678"/>
      <c r="N70" s="677"/>
      <c r="O70" s="677"/>
      <c r="P70" s="677"/>
      <c r="Q70" s="677"/>
      <c r="R70" s="677"/>
      <c r="S70" s="677"/>
      <c r="T70" s="677"/>
      <c r="U70" s="677"/>
      <c r="V70" s="678"/>
      <c r="W70" s="677"/>
      <c r="X70" s="677"/>
      <c r="Y70" s="678"/>
      <c r="Z70" s="677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</row>
    <row r="71" spans="1:37">
      <c r="A71" s="676"/>
      <c r="B71" s="677"/>
      <c r="C71" s="677"/>
      <c r="D71" s="677"/>
      <c r="E71" s="677"/>
      <c r="F71" s="677"/>
      <c r="G71" s="677"/>
      <c r="H71" s="677"/>
      <c r="I71" s="677"/>
      <c r="J71" s="677"/>
      <c r="K71" s="677"/>
      <c r="L71" s="677"/>
      <c r="M71" s="678"/>
      <c r="N71" s="677"/>
      <c r="O71" s="677"/>
      <c r="P71" s="677"/>
      <c r="Q71" s="677"/>
      <c r="R71" s="677"/>
      <c r="S71" s="677"/>
      <c r="T71" s="677"/>
      <c r="U71" s="677"/>
      <c r="V71" s="678"/>
      <c r="W71" s="677"/>
      <c r="X71" s="677"/>
      <c r="Y71" s="678"/>
      <c r="Z71" s="677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</row>
    <row r="72" spans="1:37">
      <c r="A72" s="676"/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8"/>
      <c r="N72" s="677"/>
      <c r="O72" s="677"/>
      <c r="P72" s="677"/>
      <c r="Q72" s="677"/>
      <c r="R72" s="677"/>
      <c r="S72" s="677"/>
      <c r="T72" s="677"/>
      <c r="U72" s="677"/>
      <c r="V72" s="678"/>
      <c r="W72" s="677"/>
      <c r="X72" s="677"/>
      <c r="Y72" s="678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677"/>
    </row>
    <row r="73" spans="1:37">
      <c r="A73" s="676"/>
      <c r="B73" s="677"/>
      <c r="C73" s="677"/>
      <c r="D73" s="677"/>
      <c r="E73" s="677"/>
      <c r="F73" s="677"/>
      <c r="G73" s="677"/>
      <c r="H73" s="677"/>
      <c r="I73" s="677"/>
      <c r="J73" s="677"/>
      <c r="K73" s="677"/>
      <c r="L73" s="677"/>
      <c r="M73" s="678"/>
      <c r="N73" s="677"/>
      <c r="O73" s="677"/>
      <c r="P73" s="677"/>
      <c r="Q73" s="677"/>
      <c r="R73" s="677"/>
      <c r="S73" s="677"/>
      <c r="T73" s="677"/>
      <c r="U73" s="677"/>
      <c r="V73" s="678"/>
      <c r="W73" s="677"/>
      <c r="X73" s="677"/>
      <c r="Y73" s="678"/>
      <c r="Z73" s="677"/>
      <c r="AA73" s="677"/>
      <c r="AB73" s="677"/>
      <c r="AC73" s="677"/>
      <c r="AD73" s="677"/>
      <c r="AE73" s="677"/>
      <c r="AF73" s="677"/>
      <c r="AG73" s="677"/>
      <c r="AH73" s="677"/>
      <c r="AI73" s="677"/>
      <c r="AJ73" s="677"/>
      <c r="AK73" s="677"/>
    </row>
    <row r="74" spans="1:37">
      <c r="A74" s="676"/>
      <c r="B74" s="677"/>
      <c r="C74" s="677"/>
      <c r="D74" s="677"/>
      <c r="E74" s="677"/>
      <c r="F74" s="677"/>
      <c r="G74" s="677"/>
      <c r="H74" s="677"/>
      <c r="I74" s="677"/>
      <c r="J74" s="677"/>
      <c r="K74" s="677"/>
      <c r="L74" s="677"/>
      <c r="M74" s="678"/>
      <c r="N74" s="677"/>
      <c r="O74" s="677"/>
      <c r="P74" s="677"/>
      <c r="Q74" s="677"/>
      <c r="R74" s="677"/>
      <c r="S74" s="677"/>
      <c r="T74" s="677"/>
      <c r="U74" s="677"/>
      <c r="V74" s="678"/>
      <c r="W74" s="677"/>
      <c r="X74" s="677"/>
      <c r="Y74" s="678"/>
      <c r="Z74" s="677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</row>
    <row r="75" spans="1:37">
      <c r="A75" s="676"/>
      <c r="B75" s="677"/>
      <c r="C75" s="677"/>
      <c r="D75" s="677"/>
      <c r="E75" s="677"/>
      <c r="F75" s="677"/>
      <c r="G75" s="677"/>
      <c r="H75" s="677"/>
      <c r="I75" s="677"/>
      <c r="J75" s="677"/>
      <c r="K75" s="677"/>
      <c r="L75" s="677"/>
      <c r="M75" s="678"/>
      <c r="N75" s="677"/>
      <c r="O75" s="677"/>
      <c r="P75" s="677"/>
      <c r="Q75" s="677"/>
      <c r="R75" s="677"/>
      <c r="S75" s="677"/>
      <c r="T75" s="677"/>
      <c r="U75" s="677"/>
      <c r="V75" s="678"/>
      <c r="W75" s="677"/>
      <c r="X75" s="677"/>
      <c r="Y75" s="678"/>
      <c r="Z75" s="677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</row>
    <row r="76" spans="1:37">
      <c r="A76" s="676"/>
      <c r="B76" s="677"/>
      <c r="C76" s="677"/>
      <c r="D76" s="677"/>
      <c r="E76" s="677"/>
      <c r="F76" s="677"/>
      <c r="G76" s="677"/>
      <c r="H76" s="677"/>
      <c r="I76" s="677"/>
      <c r="J76" s="677"/>
      <c r="K76" s="677"/>
      <c r="L76" s="677"/>
      <c r="M76" s="678"/>
      <c r="N76" s="677"/>
      <c r="O76" s="677"/>
      <c r="P76" s="677"/>
      <c r="Q76" s="677"/>
      <c r="R76" s="677"/>
      <c r="S76" s="677"/>
      <c r="T76" s="677"/>
      <c r="U76" s="677"/>
      <c r="V76" s="678"/>
      <c r="W76" s="677"/>
      <c r="X76" s="677"/>
      <c r="Y76" s="678"/>
      <c r="Z76" s="677"/>
      <c r="AA76" s="677"/>
      <c r="AB76" s="677"/>
      <c r="AC76" s="677"/>
      <c r="AD76" s="677"/>
      <c r="AE76" s="677"/>
      <c r="AF76" s="677"/>
      <c r="AG76" s="677"/>
      <c r="AH76" s="677"/>
      <c r="AI76" s="677"/>
      <c r="AJ76" s="677"/>
      <c r="AK76" s="677"/>
    </row>
    <row r="77" spans="1:37">
      <c r="A77" s="676"/>
      <c r="B77" s="677"/>
      <c r="C77" s="677"/>
      <c r="D77" s="677"/>
      <c r="E77" s="677"/>
      <c r="F77" s="677"/>
      <c r="G77" s="677"/>
      <c r="H77" s="677"/>
      <c r="I77" s="677"/>
      <c r="J77" s="677"/>
      <c r="K77" s="677"/>
      <c r="L77" s="677"/>
      <c r="M77" s="678"/>
      <c r="N77" s="677"/>
      <c r="O77" s="677"/>
      <c r="P77" s="677"/>
      <c r="Q77" s="677"/>
      <c r="R77" s="677"/>
      <c r="S77" s="677"/>
      <c r="T77" s="677"/>
      <c r="U77" s="677"/>
      <c r="V77" s="678"/>
      <c r="W77" s="677"/>
      <c r="X77" s="677"/>
      <c r="Y77" s="678"/>
      <c r="Z77" s="677"/>
      <c r="AA77" s="677"/>
      <c r="AB77" s="677"/>
      <c r="AC77" s="677"/>
      <c r="AD77" s="677"/>
      <c r="AE77" s="677"/>
      <c r="AF77" s="677"/>
      <c r="AG77" s="677"/>
      <c r="AH77" s="677"/>
      <c r="AI77" s="677"/>
      <c r="AJ77" s="677"/>
      <c r="AK77" s="677"/>
    </row>
    <row r="78" spans="1:37">
      <c r="A78" s="676"/>
      <c r="B78" s="677"/>
      <c r="C78" s="677"/>
      <c r="D78" s="677"/>
      <c r="E78" s="677"/>
      <c r="F78" s="677"/>
      <c r="G78" s="677"/>
      <c r="H78" s="677"/>
      <c r="I78" s="677"/>
      <c r="J78" s="677"/>
      <c r="K78" s="677"/>
      <c r="L78" s="677"/>
      <c r="M78" s="678"/>
      <c r="N78" s="677"/>
      <c r="O78" s="677"/>
      <c r="P78" s="677"/>
      <c r="Q78" s="677"/>
      <c r="R78" s="677"/>
      <c r="S78" s="677"/>
      <c r="T78" s="677"/>
      <c r="U78" s="677"/>
      <c r="V78" s="678"/>
      <c r="W78" s="677"/>
      <c r="X78" s="677"/>
      <c r="Y78" s="678"/>
      <c r="Z78" s="677"/>
      <c r="AA78" s="677"/>
      <c r="AB78" s="677"/>
      <c r="AC78" s="677"/>
      <c r="AD78" s="677"/>
      <c r="AE78" s="677"/>
      <c r="AF78" s="677"/>
      <c r="AG78" s="677"/>
      <c r="AH78" s="677"/>
      <c r="AI78" s="677"/>
      <c r="AJ78" s="677"/>
      <c r="AK78" s="677"/>
    </row>
    <row r="79" spans="1:37">
      <c r="A79" s="676"/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8"/>
      <c r="N79" s="677"/>
      <c r="O79" s="677"/>
      <c r="P79" s="677"/>
      <c r="Q79" s="677"/>
      <c r="R79" s="677"/>
      <c r="S79" s="677"/>
      <c r="T79" s="677"/>
      <c r="U79" s="677"/>
      <c r="V79" s="678"/>
      <c r="W79" s="677"/>
      <c r="X79" s="677"/>
      <c r="Y79" s="678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</row>
    <row r="80" spans="1:37">
      <c r="A80" s="676"/>
      <c r="B80" s="677"/>
      <c r="C80" s="677"/>
      <c r="D80" s="677"/>
      <c r="E80" s="677"/>
      <c r="F80" s="677"/>
      <c r="G80" s="677"/>
      <c r="H80" s="677"/>
      <c r="I80" s="677"/>
      <c r="J80" s="677"/>
      <c r="K80" s="677"/>
      <c r="L80" s="677"/>
      <c r="M80" s="678"/>
      <c r="N80" s="677"/>
      <c r="O80" s="677"/>
      <c r="P80" s="677"/>
      <c r="Q80" s="677"/>
      <c r="R80" s="677"/>
      <c r="S80" s="677"/>
      <c r="T80" s="677"/>
      <c r="U80" s="677"/>
      <c r="V80" s="678"/>
      <c r="W80" s="677"/>
      <c r="X80" s="677"/>
      <c r="Y80" s="678"/>
      <c r="Z80" s="677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</row>
    <row r="81" spans="1:37">
      <c r="A81" s="676"/>
      <c r="B81" s="677"/>
      <c r="C81" s="677"/>
      <c r="D81" s="677"/>
      <c r="E81" s="677"/>
      <c r="F81" s="677"/>
      <c r="G81" s="677"/>
      <c r="H81" s="677"/>
      <c r="I81" s="677"/>
      <c r="J81" s="677"/>
      <c r="K81" s="677"/>
      <c r="L81" s="677"/>
      <c r="M81" s="678"/>
      <c r="N81" s="677"/>
      <c r="O81" s="677"/>
      <c r="P81" s="677"/>
      <c r="Q81" s="677"/>
      <c r="R81" s="677"/>
      <c r="S81" s="677"/>
      <c r="T81" s="677"/>
      <c r="U81" s="677"/>
      <c r="V81" s="678"/>
      <c r="W81" s="677"/>
      <c r="X81" s="677"/>
      <c r="Y81" s="678"/>
      <c r="Z81" s="677"/>
      <c r="AA81" s="677"/>
      <c r="AB81" s="677"/>
      <c r="AC81" s="677"/>
      <c r="AD81" s="677"/>
      <c r="AE81" s="677"/>
      <c r="AF81" s="677"/>
      <c r="AG81" s="677"/>
      <c r="AH81" s="677"/>
      <c r="AI81" s="677"/>
      <c r="AJ81" s="677"/>
      <c r="AK81" s="677"/>
    </row>
    <row r="82" spans="1:37">
      <c r="A82" s="676"/>
      <c r="B82" s="677"/>
      <c r="C82" s="677"/>
      <c r="D82" s="677"/>
      <c r="E82" s="677"/>
      <c r="F82" s="677"/>
      <c r="G82" s="677"/>
      <c r="H82" s="677"/>
      <c r="I82" s="677"/>
      <c r="J82" s="677"/>
      <c r="K82" s="677"/>
      <c r="L82" s="677"/>
      <c r="M82" s="678"/>
      <c r="N82" s="677"/>
      <c r="O82" s="677"/>
      <c r="P82" s="677"/>
      <c r="Q82" s="677"/>
      <c r="R82" s="677"/>
      <c r="S82" s="677"/>
      <c r="T82" s="677"/>
      <c r="U82" s="677"/>
      <c r="V82" s="678"/>
      <c r="W82" s="677"/>
      <c r="X82" s="677"/>
      <c r="Y82" s="678"/>
      <c r="Z82" s="677"/>
      <c r="AA82" s="677"/>
      <c r="AB82" s="677"/>
      <c r="AC82" s="677"/>
      <c r="AD82" s="677"/>
      <c r="AE82" s="677"/>
      <c r="AF82" s="677"/>
      <c r="AG82" s="677"/>
      <c r="AH82" s="677"/>
      <c r="AI82" s="677"/>
      <c r="AJ82" s="677"/>
      <c r="AK82" s="677"/>
    </row>
    <row r="83" spans="1:37">
      <c r="A83" s="676"/>
      <c r="B83" s="677"/>
      <c r="C83" s="677"/>
      <c r="D83" s="677"/>
      <c r="E83" s="677"/>
      <c r="F83" s="677"/>
      <c r="G83" s="677"/>
      <c r="H83" s="677"/>
      <c r="I83" s="677"/>
      <c r="J83" s="677"/>
      <c r="K83" s="677"/>
      <c r="L83" s="677"/>
      <c r="M83" s="678"/>
      <c r="N83" s="677"/>
      <c r="O83" s="677"/>
      <c r="P83" s="677"/>
      <c r="Q83" s="677"/>
      <c r="R83" s="677"/>
      <c r="S83" s="677"/>
      <c r="T83" s="677"/>
      <c r="U83" s="677"/>
      <c r="V83" s="678"/>
      <c r="W83" s="677"/>
      <c r="X83" s="677"/>
      <c r="Y83" s="678"/>
      <c r="Z83" s="677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</row>
    <row r="84" spans="1:37">
      <c r="A84" s="676"/>
      <c r="B84" s="677"/>
      <c r="C84" s="677"/>
      <c r="D84" s="677"/>
      <c r="E84" s="677"/>
      <c r="F84" s="677"/>
      <c r="G84" s="677"/>
      <c r="H84" s="677"/>
      <c r="I84" s="677"/>
      <c r="J84" s="677"/>
      <c r="K84" s="677"/>
      <c r="L84" s="677"/>
      <c r="M84" s="678"/>
      <c r="N84" s="677"/>
      <c r="O84" s="677"/>
      <c r="P84" s="677"/>
      <c r="Q84" s="677"/>
      <c r="R84" s="677"/>
      <c r="S84" s="677"/>
      <c r="T84" s="677"/>
      <c r="U84" s="677"/>
      <c r="V84" s="678"/>
      <c r="W84" s="677"/>
      <c r="X84" s="677"/>
      <c r="Y84" s="678"/>
      <c r="Z84" s="677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</row>
    <row r="85" spans="1:37">
      <c r="A85" s="676"/>
      <c r="B85" s="677"/>
      <c r="C85" s="677"/>
      <c r="D85" s="677"/>
      <c r="E85" s="677"/>
      <c r="F85" s="677"/>
      <c r="G85" s="677"/>
      <c r="H85" s="677"/>
      <c r="I85" s="677"/>
      <c r="J85" s="677"/>
      <c r="K85" s="677"/>
      <c r="L85" s="677"/>
      <c r="M85" s="678"/>
      <c r="N85" s="677"/>
      <c r="O85" s="677"/>
      <c r="P85" s="677"/>
      <c r="Q85" s="677"/>
      <c r="R85" s="677"/>
      <c r="S85" s="677"/>
      <c r="T85" s="677"/>
      <c r="U85" s="677"/>
      <c r="V85" s="678"/>
      <c r="W85" s="677"/>
      <c r="X85" s="677"/>
      <c r="Y85" s="678"/>
      <c r="Z85" s="677"/>
      <c r="AA85" s="677"/>
      <c r="AB85" s="677"/>
      <c r="AC85" s="677"/>
      <c r="AD85" s="677"/>
      <c r="AE85" s="677"/>
      <c r="AF85" s="677"/>
      <c r="AG85" s="677"/>
      <c r="AH85" s="677"/>
      <c r="AI85" s="677"/>
      <c r="AJ85" s="677"/>
      <c r="AK85" s="677"/>
    </row>
    <row r="86" spans="1:37">
      <c r="A86" s="676"/>
      <c r="B86" s="677"/>
      <c r="C86" s="677"/>
      <c r="D86" s="677"/>
      <c r="E86" s="677"/>
      <c r="F86" s="677"/>
      <c r="G86" s="677"/>
      <c r="H86" s="677"/>
      <c r="I86" s="677"/>
      <c r="J86" s="677"/>
      <c r="K86" s="677"/>
      <c r="L86" s="677"/>
      <c r="M86" s="678"/>
      <c r="N86" s="677"/>
      <c r="O86" s="677"/>
      <c r="P86" s="677"/>
      <c r="Q86" s="677"/>
      <c r="R86" s="677"/>
      <c r="S86" s="677"/>
      <c r="T86" s="677"/>
      <c r="U86" s="677"/>
      <c r="V86" s="678"/>
      <c r="W86" s="677"/>
      <c r="X86" s="677"/>
      <c r="Y86" s="678"/>
      <c r="Z86" s="677"/>
      <c r="AA86" s="677"/>
      <c r="AB86" s="677"/>
      <c r="AC86" s="677"/>
      <c r="AD86" s="677"/>
      <c r="AE86" s="677"/>
      <c r="AF86" s="677"/>
      <c r="AG86" s="677"/>
      <c r="AH86" s="677"/>
      <c r="AI86" s="677"/>
      <c r="AJ86" s="677"/>
      <c r="AK86" s="677"/>
    </row>
    <row r="87" spans="1:37">
      <c r="A87" s="676"/>
      <c r="B87" s="677"/>
      <c r="C87" s="677"/>
      <c r="D87" s="677"/>
      <c r="E87" s="677"/>
      <c r="F87" s="677"/>
      <c r="G87" s="677"/>
      <c r="H87" s="677"/>
      <c r="I87" s="677"/>
      <c r="J87" s="677"/>
      <c r="K87" s="677"/>
      <c r="L87" s="677"/>
      <c r="M87" s="678"/>
      <c r="N87" s="677"/>
      <c r="O87" s="677"/>
      <c r="P87" s="677"/>
      <c r="Q87" s="677"/>
      <c r="R87" s="677"/>
      <c r="S87" s="677"/>
      <c r="T87" s="677"/>
      <c r="U87" s="677"/>
      <c r="V87" s="678"/>
      <c r="W87" s="677"/>
      <c r="X87" s="677"/>
      <c r="Y87" s="678"/>
      <c r="Z87" s="677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</row>
    <row r="88" spans="1:37">
      <c r="A88" s="676"/>
      <c r="B88" s="677"/>
      <c r="C88" s="677"/>
      <c r="D88" s="677"/>
      <c r="E88" s="677"/>
      <c r="F88" s="677"/>
      <c r="G88" s="677"/>
      <c r="H88" s="677"/>
      <c r="I88" s="677"/>
      <c r="J88" s="677"/>
      <c r="K88" s="677"/>
      <c r="L88" s="677"/>
      <c r="M88" s="678"/>
      <c r="N88" s="677"/>
      <c r="O88" s="677"/>
      <c r="P88" s="677"/>
      <c r="Q88" s="677"/>
      <c r="R88" s="677"/>
      <c r="S88" s="677"/>
      <c r="T88" s="677"/>
      <c r="U88" s="677"/>
      <c r="V88" s="678"/>
      <c r="W88" s="677"/>
      <c r="X88" s="677"/>
      <c r="Y88" s="678"/>
      <c r="Z88" s="677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</row>
    <row r="89" spans="1:37">
      <c r="A89" s="676"/>
      <c r="B89" s="677"/>
      <c r="C89" s="677"/>
      <c r="D89" s="677"/>
      <c r="E89" s="677"/>
      <c r="F89" s="677"/>
      <c r="G89" s="677"/>
      <c r="H89" s="677"/>
      <c r="I89" s="677"/>
      <c r="J89" s="677"/>
      <c r="K89" s="677"/>
      <c r="L89" s="677"/>
      <c r="M89" s="678"/>
      <c r="N89" s="677"/>
      <c r="O89" s="677"/>
      <c r="P89" s="677"/>
      <c r="Q89" s="677"/>
      <c r="R89" s="677"/>
      <c r="S89" s="677"/>
      <c r="T89" s="677"/>
      <c r="U89" s="677"/>
      <c r="V89" s="678"/>
      <c r="W89" s="677"/>
      <c r="X89" s="677"/>
      <c r="Y89" s="678"/>
      <c r="Z89" s="677"/>
      <c r="AA89" s="677"/>
      <c r="AB89" s="677"/>
      <c r="AC89" s="677"/>
      <c r="AD89" s="677"/>
      <c r="AE89" s="677"/>
      <c r="AF89" s="677"/>
      <c r="AG89" s="677"/>
      <c r="AH89" s="677"/>
      <c r="AI89" s="677"/>
      <c r="AJ89" s="677"/>
      <c r="AK89" s="677"/>
    </row>
    <row r="90" spans="1:37">
      <c r="A90" s="676"/>
      <c r="B90" s="677"/>
      <c r="C90" s="677"/>
      <c r="D90" s="677"/>
      <c r="E90" s="677"/>
      <c r="F90" s="677"/>
      <c r="G90" s="677"/>
      <c r="H90" s="677"/>
      <c r="I90" s="677"/>
      <c r="J90" s="677"/>
      <c r="K90" s="677"/>
      <c r="L90" s="677"/>
      <c r="M90" s="678"/>
      <c r="N90" s="677"/>
      <c r="O90" s="677"/>
      <c r="P90" s="677"/>
      <c r="Q90" s="677"/>
      <c r="R90" s="677"/>
      <c r="S90" s="677"/>
      <c r="T90" s="677"/>
      <c r="U90" s="677"/>
      <c r="V90" s="678"/>
      <c r="W90" s="677"/>
      <c r="X90" s="677"/>
      <c r="Y90" s="678"/>
      <c r="Z90" s="677"/>
      <c r="AA90" s="677"/>
      <c r="AB90" s="677"/>
      <c r="AC90" s="677"/>
      <c r="AD90" s="677"/>
      <c r="AE90" s="677"/>
      <c r="AF90" s="677"/>
      <c r="AG90" s="677"/>
      <c r="AH90" s="677"/>
      <c r="AI90" s="677"/>
      <c r="AJ90" s="677"/>
      <c r="AK90" s="677"/>
    </row>
    <row r="91" spans="1:37">
      <c r="A91" s="676"/>
      <c r="B91" s="677"/>
      <c r="C91" s="677"/>
      <c r="D91" s="677"/>
      <c r="E91" s="677"/>
      <c r="F91" s="677"/>
      <c r="G91" s="677"/>
      <c r="H91" s="677"/>
      <c r="I91" s="677"/>
      <c r="J91" s="677"/>
      <c r="K91" s="677"/>
      <c r="L91" s="677"/>
      <c r="M91" s="678"/>
      <c r="N91" s="677"/>
      <c r="O91" s="677"/>
      <c r="P91" s="677"/>
      <c r="Q91" s="677"/>
      <c r="R91" s="677"/>
      <c r="S91" s="677"/>
      <c r="T91" s="677"/>
      <c r="U91" s="677"/>
      <c r="V91" s="678"/>
      <c r="W91" s="677"/>
      <c r="X91" s="677"/>
      <c r="Y91" s="678"/>
      <c r="Z91" s="677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</row>
    <row r="92" spans="1:37">
      <c r="A92" s="676"/>
      <c r="B92" s="677"/>
      <c r="C92" s="677"/>
      <c r="D92" s="677"/>
      <c r="E92" s="677"/>
      <c r="F92" s="677"/>
      <c r="G92" s="677"/>
      <c r="H92" s="677"/>
      <c r="I92" s="677"/>
      <c r="J92" s="677"/>
      <c r="K92" s="677"/>
      <c r="L92" s="677"/>
      <c r="M92" s="678"/>
      <c r="N92" s="677"/>
      <c r="O92" s="677"/>
      <c r="P92" s="677"/>
      <c r="Q92" s="677"/>
      <c r="R92" s="677"/>
      <c r="S92" s="677"/>
      <c r="T92" s="677"/>
      <c r="U92" s="677"/>
      <c r="V92" s="678"/>
      <c r="W92" s="677"/>
      <c r="X92" s="677"/>
      <c r="Y92" s="678"/>
      <c r="Z92" s="677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</row>
    <row r="93" spans="1:37">
      <c r="A93" s="676"/>
      <c r="B93" s="677"/>
      <c r="C93" s="677"/>
      <c r="D93" s="677"/>
      <c r="E93" s="677"/>
      <c r="F93" s="677"/>
      <c r="G93" s="677"/>
      <c r="H93" s="677"/>
      <c r="I93" s="677"/>
      <c r="J93" s="677"/>
      <c r="K93" s="677"/>
      <c r="L93" s="677"/>
      <c r="M93" s="678"/>
      <c r="N93" s="677"/>
      <c r="O93" s="677"/>
      <c r="P93" s="677"/>
      <c r="Q93" s="677"/>
      <c r="R93" s="677"/>
      <c r="S93" s="677"/>
      <c r="T93" s="677"/>
      <c r="U93" s="677"/>
      <c r="V93" s="678"/>
      <c r="W93" s="677"/>
      <c r="X93" s="677"/>
      <c r="Y93" s="678"/>
      <c r="Z93" s="677"/>
      <c r="AA93" s="677"/>
      <c r="AB93" s="677"/>
      <c r="AC93" s="677"/>
      <c r="AD93" s="677"/>
      <c r="AE93" s="677"/>
      <c r="AF93" s="677"/>
      <c r="AG93" s="677"/>
      <c r="AH93" s="677"/>
      <c r="AI93" s="677"/>
      <c r="AJ93" s="677"/>
      <c r="AK93" s="677"/>
    </row>
    <row r="94" spans="1:37">
      <c r="A94" s="676"/>
      <c r="B94" s="677"/>
      <c r="C94" s="677"/>
      <c r="D94" s="677"/>
      <c r="E94" s="677"/>
      <c r="F94" s="677"/>
      <c r="G94" s="677"/>
      <c r="H94" s="677"/>
      <c r="I94" s="677"/>
      <c r="J94" s="677"/>
      <c r="K94" s="677"/>
      <c r="L94" s="677"/>
      <c r="M94" s="678"/>
      <c r="N94" s="677"/>
      <c r="O94" s="677"/>
      <c r="P94" s="677"/>
      <c r="Q94" s="677"/>
      <c r="R94" s="677"/>
      <c r="S94" s="677"/>
      <c r="T94" s="677"/>
      <c r="U94" s="677"/>
      <c r="V94" s="678"/>
      <c r="W94" s="677"/>
      <c r="X94" s="677"/>
      <c r="Y94" s="678"/>
      <c r="Z94" s="677"/>
      <c r="AA94" s="677"/>
      <c r="AB94" s="677"/>
      <c r="AC94" s="677"/>
      <c r="AD94" s="677"/>
      <c r="AE94" s="677"/>
      <c r="AF94" s="677"/>
      <c r="AG94" s="677"/>
      <c r="AH94" s="677"/>
      <c r="AI94" s="677"/>
      <c r="AJ94" s="677"/>
      <c r="AK94" s="677"/>
    </row>
    <row r="95" spans="1:37">
      <c r="A95" s="676"/>
      <c r="B95" s="677"/>
      <c r="C95" s="677"/>
      <c r="D95" s="677"/>
      <c r="E95" s="677"/>
      <c r="F95" s="677"/>
      <c r="G95" s="677"/>
      <c r="H95" s="677"/>
      <c r="I95" s="677"/>
      <c r="J95" s="677"/>
      <c r="K95" s="677"/>
      <c r="L95" s="677"/>
      <c r="M95" s="678"/>
      <c r="N95" s="677"/>
      <c r="O95" s="677"/>
      <c r="P95" s="677"/>
      <c r="Q95" s="677"/>
      <c r="R95" s="677"/>
      <c r="S95" s="677"/>
      <c r="T95" s="677"/>
      <c r="U95" s="677"/>
      <c r="V95" s="678"/>
      <c r="W95" s="677"/>
      <c r="X95" s="677"/>
      <c r="Y95" s="678"/>
      <c r="Z95" s="677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</row>
    <row r="96" spans="1:37">
      <c r="A96" s="676"/>
      <c r="B96" s="677"/>
      <c r="C96" s="677"/>
      <c r="D96" s="677"/>
      <c r="E96" s="677"/>
      <c r="F96" s="677"/>
      <c r="G96" s="677"/>
      <c r="H96" s="677"/>
      <c r="I96" s="677"/>
      <c r="J96" s="677"/>
      <c r="K96" s="677"/>
      <c r="L96" s="677"/>
      <c r="M96" s="678"/>
      <c r="N96" s="677"/>
      <c r="O96" s="677"/>
      <c r="P96" s="677"/>
      <c r="Q96" s="677"/>
      <c r="R96" s="677"/>
      <c r="S96" s="677"/>
      <c r="T96" s="677"/>
      <c r="U96" s="677"/>
      <c r="V96" s="678"/>
      <c r="W96" s="677"/>
      <c r="X96" s="677"/>
      <c r="Y96" s="678"/>
      <c r="Z96" s="677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</row>
    <row r="97" spans="1:37">
      <c r="A97" s="676"/>
      <c r="B97" s="677"/>
      <c r="C97" s="677"/>
      <c r="D97" s="677"/>
      <c r="E97" s="677"/>
      <c r="F97" s="677"/>
      <c r="G97" s="677"/>
      <c r="H97" s="677"/>
      <c r="I97" s="677"/>
      <c r="J97" s="677"/>
      <c r="K97" s="677"/>
      <c r="L97" s="677"/>
      <c r="M97" s="678"/>
      <c r="N97" s="677"/>
      <c r="O97" s="677"/>
      <c r="P97" s="677"/>
      <c r="Q97" s="677"/>
      <c r="R97" s="677"/>
      <c r="S97" s="677"/>
      <c r="T97" s="677"/>
      <c r="U97" s="677"/>
      <c r="V97" s="678"/>
      <c r="W97" s="677"/>
      <c r="X97" s="677"/>
      <c r="Y97" s="678"/>
      <c r="Z97" s="677"/>
      <c r="AA97" s="677"/>
      <c r="AB97" s="677"/>
      <c r="AC97" s="677"/>
      <c r="AD97" s="677"/>
      <c r="AE97" s="677"/>
      <c r="AF97" s="677"/>
      <c r="AG97" s="677"/>
      <c r="AH97" s="677"/>
      <c r="AI97" s="677"/>
      <c r="AJ97" s="677"/>
      <c r="AK97" s="677"/>
    </row>
    <row r="98" spans="1:37">
      <c r="A98" s="676"/>
      <c r="B98" s="677"/>
      <c r="C98" s="677"/>
      <c r="D98" s="677"/>
      <c r="E98" s="677"/>
      <c r="F98" s="677"/>
      <c r="G98" s="677"/>
      <c r="H98" s="677"/>
      <c r="I98" s="677"/>
      <c r="J98" s="677"/>
      <c r="K98" s="677"/>
      <c r="L98" s="677"/>
      <c r="M98" s="678"/>
      <c r="N98" s="677"/>
      <c r="O98" s="677"/>
      <c r="P98" s="677"/>
      <c r="Q98" s="677"/>
      <c r="R98" s="677"/>
      <c r="S98" s="677"/>
      <c r="T98" s="677"/>
      <c r="U98" s="677"/>
      <c r="V98" s="678"/>
      <c r="W98" s="677"/>
      <c r="X98" s="677"/>
      <c r="Y98" s="678"/>
      <c r="Z98" s="677"/>
      <c r="AA98" s="677"/>
      <c r="AB98" s="677"/>
      <c r="AC98" s="677"/>
      <c r="AD98" s="677"/>
      <c r="AE98" s="677"/>
      <c r="AF98" s="677"/>
      <c r="AG98" s="677"/>
      <c r="AH98" s="677"/>
      <c r="AI98" s="677"/>
      <c r="AJ98" s="677"/>
      <c r="AK98" s="677"/>
    </row>
    <row r="99" spans="1:37">
      <c r="A99" s="676"/>
      <c r="B99" s="677"/>
      <c r="C99" s="677"/>
      <c r="D99" s="677"/>
      <c r="E99" s="677"/>
      <c r="F99" s="677"/>
      <c r="G99" s="677"/>
      <c r="H99" s="677"/>
      <c r="I99" s="677"/>
      <c r="J99" s="677"/>
      <c r="K99" s="677"/>
      <c r="L99" s="677"/>
      <c r="M99" s="678"/>
      <c r="N99" s="677"/>
      <c r="O99" s="677"/>
      <c r="P99" s="677"/>
      <c r="Q99" s="677"/>
      <c r="R99" s="677"/>
      <c r="S99" s="677"/>
      <c r="T99" s="677"/>
      <c r="U99" s="677"/>
      <c r="V99" s="678"/>
      <c r="W99" s="677"/>
      <c r="X99" s="677"/>
      <c r="Y99" s="678"/>
      <c r="Z99" s="677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</row>
    <row r="100" spans="1:37">
      <c r="A100" s="676"/>
      <c r="B100" s="677"/>
      <c r="C100" s="677"/>
      <c r="D100" s="677"/>
      <c r="E100" s="677"/>
      <c r="F100" s="677"/>
      <c r="G100" s="677"/>
      <c r="H100" s="677"/>
      <c r="I100" s="677"/>
      <c r="J100" s="677"/>
      <c r="K100" s="677"/>
      <c r="L100" s="677"/>
      <c r="M100" s="678"/>
      <c r="N100" s="677"/>
      <c r="O100" s="677"/>
      <c r="P100" s="677"/>
      <c r="Q100" s="677"/>
      <c r="R100" s="677"/>
      <c r="S100" s="677"/>
      <c r="T100" s="677"/>
      <c r="U100" s="677"/>
      <c r="V100" s="678"/>
      <c r="W100" s="677"/>
      <c r="X100" s="677"/>
      <c r="Y100" s="678"/>
      <c r="Z100" s="677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</row>
    <row r="101" spans="1:37">
      <c r="A101" s="676"/>
      <c r="B101" s="677"/>
      <c r="C101" s="677"/>
      <c r="D101" s="677"/>
      <c r="E101" s="677"/>
      <c r="F101" s="677"/>
      <c r="G101" s="677"/>
      <c r="H101" s="677"/>
      <c r="I101" s="677"/>
      <c r="J101" s="677"/>
      <c r="K101" s="677"/>
      <c r="L101" s="677"/>
      <c r="M101" s="678"/>
      <c r="N101" s="677"/>
      <c r="O101" s="677"/>
      <c r="P101" s="677"/>
      <c r="Q101" s="677"/>
      <c r="R101" s="677"/>
      <c r="S101" s="677"/>
      <c r="T101" s="677"/>
      <c r="U101" s="677"/>
      <c r="V101" s="678"/>
      <c r="W101" s="677"/>
      <c r="X101" s="677"/>
      <c r="Y101" s="678"/>
      <c r="Z101" s="677"/>
      <c r="AA101" s="677"/>
      <c r="AB101" s="677"/>
      <c r="AC101" s="677"/>
      <c r="AD101" s="677"/>
      <c r="AE101" s="677"/>
      <c r="AF101" s="677"/>
      <c r="AG101" s="677"/>
      <c r="AH101" s="677"/>
      <c r="AI101" s="677"/>
      <c r="AJ101" s="677"/>
      <c r="AK101" s="677"/>
    </row>
    <row r="102" spans="1:37">
      <c r="A102" s="676"/>
      <c r="B102" s="677"/>
      <c r="C102" s="677"/>
      <c r="D102" s="677"/>
      <c r="E102" s="677"/>
      <c r="F102" s="677"/>
      <c r="G102" s="677"/>
      <c r="H102" s="677"/>
      <c r="I102" s="677"/>
      <c r="J102" s="677"/>
      <c r="K102" s="677"/>
      <c r="L102" s="677"/>
      <c r="M102" s="678"/>
      <c r="N102" s="677"/>
      <c r="O102" s="677"/>
      <c r="P102" s="677"/>
      <c r="Q102" s="677"/>
      <c r="R102" s="677"/>
      <c r="S102" s="677"/>
      <c r="T102" s="677"/>
      <c r="U102" s="677"/>
      <c r="V102" s="678"/>
      <c r="W102" s="677"/>
      <c r="X102" s="677"/>
      <c r="Y102" s="678"/>
      <c r="Z102" s="677"/>
      <c r="AA102" s="677"/>
      <c r="AB102" s="677"/>
      <c r="AC102" s="677"/>
      <c r="AD102" s="677"/>
      <c r="AE102" s="677"/>
      <c r="AF102" s="677"/>
      <c r="AG102" s="677"/>
      <c r="AH102" s="677"/>
      <c r="AI102" s="677"/>
      <c r="AJ102" s="677"/>
      <c r="AK102" s="677"/>
    </row>
    <row r="103" spans="1:37">
      <c r="A103" s="676"/>
      <c r="B103" s="677"/>
      <c r="C103" s="677"/>
      <c r="D103" s="677"/>
      <c r="E103" s="677"/>
      <c r="F103" s="677"/>
      <c r="G103" s="677"/>
      <c r="H103" s="677"/>
      <c r="I103" s="677"/>
      <c r="J103" s="677"/>
      <c r="K103" s="677"/>
      <c r="L103" s="677"/>
      <c r="M103" s="678"/>
      <c r="N103" s="677"/>
      <c r="O103" s="677"/>
      <c r="P103" s="677"/>
      <c r="Q103" s="677"/>
      <c r="R103" s="677"/>
      <c r="S103" s="677"/>
      <c r="T103" s="677"/>
      <c r="U103" s="677"/>
      <c r="V103" s="678"/>
      <c r="W103" s="677"/>
      <c r="X103" s="677"/>
      <c r="Y103" s="678"/>
      <c r="Z103" s="677"/>
      <c r="AA103" s="677"/>
      <c r="AB103" s="677"/>
      <c r="AC103" s="677"/>
      <c r="AD103" s="677"/>
      <c r="AE103" s="677"/>
      <c r="AF103" s="677"/>
      <c r="AG103" s="677"/>
      <c r="AH103" s="677"/>
      <c r="AI103" s="677"/>
      <c r="AJ103" s="677"/>
      <c r="AK103" s="677"/>
    </row>
    <row r="104" spans="1:37">
      <c r="A104" s="676"/>
      <c r="B104" s="677"/>
      <c r="C104" s="677"/>
      <c r="D104" s="677"/>
      <c r="E104" s="677"/>
      <c r="F104" s="677"/>
      <c r="G104" s="677"/>
      <c r="H104" s="677"/>
      <c r="I104" s="677"/>
      <c r="J104" s="677"/>
      <c r="K104" s="677"/>
      <c r="L104" s="677"/>
      <c r="M104" s="678"/>
      <c r="N104" s="677"/>
      <c r="O104" s="677"/>
      <c r="P104" s="677"/>
      <c r="Q104" s="677"/>
      <c r="R104" s="677"/>
      <c r="S104" s="677"/>
      <c r="T104" s="677"/>
      <c r="U104" s="677"/>
      <c r="V104" s="678"/>
      <c r="W104" s="677"/>
      <c r="X104" s="677"/>
      <c r="Y104" s="678"/>
      <c r="Z104" s="677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</row>
    <row r="105" spans="1:37">
      <c r="A105" s="676"/>
      <c r="B105" s="677"/>
      <c r="C105" s="677"/>
      <c r="D105" s="677"/>
      <c r="E105" s="677"/>
      <c r="F105" s="677"/>
      <c r="G105" s="677"/>
      <c r="H105" s="677"/>
      <c r="I105" s="677"/>
      <c r="J105" s="677"/>
      <c r="K105" s="677"/>
      <c r="L105" s="677"/>
      <c r="M105" s="678"/>
      <c r="N105" s="677"/>
      <c r="O105" s="677"/>
      <c r="P105" s="677"/>
      <c r="Q105" s="677"/>
      <c r="R105" s="677"/>
      <c r="S105" s="677"/>
      <c r="T105" s="677"/>
      <c r="U105" s="677"/>
      <c r="V105" s="678"/>
      <c r="W105" s="677"/>
      <c r="X105" s="677"/>
      <c r="Y105" s="678"/>
      <c r="Z105" s="677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</row>
    <row r="106" spans="1:37">
      <c r="A106" s="676"/>
      <c r="B106" s="677"/>
      <c r="C106" s="677"/>
      <c r="D106" s="677"/>
      <c r="E106" s="677"/>
      <c r="F106" s="677"/>
      <c r="G106" s="677"/>
      <c r="H106" s="677"/>
      <c r="I106" s="677"/>
      <c r="J106" s="677"/>
      <c r="K106" s="677"/>
      <c r="L106" s="677"/>
      <c r="M106" s="678"/>
      <c r="N106" s="677"/>
      <c r="O106" s="677"/>
      <c r="P106" s="677"/>
      <c r="Q106" s="677"/>
      <c r="R106" s="677"/>
      <c r="S106" s="677"/>
      <c r="T106" s="677"/>
      <c r="U106" s="677"/>
      <c r="V106" s="678"/>
      <c r="W106" s="677"/>
      <c r="X106" s="677"/>
      <c r="Y106" s="678"/>
      <c r="Z106" s="677"/>
      <c r="AA106" s="677"/>
      <c r="AB106" s="677"/>
      <c r="AC106" s="677"/>
      <c r="AD106" s="677"/>
      <c r="AE106" s="677"/>
      <c r="AF106" s="677"/>
      <c r="AG106" s="677"/>
      <c r="AH106" s="677"/>
      <c r="AI106" s="677"/>
      <c r="AJ106" s="677"/>
      <c r="AK106" s="677"/>
    </row>
    <row r="107" spans="1:37">
      <c r="A107" s="676"/>
      <c r="B107" s="677"/>
      <c r="C107" s="677"/>
      <c r="D107" s="677"/>
      <c r="E107" s="677"/>
      <c r="F107" s="677"/>
      <c r="G107" s="677"/>
      <c r="H107" s="677"/>
      <c r="I107" s="677"/>
      <c r="J107" s="677"/>
      <c r="K107" s="677"/>
      <c r="L107" s="677"/>
      <c r="M107" s="678"/>
      <c r="N107" s="677"/>
      <c r="O107" s="677"/>
      <c r="P107" s="677"/>
      <c r="Q107" s="677"/>
      <c r="R107" s="677"/>
      <c r="S107" s="677"/>
      <c r="T107" s="677"/>
      <c r="U107" s="677"/>
      <c r="V107" s="678"/>
      <c r="W107" s="677"/>
      <c r="X107" s="677"/>
      <c r="Y107" s="678"/>
      <c r="Z107" s="677"/>
      <c r="AA107" s="677"/>
      <c r="AB107" s="677"/>
      <c r="AC107" s="677"/>
      <c r="AD107" s="677"/>
      <c r="AE107" s="677"/>
      <c r="AF107" s="677"/>
      <c r="AG107" s="677"/>
      <c r="AH107" s="677"/>
      <c r="AI107" s="677"/>
      <c r="AJ107" s="677"/>
      <c r="AK107" s="677"/>
    </row>
    <row r="108" spans="1:37">
      <c r="A108" s="676"/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8"/>
      <c r="N108" s="677"/>
      <c r="O108" s="677"/>
      <c r="P108" s="677"/>
      <c r="Q108" s="677"/>
      <c r="R108" s="677"/>
      <c r="S108" s="677"/>
      <c r="T108" s="677"/>
      <c r="U108" s="677"/>
      <c r="V108" s="678"/>
      <c r="W108" s="677"/>
      <c r="X108" s="677"/>
      <c r="Y108" s="678"/>
      <c r="Z108" s="677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</row>
    <row r="109" spans="1:37">
      <c r="A109" s="676"/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8"/>
      <c r="N109" s="677"/>
      <c r="O109" s="677"/>
      <c r="P109" s="677"/>
      <c r="Q109" s="677"/>
      <c r="R109" s="677"/>
      <c r="S109" s="677"/>
      <c r="T109" s="677"/>
      <c r="U109" s="677"/>
      <c r="V109" s="678"/>
      <c r="W109" s="677"/>
      <c r="X109" s="677"/>
      <c r="Y109" s="678"/>
      <c r="Z109" s="677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</row>
    <row r="110" spans="1:37">
      <c r="A110" s="676"/>
      <c r="B110" s="677"/>
      <c r="C110" s="677"/>
      <c r="D110" s="677"/>
      <c r="E110" s="677"/>
      <c r="F110" s="677"/>
      <c r="G110" s="677"/>
      <c r="H110" s="677"/>
      <c r="I110" s="677"/>
      <c r="J110" s="677"/>
      <c r="K110" s="677"/>
      <c r="L110" s="677"/>
      <c r="M110" s="678"/>
      <c r="N110" s="677"/>
      <c r="O110" s="677"/>
      <c r="P110" s="677"/>
      <c r="Q110" s="677"/>
      <c r="R110" s="677"/>
      <c r="S110" s="677"/>
      <c r="T110" s="677"/>
      <c r="U110" s="677"/>
      <c r="V110" s="678"/>
      <c r="W110" s="677"/>
      <c r="X110" s="677"/>
      <c r="Y110" s="678"/>
      <c r="Z110" s="677"/>
      <c r="AA110" s="677"/>
      <c r="AB110" s="677"/>
      <c r="AC110" s="677"/>
      <c r="AD110" s="677"/>
      <c r="AE110" s="677"/>
      <c r="AF110" s="677"/>
      <c r="AG110" s="677"/>
      <c r="AH110" s="677"/>
      <c r="AI110" s="677"/>
      <c r="AJ110" s="677"/>
      <c r="AK110" s="677"/>
    </row>
    <row r="111" spans="1:37">
      <c r="A111" s="676"/>
      <c r="B111" s="677"/>
      <c r="C111" s="677"/>
      <c r="D111" s="677"/>
      <c r="E111" s="677"/>
      <c r="F111" s="677"/>
      <c r="G111" s="677"/>
      <c r="H111" s="677"/>
      <c r="I111" s="677"/>
      <c r="J111" s="677"/>
      <c r="K111" s="677"/>
      <c r="L111" s="677"/>
      <c r="M111" s="678"/>
      <c r="N111" s="677"/>
      <c r="O111" s="677"/>
      <c r="P111" s="677"/>
      <c r="Q111" s="677"/>
      <c r="R111" s="677"/>
      <c r="S111" s="677"/>
      <c r="T111" s="677"/>
      <c r="U111" s="677"/>
      <c r="V111" s="678"/>
      <c r="W111" s="677"/>
      <c r="X111" s="677"/>
      <c r="Y111" s="678"/>
      <c r="Z111" s="677"/>
      <c r="AA111" s="677"/>
      <c r="AB111" s="677"/>
      <c r="AC111" s="677"/>
      <c r="AD111" s="677"/>
      <c r="AE111" s="677"/>
      <c r="AF111" s="677"/>
      <c r="AG111" s="677"/>
      <c r="AH111" s="677"/>
      <c r="AI111" s="677"/>
      <c r="AJ111" s="677"/>
      <c r="AK111" s="677"/>
    </row>
    <row r="112" spans="1:37">
      <c r="A112" s="676"/>
      <c r="B112" s="677"/>
      <c r="C112" s="677"/>
      <c r="D112" s="677"/>
      <c r="E112" s="677"/>
      <c r="F112" s="677"/>
      <c r="G112" s="677"/>
      <c r="H112" s="677"/>
      <c r="I112" s="677"/>
      <c r="J112" s="677"/>
      <c r="K112" s="677"/>
      <c r="L112" s="677"/>
      <c r="M112" s="678"/>
      <c r="N112" s="677"/>
      <c r="O112" s="677"/>
      <c r="P112" s="677"/>
      <c r="Q112" s="677"/>
      <c r="R112" s="677"/>
      <c r="S112" s="677"/>
      <c r="T112" s="677"/>
      <c r="U112" s="677"/>
      <c r="V112" s="678"/>
      <c r="W112" s="677"/>
      <c r="X112" s="677"/>
      <c r="Y112" s="678"/>
      <c r="Z112" s="677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</row>
    <row r="113" spans="1:37">
      <c r="A113" s="676"/>
      <c r="B113" s="677"/>
      <c r="C113" s="677"/>
      <c r="D113" s="677"/>
      <c r="E113" s="677"/>
      <c r="F113" s="677"/>
      <c r="G113" s="677"/>
      <c r="H113" s="677"/>
      <c r="I113" s="677"/>
      <c r="J113" s="677"/>
      <c r="K113" s="677"/>
      <c r="L113" s="677"/>
      <c r="M113" s="678"/>
      <c r="N113" s="677"/>
      <c r="O113" s="677"/>
      <c r="P113" s="677"/>
      <c r="Q113" s="677"/>
      <c r="R113" s="677"/>
      <c r="S113" s="677"/>
      <c r="T113" s="677"/>
      <c r="U113" s="677"/>
      <c r="V113" s="678"/>
      <c r="W113" s="677"/>
      <c r="X113" s="677"/>
      <c r="Y113" s="678"/>
      <c r="Z113" s="677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</row>
    <row r="114" spans="1:37">
      <c r="A114" s="676"/>
      <c r="B114" s="677"/>
      <c r="C114" s="677"/>
      <c r="D114" s="677"/>
      <c r="E114" s="677"/>
      <c r="F114" s="677"/>
      <c r="G114" s="677"/>
      <c r="H114" s="677"/>
      <c r="I114" s="677"/>
      <c r="J114" s="677"/>
      <c r="K114" s="677"/>
      <c r="L114" s="677"/>
      <c r="M114" s="678"/>
      <c r="N114" s="677"/>
      <c r="O114" s="677"/>
      <c r="P114" s="677"/>
      <c r="Q114" s="677"/>
      <c r="R114" s="677"/>
      <c r="S114" s="677"/>
      <c r="T114" s="677"/>
      <c r="U114" s="677"/>
      <c r="V114" s="678"/>
      <c r="W114" s="677"/>
      <c r="X114" s="677"/>
      <c r="Y114" s="678"/>
      <c r="Z114" s="677"/>
      <c r="AA114" s="677"/>
      <c r="AB114" s="677"/>
      <c r="AC114" s="677"/>
      <c r="AD114" s="677"/>
      <c r="AE114" s="677"/>
      <c r="AF114" s="677"/>
      <c r="AG114" s="677"/>
      <c r="AH114" s="677"/>
      <c r="AI114" s="677"/>
      <c r="AJ114" s="677"/>
      <c r="AK114" s="677"/>
    </row>
    <row r="115" spans="1:37">
      <c r="A115" s="676"/>
      <c r="B115" s="677"/>
      <c r="C115" s="677"/>
      <c r="D115" s="677"/>
      <c r="E115" s="677"/>
      <c r="F115" s="677"/>
      <c r="G115" s="677"/>
      <c r="H115" s="677"/>
      <c r="I115" s="677"/>
      <c r="J115" s="677"/>
      <c r="K115" s="677"/>
      <c r="L115" s="677"/>
      <c r="M115" s="678"/>
      <c r="N115" s="677"/>
      <c r="O115" s="677"/>
      <c r="P115" s="677"/>
      <c r="Q115" s="677"/>
      <c r="R115" s="677"/>
      <c r="S115" s="677"/>
      <c r="T115" s="677"/>
      <c r="U115" s="677"/>
      <c r="V115" s="678"/>
      <c r="W115" s="677"/>
      <c r="X115" s="677"/>
      <c r="Y115" s="678"/>
      <c r="Z115" s="677"/>
      <c r="AA115" s="677"/>
      <c r="AB115" s="677"/>
      <c r="AC115" s="677"/>
      <c r="AD115" s="677"/>
      <c r="AE115" s="677"/>
      <c r="AF115" s="677"/>
      <c r="AG115" s="677"/>
      <c r="AH115" s="677"/>
      <c r="AI115" s="677"/>
      <c r="AJ115" s="677"/>
      <c r="AK115" s="677"/>
    </row>
    <row r="116" spans="1:37">
      <c r="A116" s="676"/>
      <c r="B116" s="677"/>
      <c r="C116" s="677"/>
      <c r="D116" s="677"/>
      <c r="E116" s="677"/>
      <c r="F116" s="677"/>
      <c r="G116" s="677"/>
      <c r="H116" s="677"/>
      <c r="I116" s="677"/>
      <c r="J116" s="677"/>
      <c r="K116" s="677"/>
      <c r="L116" s="677"/>
      <c r="M116" s="678"/>
      <c r="N116" s="677"/>
      <c r="O116" s="677"/>
      <c r="P116" s="677"/>
      <c r="Q116" s="677"/>
      <c r="R116" s="677"/>
      <c r="S116" s="677"/>
      <c r="T116" s="677"/>
      <c r="U116" s="677"/>
      <c r="V116" s="678"/>
      <c r="W116" s="677"/>
      <c r="X116" s="677"/>
      <c r="Y116" s="678"/>
      <c r="Z116" s="677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</row>
    <row r="117" spans="1:37">
      <c r="A117" s="676"/>
      <c r="B117" s="677"/>
      <c r="C117" s="677"/>
      <c r="D117" s="677"/>
      <c r="E117" s="677"/>
      <c r="F117" s="677"/>
      <c r="G117" s="677"/>
      <c r="H117" s="677"/>
      <c r="I117" s="677"/>
      <c r="J117" s="677"/>
      <c r="K117" s="677"/>
      <c r="L117" s="677"/>
      <c r="M117" s="678"/>
      <c r="N117" s="677"/>
      <c r="O117" s="677"/>
      <c r="P117" s="677"/>
      <c r="Q117" s="677"/>
      <c r="R117" s="677"/>
      <c r="S117" s="677"/>
      <c r="T117" s="677"/>
      <c r="U117" s="677"/>
      <c r="V117" s="678"/>
      <c r="W117" s="677"/>
      <c r="X117" s="677"/>
      <c r="Y117" s="678"/>
      <c r="Z117" s="677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</row>
    <row r="118" spans="1:37">
      <c r="A118" s="676"/>
      <c r="B118" s="677"/>
      <c r="C118" s="677"/>
      <c r="D118" s="677"/>
      <c r="E118" s="677"/>
      <c r="F118" s="677"/>
      <c r="G118" s="677"/>
      <c r="H118" s="677"/>
      <c r="I118" s="677"/>
      <c r="J118" s="677"/>
      <c r="K118" s="677"/>
      <c r="L118" s="677"/>
      <c r="M118" s="678"/>
      <c r="N118" s="677"/>
      <c r="O118" s="677"/>
      <c r="P118" s="677"/>
      <c r="Q118" s="677"/>
      <c r="R118" s="677"/>
      <c r="S118" s="677"/>
      <c r="T118" s="677"/>
      <c r="U118" s="677"/>
      <c r="V118" s="678"/>
      <c r="W118" s="677"/>
      <c r="X118" s="677"/>
      <c r="Y118" s="678"/>
      <c r="Z118" s="677"/>
      <c r="AA118" s="677"/>
      <c r="AB118" s="677"/>
      <c r="AC118" s="677"/>
      <c r="AD118" s="677"/>
      <c r="AE118" s="677"/>
      <c r="AF118" s="677"/>
      <c r="AG118" s="677"/>
      <c r="AH118" s="677"/>
      <c r="AI118" s="677"/>
      <c r="AJ118" s="677"/>
      <c r="AK118" s="677"/>
    </row>
    <row r="119" spans="1:37">
      <c r="A119" s="676"/>
      <c r="B119" s="677"/>
      <c r="C119" s="677"/>
      <c r="D119" s="677"/>
      <c r="E119" s="677"/>
      <c r="F119" s="677"/>
      <c r="G119" s="677"/>
      <c r="H119" s="677"/>
      <c r="I119" s="677"/>
      <c r="J119" s="677"/>
      <c r="K119" s="677"/>
      <c r="L119" s="677"/>
      <c r="M119" s="678"/>
      <c r="N119" s="677"/>
      <c r="O119" s="677"/>
      <c r="P119" s="677"/>
      <c r="Q119" s="677"/>
      <c r="R119" s="677"/>
      <c r="S119" s="677"/>
      <c r="T119" s="677"/>
      <c r="U119" s="677"/>
      <c r="V119" s="678"/>
      <c r="W119" s="677"/>
      <c r="X119" s="677"/>
      <c r="Y119" s="678"/>
      <c r="Z119" s="677"/>
      <c r="AA119" s="677"/>
      <c r="AB119" s="677"/>
      <c r="AC119" s="677"/>
      <c r="AD119" s="677"/>
      <c r="AE119" s="677"/>
      <c r="AF119" s="677"/>
      <c r="AG119" s="677"/>
      <c r="AH119" s="677"/>
      <c r="AI119" s="677"/>
      <c r="AJ119" s="677"/>
      <c r="AK119" s="677"/>
    </row>
    <row r="120" spans="1:37">
      <c r="A120" s="676"/>
      <c r="B120" s="677"/>
      <c r="C120" s="677"/>
      <c r="D120" s="677"/>
      <c r="E120" s="677"/>
      <c r="F120" s="677"/>
      <c r="G120" s="677"/>
      <c r="H120" s="677"/>
      <c r="I120" s="677"/>
      <c r="J120" s="677"/>
      <c r="K120" s="677"/>
      <c r="L120" s="677"/>
      <c r="M120" s="678"/>
      <c r="N120" s="677"/>
      <c r="O120" s="677"/>
      <c r="P120" s="677"/>
      <c r="Q120" s="677"/>
      <c r="R120" s="677"/>
      <c r="S120" s="677"/>
      <c r="T120" s="677"/>
      <c r="U120" s="677"/>
      <c r="V120" s="678"/>
      <c r="W120" s="677"/>
      <c r="X120" s="677"/>
      <c r="Y120" s="678"/>
      <c r="Z120" s="677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</row>
    <row r="121" spans="1:37">
      <c r="A121" s="676"/>
      <c r="B121" s="677"/>
      <c r="C121" s="677"/>
      <c r="D121" s="677"/>
      <c r="E121" s="677"/>
      <c r="F121" s="677"/>
      <c r="G121" s="677"/>
      <c r="H121" s="677"/>
      <c r="I121" s="677"/>
      <c r="J121" s="677"/>
      <c r="K121" s="677"/>
      <c r="L121" s="677"/>
      <c r="M121" s="678"/>
      <c r="N121" s="677"/>
      <c r="O121" s="677"/>
      <c r="P121" s="677"/>
      <c r="Q121" s="677"/>
      <c r="R121" s="677"/>
      <c r="S121" s="677"/>
      <c r="T121" s="677"/>
      <c r="U121" s="677"/>
      <c r="V121" s="678"/>
      <c r="W121" s="677"/>
      <c r="X121" s="677"/>
      <c r="Y121" s="678"/>
      <c r="Z121" s="677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</row>
    <row r="122" spans="1:37">
      <c r="A122" s="676"/>
      <c r="B122" s="677"/>
      <c r="C122" s="677"/>
      <c r="D122" s="677"/>
      <c r="E122" s="677"/>
      <c r="F122" s="677"/>
      <c r="G122" s="677"/>
      <c r="H122" s="677"/>
      <c r="I122" s="677"/>
      <c r="J122" s="677"/>
      <c r="K122" s="677"/>
      <c r="L122" s="677"/>
      <c r="M122" s="678"/>
      <c r="N122" s="677"/>
      <c r="O122" s="677"/>
      <c r="P122" s="677"/>
      <c r="Q122" s="677"/>
      <c r="R122" s="677"/>
      <c r="S122" s="677"/>
      <c r="T122" s="677"/>
      <c r="U122" s="677"/>
      <c r="V122" s="678"/>
      <c r="W122" s="677"/>
      <c r="X122" s="677"/>
      <c r="Y122" s="678"/>
      <c r="Z122" s="677"/>
      <c r="AA122" s="677"/>
      <c r="AB122" s="677"/>
      <c r="AC122" s="677"/>
      <c r="AD122" s="677"/>
      <c r="AE122" s="677"/>
      <c r="AF122" s="677"/>
      <c r="AG122" s="677"/>
      <c r="AH122" s="677"/>
      <c r="AI122" s="677"/>
      <c r="AJ122" s="677"/>
      <c r="AK122" s="677"/>
    </row>
    <row r="123" spans="1:37">
      <c r="A123" s="676"/>
      <c r="B123" s="677"/>
      <c r="C123" s="677"/>
      <c r="D123" s="677"/>
      <c r="E123" s="677"/>
      <c r="F123" s="677"/>
      <c r="G123" s="677"/>
      <c r="H123" s="677"/>
      <c r="I123" s="677"/>
      <c r="J123" s="677"/>
      <c r="K123" s="677"/>
      <c r="L123" s="677"/>
      <c r="M123" s="678"/>
      <c r="N123" s="677"/>
      <c r="O123" s="677"/>
      <c r="P123" s="677"/>
      <c r="Q123" s="677"/>
      <c r="R123" s="677"/>
      <c r="S123" s="677"/>
      <c r="T123" s="677"/>
      <c r="U123" s="677"/>
      <c r="V123" s="678"/>
      <c r="W123" s="677"/>
      <c r="X123" s="677"/>
      <c r="Y123" s="678"/>
      <c r="Z123" s="677"/>
      <c r="AA123" s="677"/>
      <c r="AB123" s="677"/>
      <c r="AC123" s="677"/>
      <c r="AD123" s="677"/>
      <c r="AE123" s="677"/>
      <c r="AF123" s="677"/>
      <c r="AG123" s="677"/>
      <c r="AH123" s="677"/>
      <c r="AI123" s="677"/>
      <c r="AJ123" s="677"/>
      <c r="AK123" s="677"/>
    </row>
    <row r="124" spans="1:37">
      <c r="A124" s="676"/>
      <c r="B124" s="677"/>
      <c r="C124" s="677"/>
      <c r="D124" s="677"/>
      <c r="E124" s="677"/>
      <c r="F124" s="677"/>
      <c r="G124" s="677"/>
      <c r="H124" s="677"/>
      <c r="I124" s="677"/>
      <c r="J124" s="677"/>
      <c r="K124" s="677"/>
      <c r="L124" s="677"/>
      <c r="M124" s="678"/>
      <c r="N124" s="677"/>
      <c r="O124" s="677"/>
      <c r="P124" s="677"/>
      <c r="Q124" s="677"/>
      <c r="R124" s="677"/>
      <c r="S124" s="677"/>
      <c r="T124" s="677"/>
      <c r="U124" s="677"/>
      <c r="V124" s="678"/>
      <c r="W124" s="677"/>
      <c r="X124" s="677"/>
      <c r="Y124" s="678"/>
      <c r="Z124" s="677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</row>
    <row r="125" spans="1:37">
      <c r="A125" s="676"/>
      <c r="B125" s="677"/>
      <c r="C125" s="677"/>
      <c r="D125" s="677"/>
      <c r="E125" s="677"/>
      <c r="F125" s="677"/>
      <c r="G125" s="677"/>
      <c r="H125" s="677"/>
      <c r="I125" s="677"/>
      <c r="J125" s="677"/>
      <c r="K125" s="677"/>
      <c r="L125" s="677"/>
      <c r="M125" s="678"/>
      <c r="N125" s="677"/>
      <c r="O125" s="677"/>
      <c r="P125" s="677"/>
      <c r="Q125" s="677"/>
      <c r="R125" s="677"/>
      <c r="S125" s="677"/>
      <c r="T125" s="677"/>
      <c r="U125" s="677"/>
      <c r="V125" s="678"/>
      <c r="W125" s="677"/>
      <c r="X125" s="677"/>
      <c r="Y125" s="678"/>
      <c r="Z125" s="677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</row>
    <row r="126" spans="1:37">
      <c r="A126" s="676"/>
      <c r="B126" s="677"/>
      <c r="C126" s="677"/>
      <c r="D126" s="677"/>
      <c r="E126" s="677"/>
      <c r="F126" s="677"/>
      <c r="G126" s="677"/>
      <c r="H126" s="677"/>
      <c r="I126" s="677"/>
      <c r="J126" s="677"/>
      <c r="K126" s="677"/>
      <c r="L126" s="677"/>
      <c r="M126" s="678"/>
      <c r="N126" s="677"/>
      <c r="O126" s="677"/>
      <c r="P126" s="677"/>
      <c r="Q126" s="677"/>
      <c r="R126" s="677"/>
      <c r="S126" s="677"/>
      <c r="T126" s="677"/>
      <c r="U126" s="677"/>
      <c r="V126" s="678"/>
      <c r="W126" s="677"/>
      <c r="X126" s="677"/>
      <c r="Y126" s="678"/>
      <c r="Z126" s="677"/>
      <c r="AA126" s="677"/>
      <c r="AB126" s="677"/>
      <c r="AC126" s="677"/>
      <c r="AD126" s="677"/>
      <c r="AE126" s="677"/>
      <c r="AF126" s="677"/>
      <c r="AG126" s="677"/>
      <c r="AH126" s="677"/>
      <c r="AI126" s="677"/>
      <c r="AJ126" s="677"/>
      <c r="AK126" s="677"/>
    </row>
    <row r="127" spans="1:37">
      <c r="A127" s="676"/>
      <c r="B127" s="677"/>
      <c r="C127" s="677"/>
      <c r="D127" s="677"/>
      <c r="E127" s="677"/>
      <c r="F127" s="677"/>
      <c r="G127" s="677"/>
      <c r="H127" s="677"/>
      <c r="I127" s="677"/>
      <c r="J127" s="677"/>
      <c r="K127" s="677"/>
      <c r="L127" s="677"/>
      <c r="M127" s="678"/>
      <c r="N127" s="677"/>
      <c r="O127" s="677"/>
      <c r="P127" s="677"/>
      <c r="Q127" s="677"/>
      <c r="R127" s="677"/>
      <c r="S127" s="677"/>
      <c r="T127" s="677"/>
      <c r="U127" s="677"/>
      <c r="V127" s="678"/>
      <c r="W127" s="677"/>
      <c r="X127" s="677"/>
      <c r="Y127" s="678"/>
      <c r="Z127" s="677"/>
      <c r="AA127" s="677"/>
      <c r="AB127" s="677"/>
      <c r="AC127" s="677"/>
      <c r="AD127" s="677"/>
      <c r="AE127" s="677"/>
      <c r="AF127" s="677"/>
      <c r="AG127" s="677"/>
      <c r="AH127" s="677"/>
      <c r="AI127" s="677"/>
      <c r="AJ127" s="677"/>
      <c r="AK127" s="677"/>
    </row>
    <row r="128" spans="1:37">
      <c r="A128" s="676"/>
      <c r="B128" s="677"/>
      <c r="C128" s="677"/>
      <c r="D128" s="677"/>
      <c r="E128" s="677"/>
      <c r="F128" s="677"/>
      <c r="G128" s="677"/>
      <c r="H128" s="677"/>
      <c r="I128" s="677"/>
      <c r="J128" s="677"/>
      <c r="K128" s="677"/>
      <c r="L128" s="677"/>
      <c r="M128" s="678"/>
      <c r="N128" s="677"/>
      <c r="O128" s="677"/>
      <c r="P128" s="677"/>
      <c r="Q128" s="677"/>
      <c r="R128" s="677"/>
      <c r="S128" s="677"/>
      <c r="T128" s="677"/>
      <c r="U128" s="677"/>
      <c r="V128" s="678"/>
      <c r="W128" s="677"/>
      <c r="X128" s="677"/>
      <c r="Y128" s="678"/>
      <c r="Z128" s="677"/>
      <c r="AA128" s="677"/>
      <c r="AB128" s="677"/>
      <c r="AC128" s="677"/>
      <c r="AD128" s="677"/>
      <c r="AE128" s="677"/>
      <c r="AF128" s="677"/>
      <c r="AG128" s="677"/>
      <c r="AH128" s="677"/>
      <c r="AI128" s="677"/>
      <c r="AJ128" s="677"/>
      <c r="AK128" s="677"/>
    </row>
    <row r="129" spans="1:37">
      <c r="A129" s="676"/>
      <c r="B129" s="677"/>
      <c r="C129" s="677"/>
      <c r="D129" s="677"/>
      <c r="E129" s="677"/>
      <c r="F129" s="677"/>
      <c r="G129" s="677"/>
      <c r="H129" s="677"/>
      <c r="I129" s="677"/>
      <c r="J129" s="677"/>
      <c r="K129" s="677"/>
      <c r="L129" s="677"/>
      <c r="M129" s="678"/>
      <c r="N129" s="677"/>
      <c r="O129" s="677"/>
      <c r="P129" s="677"/>
      <c r="Q129" s="677"/>
      <c r="R129" s="677"/>
      <c r="S129" s="677"/>
      <c r="T129" s="677"/>
      <c r="U129" s="677"/>
      <c r="V129" s="678"/>
      <c r="W129" s="677"/>
      <c r="X129" s="677"/>
      <c r="Y129" s="678"/>
      <c r="Z129" s="677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</row>
    <row r="130" spans="1:37">
      <c r="A130" s="676"/>
      <c r="B130" s="677"/>
      <c r="C130" s="677"/>
      <c r="D130" s="677"/>
      <c r="E130" s="677"/>
      <c r="F130" s="677"/>
      <c r="G130" s="677"/>
      <c r="H130" s="677"/>
      <c r="I130" s="677"/>
      <c r="J130" s="677"/>
      <c r="K130" s="677"/>
      <c r="L130" s="677"/>
      <c r="M130" s="678"/>
      <c r="N130" s="677"/>
      <c r="O130" s="677"/>
      <c r="P130" s="677"/>
      <c r="Q130" s="677"/>
      <c r="R130" s="677"/>
      <c r="S130" s="677"/>
      <c r="T130" s="677"/>
      <c r="U130" s="677"/>
      <c r="V130" s="678"/>
      <c r="W130" s="677"/>
      <c r="X130" s="677"/>
      <c r="Y130" s="678"/>
      <c r="Z130" s="677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</row>
    <row r="131" spans="1:37">
      <c r="A131" s="676"/>
      <c r="B131" s="677"/>
      <c r="C131" s="677"/>
      <c r="D131" s="677"/>
      <c r="E131" s="677"/>
      <c r="F131" s="677"/>
      <c r="G131" s="677"/>
      <c r="H131" s="677"/>
      <c r="I131" s="677"/>
      <c r="J131" s="677"/>
      <c r="K131" s="677"/>
      <c r="L131" s="677"/>
      <c r="M131" s="678"/>
      <c r="N131" s="677"/>
      <c r="O131" s="677"/>
      <c r="P131" s="677"/>
      <c r="Q131" s="677"/>
      <c r="R131" s="677"/>
      <c r="S131" s="677"/>
      <c r="T131" s="677"/>
      <c r="U131" s="677"/>
      <c r="V131" s="678"/>
      <c r="W131" s="677"/>
      <c r="X131" s="677"/>
      <c r="Y131" s="678"/>
      <c r="Z131" s="677"/>
      <c r="AA131" s="677"/>
      <c r="AB131" s="677"/>
      <c r="AC131" s="677"/>
      <c r="AD131" s="677"/>
      <c r="AE131" s="677"/>
      <c r="AF131" s="677"/>
      <c r="AG131" s="677"/>
      <c r="AH131" s="677"/>
      <c r="AI131" s="677"/>
      <c r="AJ131" s="677"/>
      <c r="AK131" s="677"/>
    </row>
    <row r="132" spans="1:37">
      <c r="A132" s="676"/>
      <c r="B132" s="677"/>
      <c r="C132" s="677"/>
      <c r="D132" s="677"/>
      <c r="E132" s="677"/>
      <c r="F132" s="677"/>
      <c r="G132" s="677"/>
      <c r="H132" s="677"/>
      <c r="I132" s="677"/>
      <c r="J132" s="677"/>
      <c r="K132" s="677"/>
      <c r="L132" s="677"/>
      <c r="M132" s="678"/>
      <c r="N132" s="677"/>
      <c r="O132" s="677"/>
      <c r="P132" s="677"/>
      <c r="Q132" s="677"/>
      <c r="R132" s="677"/>
      <c r="S132" s="677"/>
      <c r="T132" s="677"/>
      <c r="U132" s="677"/>
      <c r="V132" s="678"/>
      <c r="W132" s="677"/>
      <c r="X132" s="677"/>
      <c r="Y132" s="678"/>
      <c r="Z132" s="677"/>
      <c r="AA132" s="677"/>
      <c r="AB132" s="677"/>
      <c r="AC132" s="677"/>
      <c r="AD132" s="677"/>
      <c r="AE132" s="677"/>
      <c r="AF132" s="677"/>
      <c r="AG132" s="677"/>
      <c r="AH132" s="677"/>
      <c r="AI132" s="677"/>
      <c r="AJ132" s="677"/>
      <c r="AK132" s="677"/>
    </row>
    <row r="133" spans="1:37">
      <c r="A133" s="676"/>
      <c r="B133" s="677"/>
      <c r="C133" s="677"/>
      <c r="D133" s="677"/>
      <c r="E133" s="677"/>
      <c r="F133" s="677"/>
      <c r="G133" s="677"/>
      <c r="H133" s="677"/>
      <c r="I133" s="677"/>
      <c r="J133" s="677"/>
      <c r="K133" s="677"/>
      <c r="L133" s="677"/>
      <c r="M133" s="678"/>
      <c r="N133" s="677"/>
      <c r="O133" s="677"/>
      <c r="P133" s="677"/>
      <c r="Q133" s="677"/>
      <c r="R133" s="677"/>
      <c r="S133" s="677"/>
      <c r="T133" s="677"/>
      <c r="U133" s="677"/>
      <c r="V133" s="678"/>
      <c r="W133" s="677"/>
      <c r="X133" s="677"/>
      <c r="Y133" s="678"/>
      <c r="Z133" s="677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</row>
    <row r="134" spans="1:37">
      <c r="A134" s="676"/>
      <c r="B134" s="677"/>
      <c r="C134" s="677"/>
      <c r="D134" s="677"/>
      <c r="E134" s="677"/>
      <c r="F134" s="677"/>
      <c r="G134" s="677"/>
      <c r="H134" s="677"/>
      <c r="I134" s="677"/>
      <c r="J134" s="677"/>
      <c r="K134" s="677"/>
      <c r="L134" s="677"/>
      <c r="M134" s="678"/>
      <c r="N134" s="677"/>
      <c r="O134" s="677"/>
      <c r="P134" s="677"/>
      <c r="Q134" s="677"/>
      <c r="R134" s="677"/>
      <c r="S134" s="677"/>
      <c r="T134" s="677"/>
      <c r="U134" s="677"/>
      <c r="V134" s="678"/>
      <c r="W134" s="677"/>
      <c r="X134" s="677"/>
      <c r="Y134" s="678"/>
      <c r="Z134" s="677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</row>
    <row r="135" spans="1:37">
      <c r="A135" s="676"/>
      <c r="B135" s="677"/>
      <c r="C135" s="677"/>
      <c r="D135" s="677"/>
      <c r="E135" s="677"/>
      <c r="F135" s="677"/>
      <c r="G135" s="677"/>
      <c r="H135" s="677"/>
      <c r="I135" s="677"/>
      <c r="J135" s="677"/>
      <c r="K135" s="677"/>
      <c r="L135" s="677"/>
      <c r="M135" s="678"/>
      <c r="N135" s="677"/>
      <c r="O135" s="677"/>
      <c r="P135" s="677"/>
      <c r="Q135" s="677"/>
      <c r="R135" s="677"/>
      <c r="S135" s="677"/>
      <c r="T135" s="677"/>
      <c r="U135" s="677"/>
      <c r="V135" s="678"/>
      <c r="W135" s="677"/>
      <c r="X135" s="677"/>
      <c r="Y135" s="678"/>
      <c r="Z135" s="677"/>
      <c r="AA135" s="677"/>
      <c r="AB135" s="677"/>
      <c r="AC135" s="677"/>
      <c r="AD135" s="677"/>
      <c r="AE135" s="677"/>
      <c r="AF135" s="677"/>
      <c r="AG135" s="677"/>
      <c r="AH135" s="677"/>
      <c r="AI135" s="677"/>
      <c r="AJ135" s="677"/>
      <c r="AK135" s="677"/>
    </row>
    <row r="136" spans="1:37">
      <c r="A136" s="676"/>
      <c r="B136" s="677"/>
      <c r="C136" s="677"/>
      <c r="D136" s="677"/>
      <c r="E136" s="677"/>
      <c r="F136" s="677"/>
      <c r="G136" s="677"/>
      <c r="H136" s="677"/>
      <c r="I136" s="677"/>
      <c r="J136" s="677"/>
      <c r="K136" s="677"/>
      <c r="L136" s="677"/>
      <c r="M136" s="678"/>
      <c r="N136" s="677"/>
      <c r="O136" s="677"/>
      <c r="P136" s="677"/>
      <c r="Q136" s="677"/>
      <c r="R136" s="677"/>
      <c r="S136" s="677"/>
      <c r="T136" s="677"/>
      <c r="U136" s="677"/>
      <c r="V136" s="678"/>
      <c r="W136" s="677"/>
      <c r="X136" s="677"/>
      <c r="Y136" s="678"/>
      <c r="Z136" s="677"/>
      <c r="AA136" s="677"/>
      <c r="AB136" s="677"/>
      <c r="AC136" s="677"/>
      <c r="AD136" s="677"/>
      <c r="AE136" s="677"/>
      <c r="AF136" s="677"/>
      <c r="AG136" s="677"/>
      <c r="AH136" s="677"/>
      <c r="AI136" s="677"/>
      <c r="AJ136" s="677"/>
      <c r="AK136" s="677"/>
    </row>
    <row r="137" spans="1:37">
      <c r="A137" s="676"/>
      <c r="B137" s="677"/>
      <c r="C137" s="677"/>
      <c r="D137" s="677"/>
      <c r="E137" s="677"/>
      <c r="F137" s="677"/>
      <c r="G137" s="677"/>
      <c r="H137" s="677"/>
      <c r="I137" s="677"/>
      <c r="J137" s="677"/>
      <c r="K137" s="677"/>
      <c r="L137" s="677"/>
      <c r="M137" s="678"/>
      <c r="N137" s="677"/>
      <c r="O137" s="677"/>
      <c r="P137" s="677"/>
      <c r="Q137" s="677"/>
      <c r="R137" s="677"/>
      <c r="S137" s="677"/>
      <c r="T137" s="677"/>
      <c r="U137" s="677"/>
      <c r="V137" s="678"/>
      <c r="W137" s="677"/>
      <c r="X137" s="677"/>
      <c r="Y137" s="678"/>
      <c r="Z137" s="677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</row>
    <row r="138" spans="1:37">
      <c r="A138" s="676"/>
      <c r="B138" s="677"/>
      <c r="C138" s="677"/>
      <c r="D138" s="677"/>
      <c r="E138" s="677"/>
      <c r="F138" s="677"/>
      <c r="G138" s="677"/>
      <c r="H138" s="677"/>
      <c r="I138" s="677"/>
      <c r="J138" s="677"/>
      <c r="K138" s="677"/>
      <c r="L138" s="677"/>
      <c r="M138" s="678"/>
      <c r="N138" s="677"/>
      <c r="O138" s="677"/>
      <c r="P138" s="677"/>
      <c r="Q138" s="677"/>
      <c r="R138" s="677"/>
      <c r="S138" s="677"/>
      <c r="T138" s="677"/>
      <c r="U138" s="677"/>
      <c r="V138" s="678"/>
      <c r="W138" s="677"/>
      <c r="X138" s="677"/>
      <c r="Y138" s="678"/>
      <c r="Z138" s="677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</row>
    <row r="139" spans="1:37">
      <c r="A139" s="676"/>
      <c r="B139" s="677"/>
      <c r="C139" s="677"/>
      <c r="D139" s="677"/>
      <c r="E139" s="677"/>
      <c r="F139" s="677"/>
      <c r="G139" s="677"/>
      <c r="H139" s="677"/>
      <c r="I139" s="677"/>
      <c r="J139" s="677"/>
      <c r="K139" s="677"/>
      <c r="L139" s="677"/>
      <c r="M139" s="678"/>
      <c r="N139" s="677"/>
      <c r="O139" s="677"/>
      <c r="P139" s="677"/>
      <c r="Q139" s="677"/>
      <c r="R139" s="677"/>
      <c r="S139" s="677"/>
      <c r="T139" s="677"/>
      <c r="U139" s="677"/>
      <c r="V139" s="678"/>
      <c r="W139" s="677"/>
      <c r="X139" s="677"/>
      <c r="Y139" s="678"/>
      <c r="Z139" s="677"/>
      <c r="AA139" s="677"/>
      <c r="AB139" s="677"/>
      <c r="AC139" s="677"/>
      <c r="AD139" s="677"/>
      <c r="AE139" s="677"/>
      <c r="AF139" s="677"/>
      <c r="AG139" s="677"/>
      <c r="AH139" s="677"/>
      <c r="AI139" s="677"/>
      <c r="AJ139" s="677"/>
      <c r="AK139" s="677"/>
    </row>
    <row r="140" spans="1:37">
      <c r="A140" s="676"/>
      <c r="B140" s="677"/>
      <c r="C140" s="677"/>
      <c r="D140" s="677"/>
      <c r="E140" s="677"/>
      <c r="F140" s="677"/>
      <c r="G140" s="677"/>
      <c r="H140" s="677"/>
      <c r="I140" s="677"/>
      <c r="J140" s="677"/>
      <c r="K140" s="677"/>
      <c r="L140" s="677"/>
      <c r="M140" s="678"/>
      <c r="N140" s="677"/>
      <c r="O140" s="677"/>
      <c r="P140" s="677"/>
      <c r="Q140" s="677"/>
      <c r="R140" s="677"/>
      <c r="S140" s="677"/>
      <c r="T140" s="677"/>
      <c r="U140" s="677"/>
      <c r="V140" s="678"/>
      <c r="W140" s="677"/>
      <c r="X140" s="677"/>
      <c r="Y140" s="678"/>
      <c r="Z140" s="677"/>
      <c r="AA140" s="677"/>
      <c r="AB140" s="677"/>
      <c r="AC140" s="677"/>
      <c r="AD140" s="677"/>
      <c r="AE140" s="677"/>
      <c r="AF140" s="677"/>
      <c r="AG140" s="677"/>
      <c r="AH140" s="677"/>
      <c r="AI140" s="677"/>
      <c r="AJ140" s="677"/>
      <c r="AK140" s="677"/>
    </row>
    <row r="141" spans="1:37">
      <c r="A141" s="676"/>
      <c r="B141" s="677"/>
      <c r="C141" s="677"/>
      <c r="D141" s="677"/>
      <c r="E141" s="677"/>
      <c r="F141" s="677"/>
      <c r="G141" s="677"/>
      <c r="H141" s="677"/>
      <c r="I141" s="677"/>
      <c r="J141" s="677"/>
      <c r="K141" s="677"/>
      <c r="L141" s="677"/>
      <c r="M141" s="678"/>
      <c r="N141" s="677"/>
      <c r="O141" s="677"/>
      <c r="P141" s="677"/>
      <c r="Q141" s="677"/>
      <c r="R141" s="677"/>
      <c r="S141" s="677"/>
      <c r="T141" s="677"/>
      <c r="U141" s="677"/>
      <c r="V141" s="678"/>
      <c r="W141" s="677"/>
      <c r="X141" s="677"/>
      <c r="Y141" s="678"/>
      <c r="Z141" s="677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</row>
    <row r="142" spans="1:37">
      <c r="A142" s="676"/>
      <c r="B142" s="677"/>
      <c r="C142" s="677"/>
      <c r="D142" s="677"/>
      <c r="E142" s="677"/>
      <c r="F142" s="677"/>
      <c r="G142" s="677"/>
      <c r="H142" s="677"/>
      <c r="I142" s="677"/>
      <c r="J142" s="677"/>
      <c r="K142" s="677"/>
      <c r="L142" s="677"/>
      <c r="M142" s="678"/>
      <c r="N142" s="677"/>
      <c r="O142" s="677"/>
      <c r="P142" s="677"/>
      <c r="Q142" s="677"/>
      <c r="R142" s="677"/>
      <c r="S142" s="677"/>
      <c r="T142" s="677"/>
      <c r="U142" s="677"/>
      <c r="V142" s="678"/>
      <c r="W142" s="677"/>
      <c r="X142" s="677"/>
      <c r="Y142" s="678"/>
      <c r="Z142" s="677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</row>
    <row r="143" spans="1:37">
      <c r="A143" s="676"/>
      <c r="B143" s="677"/>
      <c r="C143" s="677"/>
      <c r="D143" s="677"/>
      <c r="E143" s="677"/>
      <c r="F143" s="677"/>
      <c r="G143" s="677"/>
      <c r="H143" s="677"/>
      <c r="I143" s="677"/>
      <c r="J143" s="677"/>
      <c r="K143" s="677"/>
      <c r="L143" s="677"/>
      <c r="M143" s="678"/>
      <c r="N143" s="677"/>
      <c r="O143" s="677"/>
      <c r="P143" s="677"/>
      <c r="Q143" s="677"/>
      <c r="R143" s="677"/>
      <c r="S143" s="677"/>
      <c r="T143" s="677"/>
      <c r="U143" s="677"/>
      <c r="V143" s="678"/>
      <c r="W143" s="677"/>
      <c r="X143" s="677"/>
      <c r="Y143" s="678"/>
      <c r="Z143" s="677"/>
      <c r="AA143" s="677"/>
      <c r="AB143" s="677"/>
      <c r="AC143" s="677"/>
      <c r="AD143" s="677"/>
      <c r="AE143" s="677"/>
      <c r="AF143" s="677"/>
      <c r="AG143" s="677"/>
      <c r="AH143" s="677"/>
      <c r="AI143" s="677"/>
      <c r="AJ143" s="677"/>
      <c r="AK143" s="677"/>
    </row>
    <row r="144" spans="1:37">
      <c r="A144" s="676"/>
      <c r="B144" s="677"/>
      <c r="C144" s="677"/>
      <c r="D144" s="677"/>
      <c r="E144" s="677"/>
      <c r="F144" s="677"/>
      <c r="G144" s="677"/>
      <c r="H144" s="677"/>
      <c r="I144" s="677"/>
      <c r="J144" s="677"/>
      <c r="K144" s="677"/>
      <c r="L144" s="677"/>
      <c r="M144" s="678"/>
      <c r="N144" s="677"/>
      <c r="O144" s="677"/>
      <c r="P144" s="677"/>
      <c r="Q144" s="677"/>
      <c r="R144" s="677"/>
      <c r="S144" s="677"/>
      <c r="T144" s="677"/>
      <c r="U144" s="677"/>
      <c r="V144" s="678"/>
      <c r="W144" s="677"/>
      <c r="X144" s="677"/>
      <c r="Y144" s="678"/>
      <c r="Z144" s="677"/>
      <c r="AA144" s="677"/>
      <c r="AB144" s="677"/>
      <c r="AC144" s="677"/>
      <c r="AD144" s="677"/>
      <c r="AE144" s="677"/>
      <c r="AF144" s="677"/>
      <c r="AG144" s="677"/>
      <c r="AH144" s="677"/>
      <c r="AI144" s="677"/>
      <c r="AJ144" s="677"/>
      <c r="AK144" s="677"/>
    </row>
    <row r="145" spans="1:37">
      <c r="A145" s="676"/>
      <c r="B145" s="677"/>
      <c r="C145" s="677"/>
      <c r="D145" s="677"/>
      <c r="E145" s="677"/>
      <c r="F145" s="677"/>
      <c r="G145" s="677"/>
      <c r="H145" s="677"/>
      <c r="I145" s="677"/>
      <c r="J145" s="677"/>
      <c r="K145" s="677"/>
      <c r="L145" s="677"/>
      <c r="M145" s="678"/>
      <c r="N145" s="677"/>
      <c r="O145" s="677"/>
      <c r="P145" s="677"/>
      <c r="Q145" s="677"/>
      <c r="R145" s="677"/>
      <c r="S145" s="677"/>
      <c r="T145" s="677"/>
      <c r="U145" s="677"/>
      <c r="V145" s="678"/>
      <c r="W145" s="677"/>
      <c r="X145" s="677"/>
      <c r="Y145" s="678"/>
      <c r="Z145" s="677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</row>
    <row r="146" spans="1:37">
      <c r="A146" s="676"/>
      <c r="B146" s="677"/>
      <c r="C146" s="677"/>
      <c r="D146" s="677"/>
      <c r="E146" s="677"/>
      <c r="F146" s="677"/>
      <c r="G146" s="677"/>
      <c r="H146" s="677"/>
      <c r="I146" s="677"/>
      <c r="J146" s="677"/>
      <c r="K146" s="677"/>
      <c r="L146" s="677"/>
      <c r="M146" s="678"/>
      <c r="N146" s="677"/>
      <c r="O146" s="677"/>
      <c r="P146" s="677"/>
      <c r="Q146" s="677"/>
      <c r="R146" s="677"/>
      <c r="S146" s="677"/>
      <c r="T146" s="677"/>
      <c r="U146" s="677"/>
      <c r="V146" s="678"/>
      <c r="W146" s="677"/>
      <c r="X146" s="677"/>
      <c r="Y146" s="678"/>
      <c r="Z146" s="677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</row>
    <row r="147" spans="1:37">
      <c r="A147" s="676"/>
      <c r="B147" s="677"/>
      <c r="C147" s="677"/>
      <c r="D147" s="677"/>
      <c r="E147" s="677"/>
      <c r="F147" s="677"/>
      <c r="G147" s="677"/>
      <c r="H147" s="677"/>
      <c r="I147" s="677"/>
      <c r="J147" s="677"/>
      <c r="K147" s="677"/>
      <c r="L147" s="677"/>
      <c r="M147" s="678"/>
      <c r="N147" s="677"/>
      <c r="O147" s="677"/>
      <c r="P147" s="677"/>
      <c r="Q147" s="677"/>
      <c r="R147" s="677"/>
      <c r="S147" s="677"/>
      <c r="T147" s="677"/>
      <c r="U147" s="677"/>
      <c r="V147" s="678"/>
      <c r="W147" s="677"/>
      <c r="X147" s="677"/>
      <c r="Y147" s="678"/>
      <c r="Z147" s="677"/>
      <c r="AA147" s="677"/>
      <c r="AB147" s="677"/>
      <c r="AC147" s="677"/>
      <c r="AD147" s="677"/>
      <c r="AE147" s="677"/>
      <c r="AF147" s="677"/>
      <c r="AG147" s="677"/>
      <c r="AH147" s="677"/>
      <c r="AI147" s="677"/>
      <c r="AJ147" s="677"/>
      <c r="AK147" s="677"/>
    </row>
    <row r="148" spans="1:37">
      <c r="A148" s="676"/>
      <c r="B148" s="677"/>
      <c r="C148" s="677"/>
      <c r="D148" s="677"/>
      <c r="E148" s="677"/>
      <c r="F148" s="677"/>
      <c r="G148" s="677"/>
      <c r="H148" s="677"/>
      <c r="I148" s="677"/>
      <c r="J148" s="677"/>
      <c r="K148" s="677"/>
      <c r="L148" s="677"/>
      <c r="M148" s="678"/>
      <c r="N148" s="677"/>
      <c r="O148" s="677"/>
      <c r="P148" s="677"/>
      <c r="Q148" s="677"/>
      <c r="R148" s="677"/>
      <c r="S148" s="677"/>
      <c r="T148" s="677"/>
      <c r="U148" s="677"/>
      <c r="V148" s="678"/>
      <c r="W148" s="677"/>
      <c r="X148" s="677"/>
      <c r="Y148" s="678"/>
      <c r="Z148" s="677"/>
      <c r="AA148" s="677"/>
      <c r="AB148" s="677"/>
      <c r="AC148" s="677"/>
      <c r="AD148" s="677"/>
      <c r="AE148" s="677"/>
      <c r="AF148" s="677"/>
      <c r="AG148" s="677"/>
      <c r="AH148" s="677"/>
      <c r="AI148" s="677"/>
      <c r="AJ148" s="677"/>
      <c r="AK148" s="677"/>
    </row>
    <row r="149" spans="1:37">
      <c r="A149" s="676"/>
      <c r="B149" s="677"/>
      <c r="C149" s="677"/>
      <c r="D149" s="677"/>
      <c r="E149" s="677"/>
      <c r="F149" s="677"/>
      <c r="G149" s="677"/>
      <c r="H149" s="677"/>
      <c r="I149" s="677"/>
      <c r="J149" s="677"/>
      <c r="K149" s="677"/>
      <c r="L149" s="677"/>
      <c r="M149" s="678"/>
      <c r="N149" s="677"/>
      <c r="O149" s="677"/>
      <c r="P149" s="677"/>
      <c r="Q149" s="677"/>
      <c r="R149" s="677"/>
      <c r="S149" s="677"/>
      <c r="T149" s="677"/>
      <c r="U149" s="677"/>
      <c r="V149" s="678"/>
      <c r="W149" s="677"/>
      <c r="X149" s="677"/>
      <c r="Y149" s="678"/>
      <c r="Z149" s="677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</row>
    <row r="150" spans="1:37">
      <c r="A150" s="676"/>
      <c r="B150" s="677"/>
      <c r="C150" s="677"/>
      <c r="D150" s="677"/>
      <c r="E150" s="677"/>
      <c r="F150" s="677"/>
      <c r="G150" s="677"/>
      <c r="H150" s="677"/>
      <c r="I150" s="677"/>
      <c r="J150" s="677"/>
      <c r="K150" s="677"/>
      <c r="L150" s="677"/>
      <c r="M150" s="678"/>
      <c r="N150" s="677"/>
      <c r="O150" s="677"/>
      <c r="P150" s="677"/>
      <c r="Q150" s="677"/>
      <c r="R150" s="677"/>
      <c r="S150" s="677"/>
      <c r="T150" s="677"/>
      <c r="U150" s="677"/>
      <c r="V150" s="678"/>
      <c r="W150" s="677"/>
      <c r="X150" s="677"/>
      <c r="Y150" s="678"/>
      <c r="Z150" s="677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</row>
    <row r="151" spans="1:37">
      <c r="A151" s="676"/>
      <c r="B151" s="677"/>
      <c r="C151" s="677"/>
      <c r="D151" s="677"/>
      <c r="E151" s="677"/>
      <c r="F151" s="677"/>
      <c r="G151" s="677"/>
      <c r="H151" s="677"/>
      <c r="I151" s="677"/>
      <c r="J151" s="677"/>
      <c r="K151" s="677"/>
      <c r="L151" s="677"/>
      <c r="M151" s="678"/>
      <c r="N151" s="677"/>
      <c r="O151" s="677"/>
      <c r="P151" s="677"/>
      <c r="Q151" s="677"/>
      <c r="R151" s="677"/>
      <c r="S151" s="677"/>
      <c r="T151" s="677"/>
      <c r="U151" s="677"/>
      <c r="V151" s="678"/>
      <c r="W151" s="677"/>
      <c r="X151" s="677"/>
      <c r="Y151" s="678"/>
      <c r="Z151" s="677"/>
      <c r="AA151" s="677"/>
      <c r="AB151" s="677"/>
      <c r="AC151" s="677"/>
      <c r="AD151" s="677"/>
      <c r="AE151" s="677"/>
      <c r="AF151" s="677"/>
      <c r="AG151" s="677"/>
      <c r="AH151" s="677"/>
      <c r="AI151" s="677"/>
      <c r="AJ151" s="677"/>
      <c r="AK151" s="677"/>
    </row>
    <row r="152" spans="1:37">
      <c r="A152" s="676"/>
      <c r="B152" s="677"/>
      <c r="C152" s="677"/>
      <c r="D152" s="677"/>
      <c r="E152" s="677"/>
      <c r="F152" s="677"/>
      <c r="G152" s="677"/>
      <c r="H152" s="677"/>
      <c r="I152" s="677"/>
      <c r="J152" s="677"/>
      <c r="K152" s="677"/>
      <c r="L152" s="677"/>
      <c r="M152" s="678"/>
      <c r="N152" s="677"/>
      <c r="O152" s="677"/>
      <c r="P152" s="677"/>
      <c r="Q152" s="677"/>
      <c r="R152" s="677"/>
      <c r="S152" s="677"/>
      <c r="T152" s="677"/>
      <c r="U152" s="677"/>
      <c r="V152" s="678"/>
      <c r="W152" s="677"/>
      <c r="X152" s="677"/>
      <c r="Y152" s="678"/>
      <c r="Z152" s="677"/>
      <c r="AA152" s="677"/>
      <c r="AB152" s="677"/>
      <c r="AC152" s="677"/>
      <c r="AD152" s="677"/>
      <c r="AE152" s="677"/>
      <c r="AF152" s="677"/>
      <c r="AG152" s="677"/>
      <c r="AH152" s="677"/>
      <c r="AI152" s="677"/>
      <c r="AJ152" s="677"/>
      <c r="AK152" s="677"/>
    </row>
    <row r="153" spans="1:37">
      <c r="A153" s="676"/>
      <c r="B153" s="677"/>
      <c r="C153" s="677"/>
      <c r="D153" s="677"/>
      <c r="E153" s="677"/>
      <c r="F153" s="677"/>
      <c r="G153" s="677"/>
      <c r="H153" s="677"/>
      <c r="I153" s="677"/>
      <c r="J153" s="677"/>
      <c r="K153" s="677"/>
      <c r="L153" s="677"/>
      <c r="M153" s="678"/>
      <c r="N153" s="677"/>
      <c r="O153" s="677"/>
      <c r="P153" s="677"/>
      <c r="Q153" s="677"/>
      <c r="R153" s="677"/>
      <c r="S153" s="677"/>
      <c r="T153" s="677"/>
      <c r="U153" s="677"/>
      <c r="V153" s="678"/>
      <c r="W153" s="677"/>
      <c r="X153" s="677"/>
      <c r="Y153" s="678"/>
      <c r="Z153" s="677"/>
      <c r="AA153" s="677"/>
      <c r="AB153" s="677"/>
      <c r="AC153" s="677"/>
      <c r="AD153" s="677"/>
      <c r="AE153" s="677"/>
      <c r="AF153" s="677"/>
      <c r="AG153" s="677"/>
      <c r="AH153" s="677"/>
      <c r="AI153" s="677"/>
      <c r="AJ153" s="677"/>
      <c r="AK153" s="677"/>
    </row>
    <row r="154" spans="1:37">
      <c r="A154" s="676"/>
      <c r="B154" s="677"/>
      <c r="C154" s="677"/>
      <c r="D154" s="677"/>
      <c r="E154" s="677"/>
      <c r="F154" s="677"/>
      <c r="G154" s="677"/>
      <c r="H154" s="677"/>
      <c r="I154" s="677"/>
      <c r="J154" s="677"/>
      <c r="K154" s="677"/>
      <c r="L154" s="677"/>
      <c r="M154" s="678"/>
      <c r="N154" s="677"/>
      <c r="O154" s="677"/>
      <c r="P154" s="677"/>
      <c r="Q154" s="677"/>
      <c r="R154" s="677"/>
      <c r="S154" s="677"/>
      <c r="T154" s="677"/>
      <c r="U154" s="677"/>
      <c r="V154" s="678"/>
      <c r="W154" s="677"/>
      <c r="X154" s="677"/>
      <c r="Y154" s="678"/>
      <c r="Z154" s="677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</row>
    <row r="155" spans="1:37">
      <c r="A155" s="676"/>
      <c r="B155" s="677"/>
      <c r="C155" s="677"/>
      <c r="D155" s="677"/>
      <c r="E155" s="677"/>
      <c r="F155" s="677"/>
      <c r="G155" s="677"/>
      <c r="H155" s="677"/>
      <c r="I155" s="677"/>
      <c r="J155" s="677"/>
      <c r="K155" s="677"/>
      <c r="L155" s="677"/>
      <c r="M155" s="678"/>
      <c r="N155" s="677"/>
      <c r="O155" s="677"/>
      <c r="P155" s="677"/>
      <c r="Q155" s="677"/>
      <c r="R155" s="677"/>
      <c r="S155" s="677"/>
      <c r="T155" s="677"/>
      <c r="U155" s="677"/>
      <c r="V155" s="678"/>
      <c r="W155" s="677"/>
      <c r="X155" s="677"/>
      <c r="Y155" s="678"/>
      <c r="Z155" s="677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</row>
    <row r="156" spans="1:37">
      <c r="A156" s="676"/>
      <c r="B156" s="677"/>
      <c r="C156" s="677"/>
      <c r="D156" s="677"/>
      <c r="E156" s="677"/>
      <c r="F156" s="677"/>
      <c r="G156" s="677"/>
      <c r="H156" s="677"/>
      <c r="I156" s="677"/>
      <c r="J156" s="677"/>
      <c r="K156" s="677"/>
      <c r="L156" s="677"/>
      <c r="M156" s="678"/>
      <c r="N156" s="677"/>
      <c r="O156" s="677"/>
      <c r="P156" s="677"/>
      <c r="Q156" s="677"/>
      <c r="R156" s="677"/>
      <c r="S156" s="677"/>
      <c r="T156" s="677"/>
      <c r="U156" s="677"/>
      <c r="V156" s="678"/>
      <c r="W156" s="677"/>
      <c r="X156" s="677"/>
      <c r="Y156" s="678"/>
      <c r="Z156" s="677"/>
      <c r="AA156" s="677"/>
      <c r="AB156" s="677"/>
      <c r="AC156" s="677"/>
      <c r="AD156" s="677"/>
      <c r="AE156" s="677"/>
      <c r="AF156" s="677"/>
      <c r="AG156" s="677"/>
      <c r="AH156" s="677"/>
      <c r="AI156" s="677"/>
      <c r="AJ156" s="677"/>
      <c r="AK156" s="677"/>
    </row>
    <row r="157" spans="1:37">
      <c r="A157" s="676"/>
      <c r="B157" s="677"/>
      <c r="C157" s="677"/>
      <c r="D157" s="677"/>
      <c r="E157" s="677"/>
      <c r="F157" s="677"/>
      <c r="G157" s="677"/>
      <c r="H157" s="677"/>
      <c r="I157" s="677"/>
      <c r="J157" s="677"/>
      <c r="K157" s="677"/>
      <c r="L157" s="677"/>
      <c r="M157" s="678"/>
      <c r="N157" s="677"/>
      <c r="O157" s="677"/>
      <c r="P157" s="677"/>
      <c r="Q157" s="677"/>
      <c r="R157" s="677"/>
      <c r="S157" s="677"/>
      <c r="T157" s="677"/>
      <c r="U157" s="677"/>
      <c r="V157" s="678"/>
      <c r="W157" s="677"/>
      <c r="X157" s="677"/>
      <c r="Y157" s="678"/>
      <c r="Z157" s="677"/>
      <c r="AA157" s="677"/>
      <c r="AB157" s="677"/>
      <c r="AC157" s="677"/>
      <c r="AD157" s="677"/>
      <c r="AE157" s="677"/>
      <c r="AF157" s="677"/>
      <c r="AG157" s="677"/>
      <c r="AH157" s="677"/>
      <c r="AI157" s="677"/>
      <c r="AJ157" s="677"/>
      <c r="AK157" s="677"/>
    </row>
    <row r="158" spans="1:37">
      <c r="A158" s="676"/>
      <c r="B158" s="677"/>
      <c r="C158" s="677"/>
      <c r="D158" s="677"/>
      <c r="E158" s="677"/>
      <c r="F158" s="677"/>
      <c r="G158" s="677"/>
      <c r="H158" s="677"/>
      <c r="I158" s="677"/>
      <c r="J158" s="677"/>
      <c r="K158" s="677"/>
      <c r="L158" s="677"/>
      <c r="M158" s="678"/>
      <c r="N158" s="677"/>
      <c r="O158" s="677"/>
      <c r="P158" s="677"/>
      <c r="Q158" s="677"/>
      <c r="R158" s="677"/>
      <c r="S158" s="677"/>
      <c r="T158" s="677"/>
      <c r="U158" s="677"/>
      <c r="V158" s="678"/>
      <c r="W158" s="677"/>
      <c r="X158" s="677"/>
      <c r="Y158" s="678"/>
      <c r="Z158" s="677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</row>
    <row r="159" spans="1:37">
      <c r="A159" s="676"/>
      <c r="B159" s="677"/>
      <c r="C159" s="677"/>
      <c r="D159" s="677"/>
      <c r="E159" s="677"/>
      <c r="F159" s="677"/>
      <c r="G159" s="677"/>
      <c r="H159" s="677"/>
      <c r="I159" s="677"/>
      <c r="J159" s="677"/>
      <c r="K159" s="677"/>
      <c r="L159" s="677"/>
      <c r="M159" s="678"/>
      <c r="N159" s="677"/>
      <c r="O159" s="677"/>
      <c r="P159" s="677"/>
      <c r="Q159" s="677"/>
      <c r="R159" s="677"/>
      <c r="S159" s="677"/>
      <c r="T159" s="677"/>
      <c r="U159" s="677"/>
      <c r="V159" s="678"/>
      <c r="W159" s="677"/>
      <c r="X159" s="677"/>
      <c r="Y159" s="678"/>
      <c r="Z159" s="677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</row>
    <row r="160" spans="1:37">
      <c r="A160" s="676"/>
      <c r="B160" s="677"/>
      <c r="C160" s="677"/>
      <c r="D160" s="677"/>
      <c r="E160" s="677"/>
      <c r="F160" s="677"/>
      <c r="G160" s="677"/>
      <c r="H160" s="677"/>
      <c r="I160" s="677"/>
      <c r="J160" s="677"/>
      <c r="K160" s="677"/>
      <c r="L160" s="677"/>
      <c r="M160" s="678"/>
      <c r="N160" s="677"/>
      <c r="O160" s="677"/>
      <c r="P160" s="677"/>
      <c r="Q160" s="677"/>
      <c r="R160" s="677"/>
      <c r="S160" s="677"/>
      <c r="T160" s="677"/>
      <c r="U160" s="677"/>
      <c r="V160" s="678"/>
      <c r="W160" s="677"/>
      <c r="X160" s="677"/>
      <c r="Y160" s="678"/>
      <c r="Z160" s="677"/>
      <c r="AA160" s="677"/>
      <c r="AB160" s="677"/>
      <c r="AC160" s="677"/>
      <c r="AD160" s="677"/>
      <c r="AE160" s="677"/>
      <c r="AF160" s="677"/>
      <c r="AG160" s="677"/>
      <c r="AH160" s="677"/>
      <c r="AI160" s="677"/>
      <c r="AJ160" s="677"/>
      <c r="AK160" s="677"/>
    </row>
    <row r="161" spans="1:37">
      <c r="A161" s="676"/>
      <c r="B161" s="677"/>
      <c r="C161" s="677"/>
      <c r="D161" s="677"/>
      <c r="E161" s="677"/>
      <c r="F161" s="677"/>
      <c r="G161" s="677"/>
      <c r="H161" s="677"/>
      <c r="I161" s="677"/>
      <c r="J161" s="677"/>
      <c r="K161" s="677"/>
      <c r="L161" s="677"/>
      <c r="M161" s="678"/>
      <c r="N161" s="677"/>
      <c r="O161" s="677"/>
      <c r="P161" s="677"/>
      <c r="Q161" s="677"/>
      <c r="R161" s="677"/>
      <c r="S161" s="677"/>
      <c r="T161" s="677"/>
      <c r="U161" s="677"/>
      <c r="V161" s="678"/>
      <c r="W161" s="677"/>
      <c r="X161" s="677"/>
      <c r="Y161" s="678"/>
      <c r="Z161" s="677"/>
      <c r="AA161" s="677"/>
      <c r="AB161" s="677"/>
      <c r="AC161" s="677"/>
      <c r="AD161" s="677"/>
      <c r="AE161" s="677"/>
      <c r="AF161" s="677"/>
      <c r="AG161" s="677"/>
      <c r="AH161" s="677"/>
      <c r="AI161" s="677"/>
      <c r="AJ161" s="677"/>
      <c r="AK161" s="677"/>
    </row>
    <row r="162" spans="1:37">
      <c r="A162" s="676"/>
      <c r="B162" s="677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8"/>
      <c r="N162" s="677"/>
      <c r="O162" s="677"/>
      <c r="P162" s="677"/>
      <c r="Q162" s="677"/>
      <c r="R162" s="677"/>
      <c r="S162" s="677"/>
      <c r="T162" s="677"/>
      <c r="U162" s="677"/>
      <c r="V162" s="678"/>
      <c r="W162" s="677"/>
      <c r="X162" s="677"/>
      <c r="Y162" s="678"/>
      <c r="Z162" s="677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</row>
    <row r="163" spans="1:37">
      <c r="A163" s="676"/>
      <c r="B163" s="677"/>
      <c r="C163" s="677"/>
      <c r="D163" s="677"/>
      <c r="E163" s="677"/>
      <c r="F163" s="677"/>
      <c r="G163" s="677"/>
      <c r="H163" s="677"/>
      <c r="I163" s="677"/>
      <c r="J163" s="677"/>
      <c r="K163" s="677"/>
      <c r="L163" s="677"/>
      <c r="M163" s="678"/>
      <c r="N163" s="677"/>
      <c r="O163" s="677"/>
      <c r="P163" s="677"/>
      <c r="Q163" s="677"/>
      <c r="R163" s="677"/>
      <c r="S163" s="677"/>
      <c r="T163" s="677"/>
      <c r="U163" s="677"/>
      <c r="V163" s="678"/>
      <c r="W163" s="677"/>
      <c r="X163" s="677"/>
      <c r="Y163" s="678"/>
      <c r="Z163" s="677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</row>
    <row r="164" spans="1:37">
      <c r="A164" s="676"/>
      <c r="B164" s="677"/>
      <c r="C164" s="677"/>
      <c r="D164" s="677"/>
      <c r="E164" s="677"/>
      <c r="F164" s="677"/>
      <c r="G164" s="677"/>
      <c r="H164" s="677"/>
      <c r="I164" s="677"/>
      <c r="J164" s="677"/>
      <c r="K164" s="677"/>
      <c r="L164" s="677"/>
      <c r="M164" s="678"/>
      <c r="N164" s="677"/>
      <c r="O164" s="677"/>
      <c r="P164" s="677"/>
      <c r="Q164" s="677"/>
      <c r="R164" s="677"/>
      <c r="S164" s="677"/>
      <c r="T164" s="677"/>
      <c r="U164" s="677"/>
      <c r="V164" s="678"/>
      <c r="W164" s="677"/>
      <c r="X164" s="677"/>
      <c r="Y164" s="678"/>
      <c r="Z164" s="677"/>
      <c r="AA164" s="677"/>
      <c r="AB164" s="677"/>
      <c r="AC164" s="677"/>
      <c r="AD164" s="677"/>
      <c r="AE164" s="677"/>
      <c r="AF164" s="677"/>
      <c r="AG164" s="677"/>
      <c r="AH164" s="677"/>
      <c r="AI164" s="677"/>
      <c r="AJ164" s="677"/>
      <c r="AK164" s="677"/>
    </row>
    <row r="165" spans="1:37">
      <c r="A165" s="676"/>
      <c r="B165" s="677"/>
      <c r="C165" s="677"/>
      <c r="D165" s="677"/>
      <c r="E165" s="677"/>
      <c r="F165" s="677"/>
      <c r="G165" s="677"/>
      <c r="H165" s="677"/>
      <c r="I165" s="677"/>
      <c r="J165" s="677"/>
      <c r="K165" s="677"/>
      <c r="L165" s="677"/>
      <c r="M165" s="678"/>
      <c r="N165" s="677"/>
      <c r="O165" s="677"/>
      <c r="P165" s="677"/>
      <c r="Q165" s="677"/>
      <c r="R165" s="677"/>
      <c r="S165" s="677"/>
      <c r="T165" s="677"/>
      <c r="U165" s="677"/>
      <c r="V165" s="678"/>
      <c r="W165" s="677"/>
      <c r="X165" s="677"/>
      <c r="Y165" s="678"/>
      <c r="Z165" s="677"/>
      <c r="AA165" s="677"/>
      <c r="AB165" s="677"/>
      <c r="AC165" s="677"/>
      <c r="AD165" s="677"/>
      <c r="AE165" s="677"/>
      <c r="AF165" s="677"/>
      <c r="AG165" s="677"/>
      <c r="AH165" s="677"/>
      <c r="AI165" s="677"/>
      <c r="AJ165" s="677"/>
      <c r="AK165" s="677"/>
    </row>
    <row r="166" spans="1:37">
      <c r="A166" s="676"/>
      <c r="B166" s="677"/>
      <c r="C166" s="677"/>
      <c r="D166" s="677"/>
      <c r="E166" s="677"/>
      <c r="F166" s="677"/>
      <c r="G166" s="677"/>
      <c r="H166" s="677"/>
      <c r="I166" s="677"/>
      <c r="J166" s="677"/>
      <c r="K166" s="677"/>
      <c r="L166" s="677"/>
      <c r="M166" s="678"/>
      <c r="N166" s="677"/>
      <c r="O166" s="677"/>
      <c r="P166" s="677"/>
      <c r="Q166" s="677"/>
      <c r="R166" s="677"/>
      <c r="S166" s="677"/>
      <c r="T166" s="677"/>
      <c r="U166" s="677"/>
      <c r="V166" s="678"/>
      <c r="W166" s="677"/>
      <c r="X166" s="677"/>
      <c r="Y166" s="678"/>
      <c r="Z166" s="677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</row>
    <row r="167" spans="1:37">
      <c r="A167" s="676"/>
      <c r="B167" s="677"/>
      <c r="C167" s="677"/>
      <c r="D167" s="677"/>
      <c r="E167" s="677"/>
      <c r="F167" s="677"/>
      <c r="G167" s="677"/>
      <c r="H167" s="677"/>
      <c r="I167" s="677"/>
      <c r="J167" s="677"/>
      <c r="K167" s="677"/>
      <c r="L167" s="677"/>
      <c r="M167" s="678"/>
      <c r="N167" s="677"/>
      <c r="O167" s="677"/>
      <c r="P167" s="677"/>
      <c r="Q167" s="677"/>
      <c r="R167" s="677"/>
      <c r="S167" s="677"/>
      <c r="T167" s="677"/>
      <c r="U167" s="677"/>
      <c r="V167" s="678"/>
      <c r="W167" s="677"/>
      <c r="X167" s="677"/>
      <c r="Y167" s="678"/>
      <c r="Z167" s="677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</row>
    <row r="168" spans="1:37">
      <c r="A168" s="676"/>
      <c r="B168" s="677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8"/>
      <c r="N168" s="677"/>
      <c r="O168" s="677"/>
      <c r="P168" s="677"/>
      <c r="Q168" s="677"/>
      <c r="R168" s="677"/>
      <c r="S168" s="677"/>
      <c r="T168" s="677"/>
      <c r="U168" s="677"/>
      <c r="V168" s="678"/>
      <c r="W168" s="677"/>
      <c r="X168" s="677"/>
      <c r="Y168" s="678"/>
      <c r="Z168" s="677"/>
      <c r="AA168" s="677"/>
      <c r="AB168" s="677"/>
      <c r="AC168" s="677"/>
      <c r="AD168" s="677"/>
      <c r="AE168" s="677"/>
      <c r="AF168" s="677"/>
      <c r="AG168" s="677"/>
      <c r="AH168" s="677"/>
      <c r="AI168" s="677"/>
      <c r="AJ168" s="677"/>
      <c r="AK168" s="677"/>
    </row>
    <row r="169" spans="1:37">
      <c r="A169" s="676"/>
      <c r="B169" s="677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8"/>
      <c r="N169" s="677"/>
      <c r="O169" s="677"/>
      <c r="P169" s="677"/>
      <c r="Q169" s="677"/>
      <c r="R169" s="677"/>
      <c r="S169" s="677"/>
      <c r="T169" s="677"/>
      <c r="U169" s="677"/>
      <c r="V169" s="678"/>
      <c r="W169" s="677"/>
      <c r="X169" s="677"/>
      <c r="Y169" s="678"/>
      <c r="Z169" s="677"/>
      <c r="AA169" s="677"/>
      <c r="AB169" s="677"/>
      <c r="AC169" s="677"/>
      <c r="AD169" s="677"/>
      <c r="AE169" s="677"/>
      <c r="AF169" s="677"/>
      <c r="AG169" s="677"/>
      <c r="AH169" s="677"/>
      <c r="AI169" s="677"/>
      <c r="AJ169" s="677"/>
      <c r="AK169" s="677"/>
    </row>
    <row r="170" spans="1:37">
      <c r="A170" s="676"/>
      <c r="B170" s="677"/>
      <c r="C170" s="677"/>
      <c r="D170" s="677"/>
      <c r="E170" s="677"/>
      <c r="F170" s="677"/>
      <c r="G170" s="677"/>
      <c r="H170" s="677"/>
      <c r="I170" s="677"/>
      <c r="J170" s="677"/>
      <c r="K170" s="677"/>
      <c r="L170" s="677"/>
      <c r="M170" s="678"/>
      <c r="N170" s="677"/>
      <c r="O170" s="677"/>
      <c r="P170" s="677"/>
      <c r="Q170" s="677"/>
      <c r="R170" s="677"/>
      <c r="S170" s="677"/>
      <c r="T170" s="677"/>
      <c r="U170" s="677"/>
      <c r="V170" s="678"/>
      <c r="W170" s="677"/>
      <c r="X170" s="677"/>
      <c r="Y170" s="678"/>
      <c r="Z170" s="677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</row>
    <row r="171" spans="1:37">
      <c r="A171" s="676"/>
      <c r="B171" s="677"/>
      <c r="C171" s="677"/>
      <c r="D171" s="677"/>
      <c r="E171" s="677"/>
      <c r="F171" s="677"/>
      <c r="G171" s="677"/>
      <c r="H171" s="677"/>
      <c r="I171" s="677"/>
      <c r="J171" s="677"/>
      <c r="K171" s="677"/>
      <c r="L171" s="677"/>
      <c r="M171" s="678"/>
      <c r="N171" s="677"/>
      <c r="O171" s="677"/>
      <c r="P171" s="677"/>
      <c r="Q171" s="677"/>
      <c r="R171" s="677"/>
      <c r="S171" s="677"/>
      <c r="T171" s="677"/>
      <c r="U171" s="677"/>
      <c r="V171" s="678"/>
      <c r="W171" s="677"/>
      <c r="X171" s="677"/>
      <c r="Y171" s="678"/>
      <c r="Z171" s="677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</row>
    <row r="172" spans="1:37">
      <c r="A172" s="676"/>
      <c r="B172" s="677"/>
      <c r="C172" s="677"/>
      <c r="D172" s="677"/>
      <c r="E172" s="677"/>
      <c r="F172" s="677"/>
      <c r="G172" s="677"/>
      <c r="H172" s="677"/>
      <c r="I172" s="677"/>
      <c r="J172" s="677"/>
      <c r="K172" s="677"/>
      <c r="L172" s="677"/>
      <c r="M172" s="678"/>
      <c r="N172" s="677"/>
      <c r="O172" s="677"/>
      <c r="P172" s="677"/>
      <c r="Q172" s="677"/>
      <c r="R172" s="677"/>
      <c r="S172" s="677"/>
      <c r="T172" s="677"/>
      <c r="U172" s="677"/>
      <c r="V172" s="678"/>
      <c r="W172" s="677"/>
      <c r="X172" s="677"/>
      <c r="Y172" s="678"/>
      <c r="Z172" s="677"/>
      <c r="AA172" s="677"/>
      <c r="AB172" s="677"/>
      <c r="AC172" s="677"/>
      <c r="AD172" s="677"/>
      <c r="AE172" s="677"/>
      <c r="AF172" s="677"/>
      <c r="AG172" s="677"/>
      <c r="AH172" s="677"/>
      <c r="AI172" s="677"/>
      <c r="AJ172" s="677"/>
      <c r="AK172" s="677"/>
    </row>
    <row r="173" spans="1:37">
      <c r="A173" s="676"/>
      <c r="B173" s="677"/>
      <c r="C173" s="677"/>
      <c r="D173" s="677"/>
      <c r="E173" s="677"/>
      <c r="F173" s="677"/>
      <c r="G173" s="677"/>
      <c r="H173" s="677"/>
      <c r="I173" s="677"/>
      <c r="J173" s="677"/>
      <c r="K173" s="677"/>
      <c r="L173" s="677"/>
      <c r="M173" s="678"/>
      <c r="N173" s="677"/>
      <c r="O173" s="677"/>
      <c r="P173" s="677"/>
      <c r="Q173" s="677"/>
      <c r="R173" s="677"/>
      <c r="S173" s="677"/>
      <c r="T173" s="677"/>
      <c r="U173" s="677"/>
      <c r="V173" s="678"/>
      <c r="W173" s="677"/>
      <c r="X173" s="677"/>
      <c r="Y173" s="678"/>
      <c r="Z173" s="677"/>
      <c r="AA173" s="677"/>
      <c r="AB173" s="677"/>
      <c r="AC173" s="677"/>
      <c r="AD173" s="677"/>
      <c r="AE173" s="677"/>
      <c r="AF173" s="677"/>
      <c r="AG173" s="677"/>
      <c r="AH173" s="677"/>
      <c r="AI173" s="677"/>
      <c r="AJ173" s="677"/>
      <c r="AK173" s="677"/>
    </row>
    <row r="174" spans="1:37">
      <c r="A174" s="676"/>
      <c r="B174" s="677"/>
      <c r="C174" s="677"/>
      <c r="D174" s="677"/>
      <c r="E174" s="677"/>
      <c r="F174" s="677"/>
      <c r="G174" s="677"/>
      <c r="H174" s="677"/>
      <c r="I174" s="677"/>
      <c r="J174" s="677"/>
      <c r="K174" s="677"/>
      <c r="L174" s="677"/>
      <c r="M174" s="678"/>
      <c r="N174" s="677"/>
      <c r="O174" s="677"/>
      <c r="P174" s="677"/>
      <c r="Q174" s="677"/>
      <c r="R174" s="677"/>
      <c r="S174" s="677"/>
      <c r="T174" s="677"/>
      <c r="U174" s="677"/>
      <c r="V174" s="678"/>
      <c r="W174" s="677"/>
      <c r="X174" s="677"/>
      <c r="Y174" s="678"/>
      <c r="Z174" s="677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</row>
    <row r="175" spans="1:37">
      <c r="A175" s="676"/>
      <c r="B175" s="677"/>
      <c r="C175" s="677"/>
      <c r="D175" s="677"/>
      <c r="E175" s="677"/>
      <c r="F175" s="677"/>
      <c r="G175" s="677"/>
      <c r="H175" s="677"/>
      <c r="I175" s="677"/>
      <c r="J175" s="677"/>
      <c r="K175" s="677"/>
      <c r="L175" s="677"/>
      <c r="M175" s="678"/>
      <c r="N175" s="677"/>
      <c r="O175" s="677"/>
      <c r="P175" s="677"/>
      <c r="Q175" s="677"/>
      <c r="R175" s="677"/>
      <c r="S175" s="677"/>
      <c r="T175" s="677"/>
      <c r="U175" s="677"/>
      <c r="V175" s="678"/>
      <c r="W175" s="677"/>
      <c r="X175" s="677"/>
      <c r="Y175" s="678"/>
      <c r="Z175" s="677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</row>
    <row r="176" spans="1:37">
      <c r="A176" s="676"/>
      <c r="B176" s="677"/>
      <c r="C176" s="677"/>
      <c r="D176" s="677"/>
      <c r="E176" s="677"/>
      <c r="F176" s="677"/>
      <c r="G176" s="677"/>
      <c r="H176" s="677"/>
      <c r="I176" s="677"/>
      <c r="J176" s="677"/>
      <c r="K176" s="677"/>
      <c r="L176" s="677"/>
      <c r="M176" s="678"/>
      <c r="N176" s="677"/>
      <c r="O176" s="677"/>
      <c r="P176" s="677"/>
      <c r="Q176" s="677"/>
      <c r="R176" s="677"/>
      <c r="S176" s="677"/>
      <c r="T176" s="677"/>
      <c r="U176" s="677"/>
      <c r="V176" s="678"/>
      <c r="W176" s="677"/>
      <c r="X176" s="677"/>
      <c r="Y176" s="678"/>
      <c r="Z176" s="677"/>
      <c r="AA176" s="677"/>
      <c r="AB176" s="677"/>
      <c r="AC176" s="677"/>
      <c r="AD176" s="677"/>
      <c r="AE176" s="677"/>
      <c r="AF176" s="677"/>
      <c r="AG176" s="677"/>
      <c r="AH176" s="677"/>
      <c r="AI176" s="677"/>
      <c r="AJ176" s="677"/>
      <c r="AK176" s="677"/>
    </row>
    <row r="177" spans="1:37">
      <c r="A177" s="676"/>
      <c r="B177" s="677"/>
      <c r="C177" s="677"/>
      <c r="D177" s="677"/>
      <c r="E177" s="677"/>
      <c r="F177" s="677"/>
      <c r="G177" s="677"/>
      <c r="H177" s="677"/>
      <c r="I177" s="677"/>
      <c r="J177" s="677"/>
      <c r="K177" s="677"/>
      <c r="L177" s="677"/>
      <c r="M177" s="678"/>
      <c r="N177" s="677"/>
      <c r="O177" s="677"/>
      <c r="P177" s="677"/>
      <c r="Q177" s="677"/>
      <c r="R177" s="677"/>
      <c r="S177" s="677"/>
      <c r="T177" s="677"/>
      <c r="U177" s="677"/>
      <c r="V177" s="678"/>
      <c r="W177" s="677"/>
      <c r="X177" s="677"/>
      <c r="Y177" s="678"/>
      <c r="Z177" s="677"/>
      <c r="AA177" s="677"/>
      <c r="AB177" s="677"/>
      <c r="AC177" s="677"/>
      <c r="AD177" s="677"/>
      <c r="AE177" s="677"/>
      <c r="AF177" s="677"/>
      <c r="AG177" s="677"/>
      <c r="AH177" s="677"/>
      <c r="AI177" s="677"/>
      <c r="AJ177" s="677"/>
      <c r="AK177" s="677"/>
    </row>
    <row r="178" spans="1:37">
      <c r="A178" s="676"/>
      <c r="B178" s="677"/>
      <c r="C178" s="677"/>
      <c r="D178" s="677"/>
      <c r="E178" s="677"/>
      <c r="F178" s="677"/>
      <c r="G178" s="677"/>
      <c r="H178" s="677"/>
      <c r="I178" s="677"/>
      <c r="J178" s="677"/>
      <c r="K178" s="677"/>
      <c r="L178" s="677"/>
      <c r="M178" s="678"/>
      <c r="N178" s="677"/>
      <c r="O178" s="677"/>
      <c r="P178" s="677"/>
      <c r="Q178" s="677"/>
      <c r="R178" s="677"/>
      <c r="S178" s="677"/>
      <c r="T178" s="677"/>
      <c r="U178" s="677"/>
      <c r="V178" s="678"/>
      <c r="W178" s="677"/>
      <c r="X178" s="677"/>
      <c r="Y178" s="678"/>
      <c r="Z178" s="677"/>
      <c r="AA178" s="677"/>
      <c r="AB178" s="677"/>
      <c r="AC178" s="677"/>
      <c r="AD178" s="677"/>
      <c r="AE178" s="677"/>
      <c r="AF178" s="677"/>
      <c r="AG178" s="677"/>
      <c r="AH178" s="677"/>
      <c r="AI178" s="677"/>
      <c r="AJ178" s="677"/>
      <c r="AK178" s="677"/>
    </row>
    <row r="179" spans="1:37">
      <c r="A179" s="676"/>
      <c r="B179" s="677"/>
      <c r="C179" s="677"/>
      <c r="D179" s="677"/>
      <c r="E179" s="677"/>
      <c r="F179" s="677"/>
      <c r="G179" s="677"/>
      <c r="H179" s="677"/>
      <c r="I179" s="677"/>
      <c r="J179" s="677"/>
      <c r="K179" s="677"/>
      <c r="L179" s="677"/>
      <c r="M179" s="678"/>
      <c r="N179" s="677"/>
      <c r="O179" s="677"/>
      <c r="P179" s="677"/>
      <c r="Q179" s="677"/>
      <c r="R179" s="677"/>
      <c r="S179" s="677"/>
      <c r="T179" s="677"/>
      <c r="U179" s="677"/>
      <c r="V179" s="678"/>
      <c r="W179" s="677"/>
      <c r="X179" s="677"/>
      <c r="Y179" s="678"/>
      <c r="Z179" s="677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</row>
    <row r="180" spans="1:37">
      <c r="A180" s="676"/>
      <c r="B180" s="677"/>
      <c r="C180" s="677"/>
      <c r="D180" s="677"/>
      <c r="E180" s="677"/>
      <c r="F180" s="677"/>
      <c r="G180" s="677"/>
      <c r="H180" s="677"/>
      <c r="I180" s="677"/>
      <c r="J180" s="677"/>
      <c r="K180" s="677"/>
      <c r="L180" s="677"/>
      <c r="M180" s="678"/>
      <c r="N180" s="677"/>
      <c r="O180" s="677"/>
      <c r="P180" s="677"/>
      <c r="Q180" s="677"/>
      <c r="R180" s="677"/>
      <c r="S180" s="677"/>
      <c r="T180" s="677"/>
      <c r="U180" s="677"/>
      <c r="V180" s="678"/>
      <c r="W180" s="677"/>
      <c r="X180" s="677"/>
      <c r="Y180" s="678"/>
      <c r="Z180" s="677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</row>
    <row r="181" spans="1:37">
      <c r="A181" s="676"/>
      <c r="B181" s="677"/>
      <c r="C181" s="677"/>
      <c r="D181" s="677"/>
      <c r="E181" s="677"/>
      <c r="F181" s="677"/>
      <c r="G181" s="677"/>
      <c r="H181" s="677"/>
      <c r="I181" s="677"/>
      <c r="J181" s="677"/>
      <c r="K181" s="677"/>
      <c r="L181" s="677"/>
      <c r="M181" s="678"/>
      <c r="N181" s="677"/>
      <c r="O181" s="677"/>
      <c r="P181" s="677"/>
      <c r="Q181" s="677"/>
      <c r="R181" s="677"/>
      <c r="S181" s="677"/>
      <c r="T181" s="677"/>
      <c r="U181" s="677"/>
      <c r="V181" s="678"/>
      <c r="W181" s="677"/>
      <c r="X181" s="677"/>
      <c r="Y181" s="678"/>
      <c r="Z181" s="677"/>
      <c r="AA181" s="677"/>
      <c r="AB181" s="677"/>
      <c r="AC181" s="677"/>
      <c r="AD181" s="677"/>
      <c r="AE181" s="677"/>
      <c r="AF181" s="677"/>
      <c r="AG181" s="677"/>
      <c r="AH181" s="677"/>
      <c r="AI181" s="677"/>
      <c r="AJ181" s="677"/>
      <c r="AK181" s="677"/>
    </row>
    <row r="182" spans="1:37">
      <c r="A182" s="676"/>
      <c r="B182" s="677"/>
      <c r="C182" s="677"/>
      <c r="D182" s="677"/>
      <c r="E182" s="677"/>
      <c r="F182" s="677"/>
      <c r="G182" s="677"/>
      <c r="H182" s="677"/>
      <c r="I182" s="677"/>
      <c r="J182" s="677"/>
      <c r="K182" s="677"/>
      <c r="L182" s="677"/>
      <c r="M182" s="678"/>
      <c r="N182" s="677"/>
      <c r="O182" s="677"/>
      <c r="P182" s="677"/>
      <c r="Q182" s="677"/>
      <c r="R182" s="677"/>
      <c r="S182" s="677"/>
      <c r="T182" s="677"/>
      <c r="U182" s="677"/>
      <c r="V182" s="678"/>
      <c r="W182" s="677"/>
      <c r="X182" s="677"/>
      <c r="Y182" s="678"/>
      <c r="Z182" s="677"/>
      <c r="AA182" s="677"/>
      <c r="AB182" s="677"/>
      <c r="AC182" s="677"/>
      <c r="AD182" s="677"/>
      <c r="AE182" s="677"/>
      <c r="AF182" s="677"/>
      <c r="AG182" s="677"/>
      <c r="AH182" s="677"/>
      <c r="AI182" s="677"/>
      <c r="AJ182" s="677"/>
      <c r="AK182" s="677"/>
    </row>
    <row r="183" spans="1:37">
      <c r="A183" s="676"/>
      <c r="B183" s="677"/>
      <c r="C183" s="677"/>
      <c r="D183" s="677"/>
      <c r="E183" s="677"/>
      <c r="F183" s="677"/>
      <c r="G183" s="677"/>
      <c r="H183" s="677"/>
      <c r="I183" s="677"/>
      <c r="J183" s="677"/>
      <c r="K183" s="677"/>
      <c r="L183" s="677"/>
      <c r="M183" s="678"/>
      <c r="N183" s="677"/>
      <c r="O183" s="677"/>
      <c r="P183" s="677"/>
      <c r="Q183" s="677"/>
      <c r="R183" s="677"/>
      <c r="S183" s="677"/>
      <c r="T183" s="677"/>
      <c r="U183" s="677"/>
      <c r="V183" s="678"/>
      <c r="W183" s="677"/>
      <c r="X183" s="677"/>
      <c r="Y183" s="678"/>
      <c r="Z183" s="677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</row>
    <row r="184" spans="1:37">
      <c r="A184" s="676"/>
      <c r="B184" s="677"/>
      <c r="C184" s="677"/>
      <c r="D184" s="677"/>
      <c r="E184" s="677"/>
      <c r="F184" s="677"/>
      <c r="G184" s="677"/>
      <c r="H184" s="677"/>
      <c r="I184" s="677"/>
      <c r="J184" s="677"/>
      <c r="K184" s="677"/>
      <c r="L184" s="677"/>
      <c r="M184" s="678"/>
      <c r="N184" s="677"/>
      <c r="O184" s="677"/>
      <c r="P184" s="677"/>
      <c r="Q184" s="677"/>
      <c r="R184" s="677"/>
      <c r="S184" s="677"/>
      <c r="T184" s="677"/>
      <c r="U184" s="677"/>
      <c r="V184" s="678"/>
      <c r="W184" s="677"/>
      <c r="X184" s="677"/>
      <c r="Y184" s="678"/>
      <c r="Z184" s="677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</row>
    <row r="185" spans="1:37">
      <c r="A185" s="676"/>
      <c r="B185" s="677"/>
      <c r="C185" s="677"/>
      <c r="D185" s="677"/>
      <c r="E185" s="677"/>
      <c r="F185" s="677"/>
      <c r="G185" s="677"/>
      <c r="H185" s="677"/>
      <c r="I185" s="677"/>
      <c r="J185" s="677"/>
      <c r="K185" s="677"/>
      <c r="L185" s="677"/>
      <c r="M185" s="678"/>
      <c r="N185" s="677"/>
      <c r="O185" s="677"/>
      <c r="P185" s="677"/>
      <c r="Q185" s="677"/>
      <c r="R185" s="677"/>
      <c r="S185" s="677"/>
      <c r="T185" s="677"/>
      <c r="U185" s="677"/>
      <c r="V185" s="678"/>
      <c r="W185" s="677"/>
      <c r="X185" s="677"/>
      <c r="Y185" s="678"/>
      <c r="Z185" s="677"/>
      <c r="AA185" s="677"/>
      <c r="AB185" s="677"/>
      <c r="AC185" s="677"/>
      <c r="AD185" s="677"/>
      <c r="AE185" s="677"/>
      <c r="AF185" s="677"/>
      <c r="AG185" s="677"/>
      <c r="AH185" s="677"/>
      <c r="AI185" s="677"/>
      <c r="AJ185" s="677"/>
      <c r="AK185" s="677"/>
    </row>
    <row r="186" spans="1:37">
      <c r="A186" s="676"/>
      <c r="B186" s="677"/>
      <c r="C186" s="677"/>
      <c r="D186" s="677"/>
      <c r="E186" s="677"/>
      <c r="F186" s="677"/>
      <c r="G186" s="677"/>
      <c r="H186" s="677"/>
      <c r="I186" s="677"/>
      <c r="J186" s="677"/>
      <c r="K186" s="677"/>
      <c r="L186" s="677"/>
      <c r="M186" s="678"/>
      <c r="N186" s="677"/>
      <c r="O186" s="677"/>
      <c r="P186" s="677"/>
      <c r="Q186" s="677"/>
      <c r="R186" s="677"/>
      <c r="S186" s="677"/>
      <c r="T186" s="677"/>
      <c r="U186" s="677"/>
      <c r="V186" s="678"/>
      <c r="W186" s="677"/>
      <c r="X186" s="677"/>
      <c r="Y186" s="678"/>
      <c r="Z186" s="677"/>
      <c r="AA186" s="677"/>
      <c r="AB186" s="677"/>
      <c r="AC186" s="677"/>
      <c r="AD186" s="677"/>
      <c r="AE186" s="677"/>
      <c r="AF186" s="677"/>
      <c r="AG186" s="677"/>
      <c r="AH186" s="677"/>
      <c r="AI186" s="677"/>
      <c r="AJ186" s="677"/>
      <c r="AK186" s="677"/>
    </row>
    <row r="187" spans="1:37">
      <c r="A187" s="676"/>
      <c r="B187" s="677"/>
      <c r="C187" s="677"/>
      <c r="D187" s="677"/>
      <c r="E187" s="677"/>
      <c r="F187" s="677"/>
      <c r="G187" s="677"/>
      <c r="H187" s="677"/>
      <c r="I187" s="677"/>
      <c r="J187" s="677"/>
      <c r="K187" s="677"/>
      <c r="L187" s="677"/>
      <c r="M187" s="678"/>
      <c r="N187" s="677"/>
      <c r="O187" s="677"/>
      <c r="P187" s="677"/>
      <c r="Q187" s="677"/>
      <c r="R187" s="677"/>
      <c r="S187" s="677"/>
      <c r="T187" s="677"/>
      <c r="U187" s="677"/>
      <c r="V187" s="678"/>
      <c r="W187" s="677"/>
      <c r="X187" s="677"/>
      <c r="Y187" s="678"/>
      <c r="Z187" s="677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</row>
    <row r="188" spans="1:37">
      <c r="A188" s="676"/>
      <c r="B188" s="677"/>
      <c r="C188" s="677"/>
      <c r="D188" s="677"/>
      <c r="E188" s="677"/>
      <c r="F188" s="677"/>
      <c r="G188" s="677"/>
      <c r="H188" s="677"/>
      <c r="I188" s="677"/>
      <c r="J188" s="677"/>
      <c r="K188" s="677"/>
      <c r="L188" s="677"/>
      <c r="M188" s="678"/>
      <c r="N188" s="677"/>
      <c r="O188" s="677"/>
      <c r="P188" s="677"/>
      <c r="Q188" s="677"/>
      <c r="R188" s="677"/>
      <c r="S188" s="677"/>
      <c r="T188" s="677"/>
      <c r="U188" s="677"/>
      <c r="V188" s="678"/>
      <c r="W188" s="677"/>
      <c r="X188" s="677"/>
      <c r="Y188" s="678"/>
      <c r="Z188" s="677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</row>
    <row r="189" spans="1:37">
      <c r="A189" s="676"/>
      <c r="B189" s="677"/>
      <c r="C189" s="677"/>
      <c r="D189" s="677"/>
      <c r="E189" s="677"/>
      <c r="F189" s="677"/>
      <c r="G189" s="677"/>
      <c r="H189" s="677"/>
      <c r="I189" s="677"/>
      <c r="J189" s="677"/>
      <c r="K189" s="677"/>
      <c r="L189" s="677"/>
      <c r="M189" s="678"/>
      <c r="N189" s="677"/>
      <c r="O189" s="677"/>
      <c r="P189" s="677"/>
      <c r="Q189" s="677"/>
      <c r="R189" s="677"/>
      <c r="S189" s="677"/>
      <c r="T189" s="677"/>
      <c r="U189" s="677"/>
      <c r="V189" s="678"/>
      <c r="W189" s="677"/>
      <c r="X189" s="677"/>
      <c r="Y189" s="678"/>
      <c r="Z189" s="677"/>
      <c r="AA189" s="677"/>
      <c r="AB189" s="677"/>
      <c r="AC189" s="677"/>
      <c r="AD189" s="677"/>
      <c r="AE189" s="677"/>
      <c r="AF189" s="677"/>
      <c r="AG189" s="677"/>
      <c r="AH189" s="677"/>
      <c r="AI189" s="677"/>
      <c r="AJ189" s="677"/>
      <c r="AK189" s="677"/>
    </row>
    <row r="190" spans="1:37">
      <c r="A190" s="676"/>
      <c r="B190" s="677"/>
      <c r="C190" s="677"/>
      <c r="D190" s="677"/>
      <c r="E190" s="677"/>
      <c r="F190" s="677"/>
      <c r="G190" s="677"/>
      <c r="H190" s="677"/>
      <c r="I190" s="677"/>
      <c r="J190" s="677"/>
      <c r="K190" s="677"/>
      <c r="L190" s="677"/>
      <c r="M190" s="678"/>
      <c r="N190" s="677"/>
      <c r="O190" s="677"/>
      <c r="P190" s="677"/>
      <c r="Q190" s="677"/>
      <c r="R190" s="677"/>
      <c r="S190" s="677"/>
      <c r="T190" s="677"/>
      <c r="U190" s="677"/>
      <c r="V190" s="678"/>
      <c r="W190" s="677"/>
      <c r="X190" s="677"/>
      <c r="Y190" s="678"/>
      <c r="Z190" s="677"/>
      <c r="AA190" s="677"/>
      <c r="AB190" s="677"/>
      <c r="AC190" s="677"/>
      <c r="AD190" s="677"/>
      <c r="AE190" s="677"/>
      <c r="AF190" s="677"/>
      <c r="AG190" s="677"/>
      <c r="AH190" s="677"/>
      <c r="AI190" s="677"/>
      <c r="AJ190" s="677"/>
      <c r="AK190" s="677"/>
    </row>
    <row r="191" spans="1:37">
      <c r="A191" s="676"/>
      <c r="B191" s="677"/>
      <c r="C191" s="677"/>
      <c r="D191" s="677"/>
      <c r="E191" s="677"/>
      <c r="F191" s="677"/>
      <c r="G191" s="677"/>
      <c r="H191" s="677"/>
      <c r="I191" s="677"/>
      <c r="J191" s="677"/>
      <c r="K191" s="677"/>
      <c r="L191" s="677"/>
      <c r="M191" s="678"/>
      <c r="N191" s="677"/>
      <c r="O191" s="677"/>
      <c r="P191" s="677"/>
      <c r="Q191" s="677"/>
      <c r="R191" s="677"/>
      <c r="S191" s="677"/>
      <c r="T191" s="677"/>
      <c r="U191" s="677"/>
      <c r="V191" s="678"/>
      <c r="W191" s="677"/>
      <c r="X191" s="677"/>
      <c r="Y191" s="678"/>
      <c r="Z191" s="677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</row>
    <row r="192" spans="1:37">
      <c r="A192" s="676"/>
      <c r="B192" s="677"/>
      <c r="C192" s="677"/>
      <c r="D192" s="677"/>
      <c r="E192" s="677"/>
      <c r="F192" s="677"/>
      <c r="G192" s="677"/>
      <c r="H192" s="677"/>
      <c r="I192" s="677"/>
      <c r="J192" s="677"/>
      <c r="K192" s="677"/>
      <c r="L192" s="677"/>
      <c r="M192" s="678"/>
      <c r="N192" s="677"/>
      <c r="O192" s="677"/>
      <c r="P192" s="677"/>
      <c r="Q192" s="677"/>
      <c r="R192" s="677"/>
      <c r="S192" s="677"/>
      <c r="T192" s="677"/>
      <c r="U192" s="677"/>
      <c r="V192" s="678"/>
      <c r="W192" s="677"/>
      <c r="X192" s="677"/>
      <c r="Y192" s="678"/>
      <c r="Z192" s="677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</row>
    <row r="193" spans="1:37">
      <c r="A193" s="676"/>
      <c r="B193" s="677"/>
      <c r="C193" s="677"/>
      <c r="D193" s="677"/>
      <c r="E193" s="677"/>
      <c r="F193" s="677"/>
      <c r="G193" s="677"/>
      <c r="H193" s="677"/>
      <c r="I193" s="677"/>
      <c r="J193" s="677"/>
      <c r="K193" s="677"/>
      <c r="L193" s="677"/>
      <c r="M193" s="678"/>
      <c r="N193" s="677"/>
      <c r="O193" s="677"/>
      <c r="P193" s="677"/>
      <c r="Q193" s="677"/>
      <c r="R193" s="677"/>
      <c r="S193" s="677"/>
      <c r="T193" s="677"/>
      <c r="U193" s="677"/>
      <c r="V193" s="678"/>
      <c r="W193" s="677"/>
      <c r="X193" s="677"/>
      <c r="Y193" s="678"/>
      <c r="Z193" s="677"/>
      <c r="AA193" s="677"/>
      <c r="AB193" s="677"/>
      <c r="AC193" s="677"/>
      <c r="AD193" s="677"/>
      <c r="AE193" s="677"/>
      <c r="AF193" s="677"/>
      <c r="AG193" s="677"/>
      <c r="AH193" s="677"/>
      <c r="AI193" s="677"/>
      <c r="AJ193" s="677"/>
      <c r="AK193" s="677"/>
    </row>
    <row r="194" spans="1:37">
      <c r="A194" s="676"/>
      <c r="B194" s="677"/>
      <c r="C194" s="677"/>
      <c r="D194" s="677"/>
      <c r="E194" s="677"/>
      <c r="F194" s="677"/>
      <c r="G194" s="677"/>
      <c r="H194" s="677"/>
      <c r="I194" s="677"/>
      <c r="J194" s="677"/>
      <c r="K194" s="677"/>
      <c r="L194" s="677"/>
      <c r="M194" s="678"/>
      <c r="N194" s="677"/>
      <c r="O194" s="677"/>
      <c r="P194" s="677"/>
      <c r="Q194" s="677"/>
      <c r="R194" s="677"/>
      <c r="S194" s="677"/>
      <c r="T194" s="677"/>
      <c r="U194" s="677"/>
      <c r="V194" s="678"/>
      <c r="W194" s="677"/>
      <c r="X194" s="677"/>
      <c r="Y194" s="678"/>
      <c r="Z194" s="677"/>
      <c r="AA194" s="677"/>
      <c r="AB194" s="677"/>
      <c r="AC194" s="677"/>
      <c r="AD194" s="677"/>
      <c r="AE194" s="677"/>
      <c r="AF194" s="677"/>
      <c r="AG194" s="677"/>
      <c r="AH194" s="677"/>
      <c r="AI194" s="677"/>
      <c r="AJ194" s="677"/>
      <c r="AK194" s="677"/>
    </row>
    <row r="195" spans="1:37">
      <c r="A195" s="676"/>
      <c r="B195" s="677"/>
      <c r="C195" s="677"/>
      <c r="D195" s="677"/>
      <c r="E195" s="677"/>
      <c r="F195" s="677"/>
      <c r="G195" s="677"/>
      <c r="H195" s="677"/>
      <c r="I195" s="677"/>
      <c r="J195" s="677"/>
      <c r="K195" s="677"/>
      <c r="L195" s="677"/>
      <c r="M195" s="678"/>
      <c r="N195" s="677"/>
      <c r="O195" s="677"/>
      <c r="P195" s="677"/>
      <c r="Q195" s="677"/>
      <c r="R195" s="677"/>
      <c r="S195" s="677"/>
      <c r="T195" s="677"/>
      <c r="U195" s="677"/>
      <c r="V195" s="678"/>
      <c r="W195" s="677"/>
      <c r="X195" s="677"/>
      <c r="Y195" s="678"/>
      <c r="Z195" s="677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</row>
    <row r="196" spans="1:37">
      <c r="A196" s="676"/>
      <c r="B196" s="677"/>
      <c r="C196" s="677"/>
      <c r="D196" s="677"/>
      <c r="E196" s="677"/>
      <c r="F196" s="677"/>
      <c r="G196" s="677"/>
      <c r="H196" s="677"/>
      <c r="I196" s="677"/>
      <c r="J196" s="677"/>
      <c r="K196" s="677"/>
      <c r="L196" s="677"/>
      <c r="M196" s="678"/>
      <c r="N196" s="677"/>
      <c r="O196" s="677"/>
      <c r="P196" s="677"/>
      <c r="Q196" s="677"/>
      <c r="R196" s="677"/>
      <c r="S196" s="677"/>
      <c r="T196" s="677"/>
      <c r="U196" s="677"/>
      <c r="V196" s="678"/>
      <c r="W196" s="677"/>
      <c r="X196" s="677"/>
      <c r="Y196" s="678"/>
      <c r="Z196" s="677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</row>
    <row r="197" spans="1:37">
      <c r="A197" s="676"/>
      <c r="B197" s="677"/>
      <c r="C197" s="677"/>
      <c r="D197" s="677"/>
      <c r="E197" s="677"/>
      <c r="F197" s="677"/>
      <c r="G197" s="677"/>
      <c r="H197" s="677"/>
      <c r="I197" s="677"/>
      <c r="J197" s="677"/>
      <c r="K197" s="677"/>
      <c r="L197" s="677"/>
      <c r="M197" s="678"/>
      <c r="N197" s="677"/>
      <c r="O197" s="677"/>
      <c r="P197" s="677"/>
      <c r="Q197" s="677"/>
      <c r="R197" s="677"/>
      <c r="S197" s="677"/>
      <c r="T197" s="677"/>
      <c r="U197" s="677"/>
      <c r="V197" s="678"/>
      <c r="W197" s="677"/>
      <c r="X197" s="677"/>
      <c r="Y197" s="678"/>
      <c r="Z197" s="677"/>
      <c r="AA197" s="677"/>
      <c r="AB197" s="677"/>
      <c r="AC197" s="677"/>
      <c r="AD197" s="677"/>
      <c r="AE197" s="677"/>
      <c r="AF197" s="677"/>
      <c r="AG197" s="677"/>
      <c r="AH197" s="677"/>
      <c r="AI197" s="677"/>
      <c r="AJ197" s="677"/>
      <c r="AK197" s="677"/>
    </row>
    <row r="198" spans="1:37">
      <c r="A198" s="676"/>
      <c r="B198" s="677"/>
      <c r="C198" s="677"/>
      <c r="D198" s="677"/>
      <c r="E198" s="677"/>
      <c r="F198" s="677"/>
      <c r="G198" s="677"/>
      <c r="H198" s="677"/>
      <c r="I198" s="677"/>
      <c r="J198" s="677"/>
      <c r="K198" s="677"/>
      <c r="L198" s="677"/>
      <c r="M198" s="678"/>
      <c r="N198" s="677"/>
      <c r="O198" s="677"/>
      <c r="P198" s="677"/>
      <c r="Q198" s="677"/>
      <c r="R198" s="677"/>
      <c r="S198" s="677"/>
      <c r="T198" s="677"/>
      <c r="U198" s="677"/>
      <c r="V198" s="678"/>
      <c r="W198" s="677"/>
      <c r="X198" s="677"/>
      <c r="Y198" s="678"/>
      <c r="Z198" s="677"/>
      <c r="AA198" s="677"/>
      <c r="AB198" s="677"/>
      <c r="AC198" s="677"/>
      <c r="AD198" s="677"/>
      <c r="AE198" s="677"/>
      <c r="AF198" s="677"/>
      <c r="AG198" s="677"/>
      <c r="AH198" s="677"/>
      <c r="AI198" s="677"/>
      <c r="AJ198" s="677"/>
      <c r="AK198" s="677"/>
    </row>
    <row r="199" spans="1:37">
      <c r="A199" s="676"/>
      <c r="B199" s="677"/>
      <c r="C199" s="677"/>
      <c r="D199" s="677"/>
      <c r="E199" s="677"/>
      <c r="F199" s="677"/>
      <c r="G199" s="677"/>
      <c r="H199" s="677"/>
      <c r="I199" s="677"/>
      <c r="J199" s="677"/>
      <c r="K199" s="677"/>
      <c r="L199" s="677"/>
      <c r="M199" s="678"/>
      <c r="N199" s="677"/>
      <c r="O199" s="677"/>
      <c r="P199" s="677"/>
      <c r="Q199" s="677"/>
      <c r="R199" s="677"/>
      <c r="S199" s="677"/>
      <c r="T199" s="677"/>
      <c r="U199" s="677"/>
      <c r="V199" s="678"/>
      <c r="W199" s="677"/>
      <c r="X199" s="677"/>
      <c r="Y199" s="678"/>
      <c r="Z199" s="677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</row>
    <row r="200" spans="1:37">
      <c r="A200" s="676"/>
      <c r="B200" s="677"/>
      <c r="C200" s="677"/>
      <c r="D200" s="677"/>
      <c r="E200" s="677"/>
      <c r="F200" s="677"/>
      <c r="G200" s="677"/>
      <c r="H200" s="677"/>
      <c r="I200" s="677"/>
      <c r="J200" s="677"/>
      <c r="K200" s="677"/>
      <c r="L200" s="677"/>
      <c r="M200" s="678"/>
      <c r="N200" s="677"/>
      <c r="O200" s="677"/>
      <c r="P200" s="677"/>
      <c r="Q200" s="677"/>
      <c r="R200" s="677"/>
      <c r="S200" s="677"/>
      <c r="T200" s="677"/>
      <c r="U200" s="677"/>
      <c r="V200" s="678"/>
      <c r="W200" s="677"/>
      <c r="X200" s="677"/>
      <c r="Y200" s="678"/>
      <c r="Z200" s="677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</row>
    <row r="201" spans="1:37">
      <c r="A201" s="676"/>
      <c r="B201" s="677"/>
      <c r="C201" s="677"/>
      <c r="D201" s="677"/>
      <c r="E201" s="677"/>
      <c r="F201" s="677"/>
      <c r="G201" s="677"/>
      <c r="H201" s="677"/>
      <c r="I201" s="677"/>
      <c r="J201" s="677"/>
      <c r="K201" s="677"/>
      <c r="L201" s="677"/>
      <c r="M201" s="678"/>
      <c r="N201" s="677"/>
      <c r="O201" s="677"/>
      <c r="P201" s="677"/>
      <c r="Q201" s="677"/>
      <c r="R201" s="677"/>
      <c r="S201" s="677"/>
      <c r="T201" s="677"/>
      <c r="U201" s="677"/>
      <c r="V201" s="678"/>
      <c r="W201" s="677"/>
      <c r="X201" s="677"/>
      <c r="Y201" s="678"/>
      <c r="Z201" s="677"/>
      <c r="AA201" s="677"/>
      <c r="AB201" s="677"/>
      <c r="AC201" s="677"/>
      <c r="AD201" s="677"/>
      <c r="AE201" s="677"/>
      <c r="AF201" s="677"/>
      <c r="AG201" s="677"/>
      <c r="AH201" s="677"/>
      <c r="AI201" s="677"/>
      <c r="AJ201" s="677"/>
      <c r="AK201" s="677"/>
    </row>
    <row r="202" spans="1:37">
      <c r="A202" s="676"/>
      <c r="B202" s="677"/>
      <c r="C202" s="677"/>
      <c r="D202" s="677"/>
      <c r="E202" s="677"/>
      <c r="F202" s="677"/>
      <c r="G202" s="677"/>
      <c r="H202" s="677"/>
      <c r="I202" s="677"/>
      <c r="J202" s="677"/>
      <c r="K202" s="677"/>
      <c r="L202" s="677"/>
      <c r="M202" s="678"/>
      <c r="N202" s="677"/>
      <c r="O202" s="677"/>
      <c r="P202" s="677"/>
      <c r="Q202" s="677"/>
      <c r="R202" s="677"/>
      <c r="S202" s="677"/>
      <c r="T202" s="677"/>
      <c r="U202" s="677"/>
      <c r="V202" s="678"/>
      <c r="W202" s="677"/>
      <c r="X202" s="677"/>
      <c r="Y202" s="678"/>
      <c r="Z202" s="677"/>
      <c r="AA202" s="677"/>
      <c r="AB202" s="677"/>
      <c r="AC202" s="677"/>
      <c r="AD202" s="677"/>
      <c r="AE202" s="677"/>
      <c r="AF202" s="677"/>
      <c r="AG202" s="677"/>
      <c r="AH202" s="677"/>
      <c r="AI202" s="677"/>
      <c r="AJ202" s="677"/>
      <c r="AK202" s="677"/>
    </row>
    <row r="203" spans="1:37">
      <c r="A203" s="676"/>
      <c r="B203" s="677"/>
      <c r="C203" s="677"/>
      <c r="D203" s="677"/>
      <c r="E203" s="677"/>
      <c r="F203" s="677"/>
      <c r="G203" s="677"/>
      <c r="H203" s="677"/>
      <c r="I203" s="677"/>
      <c r="J203" s="677"/>
      <c r="K203" s="677"/>
      <c r="L203" s="677"/>
      <c r="M203" s="678"/>
      <c r="N203" s="677"/>
      <c r="O203" s="677"/>
      <c r="P203" s="677"/>
      <c r="Q203" s="677"/>
      <c r="R203" s="677"/>
      <c r="S203" s="677"/>
      <c r="T203" s="677"/>
      <c r="U203" s="677"/>
      <c r="V203" s="678"/>
      <c r="W203" s="677"/>
      <c r="X203" s="677"/>
      <c r="Y203" s="678"/>
      <c r="Z203" s="677"/>
      <c r="AA203" s="677"/>
      <c r="AB203" s="677"/>
      <c r="AC203" s="677"/>
      <c r="AD203" s="677"/>
      <c r="AE203" s="677"/>
      <c r="AF203" s="677"/>
      <c r="AG203" s="677"/>
      <c r="AH203" s="677"/>
      <c r="AI203" s="677"/>
      <c r="AJ203" s="677"/>
      <c r="AK203" s="677"/>
    </row>
    <row r="204" spans="1:37">
      <c r="A204" s="676"/>
      <c r="B204" s="677"/>
      <c r="C204" s="677"/>
      <c r="D204" s="677"/>
      <c r="E204" s="677"/>
      <c r="F204" s="677"/>
      <c r="G204" s="677"/>
      <c r="H204" s="677"/>
      <c r="I204" s="677"/>
      <c r="J204" s="677"/>
      <c r="K204" s="677"/>
      <c r="L204" s="677"/>
      <c r="M204" s="678"/>
      <c r="N204" s="677"/>
      <c r="O204" s="677"/>
      <c r="P204" s="677"/>
      <c r="Q204" s="677"/>
      <c r="R204" s="677"/>
      <c r="S204" s="677"/>
      <c r="T204" s="677"/>
      <c r="U204" s="677"/>
      <c r="V204" s="678"/>
      <c r="W204" s="677"/>
      <c r="X204" s="677"/>
      <c r="Y204" s="678"/>
      <c r="Z204" s="677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</row>
    <row r="205" spans="1:37">
      <c r="A205" s="676"/>
      <c r="B205" s="677"/>
      <c r="C205" s="677"/>
      <c r="D205" s="677"/>
      <c r="E205" s="677"/>
      <c r="F205" s="677"/>
      <c r="G205" s="677"/>
      <c r="H205" s="677"/>
      <c r="I205" s="677"/>
      <c r="J205" s="677"/>
      <c r="K205" s="677"/>
      <c r="L205" s="677"/>
      <c r="M205" s="678"/>
      <c r="N205" s="677"/>
      <c r="O205" s="677"/>
      <c r="P205" s="677"/>
      <c r="Q205" s="677"/>
      <c r="R205" s="677"/>
      <c r="S205" s="677"/>
      <c r="T205" s="677"/>
      <c r="U205" s="677"/>
      <c r="V205" s="678"/>
      <c r="W205" s="677"/>
      <c r="X205" s="677"/>
      <c r="Y205" s="678"/>
      <c r="Z205" s="677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</row>
    <row r="206" spans="1:37">
      <c r="A206" s="676"/>
      <c r="B206" s="677"/>
      <c r="C206" s="677"/>
      <c r="D206" s="677"/>
      <c r="E206" s="677"/>
      <c r="F206" s="677"/>
      <c r="G206" s="677"/>
      <c r="H206" s="677"/>
      <c r="I206" s="677"/>
      <c r="J206" s="677"/>
      <c r="K206" s="677"/>
      <c r="L206" s="677"/>
      <c r="M206" s="678"/>
      <c r="N206" s="677"/>
      <c r="O206" s="677"/>
      <c r="P206" s="677"/>
      <c r="Q206" s="677"/>
      <c r="R206" s="677"/>
      <c r="S206" s="677"/>
      <c r="T206" s="677"/>
      <c r="U206" s="677"/>
      <c r="V206" s="678"/>
      <c r="W206" s="677"/>
      <c r="X206" s="677"/>
      <c r="Y206" s="678"/>
      <c r="Z206" s="677"/>
      <c r="AA206" s="677"/>
      <c r="AB206" s="677"/>
      <c r="AC206" s="677"/>
      <c r="AD206" s="677"/>
      <c r="AE206" s="677"/>
      <c r="AF206" s="677"/>
      <c r="AG206" s="677"/>
      <c r="AH206" s="677"/>
      <c r="AI206" s="677"/>
      <c r="AJ206" s="677"/>
      <c r="AK206" s="677"/>
    </row>
    <row r="207" spans="1:37">
      <c r="A207" s="676"/>
      <c r="B207" s="677"/>
      <c r="C207" s="677"/>
      <c r="D207" s="677"/>
      <c r="E207" s="677"/>
      <c r="F207" s="677"/>
      <c r="G207" s="677"/>
      <c r="H207" s="677"/>
      <c r="I207" s="677"/>
      <c r="J207" s="677"/>
      <c r="K207" s="677"/>
      <c r="L207" s="677"/>
      <c r="M207" s="678"/>
      <c r="N207" s="677"/>
      <c r="O207" s="677"/>
      <c r="P207" s="677"/>
      <c r="Q207" s="677"/>
      <c r="R207" s="677"/>
      <c r="S207" s="677"/>
      <c r="T207" s="677"/>
      <c r="U207" s="677"/>
      <c r="V207" s="678"/>
      <c r="W207" s="677"/>
      <c r="X207" s="677"/>
      <c r="Y207" s="678"/>
      <c r="Z207" s="677"/>
      <c r="AA207" s="677"/>
      <c r="AB207" s="677"/>
      <c r="AC207" s="677"/>
      <c r="AD207" s="677"/>
      <c r="AE207" s="677"/>
      <c r="AF207" s="677"/>
      <c r="AG207" s="677"/>
      <c r="AH207" s="677"/>
      <c r="AI207" s="677"/>
      <c r="AJ207" s="677"/>
      <c r="AK207" s="677"/>
    </row>
    <row r="208" spans="1:37">
      <c r="A208" s="676"/>
      <c r="B208" s="677"/>
      <c r="C208" s="677"/>
      <c r="D208" s="677"/>
      <c r="E208" s="677"/>
      <c r="F208" s="677"/>
      <c r="G208" s="677"/>
      <c r="H208" s="677"/>
      <c r="I208" s="677"/>
      <c r="J208" s="677"/>
      <c r="K208" s="677"/>
      <c r="L208" s="677"/>
      <c r="M208" s="678"/>
      <c r="N208" s="677"/>
      <c r="O208" s="677"/>
      <c r="P208" s="677"/>
      <c r="Q208" s="677"/>
      <c r="R208" s="677"/>
      <c r="S208" s="677"/>
      <c r="T208" s="677"/>
      <c r="U208" s="677"/>
      <c r="V208" s="678"/>
      <c r="W208" s="677"/>
      <c r="X208" s="677"/>
      <c r="Y208" s="678"/>
      <c r="Z208" s="677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</row>
    <row r="209" spans="1:37">
      <c r="A209" s="676"/>
      <c r="B209" s="677"/>
      <c r="C209" s="677"/>
      <c r="D209" s="677"/>
      <c r="E209" s="677"/>
      <c r="F209" s="677"/>
      <c r="G209" s="677"/>
      <c r="H209" s="677"/>
      <c r="I209" s="677"/>
      <c r="J209" s="677"/>
      <c r="K209" s="677"/>
      <c r="L209" s="677"/>
      <c r="M209" s="678"/>
      <c r="N209" s="677"/>
      <c r="O209" s="677"/>
      <c r="P209" s="677"/>
      <c r="Q209" s="677"/>
      <c r="R209" s="677"/>
      <c r="S209" s="677"/>
      <c r="T209" s="677"/>
      <c r="U209" s="677"/>
      <c r="V209" s="678"/>
      <c r="W209" s="677"/>
      <c r="X209" s="677"/>
      <c r="Y209" s="678"/>
      <c r="Z209" s="677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</row>
    <row r="210" spans="1:37">
      <c r="A210" s="676"/>
      <c r="B210" s="677"/>
      <c r="C210" s="677"/>
      <c r="D210" s="677"/>
      <c r="E210" s="677"/>
      <c r="F210" s="677"/>
      <c r="G210" s="677"/>
      <c r="H210" s="677"/>
      <c r="I210" s="677"/>
      <c r="J210" s="677"/>
      <c r="K210" s="677"/>
      <c r="L210" s="677"/>
      <c r="M210" s="678"/>
      <c r="N210" s="677"/>
      <c r="O210" s="677"/>
      <c r="P210" s="677"/>
      <c r="Q210" s="677"/>
      <c r="R210" s="677"/>
      <c r="S210" s="677"/>
      <c r="T210" s="677"/>
      <c r="U210" s="677"/>
      <c r="V210" s="678"/>
      <c r="W210" s="677"/>
      <c r="X210" s="677"/>
      <c r="Y210" s="678"/>
      <c r="Z210" s="677"/>
      <c r="AA210" s="677"/>
      <c r="AB210" s="677"/>
      <c r="AC210" s="677"/>
      <c r="AD210" s="677"/>
      <c r="AE210" s="677"/>
      <c r="AF210" s="677"/>
      <c r="AG210" s="677"/>
      <c r="AH210" s="677"/>
      <c r="AI210" s="677"/>
      <c r="AJ210" s="677"/>
      <c r="AK210" s="677"/>
    </row>
    <row r="211" spans="1:37">
      <c r="A211" s="676"/>
      <c r="B211" s="677"/>
      <c r="C211" s="677"/>
      <c r="D211" s="677"/>
      <c r="E211" s="677"/>
      <c r="F211" s="677"/>
      <c r="G211" s="677"/>
      <c r="H211" s="677"/>
      <c r="I211" s="677"/>
      <c r="J211" s="677"/>
      <c r="K211" s="677"/>
      <c r="L211" s="677"/>
      <c r="M211" s="678"/>
      <c r="N211" s="677"/>
      <c r="O211" s="677"/>
      <c r="P211" s="677"/>
      <c r="Q211" s="677"/>
      <c r="R211" s="677"/>
      <c r="S211" s="677"/>
      <c r="T211" s="677"/>
      <c r="U211" s="677"/>
      <c r="V211" s="678"/>
      <c r="W211" s="677"/>
      <c r="X211" s="677"/>
      <c r="Y211" s="678"/>
      <c r="Z211" s="677"/>
      <c r="AA211" s="677"/>
      <c r="AB211" s="677"/>
      <c r="AC211" s="677"/>
      <c r="AD211" s="677"/>
      <c r="AE211" s="677"/>
      <c r="AF211" s="677"/>
      <c r="AG211" s="677"/>
      <c r="AH211" s="677"/>
      <c r="AI211" s="677"/>
      <c r="AJ211" s="677"/>
      <c r="AK211" s="677"/>
    </row>
    <row r="212" spans="1:37">
      <c r="A212" s="676"/>
      <c r="B212" s="677"/>
      <c r="C212" s="677"/>
      <c r="D212" s="677"/>
      <c r="E212" s="677"/>
      <c r="F212" s="677"/>
      <c r="G212" s="677"/>
      <c r="H212" s="677"/>
      <c r="I212" s="677"/>
      <c r="J212" s="677"/>
      <c r="K212" s="677"/>
      <c r="L212" s="677"/>
      <c r="M212" s="678"/>
      <c r="N212" s="677"/>
      <c r="O212" s="677"/>
      <c r="P212" s="677"/>
      <c r="Q212" s="677"/>
      <c r="R212" s="677"/>
      <c r="S212" s="677"/>
      <c r="T212" s="677"/>
      <c r="U212" s="677"/>
      <c r="V212" s="678"/>
      <c r="W212" s="677"/>
      <c r="X212" s="677"/>
      <c r="Y212" s="678"/>
      <c r="Z212" s="677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</row>
    <row r="213" spans="1:37">
      <c r="A213" s="676"/>
      <c r="B213" s="677"/>
      <c r="C213" s="677"/>
      <c r="D213" s="677"/>
      <c r="E213" s="677"/>
      <c r="F213" s="677"/>
      <c r="G213" s="677"/>
      <c r="H213" s="677"/>
      <c r="I213" s="677"/>
      <c r="J213" s="677"/>
      <c r="K213" s="677"/>
      <c r="L213" s="677"/>
      <c r="M213" s="678"/>
      <c r="N213" s="677"/>
      <c r="O213" s="677"/>
      <c r="P213" s="677"/>
      <c r="Q213" s="677"/>
      <c r="R213" s="677"/>
      <c r="S213" s="677"/>
      <c r="T213" s="677"/>
      <c r="U213" s="677"/>
      <c r="V213" s="678"/>
      <c r="W213" s="677"/>
      <c r="X213" s="677"/>
      <c r="Y213" s="678"/>
      <c r="Z213" s="677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</row>
    <row r="214" spans="1:37">
      <c r="A214" s="676"/>
      <c r="B214" s="677"/>
      <c r="C214" s="677"/>
      <c r="D214" s="677"/>
      <c r="E214" s="677"/>
      <c r="F214" s="677"/>
      <c r="G214" s="677"/>
      <c r="H214" s="677"/>
      <c r="I214" s="677"/>
      <c r="J214" s="677"/>
      <c r="K214" s="677"/>
      <c r="L214" s="677"/>
      <c r="M214" s="678"/>
      <c r="N214" s="677"/>
      <c r="O214" s="677"/>
      <c r="P214" s="677"/>
      <c r="Q214" s="677"/>
      <c r="R214" s="677"/>
      <c r="S214" s="677"/>
      <c r="T214" s="677"/>
      <c r="U214" s="677"/>
      <c r="V214" s="678"/>
      <c r="W214" s="677"/>
      <c r="X214" s="677"/>
      <c r="Y214" s="678"/>
      <c r="Z214" s="677"/>
      <c r="AA214" s="677"/>
      <c r="AB214" s="677"/>
      <c r="AC214" s="677"/>
      <c r="AD214" s="677"/>
      <c r="AE214" s="677"/>
      <c r="AF214" s="677"/>
      <c r="AG214" s="677"/>
      <c r="AH214" s="677"/>
      <c r="AI214" s="677"/>
      <c r="AJ214" s="677"/>
      <c r="AK214" s="677"/>
    </row>
    <row r="215" spans="1:37">
      <c r="A215" s="676"/>
      <c r="B215" s="677"/>
      <c r="C215" s="677"/>
      <c r="D215" s="677"/>
      <c r="E215" s="677"/>
      <c r="F215" s="677"/>
      <c r="G215" s="677"/>
      <c r="H215" s="677"/>
      <c r="I215" s="677"/>
      <c r="J215" s="677"/>
      <c r="K215" s="677"/>
      <c r="L215" s="677"/>
      <c r="M215" s="678"/>
      <c r="N215" s="677"/>
      <c r="O215" s="677"/>
      <c r="P215" s="677"/>
      <c r="Q215" s="677"/>
      <c r="R215" s="677"/>
      <c r="S215" s="677"/>
      <c r="T215" s="677"/>
      <c r="U215" s="677"/>
      <c r="V215" s="678"/>
      <c r="W215" s="677"/>
      <c r="X215" s="677"/>
      <c r="Y215" s="678"/>
      <c r="Z215" s="677"/>
      <c r="AA215" s="677"/>
      <c r="AB215" s="677"/>
      <c r="AC215" s="677"/>
      <c r="AD215" s="677"/>
      <c r="AE215" s="677"/>
      <c r="AF215" s="677"/>
      <c r="AG215" s="677"/>
      <c r="AH215" s="677"/>
      <c r="AI215" s="677"/>
      <c r="AJ215" s="677"/>
      <c r="AK215" s="677"/>
    </row>
    <row r="216" spans="1:37">
      <c r="A216" s="676"/>
      <c r="B216" s="677"/>
      <c r="C216" s="677"/>
      <c r="D216" s="677"/>
      <c r="E216" s="677"/>
      <c r="F216" s="677"/>
      <c r="G216" s="677"/>
      <c r="H216" s="677"/>
      <c r="I216" s="677"/>
      <c r="J216" s="677"/>
      <c r="K216" s="677"/>
      <c r="L216" s="677"/>
      <c r="M216" s="678"/>
      <c r="N216" s="677"/>
      <c r="O216" s="677"/>
      <c r="P216" s="677"/>
      <c r="Q216" s="677"/>
      <c r="R216" s="677"/>
      <c r="S216" s="677"/>
      <c r="T216" s="677"/>
      <c r="U216" s="677"/>
      <c r="V216" s="678"/>
      <c r="W216" s="677"/>
      <c r="X216" s="677"/>
      <c r="Y216" s="678"/>
      <c r="Z216" s="677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</row>
    <row r="217" spans="1:37">
      <c r="A217" s="676"/>
      <c r="B217" s="677"/>
      <c r="C217" s="677"/>
      <c r="D217" s="677"/>
      <c r="E217" s="677"/>
      <c r="F217" s="677"/>
      <c r="G217" s="677"/>
      <c r="H217" s="677"/>
      <c r="I217" s="677"/>
      <c r="J217" s="677"/>
      <c r="K217" s="677"/>
      <c r="L217" s="677"/>
      <c r="M217" s="678"/>
      <c r="N217" s="677"/>
      <c r="O217" s="677"/>
      <c r="P217" s="677"/>
      <c r="Q217" s="677"/>
      <c r="R217" s="677"/>
      <c r="S217" s="677"/>
      <c r="T217" s="677"/>
      <c r="U217" s="677"/>
      <c r="V217" s="678"/>
      <c r="W217" s="677"/>
      <c r="X217" s="677"/>
      <c r="Y217" s="678"/>
      <c r="Z217" s="677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</row>
    <row r="218" spans="1:37">
      <c r="A218" s="676"/>
      <c r="B218" s="677"/>
      <c r="C218" s="677"/>
      <c r="D218" s="677"/>
      <c r="E218" s="677"/>
      <c r="F218" s="677"/>
      <c r="G218" s="677"/>
      <c r="H218" s="677"/>
      <c r="I218" s="677"/>
      <c r="J218" s="677"/>
      <c r="K218" s="677"/>
      <c r="L218" s="677"/>
      <c r="M218" s="678"/>
      <c r="N218" s="677"/>
      <c r="O218" s="677"/>
      <c r="P218" s="677"/>
      <c r="Q218" s="677"/>
      <c r="R218" s="677"/>
      <c r="S218" s="677"/>
      <c r="T218" s="677"/>
      <c r="U218" s="677"/>
      <c r="V218" s="678"/>
      <c r="W218" s="677"/>
      <c r="X218" s="677"/>
      <c r="Y218" s="678"/>
      <c r="Z218" s="677"/>
      <c r="AA218" s="677"/>
      <c r="AB218" s="677"/>
      <c r="AC218" s="677"/>
      <c r="AD218" s="677"/>
      <c r="AE218" s="677"/>
      <c r="AF218" s="677"/>
      <c r="AG218" s="677"/>
      <c r="AH218" s="677"/>
      <c r="AI218" s="677"/>
      <c r="AJ218" s="677"/>
      <c r="AK218" s="677"/>
    </row>
    <row r="219" spans="1:37">
      <c r="A219" s="676"/>
      <c r="B219" s="677"/>
      <c r="C219" s="677"/>
      <c r="D219" s="677"/>
      <c r="E219" s="677"/>
      <c r="F219" s="677"/>
      <c r="G219" s="677"/>
      <c r="H219" s="677"/>
      <c r="I219" s="677"/>
      <c r="J219" s="677"/>
      <c r="K219" s="677"/>
      <c r="L219" s="677"/>
      <c r="M219" s="678"/>
      <c r="N219" s="677"/>
      <c r="O219" s="677"/>
      <c r="P219" s="677"/>
      <c r="Q219" s="677"/>
      <c r="R219" s="677"/>
      <c r="S219" s="677"/>
      <c r="T219" s="677"/>
      <c r="U219" s="677"/>
      <c r="V219" s="678"/>
      <c r="W219" s="677"/>
      <c r="X219" s="677"/>
      <c r="Y219" s="678"/>
      <c r="Z219" s="677"/>
      <c r="AA219" s="677"/>
      <c r="AB219" s="677"/>
      <c r="AC219" s="677"/>
      <c r="AD219" s="677"/>
      <c r="AE219" s="677"/>
      <c r="AF219" s="677"/>
      <c r="AG219" s="677"/>
      <c r="AH219" s="677"/>
      <c r="AI219" s="677"/>
      <c r="AJ219" s="677"/>
      <c r="AK219" s="677"/>
    </row>
    <row r="220" spans="1:37">
      <c r="A220" s="676"/>
      <c r="B220" s="677"/>
      <c r="C220" s="677"/>
      <c r="D220" s="677"/>
      <c r="E220" s="677"/>
      <c r="F220" s="677"/>
      <c r="G220" s="677"/>
      <c r="H220" s="677"/>
      <c r="I220" s="677"/>
      <c r="J220" s="677"/>
      <c r="K220" s="677"/>
      <c r="L220" s="677"/>
      <c r="M220" s="678"/>
      <c r="N220" s="677"/>
      <c r="O220" s="677"/>
      <c r="P220" s="677"/>
      <c r="Q220" s="677"/>
      <c r="R220" s="677"/>
      <c r="S220" s="677"/>
      <c r="T220" s="677"/>
      <c r="U220" s="677"/>
      <c r="V220" s="678"/>
      <c r="W220" s="677"/>
      <c r="X220" s="677"/>
      <c r="Y220" s="678"/>
      <c r="Z220" s="677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</row>
    <row r="221" spans="1:37">
      <c r="A221" s="676"/>
      <c r="B221" s="677"/>
      <c r="C221" s="677"/>
      <c r="D221" s="677"/>
      <c r="E221" s="677"/>
      <c r="F221" s="677"/>
      <c r="G221" s="677"/>
      <c r="H221" s="677"/>
      <c r="I221" s="677"/>
      <c r="J221" s="677"/>
      <c r="K221" s="677"/>
      <c r="L221" s="677"/>
      <c r="M221" s="678"/>
      <c r="N221" s="677"/>
      <c r="O221" s="677"/>
      <c r="P221" s="677"/>
      <c r="Q221" s="677"/>
      <c r="R221" s="677"/>
      <c r="S221" s="677"/>
      <c r="T221" s="677"/>
      <c r="U221" s="677"/>
      <c r="V221" s="678"/>
      <c r="W221" s="677"/>
      <c r="X221" s="677"/>
      <c r="Y221" s="678"/>
      <c r="Z221" s="677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</row>
    <row r="222" spans="1:37">
      <c r="A222" s="676"/>
      <c r="B222" s="677"/>
      <c r="C222" s="677"/>
      <c r="D222" s="677"/>
      <c r="E222" s="677"/>
      <c r="F222" s="677"/>
      <c r="G222" s="677"/>
      <c r="H222" s="677"/>
      <c r="I222" s="677"/>
      <c r="J222" s="677"/>
      <c r="K222" s="677"/>
      <c r="L222" s="677"/>
      <c r="M222" s="678"/>
      <c r="N222" s="677"/>
      <c r="O222" s="677"/>
      <c r="P222" s="677"/>
      <c r="Q222" s="677"/>
      <c r="R222" s="677"/>
      <c r="S222" s="677"/>
      <c r="T222" s="677"/>
      <c r="U222" s="677"/>
      <c r="V222" s="678"/>
      <c r="W222" s="677"/>
      <c r="X222" s="677"/>
      <c r="Y222" s="678"/>
      <c r="Z222" s="677"/>
      <c r="AA222" s="677"/>
      <c r="AB222" s="677"/>
      <c r="AC222" s="677"/>
      <c r="AD222" s="677"/>
      <c r="AE222" s="677"/>
      <c r="AF222" s="677"/>
      <c r="AG222" s="677"/>
      <c r="AH222" s="677"/>
      <c r="AI222" s="677"/>
      <c r="AJ222" s="677"/>
      <c r="AK222" s="677"/>
    </row>
    <row r="223" spans="1:37">
      <c r="A223" s="676"/>
      <c r="B223" s="677"/>
      <c r="C223" s="677"/>
      <c r="D223" s="677"/>
      <c r="E223" s="677"/>
      <c r="F223" s="677"/>
      <c r="G223" s="677"/>
      <c r="H223" s="677"/>
      <c r="I223" s="677"/>
      <c r="J223" s="677"/>
      <c r="K223" s="677"/>
      <c r="L223" s="677"/>
      <c r="M223" s="678"/>
      <c r="N223" s="677"/>
      <c r="O223" s="677"/>
      <c r="P223" s="677"/>
      <c r="Q223" s="677"/>
      <c r="R223" s="677"/>
      <c r="S223" s="677"/>
      <c r="T223" s="677"/>
      <c r="U223" s="677"/>
      <c r="V223" s="678"/>
      <c r="W223" s="677"/>
      <c r="X223" s="677"/>
      <c r="Y223" s="678"/>
      <c r="Z223" s="677"/>
      <c r="AA223" s="677"/>
      <c r="AB223" s="677"/>
      <c r="AC223" s="677"/>
      <c r="AD223" s="677"/>
      <c r="AE223" s="677"/>
      <c r="AF223" s="677"/>
      <c r="AG223" s="677"/>
      <c r="AH223" s="677"/>
      <c r="AI223" s="677"/>
      <c r="AJ223" s="677"/>
      <c r="AK223" s="677"/>
    </row>
    <row r="224" spans="1:37">
      <c r="A224" s="676"/>
      <c r="B224" s="677"/>
      <c r="C224" s="677"/>
      <c r="D224" s="677"/>
      <c r="E224" s="677"/>
      <c r="F224" s="677"/>
      <c r="G224" s="677"/>
      <c r="H224" s="677"/>
      <c r="I224" s="677"/>
      <c r="J224" s="677"/>
      <c r="K224" s="677"/>
      <c r="L224" s="677"/>
      <c r="M224" s="678"/>
      <c r="N224" s="677"/>
      <c r="O224" s="677"/>
      <c r="P224" s="677"/>
      <c r="Q224" s="677"/>
      <c r="R224" s="677"/>
      <c r="S224" s="677"/>
      <c r="T224" s="677"/>
      <c r="U224" s="677"/>
      <c r="V224" s="678"/>
      <c r="W224" s="677"/>
      <c r="X224" s="677"/>
      <c r="Y224" s="678"/>
      <c r="Z224" s="677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</row>
    <row r="225" spans="1:37">
      <c r="A225" s="676"/>
      <c r="B225" s="677"/>
      <c r="C225" s="677"/>
      <c r="D225" s="677"/>
      <c r="E225" s="677"/>
      <c r="F225" s="677"/>
      <c r="G225" s="677"/>
      <c r="H225" s="677"/>
      <c r="I225" s="677"/>
      <c r="J225" s="677"/>
      <c r="K225" s="677"/>
      <c r="L225" s="677"/>
      <c r="M225" s="678"/>
      <c r="N225" s="677"/>
      <c r="O225" s="677"/>
      <c r="P225" s="677"/>
      <c r="Q225" s="677"/>
      <c r="R225" s="677"/>
      <c r="S225" s="677"/>
      <c r="T225" s="677"/>
      <c r="U225" s="677"/>
      <c r="V225" s="678"/>
      <c r="W225" s="677"/>
      <c r="X225" s="677"/>
      <c r="Y225" s="678"/>
      <c r="Z225" s="677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</row>
    <row r="226" spans="1:37">
      <c r="A226" s="676"/>
      <c r="B226" s="677"/>
      <c r="C226" s="677"/>
      <c r="D226" s="677"/>
      <c r="E226" s="677"/>
      <c r="F226" s="677"/>
      <c r="G226" s="677"/>
      <c r="H226" s="677"/>
      <c r="I226" s="677"/>
      <c r="J226" s="677"/>
      <c r="K226" s="677"/>
      <c r="L226" s="677"/>
      <c r="M226" s="678"/>
      <c r="N226" s="677"/>
      <c r="O226" s="677"/>
      <c r="P226" s="677"/>
      <c r="Q226" s="677"/>
      <c r="R226" s="677"/>
      <c r="S226" s="677"/>
      <c r="T226" s="677"/>
      <c r="U226" s="677"/>
      <c r="V226" s="678"/>
      <c r="W226" s="677"/>
      <c r="X226" s="677"/>
      <c r="Y226" s="678"/>
      <c r="Z226" s="677"/>
      <c r="AA226" s="677"/>
      <c r="AB226" s="677"/>
      <c r="AC226" s="677"/>
      <c r="AD226" s="677"/>
      <c r="AE226" s="677"/>
      <c r="AF226" s="677"/>
      <c r="AG226" s="677"/>
      <c r="AH226" s="677"/>
      <c r="AI226" s="677"/>
      <c r="AJ226" s="677"/>
      <c r="AK226" s="677"/>
    </row>
    <row r="227" spans="1:37">
      <c r="A227" s="676"/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8"/>
      <c r="N227" s="677"/>
      <c r="O227" s="677"/>
      <c r="P227" s="677"/>
      <c r="Q227" s="677"/>
      <c r="R227" s="677"/>
      <c r="S227" s="677"/>
      <c r="T227" s="677"/>
      <c r="U227" s="677"/>
      <c r="V227" s="678"/>
      <c r="W227" s="677"/>
      <c r="X227" s="677"/>
      <c r="Y227" s="678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677"/>
    </row>
    <row r="228" spans="1:37">
      <c r="A228" s="676"/>
      <c r="B228" s="677"/>
      <c r="C228" s="677"/>
      <c r="D228" s="677"/>
      <c r="E228" s="677"/>
      <c r="F228" s="677"/>
      <c r="G228" s="677"/>
      <c r="H228" s="677"/>
      <c r="I228" s="677"/>
      <c r="J228" s="677"/>
      <c r="K228" s="677"/>
      <c r="L228" s="677"/>
      <c r="M228" s="678"/>
      <c r="N228" s="677"/>
      <c r="O228" s="677"/>
      <c r="P228" s="677"/>
      <c r="Q228" s="677"/>
      <c r="R228" s="677"/>
      <c r="S228" s="677"/>
      <c r="T228" s="677"/>
      <c r="U228" s="677"/>
      <c r="V228" s="678"/>
      <c r="W228" s="677"/>
      <c r="X228" s="677"/>
      <c r="Y228" s="678"/>
      <c r="Z228" s="677"/>
      <c r="AA228" s="677"/>
      <c r="AB228" s="677"/>
      <c r="AC228" s="677"/>
      <c r="AD228" s="677"/>
      <c r="AE228" s="677"/>
      <c r="AF228" s="677"/>
      <c r="AG228" s="677"/>
      <c r="AH228" s="677"/>
      <c r="AI228" s="677"/>
      <c r="AJ228" s="677"/>
      <c r="AK228" s="677"/>
    </row>
    <row r="229" spans="1:37">
      <c r="A229" s="676"/>
      <c r="B229" s="677"/>
      <c r="C229" s="677"/>
      <c r="D229" s="677"/>
      <c r="E229" s="677"/>
      <c r="F229" s="677"/>
      <c r="G229" s="677"/>
      <c r="H229" s="677"/>
      <c r="I229" s="677"/>
      <c r="J229" s="677"/>
      <c r="K229" s="677"/>
      <c r="L229" s="677"/>
      <c r="M229" s="678"/>
      <c r="N229" s="677"/>
      <c r="O229" s="677"/>
      <c r="P229" s="677"/>
      <c r="Q229" s="677"/>
      <c r="R229" s="677"/>
      <c r="S229" s="677"/>
      <c r="T229" s="677"/>
      <c r="U229" s="677"/>
      <c r="V229" s="678"/>
      <c r="W229" s="677"/>
      <c r="X229" s="677"/>
      <c r="Y229" s="678"/>
      <c r="Z229" s="677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</row>
    <row r="230" spans="1:37">
      <c r="A230" s="676"/>
      <c r="B230" s="677"/>
      <c r="C230" s="677"/>
      <c r="D230" s="677"/>
      <c r="E230" s="677"/>
      <c r="F230" s="677"/>
      <c r="G230" s="677"/>
      <c r="H230" s="677"/>
      <c r="I230" s="677"/>
      <c r="J230" s="677"/>
      <c r="K230" s="677"/>
      <c r="L230" s="677"/>
      <c r="M230" s="678"/>
      <c r="N230" s="677"/>
      <c r="O230" s="677"/>
      <c r="P230" s="677"/>
      <c r="Q230" s="677"/>
      <c r="R230" s="677"/>
      <c r="S230" s="677"/>
      <c r="T230" s="677"/>
      <c r="U230" s="677"/>
      <c r="V230" s="678"/>
      <c r="W230" s="677"/>
      <c r="X230" s="677"/>
      <c r="Y230" s="678"/>
      <c r="Z230" s="677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</row>
    <row r="231" spans="1:37">
      <c r="A231" s="676"/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8"/>
      <c r="N231" s="677"/>
      <c r="O231" s="677"/>
      <c r="P231" s="677"/>
      <c r="Q231" s="677"/>
      <c r="R231" s="677"/>
      <c r="S231" s="677"/>
      <c r="T231" s="677"/>
      <c r="U231" s="677"/>
      <c r="V231" s="678"/>
      <c r="W231" s="677"/>
      <c r="X231" s="677"/>
      <c r="Y231" s="678"/>
      <c r="Z231" s="677"/>
      <c r="AA231" s="677"/>
      <c r="AB231" s="677"/>
      <c r="AC231" s="677"/>
      <c r="AD231" s="677"/>
      <c r="AE231" s="677"/>
      <c r="AF231" s="677"/>
      <c r="AG231" s="677"/>
      <c r="AH231" s="677"/>
      <c r="AI231" s="677"/>
      <c r="AJ231" s="677"/>
      <c r="AK231" s="677"/>
    </row>
    <row r="232" spans="1:37">
      <c r="A232" s="676"/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8"/>
      <c r="N232" s="677"/>
      <c r="O232" s="677"/>
      <c r="P232" s="677"/>
      <c r="Q232" s="677"/>
      <c r="R232" s="677"/>
      <c r="S232" s="677"/>
      <c r="T232" s="677"/>
      <c r="U232" s="677"/>
      <c r="V232" s="678"/>
      <c r="W232" s="677"/>
      <c r="X232" s="677"/>
      <c r="Y232" s="678"/>
      <c r="Z232" s="677"/>
      <c r="AA232" s="677"/>
      <c r="AB232" s="677"/>
      <c r="AC232" s="677"/>
      <c r="AD232" s="677"/>
      <c r="AE232" s="677"/>
      <c r="AF232" s="677"/>
      <c r="AG232" s="677"/>
      <c r="AH232" s="677"/>
      <c r="AI232" s="677"/>
      <c r="AJ232" s="677"/>
      <c r="AK232" s="677"/>
    </row>
    <row r="233" spans="1:37">
      <c r="A233" s="676"/>
      <c r="B233" s="677"/>
      <c r="C233" s="677"/>
      <c r="D233" s="677"/>
      <c r="E233" s="677"/>
      <c r="F233" s="677"/>
      <c r="G233" s="677"/>
      <c r="H233" s="677"/>
      <c r="I233" s="677"/>
      <c r="J233" s="677"/>
      <c r="K233" s="677"/>
      <c r="L233" s="677"/>
      <c r="M233" s="678"/>
      <c r="N233" s="677"/>
      <c r="O233" s="677"/>
      <c r="P233" s="677"/>
      <c r="Q233" s="677"/>
      <c r="R233" s="677"/>
      <c r="S233" s="677"/>
      <c r="T233" s="677"/>
      <c r="U233" s="677"/>
      <c r="V233" s="678"/>
      <c r="W233" s="677"/>
      <c r="X233" s="677"/>
      <c r="Y233" s="678"/>
      <c r="Z233" s="677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</row>
    <row r="234" spans="1:37">
      <c r="A234" s="676"/>
      <c r="B234" s="677"/>
      <c r="C234" s="677"/>
      <c r="D234" s="677"/>
      <c r="E234" s="677"/>
      <c r="F234" s="677"/>
      <c r="G234" s="677"/>
      <c r="H234" s="677"/>
      <c r="I234" s="677"/>
      <c r="J234" s="677"/>
      <c r="K234" s="677"/>
      <c r="L234" s="677"/>
      <c r="M234" s="678"/>
      <c r="N234" s="677"/>
      <c r="O234" s="677"/>
      <c r="P234" s="677"/>
      <c r="Q234" s="677"/>
      <c r="R234" s="677"/>
      <c r="S234" s="677"/>
      <c r="T234" s="677"/>
      <c r="U234" s="677"/>
      <c r="V234" s="678"/>
      <c r="W234" s="677"/>
      <c r="X234" s="677"/>
      <c r="Y234" s="678"/>
      <c r="Z234" s="677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</row>
    <row r="235" spans="1:37">
      <c r="A235" s="676"/>
      <c r="B235" s="677"/>
      <c r="C235" s="677"/>
      <c r="D235" s="677"/>
      <c r="E235" s="677"/>
      <c r="F235" s="677"/>
      <c r="G235" s="677"/>
      <c r="H235" s="677"/>
      <c r="I235" s="677"/>
      <c r="J235" s="677"/>
      <c r="K235" s="677"/>
      <c r="L235" s="677"/>
      <c r="M235" s="678"/>
      <c r="N235" s="677"/>
      <c r="O235" s="677"/>
      <c r="P235" s="677"/>
      <c r="Q235" s="677"/>
      <c r="R235" s="677"/>
      <c r="S235" s="677"/>
      <c r="T235" s="677"/>
      <c r="U235" s="677"/>
      <c r="V235" s="678"/>
      <c r="W235" s="677"/>
      <c r="X235" s="677"/>
      <c r="Y235" s="678"/>
      <c r="Z235" s="677"/>
      <c r="AA235" s="677"/>
      <c r="AB235" s="677"/>
      <c r="AC235" s="677"/>
      <c r="AD235" s="677"/>
      <c r="AE235" s="677"/>
      <c r="AF235" s="677"/>
      <c r="AG235" s="677"/>
      <c r="AH235" s="677"/>
      <c r="AI235" s="677"/>
      <c r="AJ235" s="677"/>
      <c r="AK235" s="677"/>
    </row>
    <row r="236" spans="1:37">
      <c r="A236" s="676"/>
      <c r="B236" s="677"/>
      <c r="C236" s="677"/>
      <c r="D236" s="677"/>
      <c r="E236" s="677"/>
      <c r="F236" s="677"/>
      <c r="G236" s="677"/>
      <c r="H236" s="677"/>
      <c r="I236" s="677"/>
      <c r="J236" s="677"/>
      <c r="K236" s="677"/>
      <c r="L236" s="677"/>
      <c r="M236" s="678"/>
      <c r="N236" s="677"/>
      <c r="O236" s="677"/>
      <c r="P236" s="677"/>
      <c r="Q236" s="677"/>
      <c r="R236" s="677"/>
      <c r="S236" s="677"/>
      <c r="T236" s="677"/>
      <c r="U236" s="677"/>
      <c r="V236" s="678"/>
      <c r="W236" s="677"/>
      <c r="X236" s="677"/>
      <c r="Y236" s="678"/>
      <c r="Z236" s="677"/>
      <c r="AA236" s="677"/>
      <c r="AB236" s="677"/>
      <c r="AC236" s="677"/>
      <c r="AD236" s="677"/>
      <c r="AE236" s="677"/>
      <c r="AF236" s="677"/>
      <c r="AG236" s="677"/>
      <c r="AH236" s="677"/>
      <c r="AI236" s="677"/>
      <c r="AJ236" s="677"/>
      <c r="AK236" s="677"/>
    </row>
    <row r="237" spans="1:37">
      <c r="A237" s="676"/>
      <c r="B237" s="677"/>
      <c r="C237" s="677"/>
      <c r="D237" s="677"/>
      <c r="E237" s="677"/>
      <c r="F237" s="677"/>
      <c r="G237" s="677"/>
      <c r="H237" s="677"/>
      <c r="I237" s="677"/>
      <c r="J237" s="677"/>
      <c r="K237" s="677"/>
      <c r="L237" s="677"/>
      <c r="M237" s="678"/>
      <c r="N237" s="677"/>
      <c r="O237" s="677"/>
      <c r="P237" s="677"/>
      <c r="Q237" s="677"/>
      <c r="R237" s="677"/>
      <c r="S237" s="677"/>
      <c r="T237" s="677"/>
      <c r="U237" s="677"/>
      <c r="V237" s="678"/>
      <c r="W237" s="677"/>
      <c r="X237" s="677"/>
      <c r="Y237" s="678"/>
      <c r="Z237" s="677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</row>
    <row r="238" spans="1:37">
      <c r="A238" s="676"/>
      <c r="B238" s="677"/>
      <c r="C238" s="677"/>
      <c r="D238" s="677"/>
      <c r="E238" s="677"/>
      <c r="F238" s="677"/>
      <c r="G238" s="677"/>
      <c r="H238" s="677"/>
      <c r="I238" s="677"/>
      <c r="J238" s="677"/>
      <c r="K238" s="677"/>
      <c r="L238" s="677"/>
      <c r="M238" s="678"/>
      <c r="N238" s="677"/>
      <c r="O238" s="677"/>
      <c r="P238" s="677"/>
      <c r="Q238" s="677"/>
      <c r="R238" s="677"/>
      <c r="S238" s="677"/>
      <c r="T238" s="677"/>
      <c r="U238" s="677"/>
      <c r="V238" s="678"/>
      <c r="W238" s="677"/>
      <c r="X238" s="677"/>
      <c r="Y238" s="678"/>
      <c r="Z238" s="677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</row>
    <row r="239" spans="1:37">
      <c r="A239" s="676"/>
      <c r="B239" s="677"/>
      <c r="C239" s="677"/>
      <c r="D239" s="677"/>
      <c r="E239" s="677"/>
      <c r="F239" s="677"/>
      <c r="G239" s="677"/>
      <c r="H239" s="677"/>
      <c r="I239" s="677"/>
      <c r="J239" s="677"/>
      <c r="K239" s="677"/>
      <c r="L239" s="677"/>
      <c r="M239" s="678"/>
      <c r="N239" s="677"/>
      <c r="O239" s="677"/>
      <c r="P239" s="677"/>
      <c r="Q239" s="677"/>
      <c r="R239" s="677"/>
      <c r="S239" s="677"/>
      <c r="T239" s="677"/>
      <c r="U239" s="677"/>
      <c r="V239" s="678"/>
      <c r="W239" s="677"/>
      <c r="X239" s="677"/>
      <c r="Y239" s="678"/>
      <c r="Z239" s="677"/>
      <c r="AA239" s="677"/>
      <c r="AB239" s="677"/>
      <c r="AC239" s="677"/>
      <c r="AD239" s="677"/>
      <c r="AE239" s="677"/>
      <c r="AF239" s="677"/>
      <c r="AG239" s="677"/>
      <c r="AH239" s="677"/>
      <c r="AI239" s="677"/>
      <c r="AJ239" s="677"/>
      <c r="AK239" s="677"/>
    </row>
    <row r="240" spans="1:37">
      <c r="A240" s="676"/>
      <c r="B240" s="677"/>
      <c r="C240" s="677"/>
      <c r="D240" s="677"/>
      <c r="E240" s="677"/>
      <c r="F240" s="677"/>
      <c r="G240" s="677"/>
      <c r="H240" s="677"/>
      <c r="I240" s="677"/>
      <c r="J240" s="677"/>
      <c r="K240" s="677"/>
      <c r="L240" s="677"/>
      <c r="M240" s="678"/>
      <c r="N240" s="677"/>
      <c r="O240" s="677"/>
      <c r="P240" s="677"/>
      <c r="Q240" s="677"/>
      <c r="R240" s="677"/>
      <c r="S240" s="677"/>
      <c r="T240" s="677"/>
      <c r="U240" s="677"/>
      <c r="V240" s="678"/>
      <c r="W240" s="677"/>
      <c r="X240" s="677"/>
      <c r="Y240" s="678"/>
      <c r="Z240" s="677"/>
      <c r="AA240" s="677"/>
      <c r="AB240" s="677"/>
      <c r="AC240" s="677"/>
      <c r="AD240" s="677"/>
      <c r="AE240" s="677"/>
      <c r="AF240" s="677"/>
      <c r="AG240" s="677"/>
      <c r="AH240" s="677"/>
      <c r="AI240" s="677"/>
      <c r="AJ240" s="677"/>
      <c r="AK240" s="677"/>
    </row>
    <row r="241" spans="1:37">
      <c r="A241" s="676"/>
      <c r="B241" s="677"/>
      <c r="C241" s="677"/>
      <c r="D241" s="677"/>
      <c r="E241" s="677"/>
      <c r="F241" s="677"/>
      <c r="G241" s="677"/>
      <c r="H241" s="677"/>
      <c r="I241" s="677"/>
      <c r="J241" s="677"/>
      <c r="K241" s="677"/>
      <c r="L241" s="677"/>
      <c r="M241" s="678"/>
      <c r="N241" s="677"/>
      <c r="O241" s="677"/>
      <c r="P241" s="677"/>
      <c r="Q241" s="677"/>
      <c r="R241" s="677"/>
      <c r="S241" s="677"/>
      <c r="T241" s="677"/>
      <c r="U241" s="677"/>
      <c r="V241" s="678"/>
      <c r="W241" s="677"/>
      <c r="X241" s="677"/>
      <c r="Y241" s="678"/>
      <c r="Z241" s="677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</row>
    <row r="242" spans="1:37">
      <c r="A242" s="676"/>
      <c r="B242" s="677"/>
      <c r="C242" s="677"/>
      <c r="D242" s="677"/>
      <c r="E242" s="677"/>
      <c r="F242" s="677"/>
      <c r="G242" s="677"/>
      <c r="H242" s="677"/>
      <c r="I242" s="677"/>
      <c r="J242" s="677"/>
      <c r="K242" s="677"/>
      <c r="L242" s="677"/>
      <c r="M242" s="678"/>
      <c r="N242" s="677"/>
      <c r="O242" s="677"/>
      <c r="P242" s="677"/>
      <c r="Q242" s="677"/>
      <c r="R242" s="677"/>
      <c r="S242" s="677"/>
      <c r="T242" s="677"/>
      <c r="U242" s="677"/>
      <c r="V242" s="678"/>
      <c r="W242" s="677"/>
      <c r="X242" s="677"/>
      <c r="Y242" s="678"/>
      <c r="Z242" s="677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</row>
    <row r="243" spans="1:37">
      <c r="A243" s="676"/>
      <c r="B243" s="677"/>
      <c r="C243" s="677"/>
      <c r="D243" s="677"/>
      <c r="E243" s="677"/>
      <c r="F243" s="677"/>
      <c r="G243" s="677"/>
      <c r="H243" s="677"/>
      <c r="I243" s="677"/>
      <c r="J243" s="677"/>
      <c r="K243" s="677"/>
      <c r="L243" s="677"/>
      <c r="M243" s="678"/>
      <c r="N243" s="677"/>
      <c r="O243" s="677"/>
      <c r="P243" s="677"/>
      <c r="Q243" s="677"/>
      <c r="R243" s="677"/>
      <c r="S243" s="677"/>
      <c r="T243" s="677"/>
      <c r="U243" s="677"/>
      <c r="V243" s="678"/>
      <c r="W243" s="677"/>
      <c r="X243" s="677"/>
      <c r="Y243" s="678"/>
      <c r="Z243" s="677"/>
      <c r="AA243" s="677"/>
      <c r="AB243" s="677"/>
      <c r="AC243" s="677"/>
      <c r="AD243" s="677"/>
      <c r="AE243" s="677"/>
      <c r="AF243" s="677"/>
      <c r="AG243" s="677"/>
      <c r="AH243" s="677"/>
      <c r="AI243" s="677"/>
      <c r="AJ243" s="677"/>
      <c r="AK243" s="677"/>
    </row>
    <row r="244" spans="1:37">
      <c r="A244" s="676"/>
      <c r="B244" s="677"/>
      <c r="C244" s="677"/>
      <c r="D244" s="677"/>
      <c r="E244" s="677"/>
      <c r="F244" s="677"/>
      <c r="G244" s="677"/>
      <c r="H244" s="677"/>
      <c r="I244" s="677"/>
      <c r="J244" s="677"/>
      <c r="K244" s="677"/>
      <c r="L244" s="677"/>
      <c r="M244" s="678"/>
      <c r="N244" s="677"/>
      <c r="O244" s="677"/>
      <c r="P244" s="677"/>
      <c r="Q244" s="677"/>
      <c r="R244" s="677"/>
      <c r="S244" s="677"/>
      <c r="T244" s="677"/>
      <c r="U244" s="677"/>
      <c r="V244" s="678"/>
      <c r="W244" s="677"/>
      <c r="X244" s="677"/>
      <c r="Y244" s="678"/>
      <c r="Z244" s="677"/>
      <c r="AA244" s="677"/>
      <c r="AB244" s="677"/>
      <c r="AC244" s="677"/>
      <c r="AD244" s="677"/>
      <c r="AE244" s="677"/>
      <c r="AF244" s="677"/>
      <c r="AG244" s="677"/>
      <c r="AH244" s="677"/>
      <c r="AI244" s="677"/>
      <c r="AJ244" s="677"/>
      <c r="AK244" s="677"/>
    </row>
    <row r="245" spans="1:37">
      <c r="A245" s="676"/>
      <c r="B245" s="677"/>
      <c r="C245" s="677"/>
      <c r="D245" s="677"/>
      <c r="E245" s="677"/>
      <c r="F245" s="677"/>
      <c r="G245" s="677"/>
      <c r="H245" s="677"/>
      <c r="I245" s="677"/>
      <c r="J245" s="677"/>
      <c r="K245" s="677"/>
      <c r="L245" s="677"/>
      <c r="M245" s="678"/>
      <c r="N245" s="677"/>
      <c r="O245" s="677"/>
      <c r="P245" s="677"/>
      <c r="Q245" s="677"/>
      <c r="R245" s="677"/>
      <c r="S245" s="677"/>
      <c r="T245" s="677"/>
      <c r="U245" s="677"/>
      <c r="V245" s="678"/>
      <c r="W245" s="677"/>
      <c r="X245" s="677"/>
      <c r="Y245" s="678"/>
      <c r="Z245" s="677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</row>
    <row r="246" spans="1:37">
      <c r="A246" s="676"/>
      <c r="B246" s="677"/>
      <c r="C246" s="677"/>
      <c r="D246" s="677"/>
      <c r="E246" s="677"/>
      <c r="F246" s="677"/>
      <c r="G246" s="677"/>
      <c r="H246" s="677"/>
      <c r="I246" s="677"/>
      <c r="J246" s="677"/>
      <c r="K246" s="677"/>
      <c r="L246" s="677"/>
      <c r="M246" s="678"/>
      <c r="N246" s="677"/>
      <c r="O246" s="677"/>
      <c r="P246" s="677"/>
      <c r="Q246" s="677"/>
      <c r="R246" s="677"/>
      <c r="S246" s="677"/>
      <c r="T246" s="677"/>
      <c r="U246" s="677"/>
      <c r="V246" s="678"/>
      <c r="W246" s="677"/>
      <c r="X246" s="677"/>
      <c r="Y246" s="678"/>
      <c r="Z246" s="677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</row>
    <row r="247" spans="1:37">
      <c r="A247" s="676"/>
      <c r="B247" s="677"/>
      <c r="C247" s="677"/>
      <c r="D247" s="677"/>
      <c r="E247" s="677"/>
      <c r="F247" s="677"/>
      <c r="G247" s="677"/>
      <c r="H247" s="677"/>
      <c r="I247" s="677"/>
      <c r="J247" s="677"/>
      <c r="K247" s="677"/>
      <c r="L247" s="677"/>
      <c r="M247" s="678"/>
      <c r="N247" s="677"/>
      <c r="O247" s="677"/>
      <c r="P247" s="677"/>
      <c r="Q247" s="677"/>
      <c r="R247" s="677"/>
      <c r="S247" s="677"/>
      <c r="T247" s="677"/>
      <c r="U247" s="677"/>
      <c r="V247" s="678"/>
      <c r="W247" s="677"/>
      <c r="X247" s="677"/>
      <c r="Y247" s="678"/>
      <c r="Z247" s="677"/>
      <c r="AA247" s="677"/>
      <c r="AB247" s="677"/>
      <c r="AC247" s="677"/>
      <c r="AD247" s="677"/>
      <c r="AE247" s="677"/>
      <c r="AF247" s="677"/>
      <c r="AG247" s="677"/>
      <c r="AH247" s="677"/>
      <c r="AI247" s="677"/>
      <c r="AJ247" s="677"/>
      <c r="AK247" s="677"/>
    </row>
    <row r="248" spans="1:37">
      <c r="A248" s="676"/>
      <c r="B248" s="677"/>
      <c r="C248" s="677"/>
      <c r="D248" s="677"/>
      <c r="E248" s="677"/>
      <c r="F248" s="677"/>
      <c r="G248" s="677"/>
      <c r="H248" s="677"/>
      <c r="I248" s="677"/>
      <c r="J248" s="677"/>
      <c r="K248" s="677"/>
      <c r="L248" s="677"/>
      <c r="M248" s="678"/>
      <c r="N248" s="677"/>
      <c r="O248" s="677"/>
      <c r="P248" s="677"/>
      <c r="Q248" s="677"/>
      <c r="R248" s="677"/>
      <c r="S248" s="677"/>
      <c r="T248" s="677"/>
      <c r="U248" s="677"/>
      <c r="V248" s="678"/>
      <c r="W248" s="677"/>
      <c r="X248" s="677"/>
      <c r="Y248" s="678"/>
      <c r="Z248" s="677"/>
      <c r="AA248" s="677"/>
      <c r="AB248" s="677"/>
      <c r="AC248" s="677"/>
      <c r="AD248" s="677"/>
      <c r="AE248" s="677"/>
      <c r="AF248" s="677"/>
      <c r="AG248" s="677"/>
      <c r="AH248" s="677"/>
      <c r="AI248" s="677"/>
      <c r="AJ248" s="677"/>
      <c r="AK248" s="677"/>
    </row>
    <row r="249" spans="1:37">
      <c r="A249" s="676"/>
      <c r="B249" s="677"/>
      <c r="C249" s="677"/>
      <c r="D249" s="677"/>
      <c r="E249" s="677"/>
      <c r="F249" s="677"/>
      <c r="G249" s="677"/>
      <c r="H249" s="677"/>
      <c r="I249" s="677"/>
      <c r="J249" s="677"/>
      <c r="K249" s="677"/>
      <c r="L249" s="677"/>
      <c r="M249" s="678"/>
      <c r="N249" s="677"/>
      <c r="O249" s="677"/>
      <c r="P249" s="677"/>
      <c r="Q249" s="677"/>
      <c r="R249" s="677"/>
      <c r="S249" s="677"/>
      <c r="T249" s="677"/>
      <c r="U249" s="677"/>
      <c r="V249" s="678"/>
      <c r="W249" s="677"/>
      <c r="X249" s="677"/>
      <c r="Y249" s="678"/>
      <c r="Z249" s="677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</row>
    <row r="250" spans="1:37">
      <c r="A250" s="676"/>
      <c r="B250" s="677"/>
      <c r="C250" s="677"/>
      <c r="D250" s="677"/>
      <c r="E250" s="677"/>
      <c r="F250" s="677"/>
      <c r="G250" s="677"/>
      <c r="H250" s="677"/>
      <c r="I250" s="677"/>
      <c r="J250" s="677"/>
      <c r="K250" s="677"/>
      <c r="L250" s="677"/>
      <c r="M250" s="678"/>
      <c r="N250" s="677"/>
      <c r="O250" s="677"/>
      <c r="P250" s="677"/>
      <c r="Q250" s="677"/>
      <c r="R250" s="677"/>
      <c r="S250" s="677"/>
      <c r="T250" s="677"/>
      <c r="U250" s="677"/>
      <c r="V250" s="678"/>
      <c r="W250" s="677"/>
      <c r="X250" s="677"/>
      <c r="Y250" s="678"/>
      <c r="Z250" s="677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</row>
    <row r="251" spans="1:37">
      <c r="A251" s="676"/>
      <c r="B251" s="677"/>
      <c r="C251" s="677"/>
      <c r="D251" s="677"/>
      <c r="E251" s="677"/>
      <c r="F251" s="677"/>
      <c r="G251" s="677"/>
      <c r="H251" s="677"/>
      <c r="I251" s="677"/>
      <c r="J251" s="677"/>
      <c r="K251" s="677"/>
      <c r="L251" s="677"/>
      <c r="M251" s="678"/>
      <c r="N251" s="677"/>
      <c r="O251" s="677"/>
      <c r="P251" s="677"/>
      <c r="Q251" s="677"/>
      <c r="R251" s="677"/>
      <c r="S251" s="677"/>
      <c r="T251" s="677"/>
      <c r="U251" s="677"/>
      <c r="V251" s="678"/>
      <c r="W251" s="677"/>
      <c r="X251" s="677"/>
      <c r="Y251" s="678"/>
      <c r="Z251" s="677"/>
      <c r="AA251" s="677"/>
      <c r="AB251" s="677"/>
      <c r="AC251" s="677"/>
      <c r="AD251" s="677"/>
      <c r="AE251" s="677"/>
      <c r="AF251" s="677"/>
      <c r="AG251" s="677"/>
      <c r="AH251" s="677"/>
      <c r="AI251" s="677"/>
      <c r="AJ251" s="677"/>
      <c r="AK251" s="677"/>
    </row>
    <row r="252" spans="1:37">
      <c r="A252" s="676"/>
      <c r="B252" s="677"/>
      <c r="C252" s="677"/>
      <c r="D252" s="677"/>
      <c r="E252" s="677"/>
      <c r="F252" s="677"/>
      <c r="G252" s="677"/>
      <c r="H252" s="677"/>
      <c r="I252" s="677"/>
      <c r="J252" s="677"/>
      <c r="K252" s="677"/>
      <c r="L252" s="677"/>
      <c r="M252" s="678"/>
      <c r="N252" s="677"/>
      <c r="O252" s="677"/>
      <c r="P252" s="677"/>
      <c r="Q252" s="677"/>
      <c r="R252" s="677"/>
      <c r="S252" s="677"/>
      <c r="T252" s="677"/>
      <c r="U252" s="677"/>
      <c r="V252" s="678"/>
      <c r="W252" s="677"/>
      <c r="X252" s="677"/>
      <c r="Y252" s="678"/>
      <c r="Z252" s="677"/>
      <c r="AA252" s="677"/>
      <c r="AB252" s="677"/>
      <c r="AC252" s="677"/>
      <c r="AD252" s="677"/>
      <c r="AE252" s="677"/>
      <c r="AF252" s="677"/>
      <c r="AG252" s="677"/>
      <c r="AH252" s="677"/>
      <c r="AI252" s="677"/>
      <c r="AJ252" s="677"/>
      <c r="AK252" s="677"/>
    </row>
    <row r="253" spans="1:37">
      <c r="A253" s="676"/>
      <c r="B253" s="677"/>
      <c r="C253" s="677"/>
      <c r="D253" s="677"/>
      <c r="E253" s="677"/>
      <c r="F253" s="677"/>
      <c r="G253" s="677"/>
      <c r="H253" s="677"/>
      <c r="I253" s="677"/>
      <c r="J253" s="677"/>
      <c r="K253" s="677"/>
      <c r="L253" s="677"/>
      <c r="M253" s="678"/>
      <c r="N253" s="677"/>
      <c r="O253" s="677"/>
      <c r="P253" s="677"/>
      <c r="Q253" s="677"/>
      <c r="R253" s="677"/>
      <c r="S253" s="677"/>
      <c r="T253" s="677"/>
      <c r="U253" s="677"/>
      <c r="V253" s="678"/>
      <c r="W253" s="677"/>
      <c r="X253" s="677"/>
      <c r="Y253" s="678"/>
      <c r="Z253" s="677"/>
      <c r="AA253" s="677"/>
      <c r="AB253" s="677"/>
      <c r="AC253" s="677"/>
      <c r="AD253" s="677"/>
      <c r="AE253" s="677"/>
      <c r="AF253" s="677"/>
      <c r="AG253" s="677"/>
      <c r="AH253" s="677"/>
      <c r="AI253" s="677"/>
      <c r="AJ253" s="677"/>
      <c r="AK253" s="677"/>
    </row>
    <row r="254" spans="1:37">
      <c r="A254" s="676"/>
      <c r="B254" s="677"/>
      <c r="C254" s="677"/>
      <c r="D254" s="677"/>
      <c r="E254" s="677"/>
      <c r="F254" s="677"/>
      <c r="G254" s="677"/>
      <c r="H254" s="677"/>
      <c r="I254" s="677"/>
      <c r="J254" s="677"/>
      <c r="K254" s="677"/>
      <c r="L254" s="677"/>
      <c r="M254" s="678"/>
      <c r="N254" s="677"/>
      <c r="O254" s="677"/>
      <c r="P254" s="677"/>
      <c r="Q254" s="677"/>
      <c r="R254" s="677"/>
      <c r="S254" s="677"/>
      <c r="T254" s="677"/>
      <c r="U254" s="677"/>
      <c r="V254" s="678"/>
      <c r="W254" s="677"/>
      <c r="X254" s="677"/>
      <c r="Y254" s="678"/>
      <c r="Z254" s="677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</row>
    <row r="255" spans="1:37">
      <c r="A255" s="676"/>
      <c r="B255" s="677"/>
      <c r="C255" s="677"/>
      <c r="D255" s="677"/>
      <c r="E255" s="677"/>
      <c r="F255" s="677"/>
      <c r="G255" s="677"/>
      <c r="H255" s="677"/>
      <c r="I255" s="677"/>
      <c r="J255" s="677"/>
      <c r="K255" s="677"/>
      <c r="L255" s="677"/>
      <c r="M255" s="678"/>
      <c r="N255" s="677"/>
      <c r="O255" s="677"/>
      <c r="P255" s="677"/>
      <c r="Q255" s="677"/>
      <c r="R255" s="677"/>
      <c r="S255" s="677"/>
      <c r="T255" s="677"/>
      <c r="U255" s="677"/>
      <c r="V255" s="678"/>
      <c r="W255" s="677"/>
      <c r="X255" s="677"/>
      <c r="Y255" s="678"/>
      <c r="Z255" s="677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</row>
    <row r="256" spans="1:37">
      <c r="A256" s="676"/>
      <c r="B256" s="677"/>
      <c r="C256" s="677"/>
      <c r="D256" s="677"/>
      <c r="E256" s="677"/>
      <c r="F256" s="677"/>
      <c r="G256" s="677"/>
      <c r="H256" s="677"/>
      <c r="I256" s="677"/>
      <c r="J256" s="677"/>
      <c r="K256" s="677"/>
      <c r="L256" s="677"/>
      <c r="M256" s="678"/>
      <c r="N256" s="677"/>
      <c r="O256" s="677"/>
      <c r="P256" s="677"/>
      <c r="Q256" s="677"/>
      <c r="R256" s="677"/>
      <c r="S256" s="677"/>
      <c r="T256" s="677"/>
      <c r="U256" s="677"/>
      <c r="V256" s="678"/>
      <c r="W256" s="677"/>
      <c r="X256" s="677"/>
      <c r="Y256" s="678"/>
      <c r="Z256" s="677"/>
      <c r="AA256" s="677"/>
      <c r="AB256" s="677"/>
      <c r="AC256" s="677"/>
      <c r="AD256" s="677"/>
      <c r="AE256" s="677"/>
      <c r="AF256" s="677"/>
      <c r="AG256" s="677"/>
      <c r="AH256" s="677"/>
      <c r="AI256" s="677"/>
      <c r="AJ256" s="677"/>
      <c r="AK256" s="677"/>
    </row>
    <row r="257" spans="1:37">
      <c r="A257" s="676"/>
      <c r="B257" s="677"/>
      <c r="C257" s="677"/>
      <c r="D257" s="677"/>
      <c r="E257" s="677"/>
      <c r="F257" s="677"/>
      <c r="G257" s="677"/>
      <c r="H257" s="677"/>
      <c r="I257" s="677"/>
      <c r="J257" s="677"/>
      <c r="K257" s="677"/>
      <c r="L257" s="677"/>
      <c r="M257" s="678"/>
      <c r="N257" s="677"/>
      <c r="O257" s="677"/>
      <c r="P257" s="677"/>
      <c r="Q257" s="677"/>
      <c r="R257" s="677"/>
      <c r="S257" s="677"/>
      <c r="T257" s="677"/>
      <c r="U257" s="677"/>
      <c r="V257" s="678"/>
      <c r="W257" s="677"/>
      <c r="X257" s="677"/>
      <c r="Y257" s="678"/>
      <c r="Z257" s="677"/>
      <c r="AA257" s="677"/>
      <c r="AB257" s="677"/>
      <c r="AC257" s="677"/>
      <c r="AD257" s="677"/>
      <c r="AE257" s="677"/>
      <c r="AF257" s="677"/>
      <c r="AG257" s="677"/>
      <c r="AH257" s="677"/>
      <c r="AI257" s="677"/>
      <c r="AJ257" s="677"/>
      <c r="AK257" s="677"/>
    </row>
    <row r="258" spans="1:37">
      <c r="A258" s="676"/>
      <c r="B258" s="677"/>
      <c r="C258" s="677"/>
      <c r="D258" s="677"/>
      <c r="E258" s="677"/>
      <c r="F258" s="677"/>
      <c r="G258" s="677"/>
      <c r="H258" s="677"/>
      <c r="I258" s="677"/>
      <c r="J258" s="677"/>
      <c r="K258" s="677"/>
      <c r="L258" s="677"/>
      <c r="M258" s="678"/>
      <c r="N258" s="677"/>
      <c r="O258" s="677"/>
      <c r="P258" s="677"/>
      <c r="Q258" s="677"/>
      <c r="R258" s="677"/>
      <c r="S258" s="677"/>
      <c r="T258" s="677"/>
      <c r="U258" s="677"/>
      <c r="V258" s="678"/>
      <c r="W258" s="677"/>
      <c r="X258" s="677"/>
      <c r="Y258" s="678"/>
      <c r="Z258" s="677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</row>
    <row r="259" spans="1:37">
      <c r="A259" s="676"/>
      <c r="B259" s="677"/>
      <c r="C259" s="677"/>
      <c r="D259" s="677"/>
      <c r="E259" s="677"/>
      <c r="F259" s="677"/>
      <c r="G259" s="677"/>
      <c r="H259" s="677"/>
      <c r="I259" s="677"/>
      <c r="J259" s="677"/>
      <c r="K259" s="677"/>
      <c r="L259" s="677"/>
      <c r="M259" s="678"/>
      <c r="N259" s="677"/>
      <c r="O259" s="677"/>
      <c r="P259" s="677"/>
      <c r="Q259" s="677"/>
      <c r="R259" s="677"/>
      <c r="S259" s="677"/>
      <c r="T259" s="677"/>
      <c r="U259" s="677"/>
      <c r="V259" s="678"/>
      <c r="W259" s="677"/>
      <c r="X259" s="677"/>
      <c r="Y259" s="678"/>
      <c r="Z259" s="677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</row>
    <row r="260" spans="1:37">
      <c r="A260" s="676"/>
      <c r="B260" s="677"/>
      <c r="C260" s="677"/>
      <c r="D260" s="677"/>
      <c r="E260" s="677"/>
      <c r="F260" s="677"/>
      <c r="G260" s="677"/>
      <c r="H260" s="677"/>
      <c r="I260" s="677"/>
      <c r="J260" s="677"/>
      <c r="K260" s="677"/>
      <c r="L260" s="677"/>
      <c r="M260" s="678"/>
      <c r="N260" s="677"/>
      <c r="O260" s="677"/>
      <c r="P260" s="677"/>
      <c r="Q260" s="677"/>
      <c r="R260" s="677"/>
      <c r="S260" s="677"/>
      <c r="T260" s="677"/>
      <c r="U260" s="677"/>
      <c r="V260" s="678"/>
      <c r="W260" s="677"/>
      <c r="X260" s="677"/>
      <c r="Y260" s="678"/>
      <c r="Z260" s="677"/>
      <c r="AA260" s="677"/>
      <c r="AB260" s="677"/>
      <c r="AC260" s="677"/>
      <c r="AD260" s="677"/>
      <c r="AE260" s="677"/>
      <c r="AF260" s="677"/>
      <c r="AG260" s="677"/>
      <c r="AH260" s="677"/>
      <c r="AI260" s="677"/>
      <c r="AJ260" s="677"/>
      <c r="AK260" s="677"/>
    </row>
    <row r="261" spans="1:37">
      <c r="A261" s="676"/>
      <c r="B261" s="677"/>
      <c r="C261" s="677"/>
      <c r="D261" s="677"/>
      <c r="E261" s="677"/>
      <c r="F261" s="677"/>
      <c r="G261" s="677"/>
      <c r="H261" s="677"/>
      <c r="I261" s="677"/>
      <c r="J261" s="677"/>
      <c r="K261" s="677"/>
      <c r="L261" s="677"/>
      <c r="M261" s="678"/>
      <c r="N261" s="677"/>
      <c r="O261" s="677"/>
      <c r="P261" s="677"/>
      <c r="Q261" s="677"/>
      <c r="R261" s="677"/>
      <c r="S261" s="677"/>
      <c r="T261" s="677"/>
      <c r="U261" s="677"/>
      <c r="V261" s="678"/>
      <c r="W261" s="677"/>
      <c r="X261" s="677"/>
      <c r="Y261" s="678"/>
      <c r="Z261" s="677"/>
      <c r="AA261" s="677"/>
      <c r="AB261" s="677"/>
      <c r="AC261" s="677"/>
      <c r="AD261" s="677"/>
      <c r="AE261" s="677"/>
      <c r="AF261" s="677"/>
      <c r="AG261" s="677"/>
      <c r="AH261" s="677"/>
      <c r="AI261" s="677"/>
      <c r="AJ261" s="677"/>
      <c r="AK261" s="677"/>
    </row>
    <row r="262" spans="1:37">
      <c r="A262" s="676"/>
      <c r="B262" s="677"/>
      <c r="C262" s="677"/>
      <c r="D262" s="677"/>
      <c r="E262" s="677"/>
      <c r="F262" s="677"/>
      <c r="G262" s="677"/>
      <c r="H262" s="677"/>
      <c r="I262" s="677"/>
      <c r="J262" s="677"/>
      <c r="K262" s="677"/>
      <c r="L262" s="677"/>
      <c r="M262" s="678"/>
      <c r="N262" s="677"/>
      <c r="O262" s="677"/>
      <c r="P262" s="677"/>
      <c r="Q262" s="677"/>
      <c r="R262" s="677"/>
      <c r="S262" s="677"/>
      <c r="T262" s="677"/>
      <c r="U262" s="677"/>
      <c r="V262" s="678"/>
      <c r="W262" s="677"/>
      <c r="X262" s="677"/>
      <c r="Y262" s="678"/>
      <c r="Z262" s="677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</row>
    <row r="263" spans="1:37">
      <c r="A263" s="676"/>
      <c r="B263" s="677"/>
      <c r="C263" s="677"/>
      <c r="D263" s="677"/>
      <c r="E263" s="677"/>
      <c r="F263" s="677"/>
      <c r="G263" s="677"/>
      <c r="H263" s="677"/>
      <c r="I263" s="677"/>
      <c r="J263" s="677"/>
      <c r="K263" s="677"/>
      <c r="L263" s="677"/>
      <c r="M263" s="678"/>
      <c r="N263" s="677"/>
      <c r="O263" s="677"/>
      <c r="P263" s="677"/>
      <c r="Q263" s="677"/>
      <c r="R263" s="677"/>
      <c r="S263" s="677"/>
      <c r="T263" s="677"/>
      <c r="U263" s="677"/>
      <c r="V263" s="678"/>
      <c r="W263" s="677"/>
      <c r="X263" s="677"/>
      <c r="Y263" s="678"/>
      <c r="Z263" s="677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</row>
    <row r="264" spans="1:37">
      <c r="A264" s="676"/>
      <c r="B264" s="677"/>
      <c r="C264" s="677"/>
      <c r="D264" s="677"/>
      <c r="E264" s="677"/>
      <c r="F264" s="677"/>
      <c r="G264" s="677"/>
      <c r="H264" s="677"/>
      <c r="I264" s="677"/>
      <c r="J264" s="677"/>
      <c r="K264" s="677"/>
      <c r="L264" s="677"/>
      <c r="M264" s="678"/>
      <c r="N264" s="677"/>
      <c r="O264" s="677"/>
      <c r="P264" s="677"/>
      <c r="Q264" s="677"/>
      <c r="R264" s="677"/>
      <c r="S264" s="677"/>
      <c r="T264" s="677"/>
      <c r="U264" s="677"/>
      <c r="V264" s="678"/>
      <c r="W264" s="677"/>
      <c r="X264" s="677"/>
      <c r="Y264" s="678"/>
      <c r="Z264" s="677"/>
      <c r="AA264" s="677"/>
      <c r="AB264" s="677"/>
      <c r="AC264" s="677"/>
      <c r="AD264" s="677"/>
      <c r="AE264" s="677"/>
      <c r="AF264" s="677"/>
      <c r="AG264" s="677"/>
      <c r="AH264" s="677"/>
      <c r="AI264" s="677"/>
      <c r="AJ264" s="677"/>
      <c r="AK264" s="677"/>
    </row>
    <row r="265" spans="1:37">
      <c r="A265" s="676"/>
      <c r="B265" s="677"/>
      <c r="C265" s="677"/>
      <c r="D265" s="677"/>
      <c r="E265" s="677"/>
      <c r="F265" s="677"/>
      <c r="G265" s="677"/>
      <c r="H265" s="677"/>
      <c r="I265" s="677"/>
      <c r="J265" s="677"/>
      <c r="K265" s="677"/>
      <c r="L265" s="677"/>
      <c r="M265" s="678"/>
      <c r="N265" s="677"/>
      <c r="O265" s="677"/>
      <c r="P265" s="677"/>
      <c r="Q265" s="677"/>
      <c r="R265" s="677"/>
      <c r="S265" s="677"/>
      <c r="T265" s="677"/>
      <c r="U265" s="677"/>
      <c r="V265" s="678"/>
      <c r="W265" s="677"/>
      <c r="X265" s="677"/>
      <c r="Y265" s="678"/>
      <c r="Z265" s="677"/>
      <c r="AA265" s="677"/>
      <c r="AB265" s="677"/>
      <c r="AC265" s="677"/>
      <c r="AD265" s="677"/>
      <c r="AE265" s="677"/>
      <c r="AF265" s="677"/>
      <c r="AG265" s="677"/>
      <c r="AH265" s="677"/>
      <c r="AI265" s="677"/>
      <c r="AJ265" s="677"/>
      <c r="AK265" s="677"/>
    </row>
    <row r="266" spans="1:37">
      <c r="A266" s="676"/>
      <c r="B266" s="677"/>
      <c r="C266" s="677"/>
      <c r="D266" s="677"/>
      <c r="E266" s="677"/>
      <c r="F266" s="677"/>
      <c r="G266" s="677"/>
      <c r="H266" s="677"/>
      <c r="I266" s="677"/>
      <c r="J266" s="677"/>
      <c r="K266" s="677"/>
      <c r="L266" s="677"/>
      <c r="M266" s="678"/>
      <c r="N266" s="677"/>
      <c r="O266" s="677"/>
      <c r="P266" s="677"/>
      <c r="Q266" s="677"/>
      <c r="R266" s="677"/>
      <c r="S266" s="677"/>
      <c r="T266" s="677"/>
      <c r="U266" s="677"/>
      <c r="V266" s="678"/>
      <c r="W266" s="677"/>
      <c r="X266" s="677"/>
      <c r="Y266" s="678"/>
      <c r="Z266" s="677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</row>
    <row r="267" spans="1:37">
      <c r="A267" s="676"/>
      <c r="B267" s="677"/>
      <c r="C267" s="677"/>
      <c r="D267" s="677"/>
      <c r="E267" s="677"/>
      <c r="F267" s="677"/>
      <c r="G267" s="677"/>
      <c r="H267" s="677"/>
      <c r="I267" s="677"/>
      <c r="J267" s="677"/>
      <c r="K267" s="677"/>
      <c r="L267" s="677"/>
      <c r="M267" s="678"/>
      <c r="N267" s="677"/>
      <c r="O267" s="677"/>
      <c r="P267" s="677"/>
      <c r="Q267" s="677"/>
      <c r="R267" s="677"/>
      <c r="S267" s="677"/>
      <c r="T267" s="677"/>
      <c r="U267" s="677"/>
      <c r="V267" s="678"/>
      <c r="W267" s="677"/>
      <c r="X267" s="677"/>
      <c r="Y267" s="678"/>
      <c r="Z267" s="677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</row>
    <row r="268" spans="1:37">
      <c r="A268" s="676"/>
      <c r="B268" s="677"/>
      <c r="C268" s="677"/>
      <c r="D268" s="677"/>
      <c r="E268" s="677"/>
      <c r="F268" s="677"/>
      <c r="G268" s="677"/>
      <c r="H268" s="677"/>
      <c r="I268" s="677"/>
      <c r="J268" s="677"/>
      <c r="K268" s="677"/>
      <c r="L268" s="677"/>
      <c r="M268" s="678"/>
      <c r="N268" s="677"/>
      <c r="O268" s="677"/>
      <c r="P268" s="677"/>
      <c r="Q268" s="677"/>
      <c r="R268" s="677"/>
      <c r="S268" s="677"/>
      <c r="T268" s="677"/>
      <c r="U268" s="677"/>
      <c r="V268" s="678"/>
      <c r="W268" s="677"/>
      <c r="X268" s="677"/>
      <c r="Y268" s="678"/>
      <c r="Z268" s="677"/>
      <c r="AA268" s="677"/>
      <c r="AB268" s="677"/>
      <c r="AC268" s="677"/>
      <c r="AD268" s="677"/>
      <c r="AE268" s="677"/>
      <c r="AF268" s="677"/>
      <c r="AG268" s="677"/>
      <c r="AH268" s="677"/>
      <c r="AI268" s="677"/>
      <c r="AJ268" s="677"/>
      <c r="AK268" s="677"/>
    </row>
    <row r="269" spans="1:37">
      <c r="A269" s="676"/>
      <c r="B269" s="677"/>
      <c r="C269" s="677"/>
      <c r="D269" s="677"/>
      <c r="E269" s="677"/>
      <c r="F269" s="677"/>
      <c r="G269" s="677"/>
      <c r="H269" s="677"/>
      <c r="I269" s="677"/>
      <c r="J269" s="677"/>
      <c r="K269" s="677"/>
      <c r="L269" s="677"/>
      <c r="M269" s="678"/>
      <c r="N269" s="677"/>
      <c r="O269" s="677"/>
      <c r="P269" s="677"/>
      <c r="Q269" s="677"/>
      <c r="R269" s="677"/>
      <c r="S269" s="677"/>
      <c r="T269" s="677"/>
      <c r="U269" s="677"/>
      <c r="V269" s="678"/>
      <c r="W269" s="677"/>
      <c r="X269" s="677"/>
      <c r="Y269" s="678"/>
      <c r="Z269" s="677"/>
      <c r="AA269" s="677"/>
      <c r="AB269" s="677"/>
      <c r="AC269" s="677"/>
      <c r="AD269" s="677"/>
      <c r="AE269" s="677"/>
      <c r="AF269" s="677"/>
      <c r="AG269" s="677"/>
      <c r="AH269" s="677"/>
      <c r="AI269" s="677"/>
      <c r="AJ269" s="677"/>
      <c r="AK269" s="677"/>
    </row>
    <row r="270" spans="1:37">
      <c r="A270" s="676"/>
      <c r="B270" s="677"/>
      <c r="C270" s="677"/>
      <c r="D270" s="677"/>
      <c r="E270" s="677"/>
      <c r="F270" s="677"/>
      <c r="G270" s="677"/>
      <c r="H270" s="677"/>
      <c r="I270" s="677"/>
      <c r="J270" s="677"/>
      <c r="K270" s="677"/>
      <c r="L270" s="677"/>
      <c r="M270" s="678"/>
      <c r="N270" s="677"/>
      <c r="O270" s="677"/>
      <c r="P270" s="677"/>
      <c r="Q270" s="677"/>
      <c r="R270" s="677"/>
      <c r="S270" s="677"/>
      <c r="T270" s="677"/>
      <c r="U270" s="677"/>
      <c r="V270" s="678"/>
      <c r="W270" s="677"/>
      <c r="X270" s="677"/>
      <c r="Y270" s="678"/>
      <c r="Z270" s="677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</row>
    <row r="271" spans="1:37">
      <c r="A271" s="676"/>
      <c r="B271" s="677"/>
      <c r="C271" s="677"/>
      <c r="D271" s="677"/>
      <c r="E271" s="677"/>
      <c r="F271" s="677"/>
      <c r="G271" s="677"/>
      <c r="H271" s="677"/>
      <c r="I271" s="677"/>
      <c r="J271" s="677"/>
      <c r="K271" s="677"/>
      <c r="L271" s="677"/>
      <c r="M271" s="678"/>
      <c r="N271" s="677"/>
      <c r="O271" s="677"/>
      <c r="P271" s="677"/>
      <c r="Q271" s="677"/>
      <c r="R271" s="677"/>
      <c r="S271" s="677"/>
      <c r="T271" s="677"/>
      <c r="U271" s="677"/>
      <c r="V271" s="678"/>
      <c r="W271" s="677"/>
      <c r="X271" s="677"/>
      <c r="Y271" s="678"/>
      <c r="Z271" s="677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</row>
    <row r="272" spans="1:37">
      <c r="A272" s="676"/>
      <c r="B272" s="677"/>
      <c r="C272" s="677"/>
      <c r="D272" s="677"/>
      <c r="E272" s="677"/>
      <c r="F272" s="677"/>
      <c r="G272" s="677"/>
      <c r="H272" s="677"/>
      <c r="I272" s="677"/>
      <c r="J272" s="677"/>
      <c r="K272" s="677"/>
      <c r="L272" s="677"/>
      <c r="M272" s="678"/>
      <c r="N272" s="677"/>
      <c r="O272" s="677"/>
      <c r="P272" s="677"/>
      <c r="Q272" s="677"/>
      <c r="R272" s="677"/>
      <c r="S272" s="677"/>
      <c r="T272" s="677"/>
      <c r="U272" s="677"/>
      <c r="V272" s="678"/>
      <c r="W272" s="677"/>
      <c r="X272" s="677"/>
      <c r="Y272" s="678"/>
      <c r="Z272" s="677"/>
      <c r="AA272" s="677"/>
      <c r="AB272" s="677"/>
      <c r="AC272" s="677"/>
      <c r="AD272" s="677"/>
      <c r="AE272" s="677"/>
      <c r="AF272" s="677"/>
      <c r="AG272" s="677"/>
      <c r="AH272" s="677"/>
      <c r="AI272" s="677"/>
      <c r="AJ272" s="677"/>
      <c r="AK272" s="677"/>
    </row>
    <row r="273" spans="1:37">
      <c r="A273" s="676"/>
      <c r="B273" s="677"/>
      <c r="C273" s="677"/>
      <c r="D273" s="677"/>
      <c r="E273" s="677"/>
      <c r="F273" s="677"/>
      <c r="G273" s="677"/>
      <c r="H273" s="677"/>
      <c r="I273" s="677"/>
      <c r="J273" s="677"/>
      <c r="K273" s="677"/>
      <c r="L273" s="677"/>
      <c r="M273" s="678"/>
      <c r="N273" s="677"/>
      <c r="O273" s="677"/>
      <c r="P273" s="677"/>
      <c r="Q273" s="677"/>
      <c r="R273" s="677"/>
      <c r="S273" s="677"/>
      <c r="T273" s="677"/>
      <c r="U273" s="677"/>
      <c r="V273" s="678"/>
      <c r="W273" s="677"/>
      <c r="X273" s="677"/>
      <c r="Y273" s="678"/>
      <c r="Z273" s="677"/>
      <c r="AA273" s="677"/>
      <c r="AB273" s="677"/>
      <c r="AC273" s="677"/>
      <c r="AD273" s="677"/>
      <c r="AE273" s="677"/>
      <c r="AF273" s="677"/>
      <c r="AG273" s="677"/>
      <c r="AH273" s="677"/>
      <c r="AI273" s="677"/>
      <c r="AJ273" s="677"/>
      <c r="AK273" s="677"/>
    </row>
    <row r="274" spans="1:37">
      <c r="A274" s="676"/>
      <c r="B274" s="677"/>
      <c r="C274" s="677"/>
      <c r="D274" s="677"/>
      <c r="E274" s="677"/>
      <c r="F274" s="677"/>
      <c r="G274" s="677"/>
      <c r="H274" s="677"/>
      <c r="I274" s="677"/>
      <c r="J274" s="677"/>
      <c r="K274" s="677"/>
      <c r="L274" s="677"/>
      <c r="M274" s="678"/>
      <c r="N274" s="677"/>
      <c r="O274" s="677"/>
      <c r="P274" s="677"/>
      <c r="Q274" s="677"/>
      <c r="R274" s="677"/>
      <c r="S274" s="677"/>
      <c r="T274" s="677"/>
      <c r="U274" s="677"/>
      <c r="V274" s="678"/>
      <c r="W274" s="677"/>
      <c r="X274" s="677"/>
      <c r="Y274" s="678"/>
      <c r="Z274" s="677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</row>
    <row r="275" spans="1:37">
      <c r="A275" s="676"/>
      <c r="B275" s="677"/>
      <c r="C275" s="677"/>
      <c r="D275" s="677"/>
      <c r="E275" s="677"/>
      <c r="F275" s="677"/>
      <c r="G275" s="677"/>
      <c r="H275" s="677"/>
      <c r="I275" s="677"/>
      <c r="J275" s="677"/>
      <c r="K275" s="677"/>
      <c r="L275" s="677"/>
      <c r="M275" s="678"/>
      <c r="N275" s="677"/>
      <c r="O275" s="677"/>
      <c r="P275" s="677"/>
      <c r="Q275" s="677"/>
      <c r="R275" s="677"/>
      <c r="S275" s="677"/>
      <c r="T275" s="677"/>
      <c r="U275" s="677"/>
      <c r="V275" s="678"/>
      <c r="W275" s="677"/>
      <c r="X275" s="677"/>
      <c r="Y275" s="678"/>
      <c r="Z275" s="677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</row>
    <row r="276" spans="1:37">
      <c r="A276" s="676"/>
      <c r="B276" s="677"/>
      <c r="C276" s="677"/>
      <c r="D276" s="677"/>
      <c r="E276" s="677"/>
      <c r="F276" s="677"/>
      <c r="G276" s="677"/>
      <c r="H276" s="677"/>
      <c r="I276" s="677"/>
      <c r="J276" s="677"/>
      <c r="K276" s="677"/>
      <c r="L276" s="677"/>
      <c r="M276" s="678"/>
      <c r="N276" s="677"/>
      <c r="O276" s="677"/>
      <c r="P276" s="677"/>
      <c r="Q276" s="677"/>
      <c r="R276" s="677"/>
      <c r="S276" s="677"/>
      <c r="T276" s="677"/>
      <c r="U276" s="677"/>
      <c r="V276" s="678"/>
      <c r="W276" s="677"/>
      <c r="X276" s="677"/>
      <c r="Y276" s="678"/>
      <c r="Z276" s="677"/>
      <c r="AA276" s="677"/>
      <c r="AB276" s="677"/>
      <c r="AC276" s="677"/>
      <c r="AD276" s="677"/>
      <c r="AE276" s="677"/>
      <c r="AF276" s="677"/>
      <c r="AG276" s="677"/>
      <c r="AH276" s="677"/>
      <c r="AI276" s="677"/>
      <c r="AJ276" s="677"/>
      <c r="AK276" s="677"/>
    </row>
    <row r="277" spans="1:37">
      <c r="A277" s="676"/>
      <c r="B277" s="677"/>
      <c r="C277" s="677"/>
      <c r="D277" s="677"/>
      <c r="E277" s="677"/>
      <c r="F277" s="677"/>
      <c r="G277" s="677"/>
      <c r="H277" s="677"/>
      <c r="I277" s="677"/>
      <c r="J277" s="677"/>
      <c r="K277" s="677"/>
      <c r="L277" s="677"/>
      <c r="M277" s="678"/>
      <c r="N277" s="677"/>
      <c r="O277" s="677"/>
      <c r="P277" s="677"/>
      <c r="Q277" s="677"/>
      <c r="R277" s="677"/>
      <c r="S277" s="677"/>
      <c r="T277" s="677"/>
      <c r="U277" s="677"/>
      <c r="V277" s="678"/>
      <c r="W277" s="677"/>
      <c r="X277" s="677"/>
      <c r="Y277" s="678"/>
      <c r="Z277" s="677"/>
      <c r="AA277" s="677"/>
      <c r="AB277" s="677"/>
      <c r="AC277" s="677"/>
      <c r="AD277" s="677"/>
      <c r="AE277" s="677"/>
      <c r="AF277" s="677"/>
      <c r="AG277" s="677"/>
      <c r="AH277" s="677"/>
      <c r="AI277" s="677"/>
      <c r="AJ277" s="677"/>
      <c r="AK277" s="677"/>
    </row>
    <row r="278" spans="1:37">
      <c r="A278" s="676"/>
      <c r="B278" s="677"/>
      <c r="C278" s="677"/>
      <c r="D278" s="677"/>
      <c r="E278" s="677"/>
      <c r="F278" s="677"/>
      <c r="G278" s="677"/>
      <c r="H278" s="677"/>
      <c r="I278" s="677"/>
      <c r="J278" s="677"/>
      <c r="K278" s="677"/>
      <c r="L278" s="677"/>
      <c r="M278" s="678"/>
      <c r="N278" s="677"/>
      <c r="O278" s="677"/>
      <c r="P278" s="677"/>
      <c r="Q278" s="677"/>
      <c r="R278" s="677"/>
      <c r="S278" s="677"/>
      <c r="T278" s="677"/>
      <c r="U278" s="677"/>
      <c r="V278" s="678"/>
      <c r="W278" s="677"/>
      <c r="X278" s="677"/>
      <c r="Y278" s="678"/>
      <c r="Z278" s="677"/>
      <c r="AA278" s="677"/>
      <c r="AB278" s="677"/>
      <c r="AC278" s="677"/>
      <c r="AD278" s="677"/>
      <c r="AE278" s="677"/>
      <c r="AF278" s="677"/>
      <c r="AG278" s="677"/>
      <c r="AH278" s="677"/>
      <c r="AI278" s="677"/>
      <c r="AJ278" s="677"/>
      <c r="AK278" s="677"/>
    </row>
    <row r="279" spans="1:37">
      <c r="A279" s="676"/>
      <c r="B279" s="677"/>
      <c r="C279" s="677"/>
      <c r="D279" s="677"/>
      <c r="E279" s="677"/>
      <c r="F279" s="677"/>
      <c r="G279" s="677"/>
      <c r="H279" s="677"/>
      <c r="I279" s="677"/>
      <c r="J279" s="677"/>
      <c r="K279" s="677"/>
      <c r="L279" s="677"/>
      <c r="M279" s="678"/>
      <c r="N279" s="677"/>
      <c r="O279" s="677"/>
      <c r="P279" s="677"/>
      <c r="Q279" s="677"/>
      <c r="R279" s="677"/>
      <c r="S279" s="677"/>
      <c r="T279" s="677"/>
      <c r="U279" s="677"/>
      <c r="V279" s="678"/>
      <c r="W279" s="677"/>
      <c r="X279" s="677"/>
      <c r="Y279" s="678"/>
      <c r="Z279" s="677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</row>
    <row r="280" spans="1:37">
      <c r="A280" s="676"/>
      <c r="B280" s="677"/>
      <c r="C280" s="677"/>
      <c r="D280" s="677"/>
      <c r="E280" s="677"/>
      <c r="F280" s="677"/>
      <c r="G280" s="677"/>
      <c r="H280" s="677"/>
      <c r="I280" s="677"/>
      <c r="J280" s="677"/>
      <c r="K280" s="677"/>
      <c r="L280" s="677"/>
      <c r="M280" s="678"/>
      <c r="N280" s="677"/>
      <c r="O280" s="677"/>
      <c r="P280" s="677"/>
      <c r="Q280" s="677"/>
      <c r="R280" s="677"/>
      <c r="S280" s="677"/>
      <c r="T280" s="677"/>
      <c r="U280" s="677"/>
      <c r="V280" s="678"/>
      <c r="W280" s="677"/>
      <c r="X280" s="677"/>
      <c r="Y280" s="678"/>
      <c r="Z280" s="677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</row>
    <row r="281" spans="1:37">
      <c r="A281" s="676"/>
      <c r="B281" s="677"/>
      <c r="C281" s="677"/>
      <c r="D281" s="677"/>
      <c r="E281" s="677"/>
      <c r="F281" s="677"/>
      <c r="G281" s="677"/>
      <c r="H281" s="677"/>
      <c r="I281" s="677"/>
      <c r="J281" s="677"/>
      <c r="K281" s="677"/>
      <c r="L281" s="677"/>
      <c r="M281" s="678"/>
      <c r="N281" s="677"/>
      <c r="O281" s="677"/>
      <c r="P281" s="677"/>
      <c r="Q281" s="677"/>
      <c r="R281" s="677"/>
      <c r="S281" s="677"/>
      <c r="T281" s="677"/>
      <c r="U281" s="677"/>
      <c r="V281" s="678"/>
      <c r="W281" s="677"/>
      <c r="X281" s="677"/>
      <c r="Y281" s="678"/>
      <c r="Z281" s="677"/>
      <c r="AA281" s="677"/>
      <c r="AB281" s="677"/>
      <c r="AC281" s="677"/>
      <c r="AD281" s="677"/>
      <c r="AE281" s="677"/>
      <c r="AF281" s="677"/>
      <c r="AG281" s="677"/>
      <c r="AH281" s="677"/>
      <c r="AI281" s="677"/>
      <c r="AJ281" s="677"/>
      <c r="AK281" s="677"/>
    </row>
    <row r="282" spans="1:37">
      <c r="A282" s="676"/>
      <c r="B282" s="677"/>
      <c r="C282" s="677"/>
      <c r="D282" s="677"/>
      <c r="E282" s="677"/>
      <c r="F282" s="677"/>
      <c r="G282" s="677"/>
      <c r="H282" s="677"/>
      <c r="I282" s="677"/>
      <c r="J282" s="677"/>
      <c r="K282" s="677"/>
      <c r="L282" s="677"/>
      <c r="M282" s="678"/>
      <c r="N282" s="677"/>
      <c r="O282" s="677"/>
      <c r="P282" s="677"/>
      <c r="Q282" s="677"/>
      <c r="R282" s="677"/>
      <c r="S282" s="677"/>
      <c r="T282" s="677"/>
      <c r="U282" s="677"/>
      <c r="V282" s="678"/>
      <c r="W282" s="677"/>
      <c r="X282" s="677"/>
      <c r="Y282" s="678"/>
      <c r="Z282" s="677"/>
      <c r="AA282" s="677"/>
      <c r="AB282" s="677"/>
      <c r="AC282" s="677"/>
      <c r="AD282" s="677"/>
      <c r="AE282" s="677"/>
      <c r="AF282" s="677"/>
      <c r="AG282" s="677"/>
      <c r="AH282" s="677"/>
      <c r="AI282" s="677"/>
      <c r="AJ282" s="677"/>
      <c r="AK282" s="677"/>
    </row>
    <row r="283" spans="1:37">
      <c r="A283" s="676"/>
      <c r="B283" s="677"/>
      <c r="C283" s="677"/>
      <c r="D283" s="677"/>
      <c r="E283" s="677"/>
      <c r="F283" s="677"/>
      <c r="G283" s="677"/>
      <c r="H283" s="677"/>
      <c r="I283" s="677"/>
      <c r="J283" s="677"/>
      <c r="K283" s="677"/>
      <c r="L283" s="677"/>
      <c r="M283" s="678"/>
      <c r="N283" s="677"/>
      <c r="O283" s="677"/>
      <c r="P283" s="677"/>
      <c r="Q283" s="677"/>
      <c r="R283" s="677"/>
      <c r="S283" s="677"/>
      <c r="T283" s="677"/>
      <c r="U283" s="677"/>
      <c r="V283" s="678"/>
      <c r="W283" s="677"/>
      <c r="X283" s="677"/>
      <c r="Y283" s="678"/>
      <c r="Z283" s="677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</row>
    <row r="284" spans="1:37">
      <c r="A284" s="676"/>
      <c r="B284" s="677"/>
      <c r="C284" s="677"/>
      <c r="D284" s="677"/>
      <c r="E284" s="677"/>
      <c r="F284" s="677"/>
      <c r="G284" s="677"/>
      <c r="H284" s="677"/>
      <c r="I284" s="677"/>
      <c r="J284" s="677"/>
      <c r="K284" s="677"/>
      <c r="L284" s="677"/>
      <c r="M284" s="678"/>
      <c r="N284" s="677"/>
      <c r="O284" s="677"/>
      <c r="P284" s="677"/>
      <c r="Q284" s="677"/>
      <c r="R284" s="677"/>
      <c r="S284" s="677"/>
      <c r="T284" s="677"/>
      <c r="U284" s="677"/>
      <c r="V284" s="678"/>
      <c r="W284" s="677"/>
      <c r="X284" s="677"/>
      <c r="Y284" s="678"/>
      <c r="Z284" s="677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</row>
    <row r="285" spans="1:37">
      <c r="A285" s="676"/>
      <c r="B285" s="677"/>
      <c r="C285" s="677"/>
      <c r="D285" s="677"/>
      <c r="E285" s="677"/>
      <c r="F285" s="677"/>
      <c r="G285" s="677"/>
      <c r="H285" s="677"/>
      <c r="I285" s="677"/>
      <c r="J285" s="677"/>
      <c r="K285" s="677"/>
      <c r="L285" s="677"/>
      <c r="M285" s="678"/>
      <c r="N285" s="677"/>
      <c r="O285" s="677"/>
      <c r="P285" s="677"/>
      <c r="Q285" s="677"/>
      <c r="R285" s="677"/>
      <c r="S285" s="677"/>
      <c r="T285" s="677"/>
      <c r="U285" s="677"/>
      <c r="V285" s="678"/>
      <c r="W285" s="677"/>
      <c r="X285" s="677"/>
      <c r="Y285" s="678"/>
      <c r="Z285" s="677"/>
      <c r="AA285" s="677"/>
      <c r="AB285" s="677"/>
      <c r="AC285" s="677"/>
      <c r="AD285" s="677"/>
      <c r="AE285" s="677"/>
      <c r="AF285" s="677"/>
      <c r="AG285" s="677"/>
      <c r="AH285" s="677"/>
      <c r="AI285" s="677"/>
      <c r="AJ285" s="677"/>
      <c r="AK285" s="677"/>
    </row>
    <row r="286" spans="1:37">
      <c r="A286" s="676"/>
      <c r="B286" s="677"/>
      <c r="C286" s="677"/>
      <c r="D286" s="677"/>
      <c r="E286" s="677"/>
      <c r="F286" s="677"/>
      <c r="G286" s="677"/>
      <c r="H286" s="677"/>
      <c r="I286" s="677"/>
      <c r="J286" s="677"/>
      <c r="K286" s="677"/>
      <c r="L286" s="677"/>
      <c r="M286" s="678"/>
      <c r="N286" s="677"/>
      <c r="O286" s="677"/>
      <c r="P286" s="677"/>
      <c r="Q286" s="677"/>
      <c r="R286" s="677"/>
      <c r="S286" s="677"/>
      <c r="T286" s="677"/>
      <c r="U286" s="677"/>
      <c r="V286" s="678"/>
      <c r="W286" s="677"/>
      <c r="X286" s="677"/>
      <c r="Y286" s="678"/>
      <c r="Z286" s="677"/>
      <c r="AA286" s="677"/>
      <c r="AB286" s="677"/>
      <c r="AC286" s="677"/>
      <c r="AD286" s="677"/>
      <c r="AE286" s="677"/>
      <c r="AF286" s="677"/>
      <c r="AG286" s="677"/>
      <c r="AH286" s="677"/>
      <c r="AI286" s="677"/>
      <c r="AJ286" s="677"/>
      <c r="AK286" s="677"/>
    </row>
    <row r="287" spans="1:37">
      <c r="A287" s="676"/>
      <c r="B287" s="677"/>
      <c r="C287" s="677"/>
      <c r="D287" s="677"/>
      <c r="E287" s="677"/>
      <c r="F287" s="677"/>
      <c r="G287" s="677"/>
      <c r="H287" s="677"/>
      <c r="I287" s="677"/>
      <c r="J287" s="677"/>
      <c r="K287" s="677"/>
      <c r="L287" s="677"/>
      <c r="M287" s="678"/>
      <c r="N287" s="677"/>
      <c r="O287" s="677"/>
      <c r="P287" s="677"/>
      <c r="Q287" s="677"/>
      <c r="R287" s="677"/>
      <c r="S287" s="677"/>
      <c r="T287" s="677"/>
      <c r="U287" s="677"/>
      <c r="V287" s="678"/>
      <c r="W287" s="677"/>
      <c r="X287" s="677"/>
      <c r="Y287" s="678"/>
      <c r="Z287" s="677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</row>
    <row r="288" spans="1:37">
      <c r="A288" s="676"/>
      <c r="B288" s="677"/>
      <c r="C288" s="677"/>
      <c r="D288" s="677"/>
      <c r="E288" s="677"/>
      <c r="F288" s="677"/>
      <c r="G288" s="677"/>
      <c r="H288" s="677"/>
      <c r="I288" s="677"/>
      <c r="J288" s="677"/>
      <c r="K288" s="677"/>
      <c r="L288" s="677"/>
      <c r="M288" s="678"/>
      <c r="N288" s="677"/>
      <c r="O288" s="677"/>
      <c r="P288" s="677"/>
      <c r="Q288" s="677"/>
      <c r="R288" s="677"/>
      <c r="S288" s="677"/>
      <c r="T288" s="677"/>
      <c r="U288" s="677"/>
      <c r="V288" s="678"/>
      <c r="W288" s="677"/>
      <c r="X288" s="677"/>
      <c r="Y288" s="678"/>
      <c r="Z288" s="677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</row>
    <row r="289" spans="1:37">
      <c r="A289" s="676"/>
      <c r="B289" s="677"/>
      <c r="C289" s="677"/>
      <c r="D289" s="677"/>
      <c r="E289" s="677"/>
      <c r="F289" s="677"/>
      <c r="G289" s="677"/>
      <c r="H289" s="677"/>
      <c r="I289" s="677"/>
      <c r="J289" s="677"/>
      <c r="K289" s="677"/>
      <c r="L289" s="677"/>
      <c r="M289" s="678"/>
      <c r="N289" s="677"/>
      <c r="O289" s="677"/>
      <c r="P289" s="677"/>
      <c r="Q289" s="677"/>
      <c r="R289" s="677"/>
      <c r="S289" s="677"/>
      <c r="T289" s="677"/>
      <c r="U289" s="677"/>
      <c r="V289" s="678"/>
      <c r="W289" s="677"/>
      <c r="X289" s="677"/>
      <c r="Y289" s="678"/>
      <c r="Z289" s="677"/>
      <c r="AA289" s="677"/>
      <c r="AB289" s="677"/>
      <c r="AC289" s="677"/>
      <c r="AD289" s="677"/>
      <c r="AE289" s="677"/>
      <c r="AF289" s="677"/>
      <c r="AG289" s="677"/>
      <c r="AH289" s="677"/>
      <c r="AI289" s="677"/>
      <c r="AJ289" s="677"/>
      <c r="AK289" s="677"/>
    </row>
    <row r="290" spans="1:37">
      <c r="A290" s="676"/>
      <c r="B290" s="677"/>
      <c r="C290" s="677"/>
      <c r="D290" s="677"/>
      <c r="E290" s="677"/>
      <c r="F290" s="677"/>
      <c r="G290" s="677"/>
      <c r="H290" s="677"/>
      <c r="I290" s="677"/>
      <c r="J290" s="677"/>
      <c r="K290" s="677"/>
      <c r="L290" s="677"/>
      <c r="M290" s="678"/>
      <c r="N290" s="677"/>
      <c r="O290" s="677"/>
      <c r="P290" s="677"/>
      <c r="Q290" s="677"/>
      <c r="R290" s="677"/>
      <c r="S290" s="677"/>
      <c r="T290" s="677"/>
      <c r="U290" s="677"/>
      <c r="V290" s="678"/>
      <c r="W290" s="677"/>
      <c r="X290" s="677"/>
      <c r="Y290" s="678"/>
      <c r="Z290" s="677"/>
      <c r="AA290" s="677"/>
      <c r="AB290" s="677"/>
      <c r="AC290" s="677"/>
      <c r="AD290" s="677"/>
      <c r="AE290" s="677"/>
      <c r="AF290" s="677"/>
      <c r="AG290" s="677"/>
      <c r="AH290" s="677"/>
      <c r="AI290" s="677"/>
      <c r="AJ290" s="677"/>
      <c r="AK290" s="677"/>
    </row>
    <row r="291" spans="1:37">
      <c r="A291" s="676"/>
      <c r="B291" s="677"/>
      <c r="C291" s="677"/>
      <c r="D291" s="677"/>
      <c r="E291" s="677"/>
      <c r="F291" s="677"/>
      <c r="G291" s="677"/>
      <c r="H291" s="677"/>
      <c r="I291" s="677"/>
      <c r="J291" s="677"/>
      <c r="K291" s="677"/>
      <c r="L291" s="677"/>
      <c r="M291" s="678"/>
      <c r="N291" s="677"/>
      <c r="O291" s="677"/>
      <c r="P291" s="677"/>
      <c r="Q291" s="677"/>
      <c r="R291" s="677"/>
      <c r="S291" s="677"/>
      <c r="T291" s="677"/>
      <c r="U291" s="677"/>
      <c r="V291" s="678"/>
      <c r="W291" s="677"/>
      <c r="X291" s="677"/>
      <c r="Y291" s="678"/>
      <c r="Z291" s="677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</row>
    <row r="292" spans="1:37">
      <c r="A292" s="676"/>
      <c r="B292" s="677"/>
      <c r="C292" s="677"/>
      <c r="D292" s="677"/>
      <c r="E292" s="677"/>
      <c r="F292" s="677"/>
      <c r="G292" s="677"/>
      <c r="H292" s="677"/>
      <c r="I292" s="677"/>
      <c r="J292" s="677"/>
      <c r="K292" s="677"/>
      <c r="L292" s="677"/>
      <c r="M292" s="678"/>
      <c r="N292" s="677"/>
      <c r="O292" s="677"/>
      <c r="P292" s="677"/>
      <c r="Q292" s="677"/>
      <c r="R292" s="677"/>
      <c r="S292" s="677"/>
      <c r="T292" s="677"/>
      <c r="U292" s="677"/>
      <c r="V292" s="678"/>
      <c r="W292" s="677"/>
      <c r="X292" s="677"/>
      <c r="Y292" s="678"/>
      <c r="Z292" s="677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</row>
    <row r="293" spans="1:37">
      <c r="A293" s="676"/>
      <c r="B293" s="677"/>
      <c r="C293" s="677"/>
      <c r="D293" s="677"/>
      <c r="E293" s="677"/>
      <c r="F293" s="677"/>
      <c r="G293" s="677"/>
      <c r="H293" s="677"/>
      <c r="I293" s="677"/>
      <c r="J293" s="677"/>
      <c r="K293" s="677"/>
      <c r="L293" s="677"/>
      <c r="M293" s="678"/>
      <c r="N293" s="677"/>
      <c r="O293" s="677"/>
      <c r="P293" s="677"/>
      <c r="Q293" s="677"/>
      <c r="R293" s="677"/>
      <c r="S293" s="677"/>
      <c r="T293" s="677"/>
      <c r="U293" s="677"/>
      <c r="V293" s="678"/>
      <c r="W293" s="677"/>
      <c r="X293" s="677"/>
      <c r="Y293" s="678"/>
      <c r="Z293" s="677"/>
      <c r="AA293" s="677"/>
      <c r="AB293" s="677"/>
      <c r="AC293" s="677"/>
      <c r="AD293" s="677"/>
      <c r="AE293" s="677"/>
      <c r="AF293" s="677"/>
      <c r="AG293" s="677"/>
      <c r="AH293" s="677"/>
      <c r="AI293" s="677"/>
      <c r="AJ293" s="677"/>
      <c r="AK293" s="677"/>
    </row>
    <row r="294" spans="1:37">
      <c r="A294" s="676"/>
      <c r="B294" s="677"/>
      <c r="C294" s="677"/>
      <c r="D294" s="677"/>
      <c r="E294" s="677"/>
      <c r="F294" s="677"/>
      <c r="G294" s="677"/>
      <c r="H294" s="677"/>
      <c r="I294" s="677"/>
      <c r="J294" s="677"/>
      <c r="K294" s="677"/>
      <c r="L294" s="677"/>
      <c r="M294" s="678"/>
      <c r="N294" s="677"/>
      <c r="O294" s="677"/>
      <c r="P294" s="677"/>
      <c r="Q294" s="677"/>
      <c r="R294" s="677"/>
      <c r="S294" s="677"/>
      <c r="T294" s="677"/>
      <c r="U294" s="677"/>
      <c r="V294" s="678"/>
      <c r="W294" s="677"/>
      <c r="X294" s="677"/>
      <c r="Y294" s="678"/>
      <c r="Z294" s="677"/>
      <c r="AA294" s="677"/>
      <c r="AB294" s="677"/>
      <c r="AC294" s="677"/>
      <c r="AD294" s="677"/>
      <c r="AE294" s="677"/>
      <c r="AF294" s="677"/>
      <c r="AG294" s="677"/>
      <c r="AH294" s="677"/>
      <c r="AI294" s="677"/>
      <c r="AJ294" s="677"/>
      <c r="AK294" s="677"/>
    </row>
    <row r="295" spans="1:37">
      <c r="A295" s="676"/>
      <c r="B295" s="677"/>
      <c r="C295" s="677"/>
      <c r="D295" s="677"/>
      <c r="E295" s="677"/>
      <c r="F295" s="677"/>
      <c r="G295" s="677"/>
      <c r="H295" s="677"/>
      <c r="I295" s="677"/>
      <c r="J295" s="677"/>
      <c r="K295" s="677"/>
      <c r="L295" s="677"/>
      <c r="M295" s="678"/>
      <c r="N295" s="677"/>
      <c r="O295" s="677"/>
      <c r="P295" s="677"/>
      <c r="Q295" s="677"/>
      <c r="R295" s="677"/>
      <c r="S295" s="677"/>
      <c r="T295" s="677"/>
      <c r="U295" s="677"/>
      <c r="V295" s="678"/>
      <c r="W295" s="677"/>
      <c r="X295" s="677"/>
      <c r="Y295" s="678"/>
      <c r="Z295" s="677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</row>
    <row r="296" spans="1:37">
      <c r="A296" s="676"/>
      <c r="B296" s="677"/>
      <c r="C296" s="677"/>
      <c r="D296" s="677"/>
      <c r="E296" s="677"/>
      <c r="F296" s="677"/>
      <c r="G296" s="677"/>
      <c r="H296" s="677"/>
      <c r="I296" s="677"/>
      <c r="J296" s="677"/>
      <c r="K296" s="677"/>
      <c r="L296" s="677"/>
      <c r="M296" s="678"/>
      <c r="N296" s="677"/>
      <c r="O296" s="677"/>
      <c r="P296" s="677"/>
      <c r="Q296" s="677"/>
      <c r="R296" s="677"/>
      <c r="S296" s="677"/>
      <c r="T296" s="677"/>
      <c r="U296" s="677"/>
      <c r="V296" s="678"/>
      <c r="W296" s="677"/>
      <c r="X296" s="677"/>
      <c r="Y296" s="678"/>
      <c r="Z296" s="677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</row>
    <row r="297" spans="1:37">
      <c r="A297" s="676"/>
      <c r="B297" s="677"/>
      <c r="C297" s="677"/>
      <c r="D297" s="677"/>
      <c r="E297" s="677"/>
      <c r="F297" s="677"/>
      <c r="G297" s="677"/>
      <c r="H297" s="677"/>
      <c r="I297" s="677"/>
      <c r="J297" s="677"/>
      <c r="K297" s="677"/>
      <c r="L297" s="677"/>
      <c r="M297" s="678"/>
      <c r="N297" s="677"/>
      <c r="O297" s="677"/>
      <c r="P297" s="677"/>
      <c r="Q297" s="677"/>
      <c r="R297" s="677"/>
      <c r="S297" s="677"/>
      <c r="T297" s="677"/>
      <c r="U297" s="677"/>
      <c r="V297" s="678"/>
      <c r="W297" s="677"/>
      <c r="X297" s="677"/>
      <c r="Y297" s="678"/>
      <c r="Z297" s="677"/>
      <c r="AA297" s="677"/>
      <c r="AB297" s="677"/>
      <c r="AC297" s="677"/>
      <c r="AD297" s="677"/>
      <c r="AE297" s="677"/>
      <c r="AF297" s="677"/>
      <c r="AG297" s="677"/>
      <c r="AH297" s="677"/>
      <c r="AI297" s="677"/>
      <c r="AJ297" s="677"/>
      <c r="AK297" s="677"/>
    </row>
    <row r="298" spans="1:37">
      <c r="A298" s="676"/>
      <c r="B298" s="677"/>
      <c r="C298" s="677"/>
      <c r="D298" s="677"/>
      <c r="E298" s="677"/>
      <c r="F298" s="677"/>
      <c r="G298" s="677"/>
      <c r="H298" s="677"/>
      <c r="I298" s="677"/>
      <c r="J298" s="677"/>
      <c r="K298" s="677"/>
      <c r="L298" s="677"/>
      <c r="M298" s="678"/>
      <c r="N298" s="677"/>
      <c r="O298" s="677"/>
      <c r="P298" s="677"/>
      <c r="Q298" s="677"/>
      <c r="R298" s="677"/>
      <c r="S298" s="677"/>
      <c r="T298" s="677"/>
      <c r="U298" s="677"/>
      <c r="V298" s="678"/>
      <c r="W298" s="677"/>
      <c r="X298" s="677"/>
      <c r="Y298" s="678"/>
      <c r="Z298" s="677"/>
      <c r="AA298" s="677"/>
      <c r="AB298" s="677"/>
      <c r="AC298" s="677"/>
      <c r="AD298" s="677"/>
      <c r="AE298" s="677"/>
      <c r="AF298" s="677"/>
      <c r="AG298" s="677"/>
      <c r="AH298" s="677"/>
      <c r="AI298" s="677"/>
      <c r="AJ298" s="677"/>
      <c r="AK298" s="677"/>
    </row>
    <row r="299" spans="1:37">
      <c r="A299" s="676"/>
      <c r="B299" s="677"/>
      <c r="C299" s="677"/>
      <c r="D299" s="677"/>
      <c r="E299" s="677"/>
      <c r="F299" s="677"/>
      <c r="G299" s="677"/>
      <c r="H299" s="677"/>
      <c r="I299" s="677"/>
      <c r="J299" s="677"/>
      <c r="K299" s="677"/>
      <c r="L299" s="677"/>
      <c r="M299" s="678"/>
      <c r="N299" s="677"/>
      <c r="O299" s="677"/>
      <c r="P299" s="677"/>
      <c r="Q299" s="677"/>
      <c r="R299" s="677"/>
      <c r="S299" s="677"/>
      <c r="T299" s="677"/>
      <c r="U299" s="677"/>
      <c r="V299" s="678"/>
      <c r="W299" s="677"/>
      <c r="X299" s="677"/>
      <c r="Y299" s="678"/>
      <c r="Z299" s="677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</row>
    <row r="300" spans="1:37">
      <c r="A300" s="676"/>
      <c r="B300" s="677"/>
      <c r="C300" s="677"/>
      <c r="D300" s="677"/>
      <c r="E300" s="677"/>
      <c r="F300" s="677"/>
      <c r="G300" s="677"/>
      <c r="H300" s="677"/>
      <c r="I300" s="677"/>
      <c r="J300" s="677"/>
      <c r="K300" s="677"/>
      <c r="L300" s="677"/>
      <c r="M300" s="678"/>
      <c r="N300" s="677"/>
      <c r="O300" s="677"/>
      <c r="P300" s="677"/>
      <c r="Q300" s="677"/>
      <c r="R300" s="677"/>
      <c r="S300" s="677"/>
      <c r="T300" s="677"/>
      <c r="U300" s="677"/>
      <c r="V300" s="678"/>
      <c r="W300" s="677"/>
      <c r="X300" s="677"/>
      <c r="Y300" s="678"/>
      <c r="Z300" s="677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</row>
    <row r="301" spans="1:37">
      <c r="A301" s="676"/>
      <c r="B301" s="677"/>
      <c r="C301" s="677"/>
      <c r="D301" s="677"/>
      <c r="E301" s="677"/>
      <c r="F301" s="677"/>
      <c r="G301" s="677"/>
      <c r="H301" s="677"/>
      <c r="I301" s="677"/>
      <c r="J301" s="677"/>
      <c r="K301" s="677"/>
      <c r="L301" s="677"/>
      <c r="M301" s="678"/>
      <c r="N301" s="677"/>
      <c r="O301" s="677"/>
      <c r="P301" s="677"/>
      <c r="Q301" s="677"/>
      <c r="R301" s="677"/>
      <c r="S301" s="677"/>
      <c r="T301" s="677"/>
      <c r="U301" s="677"/>
      <c r="V301" s="678"/>
      <c r="W301" s="677"/>
      <c r="X301" s="677"/>
      <c r="Y301" s="678"/>
      <c r="Z301" s="677"/>
      <c r="AA301" s="677"/>
      <c r="AB301" s="677"/>
      <c r="AC301" s="677"/>
      <c r="AD301" s="677"/>
      <c r="AE301" s="677"/>
      <c r="AF301" s="677"/>
      <c r="AG301" s="677"/>
      <c r="AH301" s="677"/>
      <c r="AI301" s="677"/>
      <c r="AJ301" s="677"/>
      <c r="AK301" s="677"/>
    </row>
    <row r="302" spans="1:37">
      <c r="A302" s="676"/>
      <c r="B302" s="677"/>
      <c r="C302" s="677"/>
      <c r="D302" s="677"/>
      <c r="E302" s="677"/>
      <c r="F302" s="677"/>
      <c r="G302" s="677"/>
      <c r="H302" s="677"/>
      <c r="I302" s="677"/>
      <c r="J302" s="677"/>
      <c r="K302" s="677"/>
      <c r="L302" s="677"/>
      <c r="M302" s="678"/>
      <c r="N302" s="677"/>
      <c r="O302" s="677"/>
      <c r="P302" s="677"/>
      <c r="Q302" s="677"/>
      <c r="R302" s="677"/>
      <c r="S302" s="677"/>
      <c r="T302" s="677"/>
      <c r="U302" s="677"/>
      <c r="V302" s="678"/>
      <c r="W302" s="677"/>
      <c r="X302" s="677"/>
      <c r="Y302" s="678"/>
      <c r="Z302" s="677"/>
      <c r="AA302" s="677"/>
      <c r="AB302" s="677"/>
      <c r="AC302" s="677"/>
      <c r="AD302" s="677"/>
      <c r="AE302" s="677"/>
      <c r="AF302" s="677"/>
      <c r="AG302" s="677"/>
      <c r="AH302" s="677"/>
      <c r="AI302" s="677"/>
      <c r="AJ302" s="677"/>
      <c r="AK302" s="677"/>
    </row>
    <row r="303" spans="1:37">
      <c r="A303" s="676"/>
      <c r="B303" s="677"/>
      <c r="C303" s="677"/>
      <c r="D303" s="677"/>
      <c r="E303" s="677"/>
      <c r="F303" s="677"/>
      <c r="G303" s="677"/>
      <c r="H303" s="677"/>
      <c r="I303" s="677"/>
      <c r="J303" s="677"/>
      <c r="K303" s="677"/>
      <c r="L303" s="677"/>
      <c r="M303" s="678"/>
      <c r="N303" s="677"/>
      <c r="O303" s="677"/>
      <c r="P303" s="677"/>
      <c r="Q303" s="677"/>
      <c r="R303" s="677"/>
      <c r="S303" s="677"/>
      <c r="T303" s="677"/>
      <c r="U303" s="677"/>
      <c r="V303" s="678"/>
      <c r="W303" s="677"/>
      <c r="X303" s="677"/>
      <c r="Y303" s="678"/>
      <c r="Z303" s="677"/>
      <c r="AA303" s="677"/>
      <c r="AB303" s="677"/>
      <c r="AC303" s="677"/>
      <c r="AD303" s="677"/>
      <c r="AE303" s="677"/>
      <c r="AF303" s="677"/>
      <c r="AG303" s="677"/>
      <c r="AH303" s="677"/>
      <c r="AI303" s="677"/>
      <c r="AJ303" s="677"/>
      <c r="AK303" s="677"/>
    </row>
    <row r="304" spans="1:37">
      <c r="A304" s="676"/>
      <c r="B304" s="677"/>
      <c r="C304" s="677"/>
      <c r="D304" s="677"/>
      <c r="E304" s="677"/>
      <c r="F304" s="677"/>
      <c r="G304" s="677"/>
      <c r="H304" s="677"/>
      <c r="I304" s="677"/>
      <c r="J304" s="677"/>
      <c r="K304" s="677"/>
      <c r="L304" s="677"/>
      <c r="M304" s="678"/>
      <c r="N304" s="677"/>
      <c r="O304" s="677"/>
      <c r="P304" s="677"/>
      <c r="Q304" s="677"/>
      <c r="R304" s="677"/>
      <c r="S304" s="677"/>
      <c r="T304" s="677"/>
      <c r="U304" s="677"/>
      <c r="V304" s="678"/>
      <c r="W304" s="677"/>
      <c r="X304" s="677"/>
      <c r="Y304" s="678"/>
      <c r="Z304" s="677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</row>
    <row r="305" spans="1:37">
      <c r="A305" s="676"/>
      <c r="B305" s="677"/>
      <c r="C305" s="677"/>
      <c r="D305" s="677"/>
      <c r="E305" s="677"/>
      <c r="F305" s="677"/>
      <c r="G305" s="677"/>
      <c r="H305" s="677"/>
      <c r="I305" s="677"/>
      <c r="J305" s="677"/>
      <c r="K305" s="677"/>
      <c r="L305" s="677"/>
      <c r="M305" s="678"/>
      <c r="N305" s="677"/>
      <c r="O305" s="677"/>
      <c r="P305" s="677"/>
      <c r="Q305" s="677"/>
      <c r="R305" s="677"/>
      <c r="S305" s="677"/>
      <c r="T305" s="677"/>
      <c r="U305" s="677"/>
      <c r="V305" s="678"/>
      <c r="W305" s="677"/>
      <c r="X305" s="677"/>
      <c r="Y305" s="678"/>
      <c r="Z305" s="677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</row>
    <row r="306" spans="1:37">
      <c r="A306" s="676"/>
      <c r="B306" s="677"/>
      <c r="C306" s="677"/>
      <c r="D306" s="677"/>
      <c r="E306" s="677"/>
      <c r="F306" s="677"/>
      <c r="G306" s="677"/>
      <c r="H306" s="677"/>
      <c r="I306" s="677"/>
      <c r="J306" s="677"/>
      <c r="K306" s="677"/>
      <c r="L306" s="677"/>
      <c r="M306" s="678"/>
      <c r="N306" s="677"/>
      <c r="O306" s="677"/>
      <c r="P306" s="677"/>
      <c r="Q306" s="677"/>
      <c r="R306" s="677"/>
      <c r="S306" s="677"/>
      <c r="T306" s="677"/>
      <c r="U306" s="677"/>
      <c r="V306" s="678"/>
      <c r="W306" s="677"/>
      <c r="X306" s="677"/>
      <c r="Y306" s="678"/>
      <c r="Z306" s="677"/>
      <c r="AA306" s="677"/>
      <c r="AB306" s="677"/>
      <c r="AC306" s="677"/>
      <c r="AD306" s="677"/>
      <c r="AE306" s="677"/>
      <c r="AF306" s="677"/>
      <c r="AG306" s="677"/>
      <c r="AH306" s="677"/>
      <c r="AI306" s="677"/>
      <c r="AJ306" s="677"/>
      <c r="AK306" s="677"/>
    </row>
    <row r="307" spans="1:37">
      <c r="A307" s="676"/>
      <c r="B307" s="677"/>
      <c r="C307" s="677"/>
      <c r="D307" s="677"/>
      <c r="E307" s="677"/>
      <c r="F307" s="677"/>
      <c r="G307" s="677"/>
      <c r="H307" s="677"/>
      <c r="I307" s="677"/>
      <c r="J307" s="677"/>
      <c r="K307" s="677"/>
      <c r="L307" s="677"/>
      <c r="M307" s="678"/>
      <c r="N307" s="677"/>
      <c r="O307" s="677"/>
      <c r="P307" s="677"/>
      <c r="Q307" s="677"/>
      <c r="R307" s="677"/>
      <c r="S307" s="677"/>
      <c r="T307" s="677"/>
      <c r="U307" s="677"/>
      <c r="V307" s="678"/>
      <c r="W307" s="677"/>
      <c r="X307" s="677"/>
      <c r="Y307" s="678"/>
      <c r="Z307" s="677"/>
      <c r="AA307" s="677"/>
      <c r="AB307" s="677"/>
      <c r="AC307" s="677"/>
      <c r="AD307" s="677"/>
      <c r="AE307" s="677"/>
      <c r="AF307" s="677"/>
      <c r="AG307" s="677"/>
      <c r="AH307" s="677"/>
      <c r="AI307" s="677"/>
      <c r="AJ307" s="677"/>
      <c r="AK307" s="677"/>
    </row>
    <row r="308" spans="1:37">
      <c r="A308" s="676"/>
      <c r="B308" s="677"/>
      <c r="C308" s="677"/>
      <c r="D308" s="677"/>
      <c r="E308" s="677"/>
      <c r="F308" s="677"/>
      <c r="G308" s="677"/>
      <c r="H308" s="677"/>
      <c r="I308" s="677"/>
      <c r="J308" s="677"/>
      <c r="K308" s="677"/>
      <c r="L308" s="677"/>
      <c r="M308" s="678"/>
      <c r="N308" s="677"/>
      <c r="O308" s="677"/>
      <c r="P308" s="677"/>
      <c r="Q308" s="677"/>
      <c r="R308" s="677"/>
      <c r="S308" s="677"/>
      <c r="T308" s="677"/>
      <c r="U308" s="677"/>
      <c r="V308" s="678"/>
      <c r="W308" s="677"/>
      <c r="X308" s="677"/>
      <c r="Y308" s="678"/>
      <c r="Z308" s="677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</row>
    <row r="309" spans="1:37">
      <c r="A309" s="676"/>
      <c r="B309" s="677"/>
      <c r="C309" s="677"/>
      <c r="D309" s="677"/>
      <c r="E309" s="677"/>
      <c r="F309" s="677"/>
      <c r="G309" s="677"/>
      <c r="H309" s="677"/>
      <c r="I309" s="677"/>
      <c r="J309" s="677"/>
      <c r="K309" s="677"/>
      <c r="L309" s="677"/>
      <c r="M309" s="678"/>
      <c r="N309" s="677"/>
      <c r="O309" s="677"/>
      <c r="P309" s="677"/>
      <c r="Q309" s="677"/>
      <c r="R309" s="677"/>
      <c r="S309" s="677"/>
      <c r="T309" s="677"/>
      <c r="U309" s="677"/>
      <c r="V309" s="678"/>
      <c r="W309" s="677"/>
      <c r="X309" s="677"/>
      <c r="Y309" s="678"/>
      <c r="Z309" s="677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</row>
    <row r="310" spans="1:37">
      <c r="A310" s="676"/>
      <c r="B310" s="677"/>
      <c r="C310" s="677"/>
      <c r="D310" s="677"/>
      <c r="E310" s="677"/>
      <c r="F310" s="677"/>
      <c r="G310" s="677"/>
      <c r="H310" s="677"/>
      <c r="I310" s="677"/>
      <c r="J310" s="677"/>
      <c r="K310" s="677"/>
      <c r="L310" s="677"/>
      <c r="M310" s="678"/>
      <c r="N310" s="677"/>
      <c r="O310" s="677"/>
      <c r="P310" s="677"/>
      <c r="Q310" s="677"/>
      <c r="R310" s="677"/>
      <c r="S310" s="677"/>
      <c r="T310" s="677"/>
      <c r="U310" s="677"/>
      <c r="V310" s="678"/>
      <c r="W310" s="677"/>
      <c r="X310" s="677"/>
      <c r="Y310" s="678"/>
      <c r="Z310" s="677"/>
      <c r="AA310" s="677"/>
      <c r="AB310" s="677"/>
      <c r="AC310" s="677"/>
      <c r="AD310" s="677"/>
      <c r="AE310" s="677"/>
      <c r="AF310" s="677"/>
      <c r="AG310" s="677"/>
      <c r="AH310" s="677"/>
      <c r="AI310" s="677"/>
      <c r="AJ310" s="677"/>
      <c r="AK310" s="677"/>
    </row>
    <row r="311" spans="1:37">
      <c r="A311" s="676"/>
      <c r="B311" s="677"/>
      <c r="C311" s="677"/>
      <c r="D311" s="677"/>
      <c r="E311" s="677"/>
      <c r="F311" s="677"/>
      <c r="G311" s="677"/>
      <c r="H311" s="677"/>
      <c r="I311" s="677"/>
      <c r="J311" s="677"/>
      <c r="K311" s="677"/>
      <c r="L311" s="677"/>
      <c r="M311" s="678"/>
      <c r="N311" s="677"/>
      <c r="O311" s="677"/>
      <c r="P311" s="677"/>
      <c r="Q311" s="677"/>
      <c r="R311" s="677"/>
      <c r="S311" s="677"/>
      <c r="T311" s="677"/>
      <c r="U311" s="677"/>
      <c r="V311" s="678"/>
      <c r="W311" s="677"/>
      <c r="X311" s="677"/>
      <c r="Y311" s="678"/>
      <c r="Z311" s="677"/>
      <c r="AA311" s="677"/>
      <c r="AB311" s="677"/>
      <c r="AC311" s="677"/>
      <c r="AD311" s="677"/>
      <c r="AE311" s="677"/>
      <c r="AF311" s="677"/>
      <c r="AG311" s="677"/>
      <c r="AH311" s="677"/>
      <c r="AI311" s="677"/>
      <c r="AJ311" s="677"/>
      <c r="AK311" s="677"/>
    </row>
    <row r="312" spans="1:37">
      <c r="A312" s="676"/>
      <c r="B312" s="677"/>
      <c r="C312" s="677"/>
      <c r="D312" s="677"/>
      <c r="E312" s="677"/>
      <c r="F312" s="677"/>
      <c r="G312" s="677"/>
      <c r="H312" s="677"/>
      <c r="I312" s="677"/>
      <c r="J312" s="677"/>
      <c r="K312" s="677"/>
      <c r="L312" s="677"/>
      <c r="M312" s="678"/>
      <c r="N312" s="677"/>
      <c r="O312" s="677"/>
      <c r="P312" s="677"/>
      <c r="Q312" s="677"/>
      <c r="R312" s="677"/>
      <c r="S312" s="677"/>
      <c r="T312" s="677"/>
      <c r="U312" s="677"/>
      <c r="V312" s="678"/>
      <c r="W312" s="677"/>
      <c r="X312" s="677"/>
      <c r="Y312" s="678"/>
      <c r="Z312" s="677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</row>
    <row r="313" spans="1:37">
      <c r="A313" s="676"/>
      <c r="B313" s="677"/>
      <c r="C313" s="677"/>
      <c r="D313" s="677"/>
      <c r="E313" s="677"/>
      <c r="F313" s="677"/>
      <c r="G313" s="677"/>
      <c r="H313" s="677"/>
      <c r="I313" s="677"/>
      <c r="J313" s="677"/>
      <c r="K313" s="677"/>
      <c r="L313" s="677"/>
      <c r="M313" s="678"/>
      <c r="N313" s="677"/>
      <c r="O313" s="677"/>
      <c r="P313" s="677"/>
      <c r="Q313" s="677"/>
      <c r="R313" s="677"/>
      <c r="S313" s="677"/>
      <c r="T313" s="677"/>
      <c r="U313" s="677"/>
      <c r="V313" s="678"/>
      <c r="W313" s="677"/>
      <c r="X313" s="677"/>
      <c r="Y313" s="678"/>
      <c r="Z313" s="677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</row>
    <row r="314" spans="1:37">
      <c r="A314" s="676"/>
      <c r="B314" s="677"/>
      <c r="C314" s="677"/>
      <c r="D314" s="677"/>
      <c r="E314" s="677"/>
      <c r="F314" s="677"/>
      <c r="G314" s="677"/>
      <c r="H314" s="677"/>
      <c r="I314" s="677"/>
      <c r="J314" s="677"/>
      <c r="K314" s="677"/>
      <c r="L314" s="677"/>
      <c r="M314" s="678"/>
      <c r="N314" s="677"/>
      <c r="O314" s="677"/>
      <c r="P314" s="677"/>
      <c r="Q314" s="677"/>
      <c r="R314" s="677"/>
      <c r="S314" s="677"/>
      <c r="T314" s="677"/>
      <c r="U314" s="677"/>
      <c r="V314" s="678"/>
      <c r="W314" s="677"/>
      <c r="X314" s="677"/>
      <c r="Y314" s="678"/>
      <c r="Z314" s="677"/>
      <c r="AA314" s="677"/>
      <c r="AB314" s="677"/>
      <c r="AC314" s="677"/>
      <c r="AD314" s="677"/>
      <c r="AE314" s="677"/>
      <c r="AF314" s="677"/>
      <c r="AG314" s="677"/>
      <c r="AH314" s="677"/>
      <c r="AI314" s="677"/>
      <c r="AJ314" s="677"/>
      <c r="AK314" s="677"/>
    </row>
    <row r="315" spans="1:37">
      <c r="A315" s="676"/>
      <c r="B315" s="677"/>
      <c r="C315" s="677"/>
      <c r="D315" s="677"/>
      <c r="E315" s="677"/>
      <c r="F315" s="677"/>
      <c r="G315" s="677"/>
      <c r="H315" s="677"/>
      <c r="I315" s="677"/>
      <c r="J315" s="677"/>
      <c r="K315" s="677"/>
      <c r="L315" s="677"/>
      <c r="M315" s="678"/>
      <c r="N315" s="677"/>
      <c r="O315" s="677"/>
      <c r="P315" s="677"/>
      <c r="Q315" s="677"/>
      <c r="R315" s="677"/>
      <c r="S315" s="677"/>
      <c r="T315" s="677"/>
      <c r="U315" s="677"/>
      <c r="V315" s="678"/>
      <c r="W315" s="677"/>
      <c r="X315" s="677"/>
      <c r="Y315" s="678"/>
      <c r="Z315" s="677"/>
      <c r="AA315" s="677"/>
      <c r="AB315" s="677"/>
      <c r="AC315" s="677"/>
      <c r="AD315" s="677"/>
      <c r="AE315" s="677"/>
      <c r="AF315" s="677"/>
      <c r="AG315" s="677"/>
      <c r="AH315" s="677"/>
      <c r="AI315" s="677"/>
      <c r="AJ315" s="677"/>
      <c r="AK315" s="677"/>
    </row>
    <row r="316" spans="1:37">
      <c r="A316" s="676"/>
      <c r="B316" s="677"/>
      <c r="C316" s="677"/>
      <c r="D316" s="677"/>
      <c r="E316" s="677"/>
      <c r="F316" s="677"/>
      <c r="G316" s="677"/>
      <c r="H316" s="677"/>
      <c r="I316" s="677"/>
      <c r="J316" s="677"/>
      <c r="K316" s="677"/>
      <c r="L316" s="677"/>
      <c r="M316" s="678"/>
      <c r="N316" s="677"/>
      <c r="O316" s="677"/>
      <c r="P316" s="677"/>
      <c r="Q316" s="677"/>
      <c r="R316" s="677"/>
      <c r="S316" s="677"/>
      <c r="T316" s="677"/>
      <c r="U316" s="677"/>
      <c r="V316" s="678"/>
      <c r="W316" s="677"/>
      <c r="X316" s="677"/>
      <c r="Y316" s="678"/>
      <c r="Z316" s="677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</row>
    <row r="317" spans="1:37">
      <c r="A317" s="676"/>
      <c r="B317" s="677"/>
      <c r="C317" s="677"/>
      <c r="D317" s="677"/>
      <c r="E317" s="677"/>
      <c r="F317" s="677"/>
      <c r="G317" s="677"/>
      <c r="H317" s="677"/>
      <c r="I317" s="677"/>
      <c r="J317" s="677"/>
      <c r="K317" s="677"/>
      <c r="L317" s="677"/>
      <c r="M317" s="678"/>
      <c r="N317" s="677"/>
      <c r="O317" s="677"/>
      <c r="P317" s="677"/>
      <c r="Q317" s="677"/>
      <c r="R317" s="677"/>
      <c r="S317" s="677"/>
      <c r="T317" s="677"/>
      <c r="U317" s="677"/>
      <c r="V317" s="678"/>
      <c r="W317" s="677"/>
      <c r="X317" s="677"/>
      <c r="Y317" s="678"/>
      <c r="Z317" s="677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</row>
    <row r="318" spans="1:37">
      <c r="A318" s="676"/>
      <c r="B318" s="677"/>
      <c r="C318" s="677"/>
      <c r="D318" s="677"/>
      <c r="E318" s="677"/>
      <c r="F318" s="677"/>
      <c r="G318" s="677"/>
      <c r="H318" s="677"/>
      <c r="I318" s="677"/>
      <c r="J318" s="677"/>
      <c r="K318" s="677"/>
      <c r="L318" s="677"/>
      <c r="M318" s="678"/>
      <c r="N318" s="677"/>
      <c r="O318" s="677"/>
      <c r="P318" s="677"/>
      <c r="Q318" s="677"/>
      <c r="R318" s="677"/>
      <c r="S318" s="677"/>
      <c r="T318" s="677"/>
      <c r="U318" s="677"/>
      <c r="V318" s="678"/>
      <c r="W318" s="677"/>
      <c r="X318" s="677"/>
      <c r="Y318" s="678"/>
      <c r="Z318" s="677"/>
      <c r="AA318" s="677"/>
      <c r="AB318" s="677"/>
      <c r="AC318" s="677"/>
      <c r="AD318" s="677"/>
      <c r="AE318" s="677"/>
      <c r="AF318" s="677"/>
      <c r="AG318" s="677"/>
      <c r="AH318" s="677"/>
      <c r="AI318" s="677"/>
      <c r="AJ318" s="677"/>
      <c r="AK318" s="677"/>
    </row>
    <row r="319" spans="1:37">
      <c r="A319" s="676"/>
      <c r="B319" s="677"/>
      <c r="C319" s="677"/>
      <c r="D319" s="677"/>
      <c r="E319" s="677"/>
      <c r="F319" s="677"/>
      <c r="G319" s="677"/>
      <c r="H319" s="677"/>
      <c r="I319" s="677"/>
      <c r="J319" s="677"/>
      <c r="K319" s="677"/>
      <c r="L319" s="677"/>
      <c r="M319" s="678"/>
      <c r="N319" s="677"/>
      <c r="O319" s="677"/>
      <c r="P319" s="677"/>
      <c r="Q319" s="677"/>
      <c r="R319" s="677"/>
      <c r="S319" s="677"/>
      <c r="T319" s="677"/>
      <c r="U319" s="677"/>
      <c r="V319" s="678"/>
      <c r="W319" s="677"/>
      <c r="X319" s="677"/>
      <c r="Y319" s="678"/>
      <c r="Z319" s="677"/>
      <c r="AA319" s="677"/>
      <c r="AB319" s="677"/>
      <c r="AC319" s="677"/>
      <c r="AD319" s="677"/>
      <c r="AE319" s="677"/>
      <c r="AF319" s="677"/>
      <c r="AG319" s="677"/>
      <c r="AH319" s="677"/>
      <c r="AI319" s="677"/>
      <c r="AJ319" s="677"/>
      <c r="AK319" s="677"/>
    </row>
    <row r="320" spans="1:37">
      <c r="A320" s="676"/>
      <c r="B320" s="677"/>
      <c r="C320" s="677"/>
      <c r="D320" s="677"/>
      <c r="E320" s="677"/>
      <c r="F320" s="677"/>
      <c r="G320" s="677"/>
      <c r="H320" s="677"/>
      <c r="I320" s="677"/>
      <c r="J320" s="677"/>
      <c r="K320" s="677"/>
      <c r="L320" s="677"/>
      <c r="M320" s="678"/>
      <c r="N320" s="677"/>
      <c r="O320" s="677"/>
      <c r="P320" s="677"/>
      <c r="Q320" s="677"/>
      <c r="R320" s="677"/>
      <c r="S320" s="677"/>
      <c r="T320" s="677"/>
      <c r="U320" s="677"/>
      <c r="V320" s="678"/>
      <c r="W320" s="677"/>
      <c r="X320" s="677"/>
      <c r="Y320" s="678"/>
      <c r="Z320" s="677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</row>
    <row r="321" spans="1:37">
      <c r="A321" s="676"/>
      <c r="B321" s="677"/>
      <c r="C321" s="677"/>
      <c r="D321" s="677"/>
      <c r="E321" s="677"/>
      <c r="F321" s="677"/>
      <c r="G321" s="677"/>
      <c r="H321" s="677"/>
      <c r="I321" s="677"/>
      <c r="J321" s="677"/>
      <c r="K321" s="677"/>
      <c r="L321" s="677"/>
      <c r="M321" s="678"/>
      <c r="N321" s="677"/>
      <c r="O321" s="677"/>
      <c r="P321" s="677"/>
      <c r="Q321" s="677"/>
      <c r="R321" s="677"/>
      <c r="S321" s="677"/>
      <c r="T321" s="677"/>
      <c r="U321" s="677"/>
      <c r="V321" s="678"/>
      <c r="W321" s="677"/>
      <c r="X321" s="677"/>
      <c r="Y321" s="678"/>
      <c r="Z321" s="677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</row>
    <row r="322" spans="1:37">
      <c r="A322" s="676"/>
      <c r="B322" s="677"/>
      <c r="C322" s="677"/>
      <c r="D322" s="677"/>
      <c r="E322" s="677"/>
      <c r="F322" s="677"/>
      <c r="G322" s="677"/>
      <c r="H322" s="677"/>
      <c r="I322" s="677"/>
      <c r="J322" s="677"/>
      <c r="K322" s="677"/>
      <c r="L322" s="677"/>
      <c r="M322" s="678"/>
      <c r="N322" s="677"/>
      <c r="O322" s="677"/>
      <c r="P322" s="677"/>
      <c r="Q322" s="677"/>
      <c r="R322" s="677"/>
      <c r="S322" s="677"/>
      <c r="T322" s="677"/>
      <c r="U322" s="677"/>
      <c r="V322" s="678"/>
      <c r="W322" s="677"/>
      <c r="X322" s="677"/>
      <c r="Y322" s="678"/>
      <c r="Z322" s="677"/>
      <c r="AA322" s="677"/>
      <c r="AB322" s="677"/>
      <c r="AC322" s="677"/>
      <c r="AD322" s="677"/>
      <c r="AE322" s="677"/>
      <c r="AF322" s="677"/>
      <c r="AG322" s="677"/>
      <c r="AH322" s="677"/>
      <c r="AI322" s="677"/>
      <c r="AJ322" s="677"/>
      <c r="AK322" s="677"/>
    </row>
    <row r="323" spans="1:37">
      <c r="A323" s="676"/>
      <c r="B323" s="677"/>
      <c r="C323" s="677"/>
      <c r="D323" s="677"/>
      <c r="E323" s="677"/>
      <c r="F323" s="677"/>
      <c r="G323" s="677"/>
      <c r="H323" s="677"/>
      <c r="I323" s="677"/>
      <c r="J323" s="677"/>
      <c r="K323" s="677"/>
      <c r="L323" s="677"/>
      <c r="M323" s="678"/>
      <c r="N323" s="677"/>
      <c r="O323" s="677"/>
      <c r="P323" s="677"/>
      <c r="Q323" s="677"/>
      <c r="R323" s="677"/>
      <c r="S323" s="677"/>
      <c r="T323" s="677"/>
      <c r="U323" s="677"/>
      <c r="V323" s="678"/>
      <c r="W323" s="677"/>
      <c r="X323" s="677"/>
      <c r="Y323" s="678"/>
      <c r="Z323" s="677"/>
      <c r="AA323" s="677"/>
      <c r="AB323" s="677"/>
      <c r="AC323" s="677"/>
      <c r="AD323" s="677"/>
      <c r="AE323" s="677"/>
      <c r="AF323" s="677"/>
      <c r="AG323" s="677"/>
      <c r="AH323" s="677"/>
      <c r="AI323" s="677"/>
      <c r="AJ323" s="677"/>
      <c r="AK323" s="677"/>
    </row>
    <row r="324" spans="1:37">
      <c r="A324" s="676"/>
      <c r="B324" s="677"/>
      <c r="C324" s="677"/>
      <c r="D324" s="677"/>
      <c r="E324" s="677"/>
      <c r="F324" s="677"/>
      <c r="G324" s="677"/>
      <c r="H324" s="677"/>
      <c r="I324" s="677"/>
      <c r="J324" s="677"/>
      <c r="K324" s="677"/>
      <c r="L324" s="677"/>
      <c r="M324" s="678"/>
      <c r="N324" s="677"/>
      <c r="O324" s="677"/>
      <c r="P324" s="677"/>
      <c r="Q324" s="677"/>
      <c r="R324" s="677"/>
      <c r="S324" s="677"/>
      <c r="T324" s="677"/>
      <c r="U324" s="677"/>
      <c r="V324" s="678"/>
      <c r="W324" s="677"/>
      <c r="X324" s="677"/>
      <c r="Y324" s="678"/>
      <c r="Z324" s="677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</row>
    <row r="325" spans="1:37">
      <c r="A325" s="676"/>
      <c r="B325" s="677"/>
      <c r="C325" s="677"/>
      <c r="D325" s="677"/>
      <c r="E325" s="677"/>
      <c r="F325" s="677"/>
      <c r="G325" s="677"/>
      <c r="H325" s="677"/>
      <c r="I325" s="677"/>
      <c r="J325" s="677"/>
      <c r="K325" s="677"/>
      <c r="L325" s="677"/>
      <c r="M325" s="678"/>
      <c r="N325" s="677"/>
      <c r="O325" s="677"/>
      <c r="P325" s="677"/>
      <c r="Q325" s="677"/>
      <c r="R325" s="677"/>
      <c r="S325" s="677"/>
      <c r="T325" s="677"/>
      <c r="U325" s="677"/>
      <c r="V325" s="678"/>
      <c r="W325" s="677"/>
      <c r="X325" s="677"/>
      <c r="Y325" s="678"/>
      <c r="Z325" s="677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</row>
    <row r="326" spans="1:37">
      <c r="A326" s="676"/>
      <c r="B326" s="677"/>
      <c r="C326" s="677"/>
      <c r="D326" s="677"/>
      <c r="E326" s="677"/>
      <c r="F326" s="677"/>
      <c r="G326" s="677"/>
      <c r="H326" s="677"/>
      <c r="I326" s="677"/>
      <c r="J326" s="677"/>
      <c r="K326" s="677"/>
      <c r="L326" s="677"/>
      <c r="M326" s="678"/>
      <c r="N326" s="677"/>
      <c r="O326" s="677"/>
      <c r="P326" s="677"/>
      <c r="Q326" s="677"/>
      <c r="R326" s="677"/>
      <c r="S326" s="677"/>
      <c r="T326" s="677"/>
      <c r="U326" s="677"/>
      <c r="V326" s="678"/>
      <c r="W326" s="677"/>
      <c r="X326" s="677"/>
      <c r="Y326" s="678"/>
      <c r="Z326" s="677"/>
      <c r="AA326" s="677"/>
      <c r="AB326" s="677"/>
      <c r="AC326" s="677"/>
      <c r="AD326" s="677"/>
      <c r="AE326" s="677"/>
      <c r="AF326" s="677"/>
      <c r="AG326" s="677"/>
      <c r="AH326" s="677"/>
      <c r="AI326" s="677"/>
      <c r="AJ326" s="677"/>
      <c r="AK326" s="677"/>
    </row>
    <row r="327" spans="1:37">
      <c r="A327" s="676"/>
      <c r="B327" s="677"/>
      <c r="C327" s="677"/>
      <c r="D327" s="677"/>
      <c r="E327" s="677"/>
      <c r="F327" s="677"/>
      <c r="G327" s="677"/>
      <c r="H327" s="677"/>
      <c r="I327" s="677"/>
      <c r="J327" s="677"/>
      <c r="K327" s="677"/>
      <c r="L327" s="677"/>
      <c r="M327" s="678"/>
      <c r="N327" s="677"/>
      <c r="O327" s="677"/>
      <c r="P327" s="677"/>
      <c r="Q327" s="677"/>
      <c r="R327" s="677"/>
      <c r="S327" s="677"/>
      <c r="T327" s="677"/>
      <c r="U327" s="677"/>
      <c r="V327" s="678"/>
      <c r="W327" s="677"/>
      <c r="X327" s="677"/>
      <c r="Y327" s="678"/>
      <c r="Z327" s="677"/>
      <c r="AA327" s="677"/>
      <c r="AB327" s="677"/>
      <c r="AC327" s="677"/>
      <c r="AD327" s="677"/>
      <c r="AE327" s="677"/>
      <c r="AF327" s="677"/>
      <c r="AG327" s="677"/>
      <c r="AH327" s="677"/>
      <c r="AI327" s="677"/>
      <c r="AJ327" s="677"/>
      <c r="AK327" s="677"/>
    </row>
    <row r="328" spans="1:37">
      <c r="A328" s="676"/>
      <c r="B328" s="677"/>
      <c r="C328" s="677"/>
      <c r="D328" s="677"/>
      <c r="E328" s="677"/>
      <c r="F328" s="677"/>
      <c r="G328" s="677"/>
      <c r="H328" s="677"/>
      <c r="I328" s="677"/>
      <c r="J328" s="677"/>
      <c r="K328" s="677"/>
      <c r="L328" s="677"/>
      <c r="M328" s="678"/>
      <c r="N328" s="677"/>
      <c r="O328" s="677"/>
      <c r="P328" s="677"/>
      <c r="Q328" s="677"/>
      <c r="R328" s="677"/>
      <c r="S328" s="677"/>
      <c r="T328" s="677"/>
      <c r="U328" s="677"/>
      <c r="V328" s="678"/>
      <c r="W328" s="677"/>
      <c r="X328" s="677"/>
      <c r="Y328" s="678"/>
      <c r="Z328" s="677"/>
      <c r="AA328" s="677"/>
      <c r="AB328" s="677"/>
      <c r="AC328" s="677"/>
      <c r="AD328" s="677"/>
      <c r="AE328" s="677"/>
      <c r="AF328" s="677"/>
      <c r="AG328" s="677"/>
      <c r="AH328" s="677"/>
      <c r="AI328" s="677"/>
      <c r="AJ328" s="677"/>
      <c r="AK328" s="677"/>
    </row>
    <row r="329" spans="1:37">
      <c r="A329" s="676"/>
      <c r="B329" s="677"/>
      <c r="C329" s="677"/>
      <c r="D329" s="677"/>
      <c r="E329" s="677"/>
      <c r="F329" s="677"/>
      <c r="G329" s="677"/>
      <c r="H329" s="677"/>
      <c r="I329" s="677"/>
      <c r="J329" s="677"/>
      <c r="K329" s="677"/>
      <c r="L329" s="677"/>
      <c r="M329" s="678"/>
      <c r="N329" s="677"/>
      <c r="O329" s="677"/>
      <c r="P329" s="677"/>
      <c r="Q329" s="677"/>
      <c r="R329" s="677"/>
      <c r="S329" s="677"/>
      <c r="T329" s="677"/>
      <c r="U329" s="677"/>
      <c r="V329" s="678"/>
      <c r="W329" s="677"/>
      <c r="X329" s="677"/>
      <c r="Y329" s="678"/>
      <c r="Z329" s="677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</row>
    <row r="330" spans="1:37">
      <c r="A330" s="676"/>
      <c r="B330" s="677"/>
      <c r="C330" s="677"/>
      <c r="D330" s="677"/>
      <c r="E330" s="677"/>
      <c r="F330" s="677"/>
      <c r="G330" s="677"/>
      <c r="H330" s="677"/>
      <c r="I330" s="677"/>
      <c r="J330" s="677"/>
      <c r="K330" s="677"/>
      <c r="L330" s="677"/>
      <c r="M330" s="678"/>
      <c r="N330" s="677"/>
      <c r="O330" s="677"/>
      <c r="P330" s="677"/>
      <c r="Q330" s="677"/>
      <c r="R330" s="677"/>
      <c r="S330" s="677"/>
      <c r="T330" s="677"/>
      <c r="U330" s="677"/>
      <c r="V330" s="678"/>
      <c r="W330" s="677"/>
      <c r="X330" s="677"/>
      <c r="Y330" s="678"/>
      <c r="Z330" s="677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</row>
    <row r="331" spans="1:37">
      <c r="A331" s="676"/>
      <c r="B331" s="677"/>
      <c r="C331" s="677"/>
      <c r="D331" s="677"/>
      <c r="E331" s="677"/>
      <c r="F331" s="677"/>
      <c r="G331" s="677"/>
      <c r="H331" s="677"/>
      <c r="I331" s="677"/>
      <c r="J331" s="677"/>
      <c r="K331" s="677"/>
      <c r="L331" s="677"/>
      <c r="M331" s="678"/>
      <c r="N331" s="677"/>
      <c r="O331" s="677"/>
      <c r="P331" s="677"/>
      <c r="Q331" s="677"/>
      <c r="R331" s="677"/>
      <c r="S331" s="677"/>
      <c r="T331" s="677"/>
      <c r="U331" s="677"/>
      <c r="V331" s="678"/>
      <c r="W331" s="677"/>
      <c r="X331" s="677"/>
      <c r="Y331" s="678"/>
      <c r="Z331" s="677"/>
      <c r="AA331" s="677"/>
      <c r="AB331" s="677"/>
      <c r="AC331" s="677"/>
      <c r="AD331" s="677"/>
      <c r="AE331" s="677"/>
      <c r="AF331" s="677"/>
      <c r="AG331" s="677"/>
      <c r="AH331" s="677"/>
      <c r="AI331" s="677"/>
      <c r="AJ331" s="677"/>
      <c r="AK331" s="677"/>
    </row>
    <row r="332" spans="1:37">
      <c r="A332" s="676"/>
      <c r="B332" s="677"/>
      <c r="C332" s="677"/>
      <c r="D332" s="677"/>
      <c r="E332" s="677"/>
      <c r="F332" s="677"/>
      <c r="G332" s="677"/>
      <c r="H332" s="677"/>
      <c r="I332" s="677"/>
      <c r="J332" s="677"/>
      <c r="K332" s="677"/>
      <c r="L332" s="677"/>
      <c r="M332" s="678"/>
      <c r="N332" s="677"/>
      <c r="O332" s="677"/>
      <c r="P332" s="677"/>
      <c r="Q332" s="677"/>
      <c r="R332" s="677"/>
      <c r="S332" s="677"/>
      <c r="T332" s="677"/>
      <c r="U332" s="677"/>
      <c r="V332" s="678"/>
      <c r="W332" s="677"/>
      <c r="X332" s="677"/>
      <c r="Y332" s="678"/>
      <c r="Z332" s="677"/>
      <c r="AA332" s="677"/>
      <c r="AB332" s="677"/>
      <c r="AC332" s="677"/>
      <c r="AD332" s="677"/>
      <c r="AE332" s="677"/>
      <c r="AF332" s="677"/>
      <c r="AG332" s="677"/>
      <c r="AH332" s="677"/>
      <c r="AI332" s="677"/>
      <c r="AJ332" s="677"/>
      <c r="AK332" s="677"/>
    </row>
    <row r="333" spans="1:37">
      <c r="A333" s="676"/>
      <c r="B333" s="677"/>
      <c r="C333" s="677"/>
      <c r="D333" s="677"/>
      <c r="E333" s="677"/>
      <c r="F333" s="677"/>
      <c r="G333" s="677"/>
      <c r="H333" s="677"/>
      <c r="I333" s="677"/>
      <c r="J333" s="677"/>
      <c r="K333" s="677"/>
      <c r="L333" s="677"/>
      <c r="M333" s="678"/>
      <c r="N333" s="677"/>
      <c r="O333" s="677"/>
      <c r="P333" s="677"/>
      <c r="Q333" s="677"/>
      <c r="R333" s="677"/>
      <c r="S333" s="677"/>
      <c r="T333" s="677"/>
      <c r="U333" s="677"/>
      <c r="V333" s="678"/>
      <c r="W333" s="677"/>
      <c r="X333" s="677"/>
      <c r="Y333" s="678"/>
      <c r="Z333" s="677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</row>
    <row r="334" spans="1:37">
      <c r="A334" s="676"/>
      <c r="B334" s="677"/>
      <c r="C334" s="677"/>
      <c r="D334" s="677"/>
      <c r="E334" s="677"/>
      <c r="F334" s="677"/>
      <c r="G334" s="677"/>
      <c r="H334" s="677"/>
      <c r="I334" s="677"/>
      <c r="J334" s="677"/>
      <c r="K334" s="677"/>
      <c r="L334" s="677"/>
      <c r="M334" s="678"/>
      <c r="N334" s="677"/>
      <c r="O334" s="677"/>
      <c r="P334" s="677"/>
      <c r="Q334" s="677"/>
      <c r="R334" s="677"/>
      <c r="S334" s="677"/>
      <c r="T334" s="677"/>
      <c r="U334" s="677"/>
      <c r="V334" s="678"/>
      <c r="W334" s="677"/>
      <c r="X334" s="677"/>
      <c r="Y334" s="678"/>
      <c r="Z334" s="677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</row>
    <row r="335" spans="1:37">
      <c r="A335" s="676"/>
      <c r="B335" s="677"/>
      <c r="C335" s="677"/>
      <c r="D335" s="677"/>
      <c r="E335" s="677"/>
      <c r="F335" s="677"/>
      <c r="G335" s="677"/>
      <c r="H335" s="677"/>
      <c r="I335" s="677"/>
      <c r="J335" s="677"/>
      <c r="K335" s="677"/>
      <c r="L335" s="677"/>
      <c r="M335" s="678"/>
      <c r="N335" s="677"/>
      <c r="O335" s="677"/>
      <c r="P335" s="677"/>
      <c r="Q335" s="677"/>
      <c r="R335" s="677"/>
      <c r="S335" s="677"/>
      <c r="T335" s="677"/>
      <c r="U335" s="677"/>
      <c r="V335" s="678"/>
      <c r="W335" s="677"/>
      <c r="X335" s="677"/>
      <c r="Y335" s="678"/>
      <c r="Z335" s="677"/>
      <c r="AA335" s="677"/>
      <c r="AB335" s="677"/>
      <c r="AC335" s="677"/>
      <c r="AD335" s="677"/>
      <c r="AE335" s="677"/>
      <c r="AF335" s="677"/>
      <c r="AG335" s="677"/>
      <c r="AH335" s="677"/>
      <c r="AI335" s="677"/>
      <c r="AJ335" s="677"/>
      <c r="AK335" s="677"/>
    </row>
    <row r="336" spans="1:37">
      <c r="A336" s="676"/>
      <c r="B336" s="677"/>
      <c r="C336" s="677"/>
      <c r="D336" s="677"/>
      <c r="E336" s="677"/>
      <c r="F336" s="677"/>
      <c r="G336" s="677"/>
      <c r="H336" s="677"/>
      <c r="I336" s="677"/>
      <c r="J336" s="677"/>
      <c r="K336" s="677"/>
      <c r="L336" s="677"/>
      <c r="M336" s="678"/>
      <c r="N336" s="677"/>
      <c r="O336" s="677"/>
      <c r="P336" s="677"/>
      <c r="Q336" s="677"/>
      <c r="R336" s="677"/>
      <c r="S336" s="677"/>
      <c r="T336" s="677"/>
      <c r="U336" s="677"/>
      <c r="V336" s="678"/>
      <c r="W336" s="677"/>
      <c r="X336" s="677"/>
      <c r="Y336" s="678"/>
      <c r="Z336" s="677"/>
      <c r="AA336" s="677"/>
      <c r="AB336" s="677"/>
      <c r="AC336" s="677"/>
      <c r="AD336" s="677"/>
      <c r="AE336" s="677"/>
      <c r="AF336" s="677"/>
      <c r="AG336" s="677"/>
      <c r="AH336" s="677"/>
      <c r="AI336" s="677"/>
      <c r="AJ336" s="677"/>
      <c r="AK336" s="677"/>
    </row>
    <row r="337" spans="1:37">
      <c r="A337" s="676"/>
      <c r="B337" s="677"/>
      <c r="C337" s="677"/>
      <c r="D337" s="677"/>
      <c r="E337" s="677"/>
      <c r="F337" s="677"/>
      <c r="G337" s="677"/>
      <c r="H337" s="677"/>
      <c r="I337" s="677"/>
      <c r="J337" s="677"/>
      <c r="K337" s="677"/>
      <c r="L337" s="677"/>
      <c r="M337" s="678"/>
      <c r="N337" s="677"/>
      <c r="O337" s="677"/>
      <c r="P337" s="677"/>
      <c r="Q337" s="677"/>
      <c r="R337" s="677"/>
      <c r="S337" s="677"/>
      <c r="T337" s="677"/>
      <c r="U337" s="677"/>
      <c r="V337" s="678"/>
      <c r="W337" s="677"/>
      <c r="X337" s="677"/>
      <c r="Y337" s="678"/>
      <c r="Z337" s="677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</row>
    <row r="338" spans="1:37">
      <c r="A338" s="676"/>
      <c r="B338" s="677"/>
      <c r="C338" s="677"/>
      <c r="D338" s="677"/>
      <c r="E338" s="677"/>
      <c r="F338" s="677"/>
      <c r="G338" s="677"/>
      <c r="H338" s="677"/>
      <c r="I338" s="677"/>
      <c r="J338" s="677"/>
      <c r="K338" s="677"/>
      <c r="L338" s="677"/>
      <c r="M338" s="678"/>
      <c r="N338" s="677"/>
      <c r="O338" s="677"/>
      <c r="P338" s="677"/>
      <c r="Q338" s="677"/>
      <c r="R338" s="677"/>
      <c r="S338" s="677"/>
      <c r="T338" s="677"/>
      <c r="U338" s="677"/>
      <c r="V338" s="678"/>
      <c r="W338" s="677"/>
      <c r="X338" s="677"/>
      <c r="Y338" s="678"/>
      <c r="Z338" s="677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</row>
    <row r="339" spans="1:37">
      <c r="A339" s="676"/>
      <c r="B339" s="677"/>
      <c r="C339" s="677"/>
      <c r="D339" s="677"/>
      <c r="E339" s="677"/>
      <c r="F339" s="677"/>
      <c r="G339" s="677"/>
      <c r="H339" s="677"/>
      <c r="I339" s="677"/>
      <c r="J339" s="677"/>
      <c r="K339" s="677"/>
      <c r="L339" s="677"/>
      <c r="M339" s="678"/>
      <c r="N339" s="677"/>
      <c r="O339" s="677"/>
      <c r="P339" s="677"/>
      <c r="Q339" s="677"/>
      <c r="R339" s="677"/>
      <c r="S339" s="677"/>
      <c r="T339" s="677"/>
      <c r="U339" s="677"/>
      <c r="V339" s="678"/>
      <c r="W339" s="677"/>
      <c r="X339" s="677"/>
      <c r="Y339" s="678"/>
      <c r="Z339" s="677"/>
      <c r="AA339" s="677"/>
      <c r="AB339" s="677"/>
      <c r="AC339" s="677"/>
      <c r="AD339" s="677"/>
      <c r="AE339" s="677"/>
      <c r="AF339" s="677"/>
      <c r="AG339" s="677"/>
      <c r="AH339" s="677"/>
      <c r="AI339" s="677"/>
      <c r="AJ339" s="677"/>
      <c r="AK339" s="677"/>
    </row>
    <row r="340" spans="1:37">
      <c r="A340" s="676"/>
      <c r="B340" s="677"/>
      <c r="C340" s="677"/>
      <c r="D340" s="677"/>
      <c r="E340" s="677"/>
      <c r="F340" s="677"/>
      <c r="G340" s="677"/>
      <c r="H340" s="677"/>
      <c r="I340" s="677"/>
      <c r="J340" s="677"/>
      <c r="K340" s="677"/>
      <c r="L340" s="677"/>
      <c r="M340" s="678"/>
      <c r="N340" s="677"/>
      <c r="O340" s="677"/>
      <c r="P340" s="677"/>
      <c r="Q340" s="677"/>
      <c r="R340" s="677"/>
      <c r="S340" s="677"/>
      <c r="T340" s="677"/>
      <c r="U340" s="677"/>
      <c r="V340" s="678"/>
      <c r="W340" s="677"/>
      <c r="X340" s="677"/>
      <c r="Y340" s="678"/>
      <c r="Z340" s="677"/>
      <c r="AA340" s="677"/>
      <c r="AB340" s="677"/>
      <c r="AC340" s="677"/>
      <c r="AD340" s="677"/>
      <c r="AE340" s="677"/>
      <c r="AF340" s="677"/>
      <c r="AG340" s="677"/>
      <c r="AH340" s="677"/>
      <c r="AI340" s="677"/>
      <c r="AJ340" s="677"/>
      <c r="AK340" s="677"/>
    </row>
    <row r="341" spans="1:37">
      <c r="A341" s="676"/>
      <c r="B341" s="677"/>
      <c r="C341" s="677"/>
      <c r="D341" s="677"/>
      <c r="E341" s="677"/>
      <c r="F341" s="677"/>
      <c r="G341" s="677"/>
      <c r="H341" s="677"/>
      <c r="I341" s="677"/>
      <c r="J341" s="677"/>
      <c r="K341" s="677"/>
      <c r="L341" s="677"/>
      <c r="M341" s="678"/>
      <c r="N341" s="677"/>
      <c r="O341" s="677"/>
      <c r="P341" s="677"/>
      <c r="Q341" s="677"/>
      <c r="R341" s="677"/>
      <c r="S341" s="677"/>
      <c r="T341" s="677"/>
      <c r="U341" s="677"/>
      <c r="V341" s="678"/>
      <c r="W341" s="677"/>
      <c r="X341" s="677"/>
      <c r="Y341" s="678"/>
      <c r="Z341" s="677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</row>
    <row r="342" spans="1:37">
      <c r="A342" s="676"/>
      <c r="B342" s="677"/>
      <c r="C342" s="677"/>
      <c r="D342" s="677"/>
      <c r="E342" s="677"/>
      <c r="F342" s="677"/>
      <c r="G342" s="677"/>
      <c r="H342" s="677"/>
      <c r="I342" s="677"/>
      <c r="J342" s="677"/>
      <c r="K342" s="677"/>
      <c r="L342" s="677"/>
      <c r="M342" s="678"/>
      <c r="N342" s="677"/>
      <c r="O342" s="677"/>
      <c r="P342" s="677"/>
      <c r="Q342" s="677"/>
      <c r="R342" s="677"/>
      <c r="S342" s="677"/>
      <c r="T342" s="677"/>
      <c r="U342" s="677"/>
      <c r="V342" s="678"/>
      <c r="W342" s="677"/>
      <c r="X342" s="677"/>
      <c r="Y342" s="678"/>
      <c r="Z342" s="677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</row>
    <row r="343" spans="1:37">
      <c r="A343" s="676"/>
      <c r="B343" s="677"/>
      <c r="C343" s="677"/>
      <c r="D343" s="677"/>
      <c r="E343" s="677"/>
      <c r="F343" s="677"/>
      <c r="G343" s="677"/>
      <c r="H343" s="677"/>
      <c r="I343" s="677"/>
      <c r="J343" s="677"/>
      <c r="K343" s="677"/>
      <c r="L343" s="677"/>
      <c r="M343" s="678"/>
      <c r="N343" s="677"/>
      <c r="O343" s="677"/>
      <c r="P343" s="677"/>
      <c r="Q343" s="677"/>
      <c r="R343" s="677"/>
      <c r="S343" s="677"/>
      <c r="T343" s="677"/>
      <c r="U343" s="677"/>
      <c r="V343" s="678"/>
      <c r="W343" s="677"/>
      <c r="X343" s="677"/>
      <c r="Y343" s="678"/>
      <c r="Z343" s="677"/>
      <c r="AA343" s="677"/>
      <c r="AB343" s="677"/>
      <c r="AC343" s="677"/>
      <c r="AD343" s="677"/>
      <c r="AE343" s="677"/>
      <c r="AF343" s="677"/>
      <c r="AG343" s="677"/>
      <c r="AH343" s="677"/>
      <c r="AI343" s="677"/>
      <c r="AJ343" s="677"/>
      <c r="AK343" s="677"/>
    </row>
    <row r="344" spans="1:37">
      <c r="A344" s="676"/>
      <c r="B344" s="677"/>
      <c r="C344" s="677"/>
      <c r="D344" s="677"/>
      <c r="E344" s="677"/>
      <c r="F344" s="677"/>
      <c r="G344" s="677"/>
      <c r="H344" s="677"/>
      <c r="I344" s="677"/>
      <c r="J344" s="677"/>
      <c r="K344" s="677"/>
      <c r="L344" s="677"/>
      <c r="M344" s="678"/>
      <c r="N344" s="677"/>
      <c r="O344" s="677"/>
      <c r="P344" s="677"/>
      <c r="Q344" s="677"/>
      <c r="R344" s="677"/>
      <c r="S344" s="677"/>
      <c r="T344" s="677"/>
      <c r="U344" s="677"/>
      <c r="V344" s="678"/>
      <c r="W344" s="677"/>
      <c r="X344" s="677"/>
      <c r="Y344" s="678"/>
      <c r="Z344" s="677"/>
      <c r="AA344" s="677"/>
      <c r="AB344" s="677"/>
      <c r="AC344" s="677"/>
      <c r="AD344" s="677"/>
      <c r="AE344" s="677"/>
      <c r="AF344" s="677"/>
      <c r="AG344" s="677"/>
      <c r="AH344" s="677"/>
      <c r="AI344" s="677"/>
      <c r="AJ344" s="677"/>
      <c r="AK344" s="677"/>
    </row>
    <row r="345" spans="1:37">
      <c r="A345" s="676"/>
      <c r="B345" s="677"/>
      <c r="C345" s="677"/>
      <c r="D345" s="677"/>
      <c r="E345" s="677"/>
      <c r="F345" s="677"/>
      <c r="G345" s="677"/>
      <c r="H345" s="677"/>
      <c r="I345" s="677"/>
      <c r="J345" s="677"/>
      <c r="K345" s="677"/>
      <c r="L345" s="677"/>
      <c r="M345" s="678"/>
      <c r="N345" s="677"/>
      <c r="O345" s="677"/>
      <c r="P345" s="677"/>
      <c r="Q345" s="677"/>
      <c r="R345" s="677"/>
      <c r="S345" s="677"/>
      <c r="T345" s="677"/>
      <c r="U345" s="677"/>
      <c r="V345" s="678"/>
      <c r="W345" s="677"/>
      <c r="X345" s="677"/>
      <c r="Y345" s="678"/>
      <c r="Z345" s="677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</row>
    <row r="346" spans="1:37">
      <c r="A346" s="676"/>
      <c r="B346" s="677"/>
      <c r="C346" s="677"/>
      <c r="D346" s="677"/>
      <c r="E346" s="677"/>
      <c r="F346" s="677"/>
      <c r="G346" s="677"/>
      <c r="H346" s="677"/>
      <c r="I346" s="677"/>
      <c r="J346" s="677"/>
      <c r="K346" s="677"/>
      <c r="L346" s="677"/>
      <c r="M346" s="678"/>
      <c r="N346" s="677"/>
      <c r="O346" s="677"/>
      <c r="P346" s="677"/>
      <c r="Q346" s="677"/>
      <c r="R346" s="677"/>
      <c r="S346" s="677"/>
      <c r="T346" s="677"/>
      <c r="U346" s="677"/>
      <c r="V346" s="678"/>
      <c r="W346" s="677"/>
      <c r="X346" s="677"/>
      <c r="Y346" s="678"/>
      <c r="Z346" s="677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</row>
    <row r="347" spans="1:37">
      <c r="A347" s="676"/>
      <c r="B347" s="677"/>
      <c r="C347" s="677"/>
      <c r="D347" s="677"/>
      <c r="E347" s="677"/>
      <c r="F347" s="677"/>
      <c r="G347" s="677"/>
      <c r="H347" s="677"/>
      <c r="I347" s="677"/>
      <c r="J347" s="677"/>
      <c r="K347" s="677"/>
      <c r="L347" s="677"/>
      <c r="M347" s="678"/>
      <c r="N347" s="677"/>
      <c r="O347" s="677"/>
      <c r="P347" s="677"/>
      <c r="Q347" s="677"/>
      <c r="R347" s="677"/>
      <c r="S347" s="677"/>
      <c r="T347" s="677"/>
      <c r="U347" s="677"/>
      <c r="V347" s="678"/>
      <c r="W347" s="677"/>
      <c r="X347" s="677"/>
      <c r="Y347" s="678"/>
      <c r="Z347" s="677"/>
      <c r="AA347" s="677"/>
      <c r="AB347" s="677"/>
      <c r="AC347" s="677"/>
      <c r="AD347" s="677"/>
      <c r="AE347" s="677"/>
      <c r="AF347" s="677"/>
      <c r="AG347" s="677"/>
      <c r="AH347" s="677"/>
      <c r="AI347" s="677"/>
      <c r="AJ347" s="677"/>
      <c r="AK347" s="677"/>
    </row>
    <row r="348" spans="1:37">
      <c r="A348" s="676"/>
      <c r="B348" s="677"/>
      <c r="C348" s="677"/>
      <c r="D348" s="677"/>
      <c r="E348" s="677"/>
      <c r="F348" s="677"/>
      <c r="G348" s="677"/>
      <c r="H348" s="677"/>
      <c r="I348" s="677"/>
      <c r="J348" s="677"/>
      <c r="K348" s="677"/>
      <c r="L348" s="677"/>
      <c r="M348" s="678"/>
      <c r="N348" s="677"/>
      <c r="O348" s="677"/>
      <c r="P348" s="677"/>
      <c r="Q348" s="677"/>
      <c r="R348" s="677"/>
      <c r="S348" s="677"/>
      <c r="T348" s="677"/>
      <c r="U348" s="677"/>
      <c r="V348" s="678"/>
      <c r="W348" s="677"/>
      <c r="X348" s="677"/>
      <c r="Y348" s="678"/>
      <c r="Z348" s="677"/>
      <c r="AA348" s="677"/>
      <c r="AB348" s="677"/>
      <c r="AC348" s="677"/>
      <c r="AD348" s="677"/>
      <c r="AE348" s="677"/>
      <c r="AF348" s="677"/>
      <c r="AG348" s="677"/>
      <c r="AH348" s="677"/>
      <c r="AI348" s="677"/>
      <c r="AJ348" s="677"/>
      <c r="AK348" s="677"/>
    </row>
    <row r="349" spans="1:37">
      <c r="A349" s="676"/>
      <c r="B349" s="677"/>
      <c r="C349" s="677"/>
      <c r="D349" s="677"/>
      <c r="E349" s="677"/>
      <c r="F349" s="677"/>
      <c r="G349" s="677"/>
      <c r="H349" s="677"/>
      <c r="I349" s="677"/>
      <c r="J349" s="677"/>
      <c r="K349" s="677"/>
      <c r="L349" s="677"/>
      <c r="M349" s="678"/>
      <c r="N349" s="677"/>
      <c r="O349" s="677"/>
      <c r="P349" s="677"/>
      <c r="Q349" s="677"/>
      <c r="R349" s="677"/>
      <c r="S349" s="677"/>
      <c r="T349" s="677"/>
      <c r="U349" s="677"/>
      <c r="V349" s="678"/>
      <c r="W349" s="677"/>
      <c r="X349" s="677"/>
      <c r="Y349" s="678"/>
      <c r="Z349" s="677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</row>
    <row r="350" spans="1:37">
      <c r="A350" s="676"/>
      <c r="B350" s="677"/>
      <c r="C350" s="677"/>
      <c r="D350" s="677"/>
      <c r="E350" s="677"/>
      <c r="F350" s="677"/>
      <c r="G350" s="677"/>
      <c r="H350" s="677"/>
      <c r="I350" s="677"/>
      <c r="J350" s="677"/>
      <c r="K350" s="677"/>
      <c r="L350" s="677"/>
      <c r="M350" s="678"/>
      <c r="N350" s="677"/>
      <c r="O350" s="677"/>
      <c r="P350" s="677"/>
      <c r="Q350" s="677"/>
      <c r="R350" s="677"/>
      <c r="S350" s="677"/>
      <c r="T350" s="677"/>
      <c r="U350" s="677"/>
      <c r="V350" s="678"/>
      <c r="W350" s="677"/>
      <c r="X350" s="677"/>
      <c r="Y350" s="678"/>
      <c r="Z350" s="677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</row>
    <row r="351" spans="1:37">
      <c r="A351" s="676"/>
      <c r="B351" s="677"/>
      <c r="C351" s="677"/>
      <c r="D351" s="677"/>
      <c r="E351" s="677"/>
      <c r="F351" s="677"/>
      <c r="G351" s="677"/>
      <c r="H351" s="677"/>
      <c r="I351" s="677"/>
      <c r="J351" s="677"/>
      <c r="K351" s="677"/>
      <c r="L351" s="677"/>
      <c r="M351" s="678"/>
      <c r="N351" s="677"/>
      <c r="O351" s="677"/>
      <c r="P351" s="677"/>
      <c r="Q351" s="677"/>
      <c r="R351" s="677"/>
      <c r="S351" s="677"/>
      <c r="T351" s="677"/>
      <c r="U351" s="677"/>
      <c r="V351" s="678"/>
      <c r="W351" s="677"/>
      <c r="X351" s="677"/>
      <c r="Y351" s="678"/>
      <c r="Z351" s="677"/>
      <c r="AA351" s="677"/>
      <c r="AB351" s="677"/>
      <c r="AC351" s="677"/>
      <c r="AD351" s="677"/>
      <c r="AE351" s="677"/>
      <c r="AF351" s="677"/>
      <c r="AG351" s="677"/>
      <c r="AH351" s="677"/>
      <c r="AI351" s="677"/>
      <c r="AJ351" s="677"/>
      <c r="AK351" s="677"/>
    </row>
    <row r="352" spans="1:37">
      <c r="A352" s="676"/>
      <c r="B352" s="677"/>
      <c r="C352" s="677"/>
      <c r="D352" s="677"/>
      <c r="E352" s="677"/>
      <c r="F352" s="677"/>
      <c r="G352" s="677"/>
      <c r="H352" s="677"/>
      <c r="I352" s="677"/>
      <c r="J352" s="677"/>
      <c r="K352" s="677"/>
      <c r="L352" s="677"/>
      <c r="M352" s="678"/>
      <c r="N352" s="677"/>
      <c r="O352" s="677"/>
      <c r="P352" s="677"/>
      <c r="Q352" s="677"/>
      <c r="R352" s="677"/>
      <c r="S352" s="677"/>
      <c r="T352" s="677"/>
      <c r="U352" s="677"/>
      <c r="V352" s="678"/>
      <c r="W352" s="677"/>
      <c r="X352" s="677"/>
      <c r="Y352" s="678"/>
      <c r="Z352" s="677"/>
      <c r="AA352" s="677"/>
      <c r="AB352" s="677"/>
      <c r="AC352" s="677"/>
      <c r="AD352" s="677"/>
      <c r="AE352" s="677"/>
      <c r="AF352" s="677"/>
      <c r="AG352" s="677"/>
      <c r="AH352" s="677"/>
      <c r="AI352" s="677"/>
      <c r="AJ352" s="677"/>
      <c r="AK352" s="677"/>
    </row>
    <row r="353" spans="1:37">
      <c r="A353" s="676"/>
      <c r="B353" s="677"/>
      <c r="C353" s="677"/>
      <c r="D353" s="677"/>
      <c r="E353" s="677"/>
      <c r="F353" s="677"/>
      <c r="G353" s="677"/>
      <c r="H353" s="677"/>
      <c r="I353" s="677"/>
      <c r="J353" s="677"/>
      <c r="K353" s="677"/>
      <c r="L353" s="677"/>
      <c r="M353" s="678"/>
      <c r="N353" s="677"/>
      <c r="O353" s="677"/>
      <c r="P353" s="677"/>
      <c r="Q353" s="677"/>
      <c r="R353" s="677"/>
      <c r="S353" s="677"/>
      <c r="T353" s="677"/>
      <c r="U353" s="677"/>
      <c r="V353" s="678"/>
      <c r="W353" s="677"/>
      <c r="X353" s="677"/>
      <c r="Y353" s="678"/>
      <c r="Z353" s="677"/>
      <c r="AA353" s="677"/>
      <c r="AB353" s="677"/>
      <c r="AC353" s="677"/>
      <c r="AD353" s="677"/>
      <c r="AE353" s="677"/>
      <c r="AF353" s="677"/>
      <c r="AG353" s="677"/>
      <c r="AH353" s="677"/>
      <c r="AI353" s="677"/>
      <c r="AJ353" s="677"/>
      <c r="AK353" s="677"/>
    </row>
    <row r="354" spans="1:37">
      <c r="A354" s="676"/>
      <c r="B354" s="677"/>
      <c r="C354" s="677"/>
      <c r="D354" s="677"/>
      <c r="E354" s="677"/>
      <c r="F354" s="677"/>
      <c r="G354" s="677"/>
      <c r="H354" s="677"/>
      <c r="I354" s="677"/>
      <c r="J354" s="677"/>
      <c r="K354" s="677"/>
      <c r="L354" s="677"/>
      <c r="M354" s="678"/>
      <c r="N354" s="677"/>
      <c r="O354" s="677"/>
      <c r="P354" s="677"/>
      <c r="Q354" s="677"/>
      <c r="R354" s="677"/>
      <c r="S354" s="677"/>
      <c r="T354" s="677"/>
      <c r="U354" s="677"/>
      <c r="V354" s="678"/>
      <c r="W354" s="677"/>
      <c r="X354" s="677"/>
      <c r="Y354" s="678"/>
      <c r="Z354" s="677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</row>
    <row r="355" spans="1:37">
      <c r="A355" s="676"/>
      <c r="B355" s="677"/>
      <c r="C355" s="677"/>
      <c r="D355" s="677"/>
      <c r="E355" s="677"/>
      <c r="F355" s="677"/>
      <c r="G355" s="677"/>
      <c r="H355" s="677"/>
      <c r="I355" s="677"/>
      <c r="J355" s="677"/>
      <c r="K355" s="677"/>
      <c r="L355" s="677"/>
      <c r="M355" s="678"/>
      <c r="N355" s="677"/>
      <c r="O355" s="677"/>
      <c r="P355" s="677"/>
      <c r="Q355" s="677"/>
      <c r="R355" s="677"/>
      <c r="S355" s="677"/>
      <c r="T355" s="677"/>
      <c r="U355" s="677"/>
      <c r="V355" s="678"/>
      <c r="W355" s="677"/>
      <c r="X355" s="677"/>
      <c r="Y355" s="678"/>
      <c r="Z355" s="677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</row>
    <row r="356" spans="1:37">
      <c r="A356" s="676"/>
      <c r="B356" s="677"/>
      <c r="C356" s="677"/>
      <c r="D356" s="677"/>
      <c r="E356" s="677"/>
      <c r="F356" s="677"/>
      <c r="G356" s="677"/>
      <c r="H356" s="677"/>
      <c r="I356" s="677"/>
      <c r="J356" s="677"/>
      <c r="K356" s="677"/>
      <c r="L356" s="677"/>
      <c r="M356" s="678"/>
      <c r="N356" s="677"/>
      <c r="O356" s="677"/>
      <c r="P356" s="677"/>
      <c r="Q356" s="677"/>
      <c r="R356" s="677"/>
      <c r="S356" s="677"/>
      <c r="T356" s="677"/>
      <c r="U356" s="677"/>
      <c r="V356" s="678"/>
      <c r="W356" s="677"/>
      <c r="X356" s="677"/>
      <c r="Y356" s="678"/>
      <c r="Z356" s="677"/>
      <c r="AA356" s="677"/>
      <c r="AB356" s="677"/>
      <c r="AC356" s="677"/>
      <c r="AD356" s="677"/>
      <c r="AE356" s="677"/>
      <c r="AF356" s="677"/>
      <c r="AG356" s="677"/>
      <c r="AH356" s="677"/>
      <c r="AI356" s="677"/>
      <c r="AJ356" s="677"/>
      <c r="AK356" s="677"/>
    </row>
    <row r="357" spans="1:37">
      <c r="A357" s="676"/>
      <c r="B357" s="677"/>
      <c r="C357" s="677"/>
      <c r="D357" s="677"/>
      <c r="E357" s="677"/>
      <c r="F357" s="677"/>
      <c r="G357" s="677"/>
      <c r="H357" s="677"/>
      <c r="I357" s="677"/>
      <c r="J357" s="677"/>
      <c r="K357" s="677"/>
      <c r="L357" s="677"/>
      <c r="M357" s="678"/>
      <c r="N357" s="677"/>
      <c r="O357" s="677"/>
      <c r="P357" s="677"/>
      <c r="Q357" s="677"/>
      <c r="R357" s="677"/>
      <c r="S357" s="677"/>
      <c r="T357" s="677"/>
      <c r="U357" s="677"/>
      <c r="V357" s="678"/>
      <c r="W357" s="677"/>
      <c r="X357" s="677"/>
      <c r="Y357" s="678"/>
      <c r="Z357" s="677"/>
      <c r="AA357" s="677"/>
      <c r="AB357" s="677"/>
      <c r="AC357" s="677"/>
      <c r="AD357" s="677"/>
      <c r="AE357" s="677"/>
      <c r="AF357" s="677"/>
      <c r="AG357" s="677"/>
      <c r="AH357" s="677"/>
      <c r="AI357" s="677"/>
      <c r="AJ357" s="677"/>
      <c r="AK357" s="677"/>
    </row>
    <row r="358" spans="1:37">
      <c r="A358" s="676"/>
      <c r="B358" s="677"/>
      <c r="C358" s="677"/>
      <c r="D358" s="677"/>
      <c r="E358" s="677"/>
      <c r="F358" s="677"/>
      <c r="G358" s="677"/>
      <c r="H358" s="677"/>
      <c r="I358" s="677"/>
      <c r="J358" s="677"/>
      <c r="K358" s="677"/>
      <c r="L358" s="677"/>
      <c r="M358" s="678"/>
      <c r="N358" s="677"/>
      <c r="O358" s="677"/>
      <c r="P358" s="677"/>
      <c r="Q358" s="677"/>
      <c r="R358" s="677"/>
      <c r="S358" s="677"/>
      <c r="T358" s="677"/>
      <c r="U358" s="677"/>
      <c r="V358" s="678"/>
      <c r="W358" s="677"/>
      <c r="X358" s="677"/>
      <c r="Y358" s="678"/>
      <c r="Z358" s="677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</row>
    <row r="359" spans="1:37">
      <c r="A359" s="676"/>
      <c r="B359" s="677"/>
      <c r="C359" s="677"/>
      <c r="D359" s="677"/>
      <c r="E359" s="677"/>
      <c r="F359" s="677"/>
      <c r="G359" s="677"/>
      <c r="H359" s="677"/>
      <c r="I359" s="677"/>
      <c r="J359" s="677"/>
      <c r="K359" s="677"/>
      <c r="L359" s="677"/>
      <c r="M359" s="678"/>
      <c r="N359" s="677"/>
      <c r="O359" s="677"/>
      <c r="P359" s="677"/>
      <c r="Q359" s="677"/>
      <c r="R359" s="677"/>
      <c r="S359" s="677"/>
      <c r="T359" s="677"/>
      <c r="U359" s="677"/>
      <c r="V359" s="678"/>
      <c r="W359" s="677"/>
      <c r="X359" s="677"/>
      <c r="Y359" s="678"/>
      <c r="Z359" s="677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</row>
    <row r="360" spans="1:37">
      <c r="A360" s="676"/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8"/>
      <c r="N360" s="677"/>
      <c r="O360" s="677"/>
      <c r="P360" s="677"/>
      <c r="Q360" s="677"/>
      <c r="R360" s="677"/>
      <c r="S360" s="677"/>
      <c r="T360" s="677"/>
      <c r="U360" s="677"/>
      <c r="V360" s="678"/>
      <c r="W360" s="677"/>
      <c r="X360" s="677"/>
      <c r="Y360" s="678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677"/>
    </row>
    <row r="361" spans="1:37">
      <c r="A361" s="676"/>
      <c r="B361" s="677"/>
      <c r="C361" s="677"/>
      <c r="D361" s="677"/>
      <c r="E361" s="677"/>
      <c r="F361" s="677"/>
      <c r="G361" s="677"/>
      <c r="H361" s="677"/>
      <c r="I361" s="677"/>
      <c r="J361" s="677"/>
      <c r="K361" s="677"/>
      <c r="L361" s="677"/>
      <c r="M361" s="678"/>
      <c r="N361" s="677"/>
      <c r="O361" s="677"/>
      <c r="P361" s="677"/>
      <c r="Q361" s="677"/>
      <c r="R361" s="677"/>
      <c r="S361" s="677"/>
      <c r="T361" s="677"/>
      <c r="U361" s="677"/>
      <c r="V361" s="678"/>
      <c r="W361" s="677"/>
      <c r="X361" s="677"/>
      <c r="Y361" s="678"/>
      <c r="Z361" s="677"/>
      <c r="AA361" s="677"/>
      <c r="AB361" s="677"/>
      <c r="AC361" s="677"/>
      <c r="AD361" s="677"/>
      <c r="AE361" s="677"/>
      <c r="AF361" s="677"/>
      <c r="AG361" s="677"/>
      <c r="AH361" s="677"/>
      <c r="AI361" s="677"/>
      <c r="AJ361" s="677"/>
      <c r="AK361" s="677"/>
    </row>
    <row r="362" spans="1:37">
      <c r="A362" s="676"/>
      <c r="B362" s="677"/>
      <c r="C362" s="677"/>
      <c r="D362" s="677"/>
      <c r="E362" s="677"/>
      <c r="F362" s="677"/>
      <c r="G362" s="677"/>
      <c r="H362" s="677"/>
      <c r="I362" s="677"/>
      <c r="J362" s="677"/>
      <c r="K362" s="677"/>
      <c r="L362" s="677"/>
      <c r="M362" s="678"/>
      <c r="N362" s="677"/>
      <c r="O362" s="677"/>
      <c r="P362" s="677"/>
      <c r="Q362" s="677"/>
      <c r="R362" s="677"/>
      <c r="S362" s="677"/>
      <c r="T362" s="677"/>
      <c r="U362" s="677"/>
      <c r="V362" s="678"/>
      <c r="W362" s="677"/>
      <c r="X362" s="677"/>
      <c r="Y362" s="678"/>
      <c r="Z362" s="677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</row>
    <row r="363" spans="1:37">
      <c r="A363" s="676"/>
      <c r="B363" s="677"/>
      <c r="C363" s="677"/>
      <c r="D363" s="677"/>
      <c r="E363" s="677"/>
      <c r="F363" s="677"/>
      <c r="G363" s="677"/>
      <c r="H363" s="677"/>
      <c r="I363" s="677"/>
      <c r="J363" s="677"/>
      <c r="K363" s="677"/>
      <c r="L363" s="677"/>
      <c r="M363" s="678"/>
      <c r="N363" s="677"/>
      <c r="O363" s="677"/>
      <c r="P363" s="677"/>
      <c r="Q363" s="677"/>
      <c r="R363" s="677"/>
      <c r="S363" s="677"/>
      <c r="T363" s="677"/>
      <c r="U363" s="677"/>
      <c r="V363" s="678"/>
      <c r="W363" s="677"/>
      <c r="X363" s="677"/>
      <c r="Y363" s="678"/>
      <c r="Z363" s="677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</row>
    <row r="364" spans="1:37">
      <c r="A364" s="676"/>
      <c r="B364" s="677"/>
      <c r="C364" s="677"/>
      <c r="D364" s="677"/>
      <c r="E364" s="677"/>
      <c r="F364" s="677"/>
      <c r="G364" s="677"/>
      <c r="H364" s="677"/>
      <c r="I364" s="677"/>
      <c r="J364" s="677"/>
      <c r="K364" s="677"/>
      <c r="L364" s="677"/>
      <c r="M364" s="678"/>
      <c r="N364" s="677"/>
      <c r="O364" s="677"/>
      <c r="P364" s="677"/>
      <c r="Q364" s="677"/>
      <c r="R364" s="677"/>
      <c r="S364" s="677"/>
      <c r="T364" s="677"/>
      <c r="U364" s="677"/>
      <c r="V364" s="678"/>
      <c r="W364" s="677"/>
      <c r="X364" s="677"/>
      <c r="Y364" s="678"/>
      <c r="Z364" s="677"/>
      <c r="AA364" s="677"/>
      <c r="AB364" s="677"/>
      <c r="AC364" s="677"/>
      <c r="AD364" s="677"/>
      <c r="AE364" s="677"/>
      <c r="AF364" s="677"/>
      <c r="AG364" s="677"/>
      <c r="AH364" s="677"/>
      <c r="AI364" s="677"/>
      <c r="AJ364" s="677"/>
      <c r="AK364" s="677"/>
    </row>
    <row r="365" spans="1:37">
      <c r="A365" s="676"/>
      <c r="B365" s="677"/>
      <c r="C365" s="677"/>
      <c r="D365" s="677"/>
      <c r="E365" s="677"/>
      <c r="F365" s="677"/>
      <c r="G365" s="677"/>
      <c r="H365" s="677"/>
      <c r="I365" s="677"/>
      <c r="J365" s="677"/>
      <c r="K365" s="677"/>
      <c r="L365" s="677"/>
      <c r="M365" s="678"/>
      <c r="N365" s="677"/>
      <c r="O365" s="677"/>
      <c r="P365" s="677"/>
      <c r="Q365" s="677"/>
      <c r="R365" s="677"/>
      <c r="S365" s="677"/>
      <c r="T365" s="677"/>
      <c r="U365" s="677"/>
      <c r="V365" s="678"/>
      <c r="W365" s="677"/>
      <c r="X365" s="677"/>
      <c r="Y365" s="678"/>
      <c r="Z365" s="677"/>
      <c r="AA365" s="677"/>
      <c r="AB365" s="677"/>
      <c r="AC365" s="677"/>
      <c r="AD365" s="677"/>
      <c r="AE365" s="677"/>
      <c r="AF365" s="677"/>
      <c r="AG365" s="677"/>
      <c r="AH365" s="677"/>
      <c r="AI365" s="677"/>
      <c r="AJ365" s="677"/>
      <c r="AK365" s="677"/>
    </row>
    <row r="366" spans="1:37">
      <c r="A366" s="676"/>
      <c r="B366" s="677"/>
      <c r="C366" s="677"/>
      <c r="D366" s="677"/>
      <c r="E366" s="677"/>
      <c r="F366" s="677"/>
      <c r="G366" s="677"/>
      <c r="H366" s="677"/>
      <c r="I366" s="677"/>
      <c r="J366" s="677"/>
      <c r="K366" s="677"/>
      <c r="L366" s="677"/>
      <c r="M366" s="678"/>
      <c r="N366" s="677"/>
      <c r="O366" s="677"/>
      <c r="P366" s="677"/>
      <c r="Q366" s="677"/>
      <c r="R366" s="677"/>
      <c r="S366" s="677"/>
      <c r="T366" s="677"/>
      <c r="U366" s="677"/>
      <c r="V366" s="678"/>
      <c r="W366" s="677"/>
      <c r="X366" s="677"/>
      <c r="Y366" s="678"/>
      <c r="Z366" s="677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</row>
    <row r="367" spans="1:37">
      <c r="A367" s="676"/>
      <c r="B367" s="677"/>
      <c r="C367" s="677"/>
      <c r="D367" s="677"/>
      <c r="E367" s="677"/>
      <c r="F367" s="677"/>
      <c r="G367" s="677"/>
      <c r="H367" s="677"/>
      <c r="I367" s="677"/>
      <c r="J367" s="677"/>
      <c r="K367" s="677"/>
      <c r="L367" s="677"/>
      <c r="M367" s="678"/>
      <c r="N367" s="677"/>
      <c r="O367" s="677"/>
      <c r="P367" s="677"/>
      <c r="Q367" s="677"/>
      <c r="R367" s="677"/>
      <c r="S367" s="677"/>
      <c r="T367" s="677"/>
      <c r="U367" s="677"/>
      <c r="V367" s="678"/>
      <c r="W367" s="677"/>
      <c r="X367" s="677"/>
      <c r="Y367" s="678"/>
      <c r="Z367" s="677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</row>
    <row r="368" spans="1:37">
      <c r="A368" s="676"/>
      <c r="B368" s="677"/>
      <c r="C368" s="677"/>
      <c r="D368" s="677"/>
      <c r="E368" s="677"/>
      <c r="F368" s="677"/>
      <c r="G368" s="677"/>
      <c r="H368" s="677"/>
      <c r="I368" s="677"/>
      <c r="J368" s="677"/>
      <c r="K368" s="677"/>
      <c r="L368" s="677"/>
      <c r="M368" s="678"/>
      <c r="N368" s="677"/>
      <c r="O368" s="677"/>
      <c r="P368" s="677"/>
      <c r="Q368" s="677"/>
      <c r="R368" s="677"/>
      <c r="S368" s="677"/>
      <c r="T368" s="677"/>
      <c r="U368" s="677"/>
      <c r="V368" s="678"/>
      <c r="W368" s="677"/>
      <c r="X368" s="677"/>
      <c r="Y368" s="678"/>
      <c r="Z368" s="677"/>
      <c r="AA368" s="677"/>
      <c r="AB368" s="677"/>
      <c r="AC368" s="677"/>
      <c r="AD368" s="677"/>
      <c r="AE368" s="677"/>
      <c r="AF368" s="677"/>
      <c r="AG368" s="677"/>
      <c r="AH368" s="677"/>
      <c r="AI368" s="677"/>
      <c r="AJ368" s="677"/>
      <c r="AK368" s="677"/>
    </row>
    <row r="369" spans="1:37">
      <c r="A369" s="676"/>
      <c r="B369" s="677"/>
      <c r="C369" s="677"/>
      <c r="D369" s="677"/>
      <c r="E369" s="677"/>
      <c r="F369" s="677"/>
      <c r="G369" s="677"/>
      <c r="H369" s="677"/>
      <c r="I369" s="677"/>
      <c r="J369" s="677"/>
      <c r="K369" s="677"/>
      <c r="L369" s="677"/>
      <c r="M369" s="678"/>
      <c r="N369" s="677"/>
      <c r="O369" s="677"/>
      <c r="P369" s="677"/>
      <c r="Q369" s="677"/>
      <c r="R369" s="677"/>
      <c r="S369" s="677"/>
      <c r="T369" s="677"/>
      <c r="U369" s="677"/>
      <c r="V369" s="678"/>
      <c r="W369" s="677"/>
      <c r="X369" s="677"/>
      <c r="Y369" s="678"/>
      <c r="Z369" s="677"/>
      <c r="AA369" s="677"/>
      <c r="AB369" s="677"/>
      <c r="AC369" s="677"/>
      <c r="AD369" s="677"/>
      <c r="AE369" s="677"/>
      <c r="AF369" s="677"/>
      <c r="AG369" s="677"/>
      <c r="AH369" s="677"/>
      <c r="AI369" s="677"/>
      <c r="AJ369" s="677"/>
      <c r="AK369" s="677"/>
    </row>
    <row r="370" spans="1:37">
      <c r="A370" s="676"/>
      <c r="B370" s="677"/>
      <c r="C370" s="677"/>
      <c r="D370" s="677"/>
      <c r="E370" s="677"/>
      <c r="F370" s="677"/>
      <c r="G370" s="677"/>
      <c r="H370" s="677"/>
      <c r="I370" s="677"/>
      <c r="J370" s="677"/>
      <c r="K370" s="677"/>
      <c r="L370" s="677"/>
      <c r="M370" s="678"/>
      <c r="N370" s="677"/>
      <c r="O370" s="677"/>
      <c r="P370" s="677"/>
      <c r="Q370" s="677"/>
      <c r="R370" s="677"/>
      <c r="S370" s="677"/>
      <c r="T370" s="677"/>
      <c r="U370" s="677"/>
      <c r="V370" s="678"/>
      <c r="W370" s="677"/>
      <c r="X370" s="677"/>
      <c r="Y370" s="678"/>
      <c r="Z370" s="677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</row>
    <row r="371" spans="1:37">
      <c r="A371" s="676"/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8"/>
      <c r="N371" s="677"/>
      <c r="O371" s="677"/>
      <c r="P371" s="677"/>
      <c r="Q371" s="677"/>
      <c r="R371" s="677"/>
      <c r="S371" s="677"/>
      <c r="T371" s="677"/>
      <c r="U371" s="677"/>
      <c r="V371" s="678"/>
      <c r="W371" s="677"/>
      <c r="X371" s="677"/>
      <c r="Y371" s="678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</row>
    <row r="372" spans="1:37">
      <c r="A372" s="676"/>
      <c r="B372" s="677"/>
      <c r="C372" s="677"/>
      <c r="D372" s="677"/>
      <c r="E372" s="677"/>
      <c r="F372" s="677"/>
      <c r="G372" s="677"/>
      <c r="H372" s="677"/>
      <c r="I372" s="677"/>
      <c r="J372" s="677"/>
      <c r="K372" s="677"/>
      <c r="L372" s="677"/>
      <c r="M372" s="678"/>
      <c r="N372" s="677"/>
      <c r="O372" s="677"/>
      <c r="P372" s="677"/>
      <c r="Q372" s="677"/>
      <c r="R372" s="677"/>
      <c r="S372" s="677"/>
      <c r="T372" s="677"/>
      <c r="U372" s="677"/>
      <c r="V372" s="678"/>
      <c r="W372" s="677"/>
      <c r="X372" s="677"/>
      <c r="Y372" s="678"/>
      <c r="Z372" s="677"/>
      <c r="AA372" s="677"/>
      <c r="AB372" s="677"/>
      <c r="AC372" s="677"/>
      <c r="AD372" s="677"/>
      <c r="AE372" s="677"/>
      <c r="AF372" s="677"/>
      <c r="AG372" s="677"/>
      <c r="AH372" s="677"/>
      <c r="AI372" s="677"/>
      <c r="AJ372" s="677"/>
      <c r="AK372" s="677"/>
    </row>
    <row r="373" spans="1:37">
      <c r="A373" s="676"/>
      <c r="B373" s="677"/>
      <c r="C373" s="677"/>
      <c r="D373" s="677"/>
      <c r="E373" s="677"/>
      <c r="F373" s="677"/>
      <c r="G373" s="677"/>
      <c r="H373" s="677"/>
      <c r="I373" s="677"/>
      <c r="J373" s="677"/>
      <c r="K373" s="677"/>
      <c r="L373" s="677"/>
      <c r="M373" s="678"/>
      <c r="N373" s="677"/>
      <c r="O373" s="677"/>
      <c r="P373" s="677"/>
      <c r="Q373" s="677"/>
      <c r="R373" s="677"/>
      <c r="S373" s="677"/>
      <c r="T373" s="677"/>
      <c r="U373" s="677"/>
      <c r="V373" s="678"/>
      <c r="W373" s="677"/>
      <c r="X373" s="677"/>
      <c r="Y373" s="678"/>
      <c r="Z373" s="677"/>
      <c r="AA373" s="677"/>
      <c r="AB373" s="677"/>
      <c r="AC373" s="677"/>
      <c r="AD373" s="677"/>
      <c r="AE373" s="677"/>
      <c r="AF373" s="677"/>
      <c r="AG373" s="677"/>
      <c r="AH373" s="677"/>
      <c r="AI373" s="677"/>
      <c r="AJ373" s="677"/>
      <c r="AK373" s="677"/>
    </row>
    <row r="374" spans="1:37">
      <c r="A374" s="676"/>
      <c r="B374" s="677"/>
      <c r="C374" s="677"/>
      <c r="D374" s="677"/>
      <c r="E374" s="677"/>
      <c r="F374" s="677"/>
      <c r="G374" s="677"/>
      <c r="H374" s="677"/>
      <c r="I374" s="677"/>
      <c r="J374" s="677"/>
      <c r="K374" s="677"/>
      <c r="L374" s="677"/>
      <c r="M374" s="678"/>
      <c r="N374" s="677"/>
      <c r="O374" s="677"/>
      <c r="P374" s="677"/>
      <c r="Q374" s="677"/>
      <c r="R374" s="677"/>
      <c r="S374" s="677"/>
      <c r="T374" s="677"/>
      <c r="U374" s="677"/>
      <c r="V374" s="678"/>
      <c r="W374" s="677"/>
      <c r="X374" s="677"/>
      <c r="Y374" s="678"/>
      <c r="Z374" s="677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</row>
    <row r="375" spans="1:37">
      <c r="A375" s="676"/>
      <c r="B375" s="677"/>
      <c r="C375" s="677"/>
      <c r="D375" s="677"/>
      <c r="E375" s="677"/>
      <c r="F375" s="677"/>
      <c r="G375" s="677"/>
      <c r="H375" s="677"/>
      <c r="I375" s="677"/>
      <c r="J375" s="677"/>
      <c r="K375" s="677"/>
      <c r="L375" s="677"/>
      <c r="M375" s="678"/>
      <c r="N375" s="677"/>
      <c r="O375" s="677"/>
      <c r="P375" s="677"/>
      <c r="Q375" s="677"/>
      <c r="R375" s="677"/>
      <c r="S375" s="677"/>
      <c r="T375" s="677"/>
      <c r="U375" s="677"/>
      <c r="V375" s="678"/>
      <c r="W375" s="677"/>
      <c r="X375" s="677"/>
      <c r="Y375" s="678"/>
      <c r="Z375" s="677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</row>
    <row r="376" spans="1:37">
      <c r="A376" s="676"/>
      <c r="B376" s="677"/>
      <c r="C376" s="677"/>
      <c r="D376" s="677"/>
      <c r="E376" s="677"/>
      <c r="F376" s="677"/>
      <c r="G376" s="677"/>
      <c r="H376" s="677"/>
      <c r="I376" s="677"/>
      <c r="J376" s="677"/>
      <c r="K376" s="677"/>
      <c r="L376" s="677"/>
      <c r="M376" s="678"/>
      <c r="N376" s="677"/>
      <c r="O376" s="677"/>
      <c r="P376" s="677"/>
      <c r="Q376" s="677"/>
      <c r="R376" s="677"/>
      <c r="S376" s="677"/>
      <c r="T376" s="677"/>
      <c r="U376" s="677"/>
      <c r="V376" s="678"/>
      <c r="W376" s="677"/>
      <c r="X376" s="677"/>
      <c r="Y376" s="678"/>
      <c r="Z376" s="677"/>
      <c r="AA376" s="677"/>
      <c r="AB376" s="677"/>
      <c r="AC376" s="677"/>
      <c r="AD376" s="677"/>
      <c r="AE376" s="677"/>
      <c r="AF376" s="677"/>
      <c r="AG376" s="677"/>
      <c r="AH376" s="677"/>
      <c r="AI376" s="677"/>
      <c r="AJ376" s="677"/>
      <c r="AK376" s="677"/>
    </row>
    <row r="377" spans="1:37">
      <c r="A377" s="676"/>
      <c r="B377" s="677"/>
      <c r="C377" s="677"/>
      <c r="D377" s="677"/>
      <c r="E377" s="677"/>
      <c r="F377" s="677"/>
      <c r="G377" s="677"/>
      <c r="H377" s="677"/>
      <c r="I377" s="677"/>
      <c r="J377" s="677"/>
      <c r="K377" s="677"/>
      <c r="L377" s="677"/>
      <c r="M377" s="678"/>
      <c r="N377" s="677"/>
      <c r="O377" s="677"/>
      <c r="P377" s="677"/>
      <c r="Q377" s="677"/>
      <c r="R377" s="677"/>
      <c r="S377" s="677"/>
      <c r="T377" s="677"/>
      <c r="U377" s="677"/>
      <c r="V377" s="678"/>
      <c r="W377" s="677"/>
      <c r="X377" s="677"/>
      <c r="Y377" s="678"/>
      <c r="Z377" s="677"/>
      <c r="AA377" s="677"/>
      <c r="AB377" s="677"/>
      <c r="AC377" s="677"/>
      <c r="AD377" s="677"/>
      <c r="AE377" s="677"/>
      <c r="AF377" s="677"/>
      <c r="AG377" s="677"/>
      <c r="AH377" s="677"/>
      <c r="AI377" s="677"/>
      <c r="AJ377" s="677"/>
      <c r="AK377" s="677"/>
    </row>
    <row r="378" spans="1:37">
      <c r="A378" s="676"/>
      <c r="B378" s="677"/>
      <c r="C378" s="677"/>
      <c r="D378" s="677"/>
      <c r="E378" s="677"/>
      <c r="F378" s="677"/>
      <c r="G378" s="677"/>
      <c r="H378" s="677"/>
      <c r="I378" s="677"/>
      <c r="J378" s="677"/>
      <c r="K378" s="677"/>
      <c r="L378" s="677"/>
      <c r="M378" s="678"/>
      <c r="N378" s="677"/>
      <c r="O378" s="677"/>
      <c r="P378" s="677"/>
      <c r="Q378" s="677"/>
      <c r="R378" s="677"/>
      <c r="S378" s="677"/>
      <c r="T378" s="677"/>
      <c r="U378" s="677"/>
      <c r="V378" s="678"/>
      <c r="W378" s="677"/>
      <c r="X378" s="677"/>
      <c r="Y378" s="678"/>
      <c r="Z378" s="677"/>
      <c r="AA378" s="677"/>
      <c r="AB378" s="677"/>
      <c r="AC378" s="677"/>
      <c r="AD378" s="677"/>
      <c r="AE378" s="677"/>
      <c r="AF378" s="677"/>
      <c r="AG378" s="677"/>
      <c r="AH378" s="677"/>
      <c r="AI378" s="677"/>
      <c r="AJ378" s="677"/>
      <c r="AK378" s="677"/>
    </row>
    <row r="379" spans="1:37">
      <c r="A379" s="676"/>
      <c r="B379" s="677"/>
      <c r="C379" s="677"/>
      <c r="D379" s="677"/>
      <c r="E379" s="677"/>
      <c r="F379" s="677"/>
      <c r="G379" s="677"/>
      <c r="H379" s="677"/>
      <c r="I379" s="677"/>
      <c r="J379" s="677"/>
      <c r="K379" s="677"/>
      <c r="L379" s="677"/>
      <c r="M379" s="678"/>
      <c r="N379" s="677"/>
      <c r="O379" s="677"/>
      <c r="P379" s="677"/>
      <c r="Q379" s="677"/>
      <c r="R379" s="677"/>
      <c r="S379" s="677"/>
      <c r="T379" s="677"/>
      <c r="U379" s="677"/>
      <c r="V379" s="678"/>
      <c r="W379" s="677"/>
      <c r="X379" s="677"/>
      <c r="Y379" s="678"/>
      <c r="Z379" s="677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</row>
    <row r="380" spans="1:37">
      <c r="A380" s="676"/>
      <c r="B380" s="677"/>
      <c r="C380" s="677"/>
      <c r="D380" s="677"/>
      <c r="E380" s="677"/>
      <c r="F380" s="677"/>
      <c r="G380" s="677"/>
      <c r="H380" s="677"/>
      <c r="I380" s="677"/>
      <c r="J380" s="677"/>
      <c r="K380" s="677"/>
      <c r="L380" s="677"/>
      <c r="M380" s="678"/>
      <c r="N380" s="677"/>
      <c r="O380" s="677"/>
      <c r="P380" s="677"/>
      <c r="Q380" s="677"/>
      <c r="R380" s="677"/>
      <c r="S380" s="677"/>
      <c r="T380" s="677"/>
      <c r="U380" s="677"/>
      <c r="V380" s="678"/>
      <c r="W380" s="677"/>
      <c r="X380" s="677"/>
      <c r="Y380" s="678"/>
      <c r="Z380" s="677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</row>
    <row r="381" spans="1:37">
      <c r="A381" s="676"/>
      <c r="B381" s="677"/>
      <c r="C381" s="677"/>
      <c r="D381" s="677"/>
      <c r="E381" s="677"/>
      <c r="F381" s="677"/>
      <c r="G381" s="677"/>
      <c r="H381" s="677"/>
      <c r="I381" s="677"/>
      <c r="J381" s="677"/>
      <c r="K381" s="677"/>
      <c r="L381" s="677"/>
      <c r="M381" s="678"/>
      <c r="N381" s="677"/>
      <c r="O381" s="677"/>
      <c r="P381" s="677"/>
      <c r="Q381" s="677"/>
      <c r="R381" s="677"/>
      <c r="S381" s="677"/>
      <c r="T381" s="677"/>
      <c r="U381" s="677"/>
      <c r="V381" s="678"/>
      <c r="W381" s="677"/>
      <c r="X381" s="677"/>
      <c r="Y381" s="678"/>
      <c r="Z381" s="677"/>
      <c r="AA381" s="677"/>
      <c r="AB381" s="677"/>
      <c r="AC381" s="677"/>
      <c r="AD381" s="677"/>
      <c r="AE381" s="677"/>
      <c r="AF381" s="677"/>
      <c r="AG381" s="677"/>
      <c r="AH381" s="677"/>
      <c r="AI381" s="677"/>
      <c r="AJ381" s="677"/>
      <c r="AK381" s="677"/>
    </row>
    <row r="382" spans="1:37">
      <c r="A382" s="676"/>
      <c r="B382" s="677"/>
      <c r="C382" s="677"/>
      <c r="D382" s="677"/>
      <c r="E382" s="677"/>
      <c r="F382" s="677"/>
      <c r="G382" s="677"/>
      <c r="H382" s="677"/>
      <c r="I382" s="677"/>
      <c r="J382" s="677"/>
      <c r="K382" s="677"/>
      <c r="L382" s="677"/>
      <c r="M382" s="678"/>
      <c r="N382" s="677"/>
      <c r="O382" s="677"/>
      <c r="P382" s="677"/>
      <c r="Q382" s="677"/>
      <c r="R382" s="677"/>
      <c r="S382" s="677"/>
      <c r="T382" s="677"/>
      <c r="U382" s="677"/>
      <c r="V382" s="678"/>
      <c r="W382" s="677"/>
      <c r="X382" s="677"/>
      <c r="Y382" s="678"/>
      <c r="Z382" s="677"/>
      <c r="AA382" s="677"/>
      <c r="AB382" s="677"/>
      <c r="AC382" s="677"/>
      <c r="AD382" s="677"/>
      <c r="AE382" s="677"/>
      <c r="AF382" s="677"/>
      <c r="AG382" s="677"/>
      <c r="AH382" s="677"/>
      <c r="AI382" s="677"/>
      <c r="AJ382" s="677"/>
      <c r="AK382" s="677"/>
    </row>
    <row r="383" spans="1:37">
      <c r="A383" s="676"/>
      <c r="B383" s="677"/>
      <c r="C383" s="677"/>
      <c r="D383" s="677"/>
      <c r="E383" s="677"/>
      <c r="F383" s="677"/>
      <c r="G383" s="677"/>
      <c r="H383" s="677"/>
      <c r="I383" s="677"/>
      <c r="J383" s="677"/>
      <c r="K383" s="677"/>
      <c r="L383" s="677"/>
      <c r="M383" s="678"/>
      <c r="N383" s="677"/>
      <c r="O383" s="677"/>
      <c r="P383" s="677"/>
      <c r="Q383" s="677"/>
      <c r="R383" s="677"/>
      <c r="S383" s="677"/>
      <c r="T383" s="677"/>
      <c r="U383" s="677"/>
      <c r="V383" s="678"/>
      <c r="W383" s="677"/>
      <c r="X383" s="677"/>
      <c r="Y383" s="678"/>
      <c r="Z383" s="677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</row>
    <row r="384" spans="1:37">
      <c r="A384" s="676"/>
      <c r="B384" s="677"/>
      <c r="C384" s="677"/>
      <c r="D384" s="677"/>
      <c r="E384" s="677"/>
      <c r="F384" s="677"/>
      <c r="G384" s="677"/>
      <c r="H384" s="677"/>
      <c r="I384" s="677"/>
      <c r="J384" s="677"/>
      <c r="K384" s="677"/>
      <c r="L384" s="677"/>
      <c r="M384" s="678"/>
      <c r="N384" s="677"/>
      <c r="O384" s="677"/>
      <c r="P384" s="677"/>
      <c r="Q384" s="677"/>
      <c r="R384" s="677"/>
      <c r="S384" s="677"/>
      <c r="T384" s="677"/>
      <c r="U384" s="677"/>
      <c r="V384" s="678"/>
      <c r="W384" s="677"/>
      <c r="X384" s="677"/>
      <c r="Y384" s="678"/>
      <c r="Z384" s="677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</row>
    <row r="385" spans="1:37">
      <c r="A385" s="676"/>
      <c r="B385" s="677"/>
      <c r="C385" s="677"/>
      <c r="D385" s="677"/>
      <c r="E385" s="677"/>
      <c r="F385" s="677"/>
      <c r="G385" s="677"/>
      <c r="H385" s="677"/>
      <c r="I385" s="677"/>
      <c r="J385" s="677"/>
      <c r="K385" s="677"/>
      <c r="L385" s="677"/>
      <c r="M385" s="678"/>
      <c r="N385" s="677"/>
      <c r="O385" s="677"/>
      <c r="P385" s="677"/>
      <c r="Q385" s="677"/>
      <c r="R385" s="677"/>
      <c r="S385" s="677"/>
      <c r="T385" s="677"/>
      <c r="U385" s="677"/>
      <c r="V385" s="678"/>
      <c r="W385" s="677"/>
      <c r="X385" s="677"/>
      <c r="Y385" s="678"/>
      <c r="Z385" s="677"/>
      <c r="AA385" s="677"/>
      <c r="AB385" s="677"/>
      <c r="AC385" s="677"/>
      <c r="AD385" s="677"/>
      <c r="AE385" s="677"/>
      <c r="AF385" s="677"/>
      <c r="AG385" s="677"/>
      <c r="AH385" s="677"/>
      <c r="AI385" s="677"/>
      <c r="AJ385" s="677"/>
      <c r="AK385" s="677"/>
    </row>
    <row r="386" spans="1:37">
      <c r="A386" s="676"/>
      <c r="B386" s="677"/>
      <c r="C386" s="677"/>
      <c r="D386" s="677"/>
      <c r="E386" s="677"/>
      <c r="F386" s="677"/>
      <c r="G386" s="677"/>
      <c r="H386" s="677"/>
      <c r="I386" s="677"/>
      <c r="J386" s="677"/>
      <c r="K386" s="677"/>
      <c r="L386" s="677"/>
      <c r="M386" s="678"/>
      <c r="N386" s="677"/>
      <c r="O386" s="677"/>
      <c r="P386" s="677"/>
      <c r="Q386" s="677"/>
      <c r="R386" s="677"/>
      <c r="S386" s="677"/>
      <c r="T386" s="677"/>
      <c r="U386" s="677"/>
      <c r="V386" s="678"/>
      <c r="W386" s="677"/>
      <c r="X386" s="677"/>
      <c r="Y386" s="678"/>
      <c r="Z386" s="677"/>
      <c r="AA386" s="677"/>
      <c r="AB386" s="677"/>
      <c r="AC386" s="677"/>
      <c r="AD386" s="677"/>
      <c r="AE386" s="677"/>
      <c r="AF386" s="677"/>
      <c r="AG386" s="677"/>
      <c r="AH386" s="677"/>
      <c r="AI386" s="677"/>
      <c r="AJ386" s="677"/>
      <c r="AK386" s="677"/>
    </row>
    <row r="387" spans="1:37">
      <c r="A387" s="676"/>
      <c r="B387" s="677"/>
      <c r="C387" s="677"/>
      <c r="D387" s="677"/>
      <c r="E387" s="677"/>
      <c r="F387" s="677"/>
      <c r="G387" s="677"/>
      <c r="H387" s="677"/>
      <c r="I387" s="677"/>
      <c r="J387" s="677"/>
      <c r="K387" s="677"/>
      <c r="L387" s="677"/>
      <c r="M387" s="678"/>
      <c r="N387" s="677"/>
      <c r="O387" s="677"/>
      <c r="P387" s="677"/>
      <c r="Q387" s="677"/>
      <c r="R387" s="677"/>
      <c r="S387" s="677"/>
      <c r="T387" s="677"/>
      <c r="U387" s="677"/>
      <c r="V387" s="678"/>
      <c r="W387" s="677"/>
      <c r="X387" s="677"/>
      <c r="Y387" s="678"/>
      <c r="Z387" s="677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</row>
    <row r="388" spans="1:37">
      <c r="A388" s="676"/>
      <c r="B388" s="677"/>
      <c r="C388" s="677"/>
      <c r="D388" s="677"/>
      <c r="E388" s="677"/>
      <c r="F388" s="677"/>
      <c r="G388" s="677"/>
      <c r="H388" s="677"/>
      <c r="I388" s="677"/>
      <c r="J388" s="677"/>
      <c r="K388" s="677"/>
      <c r="L388" s="677"/>
      <c r="M388" s="678"/>
      <c r="N388" s="677"/>
      <c r="O388" s="677"/>
      <c r="P388" s="677"/>
      <c r="Q388" s="677"/>
      <c r="R388" s="677"/>
      <c r="S388" s="677"/>
      <c r="T388" s="677"/>
      <c r="U388" s="677"/>
      <c r="V388" s="678"/>
      <c r="W388" s="677"/>
      <c r="X388" s="677"/>
      <c r="Y388" s="678"/>
      <c r="Z388" s="677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</row>
    <row r="389" spans="1:37">
      <c r="A389" s="676"/>
      <c r="B389" s="677"/>
      <c r="C389" s="677"/>
      <c r="D389" s="677"/>
      <c r="E389" s="677"/>
      <c r="F389" s="677"/>
      <c r="G389" s="677"/>
      <c r="H389" s="677"/>
      <c r="I389" s="677"/>
      <c r="J389" s="677"/>
      <c r="K389" s="677"/>
      <c r="L389" s="677"/>
      <c r="M389" s="678"/>
      <c r="N389" s="677"/>
      <c r="O389" s="677"/>
      <c r="P389" s="677"/>
      <c r="Q389" s="677"/>
      <c r="R389" s="677"/>
      <c r="S389" s="677"/>
      <c r="T389" s="677"/>
      <c r="U389" s="677"/>
      <c r="V389" s="678"/>
      <c r="W389" s="677"/>
      <c r="X389" s="677"/>
      <c r="Y389" s="678"/>
      <c r="Z389" s="677"/>
      <c r="AA389" s="677"/>
      <c r="AB389" s="677"/>
      <c r="AC389" s="677"/>
      <c r="AD389" s="677"/>
      <c r="AE389" s="677"/>
      <c r="AF389" s="677"/>
      <c r="AG389" s="677"/>
      <c r="AH389" s="677"/>
      <c r="AI389" s="677"/>
      <c r="AJ389" s="677"/>
      <c r="AK389" s="677"/>
    </row>
    <row r="390" spans="1:37">
      <c r="A390" s="676"/>
      <c r="B390" s="677"/>
      <c r="C390" s="677"/>
      <c r="D390" s="677"/>
      <c r="E390" s="677"/>
      <c r="F390" s="677"/>
      <c r="G390" s="677"/>
      <c r="H390" s="677"/>
      <c r="I390" s="677"/>
      <c r="J390" s="677"/>
      <c r="K390" s="677"/>
      <c r="L390" s="677"/>
      <c r="M390" s="678"/>
      <c r="N390" s="677"/>
      <c r="O390" s="677"/>
      <c r="P390" s="677"/>
      <c r="Q390" s="677"/>
      <c r="R390" s="677"/>
      <c r="S390" s="677"/>
      <c r="T390" s="677"/>
      <c r="U390" s="677"/>
      <c r="V390" s="678"/>
      <c r="W390" s="677"/>
      <c r="X390" s="677"/>
      <c r="Y390" s="678"/>
      <c r="Z390" s="677"/>
      <c r="AA390" s="677"/>
      <c r="AB390" s="677"/>
      <c r="AC390" s="677"/>
      <c r="AD390" s="677"/>
      <c r="AE390" s="677"/>
      <c r="AF390" s="677"/>
      <c r="AG390" s="677"/>
      <c r="AH390" s="677"/>
      <c r="AI390" s="677"/>
      <c r="AJ390" s="677"/>
      <c r="AK390" s="677"/>
    </row>
    <row r="391" spans="1:37">
      <c r="A391" s="676"/>
      <c r="B391" s="677"/>
      <c r="C391" s="677"/>
      <c r="D391" s="677"/>
      <c r="E391" s="677"/>
      <c r="F391" s="677"/>
      <c r="G391" s="677"/>
      <c r="H391" s="677"/>
      <c r="I391" s="677"/>
      <c r="J391" s="677"/>
      <c r="K391" s="677"/>
      <c r="L391" s="677"/>
      <c r="M391" s="678"/>
      <c r="N391" s="677"/>
      <c r="O391" s="677"/>
      <c r="P391" s="677"/>
      <c r="Q391" s="677"/>
      <c r="R391" s="677"/>
      <c r="S391" s="677"/>
      <c r="T391" s="677"/>
      <c r="U391" s="677"/>
      <c r="V391" s="678"/>
      <c r="W391" s="677"/>
      <c r="X391" s="677"/>
      <c r="Y391" s="678"/>
      <c r="Z391" s="677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</row>
    <row r="392" spans="1:37">
      <c r="A392" s="676"/>
      <c r="B392" s="677"/>
      <c r="C392" s="677"/>
      <c r="D392" s="677"/>
      <c r="E392" s="677"/>
      <c r="F392" s="677"/>
      <c r="G392" s="677"/>
      <c r="H392" s="677"/>
      <c r="I392" s="677"/>
      <c r="J392" s="677"/>
      <c r="K392" s="677"/>
      <c r="L392" s="677"/>
      <c r="M392" s="678"/>
      <c r="N392" s="677"/>
      <c r="O392" s="677"/>
      <c r="P392" s="677"/>
      <c r="Q392" s="677"/>
      <c r="R392" s="677"/>
      <c r="S392" s="677"/>
      <c r="T392" s="677"/>
      <c r="U392" s="677"/>
      <c r="V392" s="678"/>
      <c r="W392" s="677"/>
      <c r="X392" s="677"/>
      <c r="Y392" s="678"/>
      <c r="Z392" s="677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</row>
    <row r="393" spans="1:37">
      <c r="A393" s="676"/>
      <c r="B393" s="677"/>
      <c r="C393" s="677"/>
      <c r="D393" s="677"/>
      <c r="E393" s="677"/>
      <c r="F393" s="677"/>
      <c r="G393" s="677"/>
      <c r="H393" s="677"/>
      <c r="I393" s="677"/>
      <c r="J393" s="677"/>
      <c r="K393" s="677"/>
      <c r="L393" s="677"/>
      <c r="M393" s="678"/>
      <c r="N393" s="677"/>
      <c r="O393" s="677"/>
      <c r="P393" s="677"/>
      <c r="Q393" s="677"/>
      <c r="R393" s="677"/>
      <c r="S393" s="677"/>
      <c r="T393" s="677"/>
      <c r="U393" s="677"/>
      <c r="V393" s="678"/>
      <c r="W393" s="677"/>
      <c r="X393" s="677"/>
      <c r="Y393" s="678"/>
      <c r="Z393" s="677"/>
      <c r="AA393" s="677"/>
      <c r="AB393" s="677"/>
      <c r="AC393" s="677"/>
      <c r="AD393" s="677"/>
      <c r="AE393" s="677"/>
      <c r="AF393" s="677"/>
      <c r="AG393" s="677"/>
      <c r="AH393" s="677"/>
      <c r="AI393" s="677"/>
      <c r="AJ393" s="677"/>
      <c r="AK393" s="677"/>
    </row>
    <row r="394" spans="1:37">
      <c r="A394" s="676"/>
      <c r="B394" s="677"/>
      <c r="C394" s="677"/>
      <c r="D394" s="677"/>
      <c r="E394" s="677"/>
      <c r="F394" s="677"/>
      <c r="G394" s="677"/>
      <c r="H394" s="677"/>
      <c r="I394" s="677"/>
      <c r="J394" s="677"/>
      <c r="K394" s="677"/>
      <c r="L394" s="677"/>
      <c r="M394" s="678"/>
      <c r="N394" s="677"/>
      <c r="O394" s="677"/>
      <c r="P394" s="677"/>
      <c r="Q394" s="677"/>
      <c r="R394" s="677"/>
      <c r="S394" s="677"/>
      <c r="T394" s="677"/>
      <c r="U394" s="677"/>
      <c r="V394" s="678"/>
      <c r="W394" s="677"/>
      <c r="X394" s="677"/>
      <c r="Y394" s="678"/>
      <c r="Z394" s="677"/>
      <c r="AA394" s="677"/>
      <c r="AB394" s="677"/>
      <c r="AC394" s="677"/>
      <c r="AD394" s="677"/>
      <c r="AE394" s="677"/>
      <c r="AF394" s="677"/>
      <c r="AG394" s="677"/>
      <c r="AH394" s="677"/>
      <c r="AI394" s="677"/>
      <c r="AJ394" s="677"/>
      <c r="AK394" s="677"/>
    </row>
    <row r="395" spans="1:37">
      <c r="A395" s="676"/>
      <c r="B395" s="677"/>
      <c r="C395" s="677"/>
      <c r="D395" s="677"/>
      <c r="E395" s="677"/>
      <c r="F395" s="677"/>
      <c r="G395" s="677"/>
      <c r="H395" s="677"/>
      <c r="I395" s="677"/>
      <c r="J395" s="677"/>
      <c r="K395" s="677"/>
      <c r="L395" s="677"/>
      <c r="M395" s="678"/>
      <c r="N395" s="677"/>
      <c r="O395" s="677"/>
      <c r="P395" s="677"/>
      <c r="Q395" s="677"/>
      <c r="R395" s="677"/>
      <c r="S395" s="677"/>
      <c r="T395" s="677"/>
      <c r="U395" s="677"/>
      <c r="V395" s="678"/>
      <c r="W395" s="677"/>
      <c r="X395" s="677"/>
      <c r="Y395" s="678"/>
      <c r="Z395" s="677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</row>
    <row r="396" spans="1:37">
      <c r="A396" s="676"/>
      <c r="B396" s="677"/>
      <c r="C396" s="677"/>
      <c r="D396" s="677"/>
      <c r="E396" s="677"/>
      <c r="F396" s="677"/>
      <c r="G396" s="677"/>
      <c r="H396" s="677"/>
      <c r="I396" s="677"/>
      <c r="J396" s="677"/>
      <c r="K396" s="677"/>
      <c r="L396" s="677"/>
      <c r="M396" s="678"/>
      <c r="N396" s="677"/>
      <c r="O396" s="677"/>
      <c r="P396" s="677"/>
      <c r="Q396" s="677"/>
      <c r="R396" s="677"/>
      <c r="S396" s="677"/>
      <c r="T396" s="677"/>
      <c r="U396" s="677"/>
      <c r="V396" s="678"/>
      <c r="W396" s="677"/>
      <c r="X396" s="677"/>
      <c r="Y396" s="678"/>
      <c r="Z396" s="677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</row>
    <row r="397" spans="1:37">
      <c r="A397" s="676"/>
      <c r="B397" s="677"/>
      <c r="C397" s="677"/>
      <c r="D397" s="677"/>
      <c r="E397" s="677"/>
      <c r="F397" s="677"/>
      <c r="G397" s="677"/>
      <c r="H397" s="677"/>
      <c r="I397" s="677"/>
      <c r="J397" s="677"/>
      <c r="K397" s="677"/>
      <c r="L397" s="677"/>
      <c r="M397" s="678"/>
      <c r="N397" s="677"/>
      <c r="O397" s="677"/>
      <c r="P397" s="677"/>
      <c r="Q397" s="677"/>
      <c r="R397" s="677"/>
      <c r="S397" s="677"/>
      <c r="T397" s="677"/>
      <c r="U397" s="677"/>
      <c r="V397" s="678"/>
      <c r="W397" s="677"/>
      <c r="X397" s="677"/>
      <c r="Y397" s="678"/>
      <c r="Z397" s="677"/>
      <c r="AA397" s="677"/>
      <c r="AB397" s="677"/>
      <c r="AC397" s="677"/>
      <c r="AD397" s="677"/>
      <c r="AE397" s="677"/>
      <c r="AF397" s="677"/>
      <c r="AG397" s="677"/>
      <c r="AH397" s="677"/>
      <c r="AI397" s="677"/>
      <c r="AJ397" s="677"/>
      <c r="AK397" s="677"/>
    </row>
    <row r="398" spans="1:37">
      <c r="A398" s="676"/>
      <c r="B398" s="677"/>
      <c r="C398" s="677"/>
      <c r="D398" s="677"/>
      <c r="E398" s="677"/>
      <c r="F398" s="677"/>
      <c r="G398" s="677"/>
      <c r="H398" s="677"/>
      <c r="I398" s="677"/>
      <c r="J398" s="677"/>
      <c r="K398" s="677"/>
      <c r="L398" s="677"/>
      <c r="M398" s="678"/>
      <c r="N398" s="677"/>
      <c r="O398" s="677"/>
      <c r="P398" s="677"/>
      <c r="Q398" s="677"/>
      <c r="R398" s="677"/>
      <c r="S398" s="677"/>
      <c r="T398" s="677"/>
      <c r="U398" s="677"/>
      <c r="V398" s="678"/>
      <c r="W398" s="677"/>
      <c r="X398" s="677"/>
      <c r="Y398" s="678"/>
      <c r="Z398" s="677"/>
      <c r="AA398" s="677"/>
      <c r="AB398" s="677"/>
      <c r="AC398" s="677"/>
      <c r="AD398" s="677"/>
      <c r="AE398" s="677"/>
      <c r="AF398" s="677"/>
      <c r="AG398" s="677"/>
      <c r="AH398" s="677"/>
      <c r="AI398" s="677"/>
      <c r="AJ398" s="677"/>
      <c r="AK398" s="677"/>
    </row>
    <row r="399" spans="1:37">
      <c r="A399" s="676"/>
      <c r="B399" s="677"/>
      <c r="C399" s="677"/>
      <c r="D399" s="677"/>
      <c r="E399" s="677"/>
      <c r="F399" s="677"/>
      <c r="G399" s="677"/>
      <c r="H399" s="677"/>
      <c r="I399" s="677"/>
      <c r="J399" s="677"/>
      <c r="K399" s="677"/>
      <c r="L399" s="677"/>
      <c r="M399" s="678"/>
      <c r="N399" s="677"/>
      <c r="O399" s="677"/>
      <c r="P399" s="677"/>
      <c r="Q399" s="677"/>
      <c r="R399" s="677"/>
      <c r="S399" s="677"/>
      <c r="T399" s="677"/>
      <c r="U399" s="677"/>
      <c r="V399" s="678"/>
      <c r="W399" s="677"/>
      <c r="X399" s="677"/>
      <c r="Y399" s="678"/>
      <c r="Z399" s="677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</row>
    <row r="400" spans="1:37">
      <c r="A400" s="676"/>
      <c r="B400" s="677"/>
      <c r="C400" s="677"/>
      <c r="D400" s="677"/>
      <c r="E400" s="677"/>
      <c r="F400" s="677"/>
      <c r="G400" s="677"/>
      <c r="H400" s="677"/>
      <c r="I400" s="677"/>
      <c r="J400" s="677"/>
      <c r="K400" s="677"/>
      <c r="L400" s="677"/>
      <c r="M400" s="678"/>
      <c r="N400" s="677"/>
      <c r="O400" s="677"/>
      <c r="P400" s="677"/>
      <c r="Q400" s="677"/>
      <c r="R400" s="677"/>
      <c r="S400" s="677"/>
      <c r="T400" s="677"/>
      <c r="U400" s="677"/>
      <c r="V400" s="678"/>
      <c r="W400" s="677"/>
      <c r="X400" s="677"/>
      <c r="Y400" s="678"/>
      <c r="Z400" s="677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</row>
    <row r="401" spans="1:37">
      <c r="A401" s="676"/>
      <c r="B401" s="677"/>
      <c r="C401" s="677"/>
      <c r="D401" s="677"/>
      <c r="E401" s="677"/>
      <c r="F401" s="677"/>
      <c r="G401" s="677"/>
      <c r="H401" s="677"/>
      <c r="I401" s="677"/>
      <c r="J401" s="677"/>
      <c r="K401" s="677"/>
      <c r="L401" s="677"/>
      <c r="M401" s="678"/>
      <c r="N401" s="677"/>
      <c r="O401" s="677"/>
      <c r="P401" s="677"/>
      <c r="Q401" s="677"/>
      <c r="R401" s="677"/>
      <c r="S401" s="677"/>
      <c r="T401" s="677"/>
      <c r="U401" s="677"/>
      <c r="V401" s="678"/>
      <c r="W401" s="677"/>
      <c r="X401" s="677"/>
      <c r="Y401" s="678"/>
      <c r="Z401" s="677"/>
      <c r="AA401" s="677"/>
      <c r="AB401" s="677"/>
      <c r="AC401" s="677"/>
      <c r="AD401" s="677"/>
      <c r="AE401" s="677"/>
      <c r="AF401" s="677"/>
      <c r="AG401" s="677"/>
      <c r="AH401" s="677"/>
      <c r="AI401" s="677"/>
      <c r="AJ401" s="677"/>
      <c r="AK401" s="677"/>
    </row>
    <row r="402" spans="1:37">
      <c r="A402" s="676"/>
      <c r="B402" s="677"/>
      <c r="C402" s="677"/>
      <c r="D402" s="677"/>
      <c r="E402" s="677"/>
      <c r="F402" s="677"/>
      <c r="G402" s="677"/>
      <c r="H402" s="677"/>
      <c r="I402" s="677"/>
      <c r="J402" s="677"/>
      <c r="K402" s="677"/>
      <c r="L402" s="677"/>
      <c r="M402" s="678"/>
      <c r="N402" s="677"/>
      <c r="O402" s="677"/>
      <c r="P402" s="677"/>
      <c r="Q402" s="677"/>
      <c r="R402" s="677"/>
      <c r="S402" s="677"/>
      <c r="T402" s="677"/>
      <c r="U402" s="677"/>
      <c r="V402" s="678"/>
      <c r="W402" s="677"/>
      <c r="X402" s="677"/>
      <c r="Y402" s="678"/>
      <c r="Z402" s="677"/>
      <c r="AA402" s="677"/>
      <c r="AB402" s="677"/>
      <c r="AC402" s="677"/>
      <c r="AD402" s="677"/>
      <c r="AE402" s="677"/>
      <c r="AF402" s="677"/>
      <c r="AG402" s="677"/>
      <c r="AH402" s="677"/>
      <c r="AI402" s="677"/>
      <c r="AJ402" s="677"/>
      <c r="AK402" s="677"/>
    </row>
    <row r="403" spans="1:37">
      <c r="A403" s="676"/>
      <c r="B403" s="677"/>
      <c r="C403" s="677"/>
      <c r="D403" s="677"/>
      <c r="E403" s="677"/>
      <c r="F403" s="677"/>
      <c r="G403" s="677"/>
      <c r="H403" s="677"/>
      <c r="I403" s="677"/>
      <c r="J403" s="677"/>
      <c r="K403" s="677"/>
      <c r="L403" s="677"/>
      <c r="M403" s="678"/>
      <c r="N403" s="677"/>
      <c r="O403" s="677"/>
      <c r="P403" s="677"/>
      <c r="Q403" s="677"/>
      <c r="R403" s="677"/>
      <c r="S403" s="677"/>
      <c r="T403" s="677"/>
      <c r="U403" s="677"/>
      <c r="V403" s="678"/>
      <c r="W403" s="677"/>
      <c r="X403" s="677"/>
      <c r="Y403" s="678"/>
      <c r="Z403" s="677"/>
      <c r="AA403" s="677"/>
      <c r="AB403" s="677"/>
      <c r="AC403" s="677"/>
      <c r="AD403" s="677"/>
      <c r="AE403" s="677"/>
      <c r="AF403" s="677"/>
      <c r="AG403" s="677"/>
      <c r="AH403" s="677"/>
      <c r="AI403" s="677"/>
      <c r="AJ403" s="677"/>
      <c r="AK403" s="677"/>
    </row>
    <row r="404" spans="1:37">
      <c r="A404" s="676"/>
      <c r="B404" s="677"/>
      <c r="C404" s="677"/>
      <c r="D404" s="677"/>
      <c r="E404" s="677"/>
      <c r="F404" s="677"/>
      <c r="G404" s="677"/>
      <c r="H404" s="677"/>
      <c r="I404" s="677"/>
      <c r="J404" s="677"/>
      <c r="K404" s="677"/>
      <c r="L404" s="677"/>
      <c r="M404" s="678"/>
      <c r="N404" s="677"/>
      <c r="O404" s="677"/>
      <c r="P404" s="677"/>
      <c r="Q404" s="677"/>
      <c r="R404" s="677"/>
      <c r="S404" s="677"/>
      <c r="T404" s="677"/>
      <c r="U404" s="677"/>
      <c r="V404" s="678"/>
      <c r="W404" s="677"/>
      <c r="X404" s="677"/>
      <c r="Y404" s="678"/>
      <c r="Z404" s="677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</row>
    <row r="405" spans="1:37">
      <c r="A405" s="676"/>
      <c r="B405" s="677"/>
      <c r="C405" s="677"/>
      <c r="D405" s="677"/>
      <c r="E405" s="677"/>
      <c r="F405" s="677"/>
      <c r="G405" s="677"/>
      <c r="H405" s="677"/>
      <c r="I405" s="677"/>
      <c r="J405" s="677"/>
      <c r="K405" s="677"/>
      <c r="L405" s="677"/>
      <c r="M405" s="678"/>
      <c r="N405" s="677"/>
      <c r="O405" s="677"/>
      <c r="P405" s="677"/>
      <c r="Q405" s="677"/>
      <c r="R405" s="677"/>
      <c r="S405" s="677"/>
      <c r="T405" s="677"/>
      <c r="U405" s="677"/>
      <c r="V405" s="678"/>
      <c r="W405" s="677"/>
      <c r="X405" s="677"/>
      <c r="Y405" s="678"/>
      <c r="Z405" s="677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</row>
    <row r="406" spans="1:37">
      <c r="A406" s="676"/>
      <c r="B406" s="677"/>
      <c r="C406" s="677"/>
      <c r="D406" s="677"/>
      <c r="E406" s="677"/>
      <c r="F406" s="677"/>
      <c r="G406" s="677"/>
      <c r="H406" s="677"/>
      <c r="I406" s="677"/>
      <c r="J406" s="677"/>
      <c r="K406" s="677"/>
      <c r="L406" s="677"/>
      <c r="M406" s="678"/>
      <c r="N406" s="677"/>
      <c r="O406" s="677"/>
      <c r="P406" s="677"/>
      <c r="Q406" s="677"/>
      <c r="R406" s="677"/>
      <c r="S406" s="677"/>
      <c r="T406" s="677"/>
      <c r="U406" s="677"/>
      <c r="V406" s="678"/>
      <c r="W406" s="677"/>
      <c r="X406" s="677"/>
      <c r="Y406" s="678"/>
      <c r="Z406" s="677"/>
      <c r="AA406" s="677"/>
      <c r="AB406" s="677"/>
      <c r="AC406" s="677"/>
      <c r="AD406" s="677"/>
      <c r="AE406" s="677"/>
      <c r="AF406" s="677"/>
      <c r="AG406" s="677"/>
      <c r="AH406" s="677"/>
      <c r="AI406" s="677"/>
      <c r="AJ406" s="677"/>
      <c r="AK406" s="677"/>
    </row>
    <row r="407" spans="1:37">
      <c r="A407" s="676"/>
      <c r="B407" s="677"/>
      <c r="C407" s="677"/>
      <c r="D407" s="677"/>
      <c r="E407" s="677"/>
      <c r="F407" s="677"/>
      <c r="G407" s="677"/>
      <c r="H407" s="677"/>
      <c r="I407" s="677"/>
      <c r="J407" s="677"/>
      <c r="K407" s="677"/>
      <c r="L407" s="677"/>
      <c r="M407" s="678"/>
      <c r="N407" s="677"/>
      <c r="O407" s="677"/>
      <c r="P407" s="677"/>
      <c r="Q407" s="677"/>
      <c r="R407" s="677"/>
      <c r="S407" s="677"/>
      <c r="T407" s="677"/>
      <c r="U407" s="677"/>
      <c r="V407" s="678"/>
      <c r="W407" s="677"/>
      <c r="X407" s="677"/>
      <c r="Y407" s="678"/>
      <c r="Z407" s="677"/>
      <c r="AA407" s="677"/>
      <c r="AB407" s="677"/>
      <c r="AC407" s="677"/>
      <c r="AD407" s="677"/>
      <c r="AE407" s="677"/>
      <c r="AF407" s="677"/>
      <c r="AG407" s="677"/>
      <c r="AH407" s="677"/>
      <c r="AI407" s="677"/>
      <c r="AJ407" s="677"/>
      <c r="AK407" s="677"/>
    </row>
    <row r="408" spans="1:37">
      <c r="A408" s="676"/>
      <c r="B408" s="677"/>
      <c r="C408" s="677"/>
      <c r="D408" s="677"/>
      <c r="E408" s="677"/>
      <c r="F408" s="677"/>
      <c r="G408" s="677"/>
      <c r="H408" s="677"/>
      <c r="I408" s="677"/>
      <c r="J408" s="677"/>
      <c r="K408" s="677"/>
      <c r="L408" s="677"/>
      <c r="M408" s="678"/>
      <c r="N408" s="677"/>
      <c r="O408" s="677"/>
      <c r="P408" s="677"/>
      <c r="Q408" s="677"/>
      <c r="R408" s="677"/>
      <c r="S408" s="677"/>
      <c r="T408" s="677"/>
      <c r="U408" s="677"/>
      <c r="V408" s="678"/>
      <c r="W408" s="677"/>
      <c r="X408" s="677"/>
      <c r="Y408" s="678"/>
      <c r="Z408" s="677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</row>
    <row r="409" spans="1:37">
      <c r="A409" s="676"/>
      <c r="B409" s="677"/>
      <c r="C409" s="677"/>
      <c r="D409" s="677"/>
      <c r="E409" s="677"/>
      <c r="F409" s="677"/>
      <c r="G409" s="677"/>
      <c r="H409" s="677"/>
      <c r="I409" s="677"/>
      <c r="J409" s="677"/>
      <c r="K409" s="677"/>
      <c r="L409" s="677"/>
      <c r="M409" s="678"/>
      <c r="N409" s="677"/>
      <c r="O409" s="677"/>
      <c r="P409" s="677"/>
      <c r="Q409" s="677"/>
      <c r="R409" s="677"/>
      <c r="S409" s="677"/>
      <c r="T409" s="677"/>
      <c r="U409" s="677"/>
      <c r="V409" s="678"/>
      <c r="W409" s="677"/>
      <c r="X409" s="677"/>
      <c r="Y409" s="678"/>
      <c r="Z409" s="677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</row>
    <row r="410" spans="1:37">
      <c r="A410" s="676"/>
      <c r="B410" s="677"/>
      <c r="C410" s="677"/>
      <c r="D410" s="677"/>
      <c r="E410" s="677"/>
      <c r="F410" s="677"/>
      <c r="G410" s="677"/>
      <c r="H410" s="677"/>
      <c r="I410" s="677"/>
      <c r="J410" s="677"/>
      <c r="K410" s="677"/>
      <c r="L410" s="677"/>
      <c r="M410" s="678"/>
      <c r="N410" s="677"/>
      <c r="O410" s="677"/>
      <c r="P410" s="677"/>
      <c r="Q410" s="677"/>
      <c r="R410" s="677"/>
      <c r="S410" s="677"/>
      <c r="T410" s="677"/>
      <c r="U410" s="677"/>
      <c r="V410" s="678"/>
      <c r="W410" s="677"/>
      <c r="X410" s="677"/>
      <c r="Y410" s="678"/>
      <c r="Z410" s="677"/>
      <c r="AA410" s="677"/>
      <c r="AB410" s="677"/>
      <c r="AC410" s="677"/>
      <c r="AD410" s="677"/>
      <c r="AE410" s="677"/>
      <c r="AF410" s="677"/>
      <c r="AG410" s="677"/>
      <c r="AH410" s="677"/>
      <c r="AI410" s="677"/>
      <c r="AJ410" s="677"/>
      <c r="AK410" s="677"/>
    </row>
    <row r="411" spans="1:37">
      <c r="A411" s="676"/>
      <c r="B411" s="677"/>
      <c r="C411" s="677"/>
      <c r="D411" s="677"/>
      <c r="E411" s="677"/>
      <c r="F411" s="677"/>
      <c r="G411" s="677"/>
      <c r="H411" s="677"/>
      <c r="I411" s="677"/>
      <c r="J411" s="677"/>
      <c r="K411" s="677"/>
      <c r="L411" s="677"/>
      <c r="M411" s="678"/>
      <c r="N411" s="677"/>
      <c r="O411" s="677"/>
      <c r="P411" s="677"/>
      <c r="Q411" s="677"/>
      <c r="R411" s="677"/>
      <c r="S411" s="677"/>
      <c r="T411" s="677"/>
      <c r="U411" s="677"/>
      <c r="V411" s="678"/>
      <c r="W411" s="677"/>
      <c r="X411" s="677"/>
      <c r="Y411" s="678"/>
      <c r="Z411" s="677"/>
      <c r="AA411" s="677"/>
      <c r="AB411" s="677"/>
      <c r="AC411" s="677"/>
      <c r="AD411" s="677"/>
      <c r="AE411" s="677"/>
      <c r="AF411" s="677"/>
      <c r="AG411" s="677"/>
      <c r="AH411" s="677"/>
      <c r="AI411" s="677"/>
      <c r="AJ411" s="677"/>
      <c r="AK411" s="677"/>
    </row>
    <row r="412" spans="1:37">
      <c r="A412" s="676"/>
      <c r="B412" s="677"/>
      <c r="C412" s="677"/>
      <c r="D412" s="677"/>
      <c r="E412" s="677"/>
      <c r="F412" s="677"/>
      <c r="G412" s="677"/>
      <c r="H412" s="677"/>
      <c r="I412" s="677"/>
      <c r="J412" s="677"/>
      <c r="K412" s="677"/>
      <c r="L412" s="677"/>
      <c r="M412" s="678"/>
      <c r="N412" s="677"/>
      <c r="O412" s="677"/>
      <c r="P412" s="677"/>
      <c r="Q412" s="677"/>
      <c r="R412" s="677"/>
      <c r="S412" s="677"/>
      <c r="T412" s="677"/>
      <c r="U412" s="677"/>
      <c r="V412" s="678"/>
      <c r="W412" s="677"/>
      <c r="X412" s="677"/>
      <c r="Y412" s="678"/>
      <c r="Z412" s="677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</row>
    <row r="413" spans="1:37">
      <c r="A413" s="676"/>
      <c r="B413" s="677"/>
      <c r="C413" s="677"/>
      <c r="D413" s="677"/>
      <c r="E413" s="677"/>
      <c r="F413" s="677"/>
      <c r="G413" s="677"/>
      <c r="H413" s="677"/>
      <c r="I413" s="677"/>
      <c r="J413" s="677"/>
      <c r="K413" s="677"/>
      <c r="L413" s="677"/>
      <c r="M413" s="678"/>
      <c r="N413" s="677"/>
      <c r="O413" s="677"/>
      <c r="P413" s="677"/>
      <c r="Q413" s="677"/>
      <c r="R413" s="677"/>
      <c r="S413" s="677"/>
      <c r="T413" s="677"/>
      <c r="U413" s="677"/>
      <c r="V413" s="678"/>
      <c r="W413" s="677"/>
      <c r="X413" s="677"/>
      <c r="Y413" s="678"/>
      <c r="Z413" s="677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</row>
    <row r="414" spans="1:37">
      <c r="A414" s="676"/>
      <c r="B414" s="677"/>
      <c r="C414" s="677"/>
      <c r="D414" s="677"/>
      <c r="E414" s="677"/>
      <c r="F414" s="677"/>
      <c r="G414" s="677"/>
      <c r="H414" s="677"/>
      <c r="I414" s="677"/>
      <c r="J414" s="677"/>
      <c r="K414" s="677"/>
      <c r="L414" s="677"/>
      <c r="M414" s="678"/>
      <c r="N414" s="677"/>
      <c r="O414" s="677"/>
      <c r="P414" s="677"/>
      <c r="Q414" s="677"/>
      <c r="R414" s="677"/>
      <c r="S414" s="677"/>
      <c r="T414" s="677"/>
      <c r="U414" s="677"/>
      <c r="V414" s="678"/>
      <c r="W414" s="677"/>
      <c r="X414" s="677"/>
      <c r="Y414" s="678"/>
      <c r="Z414" s="677"/>
      <c r="AA414" s="677"/>
      <c r="AB414" s="677"/>
      <c r="AC414" s="677"/>
      <c r="AD414" s="677"/>
      <c r="AE414" s="677"/>
      <c r="AF414" s="677"/>
      <c r="AG414" s="677"/>
      <c r="AH414" s="677"/>
      <c r="AI414" s="677"/>
      <c r="AJ414" s="677"/>
      <c r="AK414" s="677"/>
    </row>
    <row r="415" spans="1:37">
      <c r="A415" s="676"/>
      <c r="B415" s="677"/>
      <c r="C415" s="677"/>
      <c r="D415" s="677"/>
      <c r="E415" s="677"/>
      <c r="F415" s="677"/>
      <c r="G415" s="677"/>
      <c r="H415" s="677"/>
      <c r="I415" s="677"/>
      <c r="J415" s="677"/>
      <c r="K415" s="677"/>
      <c r="L415" s="677"/>
      <c r="M415" s="678"/>
      <c r="N415" s="677"/>
      <c r="O415" s="677"/>
      <c r="P415" s="677"/>
      <c r="Q415" s="677"/>
      <c r="R415" s="677"/>
      <c r="S415" s="677"/>
      <c r="T415" s="677"/>
      <c r="U415" s="677"/>
      <c r="V415" s="678"/>
      <c r="W415" s="677"/>
      <c r="X415" s="677"/>
      <c r="Y415" s="678"/>
      <c r="Z415" s="677"/>
      <c r="AA415" s="677"/>
      <c r="AB415" s="677"/>
      <c r="AC415" s="677"/>
      <c r="AD415" s="677"/>
      <c r="AE415" s="677"/>
      <c r="AF415" s="677"/>
      <c r="AG415" s="677"/>
      <c r="AH415" s="677"/>
      <c r="AI415" s="677"/>
      <c r="AJ415" s="677"/>
      <c r="AK415" s="677"/>
    </row>
    <row r="416" spans="1:37">
      <c r="A416" s="676"/>
      <c r="B416" s="677"/>
      <c r="C416" s="677"/>
      <c r="D416" s="677"/>
      <c r="E416" s="677"/>
      <c r="F416" s="677"/>
      <c r="G416" s="677"/>
      <c r="H416" s="677"/>
      <c r="I416" s="677"/>
      <c r="J416" s="677"/>
      <c r="K416" s="677"/>
      <c r="L416" s="677"/>
      <c r="M416" s="678"/>
      <c r="N416" s="677"/>
      <c r="O416" s="677"/>
      <c r="P416" s="677"/>
      <c r="Q416" s="677"/>
      <c r="R416" s="677"/>
      <c r="S416" s="677"/>
      <c r="T416" s="677"/>
      <c r="U416" s="677"/>
      <c r="V416" s="678"/>
      <c r="W416" s="677"/>
      <c r="X416" s="677"/>
      <c r="Y416" s="678"/>
      <c r="Z416" s="677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</row>
    <row r="417" spans="1:37">
      <c r="A417" s="676"/>
      <c r="B417" s="677"/>
      <c r="C417" s="677"/>
      <c r="D417" s="677"/>
      <c r="E417" s="677"/>
      <c r="F417" s="677"/>
      <c r="G417" s="677"/>
      <c r="H417" s="677"/>
      <c r="I417" s="677"/>
      <c r="J417" s="677"/>
      <c r="K417" s="677"/>
      <c r="L417" s="677"/>
      <c r="M417" s="678"/>
      <c r="N417" s="677"/>
      <c r="O417" s="677"/>
      <c r="P417" s="677"/>
      <c r="Q417" s="677"/>
      <c r="R417" s="677"/>
      <c r="S417" s="677"/>
      <c r="T417" s="677"/>
      <c r="U417" s="677"/>
      <c r="V417" s="678"/>
      <c r="W417" s="677"/>
      <c r="X417" s="677"/>
      <c r="Y417" s="678"/>
      <c r="Z417" s="677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</row>
    <row r="418" spans="1:37">
      <c r="A418" s="676"/>
      <c r="B418" s="677"/>
      <c r="C418" s="677"/>
      <c r="D418" s="677"/>
      <c r="E418" s="677"/>
      <c r="F418" s="677"/>
      <c r="G418" s="677"/>
      <c r="H418" s="677"/>
      <c r="I418" s="677"/>
      <c r="J418" s="677"/>
      <c r="K418" s="677"/>
      <c r="L418" s="677"/>
      <c r="M418" s="678"/>
      <c r="N418" s="677"/>
      <c r="O418" s="677"/>
      <c r="P418" s="677"/>
      <c r="Q418" s="677"/>
      <c r="R418" s="677"/>
      <c r="S418" s="677"/>
      <c r="T418" s="677"/>
      <c r="U418" s="677"/>
      <c r="V418" s="678"/>
      <c r="W418" s="677"/>
      <c r="X418" s="677"/>
      <c r="Y418" s="678"/>
      <c r="Z418" s="677"/>
      <c r="AA418" s="677"/>
      <c r="AB418" s="677"/>
      <c r="AC418" s="677"/>
      <c r="AD418" s="677"/>
      <c r="AE418" s="677"/>
      <c r="AF418" s="677"/>
      <c r="AG418" s="677"/>
      <c r="AH418" s="677"/>
      <c r="AI418" s="677"/>
      <c r="AJ418" s="677"/>
      <c r="AK418" s="677"/>
    </row>
    <row r="419" spans="1:37">
      <c r="A419" s="676"/>
      <c r="B419" s="677"/>
      <c r="C419" s="677"/>
      <c r="D419" s="677"/>
      <c r="E419" s="677"/>
      <c r="F419" s="677"/>
      <c r="G419" s="677"/>
      <c r="H419" s="677"/>
      <c r="I419" s="677"/>
      <c r="J419" s="677"/>
      <c r="K419" s="677"/>
      <c r="L419" s="677"/>
      <c r="M419" s="678"/>
      <c r="N419" s="677"/>
      <c r="O419" s="677"/>
      <c r="P419" s="677"/>
      <c r="Q419" s="677"/>
      <c r="R419" s="677"/>
      <c r="S419" s="677"/>
      <c r="T419" s="677"/>
      <c r="U419" s="677"/>
      <c r="V419" s="678"/>
      <c r="W419" s="677"/>
      <c r="X419" s="677"/>
      <c r="Y419" s="678"/>
      <c r="Z419" s="677"/>
      <c r="AA419" s="677"/>
      <c r="AB419" s="677"/>
      <c r="AC419" s="677"/>
      <c r="AD419" s="677"/>
      <c r="AE419" s="677"/>
      <c r="AF419" s="677"/>
      <c r="AG419" s="677"/>
      <c r="AH419" s="677"/>
      <c r="AI419" s="677"/>
      <c r="AJ419" s="677"/>
      <c r="AK419" s="677"/>
    </row>
    <row r="420" spans="1:37">
      <c r="A420" s="676"/>
      <c r="B420" s="677"/>
      <c r="C420" s="677"/>
      <c r="D420" s="677"/>
      <c r="E420" s="677"/>
      <c r="F420" s="677"/>
      <c r="G420" s="677"/>
      <c r="H420" s="677"/>
      <c r="I420" s="677"/>
      <c r="J420" s="677"/>
      <c r="K420" s="677"/>
      <c r="L420" s="677"/>
      <c r="M420" s="678"/>
      <c r="N420" s="677"/>
      <c r="O420" s="677"/>
      <c r="P420" s="677"/>
      <c r="Q420" s="677"/>
      <c r="R420" s="677"/>
      <c r="S420" s="677"/>
      <c r="T420" s="677"/>
      <c r="U420" s="677"/>
      <c r="V420" s="678"/>
      <c r="W420" s="677"/>
      <c r="X420" s="677"/>
      <c r="Y420" s="678"/>
      <c r="Z420" s="677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</row>
    <row r="421" spans="1:37">
      <c r="A421" s="676"/>
      <c r="B421" s="677"/>
      <c r="C421" s="677"/>
      <c r="D421" s="677"/>
      <c r="E421" s="677"/>
      <c r="F421" s="677"/>
      <c r="G421" s="677"/>
      <c r="H421" s="677"/>
      <c r="I421" s="677"/>
      <c r="J421" s="677"/>
      <c r="K421" s="677"/>
      <c r="L421" s="677"/>
      <c r="M421" s="678"/>
      <c r="N421" s="677"/>
      <c r="O421" s="677"/>
      <c r="P421" s="677"/>
      <c r="Q421" s="677"/>
      <c r="R421" s="677"/>
      <c r="S421" s="677"/>
      <c r="T421" s="677"/>
      <c r="U421" s="677"/>
      <c r="V421" s="678"/>
      <c r="W421" s="677"/>
      <c r="X421" s="677"/>
      <c r="Y421" s="678"/>
      <c r="Z421" s="677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</row>
    <row r="422" spans="1:37">
      <c r="A422" s="676"/>
      <c r="B422" s="677"/>
      <c r="C422" s="677"/>
      <c r="D422" s="677"/>
      <c r="E422" s="677"/>
      <c r="F422" s="677"/>
      <c r="G422" s="677"/>
      <c r="H422" s="677"/>
      <c r="I422" s="677"/>
      <c r="J422" s="677"/>
      <c r="K422" s="677"/>
      <c r="L422" s="677"/>
      <c r="M422" s="678"/>
      <c r="N422" s="677"/>
      <c r="O422" s="677"/>
      <c r="P422" s="677"/>
      <c r="Q422" s="677"/>
      <c r="R422" s="677"/>
      <c r="S422" s="677"/>
      <c r="T422" s="677"/>
      <c r="U422" s="677"/>
      <c r="V422" s="678"/>
      <c r="W422" s="677"/>
      <c r="X422" s="677"/>
      <c r="Y422" s="678"/>
      <c r="Z422" s="677"/>
      <c r="AA422" s="677"/>
      <c r="AB422" s="677"/>
      <c r="AC422" s="677"/>
      <c r="AD422" s="677"/>
      <c r="AE422" s="677"/>
      <c r="AF422" s="677"/>
      <c r="AG422" s="677"/>
      <c r="AH422" s="677"/>
      <c r="AI422" s="677"/>
      <c r="AJ422" s="677"/>
      <c r="AK422" s="677"/>
    </row>
    <row r="423" spans="1:37">
      <c r="A423" s="676"/>
      <c r="B423" s="677"/>
      <c r="C423" s="677"/>
      <c r="D423" s="677"/>
      <c r="E423" s="677"/>
      <c r="F423" s="677"/>
      <c r="G423" s="677"/>
      <c r="H423" s="677"/>
      <c r="I423" s="677"/>
      <c r="J423" s="677"/>
      <c r="K423" s="677"/>
      <c r="L423" s="677"/>
      <c r="M423" s="678"/>
      <c r="N423" s="677"/>
      <c r="O423" s="677"/>
      <c r="P423" s="677"/>
      <c r="Q423" s="677"/>
      <c r="R423" s="677"/>
      <c r="S423" s="677"/>
      <c r="T423" s="677"/>
      <c r="U423" s="677"/>
      <c r="V423" s="678"/>
      <c r="W423" s="677"/>
      <c r="X423" s="677"/>
      <c r="Y423" s="678"/>
      <c r="Z423" s="677"/>
      <c r="AA423" s="677"/>
      <c r="AB423" s="677"/>
      <c r="AC423" s="677"/>
      <c r="AD423" s="677"/>
      <c r="AE423" s="677"/>
      <c r="AF423" s="677"/>
      <c r="AG423" s="677"/>
      <c r="AH423" s="677"/>
      <c r="AI423" s="677"/>
      <c r="AJ423" s="677"/>
      <c r="AK423" s="677"/>
    </row>
    <row r="424" spans="1:37">
      <c r="A424" s="676"/>
      <c r="B424" s="677"/>
      <c r="C424" s="677"/>
      <c r="D424" s="677"/>
      <c r="E424" s="677"/>
      <c r="F424" s="677"/>
      <c r="G424" s="677"/>
      <c r="H424" s="677"/>
      <c r="I424" s="677"/>
      <c r="J424" s="677"/>
      <c r="K424" s="677"/>
      <c r="L424" s="677"/>
      <c r="M424" s="678"/>
      <c r="N424" s="677"/>
      <c r="O424" s="677"/>
      <c r="P424" s="677"/>
      <c r="Q424" s="677"/>
      <c r="R424" s="677"/>
      <c r="S424" s="677"/>
      <c r="T424" s="677"/>
      <c r="U424" s="677"/>
      <c r="V424" s="678"/>
      <c r="W424" s="677"/>
      <c r="X424" s="677"/>
      <c r="Y424" s="678"/>
      <c r="Z424" s="677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</row>
    <row r="425" spans="1:37">
      <c r="A425" s="676"/>
      <c r="B425" s="677"/>
      <c r="C425" s="677"/>
      <c r="D425" s="677"/>
      <c r="E425" s="677"/>
      <c r="F425" s="677"/>
      <c r="G425" s="677"/>
      <c r="H425" s="677"/>
      <c r="I425" s="677"/>
      <c r="J425" s="677"/>
      <c r="K425" s="677"/>
      <c r="L425" s="677"/>
      <c r="M425" s="678"/>
      <c r="N425" s="677"/>
      <c r="O425" s="677"/>
      <c r="P425" s="677"/>
      <c r="Q425" s="677"/>
      <c r="R425" s="677"/>
      <c r="S425" s="677"/>
      <c r="T425" s="677"/>
      <c r="U425" s="677"/>
      <c r="V425" s="678"/>
      <c r="W425" s="677"/>
      <c r="X425" s="677"/>
      <c r="Y425" s="678"/>
      <c r="Z425" s="677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</row>
    <row r="426" spans="1:37">
      <c r="A426" s="676"/>
      <c r="B426" s="677"/>
      <c r="C426" s="677"/>
      <c r="D426" s="677"/>
      <c r="E426" s="677"/>
      <c r="F426" s="677"/>
      <c r="G426" s="677"/>
      <c r="H426" s="677"/>
      <c r="I426" s="677"/>
      <c r="J426" s="677"/>
      <c r="K426" s="677"/>
      <c r="L426" s="677"/>
      <c r="M426" s="678"/>
      <c r="N426" s="677"/>
      <c r="O426" s="677"/>
      <c r="P426" s="677"/>
      <c r="Q426" s="677"/>
      <c r="R426" s="677"/>
      <c r="S426" s="677"/>
      <c r="T426" s="677"/>
      <c r="U426" s="677"/>
      <c r="V426" s="678"/>
      <c r="W426" s="677"/>
      <c r="X426" s="677"/>
      <c r="Y426" s="678"/>
      <c r="Z426" s="677"/>
      <c r="AA426" s="677"/>
      <c r="AB426" s="677"/>
      <c r="AC426" s="677"/>
      <c r="AD426" s="677"/>
      <c r="AE426" s="677"/>
      <c r="AF426" s="677"/>
      <c r="AG426" s="677"/>
      <c r="AH426" s="677"/>
      <c r="AI426" s="677"/>
      <c r="AJ426" s="677"/>
      <c r="AK426" s="677"/>
    </row>
    <row r="427" spans="1:37">
      <c r="A427" s="676"/>
      <c r="B427" s="677"/>
      <c r="C427" s="677"/>
      <c r="D427" s="677"/>
      <c r="E427" s="677"/>
      <c r="F427" s="677"/>
      <c r="G427" s="677"/>
      <c r="H427" s="677"/>
      <c r="I427" s="677"/>
      <c r="J427" s="677"/>
      <c r="K427" s="677"/>
      <c r="L427" s="677"/>
      <c r="M427" s="678"/>
      <c r="N427" s="677"/>
      <c r="O427" s="677"/>
      <c r="P427" s="677"/>
      <c r="Q427" s="677"/>
      <c r="R427" s="677"/>
      <c r="S427" s="677"/>
      <c r="T427" s="677"/>
      <c r="U427" s="677"/>
      <c r="V427" s="678"/>
      <c r="W427" s="677"/>
      <c r="X427" s="677"/>
      <c r="Y427" s="678"/>
      <c r="Z427" s="677"/>
      <c r="AA427" s="677"/>
      <c r="AB427" s="677"/>
      <c r="AC427" s="677"/>
      <c r="AD427" s="677"/>
      <c r="AE427" s="677"/>
      <c r="AF427" s="677"/>
      <c r="AG427" s="677"/>
      <c r="AH427" s="677"/>
      <c r="AI427" s="677"/>
      <c r="AJ427" s="677"/>
      <c r="AK427" s="677"/>
    </row>
    <row r="428" spans="1:37">
      <c r="A428" s="676"/>
      <c r="B428" s="677"/>
      <c r="C428" s="677"/>
      <c r="D428" s="677"/>
      <c r="E428" s="677"/>
      <c r="F428" s="677"/>
      <c r="G428" s="677"/>
      <c r="H428" s="677"/>
      <c r="I428" s="677"/>
      <c r="J428" s="677"/>
      <c r="K428" s="677"/>
      <c r="L428" s="677"/>
      <c r="M428" s="678"/>
      <c r="N428" s="677"/>
      <c r="O428" s="677"/>
      <c r="P428" s="677"/>
      <c r="Q428" s="677"/>
      <c r="R428" s="677"/>
      <c r="S428" s="677"/>
      <c r="T428" s="677"/>
      <c r="U428" s="677"/>
      <c r="V428" s="678"/>
      <c r="W428" s="677"/>
      <c r="X428" s="677"/>
      <c r="Y428" s="678"/>
      <c r="Z428" s="677"/>
      <c r="AA428" s="677"/>
      <c r="AB428" s="677"/>
      <c r="AC428" s="677"/>
      <c r="AD428" s="677"/>
      <c r="AE428" s="677"/>
      <c r="AF428" s="677"/>
      <c r="AG428" s="677"/>
      <c r="AH428" s="677"/>
      <c r="AI428" s="677"/>
      <c r="AJ428" s="677"/>
      <c r="AK428" s="677"/>
    </row>
    <row r="429" spans="1:37">
      <c r="A429" s="676"/>
      <c r="B429" s="677"/>
      <c r="C429" s="677"/>
      <c r="D429" s="677"/>
      <c r="E429" s="677"/>
      <c r="F429" s="677"/>
      <c r="G429" s="677"/>
      <c r="H429" s="677"/>
      <c r="I429" s="677"/>
      <c r="J429" s="677"/>
      <c r="K429" s="677"/>
      <c r="L429" s="677"/>
      <c r="M429" s="678"/>
      <c r="N429" s="677"/>
      <c r="O429" s="677"/>
      <c r="P429" s="677"/>
      <c r="Q429" s="677"/>
      <c r="R429" s="677"/>
      <c r="S429" s="677"/>
      <c r="T429" s="677"/>
      <c r="U429" s="677"/>
      <c r="V429" s="678"/>
      <c r="W429" s="677"/>
      <c r="X429" s="677"/>
      <c r="Y429" s="678"/>
      <c r="Z429" s="677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</row>
    <row r="430" spans="1:37">
      <c r="A430" s="676"/>
      <c r="B430" s="677"/>
      <c r="C430" s="677"/>
      <c r="D430" s="677"/>
      <c r="E430" s="677"/>
      <c r="F430" s="677"/>
      <c r="G430" s="677"/>
      <c r="H430" s="677"/>
      <c r="I430" s="677"/>
      <c r="J430" s="677"/>
      <c r="K430" s="677"/>
      <c r="L430" s="677"/>
      <c r="M430" s="678"/>
      <c r="N430" s="677"/>
      <c r="O430" s="677"/>
      <c r="P430" s="677"/>
      <c r="Q430" s="677"/>
      <c r="R430" s="677"/>
      <c r="S430" s="677"/>
      <c r="T430" s="677"/>
      <c r="U430" s="677"/>
      <c r="V430" s="678"/>
      <c r="W430" s="677"/>
      <c r="X430" s="677"/>
      <c r="Y430" s="678"/>
      <c r="Z430" s="677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</row>
    <row r="431" spans="1:37">
      <c r="A431" s="676"/>
      <c r="B431" s="677"/>
      <c r="C431" s="677"/>
      <c r="D431" s="677"/>
      <c r="E431" s="677"/>
      <c r="F431" s="677"/>
      <c r="G431" s="677"/>
      <c r="H431" s="677"/>
      <c r="I431" s="677"/>
      <c r="J431" s="677"/>
      <c r="K431" s="677"/>
      <c r="L431" s="677"/>
      <c r="M431" s="678"/>
      <c r="N431" s="677"/>
      <c r="O431" s="677"/>
      <c r="P431" s="677"/>
      <c r="Q431" s="677"/>
      <c r="R431" s="677"/>
      <c r="S431" s="677"/>
      <c r="T431" s="677"/>
      <c r="U431" s="677"/>
      <c r="V431" s="678"/>
      <c r="W431" s="677"/>
      <c r="X431" s="677"/>
      <c r="Y431" s="678"/>
      <c r="Z431" s="677"/>
      <c r="AA431" s="677"/>
      <c r="AB431" s="677"/>
      <c r="AC431" s="677"/>
      <c r="AD431" s="677"/>
      <c r="AE431" s="677"/>
      <c r="AF431" s="677"/>
      <c r="AG431" s="677"/>
      <c r="AH431" s="677"/>
      <c r="AI431" s="677"/>
      <c r="AJ431" s="677"/>
      <c r="AK431" s="677"/>
    </row>
    <row r="432" spans="1:37">
      <c r="A432" s="676"/>
      <c r="B432" s="677"/>
      <c r="C432" s="677"/>
      <c r="D432" s="677"/>
      <c r="E432" s="677"/>
      <c r="F432" s="677"/>
      <c r="G432" s="677"/>
      <c r="H432" s="677"/>
      <c r="I432" s="677"/>
      <c r="J432" s="677"/>
      <c r="K432" s="677"/>
      <c r="L432" s="677"/>
      <c r="M432" s="678"/>
      <c r="N432" s="677"/>
      <c r="O432" s="677"/>
      <c r="P432" s="677"/>
      <c r="Q432" s="677"/>
      <c r="R432" s="677"/>
      <c r="S432" s="677"/>
      <c r="T432" s="677"/>
      <c r="U432" s="677"/>
      <c r="V432" s="678"/>
      <c r="W432" s="677"/>
      <c r="X432" s="677"/>
      <c r="Y432" s="678"/>
      <c r="Z432" s="677"/>
      <c r="AA432" s="677"/>
      <c r="AB432" s="677"/>
      <c r="AC432" s="677"/>
      <c r="AD432" s="677"/>
      <c r="AE432" s="677"/>
      <c r="AF432" s="677"/>
      <c r="AG432" s="677"/>
      <c r="AH432" s="677"/>
      <c r="AI432" s="677"/>
      <c r="AJ432" s="677"/>
      <c r="AK432" s="677"/>
    </row>
    <row r="433" spans="1:37">
      <c r="A433" s="676"/>
      <c r="B433" s="677"/>
      <c r="C433" s="677"/>
      <c r="D433" s="677"/>
      <c r="E433" s="677"/>
      <c r="F433" s="677"/>
      <c r="G433" s="677"/>
      <c r="H433" s="677"/>
      <c r="I433" s="677"/>
      <c r="J433" s="677"/>
      <c r="K433" s="677"/>
      <c r="L433" s="677"/>
      <c r="M433" s="678"/>
      <c r="N433" s="677"/>
      <c r="O433" s="677"/>
      <c r="P433" s="677"/>
      <c r="Q433" s="677"/>
      <c r="R433" s="677"/>
      <c r="S433" s="677"/>
      <c r="T433" s="677"/>
      <c r="U433" s="677"/>
      <c r="V433" s="678"/>
      <c r="W433" s="677"/>
      <c r="X433" s="677"/>
      <c r="Y433" s="678"/>
      <c r="Z433" s="677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</row>
    <row r="434" spans="1:37">
      <c r="A434" s="676"/>
      <c r="B434" s="677"/>
      <c r="C434" s="677"/>
      <c r="D434" s="677"/>
      <c r="E434" s="677"/>
      <c r="F434" s="677"/>
      <c r="G434" s="677"/>
      <c r="H434" s="677"/>
      <c r="I434" s="677"/>
      <c r="J434" s="677"/>
      <c r="K434" s="677"/>
      <c r="L434" s="677"/>
      <c r="M434" s="678"/>
      <c r="N434" s="677"/>
      <c r="O434" s="677"/>
      <c r="P434" s="677"/>
      <c r="Q434" s="677"/>
      <c r="R434" s="677"/>
      <c r="S434" s="677"/>
      <c r="T434" s="677"/>
      <c r="U434" s="677"/>
      <c r="V434" s="678"/>
      <c r="W434" s="677"/>
      <c r="X434" s="677"/>
      <c r="Y434" s="678"/>
      <c r="Z434" s="677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</row>
    <row r="435" spans="1:37">
      <c r="A435" s="676"/>
      <c r="B435" s="677"/>
      <c r="C435" s="677"/>
      <c r="D435" s="677"/>
      <c r="E435" s="677"/>
      <c r="F435" s="677"/>
      <c r="G435" s="677"/>
      <c r="H435" s="677"/>
      <c r="I435" s="677"/>
      <c r="J435" s="677"/>
      <c r="K435" s="677"/>
      <c r="L435" s="677"/>
      <c r="M435" s="678"/>
      <c r="N435" s="677"/>
      <c r="O435" s="677"/>
      <c r="P435" s="677"/>
      <c r="Q435" s="677"/>
      <c r="R435" s="677"/>
      <c r="S435" s="677"/>
      <c r="T435" s="677"/>
      <c r="U435" s="677"/>
      <c r="V435" s="678"/>
      <c r="W435" s="677"/>
      <c r="X435" s="677"/>
      <c r="Y435" s="678"/>
      <c r="Z435" s="677"/>
      <c r="AA435" s="677"/>
      <c r="AB435" s="677"/>
      <c r="AC435" s="677"/>
      <c r="AD435" s="677"/>
      <c r="AE435" s="677"/>
      <c r="AF435" s="677"/>
      <c r="AG435" s="677"/>
      <c r="AH435" s="677"/>
      <c r="AI435" s="677"/>
      <c r="AJ435" s="677"/>
      <c r="AK435" s="677"/>
    </row>
    <row r="436" spans="1:37">
      <c r="A436" s="676"/>
      <c r="B436" s="677"/>
      <c r="C436" s="677"/>
      <c r="D436" s="677"/>
      <c r="E436" s="677"/>
      <c r="F436" s="677"/>
      <c r="G436" s="677"/>
      <c r="H436" s="677"/>
      <c r="I436" s="677"/>
      <c r="J436" s="677"/>
      <c r="K436" s="677"/>
      <c r="L436" s="677"/>
      <c r="M436" s="678"/>
      <c r="N436" s="677"/>
      <c r="O436" s="677"/>
      <c r="P436" s="677"/>
      <c r="Q436" s="677"/>
      <c r="R436" s="677"/>
      <c r="S436" s="677"/>
      <c r="T436" s="677"/>
      <c r="U436" s="677"/>
      <c r="V436" s="678"/>
      <c r="W436" s="677"/>
      <c r="X436" s="677"/>
      <c r="Y436" s="678"/>
      <c r="Z436" s="677"/>
      <c r="AA436" s="677"/>
      <c r="AB436" s="677"/>
      <c r="AC436" s="677"/>
      <c r="AD436" s="677"/>
      <c r="AE436" s="677"/>
      <c r="AF436" s="677"/>
      <c r="AG436" s="677"/>
      <c r="AH436" s="677"/>
      <c r="AI436" s="677"/>
      <c r="AJ436" s="677"/>
      <c r="AK436" s="677"/>
    </row>
    <row r="437" spans="1:37">
      <c r="A437" s="676"/>
      <c r="B437" s="677"/>
      <c r="C437" s="677"/>
      <c r="D437" s="677"/>
      <c r="E437" s="677"/>
      <c r="F437" s="677"/>
      <c r="G437" s="677"/>
      <c r="H437" s="677"/>
      <c r="I437" s="677"/>
      <c r="J437" s="677"/>
      <c r="K437" s="677"/>
      <c r="L437" s="677"/>
      <c r="M437" s="678"/>
      <c r="N437" s="677"/>
      <c r="O437" s="677"/>
      <c r="P437" s="677"/>
      <c r="Q437" s="677"/>
      <c r="R437" s="677"/>
      <c r="S437" s="677"/>
      <c r="T437" s="677"/>
      <c r="U437" s="677"/>
      <c r="V437" s="678"/>
      <c r="W437" s="677"/>
      <c r="X437" s="677"/>
      <c r="Y437" s="678"/>
      <c r="Z437" s="677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</row>
    <row r="438" spans="1:37">
      <c r="A438" s="676"/>
      <c r="B438" s="677"/>
      <c r="C438" s="677"/>
      <c r="D438" s="677"/>
      <c r="E438" s="677"/>
      <c r="F438" s="677"/>
      <c r="G438" s="677"/>
      <c r="H438" s="677"/>
      <c r="I438" s="677"/>
      <c r="J438" s="677"/>
      <c r="K438" s="677"/>
      <c r="L438" s="677"/>
      <c r="M438" s="678"/>
      <c r="N438" s="677"/>
      <c r="O438" s="677"/>
      <c r="P438" s="677"/>
      <c r="Q438" s="677"/>
      <c r="R438" s="677"/>
      <c r="S438" s="677"/>
      <c r="T438" s="677"/>
      <c r="U438" s="677"/>
      <c r="V438" s="678"/>
      <c r="W438" s="677"/>
      <c r="X438" s="677"/>
      <c r="Y438" s="678"/>
      <c r="Z438" s="677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</row>
    <row r="439" spans="1:37">
      <c r="A439" s="676"/>
      <c r="B439" s="677"/>
      <c r="C439" s="677"/>
      <c r="D439" s="677"/>
      <c r="E439" s="677"/>
      <c r="F439" s="677"/>
      <c r="G439" s="677"/>
      <c r="H439" s="677"/>
      <c r="I439" s="677"/>
      <c r="J439" s="677"/>
      <c r="K439" s="677"/>
      <c r="L439" s="677"/>
      <c r="M439" s="678"/>
      <c r="N439" s="677"/>
      <c r="O439" s="677"/>
      <c r="P439" s="677"/>
      <c r="Q439" s="677"/>
      <c r="R439" s="677"/>
      <c r="S439" s="677"/>
      <c r="T439" s="677"/>
      <c r="U439" s="677"/>
      <c r="V439" s="678"/>
      <c r="W439" s="677"/>
      <c r="X439" s="677"/>
      <c r="Y439" s="678"/>
      <c r="Z439" s="677"/>
      <c r="AA439" s="677"/>
      <c r="AB439" s="677"/>
      <c r="AC439" s="677"/>
      <c r="AD439" s="677"/>
      <c r="AE439" s="677"/>
      <c r="AF439" s="677"/>
      <c r="AG439" s="677"/>
      <c r="AH439" s="677"/>
      <c r="AI439" s="677"/>
      <c r="AJ439" s="677"/>
      <c r="AK439" s="677"/>
    </row>
    <row r="440" spans="1:37">
      <c r="A440" s="676"/>
      <c r="B440" s="677"/>
      <c r="C440" s="677"/>
      <c r="D440" s="677"/>
      <c r="E440" s="677"/>
      <c r="F440" s="677"/>
      <c r="G440" s="677"/>
      <c r="H440" s="677"/>
      <c r="I440" s="677"/>
      <c r="J440" s="677"/>
      <c r="K440" s="677"/>
      <c r="L440" s="677"/>
      <c r="M440" s="678"/>
      <c r="N440" s="677"/>
      <c r="O440" s="677"/>
      <c r="P440" s="677"/>
      <c r="Q440" s="677"/>
      <c r="R440" s="677"/>
      <c r="S440" s="677"/>
      <c r="T440" s="677"/>
      <c r="U440" s="677"/>
      <c r="V440" s="678"/>
      <c r="W440" s="677"/>
      <c r="X440" s="677"/>
      <c r="Y440" s="678"/>
      <c r="Z440" s="677"/>
      <c r="AA440" s="677"/>
      <c r="AB440" s="677"/>
      <c r="AC440" s="677"/>
      <c r="AD440" s="677"/>
      <c r="AE440" s="677"/>
      <c r="AF440" s="677"/>
      <c r="AG440" s="677"/>
      <c r="AH440" s="677"/>
      <c r="AI440" s="677"/>
      <c r="AJ440" s="677"/>
      <c r="AK440" s="677"/>
    </row>
    <row r="441" spans="1:37">
      <c r="A441" s="676"/>
      <c r="B441" s="677"/>
      <c r="C441" s="677"/>
      <c r="D441" s="677"/>
      <c r="E441" s="677"/>
      <c r="F441" s="677"/>
      <c r="G441" s="677"/>
      <c r="H441" s="677"/>
      <c r="I441" s="677"/>
      <c r="J441" s="677"/>
      <c r="K441" s="677"/>
      <c r="L441" s="677"/>
      <c r="M441" s="678"/>
      <c r="N441" s="677"/>
      <c r="O441" s="677"/>
      <c r="P441" s="677"/>
      <c r="Q441" s="677"/>
      <c r="R441" s="677"/>
      <c r="S441" s="677"/>
      <c r="T441" s="677"/>
      <c r="U441" s="677"/>
      <c r="V441" s="678"/>
      <c r="W441" s="677"/>
      <c r="X441" s="677"/>
      <c r="Y441" s="678"/>
      <c r="Z441" s="677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</row>
    <row r="442" spans="1:37">
      <c r="A442" s="676"/>
      <c r="B442" s="677"/>
      <c r="C442" s="677"/>
      <c r="D442" s="677"/>
      <c r="E442" s="677"/>
      <c r="F442" s="677"/>
      <c r="G442" s="677"/>
      <c r="H442" s="677"/>
      <c r="I442" s="677"/>
      <c r="J442" s="677"/>
      <c r="K442" s="677"/>
      <c r="L442" s="677"/>
      <c r="M442" s="678"/>
      <c r="N442" s="677"/>
      <c r="O442" s="677"/>
      <c r="P442" s="677"/>
      <c r="Q442" s="677"/>
      <c r="R442" s="677"/>
      <c r="S442" s="677"/>
      <c r="T442" s="677"/>
      <c r="U442" s="677"/>
      <c r="V442" s="678"/>
      <c r="W442" s="677"/>
      <c r="X442" s="677"/>
      <c r="Y442" s="678"/>
      <c r="Z442" s="677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</row>
    <row r="443" spans="1:37">
      <c r="A443" s="676"/>
      <c r="B443" s="677"/>
      <c r="C443" s="677"/>
      <c r="D443" s="677"/>
      <c r="E443" s="677"/>
      <c r="F443" s="677"/>
      <c r="G443" s="677"/>
      <c r="H443" s="677"/>
      <c r="I443" s="677"/>
      <c r="J443" s="677"/>
      <c r="K443" s="677"/>
      <c r="L443" s="677"/>
      <c r="M443" s="678"/>
      <c r="N443" s="677"/>
      <c r="O443" s="677"/>
      <c r="P443" s="677"/>
      <c r="Q443" s="677"/>
      <c r="R443" s="677"/>
      <c r="S443" s="677"/>
      <c r="T443" s="677"/>
      <c r="U443" s="677"/>
      <c r="V443" s="678"/>
      <c r="W443" s="677"/>
      <c r="X443" s="677"/>
      <c r="Y443" s="678"/>
      <c r="Z443" s="677"/>
      <c r="AA443" s="677"/>
      <c r="AB443" s="677"/>
      <c r="AC443" s="677"/>
      <c r="AD443" s="677"/>
      <c r="AE443" s="677"/>
      <c r="AF443" s="677"/>
      <c r="AG443" s="677"/>
      <c r="AH443" s="677"/>
      <c r="AI443" s="677"/>
      <c r="AJ443" s="677"/>
      <c r="AK443" s="677"/>
    </row>
    <row r="444" spans="1:37">
      <c r="A444" s="676"/>
      <c r="B444" s="677"/>
      <c r="C444" s="677"/>
      <c r="D444" s="677"/>
      <c r="E444" s="677"/>
      <c r="F444" s="677"/>
      <c r="G444" s="677"/>
      <c r="H444" s="677"/>
      <c r="I444" s="677"/>
      <c r="J444" s="677"/>
      <c r="K444" s="677"/>
      <c r="L444" s="677"/>
      <c r="M444" s="678"/>
      <c r="N444" s="677"/>
      <c r="O444" s="677"/>
      <c r="P444" s="677"/>
      <c r="Q444" s="677"/>
      <c r="R444" s="677"/>
      <c r="S444" s="677"/>
      <c r="T444" s="677"/>
      <c r="U444" s="677"/>
      <c r="V444" s="678"/>
      <c r="W444" s="677"/>
      <c r="X444" s="677"/>
      <c r="Y444" s="678"/>
      <c r="Z444" s="677"/>
      <c r="AA444" s="677"/>
      <c r="AB444" s="677"/>
      <c r="AC444" s="677"/>
      <c r="AD444" s="677"/>
      <c r="AE444" s="677"/>
      <c r="AF444" s="677"/>
      <c r="AG444" s="677"/>
      <c r="AH444" s="677"/>
      <c r="AI444" s="677"/>
      <c r="AJ444" s="677"/>
      <c r="AK444" s="677"/>
    </row>
    <row r="445" spans="1:37">
      <c r="A445" s="676"/>
      <c r="B445" s="677"/>
      <c r="C445" s="677"/>
      <c r="D445" s="677"/>
      <c r="E445" s="677"/>
      <c r="F445" s="677"/>
      <c r="G445" s="677"/>
      <c r="H445" s="677"/>
      <c r="I445" s="677"/>
      <c r="J445" s="677"/>
      <c r="K445" s="677"/>
      <c r="L445" s="677"/>
      <c r="M445" s="678"/>
      <c r="N445" s="677"/>
      <c r="O445" s="677"/>
      <c r="P445" s="677"/>
      <c r="Q445" s="677"/>
      <c r="R445" s="677"/>
      <c r="S445" s="677"/>
      <c r="T445" s="677"/>
      <c r="U445" s="677"/>
      <c r="V445" s="678"/>
      <c r="W445" s="677"/>
      <c r="X445" s="677"/>
      <c r="Y445" s="678"/>
      <c r="Z445" s="677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</row>
    <row r="446" spans="1:37">
      <c r="A446" s="676"/>
      <c r="B446" s="677"/>
      <c r="C446" s="677"/>
      <c r="D446" s="677"/>
      <c r="E446" s="677"/>
      <c r="F446" s="677"/>
      <c r="G446" s="677"/>
      <c r="H446" s="677"/>
      <c r="I446" s="677"/>
      <c r="J446" s="677"/>
      <c r="K446" s="677"/>
      <c r="L446" s="677"/>
      <c r="M446" s="678"/>
      <c r="N446" s="677"/>
      <c r="O446" s="677"/>
      <c r="P446" s="677"/>
      <c r="Q446" s="677"/>
      <c r="R446" s="677"/>
      <c r="S446" s="677"/>
      <c r="T446" s="677"/>
      <c r="U446" s="677"/>
      <c r="V446" s="678"/>
      <c r="W446" s="677"/>
      <c r="X446" s="677"/>
      <c r="Y446" s="678"/>
      <c r="Z446" s="677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</row>
    <row r="447" spans="1:37">
      <c r="A447" s="676"/>
      <c r="B447" s="677"/>
      <c r="C447" s="677"/>
      <c r="D447" s="677"/>
      <c r="E447" s="677"/>
      <c r="F447" s="677"/>
      <c r="G447" s="677"/>
      <c r="H447" s="677"/>
      <c r="I447" s="677"/>
      <c r="J447" s="677"/>
      <c r="K447" s="677"/>
      <c r="L447" s="677"/>
      <c r="M447" s="678"/>
      <c r="N447" s="677"/>
      <c r="O447" s="677"/>
      <c r="P447" s="677"/>
      <c r="Q447" s="677"/>
      <c r="R447" s="677"/>
      <c r="S447" s="677"/>
      <c r="T447" s="677"/>
      <c r="U447" s="677"/>
      <c r="V447" s="678"/>
      <c r="W447" s="677"/>
      <c r="X447" s="677"/>
      <c r="Y447" s="678"/>
      <c r="Z447" s="677"/>
      <c r="AA447" s="677"/>
      <c r="AB447" s="677"/>
      <c r="AC447" s="677"/>
      <c r="AD447" s="677"/>
      <c r="AE447" s="677"/>
      <c r="AF447" s="677"/>
      <c r="AG447" s="677"/>
      <c r="AH447" s="677"/>
      <c r="AI447" s="677"/>
      <c r="AJ447" s="677"/>
      <c r="AK447" s="677"/>
    </row>
    <row r="448" spans="1:37">
      <c r="A448" s="676"/>
      <c r="B448" s="677"/>
      <c r="C448" s="677"/>
      <c r="D448" s="677"/>
      <c r="E448" s="677"/>
      <c r="F448" s="677"/>
      <c r="G448" s="677"/>
      <c r="H448" s="677"/>
      <c r="I448" s="677"/>
      <c r="J448" s="677"/>
      <c r="K448" s="677"/>
      <c r="L448" s="677"/>
      <c r="M448" s="678"/>
      <c r="N448" s="677"/>
      <c r="O448" s="677"/>
      <c r="P448" s="677"/>
      <c r="Q448" s="677"/>
      <c r="R448" s="677"/>
      <c r="S448" s="677"/>
      <c r="T448" s="677"/>
      <c r="U448" s="677"/>
      <c r="V448" s="678"/>
      <c r="W448" s="677"/>
      <c r="X448" s="677"/>
      <c r="Y448" s="678"/>
      <c r="Z448" s="677"/>
      <c r="AA448" s="677"/>
      <c r="AB448" s="677"/>
      <c r="AC448" s="677"/>
      <c r="AD448" s="677"/>
      <c r="AE448" s="677"/>
      <c r="AF448" s="677"/>
      <c r="AG448" s="677"/>
      <c r="AH448" s="677"/>
      <c r="AI448" s="677"/>
      <c r="AJ448" s="677"/>
      <c r="AK448" s="677"/>
    </row>
    <row r="449" spans="1:37">
      <c r="A449" s="676"/>
      <c r="B449" s="677"/>
      <c r="C449" s="677"/>
      <c r="D449" s="677"/>
      <c r="E449" s="677"/>
      <c r="F449" s="677"/>
      <c r="G449" s="677"/>
      <c r="H449" s="677"/>
      <c r="I449" s="677"/>
      <c r="J449" s="677"/>
      <c r="K449" s="677"/>
      <c r="L449" s="677"/>
      <c r="M449" s="678"/>
      <c r="N449" s="677"/>
      <c r="O449" s="677"/>
      <c r="P449" s="677"/>
      <c r="Q449" s="677"/>
      <c r="R449" s="677"/>
      <c r="S449" s="677"/>
      <c r="T449" s="677"/>
      <c r="U449" s="677"/>
      <c r="V449" s="678"/>
      <c r="W449" s="677"/>
      <c r="X449" s="677"/>
      <c r="Y449" s="678"/>
      <c r="Z449" s="677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</row>
    <row r="450" spans="1:37">
      <c r="A450" s="676"/>
      <c r="B450" s="677"/>
      <c r="C450" s="677"/>
      <c r="D450" s="677"/>
      <c r="E450" s="677"/>
      <c r="F450" s="677"/>
      <c r="G450" s="677"/>
      <c r="H450" s="677"/>
      <c r="I450" s="677"/>
      <c r="J450" s="677"/>
      <c r="K450" s="677"/>
      <c r="L450" s="677"/>
      <c r="M450" s="678"/>
      <c r="N450" s="677"/>
      <c r="O450" s="677"/>
      <c r="P450" s="677"/>
      <c r="Q450" s="677"/>
      <c r="R450" s="677"/>
      <c r="S450" s="677"/>
      <c r="T450" s="677"/>
      <c r="U450" s="677"/>
      <c r="V450" s="678"/>
      <c r="W450" s="677"/>
      <c r="X450" s="677"/>
      <c r="Y450" s="678"/>
      <c r="Z450" s="677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</row>
    <row r="451" spans="1:37">
      <c r="A451" s="676"/>
      <c r="B451" s="677"/>
      <c r="C451" s="677"/>
      <c r="D451" s="677"/>
      <c r="E451" s="677"/>
      <c r="F451" s="677"/>
      <c r="G451" s="677"/>
      <c r="H451" s="677"/>
      <c r="I451" s="677"/>
      <c r="J451" s="677"/>
      <c r="K451" s="677"/>
      <c r="L451" s="677"/>
      <c r="M451" s="678"/>
      <c r="N451" s="677"/>
      <c r="O451" s="677"/>
      <c r="P451" s="677"/>
      <c r="Q451" s="677"/>
      <c r="R451" s="677"/>
      <c r="S451" s="677"/>
      <c r="T451" s="677"/>
      <c r="U451" s="677"/>
      <c r="V451" s="678"/>
      <c r="W451" s="677"/>
      <c r="X451" s="677"/>
      <c r="Y451" s="678"/>
      <c r="Z451" s="677"/>
      <c r="AA451" s="677"/>
      <c r="AB451" s="677"/>
      <c r="AC451" s="677"/>
      <c r="AD451" s="677"/>
      <c r="AE451" s="677"/>
      <c r="AF451" s="677"/>
      <c r="AG451" s="677"/>
      <c r="AH451" s="677"/>
      <c r="AI451" s="677"/>
      <c r="AJ451" s="677"/>
      <c r="AK451" s="677"/>
    </row>
    <row r="452" spans="1:37">
      <c r="A452" s="676"/>
      <c r="B452" s="677"/>
      <c r="C452" s="677"/>
      <c r="D452" s="677"/>
      <c r="E452" s="677"/>
      <c r="F452" s="677"/>
      <c r="G452" s="677"/>
      <c r="H452" s="677"/>
      <c r="I452" s="677"/>
      <c r="J452" s="677"/>
      <c r="K452" s="677"/>
      <c r="L452" s="677"/>
      <c r="M452" s="678"/>
      <c r="N452" s="677"/>
      <c r="O452" s="677"/>
      <c r="P452" s="677"/>
      <c r="Q452" s="677"/>
      <c r="R452" s="677"/>
      <c r="S452" s="677"/>
      <c r="T452" s="677"/>
      <c r="U452" s="677"/>
      <c r="V452" s="678"/>
      <c r="W452" s="677"/>
      <c r="X452" s="677"/>
      <c r="Y452" s="678"/>
      <c r="Z452" s="677"/>
      <c r="AA452" s="677"/>
      <c r="AB452" s="677"/>
      <c r="AC452" s="677"/>
      <c r="AD452" s="677"/>
      <c r="AE452" s="677"/>
      <c r="AF452" s="677"/>
      <c r="AG452" s="677"/>
      <c r="AH452" s="677"/>
      <c r="AI452" s="677"/>
      <c r="AJ452" s="677"/>
      <c r="AK452" s="677"/>
    </row>
    <row r="453" spans="1:37">
      <c r="A453" s="676"/>
      <c r="B453" s="677"/>
      <c r="C453" s="677"/>
      <c r="D453" s="677"/>
      <c r="E453" s="677"/>
      <c r="F453" s="677"/>
      <c r="G453" s="677"/>
      <c r="H453" s="677"/>
      <c r="I453" s="677"/>
      <c r="J453" s="677"/>
      <c r="K453" s="677"/>
      <c r="L453" s="677"/>
      <c r="M453" s="678"/>
      <c r="N453" s="677"/>
      <c r="O453" s="677"/>
      <c r="P453" s="677"/>
      <c r="Q453" s="677"/>
      <c r="R453" s="677"/>
      <c r="S453" s="677"/>
      <c r="T453" s="677"/>
      <c r="U453" s="677"/>
      <c r="V453" s="678"/>
      <c r="W453" s="677"/>
      <c r="X453" s="677"/>
      <c r="Y453" s="678"/>
      <c r="Z453" s="677"/>
      <c r="AA453" s="677"/>
      <c r="AB453" s="677"/>
      <c r="AC453" s="677"/>
      <c r="AD453" s="677"/>
      <c r="AE453" s="677"/>
      <c r="AF453" s="677"/>
      <c r="AG453" s="677"/>
      <c r="AH453" s="677"/>
      <c r="AI453" s="677"/>
      <c r="AJ453" s="677"/>
      <c r="AK453" s="677"/>
    </row>
    <row r="454" spans="1:37">
      <c r="A454" s="676"/>
      <c r="B454" s="677"/>
      <c r="C454" s="677"/>
      <c r="D454" s="677"/>
      <c r="E454" s="677"/>
      <c r="F454" s="677"/>
      <c r="G454" s="677"/>
      <c r="H454" s="677"/>
      <c r="I454" s="677"/>
      <c r="J454" s="677"/>
      <c r="K454" s="677"/>
      <c r="L454" s="677"/>
      <c r="M454" s="678"/>
      <c r="N454" s="677"/>
      <c r="O454" s="677"/>
      <c r="P454" s="677"/>
      <c r="Q454" s="677"/>
      <c r="R454" s="677"/>
      <c r="S454" s="677"/>
      <c r="T454" s="677"/>
      <c r="U454" s="677"/>
      <c r="V454" s="678"/>
      <c r="W454" s="677"/>
      <c r="X454" s="677"/>
      <c r="Y454" s="678"/>
      <c r="Z454" s="677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</row>
    <row r="455" spans="1:37">
      <c r="A455" s="676"/>
      <c r="B455" s="677"/>
      <c r="C455" s="677"/>
      <c r="D455" s="677"/>
      <c r="E455" s="677"/>
      <c r="F455" s="677"/>
      <c r="G455" s="677"/>
      <c r="H455" s="677"/>
      <c r="I455" s="677"/>
      <c r="J455" s="677"/>
      <c r="K455" s="677"/>
      <c r="L455" s="677"/>
      <c r="M455" s="678"/>
      <c r="N455" s="677"/>
      <c r="O455" s="677"/>
      <c r="P455" s="677"/>
      <c r="Q455" s="677"/>
      <c r="R455" s="677"/>
      <c r="S455" s="677"/>
      <c r="T455" s="677"/>
      <c r="U455" s="677"/>
      <c r="V455" s="678"/>
      <c r="W455" s="677"/>
      <c r="X455" s="677"/>
      <c r="Y455" s="678"/>
      <c r="Z455" s="677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</row>
    <row r="456" spans="1:37">
      <c r="A456" s="676"/>
      <c r="B456" s="677"/>
      <c r="C456" s="677"/>
      <c r="D456" s="677"/>
      <c r="E456" s="677"/>
      <c r="F456" s="677"/>
      <c r="G456" s="677"/>
      <c r="H456" s="677"/>
      <c r="I456" s="677"/>
      <c r="J456" s="677"/>
      <c r="K456" s="677"/>
      <c r="L456" s="677"/>
      <c r="M456" s="678"/>
      <c r="N456" s="677"/>
      <c r="O456" s="677"/>
      <c r="P456" s="677"/>
      <c r="Q456" s="677"/>
      <c r="R456" s="677"/>
      <c r="S456" s="677"/>
      <c r="T456" s="677"/>
      <c r="U456" s="677"/>
      <c r="V456" s="678"/>
      <c r="W456" s="677"/>
      <c r="X456" s="677"/>
      <c r="Y456" s="678"/>
      <c r="Z456" s="677"/>
      <c r="AA456" s="677"/>
      <c r="AB456" s="677"/>
      <c r="AC456" s="677"/>
      <c r="AD456" s="677"/>
      <c r="AE456" s="677"/>
      <c r="AF456" s="677"/>
      <c r="AG456" s="677"/>
      <c r="AH456" s="677"/>
      <c r="AI456" s="677"/>
      <c r="AJ456" s="677"/>
      <c r="AK456" s="677"/>
    </row>
    <row r="457" spans="1:37">
      <c r="A457" s="676"/>
      <c r="B457" s="677"/>
      <c r="C457" s="677"/>
      <c r="D457" s="677"/>
      <c r="E457" s="677"/>
      <c r="F457" s="677"/>
      <c r="G457" s="677"/>
      <c r="H457" s="677"/>
      <c r="I457" s="677"/>
      <c r="J457" s="677"/>
      <c r="K457" s="677"/>
      <c r="L457" s="677"/>
      <c r="M457" s="678"/>
      <c r="N457" s="677"/>
      <c r="O457" s="677"/>
      <c r="P457" s="677"/>
      <c r="Q457" s="677"/>
      <c r="R457" s="677"/>
      <c r="S457" s="677"/>
      <c r="T457" s="677"/>
      <c r="U457" s="677"/>
      <c r="V457" s="678"/>
      <c r="W457" s="677"/>
      <c r="X457" s="677"/>
      <c r="Y457" s="678"/>
      <c r="Z457" s="677"/>
      <c r="AA457" s="677"/>
      <c r="AB457" s="677"/>
      <c r="AC457" s="677"/>
      <c r="AD457" s="677"/>
      <c r="AE457" s="677"/>
      <c r="AF457" s="677"/>
      <c r="AG457" s="677"/>
      <c r="AH457" s="677"/>
      <c r="AI457" s="677"/>
      <c r="AJ457" s="677"/>
      <c r="AK457" s="677"/>
    </row>
    <row r="458" spans="1:37">
      <c r="A458" s="676"/>
      <c r="B458" s="677"/>
      <c r="C458" s="677"/>
      <c r="D458" s="677"/>
      <c r="E458" s="677"/>
      <c r="F458" s="677"/>
      <c r="G458" s="677"/>
      <c r="H458" s="677"/>
      <c r="I458" s="677"/>
      <c r="J458" s="677"/>
      <c r="K458" s="677"/>
      <c r="L458" s="677"/>
      <c r="M458" s="678"/>
      <c r="N458" s="677"/>
      <c r="O458" s="677"/>
      <c r="P458" s="677"/>
      <c r="Q458" s="677"/>
      <c r="R458" s="677"/>
      <c r="S458" s="677"/>
      <c r="T458" s="677"/>
      <c r="U458" s="677"/>
      <c r="V458" s="678"/>
      <c r="W458" s="677"/>
      <c r="X458" s="677"/>
      <c r="Y458" s="678"/>
      <c r="Z458" s="677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</row>
    <row r="459" spans="1:37">
      <c r="A459" s="676"/>
      <c r="B459" s="677"/>
      <c r="C459" s="677"/>
      <c r="D459" s="677"/>
      <c r="E459" s="677"/>
      <c r="F459" s="677"/>
      <c r="G459" s="677"/>
      <c r="H459" s="677"/>
      <c r="I459" s="677"/>
      <c r="J459" s="677"/>
      <c r="K459" s="677"/>
      <c r="L459" s="677"/>
      <c r="M459" s="678"/>
      <c r="N459" s="677"/>
      <c r="O459" s="677"/>
      <c r="P459" s="677"/>
      <c r="Q459" s="677"/>
      <c r="R459" s="677"/>
      <c r="S459" s="677"/>
      <c r="T459" s="677"/>
      <c r="U459" s="677"/>
      <c r="V459" s="678"/>
      <c r="W459" s="677"/>
      <c r="X459" s="677"/>
      <c r="Y459" s="678"/>
      <c r="Z459" s="677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</row>
    <row r="460" spans="1:37">
      <c r="A460" s="676"/>
      <c r="B460" s="677"/>
      <c r="C460" s="677"/>
      <c r="D460" s="677"/>
      <c r="E460" s="677"/>
      <c r="F460" s="677"/>
      <c r="G460" s="677"/>
      <c r="H460" s="677"/>
      <c r="I460" s="677"/>
      <c r="J460" s="677"/>
      <c r="K460" s="677"/>
      <c r="L460" s="677"/>
      <c r="M460" s="678"/>
      <c r="N460" s="677"/>
      <c r="O460" s="677"/>
      <c r="P460" s="677"/>
      <c r="Q460" s="677"/>
      <c r="R460" s="677"/>
      <c r="S460" s="677"/>
      <c r="T460" s="677"/>
      <c r="U460" s="677"/>
      <c r="V460" s="678"/>
      <c r="W460" s="677"/>
      <c r="X460" s="677"/>
      <c r="Y460" s="678"/>
      <c r="Z460" s="677"/>
      <c r="AA460" s="677"/>
      <c r="AB460" s="677"/>
      <c r="AC460" s="677"/>
      <c r="AD460" s="677"/>
      <c r="AE460" s="677"/>
      <c r="AF460" s="677"/>
      <c r="AG460" s="677"/>
      <c r="AH460" s="677"/>
      <c r="AI460" s="677"/>
      <c r="AJ460" s="677"/>
      <c r="AK460" s="677"/>
    </row>
    <row r="461" spans="1:37">
      <c r="A461" s="676"/>
      <c r="B461" s="677"/>
      <c r="C461" s="677"/>
      <c r="D461" s="677"/>
      <c r="E461" s="677"/>
      <c r="F461" s="677"/>
      <c r="G461" s="677"/>
      <c r="H461" s="677"/>
      <c r="I461" s="677"/>
      <c r="J461" s="677"/>
      <c r="K461" s="677"/>
      <c r="L461" s="677"/>
      <c r="M461" s="678"/>
      <c r="N461" s="677"/>
      <c r="O461" s="677"/>
      <c r="P461" s="677"/>
      <c r="Q461" s="677"/>
      <c r="R461" s="677"/>
      <c r="S461" s="677"/>
      <c r="T461" s="677"/>
      <c r="U461" s="677"/>
      <c r="V461" s="678"/>
      <c r="W461" s="677"/>
      <c r="X461" s="677"/>
      <c r="Y461" s="678"/>
      <c r="Z461" s="677"/>
      <c r="AA461" s="677"/>
      <c r="AB461" s="677"/>
      <c r="AC461" s="677"/>
      <c r="AD461" s="677"/>
      <c r="AE461" s="677"/>
      <c r="AF461" s="677"/>
      <c r="AG461" s="677"/>
      <c r="AH461" s="677"/>
      <c r="AI461" s="677"/>
      <c r="AJ461" s="677"/>
      <c r="AK461" s="677"/>
    </row>
    <row r="462" spans="1:37">
      <c r="A462" s="676"/>
      <c r="B462" s="677"/>
      <c r="C462" s="677"/>
      <c r="D462" s="677"/>
      <c r="E462" s="677"/>
      <c r="F462" s="677"/>
      <c r="G462" s="677"/>
      <c r="H462" s="677"/>
      <c r="I462" s="677"/>
      <c r="J462" s="677"/>
      <c r="K462" s="677"/>
      <c r="L462" s="677"/>
      <c r="M462" s="678"/>
      <c r="N462" s="677"/>
      <c r="O462" s="677"/>
      <c r="P462" s="677"/>
      <c r="Q462" s="677"/>
      <c r="R462" s="677"/>
      <c r="S462" s="677"/>
      <c r="T462" s="677"/>
      <c r="U462" s="677"/>
      <c r="V462" s="678"/>
      <c r="W462" s="677"/>
      <c r="X462" s="677"/>
      <c r="Y462" s="678"/>
      <c r="Z462" s="677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</row>
    <row r="463" spans="1:37">
      <c r="A463" s="676"/>
      <c r="B463" s="677"/>
      <c r="C463" s="677"/>
      <c r="D463" s="677"/>
      <c r="E463" s="677"/>
      <c r="F463" s="677"/>
      <c r="G463" s="677"/>
      <c r="H463" s="677"/>
      <c r="I463" s="677"/>
      <c r="J463" s="677"/>
      <c r="K463" s="677"/>
      <c r="L463" s="677"/>
      <c r="M463" s="678"/>
      <c r="N463" s="677"/>
      <c r="O463" s="677"/>
      <c r="P463" s="677"/>
      <c r="Q463" s="677"/>
      <c r="R463" s="677"/>
      <c r="S463" s="677"/>
      <c r="T463" s="677"/>
      <c r="U463" s="677"/>
      <c r="V463" s="678"/>
      <c r="W463" s="677"/>
      <c r="X463" s="677"/>
      <c r="Y463" s="678"/>
      <c r="Z463" s="677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</row>
    <row r="464" spans="1:37">
      <c r="A464" s="676"/>
      <c r="B464" s="677"/>
      <c r="C464" s="677"/>
      <c r="D464" s="677"/>
      <c r="E464" s="677"/>
      <c r="F464" s="677"/>
      <c r="G464" s="677"/>
      <c r="H464" s="677"/>
      <c r="I464" s="677"/>
      <c r="J464" s="677"/>
      <c r="K464" s="677"/>
      <c r="L464" s="677"/>
      <c r="M464" s="678"/>
      <c r="N464" s="677"/>
      <c r="O464" s="677"/>
      <c r="P464" s="677"/>
      <c r="Q464" s="677"/>
      <c r="R464" s="677"/>
      <c r="S464" s="677"/>
      <c r="T464" s="677"/>
      <c r="U464" s="677"/>
      <c r="V464" s="678"/>
      <c r="W464" s="677"/>
      <c r="X464" s="677"/>
      <c r="Y464" s="678"/>
      <c r="Z464" s="677"/>
      <c r="AA464" s="677"/>
      <c r="AB464" s="677"/>
      <c r="AC464" s="677"/>
      <c r="AD464" s="677"/>
      <c r="AE464" s="677"/>
      <c r="AF464" s="677"/>
      <c r="AG464" s="677"/>
      <c r="AH464" s="677"/>
      <c r="AI464" s="677"/>
      <c r="AJ464" s="677"/>
      <c r="AK464" s="677"/>
    </row>
    <row r="465" spans="1:37">
      <c r="A465" s="676"/>
      <c r="B465" s="677"/>
      <c r="C465" s="677"/>
      <c r="D465" s="677"/>
      <c r="E465" s="677"/>
      <c r="F465" s="677"/>
      <c r="G465" s="677"/>
      <c r="H465" s="677"/>
      <c r="I465" s="677"/>
      <c r="J465" s="677"/>
      <c r="K465" s="677"/>
      <c r="L465" s="677"/>
      <c r="M465" s="678"/>
      <c r="N465" s="677"/>
      <c r="O465" s="677"/>
      <c r="P465" s="677"/>
      <c r="Q465" s="677"/>
      <c r="R465" s="677"/>
      <c r="S465" s="677"/>
      <c r="T465" s="677"/>
      <c r="U465" s="677"/>
      <c r="V465" s="678"/>
      <c r="W465" s="677"/>
      <c r="X465" s="677"/>
      <c r="Y465" s="678"/>
      <c r="Z465" s="677"/>
      <c r="AA465" s="677"/>
      <c r="AB465" s="677"/>
      <c r="AC465" s="677"/>
      <c r="AD465" s="677"/>
      <c r="AE465" s="677"/>
      <c r="AF465" s="677"/>
      <c r="AG465" s="677"/>
      <c r="AH465" s="677"/>
      <c r="AI465" s="677"/>
      <c r="AJ465" s="677"/>
      <c r="AK465" s="677"/>
    </row>
    <row r="466" spans="1:37">
      <c r="A466" s="676"/>
      <c r="B466" s="677"/>
      <c r="C466" s="677"/>
      <c r="D466" s="677"/>
      <c r="E466" s="677"/>
      <c r="F466" s="677"/>
      <c r="G466" s="677"/>
      <c r="H466" s="677"/>
      <c r="I466" s="677"/>
      <c r="J466" s="677"/>
      <c r="K466" s="677"/>
      <c r="L466" s="677"/>
      <c r="M466" s="678"/>
      <c r="N466" s="677"/>
      <c r="O466" s="677"/>
      <c r="P466" s="677"/>
      <c r="Q466" s="677"/>
      <c r="R466" s="677"/>
      <c r="S466" s="677"/>
      <c r="T466" s="677"/>
      <c r="U466" s="677"/>
      <c r="V466" s="678"/>
      <c r="W466" s="677"/>
      <c r="X466" s="677"/>
      <c r="Y466" s="678"/>
      <c r="Z466" s="677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</row>
    <row r="467" spans="1:37">
      <c r="A467" s="676"/>
      <c r="B467" s="677"/>
      <c r="C467" s="677"/>
      <c r="D467" s="677"/>
      <c r="E467" s="677"/>
      <c r="F467" s="677"/>
      <c r="G467" s="677"/>
      <c r="H467" s="677"/>
      <c r="I467" s="677"/>
      <c r="J467" s="677"/>
      <c r="K467" s="677"/>
      <c r="L467" s="677"/>
      <c r="M467" s="678"/>
      <c r="N467" s="677"/>
      <c r="O467" s="677"/>
      <c r="P467" s="677"/>
      <c r="Q467" s="677"/>
      <c r="R467" s="677"/>
      <c r="S467" s="677"/>
      <c r="T467" s="677"/>
      <c r="U467" s="677"/>
      <c r="V467" s="678"/>
      <c r="W467" s="677"/>
      <c r="X467" s="677"/>
      <c r="Y467" s="678"/>
      <c r="Z467" s="677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</row>
    <row r="468" spans="1:37">
      <c r="A468" s="676"/>
      <c r="B468" s="677"/>
      <c r="C468" s="677"/>
      <c r="D468" s="677"/>
      <c r="E468" s="677"/>
      <c r="F468" s="677"/>
      <c r="G468" s="677"/>
      <c r="H468" s="677"/>
      <c r="I468" s="677"/>
      <c r="J468" s="677"/>
      <c r="K468" s="677"/>
      <c r="L468" s="677"/>
      <c r="M468" s="678"/>
      <c r="N468" s="677"/>
      <c r="O468" s="677"/>
      <c r="P468" s="677"/>
      <c r="Q468" s="677"/>
      <c r="R468" s="677"/>
      <c r="S468" s="677"/>
      <c r="T468" s="677"/>
      <c r="U468" s="677"/>
      <c r="V468" s="678"/>
      <c r="W468" s="677"/>
      <c r="X468" s="677"/>
      <c r="Y468" s="678"/>
      <c r="Z468" s="677"/>
      <c r="AA468" s="677"/>
      <c r="AB468" s="677"/>
      <c r="AC468" s="677"/>
      <c r="AD468" s="677"/>
      <c r="AE468" s="677"/>
      <c r="AF468" s="677"/>
      <c r="AG468" s="677"/>
      <c r="AH468" s="677"/>
      <c r="AI468" s="677"/>
      <c r="AJ468" s="677"/>
      <c r="AK468" s="677"/>
    </row>
    <row r="469" spans="1:37">
      <c r="A469" s="676"/>
      <c r="B469" s="677"/>
      <c r="C469" s="677"/>
      <c r="D469" s="677"/>
      <c r="E469" s="677"/>
      <c r="F469" s="677"/>
      <c r="G469" s="677"/>
      <c r="H469" s="677"/>
      <c r="I469" s="677"/>
      <c r="J469" s="677"/>
      <c r="K469" s="677"/>
      <c r="L469" s="677"/>
      <c r="M469" s="678"/>
      <c r="N469" s="677"/>
      <c r="O469" s="677"/>
      <c r="P469" s="677"/>
      <c r="Q469" s="677"/>
      <c r="R469" s="677"/>
      <c r="S469" s="677"/>
      <c r="T469" s="677"/>
      <c r="U469" s="677"/>
      <c r="V469" s="678"/>
      <c r="W469" s="677"/>
      <c r="X469" s="677"/>
      <c r="Y469" s="678"/>
      <c r="Z469" s="677"/>
      <c r="AA469" s="677"/>
      <c r="AB469" s="677"/>
      <c r="AC469" s="677"/>
      <c r="AD469" s="677"/>
      <c r="AE469" s="677"/>
      <c r="AF469" s="677"/>
      <c r="AG469" s="677"/>
      <c r="AH469" s="677"/>
      <c r="AI469" s="677"/>
      <c r="AJ469" s="677"/>
      <c r="AK469" s="677"/>
    </row>
    <row r="470" spans="1:37">
      <c r="A470" s="676"/>
      <c r="B470" s="677"/>
      <c r="C470" s="677"/>
      <c r="D470" s="677"/>
      <c r="E470" s="677"/>
      <c r="F470" s="677"/>
      <c r="G470" s="677"/>
      <c r="H470" s="677"/>
      <c r="I470" s="677"/>
      <c r="J470" s="677"/>
      <c r="K470" s="677"/>
      <c r="L470" s="677"/>
      <c r="M470" s="678"/>
      <c r="N470" s="677"/>
      <c r="O470" s="677"/>
      <c r="P470" s="677"/>
      <c r="Q470" s="677"/>
      <c r="R470" s="677"/>
      <c r="S470" s="677"/>
      <c r="T470" s="677"/>
      <c r="U470" s="677"/>
      <c r="V470" s="678"/>
      <c r="W470" s="677"/>
      <c r="X470" s="677"/>
      <c r="Y470" s="678"/>
      <c r="Z470" s="677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</row>
    <row r="471" spans="1:37">
      <c r="A471" s="676"/>
      <c r="B471" s="677"/>
      <c r="C471" s="677"/>
      <c r="D471" s="677"/>
      <c r="E471" s="677"/>
      <c r="F471" s="677"/>
      <c r="G471" s="677"/>
      <c r="H471" s="677"/>
      <c r="I471" s="677"/>
      <c r="J471" s="677"/>
      <c r="K471" s="677"/>
      <c r="L471" s="677"/>
      <c r="M471" s="678"/>
      <c r="N471" s="677"/>
      <c r="O471" s="677"/>
      <c r="P471" s="677"/>
      <c r="Q471" s="677"/>
      <c r="R471" s="677"/>
      <c r="S471" s="677"/>
      <c r="T471" s="677"/>
      <c r="U471" s="677"/>
      <c r="V471" s="678"/>
      <c r="W471" s="677"/>
      <c r="X471" s="677"/>
      <c r="Y471" s="678"/>
      <c r="Z471" s="677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</row>
    <row r="472" spans="1:37">
      <c r="A472" s="676"/>
      <c r="B472" s="677"/>
      <c r="C472" s="677"/>
      <c r="D472" s="677"/>
      <c r="E472" s="677"/>
      <c r="F472" s="677"/>
      <c r="G472" s="677"/>
      <c r="H472" s="677"/>
      <c r="I472" s="677"/>
      <c r="J472" s="677"/>
      <c r="K472" s="677"/>
      <c r="L472" s="677"/>
      <c r="M472" s="678"/>
      <c r="N472" s="677"/>
      <c r="O472" s="677"/>
      <c r="P472" s="677"/>
      <c r="Q472" s="677"/>
      <c r="R472" s="677"/>
      <c r="S472" s="677"/>
      <c r="T472" s="677"/>
      <c r="U472" s="677"/>
      <c r="V472" s="678"/>
      <c r="W472" s="677"/>
      <c r="X472" s="677"/>
      <c r="Y472" s="678"/>
      <c r="Z472" s="677"/>
      <c r="AA472" s="677"/>
      <c r="AB472" s="677"/>
      <c r="AC472" s="677"/>
      <c r="AD472" s="677"/>
      <c r="AE472" s="677"/>
      <c r="AF472" s="677"/>
      <c r="AG472" s="677"/>
      <c r="AH472" s="677"/>
      <c r="AI472" s="677"/>
      <c r="AJ472" s="677"/>
      <c r="AK472" s="677"/>
    </row>
    <row r="473" spans="1:37">
      <c r="A473" s="676"/>
      <c r="B473" s="677"/>
      <c r="C473" s="677"/>
      <c r="D473" s="677"/>
      <c r="E473" s="677"/>
      <c r="F473" s="677"/>
      <c r="G473" s="677"/>
      <c r="H473" s="677"/>
      <c r="I473" s="677"/>
      <c r="J473" s="677"/>
      <c r="K473" s="677"/>
      <c r="L473" s="677"/>
      <c r="M473" s="678"/>
      <c r="N473" s="677"/>
      <c r="O473" s="677"/>
      <c r="P473" s="677"/>
      <c r="Q473" s="677"/>
      <c r="R473" s="677"/>
      <c r="S473" s="677"/>
      <c r="T473" s="677"/>
      <c r="U473" s="677"/>
      <c r="V473" s="678"/>
      <c r="W473" s="677"/>
      <c r="X473" s="677"/>
      <c r="Y473" s="678"/>
      <c r="Z473" s="677"/>
      <c r="AA473" s="677"/>
      <c r="AB473" s="677"/>
      <c r="AC473" s="677"/>
      <c r="AD473" s="677"/>
      <c r="AE473" s="677"/>
      <c r="AF473" s="677"/>
      <c r="AG473" s="677"/>
      <c r="AH473" s="677"/>
      <c r="AI473" s="677"/>
      <c r="AJ473" s="677"/>
      <c r="AK473" s="677"/>
    </row>
    <row r="474" spans="1:37">
      <c r="A474" s="676"/>
      <c r="B474" s="677"/>
      <c r="C474" s="677"/>
      <c r="D474" s="677"/>
      <c r="E474" s="677"/>
      <c r="F474" s="677"/>
      <c r="G474" s="677"/>
      <c r="H474" s="677"/>
      <c r="I474" s="677"/>
      <c r="J474" s="677"/>
      <c r="K474" s="677"/>
      <c r="L474" s="677"/>
      <c r="M474" s="678"/>
      <c r="N474" s="677"/>
      <c r="O474" s="677"/>
      <c r="P474" s="677"/>
      <c r="Q474" s="677"/>
      <c r="R474" s="677"/>
      <c r="S474" s="677"/>
      <c r="T474" s="677"/>
      <c r="U474" s="677"/>
      <c r="V474" s="678"/>
      <c r="W474" s="677"/>
      <c r="X474" s="677"/>
      <c r="Y474" s="678"/>
      <c r="Z474" s="677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</row>
    <row r="475" spans="1:37">
      <c r="A475" s="676"/>
      <c r="B475" s="677"/>
      <c r="C475" s="677"/>
      <c r="D475" s="677"/>
      <c r="E475" s="677"/>
      <c r="F475" s="677"/>
      <c r="G475" s="677"/>
      <c r="H475" s="677"/>
      <c r="I475" s="677"/>
      <c r="J475" s="677"/>
      <c r="K475" s="677"/>
      <c r="L475" s="677"/>
      <c r="M475" s="678"/>
      <c r="N475" s="677"/>
      <c r="O475" s="677"/>
      <c r="P475" s="677"/>
      <c r="Q475" s="677"/>
      <c r="R475" s="677"/>
      <c r="S475" s="677"/>
      <c r="T475" s="677"/>
      <c r="U475" s="677"/>
      <c r="V475" s="678"/>
      <c r="W475" s="677"/>
      <c r="X475" s="677"/>
      <c r="Y475" s="678"/>
      <c r="Z475" s="677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</row>
    <row r="476" spans="1:37">
      <c r="A476" s="676"/>
      <c r="B476" s="677"/>
      <c r="C476" s="677"/>
      <c r="D476" s="677"/>
      <c r="E476" s="677"/>
      <c r="F476" s="677"/>
      <c r="G476" s="677"/>
      <c r="H476" s="677"/>
      <c r="I476" s="677"/>
      <c r="J476" s="677"/>
      <c r="K476" s="677"/>
      <c r="L476" s="677"/>
      <c r="M476" s="678"/>
      <c r="N476" s="677"/>
      <c r="O476" s="677"/>
      <c r="P476" s="677"/>
      <c r="Q476" s="677"/>
      <c r="R476" s="677"/>
      <c r="S476" s="677"/>
      <c r="T476" s="677"/>
      <c r="U476" s="677"/>
      <c r="V476" s="678"/>
      <c r="W476" s="677"/>
      <c r="X476" s="677"/>
      <c r="Y476" s="678"/>
      <c r="Z476" s="677"/>
      <c r="AA476" s="677"/>
      <c r="AB476" s="677"/>
      <c r="AC476" s="677"/>
      <c r="AD476" s="677"/>
      <c r="AE476" s="677"/>
      <c r="AF476" s="677"/>
      <c r="AG476" s="677"/>
      <c r="AH476" s="677"/>
      <c r="AI476" s="677"/>
      <c r="AJ476" s="677"/>
      <c r="AK476" s="677"/>
    </row>
    <row r="477" spans="1:37">
      <c r="A477" s="676"/>
      <c r="B477" s="677"/>
      <c r="C477" s="677"/>
      <c r="D477" s="677"/>
      <c r="E477" s="677"/>
      <c r="F477" s="677"/>
      <c r="G477" s="677"/>
      <c r="H477" s="677"/>
      <c r="I477" s="677"/>
      <c r="J477" s="677"/>
      <c r="K477" s="677"/>
      <c r="L477" s="677"/>
      <c r="M477" s="678"/>
      <c r="N477" s="677"/>
      <c r="O477" s="677"/>
      <c r="P477" s="677"/>
      <c r="Q477" s="677"/>
      <c r="R477" s="677"/>
      <c r="S477" s="677"/>
      <c r="T477" s="677"/>
      <c r="U477" s="677"/>
      <c r="V477" s="678"/>
      <c r="W477" s="677"/>
      <c r="X477" s="677"/>
      <c r="Y477" s="678"/>
      <c r="Z477" s="677"/>
      <c r="AA477" s="677"/>
      <c r="AB477" s="677"/>
      <c r="AC477" s="677"/>
      <c r="AD477" s="677"/>
      <c r="AE477" s="677"/>
      <c r="AF477" s="677"/>
      <c r="AG477" s="677"/>
      <c r="AH477" s="677"/>
      <c r="AI477" s="677"/>
      <c r="AJ477" s="677"/>
      <c r="AK477" s="677"/>
    </row>
    <row r="478" spans="1:37">
      <c r="A478" s="676"/>
      <c r="B478" s="677"/>
      <c r="C478" s="677"/>
      <c r="D478" s="677"/>
      <c r="E478" s="677"/>
      <c r="F478" s="677"/>
      <c r="G478" s="677"/>
      <c r="H478" s="677"/>
      <c r="I478" s="677"/>
      <c r="J478" s="677"/>
      <c r="K478" s="677"/>
      <c r="L478" s="677"/>
      <c r="M478" s="678"/>
      <c r="N478" s="677"/>
      <c r="O478" s="677"/>
      <c r="P478" s="677"/>
      <c r="Q478" s="677"/>
      <c r="R478" s="677"/>
      <c r="S478" s="677"/>
      <c r="T478" s="677"/>
      <c r="U478" s="677"/>
      <c r="V478" s="678"/>
      <c r="W478" s="677"/>
      <c r="X478" s="677"/>
      <c r="Y478" s="678"/>
      <c r="Z478" s="677"/>
      <c r="AA478" s="677"/>
      <c r="AB478" s="677"/>
      <c r="AC478" s="677"/>
      <c r="AD478" s="677"/>
      <c r="AE478" s="677"/>
      <c r="AF478" s="677"/>
      <c r="AG478" s="677"/>
      <c r="AH478" s="677"/>
      <c r="AI478" s="677"/>
      <c r="AJ478" s="677"/>
      <c r="AK478" s="677"/>
    </row>
    <row r="479" spans="1:37">
      <c r="A479" s="676"/>
      <c r="B479" s="677"/>
      <c r="C479" s="677"/>
      <c r="D479" s="677"/>
      <c r="E479" s="677"/>
      <c r="F479" s="677"/>
      <c r="G479" s="677"/>
      <c r="H479" s="677"/>
      <c r="I479" s="677"/>
      <c r="J479" s="677"/>
      <c r="K479" s="677"/>
      <c r="L479" s="677"/>
      <c r="M479" s="678"/>
      <c r="N479" s="677"/>
      <c r="O479" s="677"/>
      <c r="P479" s="677"/>
      <c r="Q479" s="677"/>
      <c r="R479" s="677"/>
      <c r="S479" s="677"/>
      <c r="T479" s="677"/>
      <c r="U479" s="677"/>
      <c r="V479" s="678"/>
      <c r="W479" s="677"/>
      <c r="X479" s="677"/>
      <c r="Y479" s="678"/>
      <c r="Z479" s="677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</row>
    <row r="480" spans="1:37">
      <c r="A480" s="676"/>
      <c r="B480" s="677"/>
      <c r="C480" s="677"/>
      <c r="D480" s="677"/>
      <c r="E480" s="677"/>
      <c r="F480" s="677"/>
      <c r="G480" s="677"/>
      <c r="H480" s="677"/>
      <c r="I480" s="677"/>
      <c r="J480" s="677"/>
      <c r="K480" s="677"/>
      <c r="L480" s="677"/>
      <c r="M480" s="678"/>
      <c r="N480" s="677"/>
      <c r="O480" s="677"/>
      <c r="P480" s="677"/>
      <c r="Q480" s="677"/>
      <c r="R480" s="677"/>
      <c r="S480" s="677"/>
      <c r="T480" s="677"/>
      <c r="U480" s="677"/>
      <c r="V480" s="678"/>
      <c r="W480" s="677"/>
      <c r="X480" s="677"/>
      <c r="Y480" s="678"/>
      <c r="Z480" s="677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</row>
    <row r="481" spans="1:37">
      <c r="A481" s="676"/>
      <c r="B481" s="677"/>
      <c r="C481" s="677"/>
      <c r="D481" s="677"/>
      <c r="E481" s="677"/>
      <c r="F481" s="677"/>
      <c r="G481" s="677"/>
      <c r="H481" s="677"/>
      <c r="I481" s="677"/>
      <c r="J481" s="677"/>
      <c r="K481" s="677"/>
      <c r="L481" s="677"/>
      <c r="M481" s="678"/>
      <c r="N481" s="677"/>
      <c r="O481" s="677"/>
      <c r="P481" s="677"/>
      <c r="Q481" s="677"/>
      <c r="R481" s="677"/>
      <c r="S481" s="677"/>
      <c r="T481" s="677"/>
      <c r="U481" s="677"/>
      <c r="V481" s="678"/>
      <c r="W481" s="677"/>
      <c r="X481" s="677"/>
      <c r="Y481" s="678"/>
      <c r="Z481" s="677"/>
      <c r="AA481" s="677"/>
      <c r="AB481" s="677"/>
      <c r="AC481" s="677"/>
      <c r="AD481" s="677"/>
      <c r="AE481" s="677"/>
      <c r="AF481" s="677"/>
      <c r="AG481" s="677"/>
      <c r="AH481" s="677"/>
      <c r="AI481" s="677"/>
      <c r="AJ481" s="677"/>
      <c r="AK481" s="677"/>
    </row>
    <row r="482" spans="1:37">
      <c r="A482" s="676"/>
      <c r="B482" s="677"/>
      <c r="C482" s="677"/>
      <c r="D482" s="677"/>
      <c r="E482" s="677"/>
      <c r="F482" s="677"/>
      <c r="G482" s="677"/>
      <c r="H482" s="677"/>
      <c r="I482" s="677"/>
      <c r="J482" s="677"/>
      <c r="K482" s="677"/>
      <c r="L482" s="677"/>
      <c r="M482" s="678"/>
      <c r="N482" s="677"/>
      <c r="O482" s="677"/>
      <c r="P482" s="677"/>
      <c r="Q482" s="677"/>
      <c r="R482" s="677"/>
      <c r="S482" s="677"/>
      <c r="T482" s="677"/>
      <c r="U482" s="677"/>
      <c r="V482" s="678"/>
      <c r="W482" s="677"/>
      <c r="X482" s="677"/>
      <c r="Y482" s="678"/>
      <c r="Z482" s="677"/>
      <c r="AA482" s="677"/>
      <c r="AB482" s="677"/>
      <c r="AC482" s="677"/>
      <c r="AD482" s="677"/>
      <c r="AE482" s="677"/>
      <c r="AF482" s="677"/>
      <c r="AG482" s="677"/>
      <c r="AH482" s="677"/>
      <c r="AI482" s="677"/>
      <c r="AJ482" s="677"/>
      <c r="AK482" s="677"/>
    </row>
    <row r="483" spans="1:37">
      <c r="A483" s="676"/>
      <c r="B483" s="677"/>
      <c r="C483" s="677"/>
      <c r="D483" s="677"/>
      <c r="E483" s="677"/>
      <c r="F483" s="677"/>
      <c r="G483" s="677"/>
      <c r="H483" s="677"/>
      <c r="I483" s="677"/>
      <c r="J483" s="677"/>
      <c r="K483" s="677"/>
      <c r="L483" s="677"/>
      <c r="M483" s="678"/>
      <c r="N483" s="677"/>
      <c r="O483" s="677"/>
      <c r="P483" s="677"/>
      <c r="Q483" s="677"/>
      <c r="R483" s="677"/>
      <c r="S483" s="677"/>
      <c r="T483" s="677"/>
      <c r="U483" s="677"/>
      <c r="V483" s="678"/>
      <c r="W483" s="677"/>
      <c r="X483" s="677"/>
      <c r="Y483" s="678"/>
      <c r="Z483" s="677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</row>
    <row r="484" spans="1:37">
      <c r="A484" s="676"/>
      <c r="B484" s="677"/>
      <c r="C484" s="677"/>
      <c r="D484" s="677"/>
      <c r="E484" s="677"/>
      <c r="F484" s="677"/>
      <c r="G484" s="677"/>
      <c r="H484" s="677"/>
      <c r="I484" s="677"/>
      <c r="J484" s="677"/>
      <c r="K484" s="677"/>
      <c r="L484" s="677"/>
      <c r="M484" s="678"/>
      <c r="N484" s="677"/>
      <c r="O484" s="677"/>
      <c r="P484" s="677"/>
      <c r="Q484" s="677"/>
      <c r="R484" s="677"/>
      <c r="S484" s="677"/>
      <c r="T484" s="677"/>
      <c r="U484" s="677"/>
      <c r="V484" s="678"/>
      <c r="W484" s="677"/>
      <c r="X484" s="677"/>
      <c r="Y484" s="678"/>
      <c r="Z484" s="677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</row>
    <row r="485" spans="1:37">
      <c r="A485" s="676"/>
      <c r="B485" s="677"/>
      <c r="C485" s="677"/>
      <c r="D485" s="677"/>
      <c r="E485" s="677"/>
      <c r="F485" s="677"/>
      <c r="G485" s="677"/>
      <c r="H485" s="677"/>
      <c r="I485" s="677"/>
      <c r="J485" s="677"/>
      <c r="K485" s="677"/>
      <c r="L485" s="677"/>
      <c r="M485" s="678"/>
      <c r="N485" s="677"/>
      <c r="O485" s="677"/>
      <c r="P485" s="677"/>
      <c r="Q485" s="677"/>
      <c r="R485" s="677"/>
      <c r="S485" s="677"/>
      <c r="T485" s="677"/>
      <c r="U485" s="677"/>
      <c r="V485" s="678"/>
      <c r="W485" s="677"/>
      <c r="X485" s="677"/>
      <c r="Y485" s="678"/>
      <c r="Z485" s="677"/>
      <c r="AA485" s="677"/>
      <c r="AB485" s="677"/>
      <c r="AC485" s="677"/>
      <c r="AD485" s="677"/>
      <c r="AE485" s="677"/>
      <c r="AF485" s="677"/>
      <c r="AG485" s="677"/>
      <c r="AH485" s="677"/>
      <c r="AI485" s="677"/>
      <c r="AJ485" s="677"/>
      <c r="AK485" s="677"/>
    </row>
    <row r="486" spans="1:37">
      <c r="A486" s="676"/>
      <c r="B486" s="677"/>
      <c r="C486" s="677"/>
      <c r="D486" s="677"/>
      <c r="E486" s="677"/>
      <c r="F486" s="677"/>
      <c r="G486" s="677"/>
      <c r="H486" s="677"/>
      <c r="I486" s="677"/>
      <c r="J486" s="677"/>
      <c r="K486" s="677"/>
      <c r="L486" s="677"/>
      <c r="M486" s="678"/>
      <c r="N486" s="677"/>
      <c r="O486" s="677"/>
      <c r="P486" s="677"/>
      <c r="Q486" s="677"/>
      <c r="R486" s="677"/>
      <c r="S486" s="677"/>
      <c r="T486" s="677"/>
      <c r="U486" s="677"/>
      <c r="V486" s="678"/>
      <c r="W486" s="677"/>
      <c r="X486" s="677"/>
      <c r="Y486" s="678"/>
      <c r="Z486" s="677"/>
      <c r="AA486" s="677"/>
      <c r="AB486" s="677"/>
      <c r="AC486" s="677"/>
      <c r="AD486" s="677"/>
      <c r="AE486" s="677"/>
      <c r="AF486" s="677"/>
      <c r="AG486" s="677"/>
      <c r="AH486" s="677"/>
      <c r="AI486" s="677"/>
      <c r="AJ486" s="677"/>
      <c r="AK486" s="677"/>
    </row>
    <row r="487" spans="1:37">
      <c r="A487" s="676"/>
      <c r="B487" s="677"/>
      <c r="C487" s="677"/>
      <c r="D487" s="677"/>
      <c r="E487" s="677"/>
      <c r="F487" s="677"/>
      <c r="G487" s="677"/>
      <c r="H487" s="677"/>
      <c r="I487" s="677"/>
      <c r="J487" s="677"/>
      <c r="K487" s="677"/>
      <c r="L487" s="677"/>
      <c r="M487" s="678"/>
      <c r="N487" s="677"/>
      <c r="O487" s="677"/>
      <c r="P487" s="677"/>
      <c r="Q487" s="677"/>
      <c r="R487" s="677"/>
      <c r="S487" s="677"/>
      <c r="T487" s="677"/>
      <c r="U487" s="677"/>
      <c r="V487" s="678"/>
      <c r="W487" s="677"/>
      <c r="X487" s="677"/>
      <c r="Y487" s="678"/>
      <c r="Z487" s="677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</row>
    <row r="488" spans="1:37">
      <c r="A488" s="676"/>
      <c r="B488" s="677"/>
      <c r="C488" s="677"/>
      <c r="D488" s="677"/>
      <c r="E488" s="677"/>
      <c r="F488" s="677"/>
      <c r="G488" s="677"/>
      <c r="H488" s="677"/>
      <c r="I488" s="677"/>
      <c r="J488" s="677"/>
      <c r="K488" s="677"/>
      <c r="L488" s="677"/>
      <c r="M488" s="678"/>
      <c r="N488" s="677"/>
      <c r="O488" s="677"/>
      <c r="P488" s="677"/>
      <c r="Q488" s="677"/>
      <c r="R488" s="677"/>
      <c r="S488" s="677"/>
      <c r="T488" s="677"/>
      <c r="U488" s="677"/>
      <c r="V488" s="678"/>
      <c r="W488" s="677"/>
      <c r="X488" s="677"/>
      <c r="Y488" s="678"/>
      <c r="Z488" s="677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</row>
    <row r="489" spans="1:37">
      <c r="A489" s="676"/>
      <c r="B489" s="677"/>
      <c r="C489" s="677"/>
      <c r="D489" s="677"/>
      <c r="E489" s="677"/>
      <c r="F489" s="677"/>
      <c r="G489" s="677"/>
      <c r="H489" s="677"/>
      <c r="I489" s="677"/>
      <c r="J489" s="677"/>
      <c r="K489" s="677"/>
      <c r="L489" s="677"/>
      <c r="M489" s="678"/>
      <c r="N489" s="677"/>
      <c r="O489" s="677"/>
      <c r="P489" s="677"/>
      <c r="Q489" s="677"/>
      <c r="R489" s="677"/>
      <c r="S489" s="677"/>
      <c r="T489" s="677"/>
      <c r="U489" s="677"/>
      <c r="V489" s="678"/>
      <c r="W489" s="677"/>
      <c r="X489" s="677"/>
      <c r="Y489" s="678"/>
      <c r="Z489" s="677"/>
      <c r="AA489" s="677"/>
      <c r="AB489" s="677"/>
      <c r="AC489" s="677"/>
      <c r="AD489" s="677"/>
      <c r="AE489" s="677"/>
      <c r="AF489" s="677"/>
      <c r="AG489" s="677"/>
      <c r="AH489" s="677"/>
      <c r="AI489" s="677"/>
      <c r="AJ489" s="677"/>
      <c r="AK489" s="677"/>
    </row>
    <row r="490" spans="1:37">
      <c r="A490" s="676"/>
      <c r="B490" s="677"/>
      <c r="C490" s="677"/>
      <c r="D490" s="677"/>
      <c r="E490" s="677"/>
      <c r="F490" s="677"/>
      <c r="G490" s="677"/>
      <c r="H490" s="677"/>
      <c r="I490" s="677"/>
      <c r="J490" s="677"/>
      <c r="K490" s="677"/>
      <c r="L490" s="677"/>
      <c r="M490" s="678"/>
      <c r="N490" s="677"/>
      <c r="O490" s="677"/>
      <c r="P490" s="677"/>
      <c r="Q490" s="677"/>
      <c r="R490" s="677"/>
      <c r="S490" s="677"/>
      <c r="T490" s="677"/>
      <c r="U490" s="677"/>
      <c r="V490" s="678"/>
      <c r="W490" s="677"/>
      <c r="X490" s="677"/>
      <c r="Y490" s="678"/>
      <c r="Z490" s="677"/>
      <c r="AA490" s="677"/>
      <c r="AB490" s="677"/>
      <c r="AC490" s="677"/>
      <c r="AD490" s="677"/>
      <c r="AE490" s="677"/>
      <c r="AF490" s="677"/>
      <c r="AG490" s="677"/>
      <c r="AH490" s="677"/>
      <c r="AI490" s="677"/>
      <c r="AJ490" s="677"/>
      <c r="AK490" s="677"/>
    </row>
    <row r="491" spans="1:37">
      <c r="A491" s="676"/>
      <c r="B491" s="677"/>
      <c r="C491" s="677"/>
      <c r="D491" s="677"/>
      <c r="E491" s="677"/>
      <c r="F491" s="677"/>
      <c r="G491" s="677"/>
      <c r="H491" s="677"/>
      <c r="I491" s="677"/>
      <c r="J491" s="677"/>
      <c r="K491" s="677"/>
      <c r="L491" s="677"/>
      <c r="M491" s="678"/>
      <c r="N491" s="677"/>
      <c r="O491" s="677"/>
      <c r="P491" s="677"/>
      <c r="Q491" s="677"/>
      <c r="R491" s="677"/>
      <c r="S491" s="677"/>
      <c r="T491" s="677"/>
      <c r="U491" s="677"/>
      <c r="V491" s="678"/>
      <c r="W491" s="677"/>
      <c r="X491" s="677"/>
      <c r="Y491" s="678"/>
      <c r="Z491" s="677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</row>
    <row r="492" spans="1:37">
      <c r="A492" s="676"/>
      <c r="B492" s="677"/>
      <c r="C492" s="677"/>
      <c r="D492" s="677"/>
      <c r="E492" s="677"/>
      <c r="F492" s="677"/>
      <c r="G492" s="677"/>
      <c r="H492" s="677"/>
      <c r="I492" s="677"/>
      <c r="J492" s="677"/>
      <c r="K492" s="677"/>
      <c r="L492" s="677"/>
      <c r="M492" s="678"/>
      <c r="N492" s="677"/>
      <c r="O492" s="677"/>
      <c r="P492" s="677"/>
      <c r="Q492" s="677"/>
      <c r="R492" s="677"/>
      <c r="S492" s="677"/>
      <c r="T492" s="677"/>
      <c r="U492" s="677"/>
      <c r="V492" s="678"/>
      <c r="W492" s="677"/>
      <c r="X492" s="677"/>
      <c r="Y492" s="678"/>
      <c r="Z492" s="677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</row>
    <row r="493" spans="1:37">
      <c r="A493" s="676"/>
      <c r="B493" s="677"/>
      <c r="C493" s="677"/>
      <c r="D493" s="677"/>
      <c r="E493" s="677"/>
      <c r="F493" s="677"/>
      <c r="G493" s="677"/>
      <c r="H493" s="677"/>
      <c r="I493" s="677"/>
      <c r="J493" s="677"/>
      <c r="K493" s="677"/>
      <c r="L493" s="677"/>
      <c r="M493" s="678"/>
      <c r="N493" s="677"/>
      <c r="O493" s="677"/>
      <c r="P493" s="677"/>
      <c r="Q493" s="677"/>
      <c r="R493" s="677"/>
      <c r="S493" s="677"/>
      <c r="T493" s="677"/>
      <c r="U493" s="677"/>
      <c r="V493" s="678"/>
      <c r="W493" s="677"/>
      <c r="X493" s="677"/>
      <c r="Y493" s="678"/>
      <c r="Z493" s="677"/>
      <c r="AA493" s="677"/>
      <c r="AB493" s="677"/>
      <c r="AC493" s="677"/>
      <c r="AD493" s="677"/>
      <c r="AE493" s="677"/>
      <c r="AF493" s="677"/>
      <c r="AG493" s="677"/>
      <c r="AH493" s="677"/>
      <c r="AI493" s="677"/>
      <c r="AJ493" s="677"/>
      <c r="AK493" s="677"/>
    </row>
    <row r="494" spans="1:37">
      <c r="A494" s="676"/>
      <c r="B494" s="677"/>
      <c r="C494" s="677"/>
      <c r="D494" s="677"/>
      <c r="E494" s="677"/>
      <c r="F494" s="677"/>
      <c r="G494" s="677"/>
      <c r="H494" s="677"/>
      <c r="I494" s="677"/>
      <c r="J494" s="677"/>
      <c r="K494" s="677"/>
      <c r="L494" s="677"/>
      <c r="M494" s="678"/>
      <c r="N494" s="677"/>
      <c r="O494" s="677"/>
      <c r="P494" s="677"/>
      <c r="Q494" s="677"/>
      <c r="R494" s="677"/>
      <c r="S494" s="677"/>
      <c r="T494" s="677"/>
      <c r="U494" s="677"/>
      <c r="V494" s="678"/>
      <c r="W494" s="677"/>
      <c r="X494" s="677"/>
      <c r="Y494" s="678"/>
      <c r="Z494" s="677"/>
      <c r="AA494" s="677"/>
      <c r="AB494" s="677"/>
      <c r="AC494" s="677"/>
      <c r="AD494" s="677"/>
      <c r="AE494" s="677"/>
      <c r="AF494" s="677"/>
      <c r="AG494" s="677"/>
      <c r="AH494" s="677"/>
      <c r="AI494" s="677"/>
      <c r="AJ494" s="677"/>
      <c r="AK494" s="677"/>
    </row>
    <row r="495" spans="1:37">
      <c r="A495" s="676"/>
      <c r="B495" s="677"/>
      <c r="C495" s="677"/>
      <c r="D495" s="677"/>
      <c r="E495" s="677"/>
      <c r="F495" s="677"/>
      <c r="G495" s="677"/>
      <c r="H495" s="677"/>
      <c r="I495" s="677"/>
      <c r="J495" s="677"/>
      <c r="K495" s="677"/>
      <c r="L495" s="677"/>
      <c r="M495" s="678"/>
      <c r="N495" s="677"/>
      <c r="O495" s="677"/>
      <c r="P495" s="677"/>
      <c r="Q495" s="677"/>
      <c r="R495" s="677"/>
      <c r="S495" s="677"/>
      <c r="T495" s="677"/>
      <c r="U495" s="677"/>
      <c r="V495" s="678"/>
      <c r="W495" s="677"/>
      <c r="X495" s="677"/>
      <c r="Y495" s="678"/>
      <c r="Z495" s="677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</row>
    <row r="496" spans="1:37">
      <c r="A496" s="676"/>
      <c r="B496" s="677"/>
      <c r="C496" s="677"/>
      <c r="D496" s="677"/>
      <c r="E496" s="677"/>
      <c r="F496" s="677"/>
      <c r="G496" s="677"/>
      <c r="H496" s="677"/>
      <c r="I496" s="677"/>
      <c r="J496" s="677"/>
      <c r="K496" s="677"/>
      <c r="L496" s="677"/>
      <c r="M496" s="678"/>
      <c r="N496" s="677"/>
      <c r="O496" s="677"/>
      <c r="P496" s="677"/>
      <c r="Q496" s="677"/>
      <c r="R496" s="677"/>
      <c r="S496" s="677"/>
      <c r="T496" s="677"/>
      <c r="U496" s="677"/>
      <c r="V496" s="678"/>
      <c r="W496" s="677"/>
      <c r="X496" s="677"/>
      <c r="Y496" s="678"/>
      <c r="Z496" s="677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</row>
    <row r="497" spans="1:37">
      <c r="A497" s="676"/>
      <c r="B497" s="677"/>
      <c r="C497" s="677"/>
      <c r="D497" s="677"/>
      <c r="E497" s="677"/>
      <c r="F497" s="677"/>
      <c r="G497" s="677"/>
      <c r="H497" s="677"/>
      <c r="I497" s="677"/>
      <c r="J497" s="677"/>
      <c r="K497" s="677"/>
      <c r="L497" s="677"/>
      <c r="M497" s="678"/>
      <c r="N497" s="677"/>
      <c r="O497" s="677"/>
      <c r="P497" s="677"/>
      <c r="Q497" s="677"/>
      <c r="R497" s="677"/>
      <c r="S497" s="677"/>
      <c r="T497" s="677"/>
      <c r="U497" s="677"/>
      <c r="V497" s="678"/>
      <c r="W497" s="677"/>
      <c r="X497" s="677"/>
      <c r="Y497" s="678"/>
      <c r="Z497" s="677"/>
      <c r="AA497" s="677"/>
      <c r="AB497" s="677"/>
      <c r="AC497" s="677"/>
      <c r="AD497" s="677"/>
      <c r="AE497" s="677"/>
      <c r="AF497" s="677"/>
      <c r="AG497" s="677"/>
      <c r="AH497" s="677"/>
      <c r="AI497" s="677"/>
      <c r="AJ497" s="677"/>
      <c r="AK497" s="677"/>
    </row>
    <row r="498" spans="1:37">
      <c r="A498" s="676"/>
      <c r="B498" s="677"/>
      <c r="C498" s="677"/>
      <c r="D498" s="677"/>
      <c r="E498" s="677"/>
      <c r="F498" s="677"/>
      <c r="G498" s="677"/>
      <c r="H498" s="677"/>
      <c r="I498" s="677"/>
      <c r="J498" s="677"/>
      <c r="K498" s="677"/>
      <c r="L498" s="677"/>
      <c r="M498" s="678"/>
      <c r="N498" s="677"/>
      <c r="O498" s="677"/>
      <c r="P498" s="677"/>
      <c r="Q498" s="677"/>
      <c r="R498" s="677"/>
      <c r="S498" s="677"/>
      <c r="T498" s="677"/>
      <c r="U498" s="677"/>
      <c r="V498" s="678"/>
      <c r="W498" s="677"/>
      <c r="X498" s="677"/>
      <c r="Y498" s="678"/>
      <c r="Z498" s="677"/>
      <c r="AA498" s="677"/>
      <c r="AB498" s="677"/>
      <c r="AC498" s="677"/>
      <c r="AD498" s="677"/>
      <c r="AE498" s="677"/>
      <c r="AF498" s="677"/>
      <c r="AG498" s="677"/>
      <c r="AH498" s="677"/>
      <c r="AI498" s="677"/>
      <c r="AJ498" s="677"/>
      <c r="AK498" s="677"/>
    </row>
    <row r="499" spans="1:37">
      <c r="A499" s="676"/>
      <c r="B499" s="677"/>
      <c r="C499" s="677"/>
      <c r="D499" s="677"/>
      <c r="E499" s="677"/>
      <c r="F499" s="677"/>
      <c r="G499" s="677"/>
      <c r="H499" s="677"/>
      <c r="I499" s="677"/>
      <c r="J499" s="677"/>
      <c r="K499" s="677"/>
      <c r="L499" s="677"/>
      <c r="M499" s="678"/>
      <c r="N499" s="677"/>
      <c r="O499" s="677"/>
      <c r="P499" s="677"/>
      <c r="Q499" s="677"/>
      <c r="R499" s="677"/>
      <c r="S499" s="677"/>
      <c r="T499" s="677"/>
      <c r="U499" s="677"/>
      <c r="V499" s="678"/>
      <c r="W499" s="677"/>
      <c r="X499" s="677"/>
      <c r="Y499" s="678"/>
      <c r="Z499" s="677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</row>
    <row r="500" spans="1:37">
      <c r="A500" s="676"/>
      <c r="B500" s="677"/>
      <c r="C500" s="677"/>
      <c r="D500" s="677"/>
      <c r="E500" s="677"/>
      <c r="F500" s="677"/>
      <c r="G500" s="677"/>
      <c r="H500" s="677"/>
      <c r="I500" s="677"/>
      <c r="J500" s="677"/>
      <c r="K500" s="677"/>
      <c r="L500" s="677"/>
      <c r="M500" s="678"/>
      <c r="N500" s="677"/>
      <c r="O500" s="677"/>
      <c r="P500" s="677"/>
      <c r="Q500" s="677"/>
      <c r="R500" s="677"/>
      <c r="S500" s="677"/>
      <c r="T500" s="677"/>
      <c r="U500" s="677"/>
      <c r="V500" s="678"/>
      <c r="W500" s="677"/>
      <c r="X500" s="677"/>
      <c r="Y500" s="678"/>
      <c r="Z500" s="677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</row>
    <row r="501" spans="1:37">
      <c r="A501" s="676"/>
      <c r="B501" s="677"/>
      <c r="C501" s="677"/>
      <c r="D501" s="677"/>
      <c r="E501" s="677"/>
      <c r="F501" s="677"/>
      <c r="G501" s="677"/>
      <c r="H501" s="677"/>
      <c r="I501" s="677"/>
      <c r="J501" s="677"/>
      <c r="K501" s="677"/>
      <c r="L501" s="677"/>
      <c r="M501" s="678"/>
      <c r="N501" s="677"/>
      <c r="O501" s="677"/>
      <c r="P501" s="677"/>
      <c r="Q501" s="677"/>
      <c r="R501" s="677"/>
      <c r="S501" s="677"/>
      <c r="T501" s="677"/>
      <c r="U501" s="677"/>
      <c r="V501" s="678"/>
      <c r="W501" s="677"/>
      <c r="X501" s="677"/>
      <c r="Y501" s="678"/>
      <c r="Z501" s="677"/>
      <c r="AA501" s="677"/>
      <c r="AB501" s="677"/>
      <c r="AC501" s="677"/>
      <c r="AD501" s="677"/>
      <c r="AE501" s="677"/>
      <c r="AF501" s="677"/>
      <c r="AG501" s="677"/>
      <c r="AH501" s="677"/>
      <c r="AI501" s="677"/>
      <c r="AJ501" s="677"/>
      <c r="AK501" s="677"/>
    </row>
    <row r="502" spans="1:37">
      <c r="A502" s="676"/>
      <c r="B502" s="677"/>
      <c r="C502" s="677"/>
      <c r="D502" s="677"/>
      <c r="E502" s="677"/>
      <c r="F502" s="677"/>
      <c r="G502" s="677"/>
      <c r="H502" s="677"/>
      <c r="I502" s="677"/>
      <c r="J502" s="677"/>
      <c r="K502" s="677"/>
      <c r="L502" s="677"/>
      <c r="M502" s="678"/>
      <c r="N502" s="677"/>
      <c r="O502" s="677"/>
      <c r="P502" s="677"/>
      <c r="Q502" s="677"/>
      <c r="R502" s="677"/>
      <c r="S502" s="677"/>
      <c r="T502" s="677"/>
      <c r="U502" s="677"/>
      <c r="V502" s="678"/>
      <c r="W502" s="677"/>
      <c r="X502" s="677"/>
      <c r="Y502" s="678"/>
      <c r="Z502" s="677"/>
      <c r="AA502" s="677"/>
      <c r="AB502" s="677"/>
      <c r="AC502" s="677"/>
      <c r="AD502" s="677"/>
      <c r="AE502" s="677"/>
      <c r="AF502" s="677"/>
      <c r="AG502" s="677"/>
      <c r="AH502" s="677"/>
      <c r="AI502" s="677"/>
      <c r="AJ502" s="677"/>
      <c r="AK502" s="677"/>
    </row>
    <row r="503" spans="1:37">
      <c r="A503" s="676"/>
      <c r="B503" s="677"/>
      <c r="C503" s="677"/>
      <c r="D503" s="677"/>
      <c r="E503" s="677"/>
      <c r="F503" s="677"/>
      <c r="G503" s="677"/>
      <c r="H503" s="677"/>
      <c r="I503" s="677"/>
      <c r="J503" s="677"/>
      <c r="K503" s="677"/>
      <c r="L503" s="677"/>
      <c r="M503" s="678"/>
      <c r="N503" s="677"/>
      <c r="O503" s="677"/>
      <c r="P503" s="677"/>
      <c r="Q503" s="677"/>
      <c r="R503" s="677"/>
      <c r="S503" s="677"/>
      <c r="T503" s="677"/>
      <c r="U503" s="677"/>
      <c r="V503" s="678"/>
      <c r="W503" s="677"/>
      <c r="X503" s="677"/>
      <c r="Y503" s="678"/>
      <c r="Z503" s="677"/>
      <c r="AA503" s="677"/>
      <c r="AB503" s="677"/>
      <c r="AC503" s="677"/>
      <c r="AD503" s="677"/>
      <c r="AE503" s="677"/>
      <c r="AF503" s="677"/>
      <c r="AG503" s="677"/>
      <c r="AH503" s="677"/>
      <c r="AI503" s="677"/>
      <c r="AJ503" s="677"/>
      <c r="AK503" s="677"/>
    </row>
    <row r="504" spans="1:37">
      <c r="A504" s="676"/>
      <c r="B504" s="677"/>
      <c r="C504" s="677"/>
      <c r="D504" s="677"/>
      <c r="E504" s="677"/>
      <c r="F504" s="677"/>
      <c r="G504" s="677"/>
      <c r="H504" s="677"/>
      <c r="I504" s="677"/>
      <c r="J504" s="677"/>
      <c r="K504" s="677"/>
      <c r="L504" s="677"/>
      <c r="M504" s="678"/>
      <c r="N504" s="677"/>
      <c r="O504" s="677"/>
      <c r="P504" s="677"/>
      <c r="Q504" s="677"/>
      <c r="R504" s="677"/>
      <c r="S504" s="677"/>
      <c r="T504" s="677"/>
      <c r="U504" s="677"/>
      <c r="V504" s="678"/>
      <c r="W504" s="677"/>
      <c r="X504" s="677"/>
      <c r="Y504" s="678"/>
      <c r="Z504" s="677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</row>
    <row r="505" spans="1:37">
      <c r="A505" s="676"/>
      <c r="B505" s="677"/>
      <c r="C505" s="677"/>
      <c r="D505" s="677"/>
      <c r="E505" s="677"/>
      <c r="F505" s="677"/>
      <c r="G505" s="677"/>
      <c r="H505" s="677"/>
      <c r="I505" s="677"/>
      <c r="J505" s="677"/>
      <c r="K505" s="677"/>
      <c r="L505" s="677"/>
      <c r="M505" s="678"/>
      <c r="N505" s="677"/>
      <c r="O505" s="677"/>
      <c r="P505" s="677"/>
      <c r="Q505" s="677"/>
      <c r="R505" s="677"/>
      <c r="S505" s="677"/>
      <c r="T505" s="677"/>
      <c r="U505" s="677"/>
      <c r="V505" s="678"/>
      <c r="W505" s="677"/>
      <c r="X505" s="677"/>
      <c r="Y505" s="678"/>
      <c r="Z505" s="677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</row>
    <row r="506" spans="1:37">
      <c r="A506" s="676"/>
      <c r="B506" s="677"/>
      <c r="C506" s="677"/>
      <c r="D506" s="677"/>
      <c r="E506" s="677"/>
      <c r="F506" s="677"/>
      <c r="G506" s="677"/>
      <c r="H506" s="677"/>
      <c r="I506" s="677"/>
      <c r="J506" s="677"/>
      <c r="K506" s="677"/>
      <c r="L506" s="677"/>
      <c r="M506" s="678"/>
      <c r="N506" s="677"/>
      <c r="O506" s="677"/>
      <c r="P506" s="677"/>
      <c r="Q506" s="677"/>
      <c r="R506" s="677"/>
      <c r="S506" s="677"/>
      <c r="T506" s="677"/>
      <c r="U506" s="677"/>
      <c r="V506" s="678"/>
      <c r="W506" s="677"/>
      <c r="X506" s="677"/>
      <c r="Y506" s="678"/>
      <c r="Z506" s="677"/>
      <c r="AA506" s="677"/>
      <c r="AB506" s="677"/>
      <c r="AC506" s="677"/>
      <c r="AD506" s="677"/>
      <c r="AE506" s="677"/>
      <c r="AF506" s="677"/>
      <c r="AG506" s="677"/>
      <c r="AH506" s="677"/>
      <c r="AI506" s="677"/>
      <c r="AJ506" s="677"/>
      <c r="AK506" s="677"/>
    </row>
    <row r="507" spans="1:37">
      <c r="A507" s="676"/>
      <c r="B507" s="677"/>
      <c r="C507" s="677"/>
      <c r="D507" s="677"/>
      <c r="E507" s="677"/>
      <c r="F507" s="677"/>
      <c r="G507" s="677"/>
      <c r="H507" s="677"/>
      <c r="I507" s="677"/>
      <c r="J507" s="677"/>
      <c r="K507" s="677"/>
      <c r="L507" s="677"/>
      <c r="M507" s="678"/>
      <c r="N507" s="677"/>
      <c r="O507" s="677"/>
      <c r="P507" s="677"/>
      <c r="Q507" s="677"/>
      <c r="R507" s="677"/>
      <c r="S507" s="677"/>
      <c r="T507" s="677"/>
      <c r="U507" s="677"/>
      <c r="V507" s="678"/>
      <c r="W507" s="677"/>
      <c r="X507" s="677"/>
      <c r="Y507" s="678"/>
      <c r="Z507" s="677"/>
      <c r="AA507" s="677"/>
      <c r="AB507" s="677"/>
      <c r="AC507" s="677"/>
      <c r="AD507" s="677"/>
      <c r="AE507" s="677"/>
      <c r="AF507" s="677"/>
      <c r="AG507" s="677"/>
      <c r="AH507" s="677"/>
      <c r="AI507" s="677"/>
      <c r="AJ507" s="677"/>
      <c r="AK507" s="677"/>
    </row>
    <row r="508" spans="1:37">
      <c r="A508" s="676"/>
      <c r="B508" s="677"/>
      <c r="C508" s="677"/>
      <c r="D508" s="677"/>
      <c r="E508" s="677"/>
      <c r="F508" s="677"/>
      <c r="G508" s="677"/>
      <c r="H508" s="677"/>
      <c r="I508" s="677"/>
      <c r="J508" s="677"/>
      <c r="K508" s="677"/>
      <c r="L508" s="677"/>
      <c r="M508" s="678"/>
      <c r="N508" s="677"/>
      <c r="O508" s="677"/>
      <c r="P508" s="677"/>
      <c r="Q508" s="677"/>
      <c r="R508" s="677"/>
      <c r="S508" s="677"/>
      <c r="T508" s="677"/>
      <c r="U508" s="677"/>
      <c r="V508" s="678"/>
      <c r="W508" s="677"/>
      <c r="X508" s="677"/>
      <c r="Y508" s="678"/>
      <c r="Z508" s="677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</row>
    <row r="509" spans="1:37">
      <c r="A509" s="676"/>
      <c r="B509" s="677"/>
      <c r="C509" s="677"/>
      <c r="D509" s="677"/>
      <c r="E509" s="677"/>
      <c r="F509" s="677"/>
      <c r="G509" s="677"/>
      <c r="H509" s="677"/>
      <c r="I509" s="677"/>
      <c r="J509" s="677"/>
      <c r="K509" s="677"/>
      <c r="L509" s="677"/>
      <c r="M509" s="678"/>
      <c r="N509" s="677"/>
      <c r="O509" s="677"/>
      <c r="P509" s="677"/>
      <c r="Q509" s="677"/>
      <c r="R509" s="677"/>
      <c r="S509" s="677"/>
      <c r="T509" s="677"/>
      <c r="U509" s="677"/>
      <c r="V509" s="678"/>
      <c r="W509" s="677"/>
      <c r="X509" s="677"/>
      <c r="Y509" s="678"/>
      <c r="Z509" s="677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</row>
    <row r="510" spans="1:37">
      <c r="A510" s="676"/>
      <c r="B510" s="677"/>
      <c r="C510" s="677"/>
      <c r="D510" s="677"/>
      <c r="E510" s="677"/>
      <c r="F510" s="677"/>
      <c r="G510" s="677"/>
      <c r="H510" s="677"/>
      <c r="I510" s="677"/>
      <c r="J510" s="677"/>
      <c r="K510" s="677"/>
      <c r="L510" s="677"/>
      <c r="M510" s="678"/>
      <c r="N510" s="677"/>
      <c r="O510" s="677"/>
      <c r="P510" s="677"/>
      <c r="Q510" s="677"/>
      <c r="R510" s="677"/>
      <c r="S510" s="677"/>
      <c r="T510" s="677"/>
      <c r="U510" s="677"/>
      <c r="V510" s="678"/>
      <c r="W510" s="677"/>
      <c r="X510" s="677"/>
      <c r="Y510" s="678"/>
      <c r="Z510" s="677"/>
      <c r="AA510" s="677"/>
      <c r="AB510" s="677"/>
      <c r="AC510" s="677"/>
      <c r="AD510" s="677"/>
      <c r="AE510" s="677"/>
      <c r="AF510" s="677"/>
      <c r="AG510" s="677"/>
      <c r="AH510" s="677"/>
      <c r="AI510" s="677"/>
      <c r="AJ510" s="677"/>
      <c r="AK510" s="677"/>
    </row>
    <row r="511" spans="1:37">
      <c r="A511" s="676"/>
      <c r="B511" s="677"/>
      <c r="C511" s="677"/>
      <c r="D511" s="677"/>
      <c r="E511" s="677"/>
      <c r="F511" s="677"/>
      <c r="G511" s="677"/>
      <c r="H511" s="677"/>
      <c r="I511" s="677"/>
      <c r="J511" s="677"/>
      <c r="K511" s="677"/>
      <c r="L511" s="677"/>
      <c r="M511" s="678"/>
      <c r="N511" s="677"/>
      <c r="O511" s="677"/>
      <c r="P511" s="677"/>
      <c r="Q511" s="677"/>
      <c r="R511" s="677"/>
      <c r="S511" s="677"/>
      <c r="T511" s="677"/>
      <c r="U511" s="677"/>
      <c r="V511" s="678"/>
      <c r="W511" s="677"/>
      <c r="X511" s="677"/>
      <c r="Y511" s="678"/>
      <c r="Z511" s="677"/>
      <c r="AA511" s="677"/>
      <c r="AB511" s="677"/>
      <c r="AC511" s="677"/>
      <c r="AD511" s="677"/>
      <c r="AE511" s="677"/>
      <c r="AF511" s="677"/>
      <c r="AG511" s="677"/>
      <c r="AH511" s="677"/>
      <c r="AI511" s="677"/>
      <c r="AJ511" s="677"/>
      <c r="AK511" s="677"/>
    </row>
    <row r="512" spans="1:37">
      <c r="A512" s="676"/>
      <c r="B512" s="677"/>
      <c r="C512" s="677"/>
      <c r="D512" s="677"/>
      <c r="E512" s="677"/>
      <c r="F512" s="677"/>
      <c r="G512" s="677"/>
      <c r="H512" s="677"/>
      <c r="I512" s="677"/>
      <c r="J512" s="677"/>
      <c r="K512" s="677"/>
      <c r="L512" s="677"/>
      <c r="M512" s="678"/>
      <c r="N512" s="677"/>
      <c r="O512" s="677"/>
      <c r="P512" s="677"/>
      <c r="Q512" s="677"/>
      <c r="R512" s="677"/>
      <c r="S512" s="677"/>
      <c r="T512" s="677"/>
      <c r="U512" s="677"/>
      <c r="V512" s="678"/>
      <c r="W512" s="677"/>
      <c r="X512" s="677"/>
      <c r="Y512" s="678"/>
      <c r="Z512" s="677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</row>
    <row r="513" spans="1:37">
      <c r="A513" s="676"/>
      <c r="B513" s="677"/>
      <c r="C513" s="677"/>
      <c r="D513" s="677"/>
      <c r="E513" s="677"/>
      <c r="F513" s="677"/>
      <c r="G513" s="677"/>
      <c r="H513" s="677"/>
      <c r="I513" s="677"/>
      <c r="J513" s="677"/>
      <c r="K513" s="677"/>
      <c r="L513" s="677"/>
      <c r="M513" s="678"/>
      <c r="N513" s="677"/>
      <c r="O513" s="677"/>
      <c r="P513" s="677"/>
      <c r="Q513" s="677"/>
      <c r="R513" s="677"/>
      <c r="S513" s="677"/>
      <c r="T513" s="677"/>
      <c r="U513" s="677"/>
      <c r="V513" s="678"/>
      <c r="W513" s="677"/>
      <c r="X513" s="677"/>
      <c r="Y513" s="678"/>
      <c r="Z513" s="677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</row>
    <row r="514" spans="1:37">
      <c r="A514" s="676"/>
      <c r="B514" s="677"/>
      <c r="C514" s="677"/>
      <c r="D514" s="677"/>
      <c r="E514" s="677"/>
      <c r="F514" s="677"/>
      <c r="G514" s="677"/>
      <c r="H514" s="677"/>
      <c r="I514" s="677"/>
      <c r="J514" s="677"/>
      <c r="K514" s="677"/>
      <c r="L514" s="677"/>
      <c r="M514" s="678"/>
      <c r="N514" s="677"/>
      <c r="O514" s="677"/>
      <c r="P514" s="677"/>
      <c r="Q514" s="677"/>
      <c r="R514" s="677"/>
      <c r="S514" s="677"/>
      <c r="T514" s="677"/>
      <c r="U514" s="677"/>
      <c r="V514" s="678"/>
      <c r="W514" s="677"/>
      <c r="X514" s="677"/>
      <c r="Y514" s="678"/>
      <c r="Z514" s="677"/>
      <c r="AA514" s="677"/>
      <c r="AB514" s="677"/>
      <c r="AC514" s="677"/>
      <c r="AD514" s="677"/>
      <c r="AE514" s="677"/>
      <c r="AF514" s="677"/>
      <c r="AG514" s="677"/>
      <c r="AH514" s="677"/>
      <c r="AI514" s="677"/>
      <c r="AJ514" s="677"/>
      <c r="AK514" s="677"/>
    </row>
    <row r="515" spans="1:37">
      <c r="A515" s="676"/>
      <c r="B515" s="677"/>
      <c r="C515" s="677"/>
      <c r="D515" s="677"/>
      <c r="E515" s="677"/>
      <c r="F515" s="677"/>
      <c r="G515" s="677"/>
      <c r="H515" s="677"/>
      <c r="I515" s="677"/>
      <c r="J515" s="677"/>
      <c r="K515" s="677"/>
      <c r="L515" s="677"/>
      <c r="M515" s="678"/>
      <c r="N515" s="677"/>
      <c r="O515" s="677"/>
      <c r="P515" s="677"/>
      <c r="Q515" s="677"/>
      <c r="R515" s="677"/>
      <c r="S515" s="677"/>
      <c r="T515" s="677"/>
      <c r="U515" s="677"/>
      <c r="V515" s="678"/>
      <c r="W515" s="677"/>
      <c r="X515" s="677"/>
      <c r="Y515" s="678"/>
      <c r="Z515" s="677"/>
      <c r="AA515" s="677"/>
      <c r="AB515" s="677"/>
      <c r="AC515" s="677"/>
      <c r="AD515" s="677"/>
      <c r="AE515" s="677"/>
      <c r="AF515" s="677"/>
      <c r="AG515" s="677"/>
      <c r="AH515" s="677"/>
      <c r="AI515" s="677"/>
      <c r="AJ515" s="677"/>
      <c r="AK515" s="677"/>
    </row>
    <row r="516" spans="1:37">
      <c r="A516" s="676"/>
      <c r="B516" s="677"/>
      <c r="C516" s="677"/>
      <c r="D516" s="677"/>
      <c r="E516" s="677"/>
      <c r="F516" s="677"/>
      <c r="G516" s="677"/>
      <c r="H516" s="677"/>
      <c r="I516" s="677"/>
      <c r="J516" s="677"/>
      <c r="K516" s="677"/>
      <c r="L516" s="677"/>
      <c r="M516" s="678"/>
      <c r="N516" s="677"/>
      <c r="O516" s="677"/>
      <c r="P516" s="677"/>
      <c r="Q516" s="677"/>
      <c r="R516" s="677"/>
      <c r="S516" s="677"/>
      <c r="T516" s="677"/>
      <c r="U516" s="677"/>
      <c r="V516" s="678"/>
      <c r="W516" s="677"/>
      <c r="X516" s="677"/>
      <c r="Y516" s="678"/>
      <c r="Z516" s="677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</row>
    <row r="517" spans="1:37">
      <c r="A517" s="676"/>
      <c r="B517" s="677"/>
      <c r="C517" s="677"/>
      <c r="D517" s="677"/>
      <c r="E517" s="677"/>
      <c r="F517" s="677"/>
      <c r="G517" s="677"/>
      <c r="H517" s="677"/>
      <c r="I517" s="677"/>
      <c r="J517" s="677"/>
      <c r="K517" s="677"/>
      <c r="L517" s="677"/>
      <c r="M517" s="678"/>
      <c r="N517" s="677"/>
      <c r="O517" s="677"/>
      <c r="P517" s="677"/>
      <c r="Q517" s="677"/>
      <c r="R517" s="677"/>
      <c r="S517" s="677"/>
      <c r="T517" s="677"/>
      <c r="U517" s="677"/>
      <c r="V517" s="678"/>
      <c r="W517" s="677"/>
      <c r="X517" s="677"/>
      <c r="Y517" s="678"/>
      <c r="Z517" s="677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</row>
    <row r="518" spans="1:37">
      <c r="A518" s="676"/>
      <c r="B518" s="677"/>
      <c r="C518" s="677"/>
      <c r="D518" s="677"/>
      <c r="E518" s="677"/>
      <c r="F518" s="677"/>
      <c r="G518" s="677"/>
      <c r="H518" s="677"/>
      <c r="I518" s="677"/>
      <c r="J518" s="677"/>
      <c r="K518" s="677"/>
      <c r="L518" s="677"/>
      <c r="M518" s="678"/>
      <c r="N518" s="677"/>
      <c r="O518" s="677"/>
      <c r="P518" s="677"/>
      <c r="Q518" s="677"/>
      <c r="R518" s="677"/>
      <c r="S518" s="677"/>
      <c r="T518" s="677"/>
      <c r="U518" s="677"/>
      <c r="V518" s="678"/>
      <c r="W518" s="677"/>
      <c r="X518" s="677"/>
      <c r="Y518" s="678"/>
      <c r="Z518" s="677"/>
      <c r="AA518" s="677"/>
      <c r="AB518" s="677"/>
      <c r="AC518" s="677"/>
      <c r="AD518" s="677"/>
      <c r="AE518" s="677"/>
      <c r="AF518" s="677"/>
      <c r="AG518" s="677"/>
      <c r="AH518" s="677"/>
      <c r="AI518" s="677"/>
      <c r="AJ518" s="677"/>
      <c r="AK518" s="677"/>
    </row>
    <row r="519" spans="1:37">
      <c r="A519" s="676"/>
      <c r="B519" s="677"/>
      <c r="C519" s="677"/>
      <c r="D519" s="677"/>
      <c r="E519" s="677"/>
      <c r="F519" s="677"/>
      <c r="G519" s="677"/>
      <c r="H519" s="677"/>
      <c r="I519" s="677"/>
      <c r="J519" s="677"/>
      <c r="K519" s="677"/>
      <c r="L519" s="677"/>
      <c r="M519" s="678"/>
      <c r="N519" s="677"/>
      <c r="O519" s="677"/>
      <c r="P519" s="677"/>
      <c r="Q519" s="677"/>
      <c r="R519" s="677"/>
      <c r="S519" s="677"/>
      <c r="T519" s="677"/>
      <c r="U519" s="677"/>
      <c r="V519" s="678"/>
      <c r="W519" s="677"/>
      <c r="X519" s="677"/>
      <c r="Y519" s="678"/>
      <c r="Z519" s="677"/>
      <c r="AA519" s="677"/>
      <c r="AB519" s="677"/>
      <c r="AC519" s="677"/>
      <c r="AD519" s="677"/>
      <c r="AE519" s="677"/>
      <c r="AF519" s="677"/>
      <c r="AG519" s="677"/>
      <c r="AH519" s="677"/>
      <c r="AI519" s="677"/>
      <c r="AJ519" s="677"/>
      <c r="AK519" s="677"/>
    </row>
    <row r="520" spans="1:37">
      <c r="A520" s="676"/>
      <c r="B520" s="677"/>
      <c r="C520" s="677"/>
      <c r="D520" s="677"/>
      <c r="E520" s="677"/>
      <c r="F520" s="677"/>
      <c r="G520" s="677"/>
      <c r="H520" s="677"/>
      <c r="I520" s="677"/>
      <c r="J520" s="677"/>
      <c r="K520" s="677"/>
      <c r="L520" s="677"/>
      <c r="M520" s="678"/>
      <c r="N520" s="677"/>
      <c r="O520" s="677"/>
      <c r="P520" s="677"/>
      <c r="Q520" s="677"/>
      <c r="R520" s="677"/>
      <c r="S520" s="677"/>
      <c r="T520" s="677"/>
      <c r="U520" s="677"/>
      <c r="V520" s="678"/>
      <c r="W520" s="677"/>
      <c r="X520" s="677"/>
      <c r="Y520" s="678"/>
      <c r="Z520" s="677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</row>
    <row r="521" spans="1:37">
      <c r="A521" s="676"/>
      <c r="B521" s="677"/>
      <c r="C521" s="677"/>
      <c r="D521" s="677"/>
      <c r="E521" s="677"/>
      <c r="F521" s="677"/>
      <c r="G521" s="677"/>
      <c r="H521" s="677"/>
      <c r="I521" s="677"/>
      <c r="J521" s="677"/>
      <c r="K521" s="677"/>
      <c r="L521" s="677"/>
      <c r="M521" s="678"/>
      <c r="N521" s="677"/>
      <c r="O521" s="677"/>
      <c r="P521" s="677"/>
      <c r="Q521" s="677"/>
      <c r="R521" s="677"/>
      <c r="S521" s="677"/>
      <c r="T521" s="677"/>
      <c r="U521" s="677"/>
      <c r="V521" s="678"/>
      <c r="W521" s="677"/>
      <c r="X521" s="677"/>
      <c r="Y521" s="678"/>
      <c r="Z521" s="677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</row>
    <row r="522" spans="1:37">
      <c r="A522" s="676"/>
      <c r="B522" s="677"/>
      <c r="C522" s="677"/>
      <c r="D522" s="677"/>
      <c r="E522" s="677"/>
      <c r="F522" s="677"/>
      <c r="G522" s="677"/>
      <c r="H522" s="677"/>
      <c r="I522" s="677"/>
      <c r="J522" s="677"/>
      <c r="K522" s="677"/>
      <c r="L522" s="677"/>
      <c r="M522" s="678"/>
      <c r="N522" s="677"/>
      <c r="O522" s="677"/>
      <c r="P522" s="677"/>
      <c r="Q522" s="677"/>
      <c r="R522" s="677"/>
      <c r="S522" s="677"/>
      <c r="T522" s="677"/>
      <c r="U522" s="677"/>
      <c r="V522" s="678"/>
      <c r="W522" s="677"/>
      <c r="X522" s="677"/>
      <c r="Y522" s="678"/>
      <c r="Z522" s="677"/>
      <c r="AA522" s="677"/>
      <c r="AB522" s="677"/>
      <c r="AC522" s="677"/>
      <c r="AD522" s="677"/>
      <c r="AE522" s="677"/>
      <c r="AF522" s="677"/>
      <c r="AG522" s="677"/>
      <c r="AH522" s="677"/>
      <c r="AI522" s="677"/>
      <c r="AJ522" s="677"/>
      <c r="AK522" s="677"/>
    </row>
    <row r="523" spans="1:37">
      <c r="A523" s="676"/>
      <c r="B523" s="677"/>
      <c r="C523" s="677"/>
      <c r="D523" s="677"/>
      <c r="E523" s="677"/>
      <c r="F523" s="677"/>
      <c r="G523" s="677"/>
      <c r="H523" s="677"/>
      <c r="I523" s="677"/>
      <c r="J523" s="677"/>
      <c r="K523" s="677"/>
      <c r="L523" s="677"/>
      <c r="M523" s="678"/>
      <c r="N523" s="677"/>
      <c r="O523" s="677"/>
      <c r="P523" s="677"/>
      <c r="Q523" s="677"/>
      <c r="R523" s="677"/>
      <c r="S523" s="677"/>
      <c r="T523" s="677"/>
      <c r="U523" s="677"/>
      <c r="V523" s="678"/>
      <c r="W523" s="677"/>
      <c r="X523" s="677"/>
      <c r="Y523" s="678"/>
      <c r="Z523" s="677"/>
      <c r="AA523" s="677"/>
      <c r="AB523" s="677"/>
      <c r="AC523" s="677"/>
      <c r="AD523" s="677"/>
      <c r="AE523" s="677"/>
      <c r="AF523" s="677"/>
      <c r="AG523" s="677"/>
      <c r="AH523" s="677"/>
      <c r="AI523" s="677"/>
      <c r="AJ523" s="677"/>
      <c r="AK523" s="677"/>
    </row>
    <row r="524" spans="1:37">
      <c r="A524" s="676"/>
      <c r="B524" s="677"/>
      <c r="C524" s="677"/>
      <c r="D524" s="677"/>
      <c r="E524" s="677"/>
      <c r="F524" s="677"/>
      <c r="G524" s="677"/>
      <c r="H524" s="677"/>
      <c r="I524" s="677"/>
      <c r="J524" s="677"/>
      <c r="K524" s="677"/>
      <c r="L524" s="677"/>
      <c r="M524" s="678"/>
      <c r="N524" s="677"/>
      <c r="O524" s="677"/>
      <c r="P524" s="677"/>
      <c r="Q524" s="677"/>
      <c r="R524" s="677"/>
      <c r="S524" s="677"/>
      <c r="T524" s="677"/>
      <c r="U524" s="677"/>
      <c r="V524" s="678"/>
      <c r="W524" s="677"/>
      <c r="X524" s="677"/>
      <c r="Y524" s="678"/>
      <c r="Z524" s="677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</row>
    <row r="525" spans="1:37">
      <c r="A525" s="676"/>
      <c r="B525" s="677"/>
      <c r="C525" s="677"/>
      <c r="D525" s="677"/>
      <c r="E525" s="677"/>
      <c r="F525" s="677"/>
      <c r="G525" s="677"/>
      <c r="H525" s="677"/>
      <c r="I525" s="677"/>
      <c r="J525" s="677"/>
      <c r="K525" s="677"/>
      <c r="L525" s="677"/>
      <c r="M525" s="678"/>
      <c r="N525" s="677"/>
      <c r="O525" s="677"/>
      <c r="P525" s="677"/>
      <c r="Q525" s="677"/>
      <c r="R525" s="677"/>
      <c r="S525" s="677"/>
      <c r="T525" s="677"/>
      <c r="U525" s="677"/>
      <c r="V525" s="678"/>
      <c r="W525" s="677"/>
      <c r="X525" s="677"/>
      <c r="Y525" s="678"/>
      <c r="Z525" s="677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</row>
    <row r="526" spans="1:37">
      <c r="A526" s="676"/>
      <c r="B526" s="677"/>
      <c r="C526" s="677"/>
      <c r="D526" s="677"/>
      <c r="E526" s="677"/>
      <c r="F526" s="677"/>
      <c r="G526" s="677"/>
      <c r="H526" s="677"/>
      <c r="I526" s="677"/>
      <c r="J526" s="677"/>
      <c r="K526" s="677"/>
      <c r="L526" s="677"/>
      <c r="M526" s="678"/>
      <c r="N526" s="677"/>
      <c r="O526" s="677"/>
      <c r="P526" s="677"/>
      <c r="Q526" s="677"/>
      <c r="R526" s="677"/>
      <c r="S526" s="677"/>
      <c r="T526" s="677"/>
      <c r="U526" s="677"/>
      <c r="V526" s="678"/>
      <c r="W526" s="677"/>
      <c r="X526" s="677"/>
      <c r="Y526" s="678"/>
      <c r="Z526" s="677"/>
      <c r="AA526" s="677"/>
      <c r="AB526" s="677"/>
      <c r="AC526" s="677"/>
      <c r="AD526" s="677"/>
      <c r="AE526" s="677"/>
      <c r="AF526" s="677"/>
      <c r="AG526" s="677"/>
      <c r="AH526" s="677"/>
      <c r="AI526" s="677"/>
      <c r="AJ526" s="677"/>
      <c r="AK526" s="677"/>
    </row>
    <row r="527" spans="1:37">
      <c r="A527" s="676"/>
      <c r="B527" s="677"/>
      <c r="C527" s="677"/>
      <c r="D527" s="677"/>
      <c r="E527" s="677"/>
      <c r="F527" s="677"/>
      <c r="G527" s="677"/>
      <c r="H527" s="677"/>
      <c r="I527" s="677"/>
      <c r="J527" s="677"/>
      <c r="K527" s="677"/>
      <c r="L527" s="677"/>
      <c r="M527" s="678"/>
      <c r="N527" s="677"/>
      <c r="O527" s="677"/>
      <c r="P527" s="677"/>
      <c r="Q527" s="677"/>
      <c r="R527" s="677"/>
      <c r="S527" s="677"/>
      <c r="T527" s="677"/>
      <c r="U527" s="677"/>
      <c r="V527" s="678"/>
      <c r="W527" s="677"/>
      <c r="X527" s="677"/>
      <c r="Y527" s="678"/>
      <c r="Z527" s="677"/>
      <c r="AA527" s="677"/>
      <c r="AB527" s="677"/>
      <c r="AC527" s="677"/>
      <c r="AD527" s="677"/>
      <c r="AE527" s="677"/>
      <c r="AF527" s="677"/>
      <c r="AG527" s="677"/>
      <c r="AH527" s="677"/>
      <c r="AI527" s="677"/>
      <c r="AJ527" s="677"/>
      <c r="AK527" s="677"/>
    </row>
    <row r="528" spans="1:37">
      <c r="A528" s="676"/>
      <c r="B528" s="677"/>
      <c r="C528" s="677"/>
      <c r="D528" s="677"/>
      <c r="E528" s="677"/>
      <c r="F528" s="677"/>
      <c r="G528" s="677"/>
      <c r="H528" s="677"/>
      <c r="I528" s="677"/>
      <c r="J528" s="677"/>
      <c r="K528" s="677"/>
      <c r="L528" s="677"/>
      <c r="M528" s="678"/>
      <c r="N528" s="677"/>
      <c r="O528" s="677"/>
      <c r="P528" s="677"/>
      <c r="Q528" s="677"/>
      <c r="R528" s="677"/>
      <c r="S528" s="677"/>
      <c r="T528" s="677"/>
      <c r="U528" s="677"/>
      <c r="V528" s="678"/>
      <c r="W528" s="677"/>
      <c r="X528" s="677"/>
      <c r="Y528" s="678"/>
      <c r="Z528" s="677"/>
      <c r="AA528" s="677"/>
      <c r="AB528" s="677"/>
      <c r="AC528" s="677"/>
      <c r="AD528" s="677"/>
      <c r="AE528" s="677"/>
      <c r="AF528" s="677"/>
      <c r="AG528" s="677"/>
      <c r="AH528" s="677"/>
      <c r="AI528" s="677"/>
      <c r="AJ528" s="677"/>
      <c r="AK528" s="677"/>
    </row>
    <row r="529" spans="1:37">
      <c r="A529" s="676"/>
      <c r="B529" s="677"/>
      <c r="C529" s="677"/>
      <c r="D529" s="677"/>
      <c r="E529" s="677"/>
      <c r="F529" s="677"/>
      <c r="G529" s="677"/>
      <c r="H529" s="677"/>
      <c r="I529" s="677"/>
      <c r="J529" s="677"/>
      <c r="K529" s="677"/>
      <c r="L529" s="677"/>
      <c r="M529" s="678"/>
      <c r="N529" s="677"/>
      <c r="O529" s="677"/>
      <c r="P529" s="677"/>
      <c r="Q529" s="677"/>
      <c r="R529" s="677"/>
      <c r="S529" s="677"/>
      <c r="T529" s="677"/>
      <c r="U529" s="677"/>
      <c r="V529" s="678"/>
      <c r="W529" s="677"/>
      <c r="X529" s="677"/>
      <c r="Y529" s="678"/>
      <c r="Z529" s="677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</row>
    <row r="530" spans="1:37">
      <c r="A530" s="676"/>
      <c r="B530" s="677"/>
      <c r="C530" s="677"/>
      <c r="D530" s="677"/>
      <c r="E530" s="677"/>
      <c r="F530" s="677"/>
      <c r="G530" s="677"/>
      <c r="H530" s="677"/>
      <c r="I530" s="677"/>
      <c r="J530" s="677"/>
      <c r="K530" s="677"/>
      <c r="L530" s="677"/>
      <c r="M530" s="678"/>
      <c r="N530" s="677"/>
      <c r="O530" s="677"/>
      <c r="P530" s="677"/>
      <c r="Q530" s="677"/>
      <c r="R530" s="677"/>
      <c r="S530" s="677"/>
      <c r="T530" s="677"/>
      <c r="U530" s="677"/>
      <c r="V530" s="678"/>
      <c r="W530" s="677"/>
      <c r="X530" s="677"/>
      <c r="Y530" s="678"/>
      <c r="Z530" s="677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</row>
    <row r="531" spans="1:37">
      <c r="A531" s="676"/>
      <c r="B531" s="677"/>
      <c r="C531" s="677"/>
      <c r="D531" s="677"/>
      <c r="E531" s="677"/>
      <c r="F531" s="677"/>
      <c r="G531" s="677"/>
      <c r="H531" s="677"/>
      <c r="I531" s="677"/>
      <c r="J531" s="677"/>
      <c r="K531" s="677"/>
      <c r="L531" s="677"/>
      <c r="M531" s="678"/>
      <c r="N531" s="677"/>
      <c r="O531" s="677"/>
      <c r="P531" s="677"/>
      <c r="Q531" s="677"/>
      <c r="R531" s="677"/>
      <c r="S531" s="677"/>
      <c r="T531" s="677"/>
      <c r="U531" s="677"/>
      <c r="V531" s="678"/>
      <c r="W531" s="677"/>
      <c r="X531" s="677"/>
      <c r="Y531" s="678"/>
      <c r="Z531" s="677"/>
      <c r="AA531" s="677"/>
      <c r="AB531" s="677"/>
      <c r="AC531" s="677"/>
      <c r="AD531" s="677"/>
      <c r="AE531" s="677"/>
      <c r="AF531" s="677"/>
      <c r="AG531" s="677"/>
      <c r="AH531" s="677"/>
      <c r="AI531" s="677"/>
      <c r="AJ531" s="677"/>
      <c r="AK531" s="677"/>
    </row>
    <row r="532" spans="1:37">
      <c r="A532" s="676"/>
      <c r="B532" s="677"/>
      <c r="C532" s="677"/>
      <c r="D532" s="677"/>
      <c r="E532" s="677"/>
      <c r="F532" s="677"/>
      <c r="G532" s="677"/>
      <c r="H532" s="677"/>
      <c r="I532" s="677"/>
      <c r="J532" s="677"/>
      <c r="K532" s="677"/>
      <c r="L532" s="677"/>
      <c r="M532" s="678"/>
      <c r="N532" s="677"/>
      <c r="O532" s="677"/>
      <c r="P532" s="677"/>
      <c r="Q532" s="677"/>
      <c r="R532" s="677"/>
      <c r="S532" s="677"/>
      <c r="T532" s="677"/>
      <c r="U532" s="677"/>
      <c r="V532" s="678"/>
      <c r="W532" s="677"/>
      <c r="X532" s="677"/>
      <c r="Y532" s="678"/>
      <c r="Z532" s="677"/>
      <c r="AA532" s="677"/>
      <c r="AB532" s="677"/>
      <c r="AC532" s="677"/>
      <c r="AD532" s="677"/>
      <c r="AE532" s="677"/>
      <c r="AF532" s="677"/>
      <c r="AG532" s="677"/>
      <c r="AH532" s="677"/>
      <c r="AI532" s="677"/>
      <c r="AJ532" s="677"/>
      <c r="AK532" s="677"/>
    </row>
    <row r="533" spans="1:37">
      <c r="A533" s="676"/>
      <c r="B533" s="677"/>
      <c r="C533" s="677"/>
      <c r="D533" s="677"/>
      <c r="E533" s="677"/>
      <c r="F533" s="677"/>
      <c r="G533" s="677"/>
      <c r="H533" s="677"/>
      <c r="I533" s="677"/>
      <c r="J533" s="677"/>
      <c r="K533" s="677"/>
      <c r="L533" s="677"/>
      <c r="M533" s="678"/>
      <c r="N533" s="677"/>
      <c r="O533" s="677"/>
      <c r="P533" s="677"/>
      <c r="Q533" s="677"/>
      <c r="R533" s="677"/>
      <c r="S533" s="677"/>
      <c r="T533" s="677"/>
      <c r="U533" s="677"/>
      <c r="V533" s="678"/>
      <c r="W533" s="677"/>
      <c r="X533" s="677"/>
      <c r="Y533" s="678"/>
      <c r="Z533" s="677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</row>
    <row r="534" spans="1:37">
      <c r="A534" s="676"/>
      <c r="B534" s="677"/>
      <c r="C534" s="677"/>
      <c r="D534" s="677"/>
      <c r="E534" s="677"/>
      <c r="F534" s="677"/>
      <c r="G534" s="677"/>
      <c r="H534" s="677"/>
      <c r="I534" s="677"/>
      <c r="J534" s="677"/>
      <c r="K534" s="677"/>
      <c r="L534" s="677"/>
      <c r="M534" s="678"/>
      <c r="N534" s="677"/>
      <c r="O534" s="677"/>
      <c r="P534" s="677"/>
      <c r="Q534" s="677"/>
      <c r="R534" s="677"/>
      <c r="S534" s="677"/>
      <c r="T534" s="677"/>
      <c r="U534" s="677"/>
      <c r="V534" s="678"/>
      <c r="W534" s="677"/>
      <c r="X534" s="677"/>
      <c r="Y534" s="678"/>
      <c r="Z534" s="677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</row>
    <row r="535" spans="1:37">
      <c r="A535" s="676"/>
      <c r="B535" s="677"/>
      <c r="C535" s="677"/>
      <c r="D535" s="677"/>
      <c r="E535" s="677"/>
      <c r="F535" s="677"/>
      <c r="G535" s="677"/>
      <c r="H535" s="677"/>
      <c r="I535" s="677"/>
      <c r="J535" s="677"/>
      <c r="K535" s="677"/>
      <c r="L535" s="677"/>
      <c r="M535" s="678"/>
      <c r="N535" s="677"/>
      <c r="O535" s="677"/>
      <c r="P535" s="677"/>
      <c r="Q535" s="677"/>
      <c r="R535" s="677"/>
      <c r="S535" s="677"/>
      <c r="T535" s="677"/>
      <c r="U535" s="677"/>
      <c r="V535" s="678"/>
      <c r="W535" s="677"/>
      <c r="X535" s="677"/>
      <c r="Y535" s="678"/>
      <c r="Z535" s="677"/>
      <c r="AA535" s="677"/>
      <c r="AB535" s="677"/>
      <c r="AC535" s="677"/>
      <c r="AD535" s="677"/>
      <c r="AE535" s="677"/>
      <c r="AF535" s="677"/>
      <c r="AG535" s="677"/>
      <c r="AH535" s="677"/>
      <c r="AI535" s="677"/>
      <c r="AJ535" s="677"/>
      <c r="AK535" s="677"/>
    </row>
    <row r="536" spans="1:37">
      <c r="A536" s="676"/>
      <c r="B536" s="677"/>
      <c r="C536" s="677"/>
      <c r="D536" s="677"/>
      <c r="E536" s="677"/>
      <c r="F536" s="677"/>
      <c r="G536" s="677"/>
      <c r="H536" s="677"/>
      <c r="I536" s="677"/>
      <c r="J536" s="677"/>
      <c r="K536" s="677"/>
      <c r="L536" s="677"/>
      <c r="M536" s="678"/>
      <c r="N536" s="677"/>
      <c r="O536" s="677"/>
      <c r="P536" s="677"/>
      <c r="Q536" s="677"/>
      <c r="R536" s="677"/>
      <c r="S536" s="677"/>
      <c r="T536" s="677"/>
      <c r="U536" s="677"/>
      <c r="V536" s="678"/>
      <c r="W536" s="677"/>
      <c r="X536" s="677"/>
      <c r="Y536" s="678"/>
      <c r="Z536" s="677"/>
      <c r="AA536" s="677"/>
      <c r="AB536" s="677"/>
      <c r="AC536" s="677"/>
      <c r="AD536" s="677"/>
      <c r="AE536" s="677"/>
      <c r="AF536" s="677"/>
      <c r="AG536" s="677"/>
      <c r="AH536" s="677"/>
      <c r="AI536" s="677"/>
      <c r="AJ536" s="677"/>
      <c r="AK536" s="677"/>
    </row>
    <row r="537" spans="1:37">
      <c r="A537" s="676"/>
      <c r="B537" s="677"/>
      <c r="C537" s="677"/>
      <c r="D537" s="677"/>
      <c r="E537" s="677"/>
      <c r="F537" s="677"/>
      <c r="G537" s="677"/>
      <c r="H537" s="677"/>
      <c r="I537" s="677"/>
      <c r="J537" s="677"/>
      <c r="K537" s="677"/>
      <c r="L537" s="677"/>
      <c r="M537" s="678"/>
      <c r="N537" s="677"/>
      <c r="O537" s="677"/>
      <c r="P537" s="677"/>
      <c r="Q537" s="677"/>
      <c r="R537" s="677"/>
      <c r="S537" s="677"/>
      <c r="T537" s="677"/>
      <c r="U537" s="677"/>
      <c r="V537" s="678"/>
      <c r="W537" s="677"/>
      <c r="X537" s="677"/>
      <c r="Y537" s="678"/>
      <c r="Z537" s="677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</row>
    <row r="538" spans="1:37">
      <c r="A538" s="676"/>
      <c r="B538" s="677"/>
      <c r="C538" s="677"/>
      <c r="D538" s="677"/>
      <c r="E538" s="677"/>
      <c r="F538" s="677"/>
      <c r="G538" s="677"/>
      <c r="H538" s="677"/>
      <c r="I538" s="677"/>
      <c r="J538" s="677"/>
      <c r="K538" s="677"/>
      <c r="L538" s="677"/>
      <c r="M538" s="678"/>
      <c r="N538" s="677"/>
      <c r="O538" s="677"/>
      <c r="P538" s="677"/>
      <c r="Q538" s="677"/>
      <c r="R538" s="677"/>
      <c r="S538" s="677"/>
      <c r="T538" s="677"/>
      <c r="U538" s="677"/>
      <c r="V538" s="678"/>
      <c r="W538" s="677"/>
      <c r="X538" s="677"/>
      <c r="Y538" s="678"/>
      <c r="Z538" s="677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</row>
    <row r="539" spans="1:37">
      <c r="A539" s="676"/>
      <c r="B539" s="677"/>
      <c r="C539" s="677"/>
      <c r="D539" s="677"/>
      <c r="E539" s="677"/>
      <c r="F539" s="677"/>
      <c r="G539" s="677"/>
      <c r="H539" s="677"/>
      <c r="I539" s="677"/>
      <c r="J539" s="677"/>
      <c r="K539" s="677"/>
      <c r="L539" s="677"/>
      <c r="M539" s="678"/>
      <c r="N539" s="677"/>
      <c r="O539" s="677"/>
      <c r="P539" s="677"/>
      <c r="Q539" s="677"/>
      <c r="R539" s="677"/>
      <c r="S539" s="677"/>
      <c r="T539" s="677"/>
      <c r="U539" s="677"/>
      <c r="V539" s="678"/>
      <c r="W539" s="677"/>
      <c r="X539" s="677"/>
      <c r="Y539" s="678"/>
      <c r="Z539" s="677"/>
      <c r="AA539" s="677"/>
      <c r="AB539" s="677"/>
      <c r="AC539" s="677"/>
      <c r="AD539" s="677"/>
      <c r="AE539" s="677"/>
      <c r="AF539" s="677"/>
      <c r="AG539" s="677"/>
      <c r="AH539" s="677"/>
      <c r="AI539" s="677"/>
      <c r="AJ539" s="677"/>
      <c r="AK539" s="677"/>
    </row>
    <row r="540" spans="1:37">
      <c r="A540" s="676"/>
      <c r="B540" s="677"/>
      <c r="C540" s="677"/>
      <c r="D540" s="677"/>
      <c r="E540" s="677"/>
      <c r="F540" s="677"/>
      <c r="G540" s="677"/>
      <c r="H540" s="677"/>
      <c r="I540" s="677"/>
      <c r="J540" s="677"/>
      <c r="K540" s="677"/>
      <c r="L540" s="677"/>
      <c r="M540" s="678"/>
      <c r="N540" s="677"/>
      <c r="O540" s="677"/>
      <c r="P540" s="677"/>
      <c r="Q540" s="677"/>
      <c r="R540" s="677"/>
      <c r="S540" s="677"/>
      <c r="T540" s="677"/>
      <c r="U540" s="677"/>
      <c r="V540" s="678"/>
      <c r="W540" s="677"/>
      <c r="X540" s="677"/>
      <c r="Y540" s="678"/>
      <c r="Z540" s="677"/>
      <c r="AA540" s="677"/>
      <c r="AB540" s="677"/>
      <c r="AC540" s="677"/>
      <c r="AD540" s="677"/>
      <c r="AE540" s="677"/>
      <c r="AF540" s="677"/>
      <c r="AG540" s="677"/>
      <c r="AH540" s="677"/>
      <c r="AI540" s="677"/>
      <c r="AJ540" s="677"/>
      <c r="AK540" s="677"/>
    </row>
    <row r="541" spans="1:37">
      <c r="A541" s="676"/>
      <c r="B541" s="677"/>
      <c r="C541" s="677"/>
      <c r="D541" s="677"/>
      <c r="E541" s="677"/>
      <c r="F541" s="677"/>
      <c r="G541" s="677"/>
      <c r="H541" s="677"/>
      <c r="I541" s="677"/>
      <c r="J541" s="677"/>
      <c r="K541" s="677"/>
      <c r="L541" s="677"/>
      <c r="M541" s="678"/>
      <c r="N541" s="677"/>
      <c r="O541" s="677"/>
      <c r="P541" s="677"/>
      <c r="Q541" s="677"/>
      <c r="R541" s="677"/>
      <c r="S541" s="677"/>
      <c r="T541" s="677"/>
      <c r="U541" s="677"/>
      <c r="V541" s="678"/>
      <c r="W541" s="677"/>
      <c r="X541" s="677"/>
      <c r="Y541" s="678"/>
      <c r="Z541" s="677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</row>
    <row r="542" spans="1:37">
      <c r="A542" s="676"/>
      <c r="B542" s="677"/>
      <c r="C542" s="677"/>
      <c r="D542" s="677"/>
      <c r="E542" s="677"/>
      <c r="F542" s="677"/>
      <c r="G542" s="677"/>
      <c r="H542" s="677"/>
      <c r="I542" s="677"/>
      <c r="J542" s="677"/>
      <c r="K542" s="677"/>
      <c r="L542" s="677"/>
      <c r="M542" s="678"/>
      <c r="N542" s="677"/>
      <c r="O542" s="677"/>
      <c r="P542" s="677"/>
      <c r="Q542" s="677"/>
      <c r="R542" s="677"/>
      <c r="S542" s="677"/>
      <c r="T542" s="677"/>
      <c r="U542" s="677"/>
      <c r="V542" s="678"/>
      <c r="W542" s="677"/>
      <c r="X542" s="677"/>
      <c r="Y542" s="678"/>
      <c r="Z542" s="677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</row>
    <row r="543" spans="1:37">
      <c r="A543" s="676"/>
      <c r="B543" s="677"/>
      <c r="C543" s="677"/>
      <c r="D543" s="677"/>
      <c r="E543" s="677"/>
      <c r="F543" s="677"/>
      <c r="G543" s="677"/>
      <c r="H543" s="677"/>
      <c r="I543" s="677"/>
      <c r="J543" s="677"/>
      <c r="K543" s="677"/>
      <c r="L543" s="677"/>
      <c r="M543" s="678"/>
      <c r="N543" s="677"/>
      <c r="O543" s="677"/>
      <c r="P543" s="677"/>
      <c r="Q543" s="677"/>
      <c r="R543" s="677"/>
      <c r="S543" s="677"/>
      <c r="T543" s="677"/>
      <c r="U543" s="677"/>
      <c r="V543" s="678"/>
      <c r="W543" s="677"/>
      <c r="X543" s="677"/>
      <c r="Y543" s="678"/>
      <c r="Z543" s="677"/>
      <c r="AA543" s="677"/>
      <c r="AB543" s="677"/>
      <c r="AC543" s="677"/>
      <c r="AD543" s="677"/>
      <c r="AE543" s="677"/>
      <c r="AF543" s="677"/>
      <c r="AG543" s="677"/>
      <c r="AH543" s="677"/>
      <c r="AI543" s="677"/>
      <c r="AJ543" s="677"/>
      <c r="AK543" s="677"/>
    </row>
    <row r="544" spans="1:37">
      <c r="A544" s="676"/>
      <c r="B544" s="677"/>
      <c r="C544" s="677"/>
      <c r="D544" s="677"/>
      <c r="E544" s="677"/>
      <c r="F544" s="677"/>
      <c r="G544" s="677"/>
      <c r="H544" s="677"/>
      <c r="I544" s="677"/>
      <c r="J544" s="677"/>
      <c r="K544" s="677"/>
      <c r="L544" s="677"/>
      <c r="M544" s="678"/>
      <c r="N544" s="677"/>
      <c r="O544" s="677"/>
      <c r="P544" s="677"/>
      <c r="Q544" s="677"/>
      <c r="R544" s="677"/>
      <c r="S544" s="677"/>
      <c r="T544" s="677"/>
      <c r="U544" s="677"/>
      <c r="V544" s="678"/>
      <c r="W544" s="677"/>
      <c r="X544" s="677"/>
      <c r="Y544" s="678"/>
      <c r="Z544" s="677"/>
      <c r="AA544" s="677"/>
      <c r="AB544" s="677"/>
      <c r="AC544" s="677"/>
      <c r="AD544" s="677"/>
      <c r="AE544" s="677"/>
      <c r="AF544" s="677"/>
      <c r="AG544" s="677"/>
      <c r="AH544" s="677"/>
      <c r="AI544" s="677"/>
      <c r="AJ544" s="677"/>
      <c r="AK544" s="677"/>
    </row>
    <row r="545" spans="1:37">
      <c r="A545" s="676"/>
      <c r="B545" s="677"/>
      <c r="C545" s="677"/>
      <c r="D545" s="677"/>
      <c r="E545" s="677"/>
      <c r="F545" s="677"/>
      <c r="G545" s="677"/>
      <c r="H545" s="677"/>
      <c r="I545" s="677"/>
      <c r="J545" s="677"/>
      <c r="K545" s="677"/>
      <c r="L545" s="677"/>
      <c r="M545" s="678"/>
      <c r="N545" s="677"/>
      <c r="O545" s="677"/>
      <c r="P545" s="677"/>
      <c r="Q545" s="677"/>
      <c r="R545" s="677"/>
      <c r="S545" s="677"/>
      <c r="T545" s="677"/>
      <c r="U545" s="677"/>
      <c r="V545" s="678"/>
      <c r="W545" s="677"/>
      <c r="X545" s="677"/>
      <c r="Y545" s="678"/>
      <c r="Z545" s="677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</row>
    <row r="546" spans="1:37">
      <c r="A546" s="676"/>
      <c r="B546" s="677"/>
      <c r="C546" s="677"/>
      <c r="D546" s="677"/>
      <c r="E546" s="677"/>
      <c r="F546" s="677"/>
      <c r="G546" s="677"/>
      <c r="H546" s="677"/>
      <c r="I546" s="677"/>
      <c r="J546" s="677"/>
      <c r="K546" s="677"/>
      <c r="L546" s="677"/>
      <c r="M546" s="678"/>
      <c r="N546" s="677"/>
      <c r="O546" s="677"/>
      <c r="P546" s="677"/>
      <c r="Q546" s="677"/>
      <c r="R546" s="677"/>
      <c r="S546" s="677"/>
      <c r="T546" s="677"/>
      <c r="U546" s="677"/>
      <c r="V546" s="678"/>
      <c r="W546" s="677"/>
      <c r="X546" s="677"/>
      <c r="Y546" s="678"/>
      <c r="Z546" s="677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</row>
    <row r="547" spans="1:37">
      <c r="A547" s="676"/>
      <c r="B547" s="677"/>
      <c r="C547" s="677"/>
      <c r="D547" s="677"/>
      <c r="E547" s="677"/>
      <c r="F547" s="677"/>
      <c r="G547" s="677"/>
      <c r="H547" s="677"/>
      <c r="I547" s="677"/>
      <c r="J547" s="677"/>
      <c r="K547" s="677"/>
      <c r="L547" s="677"/>
      <c r="M547" s="678"/>
      <c r="N547" s="677"/>
      <c r="O547" s="677"/>
      <c r="P547" s="677"/>
      <c r="Q547" s="677"/>
      <c r="R547" s="677"/>
      <c r="S547" s="677"/>
      <c r="T547" s="677"/>
      <c r="U547" s="677"/>
      <c r="V547" s="678"/>
      <c r="W547" s="677"/>
      <c r="X547" s="677"/>
      <c r="Y547" s="678"/>
      <c r="Z547" s="677"/>
      <c r="AA547" s="677"/>
      <c r="AB547" s="677"/>
      <c r="AC547" s="677"/>
      <c r="AD547" s="677"/>
      <c r="AE547" s="677"/>
      <c r="AF547" s="677"/>
      <c r="AG547" s="677"/>
      <c r="AH547" s="677"/>
      <c r="AI547" s="677"/>
      <c r="AJ547" s="677"/>
      <c r="AK547" s="677"/>
    </row>
    <row r="548" spans="1:37">
      <c r="A548" s="676"/>
      <c r="B548" s="677"/>
      <c r="C548" s="677"/>
      <c r="D548" s="677"/>
      <c r="E548" s="677"/>
      <c r="F548" s="677"/>
      <c r="G548" s="677"/>
      <c r="H548" s="677"/>
      <c r="I548" s="677"/>
      <c r="J548" s="677"/>
      <c r="K548" s="677"/>
      <c r="L548" s="677"/>
      <c r="M548" s="678"/>
      <c r="N548" s="677"/>
      <c r="O548" s="677"/>
      <c r="P548" s="677"/>
      <c r="Q548" s="677"/>
      <c r="R548" s="677"/>
      <c r="S548" s="677"/>
      <c r="T548" s="677"/>
      <c r="U548" s="677"/>
      <c r="V548" s="678"/>
      <c r="W548" s="677"/>
      <c r="X548" s="677"/>
      <c r="Y548" s="678"/>
      <c r="Z548" s="677"/>
      <c r="AA548" s="677"/>
      <c r="AB548" s="677"/>
      <c r="AC548" s="677"/>
      <c r="AD548" s="677"/>
      <c r="AE548" s="677"/>
      <c r="AF548" s="677"/>
      <c r="AG548" s="677"/>
      <c r="AH548" s="677"/>
      <c r="AI548" s="677"/>
      <c r="AJ548" s="677"/>
      <c r="AK548" s="677"/>
    </row>
    <row r="549" spans="1:37">
      <c r="A549" s="676"/>
      <c r="B549" s="677"/>
      <c r="C549" s="677"/>
      <c r="D549" s="677"/>
      <c r="E549" s="677"/>
      <c r="F549" s="677"/>
      <c r="G549" s="677"/>
      <c r="H549" s="677"/>
      <c r="I549" s="677"/>
      <c r="J549" s="677"/>
      <c r="K549" s="677"/>
      <c r="L549" s="677"/>
      <c r="M549" s="678"/>
      <c r="N549" s="677"/>
      <c r="O549" s="677"/>
      <c r="P549" s="677"/>
      <c r="Q549" s="677"/>
      <c r="R549" s="677"/>
      <c r="S549" s="677"/>
      <c r="T549" s="677"/>
      <c r="U549" s="677"/>
      <c r="V549" s="678"/>
      <c r="W549" s="677"/>
      <c r="X549" s="677"/>
      <c r="Y549" s="678"/>
      <c r="Z549" s="677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</row>
    <row r="550" spans="1:37">
      <c r="A550" s="676"/>
      <c r="B550" s="677"/>
      <c r="C550" s="677"/>
      <c r="D550" s="677"/>
      <c r="E550" s="677"/>
      <c r="F550" s="677"/>
      <c r="G550" s="677"/>
      <c r="H550" s="677"/>
      <c r="I550" s="677"/>
      <c r="J550" s="677"/>
      <c r="K550" s="677"/>
      <c r="L550" s="677"/>
      <c r="M550" s="678"/>
      <c r="N550" s="677"/>
      <c r="O550" s="677"/>
      <c r="P550" s="677"/>
      <c r="Q550" s="677"/>
      <c r="R550" s="677"/>
      <c r="S550" s="677"/>
      <c r="T550" s="677"/>
      <c r="U550" s="677"/>
      <c r="V550" s="678"/>
      <c r="W550" s="677"/>
      <c r="X550" s="677"/>
      <c r="Y550" s="678"/>
      <c r="Z550" s="677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</row>
    <row r="551" spans="1:37">
      <c r="A551" s="676"/>
      <c r="B551" s="677"/>
      <c r="C551" s="677"/>
      <c r="D551" s="677"/>
      <c r="E551" s="677"/>
      <c r="F551" s="677"/>
      <c r="G551" s="677"/>
      <c r="H551" s="677"/>
      <c r="I551" s="677"/>
      <c r="J551" s="677"/>
      <c r="K551" s="677"/>
      <c r="L551" s="677"/>
      <c r="M551" s="678"/>
      <c r="N551" s="677"/>
      <c r="O551" s="677"/>
      <c r="P551" s="677"/>
      <c r="Q551" s="677"/>
      <c r="R551" s="677"/>
      <c r="S551" s="677"/>
      <c r="T551" s="677"/>
      <c r="U551" s="677"/>
      <c r="V551" s="678"/>
      <c r="W551" s="677"/>
      <c r="X551" s="677"/>
      <c r="Y551" s="678"/>
      <c r="Z551" s="677"/>
      <c r="AA551" s="677"/>
      <c r="AB551" s="677"/>
      <c r="AC551" s="677"/>
      <c r="AD551" s="677"/>
      <c r="AE551" s="677"/>
      <c r="AF551" s="677"/>
      <c r="AG551" s="677"/>
      <c r="AH551" s="677"/>
      <c r="AI551" s="677"/>
      <c r="AJ551" s="677"/>
      <c r="AK551" s="677"/>
    </row>
    <row r="552" spans="1:37">
      <c r="A552" s="676"/>
      <c r="B552" s="677"/>
      <c r="C552" s="677"/>
      <c r="D552" s="677"/>
      <c r="E552" s="677"/>
      <c r="F552" s="677"/>
      <c r="G552" s="677"/>
      <c r="H552" s="677"/>
      <c r="I552" s="677"/>
      <c r="J552" s="677"/>
      <c r="K552" s="677"/>
      <c r="L552" s="677"/>
      <c r="M552" s="678"/>
      <c r="N552" s="677"/>
      <c r="O552" s="677"/>
      <c r="P552" s="677"/>
      <c r="Q552" s="677"/>
      <c r="R552" s="677"/>
      <c r="S552" s="677"/>
      <c r="T552" s="677"/>
      <c r="U552" s="677"/>
      <c r="V552" s="678"/>
      <c r="W552" s="677"/>
      <c r="X552" s="677"/>
      <c r="Y552" s="678"/>
      <c r="Z552" s="677"/>
      <c r="AA552" s="677"/>
      <c r="AB552" s="677"/>
      <c r="AC552" s="677"/>
      <c r="AD552" s="677"/>
      <c r="AE552" s="677"/>
      <c r="AF552" s="677"/>
      <c r="AG552" s="677"/>
      <c r="AH552" s="677"/>
      <c r="AI552" s="677"/>
      <c r="AJ552" s="677"/>
      <c r="AK552" s="677"/>
    </row>
    <row r="553" spans="1:37">
      <c r="A553" s="676"/>
      <c r="B553" s="677"/>
      <c r="C553" s="677"/>
      <c r="D553" s="677"/>
      <c r="E553" s="677"/>
      <c r="F553" s="677"/>
      <c r="G553" s="677"/>
      <c r="H553" s="677"/>
      <c r="I553" s="677"/>
      <c r="J553" s="677"/>
      <c r="K553" s="677"/>
      <c r="L553" s="677"/>
      <c r="M553" s="678"/>
      <c r="N553" s="677"/>
      <c r="O553" s="677"/>
      <c r="P553" s="677"/>
      <c r="Q553" s="677"/>
      <c r="R553" s="677"/>
      <c r="S553" s="677"/>
      <c r="T553" s="677"/>
      <c r="U553" s="677"/>
      <c r="V553" s="678"/>
      <c r="W553" s="677"/>
      <c r="X553" s="677"/>
      <c r="Y553" s="678"/>
      <c r="Z553" s="677"/>
      <c r="AA553" s="677"/>
      <c r="AB553" s="677"/>
      <c r="AC553" s="677"/>
      <c r="AD553" s="677"/>
      <c r="AE553" s="677"/>
      <c r="AF553" s="677"/>
      <c r="AG553" s="677"/>
      <c r="AH553" s="677"/>
      <c r="AI553" s="677"/>
      <c r="AJ553" s="677"/>
      <c r="AK553" s="677"/>
    </row>
    <row r="554" spans="1:37">
      <c r="A554" s="676"/>
      <c r="B554" s="677"/>
      <c r="C554" s="677"/>
      <c r="D554" s="677"/>
      <c r="E554" s="677"/>
      <c r="F554" s="677"/>
      <c r="G554" s="677"/>
      <c r="H554" s="677"/>
      <c r="I554" s="677"/>
      <c r="J554" s="677"/>
      <c r="K554" s="677"/>
      <c r="L554" s="677"/>
      <c r="M554" s="678"/>
      <c r="N554" s="677"/>
      <c r="O554" s="677"/>
      <c r="P554" s="677"/>
      <c r="Q554" s="677"/>
      <c r="R554" s="677"/>
      <c r="S554" s="677"/>
      <c r="T554" s="677"/>
      <c r="U554" s="677"/>
      <c r="V554" s="678"/>
      <c r="W554" s="677"/>
      <c r="X554" s="677"/>
      <c r="Y554" s="678"/>
      <c r="Z554" s="677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</row>
    <row r="555" spans="1:37">
      <c r="A555" s="676"/>
      <c r="B555" s="677"/>
      <c r="C555" s="677"/>
      <c r="D555" s="677"/>
      <c r="E555" s="677"/>
      <c r="F555" s="677"/>
      <c r="G555" s="677"/>
      <c r="H555" s="677"/>
      <c r="I555" s="677"/>
      <c r="J555" s="677"/>
      <c r="K555" s="677"/>
      <c r="L555" s="677"/>
      <c r="M555" s="678"/>
      <c r="N555" s="677"/>
      <c r="O555" s="677"/>
      <c r="P555" s="677"/>
      <c r="Q555" s="677"/>
      <c r="R555" s="677"/>
      <c r="S555" s="677"/>
      <c r="T555" s="677"/>
      <c r="U555" s="677"/>
      <c r="V555" s="678"/>
      <c r="W555" s="677"/>
      <c r="X555" s="677"/>
      <c r="Y555" s="678"/>
      <c r="Z555" s="677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</row>
    <row r="556" spans="1:37">
      <c r="A556" s="676"/>
      <c r="B556" s="677"/>
      <c r="C556" s="677"/>
      <c r="D556" s="677"/>
      <c r="E556" s="677"/>
      <c r="F556" s="677"/>
      <c r="G556" s="677"/>
      <c r="H556" s="677"/>
      <c r="I556" s="677"/>
      <c r="J556" s="677"/>
      <c r="K556" s="677"/>
      <c r="L556" s="677"/>
      <c r="M556" s="678"/>
      <c r="N556" s="677"/>
      <c r="O556" s="677"/>
      <c r="P556" s="677"/>
      <c r="Q556" s="677"/>
      <c r="R556" s="677"/>
      <c r="S556" s="677"/>
      <c r="T556" s="677"/>
      <c r="U556" s="677"/>
      <c r="V556" s="678"/>
      <c r="W556" s="677"/>
      <c r="X556" s="677"/>
      <c r="Y556" s="678"/>
      <c r="Z556" s="677"/>
      <c r="AA556" s="677"/>
      <c r="AB556" s="677"/>
      <c r="AC556" s="677"/>
      <c r="AD556" s="677"/>
      <c r="AE556" s="677"/>
      <c r="AF556" s="677"/>
      <c r="AG556" s="677"/>
      <c r="AH556" s="677"/>
      <c r="AI556" s="677"/>
      <c r="AJ556" s="677"/>
      <c r="AK556" s="677"/>
    </row>
    <row r="557" spans="1:37">
      <c r="A557" s="676"/>
      <c r="B557" s="677"/>
      <c r="C557" s="677"/>
      <c r="D557" s="677"/>
      <c r="E557" s="677"/>
      <c r="F557" s="677"/>
      <c r="G557" s="677"/>
      <c r="H557" s="677"/>
      <c r="I557" s="677"/>
      <c r="J557" s="677"/>
      <c r="K557" s="677"/>
      <c r="L557" s="677"/>
      <c r="M557" s="678"/>
      <c r="N557" s="677"/>
      <c r="O557" s="677"/>
      <c r="P557" s="677"/>
      <c r="Q557" s="677"/>
      <c r="R557" s="677"/>
      <c r="S557" s="677"/>
      <c r="T557" s="677"/>
      <c r="U557" s="677"/>
      <c r="V557" s="678"/>
      <c r="W557" s="677"/>
      <c r="X557" s="677"/>
      <c r="Y557" s="678"/>
      <c r="Z557" s="677"/>
      <c r="AA557" s="677"/>
      <c r="AB557" s="677"/>
      <c r="AC557" s="677"/>
      <c r="AD557" s="677"/>
      <c r="AE557" s="677"/>
      <c r="AF557" s="677"/>
      <c r="AG557" s="677"/>
      <c r="AH557" s="677"/>
      <c r="AI557" s="677"/>
      <c r="AJ557" s="677"/>
      <c r="AK557" s="677"/>
    </row>
    <row r="558" spans="1:37">
      <c r="A558" s="676"/>
      <c r="B558" s="677"/>
      <c r="C558" s="677"/>
      <c r="D558" s="677"/>
      <c r="E558" s="677"/>
      <c r="F558" s="677"/>
      <c r="G558" s="677"/>
      <c r="H558" s="677"/>
      <c r="I558" s="677"/>
      <c r="J558" s="677"/>
      <c r="K558" s="677"/>
      <c r="L558" s="677"/>
      <c r="M558" s="678"/>
      <c r="N558" s="677"/>
      <c r="O558" s="677"/>
      <c r="P558" s="677"/>
      <c r="Q558" s="677"/>
      <c r="R558" s="677"/>
      <c r="S558" s="677"/>
      <c r="T558" s="677"/>
      <c r="U558" s="677"/>
      <c r="V558" s="678"/>
      <c r="W558" s="677"/>
      <c r="X558" s="677"/>
      <c r="Y558" s="678"/>
      <c r="Z558" s="677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</row>
    <row r="559" spans="1:37">
      <c r="A559" s="676"/>
      <c r="B559" s="677"/>
      <c r="C559" s="677"/>
      <c r="D559" s="677"/>
      <c r="E559" s="677"/>
      <c r="F559" s="677"/>
      <c r="G559" s="677"/>
      <c r="H559" s="677"/>
      <c r="I559" s="677"/>
      <c r="J559" s="677"/>
      <c r="K559" s="677"/>
      <c r="L559" s="677"/>
      <c r="M559" s="678"/>
      <c r="N559" s="677"/>
      <c r="O559" s="677"/>
      <c r="P559" s="677"/>
      <c r="Q559" s="677"/>
      <c r="R559" s="677"/>
      <c r="S559" s="677"/>
      <c r="T559" s="677"/>
      <c r="U559" s="677"/>
      <c r="V559" s="678"/>
      <c r="W559" s="677"/>
      <c r="X559" s="677"/>
      <c r="Y559" s="678"/>
      <c r="Z559" s="677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</row>
    <row r="560" spans="1:37">
      <c r="A560" s="676"/>
      <c r="B560" s="677"/>
      <c r="C560" s="677"/>
      <c r="D560" s="677"/>
      <c r="E560" s="677"/>
      <c r="F560" s="677"/>
      <c r="G560" s="677"/>
      <c r="H560" s="677"/>
      <c r="I560" s="677"/>
      <c r="J560" s="677"/>
      <c r="K560" s="677"/>
      <c r="L560" s="677"/>
      <c r="M560" s="678"/>
      <c r="N560" s="677"/>
      <c r="O560" s="677"/>
      <c r="P560" s="677"/>
      <c r="Q560" s="677"/>
      <c r="R560" s="677"/>
      <c r="S560" s="677"/>
      <c r="T560" s="677"/>
      <c r="U560" s="677"/>
      <c r="V560" s="678"/>
      <c r="W560" s="677"/>
      <c r="X560" s="677"/>
      <c r="Y560" s="678"/>
      <c r="Z560" s="677"/>
      <c r="AA560" s="677"/>
      <c r="AB560" s="677"/>
      <c r="AC560" s="677"/>
      <c r="AD560" s="677"/>
      <c r="AE560" s="677"/>
      <c r="AF560" s="677"/>
      <c r="AG560" s="677"/>
      <c r="AH560" s="677"/>
      <c r="AI560" s="677"/>
      <c r="AJ560" s="677"/>
      <c r="AK560" s="677"/>
    </row>
    <row r="561" spans="1:37">
      <c r="A561" s="676"/>
      <c r="B561" s="677"/>
      <c r="C561" s="677"/>
      <c r="D561" s="677"/>
      <c r="E561" s="677"/>
      <c r="F561" s="677"/>
      <c r="G561" s="677"/>
      <c r="H561" s="677"/>
      <c r="I561" s="677"/>
      <c r="J561" s="677"/>
      <c r="K561" s="677"/>
      <c r="L561" s="677"/>
      <c r="M561" s="678"/>
      <c r="N561" s="677"/>
      <c r="O561" s="677"/>
      <c r="P561" s="677"/>
      <c r="Q561" s="677"/>
      <c r="R561" s="677"/>
      <c r="S561" s="677"/>
      <c r="T561" s="677"/>
      <c r="U561" s="677"/>
      <c r="V561" s="678"/>
      <c r="W561" s="677"/>
      <c r="X561" s="677"/>
      <c r="Y561" s="678"/>
      <c r="Z561" s="677"/>
      <c r="AA561" s="677"/>
      <c r="AB561" s="677"/>
      <c r="AC561" s="677"/>
      <c r="AD561" s="677"/>
      <c r="AE561" s="677"/>
      <c r="AF561" s="677"/>
      <c r="AG561" s="677"/>
      <c r="AH561" s="677"/>
      <c r="AI561" s="677"/>
      <c r="AJ561" s="677"/>
      <c r="AK561" s="677"/>
    </row>
    <row r="562" spans="1:37">
      <c r="A562" s="676"/>
      <c r="B562" s="677"/>
      <c r="C562" s="677"/>
      <c r="D562" s="677"/>
      <c r="E562" s="677"/>
      <c r="F562" s="677"/>
      <c r="G562" s="677"/>
      <c r="H562" s="677"/>
      <c r="I562" s="677"/>
      <c r="J562" s="677"/>
      <c r="K562" s="677"/>
      <c r="L562" s="677"/>
      <c r="M562" s="678"/>
      <c r="N562" s="677"/>
      <c r="O562" s="677"/>
      <c r="P562" s="677"/>
      <c r="Q562" s="677"/>
      <c r="R562" s="677"/>
      <c r="S562" s="677"/>
      <c r="T562" s="677"/>
      <c r="U562" s="677"/>
      <c r="V562" s="678"/>
      <c r="W562" s="677"/>
      <c r="X562" s="677"/>
      <c r="Y562" s="678"/>
      <c r="Z562" s="677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</row>
    <row r="563" spans="1:37">
      <c r="A563" s="676"/>
      <c r="B563" s="677"/>
      <c r="C563" s="677"/>
      <c r="D563" s="677"/>
      <c r="E563" s="677"/>
      <c r="F563" s="677"/>
      <c r="G563" s="677"/>
      <c r="H563" s="677"/>
      <c r="I563" s="677"/>
      <c r="J563" s="677"/>
      <c r="K563" s="677"/>
      <c r="L563" s="677"/>
      <c r="M563" s="678"/>
      <c r="N563" s="677"/>
      <c r="O563" s="677"/>
      <c r="P563" s="677"/>
      <c r="Q563" s="677"/>
      <c r="R563" s="677"/>
      <c r="S563" s="677"/>
      <c r="T563" s="677"/>
      <c r="U563" s="677"/>
      <c r="V563" s="678"/>
      <c r="W563" s="677"/>
      <c r="X563" s="677"/>
      <c r="Y563" s="678"/>
      <c r="Z563" s="677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</row>
    <row r="564" spans="1:37">
      <c r="A564" s="676"/>
      <c r="B564" s="677"/>
      <c r="C564" s="677"/>
      <c r="D564" s="677"/>
      <c r="E564" s="677"/>
      <c r="F564" s="677"/>
      <c r="G564" s="677"/>
      <c r="H564" s="677"/>
      <c r="I564" s="677"/>
      <c r="J564" s="677"/>
      <c r="K564" s="677"/>
      <c r="L564" s="677"/>
      <c r="M564" s="678"/>
      <c r="N564" s="677"/>
      <c r="O564" s="677"/>
      <c r="P564" s="677"/>
      <c r="Q564" s="677"/>
      <c r="R564" s="677"/>
      <c r="S564" s="677"/>
      <c r="T564" s="677"/>
      <c r="U564" s="677"/>
      <c r="V564" s="678"/>
      <c r="W564" s="677"/>
      <c r="X564" s="677"/>
      <c r="Y564" s="678"/>
      <c r="Z564" s="677"/>
      <c r="AA564" s="677"/>
      <c r="AB564" s="677"/>
      <c r="AC564" s="677"/>
      <c r="AD564" s="677"/>
      <c r="AE564" s="677"/>
      <c r="AF564" s="677"/>
      <c r="AG564" s="677"/>
      <c r="AH564" s="677"/>
      <c r="AI564" s="677"/>
      <c r="AJ564" s="677"/>
      <c r="AK564" s="677"/>
    </row>
    <row r="565" spans="1:37">
      <c r="A565" s="676"/>
      <c r="B565" s="677"/>
      <c r="C565" s="677"/>
      <c r="D565" s="677"/>
      <c r="E565" s="677"/>
      <c r="F565" s="677"/>
      <c r="G565" s="677"/>
      <c r="H565" s="677"/>
      <c r="I565" s="677"/>
      <c r="J565" s="677"/>
      <c r="K565" s="677"/>
      <c r="L565" s="677"/>
      <c r="M565" s="678"/>
      <c r="N565" s="677"/>
      <c r="O565" s="677"/>
      <c r="P565" s="677"/>
      <c r="Q565" s="677"/>
      <c r="R565" s="677"/>
      <c r="S565" s="677"/>
      <c r="T565" s="677"/>
      <c r="U565" s="677"/>
      <c r="V565" s="678"/>
      <c r="W565" s="677"/>
      <c r="X565" s="677"/>
      <c r="Y565" s="678"/>
      <c r="Z565" s="677"/>
      <c r="AA565" s="677"/>
      <c r="AB565" s="677"/>
      <c r="AC565" s="677"/>
      <c r="AD565" s="677"/>
      <c r="AE565" s="677"/>
      <c r="AF565" s="677"/>
      <c r="AG565" s="677"/>
      <c r="AH565" s="677"/>
      <c r="AI565" s="677"/>
      <c r="AJ565" s="677"/>
      <c r="AK565" s="677"/>
    </row>
    <row r="566" spans="1:37">
      <c r="A566" s="676"/>
      <c r="B566" s="677"/>
      <c r="C566" s="677"/>
      <c r="D566" s="677"/>
      <c r="E566" s="677"/>
      <c r="F566" s="677"/>
      <c r="G566" s="677"/>
      <c r="H566" s="677"/>
      <c r="I566" s="677"/>
      <c r="J566" s="677"/>
      <c r="K566" s="677"/>
      <c r="L566" s="677"/>
      <c r="M566" s="678"/>
      <c r="N566" s="677"/>
      <c r="O566" s="677"/>
      <c r="P566" s="677"/>
      <c r="Q566" s="677"/>
      <c r="R566" s="677"/>
      <c r="S566" s="677"/>
      <c r="T566" s="677"/>
      <c r="U566" s="677"/>
      <c r="V566" s="678"/>
      <c r="W566" s="677"/>
      <c r="X566" s="677"/>
      <c r="Y566" s="678"/>
      <c r="Z566" s="677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</row>
    <row r="567" spans="1:37">
      <c r="A567" s="676"/>
      <c r="B567" s="677"/>
      <c r="C567" s="677"/>
      <c r="D567" s="677"/>
      <c r="E567" s="677"/>
      <c r="F567" s="677"/>
      <c r="G567" s="677"/>
      <c r="H567" s="677"/>
      <c r="I567" s="677"/>
      <c r="J567" s="677"/>
      <c r="K567" s="677"/>
      <c r="L567" s="677"/>
      <c r="M567" s="678"/>
      <c r="N567" s="677"/>
      <c r="O567" s="677"/>
      <c r="P567" s="677"/>
      <c r="Q567" s="677"/>
      <c r="R567" s="677"/>
      <c r="S567" s="677"/>
      <c r="T567" s="677"/>
      <c r="U567" s="677"/>
      <c r="V567" s="678"/>
      <c r="W567" s="677"/>
      <c r="X567" s="677"/>
      <c r="Y567" s="678"/>
      <c r="Z567" s="677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</row>
    <row r="568" spans="1:37">
      <c r="A568" s="676"/>
      <c r="B568" s="677"/>
      <c r="C568" s="677"/>
      <c r="D568" s="677"/>
      <c r="E568" s="677"/>
      <c r="F568" s="677"/>
      <c r="G568" s="677"/>
      <c r="H568" s="677"/>
      <c r="I568" s="677"/>
      <c r="J568" s="677"/>
      <c r="K568" s="677"/>
      <c r="L568" s="677"/>
      <c r="M568" s="678"/>
      <c r="N568" s="677"/>
      <c r="O568" s="677"/>
      <c r="P568" s="677"/>
      <c r="Q568" s="677"/>
      <c r="R568" s="677"/>
      <c r="S568" s="677"/>
      <c r="T568" s="677"/>
      <c r="U568" s="677"/>
      <c r="V568" s="678"/>
      <c r="W568" s="677"/>
      <c r="X568" s="677"/>
      <c r="Y568" s="678"/>
      <c r="Z568" s="677"/>
      <c r="AA568" s="677"/>
      <c r="AB568" s="677"/>
      <c r="AC568" s="677"/>
      <c r="AD568" s="677"/>
      <c r="AE568" s="677"/>
      <c r="AF568" s="677"/>
      <c r="AG568" s="677"/>
      <c r="AH568" s="677"/>
      <c r="AI568" s="677"/>
      <c r="AJ568" s="677"/>
      <c r="AK568" s="677"/>
    </row>
    <row r="569" spans="1:37">
      <c r="A569" s="676"/>
      <c r="B569" s="677"/>
      <c r="C569" s="677"/>
      <c r="D569" s="677"/>
      <c r="E569" s="677"/>
      <c r="F569" s="677"/>
      <c r="G569" s="677"/>
      <c r="H569" s="677"/>
      <c r="I569" s="677"/>
      <c r="J569" s="677"/>
      <c r="K569" s="677"/>
      <c r="L569" s="677"/>
      <c r="M569" s="678"/>
      <c r="N569" s="677"/>
      <c r="O569" s="677"/>
      <c r="P569" s="677"/>
      <c r="Q569" s="677"/>
      <c r="R569" s="677"/>
      <c r="S569" s="677"/>
      <c r="T569" s="677"/>
      <c r="U569" s="677"/>
      <c r="V569" s="678"/>
      <c r="W569" s="677"/>
      <c r="X569" s="677"/>
      <c r="Y569" s="678"/>
      <c r="Z569" s="677"/>
      <c r="AA569" s="677"/>
      <c r="AB569" s="677"/>
      <c r="AC569" s="677"/>
      <c r="AD569" s="677"/>
      <c r="AE569" s="677"/>
      <c r="AF569" s="677"/>
      <c r="AG569" s="677"/>
      <c r="AH569" s="677"/>
      <c r="AI569" s="677"/>
      <c r="AJ569" s="677"/>
      <c r="AK569" s="677"/>
    </row>
    <row r="570" spans="1:37">
      <c r="A570" s="676"/>
      <c r="B570" s="677"/>
      <c r="C570" s="677"/>
      <c r="D570" s="677"/>
      <c r="E570" s="677"/>
      <c r="F570" s="677"/>
      <c r="G570" s="677"/>
      <c r="H570" s="677"/>
      <c r="I570" s="677"/>
      <c r="J570" s="677"/>
      <c r="K570" s="677"/>
      <c r="L570" s="677"/>
      <c r="M570" s="678"/>
      <c r="N570" s="677"/>
      <c r="O570" s="677"/>
      <c r="P570" s="677"/>
      <c r="Q570" s="677"/>
      <c r="R570" s="677"/>
      <c r="S570" s="677"/>
      <c r="T570" s="677"/>
      <c r="U570" s="677"/>
      <c r="V570" s="678"/>
      <c r="W570" s="677"/>
      <c r="X570" s="677"/>
      <c r="Y570" s="678"/>
      <c r="Z570" s="677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</row>
    <row r="571" spans="1:37">
      <c r="A571" s="676"/>
      <c r="B571" s="677"/>
      <c r="C571" s="677"/>
      <c r="D571" s="677"/>
      <c r="E571" s="677"/>
      <c r="F571" s="677"/>
      <c r="G571" s="677"/>
      <c r="H571" s="677"/>
      <c r="I571" s="677"/>
      <c r="J571" s="677"/>
      <c r="K571" s="677"/>
      <c r="L571" s="677"/>
      <c r="M571" s="678"/>
      <c r="N571" s="677"/>
      <c r="O571" s="677"/>
      <c r="P571" s="677"/>
      <c r="Q571" s="677"/>
      <c r="R571" s="677"/>
      <c r="S571" s="677"/>
      <c r="T571" s="677"/>
      <c r="U571" s="677"/>
      <c r="V571" s="678"/>
      <c r="W571" s="677"/>
      <c r="X571" s="677"/>
      <c r="Y571" s="678"/>
      <c r="Z571" s="677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</row>
    <row r="572" spans="1:37">
      <c r="A572" s="676"/>
      <c r="B572" s="677"/>
      <c r="C572" s="677"/>
      <c r="D572" s="677"/>
      <c r="E572" s="677"/>
      <c r="F572" s="677"/>
      <c r="G572" s="677"/>
      <c r="H572" s="677"/>
      <c r="I572" s="677"/>
      <c r="J572" s="677"/>
      <c r="K572" s="677"/>
      <c r="L572" s="677"/>
      <c r="M572" s="678"/>
      <c r="N572" s="677"/>
      <c r="O572" s="677"/>
      <c r="P572" s="677"/>
      <c r="Q572" s="677"/>
      <c r="R572" s="677"/>
      <c r="S572" s="677"/>
      <c r="T572" s="677"/>
      <c r="U572" s="677"/>
      <c r="V572" s="678"/>
      <c r="W572" s="677"/>
      <c r="X572" s="677"/>
      <c r="Y572" s="678"/>
      <c r="Z572" s="677"/>
      <c r="AA572" s="677"/>
      <c r="AB572" s="677"/>
      <c r="AC572" s="677"/>
      <c r="AD572" s="677"/>
      <c r="AE572" s="677"/>
      <c r="AF572" s="677"/>
      <c r="AG572" s="677"/>
      <c r="AH572" s="677"/>
      <c r="AI572" s="677"/>
      <c r="AJ572" s="677"/>
      <c r="AK572" s="677"/>
    </row>
    <row r="573" spans="1:37">
      <c r="A573" s="676"/>
      <c r="B573" s="677"/>
      <c r="C573" s="677"/>
      <c r="D573" s="677"/>
      <c r="E573" s="677"/>
      <c r="F573" s="677"/>
      <c r="G573" s="677"/>
      <c r="H573" s="677"/>
      <c r="I573" s="677"/>
      <c r="J573" s="677"/>
      <c r="K573" s="677"/>
      <c r="L573" s="677"/>
      <c r="M573" s="678"/>
      <c r="N573" s="677"/>
      <c r="O573" s="677"/>
      <c r="P573" s="677"/>
      <c r="Q573" s="677"/>
      <c r="R573" s="677"/>
      <c r="S573" s="677"/>
      <c r="T573" s="677"/>
      <c r="U573" s="677"/>
      <c r="V573" s="678"/>
      <c r="W573" s="677"/>
      <c r="X573" s="677"/>
      <c r="Y573" s="678"/>
      <c r="Z573" s="677"/>
      <c r="AA573" s="677"/>
      <c r="AB573" s="677"/>
      <c r="AC573" s="677"/>
      <c r="AD573" s="677"/>
      <c r="AE573" s="677"/>
      <c r="AF573" s="677"/>
      <c r="AG573" s="677"/>
      <c r="AH573" s="677"/>
      <c r="AI573" s="677"/>
      <c r="AJ573" s="677"/>
      <c r="AK573" s="677"/>
    </row>
    <row r="574" spans="1:37">
      <c r="A574" s="676"/>
      <c r="B574" s="677"/>
      <c r="C574" s="677"/>
      <c r="D574" s="677"/>
      <c r="E574" s="677"/>
      <c r="F574" s="677"/>
      <c r="G574" s="677"/>
      <c r="H574" s="677"/>
      <c r="I574" s="677"/>
      <c r="J574" s="677"/>
      <c r="K574" s="677"/>
      <c r="L574" s="677"/>
      <c r="M574" s="678"/>
      <c r="N574" s="677"/>
      <c r="O574" s="677"/>
      <c r="P574" s="677"/>
      <c r="Q574" s="677"/>
      <c r="R574" s="677"/>
      <c r="S574" s="677"/>
      <c r="T574" s="677"/>
      <c r="U574" s="677"/>
      <c r="V574" s="678"/>
      <c r="W574" s="677"/>
      <c r="X574" s="677"/>
      <c r="Y574" s="678"/>
      <c r="Z574" s="677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</row>
    <row r="575" spans="1:37">
      <c r="A575" s="676"/>
      <c r="B575" s="677"/>
      <c r="C575" s="677"/>
      <c r="D575" s="677"/>
      <c r="E575" s="677"/>
      <c r="F575" s="677"/>
      <c r="G575" s="677"/>
      <c r="H575" s="677"/>
      <c r="I575" s="677"/>
      <c r="J575" s="677"/>
      <c r="K575" s="677"/>
      <c r="L575" s="677"/>
      <c r="M575" s="678"/>
      <c r="N575" s="677"/>
      <c r="O575" s="677"/>
      <c r="P575" s="677"/>
      <c r="Q575" s="677"/>
      <c r="R575" s="677"/>
      <c r="S575" s="677"/>
      <c r="T575" s="677"/>
      <c r="U575" s="677"/>
      <c r="V575" s="678"/>
      <c r="W575" s="677"/>
      <c r="X575" s="677"/>
      <c r="Y575" s="678"/>
      <c r="Z575" s="677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</row>
    <row r="576" spans="1:37">
      <c r="A576" s="676"/>
      <c r="B576" s="677"/>
      <c r="C576" s="677"/>
      <c r="D576" s="677"/>
      <c r="E576" s="677"/>
      <c r="F576" s="677"/>
      <c r="G576" s="677"/>
      <c r="H576" s="677"/>
      <c r="I576" s="677"/>
      <c r="J576" s="677"/>
      <c r="K576" s="677"/>
      <c r="L576" s="677"/>
      <c r="M576" s="678"/>
      <c r="N576" s="677"/>
      <c r="O576" s="677"/>
      <c r="P576" s="677"/>
      <c r="Q576" s="677"/>
      <c r="R576" s="677"/>
      <c r="S576" s="677"/>
      <c r="T576" s="677"/>
      <c r="U576" s="677"/>
      <c r="V576" s="678"/>
      <c r="W576" s="677"/>
      <c r="X576" s="677"/>
      <c r="Y576" s="678"/>
      <c r="Z576" s="677"/>
      <c r="AA576" s="677"/>
      <c r="AB576" s="677"/>
      <c r="AC576" s="677"/>
      <c r="AD576" s="677"/>
      <c r="AE576" s="677"/>
      <c r="AF576" s="677"/>
      <c r="AG576" s="677"/>
      <c r="AH576" s="677"/>
      <c r="AI576" s="677"/>
      <c r="AJ576" s="677"/>
      <c r="AK576" s="677"/>
    </row>
    <row r="577" spans="1:37">
      <c r="A577" s="676"/>
      <c r="B577" s="677"/>
      <c r="C577" s="677"/>
      <c r="D577" s="677"/>
      <c r="E577" s="677"/>
      <c r="F577" s="677"/>
      <c r="G577" s="677"/>
      <c r="H577" s="677"/>
      <c r="I577" s="677"/>
      <c r="J577" s="677"/>
      <c r="K577" s="677"/>
      <c r="L577" s="677"/>
      <c r="M577" s="678"/>
      <c r="N577" s="677"/>
      <c r="O577" s="677"/>
      <c r="P577" s="677"/>
      <c r="Q577" s="677"/>
      <c r="R577" s="677"/>
      <c r="S577" s="677"/>
      <c r="T577" s="677"/>
      <c r="U577" s="677"/>
      <c r="V577" s="678"/>
      <c r="W577" s="677"/>
      <c r="X577" s="677"/>
      <c r="Y577" s="678"/>
      <c r="Z577" s="677"/>
      <c r="AA577" s="677"/>
      <c r="AB577" s="677"/>
      <c r="AC577" s="677"/>
      <c r="AD577" s="677"/>
      <c r="AE577" s="677"/>
      <c r="AF577" s="677"/>
      <c r="AG577" s="677"/>
      <c r="AH577" s="677"/>
      <c r="AI577" s="677"/>
      <c r="AJ577" s="677"/>
      <c r="AK577" s="677"/>
    </row>
    <row r="578" spans="1:37">
      <c r="A578" s="676"/>
      <c r="B578" s="677"/>
      <c r="C578" s="677"/>
      <c r="D578" s="677"/>
      <c r="E578" s="677"/>
      <c r="F578" s="677"/>
      <c r="G578" s="677"/>
      <c r="H578" s="677"/>
      <c r="I578" s="677"/>
      <c r="J578" s="677"/>
      <c r="K578" s="677"/>
      <c r="L578" s="677"/>
      <c r="M578" s="678"/>
      <c r="N578" s="677"/>
      <c r="O578" s="677"/>
      <c r="P578" s="677"/>
      <c r="Q578" s="677"/>
      <c r="R578" s="677"/>
      <c r="S578" s="677"/>
      <c r="T578" s="677"/>
      <c r="U578" s="677"/>
      <c r="V578" s="678"/>
      <c r="W578" s="677"/>
      <c r="X578" s="677"/>
      <c r="Y578" s="678"/>
      <c r="Z578" s="677"/>
      <c r="AA578" s="677"/>
      <c r="AB578" s="677"/>
      <c r="AC578" s="677"/>
      <c r="AD578" s="677"/>
      <c r="AE578" s="677"/>
      <c r="AF578" s="677"/>
      <c r="AG578" s="677"/>
      <c r="AH578" s="677"/>
      <c r="AI578" s="677"/>
      <c r="AJ578" s="677"/>
      <c r="AK578" s="677"/>
    </row>
    <row r="579" spans="1:37">
      <c r="A579" s="676"/>
      <c r="B579" s="677"/>
      <c r="C579" s="677"/>
      <c r="D579" s="677"/>
      <c r="E579" s="677"/>
      <c r="F579" s="677"/>
      <c r="G579" s="677"/>
      <c r="H579" s="677"/>
      <c r="I579" s="677"/>
      <c r="J579" s="677"/>
      <c r="K579" s="677"/>
      <c r="L579" s="677"/>
      <c r="M579" s="678"/>
      <c r="N579" s="677"/>
      <c r="O579" s="677"/>
      <c r="P579" s="677"/>
      <c r="Q579" s="677"/>
      <c r="R579" s="677"/>
      <c r="S579" s="677"/>
      <c r="T579" s="677"/>
      <c r="U579" s="677"/>
      <c r="V579" s="678"/>
      <c r="W579" s="677"/>
      <c r="X579" s="677"/>
      <c r="Y579" s="678"/>
      <c r="Z579" s="677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</row>
    <row r="580" spans="1:37">
      <c r="A580" s="676"/>
      <c r="B580" s="677"/>
      <c r="C580" s="677"/>
      <c r="D580" s="677"/>
      <c r="E580" s="677"/>
      <c r="F580" s="677"/>
      <c r="G580" s="677"/>
      <c r="H580" s="677"/>
      <c r="I580" s="677"/>
      <c r="J580" s="677"/>
      <c r="K580" s="677"/>
      <c r="L580" s="677"/>
      <c r="M580" s="678"/>
      <c r="N580" s="677"/>
      <c r="O580" s="677"/>
      <c r="P580" s="677"/>
      <c r="Q580" s="677"/>
      <c r="R580" s="677"/>
      <c r="S580" s="677"/>
      <c r="T580" s="677"/>
      <c r="U580" s="677"/>
      <c r="V580" s="678"/>
      <c r="W580" s="677"/>
      <c r="X580" s="677"/>
      <c r="Y580" s="678"/>
      <c r="Z580" s="677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</row>
    <row r="581" spans="1:37">
      <c r="A581" s="676"/>
      <c r="B581" s="677"/>
      <c r="C581" s="677"/>
      <c r="D581" s="677"/>
      <c r="E581" s="677"/>
      <c r="F581" s="677"/>
      <c r="G581" s="677"/>
      <c r="H581" s="677"/>
      <c r="I581" s="677"/>
      <c r="J581" s="677"/>
      <c r="K581" s="677"/>
      <c r="L581" s="677"/>
      <c r="M581" s="678"/>
      <c r="N581" s="677"/>
      <c r="O581" s="677"/>
      <c r="P581" s="677"/>
      <c r="Q581" s="677"/>
      <c r="R581" s="677"/>
      <c r="S581" s="677"/>
      <c r="T581" s="677"/>
      <c r="U581" s="677"/>
      <c r="V581" s="678"/>
      <c r="W581" s="677"/>
      <c r="X581" s="677"/>
      <c r="Y581" s="678"/>
      <c r="Z581" s="677"/>
      <c r="AA581" s="677"/>
      <c r="AB581" s="677"/>
      <c r="AC581" s="677"/>
      <c r="AD581" s="677"/>
      <c r="AE581" s="677"/>
      <c r="AF581" s="677"/>
      <c r="AG581" s="677"/>
      <c r="AH581" s="677"/>
      <c r="AI581" s="677"/>
      <c r="AJ581" s="677"/>
      <c r="AK581" s="677"/>
    </row>
    <row r="582" spans="1:37">
      <c r="A582" s="676"/>
      <c r="B582" s="677"/>
      <c r="C582" s="677"/>
      <c r="D582" s="677"/>
      <c r="E582" s="677"/>
      <c r="F582" s="677"/>
      <c r="G582" s="677"/>
      <c r="H582" s="677"/>
      <c r="I582" s="677"/>
      <c r="J582" s="677"/>
      <c r="K582" s="677"/>
      <c r="L582" s="677"/>
      <c r="M582" s="678"/>
      <c r="N582" s="677"/>
      <c r="O582" s="677"/>
      <c r="P582" s="677"/>
      <c r="Q582" s="677"/>
      <c r="R582" s="677"/>
      <c r="S582" s="677"/>
      <c r="T582" s="677"/>
      <c r="U582" s="677"/>
      <c r="V582" s="678"/>
      <c r="W582" s="677"/>
      <c r="X582" s="677"/>
      <c r="Y582" s="678"/>
      <c r="Z582" s="677"/>
      <c r="AA582" s="677"/>
      <c r="AB582" s="677"/>
      <c r="AC582" s="677"/>
      <c r="AD582" s="677"/>
      <c r="AE582" s="677"/>
      <c r="AF582" s="677"/>
      <c r="AG582" s="677"/>
      <c r="AH582" s="677"/>
      <c r="AI582" s="677"/>
      <c r="AJ582" s="677"/>
      <c r="AK582" s="677"/>
    </row>
    <row r="583" spans="1:37">
      <c r="A583" s="676"/>
      <c r="B583" s="677"/>
      <c r="C583" s="677"/>
      <c r="D583" s="677"/>
      <c r="E583" s="677"/>
      <c r="F583" s="677"/>
      <c r="G583" s="677"/>
      <c r="H583" s="677"/>
      <c r="I583" s="677"/>
      <c r="J583" s="677"/>
      <c r="K583" s="677"/>
      <c r="L583" s="677"/>
      <c r="M583" s="678"/>
      <c r="N583" s="677"/>
      <c r="O583" s="677"/>
      <c r="P583" s="677"/>
      <c r="Q583" s="677"/>
      <c r="R583" s="677"/>
      <c r="S583" s="677"/>
      <c r="T583" s="677"/>
      <c r="U583" s="677"/>
      <c r="V583" s="678"/>
      <c r="W583" s="677"/>
      <c r="X583" s="677"/>
      <c r="Y583" s="678"/>
      <c r="Z583" s="677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</row>
    <row r="584" spans="1:37">
      <c r="A584" s="676"/>
      <c r="B584" s="677"/>
      <c r="C584" s="677"/>
      <c r="D584" s="677"/>
      <c r="E584" s="677"/>
      <c r="F584" s="677"/>
      <c r="G584" s="677"/>
      <c r="H584" s="677"/>
      <c r="I584" s="677"/>
      <c r="J584" s="677"/>
      <c r="K584" s="677"/>
      <c r="L584" s="677"/>
      <c r="M584" s="678"/>
      <c r="N584" s="677"/>
      <c r="O584" s="677"/>
      <c r="P584" s="677"/>
      <c r="Q584" s="677"/>
      <c r="R584" s="677"/>
      <c r="S584" s="677"/>
      <c r="T584" s="677"/>
      <c r="U584" s="677"/>
      <c r="V584" s="678"/>
      <c r="W584" s="677"/>
      <c r="X584" s="677"/>
      <c r="Y584" s="678"/>
      <c r="Z584" s="677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</row>
    <row r="585" spans="1:37">
      <c r="A585" s="676"/>
      <c r="B585" s="677"/>
      <c r="C585" s="677"/>
      <c r="D585" s="677"/>
      <c r="E585" s="677"/>
      <c r="F585" s="677"/>
      <c r="G585" s="677"/>
      <c r="H585" s="677"/>
      <c r="I585" s="677"/>
      <c r="J585" s="677"/>
      <c r="K585" s="677"/>
      <c r="L585" s="677"/>
      <c r="M585" s="678"/>
      <c r="N585" s="677"/>
      <c r="O585" s="677"/>
      <c r="P585" s="677"/>
      <c r="Q585" s="677"/>
      <c r="R585" s="677"/>
      <c r="S585" s="677"/>
      <c r="T585" s="677"/>
      <c r="U585" s="677"/>
      <c r="V585" s="678"/>
      <c r="W585" s="677"/>
      <c r="X585" s="677"/>
      <c r="Y585" s="678"/>
      <c r="Z585" s="677"/>
      <c r="AA585" s="677"/>
      <c r="AB585" s="677"/>
      <c r="AC585" s="677"/>
      <c r="AD585" s="677"/>
      <c r="AE585" s="677"/>
      <c r="AF585" s="677"/>
      <c r="AG585" s="677"/>
      <c r="AH585" s="677"/>
      <c r="AI585" s="677"/>
      <c r="AJ585" s="677"/>
      <c r="AK585" s="677"/>
    </row>
    <row r="586" spans="1:37">
      <c r="A586" s="676"/>
      <c r="B586" s="677"/>
      <c r="C586" s="677"/>
      <c r="D586" s="677"/>
      <c r="E586" s="677"/>
      <c r="F586" s="677"/>
      <c r="G586" s="677"/>
      <c r="H586" s="677"/>
      <c r="I586" s="677"/>
      <c r="J586" s="677"/>
      <c r="K586" s="677"/>
      <c r="L586" s="677"/>
      <c r="M586" s="678"/>
      <c r="N586" s="677"/>
      <c r="O586" s="677"/>
      <c r="P586" s="677"/>
      <c r="Q586" s="677"/>
      <c r="R586" s="677"/>
      <c r="S586" s="677"/>
      <c r="T586" s="677"/>
      <c r="U586" s="677"/>
      <c r="V586" s="678"/>
      <c r="W586" s="677"/>
      <c r="X586" s="677"/>
      <c r="Y586" s="678"/>
      <c r="Z586" s="677"/>
      <c r="AA586" s="677"/>
      <c r="AB586" s="677"/>
      <c r="AC586" s="677"/>
      <c r="AD586" s="677"/>
      <c r="AE586" s="677"/>
      <c r="AF586" s="677"/>
      <c r="AG586" s="677"/>
      <c r="AH586" s="677"/>
      <c r="AI586" s="677"/>
      <c r="AJ586" s="677"/>
      <c r="AK586" s="677"/>
    </row>
    <row r="587" spans="1:37">
      <c r="A587" s="676"/>
      <c r="B587" s="677"/>
      <c r="C587" s="677"/>
      <c r="D587" s="677"/>
      <c r="E587" s="677"/>
      <c r="F587" s="677"/>
      <c r="G587" s="677"/>
      <c r="H587" s="677"/>
      <c r="I587" s="677"/>
      <c r="J587" s="677"/>
      <c r="K587" s="677"/>
      <c r="L587" s="677"/>
      <c r="M587" s="678"/>
      <c r="N587" s="677"/>
      <c r="O587" s="677"/>
      <c r="P587" s="677"/>
      <c r="Q587" s="677"/>
      <c r="R587" s="677"/>
      <c r="S587" s="677"/>
      <c r="T587" s="677"/>
      <c r="U587" s="677"/>
      <c r="V587" s="678"/>
      <c r="W587" s="677"/>
      <c r="X587" s="677"/>
      <c r="Y587" s="678"/>
      <c r="Z587" s="677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</row>
    <row r="588" spans="1:37">
      <c r="A588" s="676"/>
      <c r="B588" s="677"/>
      <c r="C588" s="677"/>
      <c r="D588" s="677"/>
      <c r="E588" s="677"/>
      <c r="F588" s="677"/>
      <c r="G588" s="677"/>
      <c r="H588" s="677"/>
      <c r="I588" s="677"/>
      <c r="J588" s="677"/>
      <c r="K588" s="677"/>
      <c r="L588" s="677"/>
      <c r="M588" s="678"/>
      <c r="N588" s="677"/>
      <c r="O588" s="677"/>
      <c r="P588" s="677"/>
      <c r="Q588" s="677"/>
      <c r="R588" s="677"/>
      <c r="S588" s="677"/>
      <c r="T588" s="677"/>
      <c r="U588" s="677"/>
      <c r="V588" s="678"/>
      <c r="W588" s="677"/>
      <c r="X588" s="677"/>
      <c r="Y588" s="678"/>
      <c r="Z588" s="677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</row>
    <row r="589" spans="1:37">
      <c r="A589" s="676"/>
      <c r="B589" s="677"/>
      <c r="C589" s="677"/>
      <c r="D589" s="677"/>
      <c r="E589" s="677"/>
      <c r="F589" s="677"/>
      <c r="G589" s="677"/>
      <c r="H589" s="677"/>
      <c r="I589" s="677"/>
      <c r="J589" s="677"/>
      <c r="K589" s="677"/>
      <c r="L589" s="677"/>
      <c r="M589" s="678"/>
      <c r="N589" s="677"/>
      <c r="O589" s="677"/>
      <c r="P589" s="677"/>
      <c r="Q589" s="677"/>
      <c r="R589" s="677"/>
      <c r="S589" s="677"/>
      <c r="T589" s="677"/>
      <c r="U589" s="677"/>
      <c r="V589" s="678"/>
      <c r="W589" s="677"/>
      <c r="X589" s="677"/>
      <c r="Y589" s="678"/>
      <c r="Z589" s="677"/>
      <c r="AA589" s="677"/>
      <c r="AB589" s="677"/>
      <c r="AC589" s="677"/>
      <c r="AD589" s="677"/>
      <c r="AE589" s="677"/>
      <c r="AF589" s="677"/>
      <c r="AG589" s="677"/>
      <c r="AH589" s="677"/>
      <c r="AI589" s="677"/>
      <c r="AJ589" s="677"/>
      <c r="AK589" s="677"/>
    </row>
    <row r="590" spans="1:37">
      <c r="A590" s="676"/>
      <c r="B590" s="677"/>
      <c r="C590" s="677"/>
      <c r="D590" s="677"/>
      <c r="E590" s="677"/>
      <c r="F590" s="677"/>
      <c r="G590" s="677"/>
      <c r="H590" s="677"/>
      <c r="I590" s="677"/>
      <c r="J590" s="677"/>
      <c r="K590" s="677"/>
      <c r="L590" s="677"/>
      <c r="M590" s="678"/>
      <c r="N590" s="677"/>
      <c r="O590" s="677"/>
      <c r="P590" s="677"/>
      <c r="Q590" s="677"/>
      <c r="R590" s="677"/>
      <c r="S590" s="677"/>
      <c r="T590" s="677"/>
      <c r="U590" s="677"/>
      <c r="V590" s="678"/>
      <c r="W590" s="677"/>
      <c r="X590" s="677"/>
      <c r="Y590" s="678"/>
      <c r="Z590" s="677"/>
      <c r="AA590" s="677"/>
      <c r="AB590" s="677"/>
      <c r="AC590" s="677"/>
      <c r="AD590" s="677"/>
      <c r="AE590" s="677"/>
      <c r="AF590" s="677"/>
      <c r="AG590" s="677"/>
      <c r="AH590" s="677"/>
      <c r="AI590" s="677"/>
      <c r="AJ590" s="677"/>
      <c r="AK590" s="677"/>
    </row>
    <row r="591" spans="1:37">
      <c r="A591" s="676"/>
      <c r="B591" s="677"/>
      <c r="C591" s="677"/>
      <c r="D591" s="677"/>
      <c r="E591" s="677"/>
      <c r="F591" s="677"/>
      <c r="G591" s="677"/>
      <c r="H591" s="677"/>
      <c r="I591" s="677"/>
      <c r="J591" s="677"/>
      <c r="K591" s="677"/>
      <c r="L591" s="677"/>
      <c r="M591" s="678"/>
      <c r="N591" s="677"/>
      <c r="O591" s="677"/>
      <c r="P591" s="677"/>
      <c r="Q591" s="677"/>
      <c r="R591" s="677"/>
      <c r="S591" s="677"/>
      <c r="T591" s="677"/>
      <c r="U591" s="677"/>
      <c r="V591" s="678"/>
      <c r="W591" s="677"/>
      <c r="X591" s="677"/>
      <c r="Y591" s="678"/>
      <c r="Z591" s="677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</row>
    <row r="592" spans="1:37">
      <c r="A592" s="676"/>
      <c r="B592" s="677"/>
      <c r="C592" s="677"/>
      <c r="D592" s="677"/>
      <c r="E592" s="677"/>
      <c r="F592" s="677"/>
      <c r="G592" s="677"/>
      <c r="H592" s="677"/>
      <c r="I592" s="677"/>
      <c r="J592" s="677"/>
      <c r="K592" s="677"/>
      <c r="L592" s="677"/>
      <c r="M592" s="678"/>
      <c r="N592" s="677"/>
      <c r="O592" s="677"/>
      <c r="P592" s="677"/>
      <c r="Q592" s="677"/>
      <c r="R592" s="677"/>
      <c r="S592" s="677"/>
      <c r="T592" s="677"/>
      <c r="U592" s="677"/>
      <c r="V592" s="678"/>
      <c r="W592" s="677"/>
      <c r="X592" s="677"/>
      <c r="Y592" s="678"/>
      <c r="Z592" s="677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</row>
    <row r="593" spans="1:37">
      <c r="A593" s="676"/>
      <c r="B593" s="677"/>
      <c r="C593" s="677"/>
      <c r="D593" s="677"/>
      <c r="E593" s="677"/>
      <c r="F593" s="677"/>
      <c r="G593" s="677"/>
      <c r="H593" s="677"/>
      <c r="I593" s="677"/>
      <c r="J593" s="677"/>
      <c r="K593" s="677"/>
      <c r="L593" s="677"/>
      <c r="M593" s="678"/>
      <c r="N593" s="677"/>
      <c r="O593" s="677"/>
      <c r="P593" s="677"/>
      <c r="Q593" s="677"/>
      <c r="R593" s="677"/>
      <c r="S593" s="677"/>
      <c r="T593" s="677"/>
      <c r="U593" s="677"/>
      <c r="V593" s="678"/>
      <c r="W593" s="677"/>
      <c r="X593" s="677"/>
      <c r="Y593" s="678"/>
      <c r="Z593" s="677"/>
      <c r="AA593" s="677"/>
      <c r="AB593" s="677"/>
      <c r="AC593" s="677"/>
      <c r="AD593" s="677"/>
      <c r="AE593" s="677"/>
      <c r="AF593" s="677"/>
      <c r="AG593" s="677"/>
      <c r="AH593" s="677"/>
      <c r="AI593" s="677"/>
      <c r="AJ593" s="677"/>
      <c r="AK593" s="677"/>
    </row>
    <row r="594" spans="1:37">
      <c r="A594" s="676"/>
      <c r="B594" s="677"/>
      <c r="C594" s="677"/>
      <c r="D594" s="677"/>
      <c r="E594" s="677"/>
      <c r="F594" s="677"/>
      <c r="G594" s="677"/>
      <c r="H594" s="677"/>
      <c r="I594" s="677"/>
      <c r="J594" s="677"/>
      <c r="K594" s="677"/>
      <c r="L594" s="677"/>
      <c r="M594" s="678"/>
      <c r="N594" s="677"/>
      <c r="O594" s="677"/>
      <c r="P594" s="677"/>
      <c r="Q594" s="677"/>
      <c r="R594" s="677"/>
      <c r="S594" s="677"/>
      <c r="T594" s="677"/>
      <c r="U594" s="677"/>
      <c r="V594" s="678"/>
      <c r="W594" s="677"/>
      <c r="X594" s="677"/>
      <c r="Y594" s="678"/>
      <c r="Z594" s="677"/>
      <c r="AA594" s="677"/>
      <c r="AB594" s="677"/>
      <c r="AC594" s="677"/>
      <c r="AD594" s="677"/>
      <c r="AE594" s="677"/>
      <c r="AF594" s="677"/>
      <c r="AG594" s="677"/>
      <c r="AH594" s="677"/>
      <c r="AI594" s="677"/>
      <c r="AJ594" s="677"/>
      <c r="AK594" s="677"/>
    </row>
    <row r="595" spans="1:37">
      <c r="A595" s="676"/>
      <c r="B595" s="677"/>
      <c r="C595" s="677"/>
      <c r="D595" s="677"/>
      <c r="E595" s="677"/>
      <c r="F595" s="677"/>
      <c r="G595" s="677"/>
      <c r="H595" s="677"/>
      <c r="I595" s="677"/>
      <c r="J595" s="677"/>
      <c r="K595" s="677"/>
      <c r="L595" s="677"/>
      <c r="M595" s="678"/>
      <c r="N595" s="677"/>
      <c r="O595" s="677"/>
      <c r="P595" s="677"/>
      <c r="Q595" s="677"/>
      <c r="R595" s="677"/>
      <c r="S595" s="677"/>
      <c r="T595" s="677"/>
      <c r="U595" s="677"/>
      <c r="V595" s="678"/>
      <c r="W595" s="677"/>
      <c r="X595" s="677"/>
      <c r="Y595" s="678"/>
      <c r="Z595" s="677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</row>
    <row r="596" spans="1:37">
      <c r="A596" s="676"/>
      <c r="B596" s="677"/>
      <c r="C596" s="677"/>
      <c r="D596" s="677"/>
      <c r="E596" s="677"/>
      <c r="F596" s="677"/>
      <c r="G596" s="677"/>
      <c r="H596" s="677"/>
      <c r="I596" s="677"/>
      <c r="J596" s="677"/>
      <c r="K596" s="677"/>
      <c r="L596" s="677"/>
      <c r="M596" s="678"/>
      <c r="N596" s="677"/>
      <c r="O596" s="677"/>
      <c r="P596" s="677"/>
      <c r="Q596" s="677"/>
      <c r="R596" s="677"/>
      <c r="S596" s="677"/>
      <c r="T596" s="677"/>
      <c r="U596" s="677"/>
      <c r="V596" s="678"/>
      <c r="W596" s="677"/>
      <c r="X596" s="677"/>
      <c r="Y596" s="678"/>
      <c r="Z596" s="677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</row>
    <row r="597" spans="1:37">
      <c r="A597" s="676"/>
      <c r="B597" s="677"/>
      <c r="C597" s="677"/>
      <c r="D597" s="677"/>
      <c r="E597" s="677"/>
      <c r="F597" s="677"/>
      <c r="G597" s="677"/>
      <c r="H597" s="677"/>
      <c r="I597" s="677"/>
      <c r="J597" s="677"/>
      <c r="K597" s="677"/>
      <c r="L597" s="677"/>
      <c r="M597" s="678"/>
      <c r="N597" s="677"/>
      <c r="O597" s="677"/>
      <c r="P597" s="677"/>
      <c r="Q597" s="677"/>
      <c r="R597" s="677"/>
      <c r="S597" s="677"/>
      <c r="T597" s="677"/>
      <c r="U597" s="677"/>
      <c r="V597" s="678"/>
      <c r="W597" s="677"/>
      <c r="X597" s="677"/>
      <c r="Y597" s="678"/>
      <c r="Z597" s="677"/>
      <c r="AA597" s="677"/>
      <c r="AB597" s="677"/>
      <c r="AC597" s="677"/>
      <c r="AD597" s="677"/>
      <c r="AE597" s="677"/>
      <c r="AF597" s="677"/>
      <c r="AG597" s="677"/>
      <c r="AH597" s="677"/>
      <c r="AI597" s="677"/>
      <c r="AJ597" s="677"/>
      <c r="AK597" s="677"/>
    </row>
    <row r="598" spans="1:37">
      <c r="A598" s="676"/>
      <c r="B598" s="677"/>
      <c r="C598" s="677"/>
      <c r="D598" s="677"/>
      <c r="E598" s="677"/>
      <c r="F598" s="677"/>
      <c r="G598" s="677"/>
      <c r="H598" s="677"/>
      <c r="I598" s="677"/>
      <c r="J598" s="677"/>
      <c r="K598" s="677"/>
      <c r="L598" s="677"/>
      <c r="M598" s="678"/>
      <c r="N598" s="677"/>
      <c r="O598" s="677"/>
      <c r="P598" s="677"/>
      <c r="Q598" s="677"/>
      <c r="R598" s="677"/>
      <c r="S598" s="677"/>
      <c r="T598" s="677"/>
      <c r="U598" s="677"/>
      <c r="V598" s="678"/>
      <c r="W598" s="677"/>
      <c r="X598" s="677"/>
      <c r="Y598" s="678"/>
      <c r="Z598" s="677"/>
      <c r="AA598" s="677"/>
      <c r="AB598" s="677"/>
      <c r="AC598" s="677"/>
      <c r="AD598" s="677"/>
      <c r="AE598" s="677"/>
      <c r="AF598" s="677"/>
      <c r="AG598" s="677"/>
      <c r="AH598" s="677"/>
      <c r="AI598" s="677"/>
      <c r="AJ598" s="677"/>
      <c r="AK598" s="677"/>
    </row>
    <row r="599" spans="1:37">
      <c r="A599" s="676"/>
      <c r="B599" s="677"/>
      <c r="C599" s="677"/>
      <c r="D599" s="677"/>
      <c r="E599" s="677"/>
      <c r="F599" s="677"/>
      <c r="G599" s="677"/>
      <c r="H599" s="677"/>
      <c r="I599" s="677"/>
      <c r="J599" s="677"/>
      <c r="K599" s="677"/>
      <c r="L599" s="677"/>
      <c r="M599" s="678"/>
      <c r="N599" s="677"/>
      <c r="O599" s="677"/>
      <c r="P599" s="677"/>
      <c r="Q599" s="677"/>
      <c r="R599" s="677"/>
      <c r="S599" s="677"/>
      <c r="T599" s="677"/>
      <c r="U599" s="677"/>
      <c r="V599" s="678"/>
      <c r="W599" s="677"/>
      <c r="X599" s="677"/>
      <c r="Y599" s="678"/>
      <c r="Z599" s="677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</row>
    <row r="600" spans="1:37">
      <c r="A600" s="676"/>
      <c r="B600" s="677"/>
      <c r="C600" s="677"/>
      <c r="D600" s="677"/>
      <c r="E600" s="677"/>
      <c r="F600" s="677"/>
      <c r="G600" s="677"/>
      <c r="H600" s="677"/>
      <c r="I600" s="677"/>
      <c r="J600" s="677"/>
      <c r="K600" s="677"/>
      <c r="L600" s="677"/>
      <c r="M600" s="678"/>
      <c r="N600" s="677"/>
      <c r="O600" s="677"/>
      <c r="P600" s="677"/>
      <c r="Q600" s="677"/>
      <c r="R600" s="677"/>
      <c r="S600" s="677"/>
      <c r="T600" s="677"/>
      <c r="U600" s="677"/>
      <c r="V600" s="678"/>
      <c r="W600" s="677"/>
      <c r="X600" s="677"/>
      <c r="Y600" s="678"/>
      <c r="Z600" s="677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</row>
    <row r="601" spans="1:37">
      <c r="A601" s="676"/>
      <c r="B601" s="677"/>
      <c r="C601" s="677"/>
      <c r="D601" s="677"/>
      <c r="E601" s="677"/>
      <c r="F601" s="677"/>
      <c r="G601" s="677"/>
      <c r="H601" s="677"/>
      <c r="I601" s="677"/>
      <c r="J601" s="677"/>
      <c r="K601" s="677"/>
      <c r="L601" s="677"/>
      <c r="M601" s="678"/>
      <c r="N601" s="677"/>
      <c r="O601" s="677"/>
      <c r="P601" s="677"/>
      <c r="Q601" s="677"/>
      <c r="R601" s="677"/>
      <c r="S601" s="677"/>
      <c r="T601" s="677"/>
      <c r="U601" s="677"/>
      <c r="V601" s="678"/>
      <c r="W601" s="677"/>
      <c r="X601" s="677"/>
      <c r="Y601" s="678"/>
      <c r="Z601" s="677"/>
      <c r="AA601" s="677"/>
      <c r="AB601" s="677"/>
      <c r="AC601" s="677"/>
      <c r="AD601" s="677"/>
      <c r="AE601" s="677"/>
      <c r="AF601" s="677"/>
      <c r="AG601" s="677"/>
      <c r="AH601" s="677"/>
      <c r="AI601" s="677"/>
      <c r="AJ601" s="677"/>
      <c r="AK601" s="677"/>
    </row>
    <row r="602" spans="1:37">
      <c r="A602" s="676"/>
      <c r="B602" s="677"/>
      <c r="C602" s="677"/>
      <c r="D602" s="677"/>
      <c r="E602" s="677"/>
      <c r="F602" s="677"/>
      <c r="G602" s="677"/>
      <c r="H602" s="677"/>
      <c r="I602" s="677"/>
      <c r="J602" s="677"/>
      <c r="K602" s="677"/>
      <c r="L602" s="677"/>
      <c r="M602" s="678"/>
      <c r="N602" s="677"/>
      <c r="O602" s="677"/>
      <c r="P602" s="677"/>
      <c r="Q602" s="677"/>
      <c r="R602" s="677"/>
      <c r="S602" s="677"/>
      <c r="T602" s="677"/>
      <c r="U602" s="677"/>
      <c r="V602" s="678"/>
      <c r="W602" s="677"/>
      <c r="X602" s="677"/>
      <c r="Y602" s="678"/>
      <c r="Z602" s="677"/>
      <c r="AA602" s="677"/>
      <c r="AB602" s="677"/>
      <c r="AC602" s="677"/>
      <c r="AD602" s="677"/>
      <c r="AE602" s="677"/>
      <c r="AF602" s="677"/>
      <c r="AG602" s="677"/>
      <c r="AH602" s="677"/>
      <c r="AI602" s="677"/>
      <c r="AJ602" s="677"/>
      <c r="AK602" s="677"/>
    </row>
    <row r="603" spans="1:37">
      <c r="A603" s="676"/>
      <c r="B603" s="677"/>
      <c r="C603" s="677"/>
      <c r="D603" s="677"/>
      <c r="E603" s="677"/>
      <c r="F603" s="677"/>
      <c r="G603" s="677"/>
      <c r="H603" s="677"/>
      <c r="I603" s="677"/>
      <c r="J603" s="677"/>
      <c r="K603" s="677"/>
      <c r="L603" s="677"/>
      <c r="M603" s="678"/>
      <c r="N603" s="677"/>
      <c r="O603" s="677"/>
      <c r="P603" s="677"/>
      <c r="Q603" s="677"/>
      <c r="R603" s="677"/>
      <c r="S603" s="677"/>
      <c r="T603" s="677"/>
      <c r="U603" s="677"/>
      <c r="V603" s="678"/>
      <c r="W603" s="677"/>
      <c r="X603" s="677"/>
      <c r="Y603" s="678"/>
      <c r="Z603" s="677"/>
      <c r="AA603" s="677"/>
      <c r="AB603" s="677"/>
      <c r="AC603" s="677"/>
      <c r="AD603" s="677"/>
      <c r="AE603" s="677"/>
      <c r="AF603" s="677"/>
      <c r="AG603" s="677"/>
      <c r="AH603" s="677"/>
      <c r="AI603" s="677"/>
      <c r="AJ603" s="677"/>
      <c r="AK603" s="677"/>
    </row>
    <row r="604" spans="1:37">
      <c r="A604" s="676"/>
      <c r="B604" s="677"/>
      <c r="C604" s="677"/>
      <c r="D604" s="677"/>
      <c r="E604" s="677"/>
      <c r="F604" s="677"/>
      <c r="G604" s="677"/>
      <c r="H604" s="677"/>
      <c r="I604" s="677"/>
      <c r="J604" s="677"/>
      <c r="K604" s="677"/>
      <c r="L604" s="677"/>
      <c r="M604" s="678"/>
      <c r="N604" s="677"/>
      <c r="O604" s="677"/>
      <c r="P604" s="677"/>
      <c r="Q604" s="677"/>
      <c r="R604" s="677"/>
      <c r="S604" s="677"/>
      <c r="T604" s="677"/>
      <c r="U604" s="677"/>
      <c r="V604" s="678"/>
      <c r="W604" s="677"/>
      <c r="X604" s="677"/>
      <c r="Y604" s="678"/>
      <c r="Z604" s="677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</row>
    <row r="605" spans="1:37">
      <c r="A605" s="676"/>
      <c r="B605" s="677"/>
      <c r="C605" s="677"/>
      <c r="D605" s="677"/>
      <c r="E605" s="677"/>
      <c r="F605" s="677"/>
      <c r="G605" s="677"/>
      <c r="H605" s="677"/>
      <c r="I605" s="677"/>
      <c r="J605" s="677"/>
      <c r="K605" s="677"/>
      <c r="L605" s="677"/>
      <c r="M605" s="678"/>
      <c r="N605" s="677"/>
      <c r="O605" s="677"/>
      <c r="P605" s="677"/>
      <c r="Q605" s="677"/>
      <c r="R605" s="677"/>
      <c r="S605" s="677"/>
      <c r="T605" s="677"/>
      <c r="U605" s="677"/>
      <c r="V605" s="678"/>
      <c r="W605" s="677"/>
      <c r="X605" s="677"/>
      <c r="Y605" s="678"/>
      <c r="Z605" s="677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</row>
    <row r="606" spans="1:37">
      <c r="A606" s="676"/>
      <c r="B606" s="677"/>
      <c r="C606" s="677"/>
      <c r="D606" s="677"/>
      <c r="E606" s="677"/>
      <c r="F606" s="677"/>
      <c r="G606" s="677"/>
      <c r="H606" s="677"/>
      <c r="I606" s="677"/>
      <c r="J606" s="677"/>
      <c r="K606" s="677"/>
      <c r="L606" s="677"/>
      <c r="M606" s="678"/>
      <c r="N606" s="677"/>
      <c r="O606" s="677"/>
      <c r="P606" s="677"/>
      <c r="Q606" s="677"/>
      <c r="R606" s="677"/>
      <c r="S606" s="677"/>
      <c r="T606" s="677"/>
      <c r="U606" s="677"/>
      <c r="V606" s="678"/>
      <c r="W606" s="677"/>
      <c r="X606" s="677"/>
      <c r="Y606" s="678"/>
      <c r="Z606" s="677"/>
      <c r="AA606" s="677"/>
      <c r="AB606" s="677"/>
      <c r="AC606" s="677"/>
      <c r="AD606" s="677"/>
      <c r="AE606" s="677"/>
      <c r="AF606" s="677"/>
      <c r="AG606" s="677"/>
      <c r="AH606" s="677"/>
      <c r="AI606" s="677"/>
      <c r="AJ606" s="677"/>
      <c r="AK606" s="677"/>
    </row>
    <row r="607" spans="1:37">
      <c r="A607" s="676"/>
      <c r="B607" s="677"/>
      <c r="C607" s="677"/>
      <c r="D607" s="677"/>
      <c r="E607" s="677"/>
      <c r="F607" s="677"/>
      <c r="G607" s="677"/>
      <c r="H607" s="677"/>
      <c r="I607" s="677"/>
      <c r="J607" s="677"/>
      <c r="K607" s="677"/>
      <c r="L607" s="677"/>
      <c r="M607" s="678"/>
      <c r="N607" s="677"/>
      <c r="O607" s="677"/>
      <c r="P607" s="677"/>
      <c r="Q607" s="677"/>
      <c r="R607" s="677"/>
      <c r="S607" s="677"/>
      <c r="T607" s="677"/>
      <c r="U607" s="677"/>
      <c r="V607" s="678"/>
      <c r="W607" s="677"/>
      <c r="X607" s="677"/>
      <c r="Y607" s="678"/>
      <c r="Z607" s="677"/>
      <c r="AA607" s="677"/>
      <c r="AB607" s="677"/>
      <c r="AC607" s="677"/>
      <c r="AD607" s="677"/>
      <c r="AE607" s="677"/>
      <c r="AF607" s="677"/>
      <c r="AG607" s="677"/>
      <c r="AH607" s="677"/>
      <c r="AI607" s="677"/>
      <c r="AJ607" s="677"/>
      <c r="AK607" s="677"/>
    </row>
    <row r="608" spans="1:37">
      <c r="A608" s="676"/>
      <c r="B608" s="677"/>
      <c r="C608" s="677"/>
      <c r="D608" s="677"/>
      <c r="E608" s="677"/>
      <c r="F608" s="677"/>
      <c r="G608" s="677"/>
      <c r="H608" s="677"/>
      <c r="I608" s="677"/>
      <c r="J608" s="677"/>
      <c r="K608" s="677"/>
      <c r="L608" s="677"/>
      <c r="M608" s="678"/>
      <c r="N608" s="677"/>
      <c r="O608" s="677"/>
      <c r="P608" s="677"/>
      <c r="Q608" s="677"/>
      <c r="R608" s="677"/>
      <c r="S608" s="677"/>
      <c r="T608" s="677"/>
      <c r="U608" s="677"/>
      <c r="V608" s="678"/>
      <c r="W608" s="677"/>
      <c r="X608" s="677"/>
      <c r="Y608" s="678"/>
      <c r="Z608" s="677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</row>
    <row r="609" spans="1:37">
      <c r="A609" s="676"/>
      <c r="B609" s="677"/>
      <c r="C609" s="677"/>
      <c r="D609" s="677"/>
      <c r="E609" s="677"/>
      <c r="F609" s="677"/>
      <c r="G609" s="677"/>
      <c r="H609" s="677"/>
      <c r="I609" s="677"/>
      <c r="J609" s="677"/>
      <c r="K609" s="677"/>
      <c r="L609" s="677"/>
      <c r="M609" s="678"/>
      <c r="N609" s="677"/>
      <c r="O609" s="677"/>
      <c r="P609" s="677"/>
      <c r="Q609" s="677"/>
      <c r="R609" s="677"/>
      <c r="S609" s="677"/>
      <c r="T609" s="677"/>
      <c r="U609" s="677"/>
      <c r="V609" s="678"/>
      <c r="W609" s="677"/>
      <c r="X609" s="677"/>
      <c r="Y609" s="678"/>
      <c r="Z609" s="677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</row>
    <row r="610" spans="1:37">
      <c r="A610" s="676"/>
      <c r="B610" s="677"/>
      <c r="C610" s="677"/>
      <c r="D610" s="677"/>
      <c r="E610" s="677"/>
      <c r="F610" s="677"/>
      <c r="G610" s="677"/>
      <c r="H610" s="677"/>
      <c r="I610" s="677"/>
      <c r="J610" s="677"/>
      <c r="K610" s="677"/>
      <c r="L610" s="677"/>
      <c r="M610" s="678"/>
      <c r="N610" s="677"/>
      <c r="O610" s="677"/>
      <c r="P610" s="677"/>
      <c r="Q610" s="677"/>
      <c r="R610" s="677"/>
      <c r="S610" s="677"/>
      <c r="T610" s="677"/>
      <c r="U610" s="677"/>
      <c r="V610" s="678"/>
      <c r="W610" s="677"/>
      <c r="X610" s="677"/>
      <c r="Y610" s="678"/>
      <c r="Z610" s="677"/>
      <c r="AA610" s="677"/>
      <c r="AB610" s="677"/>
      <c r="AC610" s="677"/>
      <c r="AD610" s="677"/>
      <c r="AE610" s="677"/>
      <c r="AF610" s="677"/>
      <c r="AG610" s="677"/>
      <c r="AH610" s="677"/>
      <c r="AI610" s="677"/>
      <c r="AJ610" s="677"/>
      <c r="AK610" s="677"/>
    </row>
    <row r="611" spans="1:37">
      <c r="A611" s="676"/>
      <c r="B611" s="677"/>
      <c r="C611" s="677"/>
      <c r="D611" s="677"/>
      <c r="E611" s="677"/>
      <c r="F611" s="677"/>
      <c r="G611" s="677"/>
      <c r="H611" s="677"/>
      <c r="I611" s="677"/>
      <c r="J611" s="677"/>
      <c r="K611" s="677"/>
      <c r="L611" s="677"/>
      <c r="M611" s="678"/>
      <c r="N611" s="677"/>
      <c r="O611" s="677"/>
      <c r="P611" s="677"/>
      <c r="Q611" s="677"/>
      <c r="R611" s="677"/>
      <c r="S611" s="677"/>
      <c r="T611" s="677"/>
      <c r="U611" s="677"/>
      <c r="V611" s="678"/>
      <c r="W611" s="677"/>
      <c r="X611" s="677"/>
      <c r="Y611" s="678"/>
      <c r="Z611" s="677"/>
      <c r="AA611" s="677"/>
      <c r="AB611" s="677"/>
      <c r="AC611" s="677"/>
      <c r="AD611" s="677"/>
      <c r="AE611" s="677"/>
      <c r="AF611" s="677"/>
      <c r="AG611" s="677"/>
      <c r="AH611" s="677"/>
      <c r="AI611" s="677"/>
      <c r="AJ611" s="677"/>
      <c r="AK611" s="677"/>
    </row>
    <row r="612" spans="1:37">
      <c r="A612" s="676"/>
      <c r="B612" s="677"/>
      <c r="C612" s="677"/>
      <c r="D612" s="677"/>
      <c r="E612" s="677"/>
      <c r="F612" s="677"/>
      <c r="G612" s="677"/>
      <c r="H612" s="677"/>
      <c r="I612" s="677"/>
      <c r="J612" s="677"/>
      <c r="K612" s="677"/>
      <c r="L612" s="677"/>
      <c r="M612" s="678"/>
      <c r="N612" s="677"/>
      <c r="O612" s="677"/>
      <c r="P612" s="677"/>
      <c r="Q612" s="677"/>
      <c r="R612" s="677"/>
      <c r="S612" s="677"/>
      <c r="T612" s="677"/>
      <c r="U612" s="677"/>
      <c r="V612" s="678"/>
      <c r="W612" s="677"/>
      <c r="X612" s="677"/>
      <c r="Y612" s="678"/>
      <c r="Z612" s="677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</row>
    <row r="613" spans="1:37">
      <c r="A613" s="676"/>
      <c r="B613" s="677"/>
      <c r="C613" s="677"/>
      <c r="D613" s="677"/>
      <c r="E613" s="677"/>
      <c r="F613" s="677"/>
      <c r="G613" s="677"/>
      <c r="H613" s="677"/>
      <c r="I613" s="677"/>
      <c r="J613" s="677"/>
      <c r="K613" s="677"/>
      <c r="L613" s="677"/>
      <c r="M613" s="678"/>
      <c r="N613" s="677"/>
      <c r="O613" s="677"/>
      <c r="P613" s="677"/>
      <c r="Q613" s="677"/>
      <c r="R613" s="677"/>
      <c r="S613" s="677"/>
      <c r="T613" s="677"/>
      <c r="U613" s="677"/>
      <c r="V613" s="678"/>
      <c r="W613" s="677"/>
      <c r="X613" s="677"/>
      <c r="Y613" s="678"/>
      <c r="Z613" s="677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</row>
    <row r="614" spans="1:37">
      <c r="A614" s="676"/>
      <c r="B614" s="677"/>
      <c r="C614" s="677"/>
      <c r="D614" s="677"/>
      <c r="E614" s="677"/>
      <c r="F614" s="677"/>
      <c r="G614" s="677"/>
      <c r="H614" s="677"/>
      <c r="I614" s="677"/>
      <c r="J614" s="677"/>
      <c r="K614" s="677"/>
      <c r="L614" s="677"/>
      <c r="M614" s="678"/>
      <c r="N614" s="677"/>
      <c r="O614" s="677"/>
      <c r="P614" s="677"/>
      <c r="Q614" s="677"/>
      <c r="R614" s="677"/>
      <c r="S614" s="677"/>
      <c r="T614" s="677"/>
      <c r="U614" s="677"/>
      <c r="V614" s="678"/>
      <c r="W614" s="677"/>
      <c r="X614" s="677"/>
      <c r="Y614" s="678"/>
      <c r="Z614" s="677"/>
      <c r="AA614" s="677"/>
      <c r="AB614" s="677"/>
      <c r="AC614" s="677"/>
      <c r="AD614" s="677"/>
      <c r="AE614" s="677"/>
      <c r="AF614" s="677"/>
      <c r="AG614" s="677"/>
      <c r="AH614" s="677"/>
      <c r="AI614" s="677"/>
      <c r="AJ614" s="677"/>
      <c r="AK614" s="677"/>
    </row>
    <row r="615" spans="1:37">
      <c r="A615" s="676"/>
      <c r="B615" s="677"/>
      <c r="C615" s="677"/>
      <c r="D615" s="677"/>
      <c r="E615" s="677"/>
      <c r="F615" s="677"/>
      <c r="G615" s="677"/>
      <c r="H615" s="677"/>
      <c r="I615" s="677"/>
      <c r="J615" s="677"/>
      <c r="K615" s="677"/>
      <c r="L615" s="677"/>
      <c r="M615" s="678"/>
      <c r="N615" s="677"/>
      <c r="O615" s="677"/>
      <c r="P615" s="677"/>
      <c r="Q615" s="677"/>
      <c r="R615" s="677"/>
      <c r="S615" s="677"/>
      <c r="T615" s="677"/>
      <c r="U615" s="677"/>
      <c r="V615" s="678"/>
      <c r="W615" s="677"/>
      <c r="X615" s="677"/>
      <c r="Y615" s="678"/>
      <c r="Z615" s="677"/>
      <c r="AA615" s="677"/>
      <c r="AB615" s="677"/>
      <c r="AC615" s="677"/>
      <c r="AD615" s="677"/>
      <c r="AE615" s="677"/>
      <c r="AF615" s="677"/>
      <c r="AG615" s="677"/>
      <c r="AH615" s="677"/>
      <c r="AI615" s="677"/>
      <c r="AJ615" s="677"/>
      <c r="AK615" s="677"/>
    </row>
    <row r="616" spans="1:37">
      <c r="A616" s="676"/>
      <c r="B616" s="677"/>
      <c r="C616" s="677"/>
      <c r="D616" s="677"/>
      <c r="E616" s="677"/>
      <c r="F616" s="677"/>
      <c r="G616" s="677"/>
      <c r="H616" s="677"/>
      <c r="I616" s="677"/>
      <c r="J616" s="677"/>
      <c r="K616" s="677"/>
      <c r="L616" s="677"/>
      <c r="M616" s="678"/>
      <c r="N616" s="677"/>
      <c r="O616" s="677"/>
      <c r="P616" s="677"/>
      <c r="Q616" s="677"/>
      <c r="R616" s="677"/>
      <c r="S616" s="677"/>
      <c r="T616" s="677"/>
      <c r="U616" s="677"/>
      <c r="V616" s="678"/>
      <c r="W616" s="677"/>
      <c r="X616" s="677"/>
      <c r="Y616" s="678"/>
      <c r="Z616" s="677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</row>
    <row r="617" spans="1:37">
      <c r="A617" s="676"/>
      <c r="B617" s="677"/>
      <c r="C617" s="677"/>
      <c r="D617" s="677"/>
      <c r="E617" s="677"/>
      <c r="F617" s="677"/>
      <c r="G617" s="677"/>
      <c r="H617" s="677"/>
      <c r="I617" s="677"/>
      <c r="J617" s="677"/>
      <c r="K617" s="677"/>
      <c r="L617" s="677"/>
      <c r="M617" s="678"/>
      <c r="N617" s="677"/>
      <c r="O617" s="677"/>
      <c r="P617" s="677"/>
      <c r="Q617" s="677"/>
      <c r="R617" s="677"/>
      <c r="S617" s="677"/>
      <c r="T617" s="677"/>
      <c r="U617" s="677"/>
      <c r="V617" s="678"/>
      <c r="W617" s="677"/>
      <c r="X617" s="677"/>
      <c r="Y617" s="678"/>
      <c r="Z617" s="677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</row>
    <row r="618" spans="1:37">
      <c r="A618" s="676"/>
      <c r="B618" s="677"/>
      <c r="C618" s="677"/>
      <c r="D618" s="677"/>
      <c r="E618" s="677"/>
      <c r="F618" s="677"/>
      <c r="G618" s="677"/>
      <c r="H618" s="677"/>
      <c r="I618" s="677"/>
      <c r="J618" s="677"/>
      <c r="K618" s="677"/>
      <c r="L618" s="677"/>
      <c r="M618" s="678"/>
      <c r="N618" s="677"/>
      <c r="O618" s="677"/>
      <c r="P618" s="677"/>
      <c r="Q618" s="677"/>
      <c r="R618" s="677"/>
      <c r="S618" s="677"/>
      <c r="T618" s="677"/>
      <c r="U618" s="677"/>
      <c r="V618" s="678"/>
      <c r="W618" s="677"/>
      <c r="X618" s="677"/>
      <c r="Y618" s="678"/>
      <c r="Z618" s="677"/>
      <c r="AA618" s="677"/>
      <c r="AB618" s="677"/>
      <c r="AC618" s="677"/>
      <c r="AD618" s="677"/>
      <c r="AE618" s="677"/>
      <c r="AF618" s="677"/>
      <c r="AG618" s="677"/>
      <c r="AH618" s="677"/>
      <c r="AI618" s="677"/>
      <c r="AJ618" s="677"/>
      <c r="AK618" s="677"/>
    </row>
    <row r="619" spans="1:37">
      <c r="A619" s="676"/>
      <c r="B619" s="677"/>
      <c r="C619" s="677"/>
      <c r="D619" s="677"/>
      <c r="E619" s="677"/>
      <c r="F619" s="677"/>
      <c r="G619" s="677"/>
      <c r="H619" s="677"/>
      <c r="I619" s="677"/>
      <c r="J619" s="677"/>
      <c r="K619" s="677"/>
      <c r="L619" s="677"/>
      <c r="M619" s="678"/>
      <c r="N619" s="677"/>
      <c r="O619" s="677"/>
      <c r="P619" s="677"/>
      <c r="Q619" s="677"/>
      <c r="R619" s="677"/>
      <c r="S619" s="677"/>
      <c r="T619" s="677"/>
      <c r="U619" s="677"/>
      <c r="V619" s="678"/>
      <c r="W619" s="677"/>
      <c r="X619" s="677"/>
      <c r="Y619" s="678"/>
      <c r="Z619" s="677"/>
      <c r="AA619" s="677"/>
      <c r="AB619" s="677"/>
      <c r="AC619" s="677"/>
      <c r="AD619" s="677"/>
      <c r="AE619" s="677"/>
      <c r="AF619" s="677"/>
      <c r="AG619" s="677"/>
      <c r="AH619" s="677"/>
      <c r="AI619" s="677"/>
      <c r="AJ619" s="677"/>
      <c r="AK619" s="677"/>
    </row>
    <row r="620" spans="1:37">
      <c r="A620" s="676"/>
      <c r="B620" s="677"/>
      <c r="C620" s="677"/>
      <c r="D620" s="677"/>
      <c r="E620" s="677"/>
      <c r="F620" s="677"/>
      <c r="G620" s="677"/>
      <c r="H620" s="677"/>
      <c r="I620" s="677"/>
      <c r="J620" s="677"/>
      <c r="K620" s="677"/>
      <c r="L620" s="677"/>
      <c r="M620" s="678"/>
      <c r="N620" s="677"/>
      <c r="O620" s="677"/>
      <c r="P620" s="677"/>
      <c r="Q620" s="677"/>
      <c r="R620" s="677"/>
      <c r="S620" s="677"/>
      <c r="T620" s="677"/>
      <c r="U620" s="677"/>
      <c r="V620" s="678"/>
      <c r="W620" s="677"/>
      <c r="X620" s="677"/>
      <c r="Y620" s="678"/>
      <c r="Z620" s="677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</row>
    <row r="621" spans="1:37">
      <c r="A621" s="676"/>
      <c r="B621" s="677"/>
      <c r="C621" s="677"/>
      <c r="D621" s="677"/>
      <c r="E621" s="677"/>
      <c r="F621" s="677"/>
      <c r="G621" s="677"/>
      <c r="H621" s="677"/>
      <c r="I621" s="677"/>
      <c r="J621" s="677"/>
      <c r="K621" s="677"/>
      <c r="L621" s="677"/>
      <c r="M621" s="678"/>
      <c r="N621" s="677"/>
      <c r="O621" s="677"/>
      <c r="P621" s="677"/>
      <c r="Q621" s="677"/>
      <c r="R621" s="677"/>
      <c r="S621" s="677"/>
      <c r="T621" s="677"/>
      <c r="U621" s="677"/>
      <c r="V621" s="678"/>
      <c r="W621" s="677"/>
      <c r="X621" s="677"/>
      <c r="Y621" s="678"/>
      <c r="Z621" s="677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</row>
    <row r="622" spans="1:37">
      <c r="A622" s="676"/>
      <c r="B622" s="677"/>
      <c r="C622" s="677"/>
      <c r="D622" s="677"/>
      <c r="E622" s="677"/>
      <c r="F622" s="677"/>
      <c r="G622" s="677"/>
      <c r="H622" s="677"/>
      <c r="I622" s="677"/>
      <c r="J622" s="677"/>
      <c r="K622" s="677"/>
      <c r="L622" s="677"/>
      <c r="M622" s="678"/>
      <c r="N622" s="677"/>
      <c r="O622" s="677"/>
      <c r="P622" s="677"/>
      <c r="Q622" s="677"/>
      <c r="R622" s="677"/>
      <c r="S622" s="677"/>
      <c r="T622" s="677"/>
      <c r="U622" s="677"/>
      <c r="V622" s="678"/>
      <c r="W622" s="677"/>
      <c r="X622" s="677"/>
      <c r="Y622" s="678"/>
      <c r="Z622" s="677"/>
      <c r="AA622" s="677"/>
      <c r="AB622" s="677"/>
      <c r="AC622" s="677"/>
      <c r="AD622" s="677"/>
      <c r="AE622" s="677"/>
      <c r="AF622" s="677"/>
      <c r="AG622" s="677"/>
      <c r="AH622" s="677"/>
      <c r="AI622" s="677"/>
      <c r="AJ622" s="677"/>
      <c r="AK622" s="677"/>
    </row>
    <row r="623" spans="1:37">
      <c r="A623" s="676"/>
      <c r="B623" s="677"/>
      <c r="C623" s="677"/>
      <c r="D623" s="677"/>
      <c r="E623" s="677"/>
      <c r="F623" s="677"/>
      <c r="G623" s="677"/>
      <c r="H623" s="677"/>
      <c r="I623" s="677"/>
      <c r="J623" s="677"/>
      <c r="K623" s="677"/>
      <c r="L623" s="677"/>
      <c r="M623" s="678"/>
      <c r="N623" s="677"/>
      <c r="O623" s="677"/>
      <c r="P623" s="677"/>
      <c r="Q623" s="677"/>
      <c r="R623" s="677"/>
      <c r="S623" s="677"/>
      <c r="T623" s="677"/>
      <c r="U623" s="677"/>
      <c r="V623" s="678"/>
      <c r="W623" s="677"/>
      <c r="X623" s="677"/>
      <c r="Y623" s="678"/>
      <c r="Z623" s="677"/>
      <c r="AA623" s="677"/>
      <c r="AB623" s="677"/>
      <c r="AC623" s="677"/>
      <c r="AD623" s="677"/>
      <c r="AE623" s="677"/>
      <c r="AF623" s="677"/>
      <c r="AG623" s="677"/>
      <c r="AH623" s="677"/>
      <c r="AI623" s="677"/>
      <c r="AJ623" s="677"/>
      <c r="AK623" s="677"/>
    </row>
    <row r="624" spans="1:37">
      <c r="A624" s="676"/>
      <c r="B624" s="677"/>
      <c r="C624" s="677"/>
      <c r="D624" s="677"/>
      <c r="E624" s="677"/>
      <c r="F624" s="677"/>
      <c r="G624" s="677"/>
      <c r="H624" s="677"/>
      <c r="I624" s="677"/>
      <c r="J624" s="677"/>
      <c r="K624" s="677"/>
      <c r="L624" s="677"/>
      <c r="M624" s="678"/>
      <c r="N624" s="677"/>
      <c r="O624" s="677"/>
      <c r="P624" s="677"/>
      <c r="Q624" s="677"/>
      <c r="R624" s="677"/>
      <c r="S624" s="677"/>
      <c r="T624" s="677"/>
      <c r="U624" s="677"/>
      <c r="V624" s="678"/>
      <c r="W624" s="677"/>
      <c r="X624" s="677"/>
      <c r="Y624" s="678"/>
      <c r="Z624" s="677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</row>
    <row r="625" spans="1:37">
      <c r="A625" s="676"/>
      <c r="B625" s="677"/>
      <c r="C625" s="677"/>
      <c r="D625" s="677"/>
      <c r="E625" s="677"/>
      <c r="F625" s="677"/>
      <c r="G625" s="677"/>
      <c r="H625" s="677"/>
      <c r="I625" s="677"/>
      <c r="J625" s="677"/>
      <c r="K625" s="677"/>
      <c r="L625" s="677"/>
      <c r="M625" s="678"/>
      <c r="N625" s="677"/>
      <c r="O625" s="677"/>
      <c r="P625" s="677"/>
      <c r="Q625" s="677"/>
      <c r="R625" s="677"/>
      <c r="S625" s="677"/>
      <c r="T625" s="677"/>
      <c r="U625" s="677"/>
      <c r="V625" s="678"/>
      <c r="W625" s="677"/>
      <c r="X625" s="677"/>
      <c r="Y625" s="678"/>
      <c r="Z625" s="677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</row>
    <row r="626" spans="1:37">
      <c r="A626" s="676"/>
      <c r="B626" s="677"/>
      <c r="C626" s="677"/>
      <c r="D626" s="677"/>
      <c r="E626" s="677"/>
      <c r="F626" s="677"/>
      <c r="G626" s="677"/>
      <c r="H626" s="677"/>
      <c r="I626" s="677"/>
      <c r="J626" s="677"/>
      <c r="K626" s="677"/>
      <c r="L626" s="677"/>
      <c r="M626" s="678"/>
      <c r="N626" s="677"/>
      <c r="O626" s="677"/>
      <c r="P626" s="677"/>
      <c r="Q626" s="677"/>
      <c r="R626" s="677"/>
      <c r="S626" s="677"/>
      <c r="T626" s="677"/>
      <c r="U626" s="677"/>
      <c r="V626" s="678"/>
      <c r="W626" s="677"/>
      <c r="X626" s="677"/>
      <c r="Y626" s="678"/>
      <c r="Z626" s="677"/>
      <c r="AA626" s="677"/>
      <c r="AB626" s="677"/>
      <c r="AC626" s="677"/>
      <c r="AD626" s="677"/>
      <c r="AE626" s="677"/>
      <c r="AF626" s="677"/>
      <c r="AG626" s="677"/>
      <c r="AH626" s="677"/>
      <c r="AI626" s="677"/>
      <c r="AJ626" s="677"/>
      <c r="AK626" s="677"/>
    </row>
    <row r="627" spans="1:37">
      <c r="A627" s="676"/>
      <c r="B627" s="677"/>
      <c r="C627" s="677"/>
      <c r="D627" s="677"/>
      <c r="E627" s="677"/>
      <c r="F627" s="677"/>
      <c r="G627" s="677"/>
      <c r="H627" s="677"/>
      <c r="I627" s="677"/>
      <c r="J627" s="677"/>
      <c r="K627" s="677"/>
      <c r="L627" s="677"/>
      <c r="M627" s="678"/>
      <c r="N627" s="677"/>
      <c r="O627" s="677"/>
      <c r="P627" s="677"/>
      <c r="Q627" s="677"/>
      <c r="R627" s="677"/>
      <c r="S627" s="677"/>
      <c r="T627" s="677"/>
      <c r="U627" s="677"/>
      <c r="V627" s="678"/>
      <c r="W627" s="677"/>
      <c r="X627" s="677"/>
      <c r="Y627" s="678"/>
      <c r="Z627" s="677"/>
      <c r="AA627" s="677"/>
      <c r="AB627" s="677"/>
      <c r="AC627" s="677"/>
      <c r="AD627" s="677"/>
      <c r="AE627" s="677"/>
      <c r="AF627" s="677"/>
      <c r="AG627" s="677"/>
      <c r="AH627" s="677"/>
      <c r="AI627" s="677"/>
      <c r="AJ627" s="677"/>
      <c r="AK627" s="677"/>
    </row>
    <row r="628" spans="1:37">
      <c r="A628" s="676"/>
      <c r="B628" s="677"/>
      <c r="C628" s="677"/>
      <c r="D628" s="677"/>
      <c r="E628" s="677"/>
      <c r="F628" s="677"/>
      <c r="G628" s="677"/>
      <c r="H628" s="677"/>
      <c r="I628" s="677"/>
      <c r="J628" s="677"/>
      <c r="K628" s="677"/>
      <c r="L628" s="677"/>
      <c r="M628" s="678"/>
      <c r="N628" s="677"/>
      <c r="O628" s="677"/>
      <c r="P628" s="677"/>
      <c r="Q628" s="677"/>
      <c r="R628" s="677"/>
      <c r="S628" s="677"/>
      <c r="T628" s="677"/>
      <c r="U628" s="677"/>
      <c r="V628" s="678"/>
      <c r="W628" s="677"/>
      <c r="X628" s="677"/>
      <c r="Y628" s="678"/>
      <c r="Z628" s="677"/>
      <c r="AA628" s="677"/>
      <c r="AB628" s="677"/>
      <c r="AC628" s="677"/>
      <c r="AD628" s="677"/>
      <c r="AE628" s="677"/>
      <c r="AF628" s="677"/>
      <c r="AG628" s="677"/>
      <c r="AH628" s="677"/>
      <c r="AI628" s="677"/>
      <c r="AJ628" s="677"/>
      <c r="AK628" s="677"/>
    </row>
    <row r="629" spans="1:37">
      <c r="A629" s="676"/>
      <c r="B629" s="677"/>
      <c r="C629" s="677"/>
      <c r="D629" s="677"/>
      <c r="E629" s="677"/>
      <c r="F629" s="677"/>
      <c r="G629" s="677"/>
      <c r="H629" s="677"/>
      <c r="I629" s="677"/>
      <c r="J629" s="677"/>
      <c r="K629" s="677"/>
      <c r="L629" s="677"/>
      <c r="M629" s="678"/>
      <c r="N629" s="677"/>
      <c r="O629" s="677"/>
      <c r="P629" s="677"/>
      <c r="Q629" s="677"/>
      <c r="R629" s="677"/>
      <c r="S629" s="677"/>
      <c r="T629" s="677"/>
      <c r="U629" s="677"/>
      <c r="V629" s="678"/>
      <c r="W629" s="677"/>
      <c r="X629" s="677"/>
      <c r="Y629" s="678"/>
      <c r="Z629" s="677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</row>
    <row r="630" spans="1:37">
      <c r="A630" s="676"/>
      <c r="B630" s="677"/>
      <c r="C630" s="677"/>
      <c r="D630" s="677"/>
      <c r="E630" s="677"/>
      <c r="F630" s="677"/>
      <c r="G630" s="677"/>
      <c r="H630" s="677"/>
      <c r="I630" s="677"/>
      <c r="J630" s="677"/>
      <c r="K630" s="677"/>
      <c r="L630" s="677"/>
      <c r="M630" s="678"/>
      <c r="N630" s="677"/>
      <c r="O630" s="677"/>
      <c r="P630" s="677"/>
      <c r="Q630" s="677"/>
      <c r="R630" s="677"/>
      <c r="S630" s="677"/>
      <c r="T630" s="677"/>
      <c r="U630" s="677"/>
      <c r="V630" s="678"/>
      <c r="W630" s="677"/>
      <c r="X630" s="677"/>
      <c r="Y630" s="678"/>
      <c r="Z630" s="677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</row>
    <row r="631" spans="1:37">
      <c r="A631" s="676"/>
      <c r="B631" s="677"/>
      <c r="C631" s="677"/>
      <c r="D631" s="677"/>
      <c r="E631" s="677"/>
      <c r="F631" s="677"/>
      <c r="G631" s="677"/>
      <c r="H631" s="677"/>
      <c r="I631" s="677"/>
      <c r="J631" s="677"/>
      <c r="K631" s="677"/>
      <c r="L631" s="677"/>
      <c r="M631" s="678"/>
      <c r="N631" s="677"/>
      <c r="O631" s="677"/>
      <c r="P631" s="677"/>
      <c r="Q631" s="677"/>
      <c r="R631" s="677"/>
      <c r="S631" s="677"/>
      <c r="T631" s="677"/>
      <c r="U631" s="677"/>
      <c r="V631" s="678"/>
      <c r="W631" s="677"/>
      <c r="X631" s="677"/>
      <c r="Y631" s="678"/>
      <c r="Z631" s="677"/>
      <c r="AA631" s="677"/>
      <c r="AB631" s="677"/>
      <c r="AC631" s="677"/>
      <c r="AD631" s="677"/>
      <c r="AE631" s="677"/>
      <c r="AF631" s="677"/>
      <c r="AG631" s="677"/>
      <c r="AH631" s="677"/>
      <c r="AI631" s="677"/>
      <c r="AJ631" s="677"/>
      <c r="AK631" s="677"/>
    </row>
    <row r="632" spans="1:37">
      <c r="A632" s="676"/>
      <c r="B632" s="677"/>
      <c r="C632" s="677"/>
      <c r="D632" s="677"/>
      <c r="E632" s="677"/>
      <c r="F632" s="677"/>
      <c r="G632" s="677"/>
      <c r="H632" s="677"/>
      <c r="I632" s="677"/>
      <c r="J632" s="677"/>
      <c r="K632" s="677"/>
      <c r="L632" s="677"/>
      <c r="M632" s="678"/>
      <c r="N632" s="677"/>
      <c r="O632" s="677"/>
      <c r="P632" s="677"/>
      <c r="Q632" s="677"/>
      <c r="R632" s="677"/>
      <c r="S632" s="677"/>
      <c r="T632" s="677"/>
      <c r="U632" s="677"/>
      <c r="V632" s="678"/>
      <c r="W632" s="677"/>
      <c r="X632" s="677"/>
      <c r="Y632" s="678"/>
      <c r="Z632" s="677"/>
      <c r="AA632" s="677"/>
      <c r="AB632" s="677"/>
      <c r="AC632" s="677"/>
      <c r="AD632" s="677"/>
      <c r="AE632" s="677"/>
      <c r="AF632" s="677"/>
      <c r="AG632" s="677"/>
      <c r="AH632" s="677"/>
      <c r="AI632" s="677"/>
      <c r="AJ632" s="677"/>
      <c r="AK632" s="677"/>
    </row>
    <row r="633" spans="1:37">
      <c r="A633" s="676"/>
      <c r="B633" s="677"/>
      <c r="C633" s="677"/>
      <c r="D633" s="677"/>
      <c r="E633" s="677"/>
      <c r="F633" s="677"/>
      <c r="G633" s="677"/>
      <c r="H633" s="677"/>
      <c r="I633" s="677"/>
      <c r="J633" s="677"/>
      <c r="K633" s="677"/>
      <c r="L633" s="677"/>
      <c r="M633" s="678"/>
      <c r="N633" s="677"/>
      <c r="O633" s="677"/>
      <c r="P633" s="677"/>
      <c r="Q633" s="677"/>
      <c r="R633" s="677"/>
      <c r="S633" s="677"/>
      <c r="T633" s="677"/>
      <c r="U633" s="677"/>
      <c r="V633" s="678"/>
      <c r="W633" s="677"/>
      <c r="X633" s="677"/>
      <c r="Y633" s="678"/>
      <c r="Z633" s="677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</row>
    <row r="634" spans="1:37">
      <c r="A634" s="676"/>
      <c r="B634" s="677"/>
      <c r="C634" s="677"/>
      <c r="D634" s="677"/>
      <c r="E634" s="677"/>
      <c r="F634" s="677"/>
      <c r="G634" s="677"/>
      <c r="H634" s="677"/>
      <c r="I634" s="677"/>
      <c r="J634" s="677"/>
      <c r="K634" s="677"/>
      <c r="L634" s="677"/>
      <c r="M634" s="678"/>
      <c r="N634" s="677"/>
      <c r="O634" s="677"/>
      <c r="P634" s="677"/>
      <c r="Q634" s="677"/>
      <c r="R634" s="677"/>
      <c r="S634" s="677"/>
      <c r="T634" s="677"/>
      <c r="U634" s="677"/>
      <c r="V634" s="678"/>
      <c r="W634" s="677"/>
      <c r="X634" s="677"/>
      <c r="Y634" s="678"/>
      <c r="Z634" s="677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</row>
    <row r="635" spans="1:37">
      <c r="A635" s="676"/>
      <c r="B635" s="677"/>
      <c r="C635" s="677"/>
      <c r="D635" s="677"/>
      <c r="E635" s="677"/>
      <c r="F635" s="677"/>
      <c r="G635" s="677"/>
      <c r="H635" s="677"/>
      <c r="I635" s="677"/>
      <c r="J635" s="677"/>
      <c r="K635" s="677"/>
      <c r="L635" s="677"/>
      <c r="M635" s="678"/>
      <c r="N635" s="677"/>
      <c r="O635" s="677"/>
      <c r="P635" s="677"/>
      <c r="Q635" s="677"/>
      <c r="R635" s="677"/>
      <c r="S635" s="677"/>
      <c r="T635" s="677"/>
      <c r="U635" s="677"/>
      <c r="V635" s="678"/>
      <c r="W635" s="677"/>
      <c r="X635" s="677"/>
      <c r="Y635" s="678"/>
      <c r="Z635" s="677"/>
      <c r="AA635" s="677"/>
      <c r="AB635" s="677"/>
      <c r="AC635" s="677"/>
      <c r="AD635" s="677"/>
      <c r="AE635" s="677"/>
      <c r="AF635" s="677"/>
      <c r="AG635" s="677"/>
      <c r="AH635" s="677"/>
      <c r="AI635" s="677"/>
      <c r="AJ635" s="677"/>
      <c r="AK635" s="677"/>
    </row>
    <row r="636" spans="1:37">
      <c r="A636" s="676"/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8"/>
      <c r="N636" s="677"/>
      <c r="O636" s="677"/>
      <c r="P636" s="677"/>
      <c r="Q636" s="677"/>
      <c r="R636" s="677"/>
      <c r="S636" s="677"/>
      <c r="T636" s="677"/>
      <c r="U636" s="677"/>
      <c r="V636" s="678"/>
      <c r="W636" s="677"/>
      <c r="X636" s="677"/>
      <c r="Y636" s="678"/>
      <c r="Z636" s="677"/>
      <c r="AA636" s="677"/>
      <c r="AB636" s="677"/>
      <c r="AC636" s="677"/>
      <c r="AD636" s="677"/>
      <c r="AE636" s="677"/>
      <c r="AF636" s="677"/>
      <c r="AG636" s="677"/>
      <c r="AH636" s="677"/>
      <c r="AI636" s="677"/>
      <c r="AJ636" s="677"/>
      <c r="AK636" s="677"/>
    </row>
    <row r="637" spans="1:37">
      <c r="A637" s="676"/>
      <c r="B637" s="677"/>
      <c r="C637" s="677"/>
      <c r="D637" s="677"/>
      <c r="E637" s="677"/>
      <c r="F637" s="677"/>
      <c r="G637" s="677"/>
      <c r="H637" s="677"/>
      <c r="I637" s="677"/>
      <c r="J637" s="677"/>
      <c r="K637" s="677"/>
      <c r="L637" s="677"/>
      <c r="M637" s="678"/>
      <c r="N637" s="677"/>
      <c r="O637" s="677"/>
      <c r="P637" s="677"/>
      <c r="Q637" s="677"/>
      <c r="R637" s="677"/>
      <c r="S637" s="677"/>
      <c r="T637" s="677"/>
      <c r="U637" s="677"/>
      <c r="V637" s="678"/>
      <c r="W637" s="677"/>
      <c r="X637" s="677"/>
      <c r="Y637" s="678"/>
      <c r="Z637" s="677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</row>
    <row r="638" spans="1:37">
      <c r="A638" s="676"/>
      <c r="B638" s="677"/>
      <c r="C638" s="677"/>
      <c r="D638" s="677"/>
      <c r="E638" s="677"/>
      <c r="F638" s="677"/>
      <c r="G638" s="677"/>
      <c r="H638" s="677"/>
      <c r="I638" s="677"/>
      <c r="J638" s="677"/>
      <c r="K638" s="677"/>
      <c r="L638" s="677"/>
      <c r="M638" s="678"/>
      <c r="N638" s="677"/>
      <c r="O638" s="677"/>
      <c r="P638" s="677"/>
      <c r="Q638" s="677"/>
      <c r="R638" s="677"/>
      <c r="S638" s="677"/>
      <c r="T638" s="677"/>
      <c r="U638" s="677"/>
      <c r="V638" s="678"/>
      <c r="W638" s="677"/>
      <c r="X638" s="677"/>
      <c r="Y638" s="678"/>
      <c r="Z638" s="677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</row>
    <row r="639" spans="1:37">
      <c r="A639" s="676"/>
      <c r="B639" s="677"/>
      <c r="C639" s="677"/>
      <c r="D639" s="677"/>
      <c r="E639" s="677"/>
      <c r="F639" s="677"/>
      <c r="G639" s="677"/>
      <c r="H639" s="677"/>
      <c r="I639" s="677"/>
      <c r="J639" s="677"/>
      <c r="K639" s="677"/>
      <c r="L639" s="677"/>
      <c r="M639" s="678"/>
      <c r="N639" s="677"/>
      <c r="O639" s="677"/>
      <c r="P639" s="677"/>
      <c r="Q639" s="677"/>
      <c r="R639" s="677"/>
      <c r="S639" s="677"/>
      <c r="T639" s="677"/>
      <c r="U639" s="677"/>
      <c r="V639" s="678"/>
      <c r="W639" s="677"/>
      <c r="X639" s="677"/>
      <c r="Y639" s="678"/>
      <c r="Z639" s="677"/>
      <c r="AA639" s="677"/>
      <c r="AB639" s="677"/>
      <c r="AC639" s="677"/>
      <c r="AD639" s="677"/>
      <c r="AE639" s="677"/>
      <c r="AF639" s="677"/>
      <c r="AG639" s="677"/>
      <c r="AH639" s="677"/>
      <c r="AI639" s="677"/>
      <c r="AJ639" s="677"/>
      <c r="AK639" s="677"/>
    </row>
    <row r="640" spans="1:37">
      <c r="A640" s="676"/>
      <c r="B640" s="677"/>
      <c r="C640" s="677"/>
      <c r="D640" s="677"/>
      <c r="E640" s="677"/>
      <c r="F640" s="677"/>
      <c r="G640" s="677"/>
      <c r="H640" s="677"/>
      <c r="I640" s="677"/>
      <c r="J640" s="677"/>
      <c r="K640" s="677"/>
      <c r="L640" s="677"/>
      <c r="M640" s="678"/>
      <c r="N640" s="677"/>
      <c r="O640" s="677"/>
      <c r="P640" s="677"/>
      <c r="Q640" s="677"/>
      <c r="R640" s="677"/>
      <c r="S640" s="677"/>
      <c r="T640" s="677"/>
      <c r="U640" s="677"/>
      <c r="V640" s="678"/>
      <c r="W640" s="677"/>
      <c r="X640" s="677"/>
      <c r="Y640" s="678"/>
      <c r="Z640" s="677"/>
      <c r="AA640" s="677"/>
      <c r="AB640" s="677"/>
      <c r="AC640" s="677"/>
      <c r="AD640" s="677"/>
      <c r="AE640" s="677"/>
      <c r="AF640" s="677"/>
      <c r="AG640" s="677"/>
      <c r="AH640" s="677"/>
      <c r="AI640" s="677"/>
      <c r="AJ640" s="677"/>
      <c r="AK640" s="677"/>
    </row>
    <row r="641" spans="1:37">
      <c r="A641" s="676"/>
      <c r="B641" s="677"/>
      <c r="C641" s="677"/>
      <c r="D641" s="677"/>
      <c r="E641" s="677"/>
      <c r="F641" s="677"/>
      <c r="G641" s="677"/>
      <c r="H641" s="677"/>
      <c r="I641" s="677"/>
      <c r="J641" s="677"/>
      <c r="K641" s="677"/>
      <c r="L641" s="677"/>
      <c r="M641" s="678"/>
      <c r="N641" s="677"/>
      <c r="O641" s="677"/>
      <c r="P641" s="677"/>
      <c r="Q641" s="677"/>
      <c r="R641" s="677"/>
      <c r="S641" s="677"/>
      <c r="T641" s="677"/>
      <c r="U641" s="677"/>
      <c r="V641" s="678"/>
      <c r="W641" s="677"/>
      <c r="X641" s="677"/>
      <c r="Y641" s="678"/>
      <c r="Z641" s="677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</row>
    <row r="642" spans="1:37">
      <c r="A642" s="676"/>
      <c r="B642" s="677"/>
      <c r="C642" s="677"/>
      <c r="D642" s="677"/>
      <c r="E642" s="677"/>
      <c r="F642" s="677"/>
      <c r="G642" s="677"/>
      <c r="H642" s="677"/>
      <c r="I642" s="677"/>
      <c r="J642" s="677"/>
      <c r="K642" s="677"/>
      <c r="L642" s="677"/>
      <c r="M642" s="678"/>
      <c r="N642" s="677"/>
      <c r="O642" s="677"/>
      <c r="P642" s="677"/>
      <c r="Q642" s="677"/>
      <c r="R642" s="677"/>
      <c r="S642" s="677"/>
      <c r="T642" s="677"/>
      <c r="U642" s="677"/>
      <c r="V642" s="678"/>
      <c r="W642" s="677"/>
      <c r="X642" s="677"/>
      <c r="Y642" s="678"/>
      <c r="Z642" s="677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</row>
    <row r="643" spans="1:37">
      <c r="A643" s="676"/>
      <c r="B643" s="677"/>
      <c r="C643" s="677"/>
      <c r="D643" s="677"/>
      <c r="E643" s="677"/>
      <c r="F643" s="677"/>
      <c r="G643" s="677"/>
      <c r="H643" s="677"/>
      <c r="I643" s="677"/>
      <c r="J643" s="677"/>
      <c r="K643" s="677"/>
      <c r="L643" s="677"/>
      <c r="M643" s="678"/>
      <c r="N643" s="677"/>
      <c r="O643" s="677"/>
      <c r="P643" s="677"/>
      <c r="Q643" s="677"/>
      <c r="R643" s="677"/>
      <c r="S643" s="677"/>
      <c r="T643" s="677"/>
      <c r="U643" s="677"/>
      <c r="V643" s="678"/>
      <c r="W643" s="677"/>
      <c r="X643" s="677"/>
      <c r="Y643" s="678"/>
      <c r="Z643" s="677"/>
      <c r="AA643" s="677"/>
      <c r="AB643" s="677"/>
      <c r="AC643" s="677"/>
      <c r="AD643" s="677"/>
      <c r="AE643" s="677"/>
      <c r="AF643" s="677"/>
      <c r="AG643" s="677"/>
      <c r="AH643" s="677"/>
      <c r="AI643" s="677"/>
      <c r="AJ643" s="677"/>
      <c r="AK643" s="677"/>
    </row>
    <row r="644" spans="1:37">
      <c r="A644" s="676"/>
      <c r="B644" s="677"/>
      <c r="C644" s="677"/>
      <c r="D644" s="677"/>
      <c r="E644" s="677"/>
      <c r="F644" s="677"/>
      <c r="G644" s="677"/>
      <c r="H644" s="677"/>
      <c r="I644" s="677"/>
      <c r="J644" s="677"/>
      <c r="K644" s="677"/>
      <c r="L644" s="677"/>
      <c r="M644" s="678"/>
      <c r="N644" s="677"/>
      <c r="O644" s="677"/>
      <c r="P644" s="677"/>
      <c r="Q644" s="677"/>
      <c r="R644" s="677"/>
      <c r="S644" s="677"/>
      <c r="T644" s="677"/>
      <c r="U644" s="677"/>
      <c r="V644" s="678"/>
      <c r="W644" s="677"/>
      <c r="X644" s="677"/>
      <c r="Y644" s="678"/>
      <c r="Z644" s="677"/>
      <c r="AA644" s="677"/>
      <c r="AB644" s="677"/>
      <c r="AC644" s="677"/>
      <c r="AD644" s="677"/>
      <c r="AE644" s="677"/>
      <c r="AF644" s="677"/>
      <c r="AG644" s="677"/>
      <c r="AH644" s="677"/>
      <c r="AI644" s="677"/>
      <c r="AJ644" s="677"/>
      <c r="AK644" s="677"/>
    </row>
    <row r="645" spans="1:37">
      <c r="A645" s="676"/>
      <c r="B645" s="677"/>
      <c r="C645" s="677"/>
      <c r="D645" s="677"/>
      <c r="E645" s="677"/>
      <c r="F645" s="677"/>
      <c r="G645" s="677"/>
      <c r="H645" s="677"/>
      <c r="I645" s="677"/>
      <c r="J645" s="677"/>
      <c r="K645" s="677"/>
      <c r="L645" s="677"/>
      <c r="M645" s="678"/>
      <c r="N645" s="677"/>
      <c r="O645" s="677"/>
      <c r="P645" s="677"/>
      <c r="Q645" s="677"/>
      <c r="R645" s="677"/>
      <c r="S645" s="677"/>
      <c r="T645" s="677"/>
      <c r="U645" s="677"/>
      <c r="V645" s="678"/>
      <c r="W645" s="677"/>
      <c r="X645" s="677"/>
      <c r="Y645" s="678"/>
      <c r="Z645" s="677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</row>
    <row r="646" spans="1:37">
      <c r="A646" s="676"/>
      <c r="B646" s="677"/>
      <c r="C646" s="677"/>
      <c r="D646" s="677"/>
      <c r="E646" s="677"/>
      <c r="F646" s="677"/>
      <c r="G646" s="677"/>
      <c r="H646" s="677"/>
      <c r="I646" s="677"/>
      <c r="J646" s="677"/>
      <c r="K646" s="677"/>
      <c r="L646" s="677"/>
      <c r="M646" s="678"/>
      <c r="N646" s="677"/>
      <c r="O646" s="677"/>
      <c r="P646" s="677"/>
      <c r="Q646" s="677"/>
      <c r="R646" s="677"/>
      <c r="S646" s="677"/>
      <c r="T646" s="677"/>
      <c r="U646" s="677"/>
      <c r="V646" s="678"/>
      <c r="W646" s="677"/>
      <c r="X646" s="677"/>
      <c r="Y646" s="678"/>
      <c r="Z646" s="677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</row>
    <row r="647" spans="1:37">
      <c r="A647" s="676"/>
      <c r="B647" s="677"/>
      <c r="C647" s="677"/>
      <c r="D647" s="677"/>
      <c r="E647" s="677"/>
      <c r="F647" s="677"/>
      <c r="G647" s="677"/>
      <c r="H647" s="677"/>
      <c r="I647" s="677"/>
      <c r="J647" s="677"/>
      <c r="K647" s="677"/>
      <c r="L647" s="677"/>
      <c r="M647" s="678"/>
      <c r="N647" s="677"/>
      <c r="O647" s="677"/>
      <c r="P647" s="677"/>
      <c r="Q647" s="677"/>
      <c r="R647" s="677"/>
      <c r="S647" s="677"/>
      <c r="T647" s="677"/>
      <c r="U647" s="677"/>
      <c r="V647" s="678"/>
      <c r="W647" s="677"/>
      <c r="X647" s="677"/>
      <c r="Y647" s="678"/>
      <c r="Z647" s="677"/>
      <c r="AA647" s="677"/>
      <c r="AB647" s="677"/>
      <c r="AC647" s="677"/>
      <c r="AD647" s="677"/>
      <c r="AE647" s="677"/>
      <c r="AF647" s="677"/>
      <c r="AG647" s="677"/>
      <c r="AH647" s="677"/>
      <c r="AI647" s="677"/>
      <c r="AJ647" s="677"/>
      <c r="AK647" s="677"/>
    </row>
    <row r="648" spans="1:37">
      <c r="A648" s="676"/>
      <c r="B648" s="677"/>
      <c r="C648" s="677"/>
      <c r="D648" s="677"/>
      <c r="E648" s="677"/>
      <c r="F648" s="677"/>
      <c r="G648" s="677"/>
      <c r="H648" s="677"/>
      <c r="I648" s="677"/>
      <c r="J648" s="677"/>
      <c r="K648" s="677"/>
      <c r="L648" s="677"/>
      <c r="M648" s="678"/>
      <c r="N648" s="677"/>
      <c r="O648" s="677"/>
      <c r="P648" s="677"/>
      <c r="Q648" s="677"/>
      <c r="R648" s="677"/>
      <c r="S648" s="677"/>
      <c r="T648" s="677"/>
      <c r="U648" s="677"/>
      <c r="V648" s="678"/>
      <c r="W648" s="677"/>
      <c r="X648" s="677"/>
      <c r="Y648" s="678"/>
      <c r="Z648" s="677"/>
      <c r="AA648" s="677"/>
      <c r="AB648" s="677"/>
      <c r="AC648" s="677"/>
      <c r="AD648" s="677"/>
      <c r="AE648" s="677"/>
      <c r="AF648" s="677"/>
      <c r="AG648" s="677"/>
      <c r="AH648" s="677"/>
      <c r="AI648" s="677"/>
      <c r="AJ648" s="677"/>
      <c r="AK648" s="677"/>
    </row>
    <row r="649" spans="1:37">
      <c r="A649" s="676"/>
      <c r="B649" s="677"/>
      <c r="C649" s="677"/>
      <c r="D649" s="677"/>
      <c r="E649" s="677"/>
      <c r="F649" s="677"/>
      <c r="G649" s="677"/>
      <c r="H649" s="677"/>
      <c r="I649" s="677"/>
      <c r="J649" s="677"/>
      <c r="K649" s="677"/>
      <c r="L649" s="677"/>
      <c r="M649" s="678"/>
      <c r="N649" s="677"/>
      <c r="O649" s="677"/>
      <c r="P649" s="677"/>
      <c r="Q649" s="677"/>
      <c r="R649" s="677"/>
      <c r="S649" s="677"/>
      <c r="T649" s="677"/>
      <c r="U649" s="677"/>
      <c r="V649" s="678"/>
      <c r="W649" s="677"/>
      <c r="X649" s="677"/>
      <c r="Y649" s="678"/>
      <c r="Z649" s="677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</row>
    <row r="650" spans="1:37">
      <c r="A650" s="676"/>
      <c r="B650" s="677"/>
      <c r="C650" s="677"/>
      <c r="D650" s="677"/>
      <c r="E650" s="677"/>
      <c r="F650" s="677"/>
      <c r="G650" s="677"/>
      <c r="H650" s="677"/>
      <c r="I650" s="677"/>
      <c r="J650" s="677"/>
      <c r="K650" s="677"/>
      <c r="L650" s="677"/>
      <c r="M650" s="678"/>
      <c r="N650" s="677"/>
      <c r="O650" s="677"/>
      <c r="P650" s="677"/>
      <c r="Q650" s="677"/>
      <c r="R650" s="677"/>
      <c r="S650" s="677"/>
      <c r="T650" s="677"/>
      <c r="U650" s="677"/>
      <c r="V650" s="678"/>
      <c r="W650" s="677"/>
      <c r="X650" s="677"/>
      <c r="Y650" s="678"/>
      <c r="Z650" s="677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</row>
    <row r="651" spans="1:37">
      <c r="A651" s="676"/>
      <c r="B651" s="677"/>
      <c r="C651" s="677"/>
      <c r="D651" s="677"/>
      <c r="E651" s="677"/>
      <c r="F651" s="677"/>
      <c r="G651" s="677"/>
      <c r="H651" s="677"/>
      <c r="I651" s="677"/>
      <c r="J651" s="677"/>
      <c r="K651" s="677"/>
      <c r="L651" s="677"/>
      <c r="M651" s="678"/>
      <c r="N651" s="677"/>
      <c r="O651" s="677"/>
      <c r="P651" s="677"/>
      <c r="Q651" s="677"/>
      <c r="R651" s="677"/>
      <c r="S651" s="677"/>
      <c r="T651" s="677"/>
      <c r="U651" s="677"/>
      <c r="V651" s="678"/>
      <c r="W651" s="677"/>
      <c r="X651" s="677"/>
      <c r="Y651" s="678"/>
      <c r="Z651" s="677"/>
      <c r="AA651" s="677"/>
      <c r="AB651" s="677"/>
      <c r="AC651" s="677"/>
      <c r="AD651" s="677"/>
      <c r="AE651" s="677"/>
      <c r="AF651" s="677"/>
      <c r="AG651" s="677"/>
      <c r="AH651" s="677"/>
      <c r="AI651" s="677"/>
      <c r="AJ651" s="677"/>
      <c r="AK651" s="677"/>
    </row>
    <row r="652" spans="1:37">
      <c r="A652" s="676"/>
      <c r="B652" s="677"/>
      <c r="C652" s="677"/>
      <c r="D652" s="677"/>
      <c r="E652" s="677"/>
      <c r="F652" s="677"/>
      <c r="G652" s="677"/>
      <c r="H652" s="677"/>
      <c r="I652" s="677"/>
      <c r="J652" s="677"/>
      <c r="K652" s="677"/>
      <c r="L652" s="677"/>
      <c r="M652" s="678"/>
      <c r="N652" s="677"/>
      <c r="O652" s="677"/>
      <c r="P652" s="677"/>
      <c r="Q652" s="677"/>
      <c r="R652" s="677"/>
      <c r="S652" s="677"/>
      <c r="T652" s="677"/>
      <c r="U652" s="677"/>
      <c r="V652" s="678"/>
      <c r="W652" s="677"/>
      <c r="X652" s="677"/>
      <c r="Y652" s="678"/>
      <c r="Z652" s="677"/>
      <c r="AA652" s="677"/>
      <c r="AB652" s="677"/>
      <c r="AC652" s="677"/>
      <c r="AD652" s="677"/>
      <c r="AE652" s="677"/>
      <c r="AF652" s="677"/>
      <c r="AG652" s="677"/>
      <c r="AH652" s="677"/>
      <c r="AI652" s="677"/>
      <c r="AJ652" s="677"/>
      <c r="AK652" s="677"/>
    </row>
    <row r="653" spans="1:37">
      <c r="A653" s="676"/>
      <c r="B653" s="677"/>
      <c r="C653" s="677"/>
      <c r="D653" s="677"/>
      <c r="E653" s="677"/>
      <c r="F653" s="677"/>
      <c r="G653" s="677"/>
      <c r="H653" s="677"/>
      <c r="I653" s="677"/>
      <c r="J653" s="677"/>
      <c r="K653" s="677"/>
      <c r="L653" s="677"/>
      <c r="M653" s="678"/>
      <c r="N653" s="677"/>
      <c r="O653" s="677"/>
      <c r="P653" s="677"/>
      <c r="Q653" s="677"/>
      <c r="R653" s="677"/>
      <c r="S653" s="677"/>
      <c r="T653" s="677"/>
      <c r="U653" s="677"/>
      <c r="V653" s="678"/>
      <c r="W653" s="677"/>
      <c r="X653" s="677"/>
      <c r="Y653" s="678"/>
      <c r="Z653" s="677"/>
      <c r="AA653" s="677"/>
      <c r="AB653" s="677"/>
      <c r="AC653" s="677"/>
      <c r="AD653" s="677"/>
      <c r="AE653" s="677"/>
      <c r="AF653" s="677"/>
      <c r="AG653" s="677"/>
      <c r="AH653" s="677"/>
      <c r="AI653" s="677"/>
      <c r="AJ653" s="677"/>
      <c r="AK653" s="677"/>
    </row>
    <row r="654" spans="1:37">
      <c r="A654" s="676"/>
      <c r="B654" s="677"/>
      <c r="C654" s="677"/>
      <c r="D654" s="677"/>
      <c r="E654" s="677"/>
      <c r="F654" s="677"/>
      <c r="G654" s="677"/>
      <c r="H654" s="677"/>
      <c r="I654" s="677"/>
      <c r="J654" s="677"/>
      <c r="K654" s="677"/>
      <c r="L654" s="677"/>
      <c r="M654" s="678"/>
      <c r="N654" s="677"/>
      <c r="O654" s="677"/>
      <c r="P654" s="677"/>
      <c r="Q654" s="677"/>
      <c r="R654" s="677"/>
      <c r="S654" s="677"/>
      <c r="T654" s="677"/>
      <c r="U654" s="677"/>
      <c r="V654" s="678"/>
      <c r="W654" s="677"/>
      <c r="X654" s="677"/>
      <c r="Y654" s="678"/>
      <c r="Z654" s="677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</row>
    <row r="655" spans="1:37">
      <c r="A655" s="676"/>
      <c r="B655" s="677"/>
      <c r="C655" s="677"/>
      <c r="D655" s="677"/>
      <c r="E655" s="677"/>
      <c r="F655" s="677"/>
      <c r="G655" s="677"/>
      <c r="H655" s="677"/>
      <c r="I655" s="677"/>
      <c r="J655" s="677"/>
      <c r="K655" s="677"/>
      <c r="L655" s="677"/>
      <c r="M655" s="678"/>
      <c r="N655" s="677"/>
      <c r="O655" s="677"/>
      <c r="P655" s="677"/>
      <c r="Q655" s="677"/>
      <c r="R655" s="677"/>
      <c r="S655" s="677"/>
      <c r="T655" s="677"/>
      <c r="U655" s="677"/>
      <c r="V655" s="678"/>
      <c r="W655" s="677"/>
      <c r="X655" s="677"/>
      <c r="Y655" s="678"/>
      <c r="Z655" s="677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</row>
    <row r="656" spans="1:37">
      <c r="A656" s="676"/>
      <c r="B656" s="677"/>
      <c r="C656" s="677"/>
      <c r="D656" s="677"/>
      <c r="E656" s="677"/>
      <c r="F656" s="677"/>
      <c r="G656" s="677"/>
      <c r="H656" s="677"/>
      <c r="I656" s="677"/>
      <c r="J656" s="677"/>
      <c r="K656" s="677"/>
      <c r="L656" s="677"/>
      <c r="M656" s="678"/>
      <c r="N656" s="677"/>
      <c r="O656" s="677"/>
      <c r="P656" s="677"/>
      <c r="Q656" s="677"/>
      <c r="R656" s="677"/>
      <c r="S656" s="677"/>
      <c r="T656" s="677"/>
      <c r="U656" s="677"/>
      <c r="V656" s="678"/>
      <c r="W656" s="677"/>
      <c r="X656" s="677"/>
      <c r="Y656" s="678"/>
      <c r="Z656" s="677"/>
      <c r="AA656" s="677"/>
      <c r="AB656" s="677"/>
      <c r="AC656" s="677"/>
      <c r="AD656" s="677"/>
      <c r="AE656" s="677"/>
      <c r="AF656" s="677"/>
      <c r="AG656" s="677"/>
      <c r="AH656" s="677"/>
      <c r="AI656" s="677"/>
      <c r="AJ656" s="677"/>
      <c r="AK656" s="677"/>
    </row>
    <row r="657" spans="1:37">
      <c r="A657" s="676"/>
      <c r="B657" s="677"/>
      <c r="C657" s="677"/>
      <c r="D657" s="677"/>
      <c r="E657" s="677"/>
      <c r="F657" s="677"/>
      <c r="G657" s="677"/>
      <c r="H657" s="677"/>
      <c r="I657" s="677"/>
      <c r="J657" s="677"/>
      <c r="K657" s="677"/>
      <c r="L657" s="677"/>
      <c r="M657" s="678"/>
      <c r="N657" s="677"/>
      <c r="O657" s="677"/>
      <c r="P657" s="677"/>
      <c r="Q657" s="677"/>
      <c r="R657" s="677"/>
      <c r="S657" s="677"/>
      <c r="T657" s="677"/>
      <c r="U657" s="677"/>
      <c r="V657" s="678"/>
      <c r="W657" s="677"/>
      <c r="X657" s="677"/>
      <c r="Y657" s="678"/>
      <c r="Z657" s="677"/>
      <c r="AA657" s="677"/>
      <c r="AB657" s="677"/>
      <c r="AC657" s="677"/>
      <c r="AD657" s="677"/>
      <c r="AE657" s="677"/>
      <c r="AF657" s="677"/>
      <c r="AG657" s="677"/>
      <c r="AH657" s="677"/>
      <c r="AI657" s="677"/>
      <c r="AJ657" s="677"/>
      <c r="AK657" s="677"/>
    </row>
    <row r="658" spans="1:37">
      <c r="A658" s="676"/>
      <c r="B658" s="677"/>
      <c r="C658" s="677"/>
      <c r="D658" s="677"/>
      <c r="E658" s="677"/>
      <c r="F658" s="677"/>
      <c r="G658" s="677"/>
      <c r="H658" s="677"/>
      <c r="I658" s="677"/>
      <c r="J658" s="677"/>
      <c r="K658" s="677"/>
      <c r="L658" s="677"/>
      <c r="M658" s="678"/>
      <c r="N658" s="677"/>
      <c r="O658" s="677"/>
      <c r="P658" s="677"/>
      <c r="Q658" s="677"/>
      <c r="R658" s="677"/>
      <c r="S658" s="677"/>
      <c r="T658" s="677"/>
      <c r="U658" s="677"/>
      <c r="V658" s="678"/>
      <c r="W658" s="677"/>
      <c r="X658" s="677"/>
      <c r="Y658" s="678"/>
      <c r="Z658" s="677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</row>
    <row r="659" spans="1:37">
      <c r="A659" s="676"/>
      <c r="B659" s="677"/>
      <c r="C659" s="677"/>
      <c r="D659" s="677"/>
      <c r="E659" s="677"/>
      <c r="F659" s="677"/>
      <c r="G659" s="677"/>
      <c r="H659" s="677"/>
      <c r="I659" s="677"/>
      <c r="J659" s="677"/>
      <c r="K659" s="677"/>
      <c r="L659" s="677"/>
      <c r="M659" s="678"/>
      <c r="N659" s="677"/>
      <c r="O659" s="677"/>
      <c r="P659" s="677"/>
      <c r="Q659" s="677"/>
      <c r="R659" s="677"/>
      <c r="S659" s="677"/>
      <c r="T659" s="677"/>
      <c r="U659" s="677"/>
      <c r="V659" s="678"/>
      <c r="W659" s="677"/>
      <c r="X659" s="677"/>
      <c r="Y659" s="678"/>
      <c r="Z659" s="677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</row>
    <row r="660" spans="1:37">
      <c r="A660" s="676"/>
      <c r="B660" s="677"/>
      <c r="C660" s="677"/>
      <c r="D660" s="677"/>
      <c r="E660" s="677"/>
      <c r="F660" s="677"/>
      <c r="G660" s="677"/>
      <c r="H660" s="677"/>
      <c r="I660" s="677"/>
      <c r="J660" s="677"/>
      <c r="K660" s="677"/>
      <c r="L660" s="677"/>
      <c r="M660" s="678"/>
      <c r="N660" s="677"/>
      <c r="O660" s="677"/>
      <c r="P660" s="677"/>
      <c r="Q660" s="677"/>
      <c r="R660" s="677"/>
      <c r="S660" s="677"/>
      <c r="T660" s="677"/>
      <c r="U660" s="677"/>
      <c r="V660" s="678"/>
      <c r="W660" s="677"/>
      <c r="X660" s="677"/>
      <c r="Y660" s="678"/>
      <c r="Z660" s="677"/>
      <c r="AA660" s="677"/>
      <c r="AB660" s="677"/>
      <c r="AC660" s="677"/>
      <c r="AD660" s="677"/>
      <c r="AE660" s="677"/>
      <c r="AF660" s="677"/>
      <c r="AG660" s="677"/>
      <c r="AH660" s="677"/>
      <c r="AI660" s="677"/>
      <c r="AJ660" s="677"/>
      <c r="AK660" s="677"/>
    </row>
    <row r="661" spans="1:37">
      <c r="A661" s="676"/>
      <c r="B661" s="677"/>
      <c r="C661" s="677"/>
      <c r="D661" s="677"/>
      <c r="E661" s="677"/>
      <c r="F661" s="677"/>
      <c r="G661" s="677"/>
      <c r="H661" s="677"/>
      <c r="I661" s="677"/>
      <c r="J661" s="677"/>
      <c r="K661" s="677"/>
      <c r="L661" s="677"/>
      <c r="M661" s="678"/>
      <c r="N661" s="677"/>
      <c r="O661" s="677"/>
      <c r="P661" s="677"/>
      <c r="Q661" s="677"/>
      <c r="R661" s="677"/>
      <c r="S661" s="677"/>
      <c r="T661" s="677"/>
      <c r="U661" s="677"/>
      <c r="V661" s="678"/>
      <c r="W661" s="677"/>
      <c r="X661" s="677"/>
      <c r="Y661" s="678"/>
      <c r="Z661" s="677"/>
      <c r="AA661" s="677"/>
      <c r="AB661" s="677"/>
      <c r="AC661" s="677"/>
      <c r="AD661" s="677"/>
      <c r="AE661" s="677"/>
      <c r="AF661" s="677"/>
      <c r="AG661" s="677"/>
      <c r="AH661" s="677"/>
      <c r="AI661" s="677"/>
      <c r="AJ661" s="677"/>
      <c r="AK661" s="677"/>
    </row>
    <row r="662" spans="1:37">
      <c r="A662" s="676"/>
      <c r="B662" s="677"/>
      <c r="C662" s="677"/>
      <c r="D662" s="677"/>
      <c r="E662" s="677"/>
      <c r="F662" s="677"/>
      <c r="G662" s="677"/>
      <c r="H662" s="677"/>
      <c r="I662" s="677"/>
      <c r="J662" s="677"/>
      <c r="K662" s="677"/>
      <c r="L662" s="677"/>
      <c r="M662" s="678"/>
      <c r="N662" s="677"/>
      <c r="O662" s="677"/>
      <c r="P662" s="677"/>
      <c r="Q662" s="677"/>
      <c r="R662" s="677"/>
      <c r="S662" s="677"/>
      <c r="T662" s="677"/>
      <c r="U662" s="677"/>
      <c r="V662" s="678"/>
      <c r="W662" s="677"/>
      <c r="X662" s="677"/>
      <c r="Y662" s="678"/>
      <c r="Z662" s="677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</row>
    <row r="663" spans="1:37">
      <c r="A663" s="676"/>
      <c r="B663" s="677"/>
      <c r="C663" s="677"/>
      <c r="D663" s="677"/>
      <c r="E663" s="677"/>
      <c r="F663" s="677"/>
      <c r="G663" s="677"/>
      <c r="H663" s="677"/>
      <c r="I663" s="677"/>
      <c r="J663" s="677"/>
      <c r="K663" s="677"/>
      <c r="L663" s="677"/>
      <c r="M663" s="678"/>
      <c r="N663" s="677"/>
      <c r="O663" s="677"/>
      <c r="P663" s="677"/>
      <c r="Q663" s="677"/>
      <c r="R663" s="677"/>
      <c r="S663" s="677"/>
      <c r="T663" s="677"/>
      <c r="U663" s="677"/>
      <c r="V663" s="678"/>
      <c r="W663" s="677"/>
      <c r="X663" s="677"/>
      <c r="Y663" s="678"/>
      <c r="Z663" s="677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</row>
    <row r="664" spans="1:37">
      <c r="A664" s="676"/>
      <c r="B664" s="677"/>
      <c r="C664" s="677"/>
      <c r="D664" s="677"/>
      <c r="E664" s="677"/>
      <c r="F664" s="677"/>
      <c r="G664" s="677"/>
      <c r="H664" s="677"/>
      <c r="I664" s="677"/>
      <c r="J664" s="677"/>
      <c r="K664" s="677"/>
      <c r="L664" s="677"/>
      <c r="M664" s="678"/>
      <c r="N664" s="677"/>
      <c r="O664" s="677"/>
      <c r="P664" s="677"/>
      <c r="Q664" s="677"/>
      <c r="R664" s="677"/>
      <c r="S664" s="677"/>
      <c r="T664" s="677"/>
      <c r="U664" s="677"/>
      <c r="V664" s="678"/>
      <c r="W664" s="677"/>
      <c r="X664" s="677"/>
      <c r="Y664" s="678"/>
      <c r="Z664" s="677"/>
      <c r="AA664" s="677"/>
      <c r="AB664" s="677"/>
      <c r="AC664" s="677"/>
      <c r="AD664" s="677"/>
      <c r="AE664" s="677"/>
      <c r="AF664" s="677"/>
      <c r="AG664" s="677"/>
      <c r="AH664" s="677"/>
      <c r="AI664" s="677"/>
      <c r="AJ664" s="677"/>
      <c r="AK664" s="677"/>
    </row>
    <row r="665" spans="1:37">
      <c r="A665" s="676"/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8"/>
      <c r="N665" s="677"/>
      <c r="O665" s="677"/>
      <c r="P665" s="677"/>
      <c r="Q665" s="677"/>
      <c r="R665" s="677"/>
      <c r="S665" s="677"/>
      <c r="T665" s="677"/>
      <c r="U665" s="677"/>
      <c r="V665" s="678"/>
      <c r="W665" s="677"/>
      <c r="X665" s="677"/>
      <c r="Y665" s="678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77"/>
    </row>
    <row r="666" spans="1:37">
      <c r="A666" s="676"/>
      <c r="B666" s="677"/>
      <c r="C666" s="677"/>
      <c r="D666" s="677"/>
      <c r="E666" s="677"/>
      <c r="F666" s="677"/>
      <c r="G666" s="677"/>
      <c r="H666" s="677"/>
      <c r="I666" s="677"/>
      <c r="J666" s="677"/>
      <c r="K666" s="677"/>
      <c r="L666" s="677"/>
      <c r="M666" s="678"/>
      <c r="N666" s="677"/>
      <c r="O666" s="677"/>
      <c r="P666" s="677"/>
      <c r="Q666" s="677"/>
      <c r="R666" s="677"/>
      <c r="S666" s="677"/>
      <c r="T666" s="677"/>
      <c r="U666" s="677"/>
      <c r="V666" s="678"/>
      <c r="W666" s="677"/>
      <c r="X666" s="677"/>
      <c r="Y666" s="678"/>
      <c r="Z666" s="677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</row>
    <row r="667" spans="1:37">
      <c r="A667" s="676"/>
      <c r="B667" s="677"/>
      <c r="C667" s="677"/>
      <c r="D667" s="677"/>
      <c r="E667" s="677"/>
      <c r="F667" s="677"/>
      <c r="G667" s="677"/>
      <c r="H667" s="677"/>
      <c r="I667" s="677"/>
      <c r="J667" s="677"/>
      <c r="K667" s="677"/>
      <c r="L667" s="677"/>
      <c r="M667" s="678"/>
      <c r="N667" s="677"/>
      <c r="O667" s="677"/>
      <c r="P667" s="677"/>
      <c r="Q667" s="677"/>
      <c r="R667" s="677"/>
      <c r="S667" s="677"/>
      <c r="T667" s="677"/>
      <c r="U667" s="677"/>
      <c r="V667" s="678"/>
      <c r="W667" s="677"/>
      <c r="X667" s="677"/>
      <c r="Y667" s="678"/>
      <c r="Z667" s="677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</row>
    <row r="668" spans="1:37">
      <c r="A668" s="676"/>
      <c r="B668" s="677"/>
      <c r="C668" s="677"/>
      <c r="D668" s="677"/>
      <c r="E668" s="677"/>
      <c r="F668" s="677"/>
      <c r="G668" s="677"/>
      <c r="H668" s="677"/>
      <c r="I668" s="677"/>
      <c r="J668" s="677"/>
      <c r="K668" s="677"/>
      <c r="L668" s="677"/>
      <c r="M668" s="678"/>
      <c r="N668" s="677"/>
      <c r="O668" s="677"/>
      <c r="P668" s="677"/>
      <c r="Q668" s="677"/>
      <c r="R668" s="677"/>
      <c r="S668" s="677"/>
      <c r="T668" s="677"/>
      <c r="U668" s="677"/>
      <c r="V668" s="678"/>
      <c r="W668" s="677"/>
      <c r="X668" s="677"/>
      <c r="Y668" s="678"/>
      <c r="Z668" s="677"/>
      <c r="AA668" s="677"/>
      <c r="AB668" s="677"/>
      <c r="AC668" s="677"/>
      <c r="AD668" s="677"/>
      <c r="AE668" s="677"/>
      <c r="AF668" s="677"/>
      <c r="AG668" s="677"/>
      <c r="AH668" s="677"/>
      <c r="AI668" s="677"/>
      <c r="AJ668" s="677"/>
      <c r="AK668" s="677"/>
    </row>
    <row r="669" spans="1:37">
      <c r="A669" s="676"/>
      <c r="B669" s="677"/>
      <c r="C669" s="677"/>
      <c r="D669" s="677"/>
      <c r="E669" s="677"/>
      <c r="F669" s="677"/>
      <c r="G669" s="677"/>
      <c r="H669" s="677"/>
      <c r="I669" s="677"/>
      <c r="J669" s="677"/>
      <c r="K669" s="677"/>
      <c r="L669" s="677"/>
      <c r="M669" s="678"/>
      <c r="N669" s="677"/>
      <c r="O669" s="677"/>
      <c r="P669" s="677"/>
      <c r="Q669" s="677"/>
      <c r="R669" s="677"/>
      <c r="S669" s="677"/>
      <c r="T669" s="677"/>
      <c r="U669" s="677"/>
      <c r="V669" s="678"/>
      <c r="W669" s="677"/>
      <c r="X669" s="677"/>
      <c r="Y669" s="678"/>
      <c r="Z669" s="677"/>
      <c r="AA669" s="677"/>
      <c r="AB669" s="677"/>
      <c r="AC669" s="677"/>
      <c r="AD669" s="677"/>
      <c r="AE669" s="677"/>
      <c r="AF669" s="677"/>
      <c r="AG669" s="677"/>
      <c r="AH669" s="677"/>
      <c r="AI669" s="677"/>
      <c r="AJ669" s="677"/>
      <c r="AK669" s="677"/>
    </row>
    <row r="670" spans="1:37">
      <c r="A670" s="676"/>
      <c r="B670" s="677"/>
      <c r="C670" s="677"/>
      <c r="D670" s="677"/>
      <c r="E670" s="677"/>
      <c r="F670" s="677"/>
      <c r="G670" s="677"/>
      <c r="H670" s="677"/>
      <c r="I670" s="677"/>
      <c r="J670" s="677"/>
      <c r="K670" s="677"/>
      <c r="L670" s="677"/>
      <c r="M670" s="678"/>
      <c r="N670" s="677"/>
      <c r="O670" s="677"/>
      <c r="P670" s="677"/>
      <c r="Q670" s="677"/>
      <c r="R670" s="677"/>
      <c r="S670" s="677"/>
      <c r="T670" s="677"/>
      <c r="U670" s="677"/>
      <c r="V670" s="678"/>
      <c r="W670" s="677"/>
      <c r="X670" s="677"/>
      <c r="Y670" s="678"/>
      <c r="Z670" s="677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</row>
    <row r="671" spans="1:37">
      <c r="A671" s="676"/>
      <c r="B671" s="677"/>
      <c r="C671" s="677"/>
      <c r="D671" s="677"/>
      <c r="E671" s="677"/>
      <c r="F671" s="677"/>
      <c r="G671" s="677"/>
      <c r="H671" s="677"/>
      <c r="I671" s="677"/>
      <c r="J671" s="677"/>
      <c r="K671" s="677"/>
      <c r="L671" s="677"/>
      <c r="M671" s="678"/>
      <c r="N671" s="677"/>
      <c r="O671" s="677"/>
      <c r="P671" s="677"/>
      <c r="Q671" s="677"/>
      <c r="R671" s="677"/>
      <c r="S671" s="677"/>
      <c r="T671" s="677"/>
      <c r="U671" s="677"/>
      <c r="V671" s="678"/>
      <c r="W671" s="677"/>
      <c r="X671" s="677"/>
      <c r="Y671" s="678"/>
      <c r="Z671" s="677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</row>
    <row r="672" spans="1:37">
      <c r="A672" s="676"/>
      <c r="B672" s="677"/>
      <c r="C672" s="677"/>
      <c r="D672" s="677"/>
      <c r="E672" s="677"/>
      <c r="F672" s="677"/>
      <c r="G672" s="677"/>
      <c r="H672" s="677"/>
      <c r="I672" s="677"/>
      <c r="J672" s="677"/>
      <c r="K672" s="677"/>
      <c r="L672" s="677"/>
      <c r="M672" s="678"/>
      <c r="N672" s="677"/>
      <c r="O672" s="677"/>
      <c r="P672" s="677"/>
      <c r="Q672" s="677"/>
      <c r="R672" s="677"/>
      <c r="S672" s="677"/>
      <c r="T672" s="677"/>
      <c r="U672" s="677"/>
      <c r="V672" s="678"/>
      <c r="W672" s="677"/>
      <c r="X672" s="677"/>
      <c r="Y672" s="678"/>
      <c r="Z672" s="677"/>
      <c r="AA672" s="677"/>
      <c r="AB672" s="677"/>
      <c r="AC672" s="677"/>
      <c r="AD672" s="677"/>
      <c r="AE672" s="677"/>
      <c r="AF672" s="677"/>
      <c r="AG672" s="677"/>
      <c r="AH672" s="677"/>
      <c r="AI672" s="677"/>
      <c r="AJ672" s="677"/>
      <c r="AK672" s="677"/>
    </row>
    <row r="673" spans="1:37">
      <c r="A673" s="676"/>
      <c r="B673" s="677"/>
      <c r="C673" s="677"/>
      <c r="D673" s="677"/>
      <c r="E673" s="677"/>
      <c r="F673" s="677"/>
      <c r="G673" s="677"/>
      <c r="H673" s="677"/>
      <c r="I673" s="677"/>
      <c r="J673" s="677"/>
      <c r="K673" s="677"/>
      <c r="L673" s="677"/>
      <c r="M673" s="678"/>
      <c r="N673" s="677"/>
      <c r="O673" s="677"/>
      <c r="P673" s="677"/>
      <c r="Q673" s="677"/>
      <c r="R673" s="677"/>
      <c r="S673" s="677"/>
      <c r="T673" s="677"/>
      <c r="U673" s="677"/>
      <c r="V673" s="678"/>
      <c r="W673" s="677"/>
      <c r="X673" s="677"/>
      <c r="Y673" s="678"/>
      <c r="Z673" s="677"/>
      <c r="AA673" s="677"/>
      <c r="AB673" s="677"/>
      <c r="AC673" s="677"/>
      <c r="AD673" s="677"/>
      <c r="AE673" s="677"/>
      <c r="AF673" s="677"/>
      <c r="AG673" s="677"/>
      <c r="AH673" s="677"/>
      <c r="AI673" s="677"/>
      <c r="AJ673" s="677"/>
      <c r="AK673" s="677"/>
    </row>
    <row r="674" spans="1:37">
      <c r="A674" s="676"/>
      <c r="B674" s="677"/>
      <c r="C674" s="677"/>
      <c r="D674" s="677"/>
      <c r="E674" s="677"/>
      <c r="F674" s="677"/>
      <c r="G674" s="677"/>
      <c r="H674" s="677"/>
      <c r="I674" s="677"/>
      <c r="J674" s="677"/>
      <c r="K674" s="677"/>
      <c r="L674" s="677"/>
      <c r="M674" s="678"/>
      <c r="N674" s="677"/>
      <c r="O674" s="677"/>
      <c r="P674" s="677"/>
      <c r="Q674" s="677"/>
      <c r="R674" s="677"/>
      <c r="S674" s="677"/>
      <c r="T674" s="677"/>
      <c r="U674" s="677"/>
      <c r="V674" s="678"/>
      <c r="W674" s="677"/>
      <c r="X674" s="677"/>
      <c r="Y674" s="678"/>
      <c r="Z674" s="677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</row>
    <row r="675" spans="1:37">
      <c r="A675" s="676"/>
      <c r="B675" s="677"/>
      <c r="C675" s="677"/>
      <c r="D675" s="677"/>
      <c r="E675" s="677"/>
      <c r="F675" s="677"/>
      <c r="G675" s="677"/>
      <c r="H675" s="677"/>
      <c r="I675" s="677"/>
      <c r="J675" s="677"/>
      <c r="K675" s="677"/>
      <c r="L675" s="677"/>
      <c r="M675" s="678"/>
      <c r="N675" s="677"/>
      <c r="O675" s="677"/>
      <c r="P675" s="677"/>
      <c r="Q675" s="677"/>
      <c r="R675" s="677"/>
      <c r="S675" s="677"/>
      <c r="T675" s="677"/>
      <c r="U675" s="677"/>
      <c r="V675" s="678"/>
      <c r="W675" s="677"/>
      <c r="X675" s="677"/>
      <c r="Y675" s="678"/>
      <c r="Z675" s="677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</row>
    <row r="676" spans="1:37">
      <c r="A676" s="676"/>
      <c r="B676" s="677"/>
      <c r="C676" s="677"/>
      <c r="D676" s="677"/>
      <c r="E676" s="677"/>
      <c r="F676" s="677"/>
      <c r="G676" s="677"/>
      <c r="H676" s="677"/>
      <c r="I676" s="677"/>
      <c r="J676" s="677"/>
      <c r="K676" s="677"/>
      <c r="L676" s="677"/>
      <c r="M676" s="678"/>
      <c r="N676" s="677"/>
      <c r="O676" s="677"/>
      <c r="P676" s="677"/>
      <c r="Q676" s="677"/>
      <c r="R676" s="677"/>
      <c r="S676" s="677"/>
      <c r="T676" s="677"/>
      <c r="U676" s="677"/>
      <c r="V676" s="678"/>
      <c r="W676" s="677"/>
      <c r="X676" s="677"/>
      <c r="Y676" s="678"/>
      <c r="Z676" s="677"/>
      <c r="AA676" s="677"/>
      <c r="AB676" s="677"/>
      <c r="AC676" s="677"/>
      <c r="AD676" s="677"/>
      <c r="AE676" s="677"/>
      <c r="AF676" s="677"/>
      <c r="AG676" s="677"/>
      <c r="AH676" s="677"/>
      <c r="AI676" s="677"/>
      <c r="AJ676" s="677"/>
      <c r="AK676" s="677"/>
    </row>
    <row r="677" spans="1:37">
      <c r="A677" s="676"/>
      <c r="B677" s="677"/>
      <c r="C677" s="677"/>
      <c r="D677" s="677"/>
      <c r="E677" s="677"/>
      <c r="F677" s="677"/>
      <c r="G677" s="677"/>
      <c r="H677" s="677"/>
      <c r="I677" s="677"/>
      <c r="J677" s="677"/>
      <c r="K677" s="677"/>
      <c r="L677" s="677"/>
      <c r="M677" s="678"/>
      <c r="N677" s="677"/>
      <c r="O677" s="677"/>
      <c r="P677" s="677"/>
      <c r="Q677" s="677"/>
      <c r="R677" s="677"/>
      <c r="S677" s="677"/>
      <c r="T677" s="677"/>
      <c r="U677" s="677"/>
      <c r="V677" s="678"/>
      <c r="W677" s="677"/>
      <c r="X677" s="677"/>
      <c r="Y677" s="678"/>
      <c r="Z677" s="677"/>
      <c r="AA677" s="677"/>
      <c r="AB677" s="677"/>
      <c r="AC677" s="677"/>
      <c r="AD677" s="677"/>
      <c r="AE677" s="677"/>
      <c r="AF677" s="677"/>
      <c r="AG677" s="677"/>
      <c r="AH677" s="677"/>
      <c r="AI677" s="677"/>
      <c r="AJ677" s="677"/>
      <c r="AK677" s="677"/>
    </row>
    <row r="678" spans="1:37">
      <c r="A678" s="676"/>
      <c r="B678" s="677"/>
      <c r="C678" s="677"/>
      <c r="D678" s="677"/>
      <c r="E678" s="677"/>
      <c r="F678" s="677"/>
      <c r="G678" s="677"/>
      <c r="H678" s="677"/>
      <c r="I678" s="677"/>
      <c r="J678" s="677"/>
      <c r="K678" s="677"/>
      <c r="L678" s="677"/>
      <c r="M678" s="678"/>
      <c r="N678" s="677"/>
      <c r="O678" s="677"/>
      <c r="P678" s="677"/>
      <c r="Q678" s="677"/>
      <c r="R678" s="677"/>
      <c r="S678" s="677"/>
      <c r="T678" s="677"/>
      <c r="U678" s="677"/>
      <c r="V678" s="678"/>
      <c r="W678" s="677"/>
      <c r="X678" s="677"/>
      <c r="Y678" s="678"/>
      <c r="Z678" s="677"/>
      <c r="AA678" s="677"/>
      <c r="AB678" s="677"/>
      <c r="AC678" s="677"/>
      <c r="AD678" s="677"/>
      <c r="AE678" s="677"/>
      <c r="AF678" s="677"/>
      <c r="AG678" s="677"/>
      <c r="AH678" s="677"/>
      <c r="AI678" s="677"/>
      <c r="AJ678" s="677"/>
      <c r="AK678" s="677"/>
    </row>
    <row r="679" spans="1:37">
      <c r="A679" s="676"/>
      <c r="B679" s="677"/>
      <c r="C679" s="677"/>
      <c r="D679" s="677"/>
      <c r="E679" s="677"/>
      <c r="F679" s="677"/>
      <c r="G679" s="677"/>
      <c r="H679" s="677"/>
      <c r="I679" s="677"/>
      <c r="J679" s="677"/>
      <c r="K679" s="677"/>
      <c r="L679" s="677"/>
      <c r="M679" s="678"/>
      <c r="N679" s="677"/>
      <c r="O679" s="677"/>
      <c r="P679" s="677"/>
      <c r="Q679" s="677"/>
      <c r="R679" s="677"/>
      <c r="S679" s="677"/>
      <c r="T679" s="677"/>
      <c r="U679" s="677"/>
      <c r="V679" s="678"/>
      <c r="W679" s="677"/>
      <c r="X679" s="677"/>
      <c r="Y679" s="678"/>
      <c r="Z679" s="677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</row>
    <row r="680" spans="1:37">
      <c r="A680" s="676"/>
      <c r="B680" s="677"/>
      <c r="C680" s="677"/>
      <c r="D680" s="677"/>
      <c r="E680" s="677"/>
      <c r="F680" s="677"/>
      <c r="G680" s="677"/>
      <c r="H680" s="677"/>
      <c r="I680" s="677"/>
      <c r="J680" s="677"/>
      <c r="K680" s="677"/>
      <c r="L680" s="677"/>
      <c r="M680" s="678"/>
      <c r="N680" s="677"/>
      <c r="O680" s="677"/>
      <c r="P680" s="677"/>
      <c r="Q680" s="677"/>
      <c r="R680" s="677"/>
      <c r="S680" s="677"/>
      <c r="T680" s="677"/>
      <c r="U680" s="677"/>
      <c r="V680" s="678"/>
      <c r="W680" s="677"/>
      <c r="X680" s="677"/>
      <c r="Y680" s="678"/>
      <c r="Z680" s="677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</row>
    <row r="681" spans="1:37">
      <c r="A681" s="676"/>
      <c r="B681" s="677"/>
      <c r="C681" s="677"/>
      <c r="D681" s="677"/>
      <c r="E681" s="677"/>
      <c r="F681" s="677"/>
      <c r="G681" s="677"/>
      <c r="H681" s="677"/>
      <c r="I681" s="677"/>
      <c r="J681" s="677"/>
      <c r="K681" s="677"/>
      <c r="L681" s="677"/>
      <c r="M681" s="678"/>
      <c r="N681" s="677"/>
      <c r="O681" s="677"/>
      <c r="P681" s="677"/>
      <c r="Q681" s="677"/>
      <c r="R681" s="677"/>
      <c r="S681" s="677"/>
      <c r="T681" s="677"/>
      <c r="U681" s="677"/>
      <c r="V681" s="678"/>
      <c r="W681" s="677"/>
      <c r="X681" s="677"/>
      <c r="Y681" s="678"/>
      <c r="Z681" s="677"/>
      <c r="AA681" s="677"/>
      <c r="AB681" s="677"/>
      <c r="AC681" s="677"/>
      <c r="AD681" s="677"/>
      <c r="AE681" s="677"/>
      <c r="AF681" s="677"/>
      <c r="AG681" s="677"/>
      <c r="AH681" s="677"/>
      <c r="AI681" s="677"/>
      <c r="AJ681" s="677"/>
      <c r="AK681" s="677"/>
    </row>
    <row r="682" spans="1:37">
      <c r="A682" s="676"/>
      <c r="B682" s="677"/>
      <c r="C682" s="677"/>
      <c r="D682" s="677"/>
      <c r="E682" s="677"/>
      <c r="F682" s="677"/>
      <c r="G682" s="677"/>
      <c r="H682" s="677"/>
      <c r="I682" s="677"/>
      <c r="J682" s="677"/>
      <c r="K682" s="677"/>
      <c r="L682" s="677"/>
      <c r="M682" s="678"/>
      <c r="N682" s="677"/>
      <c r="O682" s="677"/>
      <c r="P682" s="677"/>
      <c r="Q682" s="677"/>
      <c r="R682" s="677"/>
      <c r="S682" s="677"/>
      <c r="T682" s="677"/>
      <c r="U682" s="677"/>
      <c r="V682" s="678"/>
      <c r="W682" s="677"/>
      <c r="X682" s="677"/>
      <c r="Y682" s="678"/>
      <c r="Z682" s="677"/>
      <c r="AA682" s="677"/>
      <c r="AB682" s="677"/>
      <c r="AC682" s="677"/>
      <c r="AD682" s="677"/>
      <c r="AE682" s="677"/>
      <c r="AF682" s="677"/>
      <c r="AG682" s="677"/>
      <c r="AH682" s="677"/>
      <c r="AI682" s="677"/>
      <c r="AJ682" s="677"/>
      <c r="AK682" s="677"/>
    </row>
    <row r="683" spans="1:37">
      <c r="A683" s="676"/>
      <c r="B683" s="677"/>
      <c r="C683" s="677"/>
      <c r="D683" s="677"/>
      <c r="E683" s="677"/>
      <c r="F683" s="677"/>
      <c r="G683" s="677"/>
      <c r="H683" s="677"/>
      <c r="I683" s="677"/>
      <c r="J683" s="677"/>
      <c r="K683" s="677"/>
      <c r="L683" s="677"/>
      <c r="M683" s="678"/>
      <c r="N683" s="677"/>
      <c r="O683" s="677"/>
      <c r="P683" s="677"/>
      <c r="Q683" s="677"/>
      <c r="R683" s="677"/>
      <c r="S683" s="677"/>
      <c r="T683" s="677"/>
      <c r="U683" s="677"/>
      <c r="V683" s="678"/>
      <c r="W683" s="677"/>
      <c r="X683" s="677"/>
      <c r="Y683" s="678"/>
      <c r="Z683" s="677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</row>
    <row r="684" spans="1:37">
      <c r="A684" s="676"/>
      <c r="B684" s="677"/>
      <c r="C684" s="677"/>
      <c r="D684" s="677"/>
      <c r="E684" s="677"/>
      <c r="F684" s="677"/>
      <c r="G684" s="677"/>
      <c r="H684" s="677"/>
      <c r="I684" s="677"/>
      <c r="J684" s="677"/>
      <c r="K684" s="677"/>
      <c r="L684" s="677"/>
      <c r="M684" s="678"/>
      <c r="N684" s="677"/>
      <c r="O684" s="677"/>
      <c r="P684" s="677"/>
      <c r="Q684" s="677"/>
      <c r="R684" s="677"/>
      <c r="S684" s="677"/>
      <c r="T684" s="677"/>
      <c r="U684" s="677"/>
      <c r="V684" s="678"/>
      <c r="W684" s="677"/>
      <c r="X684" s="677"/>
      <c r="Y684" s="678"/>
      <c r="Z684" s="677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</row>
    <row r="685" spans="1:37">
      <c r="A685" s="676"/>
      <c r="B685" s="677"/>
      <c r="C685" s="677"/>
      <c r="D685" s="677"/>
      <c r="E685" s="677"/>
      <c r="F685" s="677"/>
      <c r="G685" s="677"/>
      <c r="H685" s="677"/>
      <c r="I685" s="677"/>
      <c r="J685" s="677"/>
      <c r="K685" s="677"/>
      <c r="L685" s="677"/>
      <c r="M685" s="678"/>
      <c r="N685" s="677"/>
      <c r="O685" s="677"/>
      <c r="P685" s="677"/>
      <c r="Q685" s="677"/>
      <c r="R685" s="677"/>
      <c r="S685" s="677"/>
      <c r="T685" s="677"/>
      <c r="U685" s="677"/>
      <c r="V685" s="678"/>
      <c r="W685" s="677"/>
      <c r="X685" s="677"/>
      <c r="Y685" s="678"/>
      <c r="Z685" s="677"/>
      <c r="AA685" s="677"/>
      <c r="AB685" s="677"/>
      <c r="AC685" s="677"/>
      <c r="AD685" s="677"/>
      <c r="AE685" s="677"/>
      <c r="AF685" s="677"/>
      <c r="AG685" s="677"/>
      <c r="AH685" s="677"/>
      <c r="AI685" s="677"/>
      <c r="AJ685" s="677"/>
      <c r="AK685" s="677"/>
    </row>
    <row r="686" spans="1:37">
      <c r="A686" s="676"/>
      <c r="B686" s="677"/>
      <c r="C686" s="677"/>
      <c r="D686" s="677"/>
      <c r="E686" s="677"/>
      <c r="F686" s="677"/>
      <c r="G686" s="677"/>
      <c r="H686" s="677"/>
      <c r="I686" s="677"/>
      <c r="J686" s="677"/>
      <c r="K686" s="677"/>
      <c r="L686" s="677"/>
      <c r="M686" s="678"/>
      <c r="N686" s="677"/>
      <c r="O686" s="677"/>
      <c r="P686" s="677"/>
      <c r="Q686" s="677"/>
      <c r="R686" s="677"/>
      <c r="S686" s="677"/>
      <c r="T686" s="677"/>
      <c r="U686" s="677"/>
      <c r="V686" s="678"/>
      <c r="W686" s="677"/>
      <c r="X686" s="677"/>
      <c r="Y686" s="678"/>
      <c r="Z686" s="677"/>
      <c r="AA686" s="677"/>
      <c r="AB686" s="677"/>
      <c r="AC686" s="677"/>
      <c r="AD686" s="677"/>
      <c r="AE686" s="677"/>
      <c r="AF686" s="677"/>
      <c r="AG686" s="677"/>
      <c r="AH686" s="677"/>
      <c r="AI686" s="677"/>
      <c r="AJ686" s="677"/>
      <c r="AK686" s="677"/>
    </row>
    <row r="687" spans="1:37">
      <c r="A687" s="676"/>
      <c r="B687" s="677"/>
      <c r="C687" s="677"/>
      <c r="D687" s="677"/>
      <c r="E687" s="677"/>
      <c r="F687" s="677"/>
      <c r="G687" s="677"/>
      <c r="H687" s="677"/>
      <c r="I687" s="677"/>
      <c r="J687" s="677"/>
      <c r="K687" s="677"/>
      <c r="L687" s="677"/>
      <c r="M687" s="678"/>
      <c r="N687" s="677"/>
      <c r="O687" s="677"/>
      <c r="P687" s="677"/>
      <c r="Q687" s="677"/>
      <c r="R687" s="677"/>
      <c r="S687" s="677"/>
      <c r="T687" s="677"/>
      <c r="U687" s="677"/>
      <c r="V687" s="678"/>
      <c r="W687" s="677"/>
      <c r="X687" s="677"/>
      <c r="Y687" s="678"/>
      <c r="Z687" s="677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</row>
    <row r="688" spans="1:37">
      <c r="A688" s="676"/>
      <c r="B688" s="677"/>
      <c r="C688" s="677"/>
      <c r="D688" s="677"/>
      <c r="E688" s="677"/>
      <c r="F688" s="677"/>
      <c r="G688" s="677"/>
      <c r="H688" s="677"/>
      <c r="I688" s="677"/>
      <c r="J688" s="677"/>
      <c r="K688" s="677"/>
      <c r="L688" s="677"/>
      <c r="M688" s="678"/>
      <c r="N688" s="677"/>
      <c r="O688" s="677"/>
      <c r="P688" s="677"/>
      <c r="Q688" s="677"/>
      <c r="R688" s="677"/>
      <c r="S688" s="677"/>
      <c r="T688" s="677"/>
      <c r="U688" s="677"/>
      <c r="V688" s="678"/>
      <c r="W688" s="677"/>
      <c r="X688" s="677"/>
      <c r="Y688" s="678"/>
      <c r="Z688" s="677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</row>
    <row r="689" spans="1:37">
      <c r="A689" s="676"/>
      <c r="B689" s="677"/>
      <c r="C689" s="677"/>
      <c r="D689" s="677"/>
      <c r="E689" s="677"/>
      <c r="F689" s="677"/>
      <c r="G689" s="677"/>
      <c r="H689" s="677"/>
      <c r="I689" s="677"/>
      <c r="J689" s="677"/>
      <c r="K689" s="677"/>
      <c r="L689" s="677"/>
      <c r="M689" s="678"/>
      <c r="N689" s="677"/>
      <c r="O689" s="677"/>
      <c r="P689" s="677"/>
      <c r="Q689" s="677"/>
      <c r="R689" s="677"/>
      <c r="S689" s="677"/>
      <c r="T689" s="677"/>
      <c r="U689" s="677"/>
      <c r="V689" s="678"/>
      <c r="W689" s="677"/>
      <c r="X689" s="677"/>
      <c r="Y689" s="678"/>
      <c r="Z689" s="677"/>
      <c r="AA689" s="677"/>
      <c r="AB689" s="677"/>
      <c r="AC689" s="677"/>
      <c r="AD689" s="677"/>
      <c r="AE689" s="677"/>
      <c r="AF689" s="677"/>
      <c r="AG689" s="677"/>
      <c r="AH689" s="677"/>
      <c r="AI689" s="677"/>
      <c r="AJ689" s="677"/>
      <c r="AK689" s="677"/>
    </row>
    <row r="690" spans="1:37">
      <c r="A690" s="676"/>
      <c r="B690" s="677"/>
      <c r="C690" s="677"/>
      <c r="D690" s="677"/>
      <c r="E690" s="677"/>
      <c r="F690" s="677"/>
      <c r="G690" s="677"/>
      <c r="H690" s="677"/>
      <c r="I690" s="677"/>
      <c r="J690" s="677"/>
      <c r="K690" s="677"/>
      <c r="L690" s="677"/>
      <c r="M690" s="678"/>
      <c r="N690" s="677"/>
      <c r="O690" s="677"/>
      <c r="P690" s="677"/>
      <c r="Q690" s="677"/>
      <c r="R690" s="677"/>
      <c r="S690" s="677"/>
      <c r="T690" s="677"/>
      <c r="U690" s="677"/>
      <c r="V690" s="678"/>
      <c r="W690" s="677"/>
      <c r="X690" s="677"/>
      <c r="Y690" s="678"/>
      <c r="Z690" s="677"/>
      <c r="AA690" s="677"/>
      <c r="AB690" s="677"/>
      <c r="AC690" s="677"/>
      <c r="AD690" s="677"/>
      <c r="AE690" s="677"/>
      <c r="AF690" s="677"/>
      <c r="AG690" s="677"/>
      <c r="AH690" s="677"/>
      <c r="AI690" s="677"/>
      <c r="AJ690" s="677"/>
      <c r="AK690" s="677"/>
    </row>
    <row r="691" spans="1:37">
      <c r="A691" s="676"/>
      <c r="B691" s="677"/>
      <c r="C691" s="677"/>
      <c r="D691" s="677"/>
      <c r="E691" s="677"/>
      <c r="F691" s="677"/>
      <c r="G691" s="677"/>
      <c r="H691" s="677"/>
      <c r="I691" s="677"/>
      <c r="J691" s="677"/>
      <c r="K691" s="677"/>
      <c r="L691" s="677"/>
      <c r="M691" s="678"/>
      <c r="N691" s="677"/>
      <c r="O691" s="677"/>
      <c r="P691" s="677"/>
      <c r="Q691" s="677"/>
      <c r="R691" s="677"/>
      <c r="S691" s="677"/>
      <c r="T691" s="677"/>
      <c r="U691" s="677"/>
      <c r="V691" s="678"/>
      <c r="W691" s="677"/>
      <c r="X691" s="677"/>
      <c r="Y691" s="678"/>
      <c r="Z691" s="677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</row>
    <row r="692" spans="1:37">
      <c r="A692" s="676"/>
      <c r="B692" s="677"/>
      <c r="C692" s="677"/>
      <c r="D692" s="677"/>
      <c r="E692" s="677"/>
      <c r="F692" s="677"/>
      <c r="G692" s="677"/>
      <c r="H692" s="677"/>
      <c r="I692" s="677"/>
      <c r="J692" s="677"/>
      <c r="K692" s="677"/>
      <c r="L692" s="677"/>
      <c r="M692" s="678"/>
      <c r="N692" s="677"/>
      <c r="O692" s="677"/>
      <c r="P692" s="677"/>
      <c r="Q692" s="677"/>
      <c r="R692" s="677"/>
      <c r="S692" s="677"/>
      <c r="T692" s="677"/>
      <c r="U692" s="677"/>
      <c r="V692" s="678"/>
      <c r="W692" s="677"/>
      <c r="X692" s="677"/>
      <c r="Y692" s="678"/>
      <c r="Z692" s="677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</row>
    <row r="693" spans="1:37">
      <c r="A693" s="676"/>
      <c r="B693" s="677"/>
      <c r="C693" s="677"/>
      <c r="D693" s="677"/>
      <c r="E693" s="677"/>
      <c r="F693" s="677"/>
      <c r="G693" s="677"/>
      <c r="H693" s="677"/>
      <c r="I693" s="677"/>
      <c r="J693" s="677"/>
      <c r="K693" s="677"/>
      <c r="L693" s="677"/>
      <c r="M693" s="678"/>
      <c r="N693" s="677"/>
      <c r="O693" s="677"/>
      <c r="P693" s="677"/>
      <c r="Q693" s="677"/>
      <c r="R693" s="677"/>
      <c r="S693" s="677"/>
      <c r="T693" s="677"/>
      <c r="U693" s="677"/>
      <c r="V693" s="678"/>
      <c r="W693" s="677"/>
      <c r="X693" s="677"/>
      <c r="Y693" s="678"/>
      <c r="Z693" s="677"/>
      <c r="AA693" s="677"/>
      <c r="AB693" s="677"/>
      <c r="AC693" s="677"/>
      <c r="AD693" s="677"/>
      <c r="AE693" s="677"/>
      <c r="AF693" s="677"/>
      <c r="AG693" s="677"/>
      <c r="AH693" s="677"/>
      <c r="AI693" s="677"/>
      <c r="AJ693" s="677"/>
      <c r="AK693" s="677"/>
    </row>
    <row r="694" spans="1:37">
      <c r="A694" s="676"/>
      <c r="B694" s="677"/>
      <c r="C694" s="677"/>
      <c r="D694" s="677"/>
      <c r="E694" s="677"/>
      <c r="F694" s="677"/>
      <c r="G694" s="677"/>
      <c r="H694" s="677"/>
      <c r="I694" s="677"/>
      <c r="J694" s="677"/>
      <c r="K694" s="677"/>
      <c r="L694" s="677"/>
      <c r="M694" s="678"/>
      <c r="N694" s="677"/>
      <c r="O694" s="677"/>
      <c r="P694" s="677"/>
      <c r="Q694" s="677"/>
      <c r="R694" s="677"/>
      <c r="S694" s="677"/>
      <c r="T694" s="677"/>
      <c r="U694" s="677"/>
      <c r="V694" s="678"/>
      <c r="W694" s="677"/>
      <c r="X694" s="677"/>
      <c r="Y694" s="678"/>
      <c r="Z694" s="677"/>
      <c r="AA694" s="677"/>
      <c r="AB694" s="677"/>
      <c r="AC694" s="677"/>
      <c r="AD694" s="677"/>
      <c r="AE694" s="677"/>
      <c r="AF694" s="677"/>
      <c r="AG694" s="677"/>
      <c r="AH694" s="677"/>
      <c r="AI694" s="677"/>
      <c r="AJ694" s="677"/>
      <c r="AK694" s="677"/>
    </row>
    <row r="695" spans="1:37">
      <c r="A695" s="676"/>
      <c r="B695" s="677"/>
      <c r="C695" s="677"/>
      <c r="D695" s="677"/>
      <c r="E695" s="677"/>
      <c r="F695" s="677"/>
      <c r="G695" s="677"/>
      <c r="H695" s="677"/>
      <c r="I695" s="677"/>
      <c r="J695" s="677"/>
      <c r="K695" s="677"/>
      <c r="L695" s="677"/>
      <c r="M695" s="678"/>
      <c r="N695" s="677"/>
      <c r="O695" s="677"/>
      <c r="P695" s="677"/>
      <c r="Q695" s="677"/>
      <c r="R695" s="677"/>
      <c r="S695" s="677"/>
      <c r="T695" s="677"/>
      <c r="U695" s="677"/>
      <c r="V695" s="678"/>
      <c r="W695" s="677"/>
      <c r="X695" s="677"/>
      <c r="Y695" s="678"/>
      <c r="Z695" s="677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</row>
    <row r="696" spans="1:37">
      <c r="A696" s="676"/>
      <c r="B696" s="677"/>
      <c r="C696" s="677"/>
      <c r="D696" s="677"/>
      <c r="E696" s="677"/>
      <c r="F696" s="677"/>
      <c r="G696" s="677"/>
      <c r="H696" s="677"/>
      <c r="I696" s="677"/>
      <c r="J696" s="677"/>
      <c r="K696" s="677"/>
      <c r="L696" s="677"/>
      <c r="M696" s="678"/>
      <c r="N696" s="677"/>
      <c r="O696" s="677"/>
      <c r="P696" s="677"/>
      <c r="Q696" s="677"/>
      <c r="R696" s="677"/>
      <c r="S696" s="677"/>
      <c r="T696" s="677"/>
      <c r="U696" s="677"/>
      <c r="V696" s="678"/>
      <c r="W696" s="677"/>
      <c r="X696" s="677"/>
      <c r="Y696" s="678"/>
      <c r="Z696" s="677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</row>
    <row r="697" spans="1:37">
      <c r="A697" s="676"/>
      <c r="B697" s="677"/>
      <c r="C697" s="677"/>
      <c r="D697" s="677"/>
      <c r="E697" s="677"/>
      <c r="F697" s="677"/>
      <c r="G697" s="677"/>
      <c r="H697" s="677"/>
      <c r="I697" s="677"/>
      <c r="J697" s="677"/>
      <c r="K697" s="677"/>
      <c r="L697" s="677"/>
      <c r="M697" s="678"/>
      <c r="N697" s="677"/>
      <c r="O697" s="677"/>
      <c r="P697" s="677"/>
      <c r="Q697" s="677"/>
      <c r="R697" s="677"/>
      <c r="S697" s="677"/>
      <c r="T697" s="677"/>
      <c r="U697" s="677"/>
      <c r="V697" s="678"/>
      <c r="W697" s="677"/>
      <c r="X697" s="677"/>
      <c r="Y697" s="678"/>
      <c r="Z697" s="677"/>
      <c r="AA697" s="677"/>
      <c r="AB697" s="677"/>
      <c r="AC697" s="677"/>
      <c r="AD697" s="677"/>
      <c r="AE697" s="677"/>
      <c r="AF697" s="677"/>
      <c r="AG697" s="677"/>
      <c r="AH697" s="677"/>
      <c r="AI697" s="677"/>
      <c r="AJ697" s="677"/>
      <c r="AK697" s="677"/>
    </row>
    <row r="698" spans="1:37">
      <c r="A698" s="676"/>
      <c r="B698" s="677"/>
      <c r="C698" s="677"/>
      <c r="D698" s="677"/>
      <c r="E698" s="677"/>
      <c r="F698" s="677"/>
      <c r="G698" s="677"/>
      <c r="H698" s="677"/>
      <c r="I698" s="677"/>
      <c r="J698" s="677"/>
      <c r="K698" s="677"/>
      <c r="L698" s="677"/>
      <c r="M698" s="678"/>
      <c r="N698" s="677"/>
      <c r="O698" s="677"/>
      <c r="P698" s="677"/>
      <c r="Q698" s="677"/>
      <c r="R698" s="677"/>
      <c r="S698" s="677"/>
      <c r="T698" s="677"/>
      <c r="U698" s="677"/>
      <c r="V698" s="678"/>
      <c r="W698" s="677"/>
      <c r="X698" s="677"/>
      <c r="Y698" s="678"/>
      <c r="Z698" s="677"/>
      <c r="AA698" s="677"/>
      <c r="AB698" s="677"/>
      <c r="AC698" s="677"/>
      <c r="AD698" s="677"/>
      <c r="AE698" s="677"/>
      <c r="AF698" s="677"/>
      <c r="AG698" s="677"/>
      <c r="AH698" s="677"/>
      <c r="AI698" s="677"/>
      <c r="AJ698" s="677"/>
      <c r="AK698" s="677"/>
    </row>
    <row r="699" spans="1:37">
      <c r="A699" s="676"/>
      <c r="B699" s="677"/>
      <c r="C699" s="677"/>
      <c r="D699" s="677"/>
      <c r="E699" s="677"/>
      <c r="F699" s="677"/>
      <c r="G699" s="677"/>
      <c r="H699" s="677"/>
      <c r="I699" s="677"/>
      <c r="J699" s="677"/>
      <c r="K699" s="677"/>
      <c r="L699" s="677"/>
      <c r="M699" s="678"/>
      <c r="N699" s="677"/>
      <c r="O699" s="677"/>
      <c r="P699" s="677"/>
      <c r="Q699" s="677"/>
      <c r="R699" s="677"/>
      <c r="S699" s="677"/>
      <c r="T699" s="677"/>
      <c r="U699" s="677"/>
      <c r="V699" s="678"/>
      <c r="W699" s="677"/>
      <c r="X699" s="677"/>
      <c r="Y699" s="678"/>
      <c r="Z699" s="677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</row>
    <row r="700" spans="1:37">
      <c r="A700" s="676"/>
      <c r="B700" s="677"/>
      <c r="C700" s="677"/>
      <c r="D700" s="677"/>
      <c r="E700" s="677"/>
      <c r="F700" s="677"/>
      <c r="G700" s="677"/>
      <c r="H700" s="677"/>
      <c r="I700" s="677"/>
      <c r="J700" s="677"/>
      <c r="K700" s="677"/>
      <c r="L700" s="677"/>
      <c r="M700" s="678"/>
      <c r="N700" s="677"/>
      <c r="O700" s="677"/>
      <c r="P700" s="677"/>
      <c r="Q700" s="677"/>
      <c r="R700" s="677"/>
      <c r="S700" s="677"/>
      <c r="T700" s="677"/>
      <c r="U700" s="677"/>
      <c r="V700" s="678"/>
      <c r="W700" s="677"/>
      <c r="X700" s="677"/>
      <c r="Y700" s="678"/>
      <c r="Z700" s="677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</row>
    <row r="701" spans="1:37">
      <c r="A701" s="676"/>
      <c r="B701" s="677"/>
      <c r="C701" s="677"/>
      <c r="D701" s="677"/>
      <c r="E701" s="677"/>
      <c r="F701" s="677"/>
      <c r="G701" s="677"/>
      <c r="H701" s="677"/>
      <c r="I701" s="677"/>
      <c r="J701" s="677"/>
      <c r="K701" s="677"/>
      <c r="L701" s="677"/>
      <c r="M701" s="678"/>
      <c r="N701" s="677"/>
      <c r="O701" s="677"/>
      <c r="P701" s="677"/>
      <c r="Q701" s="677"/>
      <c r="R701" s="677"/>
      <c r="S701" s="677"/>
      <c r="T701" s="677"/>
      <c r="U701" s="677"/>
      <c r="V701" s="678"/>
      <c r="W701" s="677"/>
      <c r="X701" s="677"/>
      <c r="Y701" s="678"/>
      <c r="Z701" s="677"/>
      <c r="AA701" s="677"/>
      <c r="AB701" s="677"/>
      <c r="AC701" s="677"/>
      <c r="AD701" s="677"/>
      <c r="AE701" s="677"/>
      <c r="AF701" s="677"/>
      <c r="AG701" s="677"/>
      <c r="AH701" s="677"/>
      <c r="AI701" s="677"/>
      <c r="AJ701" s="677"/>
      <c r="AK701" s="677"/>
    </row>
    <row r="702" spans="1:37">
      <c r="A702" s="676"/>
      <c r="B702" s="677"/>
      <c r="C702" s="677"/>
      <c r="D702" s="677"/>
      <c r="E702" s="677"/>
      <c r="F702" s="677"/>
      <c r="G702" s="677"/>
      <c r="H702" s="677"/>
      <c r="I702" s="677"/>
      <c r="J702" s="677"/>
      <c r="K702" s="677"/>
      <c r="L702" s="677"/>
      <c r="M702" s="678"/>
      <c r="N702" s="677"/>
      <c r="O702" s="677"/>
      <c r="P702" s="677"/>
      <c r="Q702" s="677"/>
      <c r="R702" s="677"/>
      <c r="S702" s="677"/>
      <c r="T702" s="677"/>
      <c r="U702" s="677"/>
      <c r="V702" s="678"/>
      <c r="W702" s="677"/>
      <c r="X702" s="677"/>
      <c r="Y702" s="678"/>
      <c r="Z702" s="677"/>
      <c r="AA702" s="677"/>
      <c r="AB702" s="677"/>
      <c r="AC702" s="677"/>
      <c r="AD702" s="677"/>
      <c r="AE702" s="677"/>
      <c r="AF702" s="677"/>
      <c r="AG702" s="677"/>
      <c r="AH702" s="677"/>
      <c r="AI702" s="677"/>
      <c r="AJ702" s="677"/>
      <c r="AK702" s="677"/>
    </row>
    <row r="703" spans="1:37">
      <c r="A703" s="676"/>
      <c r="B703" s="677"/>
      <c r="C703" s="677"/>
      <c r="D703" s="677"/>
      <c r="E703" s="677"/>
      <c r="F703" s="677"/>
      <c r="G703" s="677"/>
      <c r="H703" s="677"/>
      <c r="I703" s="677"/>
      <c r="J703" s="677"/>
      <c r="K703" s="677"/>
      <c r="L703" s="677"/>
      <c r="M703" s="678"/>
      <c r="N703" s="677"/>
      <c r="O703" s="677"/>
      <c r="P703" s="677"/>
      <c r="Q703" s="677"/>
      <c r="R703" s="677"/>
      <c r="S703" s="677"/>
      <c r="T703" s="677"/>
      <c r="U703" s="677"/>
      <c r="V703" s="678"/>
      <c r="W703" s="677"/>
      <c r="X703" s="677"/>
      <c r="Y703" s="678"/>
      <c r="Z703" s="677"/>
      <c r="AA703" s="677"/>
      <c r="AB703" s="677"/>
      <c r="AC703" s="677"/>
      <c r="AD703" s="677"/>
      <c r="AE703" s="677"/>
      <c r="AF703" s="677"/>
      <c r="AG703" s="677"/>
      <c r="AH703" s="677"/>
      <c r="AI703" s="677"/>
      <c r="AJ703" s="677"/>
      <c r="AK703" s="677"/>
    </row>
    <row r="704" spans="1:37">
      <c r="A704" s="676"/>
      <c r="B704" s="677"/>
      <c r="C704" s="677"/>
      <c r="D704" s="677"/>
      <c r="E704" s="677"/>
      <c r="F704" s="677"/>
      <c r="G704" s="677"/>
      <c r="H704" s="677"/>
      <c r="I704" s="677"/>
      <c r="J704" s="677"/>
      <c r="K704" s="677"/>
      <c r="L704" s="677"/>
      <c r="M704" s="678"/>
      <c r="N704" s="677"/>
      <c r="O704" s="677"/>
      <c r="P704" s="677"/>
      <c r="Q704" s="677"/>
      <c r="R704" s="677"/>
      <c r="S704" s="677"/>
      <c r="T704" s="677"/>
      <c r="U704" s="677"/>
      <c r="V704" s="678"/>
      <c r="W704" s="677"/>
      <c r="X704" s="677"/>
      <c r="Y704" s="678"/>
      <c r="Z704" s="677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</row>
    <row r="705" spans="1:37">
      <c r="A705" s="676"/>
      <c r="B705" s="677"/>
      <c r="C705" s="677"/>
      <c r="D705" s="677"/>
      <c r="E705" s="677"/>
      <c r="F705" s="677"/>
      <c r="G705" s="677"/>
      <c r="H705" s="677"/>
      <c r="I705" s="677"/>
      <c r="J705" s="677"/>
      <c r="K705" s="677"/>
      <c r="L705" s="677"/>
      <c r="M705" s="678"/>
      <c r="N705" s="677"/>
      <c r="O705" s="677"/>
      <c r="P705" s="677"/>
      <c r="Q705" s="677"/>
      <c r="R705" s="677"/>
      <c r="S705" s="677"/>
      <c r="T705" s="677"/>
      <c r="U705" s="677"/>
      <c r="V705" s="678"/>
      <c r="W705" s="677"/>
      <c r="X705" s="677"/>
      <c r="Y705" s="678"/>
      <c r="Z705" s="677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</row>
    <row r="706" spans="1:37">
      <c r="A706" s="676"/>
      <c r="B706" s="677"/>
      <c r="C706" s="677"/>
      <c r="D706" s="677"/>
      <c r="E706" s="677"/>
      <c r="F706" s="677"/>
      <c r="G706" s="677"/>
      <c r="H706" s="677"/>
      <c r="I706" s="677"/>
      <c r="J706" s="677"/>
      <c r="K706" s="677"/>
      <c r="L706" s="677"/>
      <c r="M706" s="678"/>
      <c r="N706" s="677"/>
      <c r="O706" s="677"/>
      <c r="P706" s="677"/>
      <c r="Q706" s="677"/>
      <c r="R706" s="677"/>
      <c r="S706" s="677"/>
      <c r="T706" s="677"/>
      <c r="U706" s="677"/>
      <c r="V706" s="678"/>
      <c r="W706" s="677"/>
      <c r="X706" s="677"/>
      <c r="Y706" s="678"/>
      <c r="Z706" s="677"/>
      <c r="AA706" s="677"/>
      <c r="AB706" s="677"/>
      <c r="AC706" s="677"/>
      <c r="AD706" s="677"/>
      <c r="AE706" s="677"/>
      <c r="AF706" s="677"/>
      <c r="AG706" s="677"/>
      <c r="AH706" s="677"/>
      <c r="AI706" s="677"/>
      <c r="AJ706" s="677"/>
      <c r="AK706" s="677"/>
    </row>
    <row r="707" spans="1:37">
      <c r="A707" s="676"/>
      <c r="B707" s="677"/>
      <c r="C707" s="677"/>
      <c r="D707" s="677"/>
      <c r="E707" s="677"/>
      <c r="F707" s="677"/>
      <c r="G707" s="677"/>
      <c r="H707" s="677"/>
      <c r="I707" s="677"/>
      <c r="J707" s="677"/>
      <c r="K707" s="677"/>
      <c r="L707" s="677"/>
      <c r="M707" s="678"/>
      <c r="N707" s="677"/>
      <c r="O707" s="677"/>
      <c r="P707" s="677"/>
      <c r="Q707" s="677"/>
      <c r="R707" s="677"/>
      <c r="S707" s="677"/>
      <c r="T707" s="677"/>
      <c r="U707" s="677"/>
      <c r="V707" s="678"/>
      <c r="W707" s="677"/>
      <c r="X707" s="677"/>
      <c r="Y707" s="678"/>
      <c r="Z707" s="677"/>
      <c r="AA707" s="677"/>
      <c r="AB707" s="677"/>
      <c r="AC707" s="677"/>
      <c r="AD707" s="677"/>
      <c r="AE707" s="677"/>
      <c r="AF707" s="677"/>
      <c r="AG707" s="677"/>
      <c r="AH707" s="677"/>
      <c r="AI707" s="677"/>
      <c r="AJ707" s="677"/>
      <c r="AK707" s="677"/>
    </row>
    <row r="708" spans="1:37">
      <c r="A708" s="676"/>
      <c r="B708" s="677"/>
      <c r="C708" s="677"/>
      <c r="D708" s="677"/>
      <c r="E708" s="677"/>
      <c r="F708" s="677"/>
      <c r="G708" s="677"/>
      <c r="H708" s="677"/>
      <c r="I708" s="677"/>
      <c r="J708" s="677"/>
      <c r="K708" s="677"/>
      <c r="L708" s="677"/>
      <c r="M708" s="678"/>
      <c r="N708" s="677"/>
      <c r="O708" s="677"/>
      <c r="P708" s="677"/>
      <c r="Q708" s="677"/>
      <c r="R708" s="677"/>
      <c r="S708" s="677"/>
      <c r="T708" s="677"/>
      <c r="U708" s="677"/>
      <c r="V708" s="678"/>
      <c r="W708" s="677"/>
      <c r="X708" s="677"/>
      <c r="Y708" s="678"/>
      <c r="Z708" s="677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</row>
    <row r="709" spans="1:37">
      <c r="A709" s="676"/>
      <c r="B709" s="677"/>
      <c r="C709" s="677"/>
      <c r="D709" s="677"/>
      <c r="E709" s="677"/>
      <c r="F709" s="677"/>
      <c r="G709" s="677"/>
      <c r="H709" s="677"/>
      <c r="I709" s="677"/>
      <c r="J709" s="677"/>
      <c r="K709" s="677"/>
      <c r="L709" s="677"/>
      <c r="M709" s="678"/>
      <c r="N709" s="677"/>
      <c r="O709" s="677"/>
      <c r="P709" s="677"/>
      <c r="Q709" s="677"/>
      <c r="R709" s="677"/>
      <c r="S709" s="677"/>
      <c r="T709" s="677"/>
      <c r="U709" s="677"/>
      <c r="V709" s="678"/>
      <c r="W709" s="677"/>
      <c r="X709" s="677"/>
      <c r="Y709" s="678"/>
      <c r="Z709" s="677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</row>
    <row r="710" spans="1:37">
      <c r="A710" s="676"/>
      <c r="B710" s="677"/>
      <c r="C710" s="677"/>
      <c r="D710" s="677"/>
      <c r="E710" s="677"/>
      <c r="F710" s="677"/>
      <c r="G710" s="677"/>
      <c r="H710" s="677"/>
      <c r="I710" s="677"/>
      <c r="J710" s="677"/>
      <c r="K710" s="677"/>
      <c r="L710" s="677"/>
      <c r="M710" s="678"/>
      <c r="N710" s="677"/>
      <c r="O710" s="677"/>
      <c r="P710" s="677"/>
      <c r="Q710" s="677"/>
      <c r="R710" s="677"/>
      <c r="S710" s="677"/>
      <c r="T710" s="677"/>
      <c r="U710" s="677"/>
      <c r="V710" s="678"/>
      <c r="W710" s="677"/>
      <c r="X710" s="677"/>
      <c r="Y710" s="678"/>
      <c r="Z710" s="677"/>
      <c r="AA710" s="677"/>
      <c r="AB710" s="677"/>
      <c r="AC710" s="677"/>
      <c r="AD710" s="677"/>
      <c r="AE710" s="677"/>
      <c r="AF710" s="677"/>
      <c r="AG710" s="677"/>
      <c r="AH710" s="677"/>
      <c r="AI710" s="677"/>
      <c r="AJ710" s="677"/>
      <c r="AK710" s="677"/>
    </row>
    <row r="711" spans="1:37">
      <c r="A711" s="676"/>
      <c r="B711" s="677"/>
      <c r="C711" s="677"/>
      <c r="D711" s="677"/>
      <c r="E711" s="677"/>
      <c r="F711" s="677"/>
      <c r="G711" s="677"/>
      <c r="H711" s="677"/>
      <c r="I711" s="677"/>
      <c r="J711" s="677"/>
      <c r="K711" s="677"/>
      <c r="L711" s="677"/>
      <c r="M711" s="678"/>
      <c r="N711" s="677"/>
      <c r="O711" s="677"/>
      <c r="P711" s="677"/>
      <c r="Q711" s="677"/>
      <c r="R711" s="677"/>
      <c r="S711" s="677"/>
      <c r="T711" s="677"/>
      <c r="U711" s="677"/>
      <c r="V711" s="678"/>
      <c r="W711" s="677"/>
      <c r="X711" s="677"/>
      <c r="Y711" s="678"/>
      <c r="Z711" s="677"/>
      <c r="AA711" s="677"/>
      <c r="AB711" s="677"/>
      <c r="AC711" s="677"/>
      <c r="AD711" s="677"/>
      <c r="AE711" s="677"/>
      <c r="AF711" s="677"/>
      <c r="AG711" s="677"/>
      <c r="AH711" s="677"/>
      <c r="AI711" s="677"/>
      <c r="AJ711" s="677"/>
      <c r="AK711" s="677"/>
    </row>
    <row r="712" spans="1:37">
      <c r="A712" s="676"/>
      <c r="B712" s="677"/>
      <c r="C712" s="677"/>
      <c r="D712" s="677"/>
      <c r="E712" s="677"/>
      <c r="F712" s="677"/>
      <c r="G712" s="677"/>
      <c r="H712" s="677"/>
      <c r="I712" s="677"/>
      <c r="J712" s="677"/>
      <c r="K712" s="677"/>
      <c r="L712" s="677"/>
      <c r="M712" s="678"/>
      <c r="N712" s="677"/>
      <c r="O712" s="677"/>
      <c r="P712" s="677"/>
      <c r="Q712" s="677"/>
      <c r="R712" s="677"/>
      <c r="S712" s="677"/>
      <c r="T712" s="677"/>
      <c r="U712" s="677"/>
      <c r="V712" s="678"/>
      <c r="W712" s="677"/>
      <c r="X712" s="677"/>
      <c r="Y712" s="678"/>
      <c r="Z712" s="677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</row>
    <row r="713" spans="1:37">
      <c r="A713" s="676"/>
      <c r="B713" s="677"/>
      <c r="C713" s="677"/>
      <c r="D713" s="677"/>
      <c r="E713" s="677"/>
      <c r="F713" s="677"/>
      <c r="G713" s="677"/>
      <c r="H713" s="677"/>
      <c r="I713" s="677"/>
      <c r="J713" s="677"/>
      <c r="K713" s="677"/>
      <c r="L713" s="677"/>
      <c r="M713" s="678"/>
      <c r="N713" s="677"/>
      <c r="O713" s="677"/>
      <c r="P713" s="677"/>
      <c r="Q713" s="677"/>
      <c r="R713" s="677"/>
      <c r="S713" s="677"/>
      <c r="T713" s="677"/>
      <c r="U713" s="677"/>
      <c r="V713" s="678"/>
      <c r="W713" s="677"/>
      <c r="X713" s="677"/>
      <c r="Y713" s="678"/>
      <c r="Z713" s="677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</row>
    <row r="714" spans="1:37">
      <c r="A714" s="676"/>
      <c r="B714" s="677"/>
      <c r="C714" s="677"/>
      <c r="D714" s="677"/>
      <c r="E714" s="677"/>
      <c r="F714" s="677"/>
      <c r="G714" s="677"/>
      <c r="H714" s="677"/>
      <c r="I714" s="677"/>
      <c r="J714" s="677"/>
      <c r="K714" s="677"/>
      <c r="L714" s="677"/>
      <c r="M714" s="678"/>
      <c r="N714" s="677"/>
      <c r="O714" s="677"/>
      <c r="P714" s="677"/>
      <c r="Q714" s="677"/>
      <c r="R714" s="677"/>
      <c r="S714" s="677"/>
      <c r="T714" s="677"/>
      <c r="U714" s="677"/>
      <c r="V714" s="678"/>
      <c r="W714" s="677"/>
      <c r="X714" s="677"/>
      <c r="Y714" s="678"/>
      <c r="Z714" s="677"/>
      <c r="AA714" s="677"/>
      <c r="AB714" s="677"/>
      <c r="AC714" s="677"/>
      <c r="AD714" s="677"/>
      <c r="AE714" s="677"/>
      <c r="AF714" s="677"/>
      <c r="AG714" s="677"/>
      <c r="AH714" s="677"/>
      <c r="AI714" s="677"/>
      <c r="AJ714" s="677"/>
      <c r="AK714" s="677"/>
    </row>
    <row r="715" spans="1:37">
      <c r="A715" s="676"/>
      <c r="B715" s="677"/>
      <c r="C715" s="677"/>
      <c r="D715" s="677"/>
      <c r="E715" s="677"/>
      <c r="F715" s="677"/>
      <c r="G715" s="677"/>
      <c r="H715" s="677"/>
      <c r="I715" s="677"/>
      <c r="J715" s="677"/>
      <c r="K715" s="677"/>
      <c r="L715" s="677"/>
      <c r="M715" s="678"/>
      <c r="N715" s="677"/>
      <c r="O715" s="677"/>
      <c r="P715" s="677"/>
      <c r="Q715" s="677"/>
      <c r="R715" s="677"/>
      <c r="S715" s="677"/>
      <c r="T715" s="677"/>
      <c r="U715" s="677"/>
      <c r="V715" s="678"/>
      <c r="W715" s="677"/>
      <c r="X715" s="677"/>
      <c r="Y715" s="678"/>
      <c r="Z715" s="677"/>
      <c r="AA715" s="677"/>
      <c r="AB715" s="677"/>
      <c r="AC715" s="677"/>
      <c r="AD715" s="677"/>
      <c r="AE715" s="677"/>
      <c r="AF715" s="677"/>
      <c r="AG715" s="677"/>
      <c r="AH715" s="677"/>
      <c r="AI715" s="677"/>
      <c r="AJ715" s="677"/>
      <c r="AK715" s="677"/>
    </row>
    <row r="716" spans="1:37">
      <c r="A716" s="676"/>
      <c r="B716" s="677"/>
      <c r="C716" s="677"/>
      <c r="D716" s="677"/>
      <c r="E716" s="677"/>
      <c r="F716" s="677"/>
      <c r="G716" s="677"/>
      <c r="H716" s="677"/>
      <c r="I716" s="677"/>
      <c r="J716" s="677"/>
      <c r="K716" s="677"/>
      <c r="L716" s="677"/>
      <c r="M716" s="678"/>
      <c r="N716" s="677"/>
      <c r="O716" s="677"/>
      <c r="P716" s="677"/>
      <c r="Q716" s="677"/>
      <c r="R716" s="677"/>
      <c r="S716" s="677"/>
      <c r="T716" s="677"/>
      <c r="U716" s="677"/>
      <c r="V716" s="678"/>
      <c r="W716" s="677"/>
      <c r="X716" s="677"/>
      <c r="Y716" s="678"/>
      <c r="Z716" s="677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</row>
    <row r="717" spans="1:37">
      <c r="A717" s="676"/>
      <c r="B717" s="677"/>
      <c r="C717" s="677"/>
      <c r="D717" s="677"/>
      <c r="E717" s="677"/>
      <c r="F717" s="677"/>
      <c r="G717" s="677"/>
      <c r="H717" s="677"/>
      <c r="I717" s="677"/>
      <c r="J717" s="677"/>
      <c r="K717" s="677"/>
      <c r="L717" s="677"/>
      <c r="M717" s="678"/>
      <c r="N717" s="677"/>
      <c r="O717" s="677"/>
      <c r="P717" s="677"/>
      <c r="Q717" s="677"/>
      <c r="R717" s="677"/>
      <c r="S717" s="677"/>
      <c r="T717" s="677"/>
      <c r="U717" s="677"/>
      <c r="V717" s="678"/>
      <c r="W717" s="677"/>
      <c r="X717" s="677"/>
      <c r="Y717" s="678"/>
      <c r="Z717" s="677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</row>
    <row r="718" spans="1:37">
      <c r="A718" s="676"/>
      <c r="B718" s="677"/>
      <c r="C718" s="677"/>
      <c r="D718" s="677"/>
      <c r="E718" s="677"/>
      <c r="F718" s="677"/>
      <c r="G718" s="677"/>
      <c r="H718" s="677"/>
      <c r="I718" s="677"/>
      <c r="J718" s="677"/>
      <c r="K718" s="677"/>
      <c r="L718" s="677"/>
      <c r="M718" s="678"/>
      <c r="N718" s="677"/>
      <c r="O718" s="677"/>
      <c r="P718" s="677"/>
      <c r="Q718" s="677"/>
      <c r="R718" s="677"/>
      <c r="S718" s="677"/>
      <c r="T718" s="677"/>
      <c r="U718" s="677"/>
      <c r="V718" s="678"/>
      <c r="W718" s="677"/>
      <c r="X718" s="677"/>
      <c r="Y718" s="678"/>
      <c r="Z718" s="677"/>
      <c r="AA718" s="677"/>
      <c r="AB718" s="677"/>
      <c r="AC718" s="677"/>
      <c r="AD718" s="677"/>
      <c r="AE718" s="677"/>
      <c r="AF718" s="677"/>
      <c r="AG718" s="677"/>
      <c r="AH718" s="677"/>
      <c r="AI718" s="677"/>
      <c r="AJ718" s="677"/>
      <c r="AK718" s="677"/>
    </row>
    <row r="719" spans="1:37">
      <c r="A719" s="676"/>
      <c r="B719" s="677"/>
      <c r="C719" s="677"/>
      <c r="D719" s="677"/>
      <c r="E719" s="677"/>
      <c r="F719" s="677"/>
      <c r="G719" s="677"/>
      <c r="H719" s="677"/>
      <c r="I719" s="677"/>
      <c r="J719" s="677"/>
      <c r="K719" s="677"/>
      <c r="L719" s="677"/>
      <c r="M719" s="678"/>
      <c r="N719" s="677"/>
      <c r="O719" s="677"/>
      <c r="P719" s="677"/>
      <c r="Q719" s="677"/>
      <c r="R719" s="677"/>
      <c r="S719" s="677"/>
      <c r="T719" s="677"/>
      <c r="U719" s="677"/>
      <c r="V719" s="678"/>
      <c r="W719" s="677"/>
      <c r="X719" s="677"/>
      <c r="Y719" s="678"/>
      <c r="Z719" s="677"/>
      <c r="AA719" s="677"/>
      <c r="AB719" s="677"/>
      <c r="AC719" s="677"/>
      <c r="AD719" s="677"/>
      <c r="AE719" s="677"/>
      <c r="AF719" s="677"/>
      <c r="AG719" s="677"/>
      <c r="AH719" s="677"/>
      <c r="AI719" s="677"/>
      <c r="AJ719" s="677"/>
      <c r="AK719" s="677"/>
    </row>
    <row r="720" spans="1:37">
      <c r="A720" s="676"/>
      <c r="B720" s="677"/>
      <c r="C720" s="677"/>
      <c r="D720" s="677"/>
      <c r="E720" s="677"/>
      <c r="F720" s="677"/>
      <c r="G720" s="677"/>
      <c r="H720" s="677"/>
      <c r="I720" s="677"/>
      <c r="J720" s="677"/>
      <c r="K720" s="677"/>
      <c r="L720" s="677"/>
      <c r="M720" s="678"/>
      <c r="N720" s="677"/>
      <c r="O720" s="677"/>
      <c r="P720" s="677"/>
      <c r="Q720" s="677"/>
      <c r="R720" s="677"/>
      <c r="S720" s="677"/>
      <c r="T720" s="677"/>
      <c r="U720" s="677"/>
      <c r="V720" s="678"/>
      <c r="W720" s="677"/>
      <c r="X720" s="677"/>
      <c r="Y720" s="678"/>
      <c r="Z720" s="677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</row>
    <row r="721" spans="1:37">
      <c r="A721" s="676"/>
      <c r="B721" s="677"/>
      <c r="C721" s="677"/>
      <c r="D721" s="677"/>
      <c r="E721" s="677"/>
      <c r="F721" s="677"/>
      <c r="G721" s="677"/>
      <c r="H721" s="677"/>
      <c r="I721" s="677"/>
      <c r="J721" s="677"/>
      <c r="K721" s="677"/>
      <c r="L721" s="677"/>
      <c r="M721" s="678"/>
      <c r="N721" s="677"/>
      <c r="O721" s="677"/>
      <c r="P721" s="677"/>
      <c r="Q721" s="677"/>
      <c r="R721" s="677"/>
      <c r="S721" s="677"/>
      <c r="T721" s="677"/>
      <c r="U721" s="677"/>
      <c r="V721" s="678"/>
      <c r="W721" s="677"/>
      <c r="X721" s="677"/>
      <c r="Y721" s="678"/>
      <c r="Z721" s="677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</row>
    <row r="722" spans="1:37">
      <c r="A722" s="676"/>
      <c r="B722" s="677"/>
      <c r="C722" s="677"/>
      <c r="D722" s="677"/>
      <c r="E722" s="677"/>
      <c r="F722" s="677"/>
      <c r="G722" s="677"/>
      <c r="H722" s="677"/>
      <c r="I722" s="677"/>
      <c r="J722" s="677"/>
      <c r="K722" s="677"/>
      <c r="L722" s="677"/>
      <c r="M722" s="678"/>
      <c r="N722" s="677"/>
      <c r="O722" s="677"/>
      <c r="P722" s="677"/>
      <c r="Q722" s="677"/>
      <c r="R722" s="677"/>
      <c r="S722" s="677"/>
      <c r="T722" s="677"/>
      <c r="U722" s="677"/>
      <c r="V722" s="678"/>
      <c r="W722" s="677"/>
      <c r="X722" s="677"/>
      <c r="Y722" s="678"/>
      <c r="Z722" s="677"/>
      <c r="AA722" s="677"/>
      <c r="AB722" s="677"/>
      <c r="AC722" s="677"/>
      <c r="AD722" s="677"/>
      <c r="AE722" s="677"/>
      <c r="AF722" s="677"/>
      <c r="AG722" s="677"/>
      <c r="AH722" s="677"/>
      <c r="AI722" s="677"/>
      <c r="AJ722" s="677"/>
      <c r="AK722" s="677"/>
    </row>
    <row r="723" spans="1:37">
      <c r="A723" s="676"/>
      <c r="B723" s="677"/>
      <c r="C723" s="677"/>
      <c r="D723" s="677"/>
      <c r="E723" s="677"/>
      <c r="F723" s="677"/>
      <c r="G723" s="677"/>
      <c r="H723" s="677"/>
      <c r="I723" s="677"/>
      <c r="J723" s="677"/>
      <c r="K723" s="677"/>
      <c r="L723" s="677"/>
      <c r="M723" s="678"/>
      <c r="N723" s="677"/>
      <c r="O723" s="677"/>
      <c r="P723" s="677"/>
      <c r="Q723" s="677"/>
      <c r="R723" s="677"/>
      <c r="S723" s="677"/>
      <c r="T723" s="677"/>
      <c r="U723" s="677"/>
      <c r="V723" s="678"/>
      <c r="W723" s="677"/>
      <c r="X723" s="677"/>
      <c r="Y723" s="678"/>
      <c r="Z723" s="677"/>
      <c r="AA723" s="677"/>
      <c r="AB723" s="677"/>
      <c r="AC723" s="677"/>
      <c r="AD723" s="677"/>
      <c r="AE723" s="677"/>
      <c r="AF723" s="677"/>
      <c r="AG723" s="677"/>
      <c r="AH723" s="677"/>
      <c r="AI723" s="677"/>
      <c r="AJ723" s="677"/>
      <c r="AK723" s="677"/>
    </row>
    <row r="724" spans="1:37">
      <c r="A724" s="676"/>
      <c r="B724" s="677"/>
      <c r="C724" s="677"/>
      <c r="D724" s="677"/>
      <c r="E724" s="677"/>
      <c r="F724" s="677"/>
      <c r="G724" s="677"/>
      <c r="H724" s="677"/>
      <c r="I724" s="677"/>
      <c r="J724" s="677"/>
      <c r="K724" s="677"/>
      <c r="L724" s="677"/>
      <c r="M724" s="678"/>
      <c r="N724" s="677"/>
      <c r="O724" s="677"/>
      <c r="P724" s="677"/>
      <c r="Q724" s="677"/>
      <c r="R724" s="677"/>
      <c r="S724" s="677"/>
      <c r="T724" s="677"/>
      <c r="U724" s="677"/>
      <c r="V724" s="678"/>
      <c r="W724" s="677"/>
      <c r="X724" s="677"/>
      <c r="Y724" s="678"/>
      <c r="Z724" s="677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</row>
    <row r="725" spans="1:37">
      <c r="A725" s="676"/>
      <c r="B725" s="677"/>
      <c r="C725" s="677"/>
      <c r="D725" s="677"/>
      <c r="E725" s="677"/>
      <c r="F725" s="677"/>
      <c r="G725" s="677"/>
      <c r="H725" s="677"/>
      <c r="I725" s="677"/>
      <c r="J725" s="677"/>
      <c r="K725" s="677"/>
      <c r="L725" s="677"/>
      <c r="M725" s="678"/>
      <c r="N725" s="677"/>
      <c r="O725" s="677"/>
      <c r="P725" s="677"/>
      <c r="Q725" s="677"/>
      <c r="R725" s="677"/>
      <c r="S725" s="677"/>
      <c r="T725" s="677"/>
      <c r="U725" s="677"/>
      <c r="V725" s="678"/>
      <c r="W725" s="677"/>
      <c r="X725" s="677"/>
      <c r="Y725" s="678"/>
      <c r="Z725" s="677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</row>
    <row r="726" spans="1:37">
      <c r="A726" s="676"/>
      <c r="B726" s="677"/>
      <c r="C726" s="677"/>
      <c r="D726" s="677"/>
      <c r="E726" s="677"/>
      <c r="F726" s="677"/>
      <c r="G726" s="677"/>
      <c r="H726" s="677"/>
      <c r="I726" s="677"/>
      <c r="J726" s="677"/>
      <c r="K726" s="677"/>
      <c r="L726" s="677"/>
      <c r="M726" s="678"/>
      <c r="N726" s="677"/>
      <c r="O726" s="677"/>
      <c r="P726" s="677"/>
      <c r="Q726" s="677"/>
      <c r="R726" s="677"/>
      <c r="S726" s="677"/>
      <c r="T726" s="677"/>
      <c r="U726" s="677"/>
      <c r="V726" s="678"/>
      <c r="W726" s="677"/>
      <c r="X726" s="677"/>
      <c r="Y726" s="678"/>
      <c r="Z726" s="677"/>
      <c r="AA726" s="677"/>
      <c r="AB726" s="677"/>
      <c r="AC726" s="677"/>
      <c r="AD726" s="677"/>
      <c r="AE726" s="677"/>
      <c r="AF726" s="677"/>
      <c r="AG726" s="677"/>
      <c r="AH726" s="677"/>
      <c r="AI726" s="677"/>
      <c r="AJ726" s="677"/>
      <c r="AK726" s="677"/>
    </row>
    <row r="727" spans="1:37">
      <c r="A727" s="676"/>
      <c r="B727" s="677"/>
      <c r="C727" s="677"/>
      <c r="D727" s="677"/>
      <c r="E727" s="677"/>
      <c r="F727" s="677"/>
      <c r="G727" s="677"/>
      <c r="H727" s="677"/>
      <c r="I727" s="677"/>
      <c r="J727" s="677"/>
      <c r="K727" s="677"/>
      <c r="L727" s="677"/>
      <c r="M727" s="678"/>
      <c r="N727" s="677"/>
      <c r="O727" s="677"/>
      <c r="P727" s="677"/>
      <c r="Q727" s="677"/>
      <c r="R727" s="677"/>
      <c r="S727" s="677"/>
      <c r="T727" s="677"/>
      <c r="U727" s="677"/>
      <c r="V727" s="678"/>
      <c r="W727" s="677"/>
      <c r="X727" s="677"/>
      <c r="Y727" s="678"/>
      <c r="Z727" s="677"/>
      <c r="AA727" s="677"/>
      <c r="AB727" s="677"/>
      <c r="AC727" s="677"/>
      <c r="AD727" s="677"/>
      <c r="AE727" s="677"/>
      <c r="AF727" s="677"/>
      <c r="AG727" s="677"/>
      <c r="AH727" s="677"/>
      <c r="AI727" s="677"/>
      <c r="AJ727" s="677"/>
      <c r="AK727" s="677"/>
    </row>
    <row r="728" spans="1:37">
      <c r="A728" s="676"/>
      <c r="B728" s="677"/>
      <c r="C728" s="677"/>
      <c r="D728" s="677"/>
      <c r="E728" s="677"/>
      <c r="F728" s="677"/>
      <c r="G728" s="677"/>
      <c r="H728" s="677"/>
      <c r="I728" s="677"/>
      <c r="J728" s="677"/>
      <c r="K728" s="677"/>
      <c r="L728" s="677"/>
      <c r="M728" s="678"/>
      <c r="N728" s="677"/>
      <c r="O728" s="677"/>
      <c r="P728" s="677"/>
      <c r="Q728" s="677"/>
      <c r="R728" s="677"/>
      <c r="S728" s="677"/>
      <c r="T728" s="677"/>
      <c r="U728" s="677"/>
      <c r="V728" s="678"/>
      <c r="W728" s="677"/>
      <c r="X728" s="677"/>
      <c r="Y728" s="678"/>
      <c r="Z728" s="677"/>
      <c r="AA728" s="677"/>
      <c r="AB728" s="677"/>
      <c r="AC728" s="677"/>
      <c r="AD728" s="677"/>
      <c r="AE728" s="677"/>
      <c r="AF728" s="677"/>
      <c r="AG728" s="677"/>
      <c r="AH728" s="677"/>
      <c r="AI728" s="677"/>
      <c r="AJ728" s="677"/>
      <c r="AK728" s="677"/>
    </row>
    <row r="729" spans="1:37">
      <c r="A729" s="676"/>
      <c r="B729" s="677"/>
      <c r="C729" s="677"/>
      <c r="D729" s="677"/>
      <c r="E729" s="677"/>
      <c r="F729" s="677"/>
      <c r="G729" s="677"/>
      <c r="H729" s="677"/>
      <c r="I729" s="677"/>
      <c r="J729" s="677"/>
      <c r="K729" s="677"/>
      <c r="L729" s="677"/>
      <c r="M729" s="678"/>
      <c r="N729" s="677"/>
      <c r="O729" s="677"/>
      <c r="P729" s="677"/>
      <c r="Q729" s="677"/>
      <c r="R729" s="677"/>
      <c r="S729" s="677"/>
      <c r="T729" s="677"/>
      <c r="U729" s="677"/>
      <c r="V729" s="678"/>
      <c r="W729" s="677"/>
      <c r="X729" s="677"/>
      <c r="Y729" s="678"/>
      <c r="Z729" s="677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</row>
    <row r="730" spans="1:37">
      <c r="A730" s="676"/>
      <c r="B730" s="677"/>
      <c r="C730" s="677"/>
      <c r="D730" s="677"/>
      <c r="E730" s="677"/>
      <c r="F730" s="677"/>
      <c r="G730" s="677"/>
      <c r="H730" s="677"/>
      <c r="I730" s="677"/>
      <c r="J730" s="677"/>
      <c r="K730" s="677"/>
      <c r="L730" s="677"/>
      <c r="M730" s="678"/>
      <c r="N730" s="677"/>
      <c r="O730" s="677"/>
      <c r="P730" s="677"/>
      <c r="Q730" s="677"/>
      <c r="R730" s="677"/>
      <c r="S730" s="677"/>
      <c r="T730" s="677"/>
      <c r="U730" s="677"/>
      <c r="V730" s="678"/>
      <c r="W730" s="677"/>
      <c r="X730" s="677"/>
      <c r="Y730" s="678"/>
      <c r="Z730" s="677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</row>
    <row r="731" spans="1:37">
      <c r="A731" s="676"/>
      <c r="B731" s="677"/>
      <c r="C731" s="677"/>
      <c r="D731" s="677"/>
      <c r="E731" s="677"/>
      <c r="F731" s="677"/>
      <c r="G731" s="677"/>
      <c r="H731" s="677"/>
      <c r="I731" s="677"/>
      <c r="J731" s="677"/>
      <c r="K731" s="677"/>
      <c r="L731" s="677"/>
      <c r="M731" s="678"/>
      <c r="N731" s="677"/>
      <c r="O731" s="677"/>
      <c r="P731" s="677"/>
      <c r="Q731" s="677"/>
      <c r="R731" s="677"/>
      <c r="S731" s="677"/>
      <c r="T731" s="677"/>
      <c r="U731" s="677"/>
      <c r="V731" s="678"/>
      <c r="W731" s="677"/>
      <c r="X731" s="677"/>
      <c r="Y731" s="678"/>
      <c r="Z731" s="677"/>
      <c r="AA731" s="677"/>
      <c r="AB731" s="677"/>
      <c r="AC731" s="677"/>
      <c r="AD731" s="677"/>
      <c r="AE731" s="677"/>
      <c r="AF731" s="677"/>
      <c r="AG731" s="677"/>
      <c r="AH731" s="677"/>
      <c r="AI731" s="677"/>
      <c r="AJ731" s="677"/>
      <c r="AK731" s="677"/>
    </row>
    <row r="732" spans="1:37">
      <c r="A732" s="676"/>
      <c r="B732" s="677"/>
      <c r="C732" s="677"/>
      <c r="D732" s="677"/>
      <c r="E732" s="677"/>
      <c r="F732" s="677"/>
      <c r="G732" s="677"/>
      <c r="H732" s="677"/>
      <c r="I732" s="677"/>
      <c r="J732" s="677"/>
      <c r="K732" s="677"/>
      <c r="L732" s="677"/>
      <c r="M732" s="678"/>
      <c r="N732" s="677"/>
      <c r="O732" s="677"/>
      <c r="P732" s="677"/>
      <c r="Q732" s="677"/>
      <c r="R732" s="677"/>
      <c r="S732" s="677"/>
      <c r="T732" s="677"/>
      <c r="U732" s="677"/>
      <c r="V732" s="678"/>
      <c r="W732" s="677"/>
      <c r="X732" s="677"/>
      <c r="Y732" s="678"/>
      <c r="Z732" s="677"/>
      <c r="AA732" s="677"/>
      <c r="AB732" s="677"/>
      <c r="AC732" s="677"/>
      <c r="AD732" s="677"/>
      <c r="AE732" s="677"/>
      <c r="AF732" s="677"/>
      <c r="AG732" s="677"/>
      <c r="AH732" s="677"/>
      <c r="AI732" s="677"/>
      <c r="AJ732" s="677"/>
      <c r="AK732" s="677"/>
    </row>
    <row r="733" spans="1:37">
      <c r="A733" s="676"/>
      <c r="B733" s="677"/>
      <c r="C733" s="677"/>
      <c r="D733" s="677"/>
      <c r="E733" s="677"/>
      <c r="F733" s="677"/>
      <c r="G733" s="677"/>
      <c r="H733" s="677"/>
      <c r="I733" s="677"/>
      <c r="J733" s="677"/>
      <c r="K733" s="677"/>
      <c r="L733" s="677"/>
      <c r="M733" s="678"/>
      <c r="N733" s="677"/>
      <c r="O733" s="677"/>
      <c r="P733" s="677"/>
      <c r="Q733" s="677"/>
      <c r="R733" s="677"/>
      <c r="S733" s="677"/>
      <c r="T733" s="677"/>
      <c r="U733" s="677"/>
      <c r="V733" s="678"/>
      <c r="W733" s="677"/>
      <c r="X733" s="677"/>
      <c r="Y733" s="678"/>
      <c r="Z733" s="677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</row>
    <row r="734" spans="1:37">
      <c r="A734" s="676"/>
      <c r="B734" s="677"/>
      <c r="C734" s="677"/>
      <c r="D734" s="677"/>
      <c r="E734" s="677"/>
      <c r="F734" s="677"/>
      <c r="G734" s="677"/>
      <c r="H734" s="677"/>
      <c r="I734" s="677"/>
      <c r="J734" s="677"/>
      <c r="K734" s="677"/>
      <c r="L734" s="677"/>
      <c r="M734" s="678"/>
      <c r="N734" s="677"/>
      <c r="O734" s="677"/>
      <c r="P734" s="677"/>
      <c r="Q734" s="677"/>
      <c r="R734" s="677"/>
      <c r="S734" s="677"/>
      <c r="T734" s="677"/>
      <c r="U734" s="677"/>
      <c r="V734" s="678"/>
      <c r="W734" s="677"/>
      <c r="X734" s="677"/>
      <c r="Y734" s="678"/>
      <c r="Z734" s="677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</row>
    <row r="735" spans="1:37">
      <c r="A735" s="676"/>
      <c r="B735" s="677"/>
      <c r="C735" s="677"/>
      <c r="D735" s="677"/>
      <c r="E735" s="677"/>
      <c r="F735" s="677"/>
      <c r="G735" s="677"/>
      <c r="H735" s="677"/>
      <c r="I735" s="677"/>
      <c r="J735" s="677"/>
      <c r="K735" s="677"/>
      <c r="L735" s="677"/>
      <c r="M735" s="678"/>
      <c r="N735" s="677"/>
      <c r="O735" s="677"/>
      <c r="P735" s="677"/>
      <c r="Q735" s="677"/>
      <c r="R735" s="677"/>
      <c r="S735" s="677"/>
      <c r="T735" s="677"/>
      <c r="U735" s="677"/>
      <c r="V735" s="678"/>
      <c r="W735" s="677"/>
      <c r="X735" s="677"/>
      <c r="Y735" s="678"/>
      <c r="Z735" s="677"/>
      <c r="AA735" s="677"/>
      <c r="AB735" s="677"/>
      <c r="AC735" s="677"/>
      <c r="AD735" s="677"/>
      <c r="AE735" s="677"/>
      <c r="AF735" s="677"/>
      <c r="AG735" s="677"/>
      <c r="AH735" s="677"/>
      <c r="AI735" s="677"/>
      <c r="AJ735" s="677"/>
      <c r="AK735" s="677"/>
    </row>
    <row r="736" spans="1:37">
      <c r="A736" s="676"/>
      <c r="B736" s="677"/>
      <c r="C736" s="677"/>
      <c r="D736" s="677"/>
      <c r="E736" s="677"/>
      <c r="F736" s="677"/>
      <c r="G736" s="677"/>
      <c r="H736" s="677"/>
      <c r="I736" s="677"/>
      <c r="J736" s="677"/>
      <c r="K736" s="677"/>
      <c r="L736" s="677"/>
      <c r="M736" s="678"/>
      <c r="N736" s="677"/>
      <c r="O736" s="677"/>
      <c r="P736" s="677"/>
      <c r="Q736" s="677"/>
      <c r="R736" s="677"/>
      <c r="S736" s="677"/>
      <c r="T736" s="677"/>
      <c r="U736" s="677"/>
      <c r="V736" s="678"/>
      <c r="W736" s="677"/>
      <c r="X736" s="677"/>
      <c r="Y736" s="678"/>
      <c r="Z736" s="677"/>
      <c r="AA736" s="677"/>
      <c r="AB736" s="677"/>
      <c r="AC736" s="677"/>
      <c r="AD736" s="677"/>
      <c r="AE736" s="677"/>
      <c r="AF736" s="677"/>
      <c r="AG736" s="677"/>
      <c r="AH736" s="677"/>
      <c r="AI736" s="677"/>
      <c r="AJ736" s="677"/>
      <c r="AK736" s="677"/>
    </row>
    <row r="737" spans="1:37">
      <c r="A737" s="676"/>
      <c r="B737" s="677"/>
      <c r="C737" s="677"/>
      <c r="D737" s="677"/>
      <c r="E737" s="677"/>
      <c r="F737" s="677"/>
      <c r="G737" s="677"/>
      <c r="H737" s="677"/>
      <c r="I737" s="677"/>
      <c r="J737" s="677"/>
      <c r="K737" s="677"/>
      <c r="L737" s="677"/>
      <c r="M737" s="678"/>
      <c r="N737" s="677"/>
      <c r="O737" s="677"/>
      <c r="P737" s="677"/>
      <c r="Q737" s="677"/>
      <c r="R737" s="677"/>
      <c r="S737" s="677"/>
      <c r="T737" s="677"/>
      <c r="U737" s="677"/>
      <c r="V737" s="678"/>
      <c r="W737" s="677"/>
      <c r="X737" s="677"/>
      <c r="Y737" s="678"/>
      <c r="Z737" s="677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</row>
    <row r="738" spans="1:37">
      <c r="A738" s="676"/>
      <c r="B738" s="677"/>
      <c r="C738" s="677"/>
      <c r="D738" s="677"/>
      <c r="E738" s="677"/>
      <c r="F738" s="677"/>
      <c r="G738" s="677"/>
      <c r="H738" s="677"/>
      <c r="I738" s="677"/>
      <c r="J738" s="677"/>
      <c r="K738" s="677"/>
      <c r="L738" s="677"/>
      <c r="M738" s="678"/>
      <c r="N738" s="677"/>
      <c r="O738" s="677"/>
      <c r="P738" s="677"/>
      <c r="Q738" s="677"/>
      <c r="R738" s="677"/>
      <c r="S738" s="677"/>
      <c r="T738" s="677"/>
      <c r="U738" s="677"/>
      <c r="V738" s="678"/>
      <c r="W738" s="677"/>
      <c r="X738" s="677"/>
      <c r="Y738" s="678"/>
      <c r="Z738" s="677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</row>
    <row r="739" spans="1:37">
      <c r="A739" s="676"/>
      <c r="B739" s="677"/>
      <c r="C739" s="677"/>
      <c r="D739" s="677"/>
      <c r="E739" s="677"/>
      <c r="F739" s="677"/>
      <c r="G739" s="677"/>
      <c r="H739" s="677"/>
      <c r="I739" s="677"/>
      <c r="J739" s="677"/>
      <c r="K739" s="677"/>
      <c r="L739" s="677"/>
      <c r="M739" s="678"/>
      <c r="N739" s="677"/>
      <c r="O739" s="677"/>
      <c r="P739" s="677"/>
      <c r="Q739" s="677"/>
      <c r="R739" s="677"/>
      <c r="S739" s="677"/>
      <c r="T739" s="677"/>
      <c r="U739" s="677"/>
      <c r="V739" s="678"/>
      <c r="W739" s="677"/>
      <c r="X739" s="677"/>
      <c r="Y739" s="678"/>
      <c r="Z739" s="677"/>
      <c r="AA739" s="677"/>
      <c r="AB739" s="677"/>
      <c r="AC739" s="677"/>
      <c r="AD739" s="677"/>
      <c r="AE739" s="677"/>
      <c r="AF739" s="677"/>
      <c r="AG739" s="677"/>
      <c r="AH739" s="677"/>
      <c r="AI739" s="677"/>
      <c r="AJ739" s="677"/>
      <c r="AK739" s="677"/>
    </row>
    <row r="740" spans="1:37">
      <c r="A740" s="676"/>
      <c r="B740" s="677"/>
      <c r="C740" s="677"/>
      <c r="D740" s="677"/>
      <c r="E740" s="677"/>
      <c r="F740" s="677"/>
      <c r="G740" s="677"/>
      <c r="H740" s="677"/>
      <c r="I740" s="677"/>
      <c r="J740" s="677"/>
      <c r="K740" s="677"/>
      <c r="L740" s="677"/>
      <c r="M740" s="678"/>
      <c r="N740" s="677"/>
      <c r="O740" s="677"/>
      <c r="P740" s="677"/>
      <c r="Q740" s="677"/>
      <c r="R740" s="677"/>
      <c r="S740" s="677"/>
      <c r="T740" s="677"/>
      <c r="U740" s="677"/>
      <c r="V740" s="678"/>
      <c r="W740" s="677"/>
      <c r="X740" s="677"/>
      <c r="Y740" s="678"/>
      <c r="Z740" s="677"/>
      <c r="AA740" s="677"/>
      <c r="AB740" s="677"/>
      <c r="AC740" s="677"/>
      <c r="AD740" s="677"/>
      <c r="AE740" s="677"/>
      <c r="AF740" s="677"/>
      <c r="AG740" s="677"/>
      <c r="AH740" s="677"/>
      <c r="AI740" s="677"/>
      <c r="AJ740" s="677"/>
      <c r="AK740" s="677"/>
    </row>
    <row r="741" spans="1:37">
      <c r="A741" s="676"/>
      <c r="B741" s="677"/>
      <c r="C741" s="677"/>
      <c r="D741" s="677"/>
      <c r="E741" s="677"/>
      <c r="F741" s="677"/>
      <c r="G741" s="677"/>
      <c r="H741" s="677"/>
      <c r="I741" s="677"/>
      <c r="J741" s="677"/>
      <c r="K741" s="677"/>
      <c r="L741" s="677"/>
      <c r="M741" s="678"/>
      <c r="N741" s="677"/>
      <c r="O741" s="677"/>
      <c r="P741" s="677"/>
      <c r="Q741" s="677"/>
      <c r="R741" s="677"/>
      <c r="S741" s="677"/>
      <c r="T741" s="677"/>
      <c r="U741" s="677"/>
      <c r="V741" s="678"/>
      <c r="W741" s="677"/>
      <c r="X741" s="677"/>
      <c r="Y741" s="678"/>
      <c r="Z741" s="677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</row>
    <row r="742" spans="1:37">
      <c r="A742" s="676"/>
      <c r="B742" s="677"/>
      <c r="C742" s="677"/>
      <c r="D742" s="677"/>
      <c r="E742" s="677"/>
      <c r="F742" s="677"/>
      <c r="G742" s="677"/>
      <c r="H742" s="677"/>
      <c r="I742" s="677"/>
      <c r="J742" s="677"/>
      <c r="K742" s="677"/>
      <c r="L742" s="677"/>
      <c r="M742" s="678"/>
      <c r="N742" s="677"/>
      <c r="O742" s="677"/>
      <c r="P742" s="677"/>
      <c r="Q742" s="677"/>
      <c r="R742" s="677"/>
      <c r="S742" s="677"/>
      <c r="T742" s="677"/>
      <c r="U742" s="677"/>
      <c r="V742" s="678"/>
      <c r="W742" s="677"/>
      <c r="X742" s="677"/>
      <c r="Y742" s="678"/>
      <c r="Z742" s="677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</row>
    <row r="743" spans="1:37">
      <c r="A743" s="676"/>
      <c r="B743" s="677"/>
      <c r="C743" s="677"/>
      <c r="D743" s="677"/>
      <c r="E743" s="677"/>
      <c r="F743" s="677"/>
      <c r="G743" s="677"/>
      <c r="H743" s="677"/>
      <c r="I743" s="677"/>
      <c r="J743" s="677"/>
      <c r="K743" s="677"/>
      <c r="L743" s="677"/>
      <c r="M743" s="678"/>
      <c r="N743" s="677"/>
      <c r="O743" s="677"/>
      <c r="P743" s="677"/>
      <c r="Q743" s="677"/>
      <c r="R743" s="677"/>
      <c r="S743" s="677"/>
      <c r="T743" s="677"/>
      <c r="U743" s="677"/>
      <c r="V743" s="678"/>
      <c r="W743" s="677"/>
      <c r="X743" s="677"/>
      <c r="Y743" s="678"/>
      <c r="Z743" s="677"/>
      <c r="AA743" s="677"/>
      <c r="AB743" s="677"/>
      <c r="AC743" s="677"/>
      <c r="AD743" s="677"/>
      <c r="AE743" s="677"/>
      <c r="AF743" s="677"/>
      <c r="AG743" s="677"/>
      <c r="AH743" s="677"/>
      <c r="AI743" s="677"/>
      <c r="AJ743" s="677"/>
      <c r="AK743" s="677"/>
    </row>
    <row r="744" spans="1:37">
      <c r="A744" s="676"/>
      <c r="B744" s="677"/>
      <c r="C744" s="677"/>
      <c r="D744" s="677"/>
      <c r="E744" s="677"/>
      <c r="F744" s="677"/>
      <c r="G744" s="677"/>
      <c r="H744" s="677"/>
      <c r="I744" s="677"/>
      <c r="J744" s="677"/>
      <c r="K744" s="677"/>
      <c r="L744" s="677"/>
      <c r="M744" s="678"/>
      <c r="N744" s="677"/>
      <c r="O744" s="677"/>
      <c r="P744" s="677"/>
      <c r="Q744" s="677"/>
      <c r="R744" s="677"/>
      <c r="S744" s="677"/>
      <c r="T744" s="677"/>
      <c r="U744" s="677"/>
      <c r="V744" s="678"/>
      <c r="W744" s="677"/>
      <c r="X744" s="677"/>
      <c r="Y744" s="678"/>
      <c r="Z744" s="677"/>
      <c r="AA744" s="677"/>
      <c r="AB744" s="677"/>
      <c r="AC744" s="677"/>
      <c r="AD744" s="677"/>
      <c r="AE744" s="677"/>
      <c r="AF744" s="677"/>
      <c r="AG744" s="677"/>
      <c r="AH744" s="677"/>
      <c r="AI744" s="677"/>
      <c r="AJ744" s="677"/>
      <c r="AK744" s="677"/>
    </row>
    <row r="745" spans="1:37">
      <c r="A745" s="676"/>
      <c r="B745" s="677"/>
      <c r="C745" s="677"/>
      <c r="D745" s="677"/>
      <c r="E745" s="677"/>
      <c r="F745" s="677"/>
      <c r="G745" s="677"/>
      <c r="H745" s="677"/>
      <c r="I745" s="677"/>
      <c r="J745" s="677"/>
      <c r="K745" s="677"/>
      <c r="L745" s="677"/>
      <c r="M745" s="678"/>
      <c r="N745" s="677"/>
      <c r="O745" s="677"/>
      <c r="P745" s="677"/>
      <c r="Q745" s="677"/>
      <c r="R745" s="677"/>
      <c r="S745" s="677"/>
      <c r="T745" s="677"/>
      <c r="U745" s="677"/>
      <c r="V745" s="678"/>
      <c r="W745" s="677"/>
      <c r="X745" s="677"/>
      <c r="Y745" s="678"/>
      <c r="Z745" s="677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</row>
    <row r="746" spans="1:37">
      <c r="A746" s="676"/>
      <c r="B746" s="677"/>
      <c r="C746" s="677"/>
      <c r="D746" s="677"/>
      <c r="E746" s="677"/>
      <c r="F746" s="677"/>
      <c r="G746" s="677"/>
      <c r="H746" s="677"/>
      <c r="I746" s="677"/>
      <c r="J746" s="677"/>
      <c r="K746" s="677"/>
      <c r="L746" s="677"/>
      <c r="M746" s="678"/>
      <c r="N746" s="677"/>
      <c r="O746" s="677"/>
      <c r="P746" s="677"/>
      <c r="Q746" s="677"/>
      <c r="R746" s="677"/>
      <c r="S746" s="677"/>
      <c r="T746" s="677"/>
      <c r="U746" s="677"/>
      <c r="V746" s="678"/>
      <c r="W746" s="677"/>
      <c r="X746" s="677"/>
      <c r="Y746" s="678"/>
      <c r="Z746" s="677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</row>
    <row r="747" spans="1:37">
      <c r="A747" s="676"/>
      <c r="B747" s="677"/>
      <c r="C747" s="677"/>
      <c r="D747" s="677"/>
      <c r="E747" s="677"/>
      <c r="F747" s="677"/>
      <c r="G747" s="677"/>
      <c r="H747" s="677"/>
      <c r="I747" s="677"/>
      <c r="J747" s="677"/>
      <c r="K747" s="677"/>
      <c r="L747" s="677"/>
      <c r="M747" s="678"/>
      <c r="N747" s="677"/>
      <c r="O747" s="677"/>
      <c r="P747" s="677"/>
      <c r="Q747" s="677"/>
      <c r="R747" s="677"/>
      <c r="S747" s="677"/>
      <c r="T747" s="677"/>
      <c r="U747" s="677"/>
      <c r="V747" s="678"/>
      <c r="W747" s="677"/>
      <c r="X747" s="677"/>
      <c r="Y747" s="678"/>
      <c r="Z747" s="677"/>
      <c r="AA747" s="677"/>
      <c r="AB747" s="677"/>
      <c r="AC747" s="677"/>
      <c r="AD747" s="677"/>
      <c r="AE747" s="677"/>
      <c r="AF747" s="677"/>
      <c r="AG747" s="677"/>
      <c r="AH747" s="677"/>
      <c r="AI747" s="677"/>
      <c r="AJ747" s="677"/>
      <c r="AK747" s="677"/>
    </row>
    <row r="748" spans="1:37">
      <c r="A748" s="676"/>
      <c r="B748" s="677"/>
      <c r="C748" s="677"/>
      <c r="D748" s="677"/>
      <c r="E748" s="677"/>
      <c r="F748" s="677"/>
      <c r="G748" s="677"/>
      <c r="H748" s="677"/>
      <c r="I748" s="677"/>
      <c r="J748" s="677"/>
      <c r="K748" s="677"/>
      <c r="L748" s="677"/>
      <c r="M748" s="678"/>
      <c r="N748" s="677"/>
      <c r="O748" s="677"/>
      <c r="P748" s="677"/>
      <c r="Q748" s="677"/>
      <c r="R748" s="677"/>
      <c r="S748" s="677"/>
      <c r="T748" s="677"/>
      <c r="U748" s="677"/>
      <c r="V748" s="678"/>
      <c r="W748" s="677"/>
      <c r="X748" s="677"/>
      <c r="Y748" s="678"/>
      <c r="Z748" s="677"/>
      <c r="AA748" s="677"/>
      <c r="AB748" s="677"/>
      <c r="AC748" s="677"/>
      <c r="AD748" s="677"/>
      <c r="AE748" s="677"/>
      <c r="AF748" s="677"/>
      <c r="AG748" s="677"/>
      <c r="AH748" s="677"/>
      <c r="AI748" s="677"/>
      <c r="AJ748" s="677"/>
      <c r="AK748" s="677"/>
    </row>
    <row r="749" spans="1:37">
      <c r="A749" s="676"/>
      <c r="B749" s="677"/>
      <c r="C749" s="677"/>
      <c r="D749" s="677"/>
      <c r="E749" s="677"/>
      <c r="F749" s="677"/>
      <c r="G749" s="677"/>
      <c r="H749" s="677"/>
      <c r="I749" s="677"/>
      <c r="J749" s="677"/>
      <c r="K749" s="677"/>
      <c r="L749" s="677"/>
      <c r="M749" s="678"/>
      <c r="N749" s="677"/>
      <c r="O749" s="677"/>
      <c r="P749" s="677"/>
      <c r="Q749" s="677"/>
      <c r="R749" s="677"/>
      <c r="S749" s="677"/>
      <c r="T749" s="677"/>
      <c r="U749" s="677"/>
      <c r="V749" s="678"/>
      <c r="W749" s="677"/>
      <c r="X749" s="677"/>
      <c r="Y749" s="678"/>
      <c r="Z749" s="677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</row>
    <row r="750" spans="1:37">
      <c r="A750" s="676"/>
      <c r="B750" s="677"/>
      <c r="C750" s="677"/>
      <c r="D750" s="677"/>
      <c r="E750" s="677"/>
      <c r="F750" s="677"/>
      <c r="G750" s="677"/>
      <c r="H750" s="677"/>
      <c r="I750" s="677"/>
      <c r="J750" s="677"/>
      <c r="K750" s="677"/>
      <c r="L750" s="677"/>
      <c r="M750" s="678"/>
      <c r="N750" s="677"/>
      <c r="O750" s="677"/>
      <c r="P750" s="677"/>
      <c r="Q750" s="677"/>
      <c r="R750" s="677"/>
      <c r="S750" s="677"/>
      <c r="T750" s="677"/>
      <c r="U750" s="677"/>
      <c r="V750" s="678"/>
      <c r="W750" s="677"/>
      <c r="X750" s="677"/>
      <c r="Y750" s="678"/>
      <c r="Z750" s="677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</row>
    <row r="751" spans="1:37">
      <c r="A751" s="676"/>
      <c r="B751" s="677"/>
      <c r="C751" s="677"/>
      <c r="D751" s="677"/>
      <c r="E751" s="677"/>
      <c r="F751" s="677"/>
      <c r="G751" s="677"/>
      <c r="H751" s="677"/>
      <c r="I751" s="677"/>
      <c r="J751" s="677"/>
      <c r="K751" s="677"/>
      <c r="L751" s="677"/>
      <c r="M751" s="678"/>
      <c r="N751" s="677"/>
      <c r="O751" s="677"/>
      <c r="P751" s="677"/>
      <c r="Q751" s="677"/>
      <c r="R751" s="677"/>
      <c r="S751" s="677"/>
      <c r="T751" s="677"/>
      <c r="U751" s="677"/>
      <c r="V751" s="678"/>
      <c r="W751" s="677"/>
      <c r="X751" s="677"/>
      <c r="Y751" s="678"/>
      <c r="Z751" s="677"/>
      <c r="AA751" s="677"/>
      <c r="AB751" s="677"/>
      <c r="AC751" s="677"/>
      <c r="AD751" s="677"/>
      <c r="AE751" s="677"/>
      <c r="AF751" s="677"/>
      <c r="AG751" s="677"/>
      <c r="AH751" s="677"/>
      <c r="AI751" s="677"/>
      <c r="AJ751" s="677"/>
      <c r="AK751" s="677"/>
    </row>
    <row r="752" spans="1:37">
      <c r="A752" s="676"/>
      <c r="B752" s="677"/>
      <c r="C752" s="677"/>
      <c r="D752" s="677"/>
      <c r="E752" s="677"/>
      <c r="F752" s="677"/>
      <c r="G752" s="677"/>
      <c r="H752" s="677"/>
      <c r="I752" s="677"/>
      <c r="J752" s="677"/>
      <c r="K752" s="677"/>
      <c r="L752" s="677"/>
      <c r="M752" s="678"/>
      <c r="N752" s="677"/>
      <c r="O752" s="677"/>
      <c r="P752" s="677"/>
      <c r="Q752" s="677"/>
      <c r="R752" s="677"/>
      <c r="S752" s="677"/>
      <c r="T752" s="677"/>
      <c r="U752" s="677"/>
      <c r="V752" s="678"/>
      <c r="W752" s="677"/>
      <c r="X752" s="677"/>
      <c r="Y752" s="678"/>
      <c r="Z752" s="677"/>
      <c r="AA752" s="677"/>
      <c r="AB752" s="677"/>
      <c r="AC752" s="677"/>
      <c r="AD752" s="677"/>
      <c r="AE752" s="677"/>
      <c r="AF752" s="677"/>
      <c r="AG752" s="677"/>
      <c r="AH752" s="677"/>
      <c r="AI752" s="677"/>
      <c r="AJ752" s="677"/>
      <c r="AK752" s="677"/>
    </row>
    <row r="753" spans="1:37">
      <c r="A753" s="676"/>
      <c r="B753" s="677"/>
      <c r="C753" s="677"/>
      <c r="D753" s="677"/>
      <c r="E753" s="677"/>
      <c r="F753" s="677"/>
      <c r="G753" s="677"/>
      <c r="H753" s="677"/>
      <c r="I753" s="677"/>
      <c r="J753" s="677"/>
      <c r="K753" s="677"/>
      <c r="L753" s="677"/>
      <c r="M753" s="678"/>
      <c r="N753" s="677"/>
      <c r="O753" s="677"/>
      <c r="P753" s="677"/>
      <c r="Q753" s="677"/>
      <c r="R753" s="677"/>
      <c r="S753" s="677"/>
      <c r="T753" s="677"/>
      <c r="U753" s="677"/>
      <c r="V753" s="678"/>
      <c r="W753" s="677"/>
      <c r="X753" s="677"/>
      <c r="Y753" s="678"/>
      <c r="Z753" s="677"/>
      <c r="AA753" s="677"/>
      <c r="AB753" s="677"/>
      <c r="AC753" s="677"/>
      <c r="AD753" s="677"/>
      <c r="AE753" s="677"/>
      <c r="AF753" s="677"/>
      <c r="AG753" s="677"/>
      <c r="AH753" s="677"/>
      <c r="AI753" s="677"/>
      <c r="AJ753" s="677"/>
      <c r="AK753" s="677"/>
    </row>
    <row r="754" spans="1:37">
      <c r="A754" s="676"/>
      <c r="B754" s="677"/>
      <c r="C754" s="677"/>
      <c r="D754" s="677"/>
      <c r="E754" s="677"/>
      <c r="F754" s="677"/>
      <c r="G754" s="677"/>
      <c r="H754" s="677"/>
      <c r="I754" s="677"/>
      <c r="J754" s="677"/>
      <c r="K754" s="677"/>
      <c r="L754" s="677"/>
      <c r="M754" s="678"/>
      <c r="N754" s="677"/>
      <c r="O754" s="677"/>
      <c r="P754" s="677"/>
      <c r="Q754" s="677"/>
      <c r="R754" s="677"/>
      <c r="S754" s="677"/>
      <c r="T754" s="677"/>
      <c r="U754" s="677"/>
      <c r="V754" s="678"/>
      <c r="W754" s="677"/>
      <c r="X754" s="677"/>
      <c r="Y754" s="678"/>
      <c r="Z754" s="677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</row>
    <row r="755" spans="1:37">
      <c r="A755" s="676"/>
      <c r="B755" s="677"/>
      <c r="C755" s="677"/>
      <c r="D755" s="677"/>
      <c r="E755" s="677"/>
      <c r="F755" s="677"/>
      <c r="G755" s="677"/>
      <c r="H755" s="677"/>
      <c r="I755" s="677"/>
      <c r="J755" s="677"/>
      <c r="K755" s="677"/>
      <c r="L755" s="677"/>
      <c r="M755" s="678"/>
      <c r="N755" s="677"/>
      <c r="O755" s="677"/>
      <c r="P755" s="677"/>
      <c r="Q755" s="677"/>
      <c r="R755" s="677"/>
      <c r="S755" s="677"/>
      <c r="T755" s="677"/>
      <c r="U755" s="677"/>
      <c r="V755" s="678"/>
      <c r="W755" s="677"/>
      <c r="X755" s="677"/>
      <c r="Y755" s="678"/>
      <c r="Z755" s="677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</row>
    <row r="756" spans="1:37">
      <c r="A756" s="676"/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8"/>
      <c r="N756" s="677"/>
      <c r="O756" s="677"/>
      <c r="P756" s="677"/>
      <c r="Q756" s="677"/>
      <c r="R756" s="677"/>
      <c r="S756" s="677"/>
      <c r="T756" s="677"/>
      <c r="U756" s="677"/>
      <c r="V756" s="678"/>
      <c r="W756" s="677"/>
      <c r="X756" s="677"/>
      <c r="Y756" s="678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677"/>
    </row>
    <row r="757" spans="1:37">
      <c r="A757" s="676"/>
      <c r="B757" s="677"/>
      <c r="C757" s="677"/>
      <c r="D757" s="677"/>
      <c r="E757" s="677"/>
      <c r="F757" s="677"/>
      <c r="G757" s="677"/>
      <c r="H757" s="677"/>
      <c r="I757" s="677"/>
      <c r="J757" s="677"/>
      <c r="K757" s="677"/>
      <c r="L757" s="677"/>
      <c r="M757" s="678"/>
      <c r="N757" s="677"/>
      <c r="O757" s="677"/>
      <c r="P757" s="677"/>
      <c r="Q757" s="677"/>
      <c r="R757" s="677"/>
      <c r="S757" s="677"/>
      <c r="T757" s="677"/>
      <c r="U757" s="677"/>
      <c r="V757" s="678"/>
      <c r="W757" s="677"/>
      <c r="X757" s="677"/>
      <c r="Y757" s="678"/>
      <c r="Z757" s="677"/>
      <c r="AA757" s="677"/>
      <c r="AB757" s="677"/>
      <c r="AC757" s="677"/>
      <c r="AD757" s="677"/>
      <c r="AE757" s="677"/>
      <c r="AF757" s="677"/>
      <c r="AG757" s="677"/>
      <c r="AH757" s="677"/>
      <c r="AI757" s="677"/>
      <c r="AJ757" s="677"/>
      <c r="AK757" s="677"/>
    </row>
    <row r="758" spans="1:37">
      <c r="A758" s="676"/>
      <c r="B758" s="677"/>
      <c r="C758" s="677"/>
      <c r="D758" s="677"/>
      <c r="E758" s="677"/>
      <c r="F758" s="677"/>
      <c r="G758" s="677"/>
      <c r="H758" s="677"/>
      <c r="I758" s="677"/>
      <c r="J758" s="677"/>
      <c r="K758" s="677"/>
      <c r="L758" s="677"/>
      <c r="M758" s="678"/>
      <c r="N758" s="677"/>
      <c r="O758" s="677"/>
      <c r="P758" s="677"/>
      <c r="Q758" s="677"/>
      <c r="R758" s="677"/>
      <c r="S758" s="677"/>
      <c r="T758" s="677"/>
      <c r="U758" s="677"/>
      <c r="V758" s="678"/>
      <c r="W758" s="677"/>
      <c r="X758" s="677"/>
      <c r="Y758" s="678"/>
      <c r="Z758" s="677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</row>
    <row r="759" spans="1:37">
      <c r="A759" s="676"/>
      <c r="B759" s="677"/>
      <c r="C759" s="677"/>
      <c r="D759" s="677"/>
      <c r="E759" s="677"/>
      <c r="F759" s="677"/>
      <c r="G759" s="677"/>
      <c r="H759" s="677"/>
      <c r="I759" s="677"/>
      <c r="J759" s="677"/>
      <c r="K759" s="677"/>
      <c r="L759" s="677"/>
      <c r="M759" s="678"/>
      <c r="N759" s="677"/>
      <c r="O759" s="677"/>
      <c r="P759" s="677"/>
      <c r="Q759" s="677"/>
      <c r="R759" s="677"/>
      <c r="S759" s="677"/>
      <c r="T759" s="677"/>
      <c r="U759" s="677"/>
      <c r="V759" s="678"/>
      <c r="W759" s="677"/>
      <c r="X759" s="677"/>
      <c r="Y759" s="678"/>
      <c r="Z759" s="677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</row>
    <row r="760" spans="1:37">
      <c r="A760" s="676"/>
      <c r="B760" s="677"/>
      <c r="C760" s="677"/>
      <c r="D760" s="677"/>
      <c r="E760" s="677"/>
      <c r="F760" s="677"/>
      <c r="G760" s="677"/>
      <c r="H760" s="677"/>
      <c r="I760" s="677"/>
      <c r="J760" s="677"/>
      <c r="K760" s="677"/>
      <c r="L760" s="677"/>
      <c r="M760" s="678"/>
      <c r="N760" s="677"/>
      <c r="O760" s="677"/>
      <c r="P760" s="677"/>
      <c r="Q760" s="677"/>
      <c r="R760" s="677"/>
      <c r="S760" s="677"/>
      <c r="T760" s="677"/>
      <c r="U760" s="677"/>
      <c r="V760" s="678"/>
      <c r="W760" s="677"/>
      <c r="X760" s="677"/>
      <c r="Y760" s="678"/>
      <c r="Z760" s="677"/>
      <c r="AA760" s="677"/>
      <c r="AB760" s="677"/>
      <c r="AC760" s="677"/>
      <c r="AD760" s="677"/>
      <c r="AE760" s="677"/>
      <c r="AF760" s="677"/>
      <c r="AG760" s="677"/>
      <c r="AH760" s="677"/>
      <c r="AI760" s="677"/>
      <c r="AJ760" s="677"/>
      <c r="AK760" s="677"/>
    </row>
    <row r="761" spans="1:37">
      <c r="A761" s="676"/>
      <c r="B761" s="677"/>
      <c r="C761" s="677"/>
      <c r="D761" s="677"/>
      <c r="E761" s="677"/>
      <c r="F761" s="677"/>
      <c r="G761" s="677"/>
      <c r="H761" s="677"/>
      <c r="I761" s="677"/>
      <c r="J761" s="677"/>
      <c r="K761" s="677"/>
      <c r="L761" s="677"/>
      <c r="M761" s="678"/>
      <c r="N761" s="677"/>
      <c r="O761" s="677"/>
      <c r="P761" s="677"/>
      <c r="Q761" s="677"/>
      <c r="R761" s="677"/>
      <c r="S761" s="677"/>
      <c r="T761" s="677"/>
      <c r="U761" s="677"/>
      <c r="V761" s="678"/>
      <c r="W761" s="677"/>
      <c r="X761" s="677"/>
      <c r="Y761" s="678"/>
      <c r="Z761" s="677"/>
      <c r="AA761" s="677"/>
      <c r="AB761" s="677"/>
      <c r="AC761" s="677"/>
      <c r="AD761" s="677"/>
      <c r="AE761" s="677"/>
      <c r="AF761" s="677"/>
      <c r="AG761" s="677"/>
      <c r="AH761" s="677"/>
      <c r="AI761" s="677"/>
      <c r="AJ761" s="677"/>
      <c r="AK761" s="677"/>
    </row>
    <row r="762" spans="1:37">
      <c r="A762" s="676"/>
      <c r="B762" s="677"/>
      <c r="C762" s="677"/>
      <c r="D762" s="677"/>
      <c r="E762" s="677"/>
      <c r="F762" s="677"/>
      <c r="G762" s="677"/>
      <c r="H762" s="677"/>
      <c r="I762" s="677"/>
      <c r="J762" s="677"/>
      <c r="K762" s="677"/>
      <c r="L762" s="677"/>
      <c r="M762" s="678"/>
      <c r="N762" s="677"/>
      <c r="O762" s="677"/>
      <c r="P762" s="677"/>
      <c r="Q762" s="677"/>
      <c r="R762" s="677"/>
      <c r="S762" s="677"/>
      <c r="T762" s="677"/>
      <c r="U762" s="677"/>
      <c r="V762" s="678"/>
      <c r="W762" s="677"/>
      <c r="X762" s="677"/>
      <c r="Y762" s="678"/>
      <c r="Z762" s="677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</row>
    <row r="763" spans="1:37">
      <c r="A763" s="676"/>
      <c r="B763" s="677"/>
      <c r="C763" s="677"/>
      <c r="D763" s="677"/>
      <c r="E763" s="677"/>
      <c r="F763" s="677"/>
      <c r="G763" s="677"/>
      <c r="H763" s="677"/>
      <c r="I763" s="677"/>
      <c r="J763" s="677"/>
      <c r="K763" s="677"/>
      <c r="L763" s="677"/>
      <c r="M763" s="678"/>
      <c r="N763" s="677"/>
      <c r="O763" s="677"/>
      <c r="P763" s="677"/>
      <c r="Q763" s="677"/>
      <c r="R763" s="677"/>
      <c r="S763" s="677"/>
      <c r="T763" s="677"/>
      <c r="U763" s="677"/>
      <c r="V763" s="678"/>
      <c r="W763" s="677"/>
      <c r="X763" s="677"/>
      <c r="Y763" s="678"/>
      <c r="Z763" s="677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</row>
    <row r="764" spans="1:37">
      <c r="A764" s="676"/>
      <c r="B764" s="677"/>
      <c r="C764" s="677"/>
      <c r="D764" s="677"/>
      <c r="E764" s="677"/>
      <c r="F764" s="677"/>
      <c r="G764" s="677"/>
      <c r="H764" s="677"/>
      <c r="I764" s="677"/>
      <c r="J764" s="677"/>
      <c r="K764" s="677"/>
      <c r="L764" s="677"/>
      <c r="M764" s="678"/>
      <c r="N764" s="677"/>
      <c r="O764" s="677"/>
      <c r="P764" s="677"/>
      <c r="Q764" s="677"/>
      <c r="R764" s="677"/>
      <c r="S764" s="677"/>
      <c r="T764" s="677"/>
      <c r="U764" s="677"/>
      <c r="V764" s="678"/>
      <c r="W764" s="677"/>
      <c r="X764" s="677"/>
      <c r="Y764" s="678"/>
      <c r="Z764" s="677"/>
      <c r="AA764" s="677"/>
      <c r="AB764" s="677"/>
      <c r="AC764" s="677"/>
      <c r="AD764" s="677"/>
      <c r="AE764" s="677"/>
      <c r="AF764" s="677"/>
      <c r="AG764" s="677"/>
      <c r="AH764" s="677"/>
      <c r="AI764" s="677"/>
      <c r="AJ764" s="677"/>
      <c r="AK764" s="677"/>
    </row>
    <row r="765" spans="1:37">
      <c r="A765" s="676"/>
      <c r="B765" s="677"/>
      <c r="C765" s="677"/>
      <c r="D765" s="677"/>
      <c r="E765" s="677"/>
      <c r="F765" s="677"/>
      <c r="G765" s="677"/>
      <c r="H765" s="677"/>
      <c r="I765" s="677"/>
      <c r="J765" s="677"/>
      <c r="K765" s="677"/>
      <c r="L765" s="677"/>
      <c r="M765" s="678"/>
      <c r="N765" s="677"/>
      <c r="O765" s="677"/>
      <c r="P765" s="677"/>
      <c r="Q765" s="677"/>
      <c r="R765" s="677"/>
      <c r="S765" s="677"/>
      <c r="T765" s="677"/>
      <c r="U765" s="677"/>
      <c r="V765" s="678"/>
      <c r="W765" s="677"/>
      <c r="X765" s="677"/>
      <c r="Y765" s="678"/>
      <c r="Z765" s="677"/>
      <c r="AA765" s="677"/>
      <c r="AB765" s="677"/>
      <c r="AC765" s="677"/>
      <c r="AD765" s="677"/>
      <c r="AE765" s="677"/>
      <c r="AF765" s="677"/>
      <c r="AG765" s="677"/>
      <c r="AH765" s="677"/>
      <c r="AI765" s="677"/>
      <c r="AJ765" s="677"/>
      <c r="AK765" s="677"/>
    </row>
    <row r="766" spans="1:37">
      <c r="A766" s="676"/>
      <c r="B766" s="677"/>
      <c r="C766" s="677"/>
      <c r="D766" s="677"/>
      <c r="E766" s="677"/>
      <c r="F766" s="677"/>
      <c r="G766" s="677"/>
      <c r="H766" s="677"/>
      <c r="I766" s="677"/>
      <c r="J766" s="677"/>
      <c r="K766" s="677"/>
      <c r="L766" s="677"/>
      <c r="M766" s="678"/>
      <c r="N766" s="677"/>
      <c r="O766" s="677"/>
      <c r="P766" s="677"/>
      <c r="Q766" s="677"/>
      <c r="R766" s="677"/>
      <c r="S766" s="677"/>
      <c r="T766" s="677"/>
      <c r="U766" s="677"/>
      <c r="V766" s="678"/>
      <c r="W766" s="677"/>
      <c r="X766" s="677"/>
      <c r="Y766" s="678"/>
      <c r="Z766" s="677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</row>
    <row r="767" spans="1:37">
      <c r="A767" s="676"/>
      <c r="B767" s="677"/>
      <c r="C767" s="677"/>
      <c r="D767" s="677"/>
      <c r="E767" s="677"/>
      <c r="F767" s="677"/>
      <c r="G767" s="677"/>
      <c r="H767" s="677"/>
      <c r="I767" s="677"/>
      <c r="J767" s="677"/>
      <c r="K767" s="677"/>
      <c r="L767" s="677"/>
      <c r="M767" s="678"/>
      <c r="N767" s="677"/>
      <c r="O767" s="677"/>
      <c r="P767" s="677"/>
      <c r="Q767" s="677"/>
      <c r="R767" s="677"/>
      <c r="S767" s="677"/>
      <c r="T767" s="677"/>
      <c r="U767" s="677"/>
      <c r="V767" s="678"/>
      <c r="W767" s="677"/>
      <c r="X767" s="677"/>
      <c r="Y767" s="678"/>
      <c r="Z767" s="677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</row>
    <row r="768" spans="1:37">
      <c r="A768" s="676"/>
      <c r="B768" s="677"/>
      <c r="C768" s="677"/>
      <c r="D768" s="677"/>
      <c r="E768" s="677"/>
      <c r="F768" s="677"/>
      <c r="G768" s="677"/>
      <c r="H768" s="677"/>
      <c r="I768" s="677"/>
      <c r="J768" s="677"/>
      <c r="K768" s="677"/>
      <c r="L768" s="677"/>
      <c r="M768" s="678"/>
      <c r="N768" s="677"/>
      <c r="O768" s="677"/>
      <c r="P768" s="677"/>
      <c r="Q768" s="677"/>
      <c r="R768" s="677"/>
      <c r="S768" s="677"/>
      <c r="T768" s="677"/>
      <c r="U768" s="677"/>
      <c r="V768" s="678"/>
      <c r="W768" s="677"/>
      <c r="X768" s="677"/>
      <c r="Y768" s="678"/>
      <c r="Z768" s="677"/>
      <c r="AA768" s="677"/>
      <c r="AB768" s="677"/>
      <c r="AC768" s="677"/>
      <c r="AD768" s="677"/>
      <c r="AE768" s="677"/>
      <c r="AF768" s="677"/>
      <c r="AG768" s="677"/>
      <c r="AH768" s="677"/>
      <c r="AI768" s="677"/>
      <c r="AJ768" s="677"/>
      <c r="AK768" s="677"/>
    </row>
    <row r="769" spans="1:37">
      <c r="A769" s="676"/>
      <c r="B769" s="677"/>
      <c r="C769" s="677"/>
      <c r="D769" s="677"/>
      <c r="E769" s="677"/>
      <c r="F769" s="677"/>
      <c r="G769" s="677"/>
      <c r="H769" s="677"/>
      <c r="I769" s="677"/>
      <c r="J769" s="677"/>
      <c r="K769" s="677"/>
      <c r="L769" s="677"/>
      <c r="M769" s="678"/>
      <c r="N769" s="677"/>
      <c r="O769" s="677"/>
      <c r="P769" s="677"/>
      <c r="Q769" s="677"/>
      <c r="R769" s="677"/>
      <c r="S769" s="677"/>
      <c r="T769" s="677"/>
      <c r="U769" s="677"/>
      <c r="V769" s="678"/>
      <c r="W769" s="677"/>
      <c r="X769" s="677"/>
      <c r="Y769" s="678"/>
      <c r="Z769" s="677"/>
      <c r="AA769" s="677"/>
      <c r="AB769" s="677"/>
      <c r="AC769" s="677"/>
      <c r="AD769" s="677"/>
      <c r="AE769" s="677"/>
      <c r="AF769" s="677"/>
      <c r="AG769" s="677"/>
      <c r="AH769" s="677"/>
      <c r="AI769" s="677"/>
      <c r="AJ769" s="677"/>
      <c r="AK769" s="677"/>
    </row>
    <row r="770" spans="1:37">
      <c r="A770" s="676"/>
      <c r="B770" s="677"/>
      <c r="C770" s="677"/>
      <c r="D770" s="677"/>
      <c r="E770" s="677"/>
      <c r="F770" s="677"/>
      <c r="G770" s="677"/>
      <c r="H770" s="677"/>
      <c r="I770" s="677"/>
      <c r="J770" s="677"/>
      <c r="K770" s="677"/>
      <c r="L770" s="677"/>
      <c r="M770" s="678"/>
      <c r="N770" s="677"/>
      <c r="O770" s="677"/>
      <c r="P770" s="677"/>
      <c r="Q770" s="677"/>
      <c r="R770" s="677"/>
      <c r="S770" s="677"/>
      <c r="T770" s="677"/>
      <c r="U770" s="677"/>
      <c r="V770" s="678"/>
      <c r="W770" s="677"/>
      <c r="X770" s="677"/>
      <c r="Y770" s="678"/>
      <c r="Z770" s="677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</row>
    <row r="771" spans="1:37">
      <c r="A771" s="676"/>
      <c r="B771" s="677"/>
      <c r="C771" s="677"/>
      <c r="D771" s="677"/>
      <c r="E771" s="677"/>
      <c r="F771" s="677"/>
      <c r="G771" s="677"/>
      <c r="H771" s="677"/>
      <c r="I771" s="677"/>
      <c r="J771" s="677"/>
      <c r="K771" s="677"/>
      <c r="L771" s="677"/>
      <c r="M771" s="678"/>
      <c r="N771" s="677"/>
      <c r="O771" s="677"/>
      <c r="P771" s="677"/>
      <c r="Q771" s="677"/>
      <c r="R771" s="677"/>
      <c r="S771" s="677"/>
      <c r="T771" s="677"/>
      <c r="U771" s="677"/>
      <c r="V771" s="678"/>
      <c r="W771" s="677"/>
      <c r="X771" s="677"/>
      <c r="Y771" s="678"/>
      <c r="Z771" s="677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</row>
    <row r="772" spans="1:37">
      <c r="A772" s="676"/>
      <c r="B772" s="677"/>
      <c r="C772" s="677"/>
      <c r="D772" s="677"/>
      <c r="E772" s="677"/>
      <c r="F772" s="677"/>
      <c r="G772" s="677"/>
      <c r="H772" s="677"/>
      <c r="I772" s="677"/>
      <c r="J772" s="677"/>
      <c r="K772" s="677"/>
      <c r="L772" s="677"/>
      <c r="M772" s="678"/>
      <c r="N772" s="677"/>
      <c r="O772" s="677"/>
      <c r="P772" s="677"/>
      <c r="Q772" s="677"/>
      <c r="R772" s="677"/>
      <c r="S772" s="677"/>
      <c r="T772" s="677"/>
      <c r="U772" s="677"/>
      <c r="V772" s="678"/>
      <c r="W772" s="677"/>
      <c r="X772" s="677"/>
      <c r="Y772" s="678"/>
      <c r="Z772" s="677"/>
      <c r="AA772" s="677"/>
      <c r="AB772" s="677"/>
      <c r="AC772" s="677"/>
      <c r="AD772" s="677"/>
      <c r="AE772" s="677"/>
      <c r="AF772" s="677"/>
      <c r="AG772" s="677"/>
      <c r="AH772" s="677"/>
      <c r="AI772" s="677"/>
      <c r="AJ772" s="677"/>
      <c r="AK772" s="677"/>
    </row>
    <row r="773" spans="1:37">
      <c r="A773" s="676"/>
      <c r="B773" s="677"/>
      <c r="C773" s="677"/>
      <c r="D773" s="677"/>
      <c r="E773" s="677"/>
      <c r="F773" s="677"/>
      <c r="G773" s="677"/>
      <c r="H773" s="677"/>
      <c r="I773" s="677"/>
      <c r="J773" s="677"/>
      <c r="K773" s="677"/>
      <c r="L773" s="677"/>
      <c r="M773" s="678"/>
      <c r="N773" s="677"/>
      <c r="O773" s="677"/>
      <c r="P773" s="677"/>
      <c r="Q773" s="677"/>
      <c r="R773" s="677"/>
      <c r="S773" s="677"/>
      <c r="T773" s="677"/>
      <c r="U773" s="677"/>
      <c r="V773" s="678"/>
      <c r="W773" s="677"/>
      <c r="X773" s="677"/>
      <c r="Y773" s="678"/>
      <c r="Z773" s="677"/>
      <c r="AA773" s="677"/>
      <c r="AB773" s="677"/>
      <c r="AC773" s="677"/>
      <c r="AD773" s="677"/>
      <c r="AE773" s="677"/>
      <c r="AF773" s="677"/>
      <c r="AG773" s="677"/>
      <c r="AH773" s="677"/>
      <c r="AI773" s="677"/>
      <c r="AJ773" s="677"/>
      <c r="AK773" s="677"/>
    </row>
    <row r="774" spans="1:37">
      <c r="A774" s="676"/>
      <c r="B774" s="677"/>
      <c r="C774" s="677"/>
      <c r="D774" s="677"/>
      <c r="E774" s="677"/>
      <c r="F774" s="677"/>
      <c r="G774" s="677"/>
      <c r="H774" s="677"/>
      <c r="I774" s="677"/>
      <c r="J774" s="677"/>
      <c r="K774" s="677"/>
      <c r="L774" s="677"/>
      <c r="M774" s="678"/>
      <c r="N774" s="677"/>
      <c r="O774" s="677"/>
      <c r="P774" s="677"/>
      <c r="Q774" s="677"/>
      <c r="R774" s="677"/>
      <c r="S774" s="677"/>
      <c r="T774" s="677"/>
      <c r="U774" s="677"/>
      <c r="V774" s="678"/>
      <c r="W774" s="677"/>
      <c r="X774" s="677"/>
      <c r="Y774" s="678"/>
      <c r="Z774" s="677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</row>
    <row r="775" spans="1:37">
      <c r="A775" s="676"/>
      <c r="B775" s="677"/>
      <c r="C775" s="677"/>
      <c r="D775" s="677"/>
      <c r="E775" s="677"/>
      <c r="F775" s="677"/>
      <c r="G775" s="677"/>
      <c r="H775" s="677"/>
      <c r="I775" s="677"/>
      <c r="J775" s="677"/>
      <c r="K775" s="677"/>
      <c r="L775" s="677"/>
      <c r="M775" s="678"/>
      <c r="N775" s="677"/>
      <c r="O775" s="677"/>
      <c r="P775" s="677"/>
      <c r="Q775" s="677"/>
      <c r="R775" s="677"/>
      <c r="S775" s="677"/>
      <c r="T775" s="677"/>
      <c r="U775" s="677"/>
      <c r="V775" s="678"/>
      <c r="W775" s="677"/>
      <c r="X775" s="677"/>
      <c r="Y775" s="678"/>
      <c r="Z775" s="677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</row>
    <row r="776" spans="1:37">
      <c r="A776" s="676"/>
      <c r="B776" s="677"/>
      <c r="C776" s="677"/>
      <c r="D776" s="677"/>
      <c r="E776" s="677"/>
      <c r="F776" s="677"/>
      <c r="G776" s="677"/>
      <c r="H776" s="677"/>
      <c r="I776" s="677"/>
      <c r="J776" s="677"/>
      <c r="K776" s="677"/>
      <c r="L776" s="677"/>
      <c r="M776" s="678"/>
      <c r="N776" s="677"/>
      <c r="O776" s="677"/>
      <c r="P776" s="677"/>
      <c r="Q776" s="677"/>
      <c r="R776" s="677"/>
      <c r="S776" s="677"/>
      <c r="T776" s="677"/>
      <c r="U776" s="677"/>
      <c r="V776" s="678"/>
      <c r="W776" s="677"/>
      <c r="X776" s="677"/>
      <c r="Y776" s="678"/>
      <c r="Z776" s="677"/>
      <c r="AA776" s="677"/>
      <c r="AB776" s="677"/>
      <c r="AC776" s="677"/>
      <c r="AD776" s="677"/>
      <c r="AE776" s="677"/>
      <c r="AF776" s="677"/>
      <c r="AG776" s="677"/>
      <c r="AH776" s="677"/>
      <c r="AI776" s="677"/>
      <c r="AJ776" s="677"/>
      <c r="AK776" s="677"/>
    </row>
    <row r="777" spans="1:37">
      <c r="A777" s="676"/>
      <c r="B777" s="677"/>
      <c r="C777" s="677"/>
      <c r="D777" s="677"/>
      <c r="E777" s="677"/>
      <c r="F777" s="677"/>
      <c r="G777" s="677"/>
      <c r="H777" s="677"/>
      <c r="I777" s="677"/>
      <c r="J777" s="677"/>
      <c r="K777" s="677"/>
      <c r="L777" s="677"/>
      <c r="M777" s="678"/>
      <c r="N777" s="677"/>
      <c r="O777" s="677"/>
      <c r="P777" s="677"/>
      <c r="Q777" s="677"/>
      <c r="R777" s="677"/>
      <c r="S777" s="677"/>
      <c r="T777" s="677"/>
      <c r="U777" s="677"/>
      <c r="V777" s="678"/>
      <c r="W777" s="677"/>
      <c r="X777" s="677"/>
      <c r="Y777" s="678"/>
      <c r="Z777" s="677"/>
      <c r="AA777" s="677"/>
      <c r="AB777" s="677"/>
      <c r="AC777" s="677"/>
      <c r="AD777" s="677"/>
      <c r="AE777" s="677"/>
      <c r="AF777" s="677"/>
      <c r="AG777" s="677"/>
      <c r="AH777" s="677"/>
      <c r="AI777" s="677"/>
      <c r="AJ777" s="677"/>
      <c r="AK777" s="677"/>
    </row>
    <row r="778" spans="1:37">
      <c r="A778" s="676"/>
      <c r="B778" s="677"/>
      <c r="C778" s="677"/>
      <c r="D778" s="677"/>
      <c r="E778" s="677"/>
      <c r="F778" s="677"/>
      <c r="G778" s="677"/>
      <c r="H778" s="677"/>
      <c r="I778" s="677"/>
      <c r="J778" s="677"/>
      <c r="K778" s="677"/>
      <c r="L778" s="677"/>
      <c r="M778" s="678"/>
      <c r="N778" s="677"/>
      <c r="O778" s="677"/>
      <c r="P778" s="677"/>
      <c r="Q778" s="677"/>
      <c r="R778" s="677"/>
      <c r="S778" s="677"/>
      <c r="T778" s="677"/>
      <c r="U778" s="677"/>
      <c r="V778" s="678"/>
      <c r="W778" s="677"/>
      <c r="X778" s="677"/>
      <c r="Y778" s="678"/>
      <c r="Z778" s="677"/>
      <c r="AA778" s="677"/>
      <c r="AB778" s="677"/>
      <c r="AC778" s="677"/>
      <c r="AD778" s="677"/>
      <c r="AE778" s="677"/>
      <c r="AF778" s="677"/>
      <c r="AG778" s="677"/>
      <c r="AH778" s="677"/>
      <c r="AI778" s="677"/>
      <c r="AJ778" s="677"/>
      <c r="AK778" s="677"/>
    </row>
    <row r="779" spans="1:37">
      <c r="A779" s="676"/>
      <c r="B779" s="677"/>
      <c r="C779" s="677"/>
      <c r="D779" s="677"/>
      <c r="E779" s="677"/>
      <c r="F779" s="677"/>
      <c r="G779" s="677"/>
      <c r="H779" s="677"/>
      <c r="I779" s="677"/>
      <c r="J779" s="677"/>
      <c r="K779" s="677"/>
      <c r="L779" s="677"/>
      <c r="M779" s="678"/>
      <c r="N779" s="677"/>
      <c r="O779" s="677"/>
      <c r="P779" s="677"/>
      <c r="Q779" s="677"/>
      <c r="R779" s="677"/>
      <c r="S779" s="677"/>
      <c r="T779" s="677"/>
      <c r="U779" s="677"/>
      <c r="V779" s="678"/>
      <c r="W779" s="677"/>
      <c r="X779" s="677"/>
      <c r="Y779" s="678"/>
      <c r="Z779" s="677"/>
      <c r="AA779" s="677"/>
      <c r="AB779" s="677"/>
      <c r="AC779" s="677"/>
      <c r="AD779" s="677"/>
      <c r="AE779" s="677"/>
      <c r="AF779" s="677"/>
      <c r="AG779" s="677"/>
      <c r="AH779" s="677"/>
      <c r="AI779" s="677"/>
      <c r="AJ779" s="677"/>
      <c r="AK779" s="677"/>
    </row>
    <row r="780" spans="1:37">
      <c r="A780" s="676"/>
      <c r="B780" s="677"/>
      <c r="C780" s="677"/>
      <c r="D780" s="677"/>
      <c r="E780" s="677"/>
      <c r="F780" s="677"/>
      <c r="G780" s="677"/>
      <c r="H780" s="677"/>
      <c r="I780" s="677"/>
      <c r="J780" s="677"/>
      <c r="K780" s="677"/>
      <c r="L780" s="677"/>
      <c r="M780" s="678"/>
      <c r="N780" s="677"/>
      <c r="O780" s="677"/>
      <c r="P780" s="677"/>
      <c r="Q780" s="677"/>
      <c r="R780" s="677"/>
      <c r="S780" s="677"/>
      <c r="T780" s="677"/>
      <c r="U780" s="677"/>
      <c r="V780" s="678"/>
      <c r="W780" s="677"/>
      <c r="X780" s="677"/>
      <c r="Y780" s="678"/>
      <c r="Z780" s="677"/>
      <c r="AA780" s="677"/>
      <c r="AB780" s="677"/>
      <c r="AC780" s="677"/>
      <c r="AD780" s="677"/>
      <c r="AE780" s="677"/>
      <c r="AF780" s="677"/>
      <c r="AG780" s="677"/>
      <c r="AH780" s="677"/>
      <c r="AI780" s="677"/>
      <c r="AJ780" s="677"/>
      <c r="AK780" s="677"/>
    </row>
    <row r="781" spans="1:37">
      <c r="A781" s="676"/>
      <c r="B781" s="677"/>
      <c r="C781" s="677"/>
      <c r="D781" s="677"/>
      <c r="E781" s="677"/>
      <c r="F781" s="677"/>
      <c r="G781" s="677"/>
      <c r="H781" s="677"/>
      <c r="I781" s="677"/>
      <c r="J781" s="677"/>
      <c r="K781" s="677"/>
      <c r="L781" s="677"/>
      <c r="M781" s="678"/>
      <c r="N781" s="677"/>
      <c r="O781" s="677"/>
      <c r="P781" s="677"/>
      <c r="Q781" s="677"/>
      <c r="R781" s="677"/>
      <c r="S781" s="677"/>
      <c r="T781" s="677"/>
      <c r="U781" s="677"/>
      <c r="V781" s="678"/>
      <c r="W781" s="677"/>
      <c r="X781" s="677"/>
      <c r="Y781" s="678"/>
      <c r="Z781" s="677"/>
      <c r="AA781" s="677"/>
      <c r="AB781" s="677"/>
      <c r="AC781" s="677"/>
      <c r="AD781" s="677"/>
      <c r="AE781" s="677"/>
      <c r="AF781" s="677"/>
      <c r="AG781" s="677"/>
      <c r="AH781" s="677"/>
      <c r="AI781" s="677"/>
      <c r="AJ781" s="677"/>
      <c r="AK781" s="677"/>
    </row>
    <row r="782" spans="1:37">
      <c r="A782" s="676"/>
      <c r="B782" s="677"/>
      <c r="C782" s="677"/>
      <c r="D782" s="677"/>
      <c r="E782" s="677"/>
      <c r="F782" s="677"/>
      <c r="G782" s="677"/>
      <c r="H782" s="677"/>
      <c r="I782" s="677"/>
      <c r="J782" s="677"/>
      <c r="K782" s="677"/>
      <c r="L782" s="677"/>
      <c r="M782" s="678"/>
      <c r="N782" s="677"/>
      <c r="O782" s="677"/>
      <c r="P782" s="677"/>
      <c r="Q782" s="677"/>
      <c r="R782" s="677"/>
      <c r="S782" s="677"/>
      <c r="T782" s="677"/>
      <c r="U782" s="677"/>
      <c r="V782" s="678"/>
      <c r="W782" s="677"/>
      <c r="X782" s="677"/>
      <c r="Y782" s="678"/>
      <c r="Z782" s="677"/>
      <c r="AA782" s="677"/>
      <c r="AB782" s="677"/>
      <c r="AC782" s="677"/>
      <c r="AD782" s="677"/>
      <c r="AE782" s="677"/>
      <c r="AF782" s="677"/>
      <c r="AG782" s="677"/>
      <c r="AH782" s="677"/>
      <c r="AI782" s="677"/>
      <c r="AJ782" s="677"/>
      <c r="AK782" s="677"/>
    </row>
    <row r="783" spans="1:37">
      <c r="A783" s="676"/>
      <c r="B783" s="677"/>
      <c r="C783" s="677"/>
      <c r="D783" s="677"/>
      <c r="E783" s="677"/>
      <c r="F783" s="677"/>
      <c r="G783" s="677"/>
      <c r="H783" s="677"/>
      <c r="I783" s="677"/>
      <c r="J783" s="677"/>
      <c r="K783" s="677"/>
      <c r="L783" s="677"/>
      <c r="M783" s="678"/>
      <c r="N783" s="677"/>
      <c r="O783" s="677"/>
      <c r="P783" s="677"/>
      <c r="Q783" s="677"/>
      <c r="R783" s="677"/>
      <c r="S783" s="677"/>
      <c r="T783" s="677"/>
      <c r="U783" s="677"/>
      <c r="V783" s="678"/>
      <c r="W783" s="677"/>
      <c r="X783" s="677"/>
      <c r="Y783" s="678"/>
      <c r="Z783" s="677"/>
      <c r="AA783" s="677"/>
      <c r="AB783" s="677"/>
      <c r="AC783" s="677"/>
      <c r="AD783" s="677"/>
      <c r="AE783" s="677"/>
      <c r="AF783" s="677"/>
      <c r="AG783" s="677"/>
      <c r="AH783" s="677"/>
      <c r="AI783" s="677"/>
      <c r="AJ783" s="677"/>
      <c r="AK783" s="677"/>
    </row>
    <row r="784" spans="1:37">
      <c r="A784" s="676"/>
      <c r="B784" s="677"/>
      <c r="C784" s="677"/>
      <c r="D784" s="677"/>
      <c r="E784" s="677"/>
      <c r="F784" s="677"/>
      <c r="G784" s="677"/>
      <c r="H784" s="677"/>
      <c r="I784" s="677"/>
      <c r="J784" s="677"/>
      <c r="K784" s="677"/>
      <c r="L784" s="677"/>
      <c r="M784" s="678"/>
      <c r="N784" s="677"/>
      <c r="O784" s="677"/>
      <c r="P784" s="677"/>
      <c r="Q784" s="677"/>
      <c r="R784" s="677"/>
      <c r="S784" s="677"/>
      <c r="T784" s="677"/>
      <c r="U784" s="677"/>
      <c r="V784" s="678"/>
      <c r="W784" s="677"/>
      <c r="X784" s="677"/>
      <c r="Y784" s="678"/>
      <c r="Z784" s="677"/>
      <c r="AA784" s="677"/>
      <c r="AB784" s="677"/>
      <c r="AC784" s="677"/>
      <c r="AD784" s="677"/>
      <c r="AE784" s="677"/>
      <c r="AF784" s="677"/>
      <c r="AG784" s="677"/>
      <c r="AH784" s="677"/>
      <c r="AI784" s="677"/>
      <c r="AJ784" s="677"/>
      <c r="AK784" s="677"/>
    </row>
    <row r="785" spans="1:37">
      <c r="A785" s="676"/>
      <c r="B785" s="677"/>
      <c r="C785" s="677"/>
      <c r="D785" s="677"/>
      <c r="E785" s="677"/>
      <c r="F785" s="677"/>
      <c r="G785" s="677"/>
      <c r="H785" s="677"/>
      <c r="I785" s="677"/>
      <c r="J785" s="677"/>
      <c r="K785" s="677"/>
      <c r="L785" s="677"/>
      <c r="M785" s="678"/>
      <c r="N785" s="677"/>
      <c r="O785" s="677"/>
      <c r="P785" s="677"/>
      <c r="Q785" s="677"/>
      <c r="R785" s="677"/>
      <c r="S785" s="677"/>
      <c r="T785" s="677"/>
      <c r="U785" s="677"/>
      <c r="V785" s="678"/>
      <c r="W785" s="677"/>
      <c r="X785" s="677"/>
      <c r="Y785" s="678"/>
      <c r="Z785" s="677"/>
      <c r="AA785" s="677"/>
      <c r="AB785" s="677"/>
      <c r="AC785" s="677"/>
      <c r="AD785" s="677"/>
      <c r="AE785" s="677"/>
      <c r="AF785" s="677"/>
      <c r="AG785" s="677"/>
      <c r="AH785" s="677"/>
      <c r="AI785" s="677"/>
      <c r="AJ785" s="677"/>
      <c r="AK785" s="677"/>
    </row>
    <row r="786" spans="1:37">
      <c r="A786" s="676"/>
      <c r="B786" s="677"/>
      <c r="C786" s="677"/>
      <c r="D786" s="677"/>
      <c r="E786" s="677"/>
      <c r="F786" s="677"/>
      <c r="G786" s="677"/>
      <c r="H786" s="677"/>
      <c r="I786" s="677"/>
      <c r="J786" s="677"/>
      <c r="K786" s="677"/>
      <c r="L786" s="677"/>
      <c r="M786" s="678"/>
      <c r="N786" s="677"/>
      <c r="O786" s="677"/>
      <c r="P786" s="677"/>
      <c r="Q786" s="677"/>
      <c r="R786" s="677"/>
      <c r="S786" s="677"/>
      <c r="T786" s="677"/>
      <c r="U786" s="677"/>
      <c r="V786" s="678"/>
      <c r="W786" s="677"/>
      <c r="X786" s="677"/>
      <c r="Y786" s="678"/>
      <c r="Z786" s="677"/>
      <c r="AA786" s="677"/>
      <c r="AB786" s="677"/>
      <c r="AC786" s="677"/>
      <c r="AD786" s="677"/>
      <c r="AE786" s="677"/>
      <c r="AF786" s="677"/>
      <c r="AG786" s="677"/>
      <c r="AH786" s="677"/>
      <c r="AI786" s="677"/>
      <c r="AJ786" s="677"/>
      <c r="AK786" s="677"/>
    </row>
    <row r="787" spans="1:37">
      <c r="A787" s="676"/>
      <c r="B787" s="677"/>
      <c r="C787" s="677"/>
      <c r="D787" s="677"/>
      <c r="E787" s="677"/>
      <c r="F787" s="677"/>
      <c r="G787" s="677"/>
      <c r="H787" s="677"/>
      <c r="I787" s="677"/>
      <c r="J787" s="677"/>
      <c r="K787" s="677"/>
      <c r="L787" s="677"/>
      <c r="M787" s="678"/>
      <c r="N787" s="677"/>
      <c r="O787" s="677"/>
      <c r="P787" s="677"/>
      <c r="Q787" s="677"/>
      <c r="R787" s="677"/>
      <c r="S787" s="677"/>
      <c r="T787" s="677"/>
      <c r="U787" s="677"/>
      <c r="V787" s="678"/>
      <c r="W787" s="677"/>
      <c r="X787" s="677"/>
      <c r="Y787" s="678"/>
      <c r="Z787" s="677"/>
      <c r="AA787" s="677"/>
      <c r="AB787" s="677"/>
      <c r="AC787" s="677"/>
      <c r="AD787" s="677"/>
      <c r="AE787" s="677"/>
      <c r="AF787" s="677"/>
      <c r="AG787" s="677"/>
      <c r="AH787" s="677"/>
      <c r="AI787" s="677"/>
      <c r="AJ787" s="677"/>
      <c r="AK787" s="677"/>
    </row>
    <row r="788" spans="1:37">
      <c r="A788" s="676"/>
      <c r="B788" s="677"/>
      <c r="C788" s="677"/>
      <c r="D788" s="677"/>
      <c r="E788" s="677"/>
      <c r="F788" s="677"/>
      <c r="G788" s="677"/>
      <c r="H788" s="677"/>
      <c r="I788" s="677"/>
      <c r="J788" s="677"/>
      <c r="K788" s="677"/>
      <c r="L788" s="677"/>
      <c r="M788" s="678"/>
      <c r="N788" s="677"/>
      <c r="O788" s="677"/>
      <c r="P788" s="677"/>
      <c r="Q788" s="677"/>
      <c r="R788" s="677"/>
      <c r="S788" s="677"/>
      <c r="T788" s="677"/>
      <c r="U788" s="677"/>
      <c r="V788" s="678"/>
      <c r="W788" s="677"/>
      <c r="X788" s="677"/>
      <c r="Y788" s="678"/>
      <c r="Z788" s="677"/>
      <c r="AA788" s="677"/>
      <c r="AB788" s="677"/>
      <c r="AC788" s="677"/>
      <c r="AD788" s="677"/>
      <c r="AE788" s="677"/>
      <c r="AF788" s="677"/>
      <c r="AG788" s="677"/>
      <c r="AH788" s="677"/>
      <c r="AI788" s="677"/>
      <c r="AJ788" s="677"/>
      <c r="AK788" s="677"/>
    </row>
    <row r="789" spans="1:37">
      <c r="A789" s="676"/>
      <c r="B789" s="677"/>
      <c r="C789" s="677"/>
      <c r="D789" s="677"/>
      <c r="E789" s="677"/>
      <c r="F789" s="677"/>
      <c r="G789" s="677"/>
      <c r="H789" s="677"/>
      <c r="I789" s="677"/>
      <c r="J789" s="677"/>
      <c r="K789" s="677"/>
      <c r="L789" s="677"/>
      <c r="M789" s="678"/>
      <c r="N789" s="677"/>
      <c r="O789" s="677"/>
      <c r="P789" s="677"/>
      <c r="Q789" s="677"/>
      <c r="R789" s="677"/>
      <c r="S789" s="677"/>
      <c r="T789" s="677"/>
      <c r="U789" s="677"/>
      <c r="V789" s="678"/>
      <c r="W789" s="677"/>
      <c r="X789" s="677"/>
      <c r="Y789" s="678"/>
      <c r="Z789" s="677"/>
      <c r="AA789" s="677"/>
      <c r="AB789" s="677"/>
      <c r="AC789" s="677"/>
      <c r="AD789" s="677"/>
      <c r="AE789" s="677"/>
      <c r="AF789" s="677"/>
      <c r="AG789" s="677"/>
      <c r="AH789" s="677"/>
      <c r="AI789" s="677"/>
      <c r="AJ789" s="677"/>
      <c r="AK789" s="677"/>
    </row>
    <row r="790" spans="1:37">
      <c r="A790" s="676"/>
      <c r="B790" s="677"/>
      <c r="C790" s="677"/>
      <c r="D790" s="677"/>
      <c r="E790" s="677"/>
      <c r="F790" s="677"/>
      <c r="G790" s="677"/>
      <c r="H790" s="677"/>
      <c r="I790" s="677"/>
      <c r="J790" s="677"/>
      <c r="K790" s="677"/>
      <c r="L790" s="677"/>
      <c r="M790" s="678"/>
      <c r="N790" s="677"/>
      <c r="O790" s="677"/>
      <c r="P790" s="677"/>
      <c r="Q790" s="677"/>
      <c r="R790" s="677"/>
      <c r="S790" s="677"/>
      <c r="T790" s="677"/>
      <c r="U790" s="677"/>
      <c r="V790" s="678"/>
      <c r="W790" s="677"/>
      <c r="X790" s="677"/>
      <c r="Y790" s="678"/>
      <c r="Z790" s="677"/>
      <c r="AA790" s="677"/>
      <c r="AB790" s="677"/>
      <c r="AC790" s="677"/>
      <c r="AD790" s="677"/>
      <c r="AE790" s="677"/>
      <c r="AF790" s="677"/>
      <c r="AG790" s="677"/>
      <c r="AH790" s="677"/>
      <c r="AI790" s="677"/>
      <c r="AJ790" s="677"/>
      <c r="AK790" s="677"/>
    </row>
    <row r="791" spans="1:37">
      <c r="A791" s="676"/>
      <c r="B791" s="677"/>
      <c r="C791" s="677"/>
      <c r="D791" s="677"/>
      <c r="E791" s="677"/>
      <c r="F791" s="677"/>
      <c r="G791" s="677"/>
      <c r="H791" s="677"/>
      <c r="I791" s="677"/>
      <c r="J791" s="677"/>
      <c r="K791" s="677"/>
      <c r="L791" s="677"/>
      <c r="M791" s="678"/>
      <c r="N791" s="677"/>
      <c r="O791" s="677"/>
      <c r="P791" s="677"/>
      <c r="Q791" s="677"/>
      <c r="R791" s="677"/>
      <c r="S791" s="677"/>
      <c r="T791" s="677"/>
      <c r="U791" s="677"/>
      <c r="V791" s="678"/>
      <c r="W791" s="677"/>
      <c r="X791" s="677"/>
      <c r="Y791" s="678"/>
      <c r="Z791" s="677"/>
      <c r="AA791" s="677"/>
      <c r="AB791" s="677"/>
      <c r="AC791" s="677"/>
      <c r="AD791" s="677"/>
      <c r="AE791" s="677"/>
      <c r="AF791" s="677"/>
      <c r="AG791" s="677"/>
      <c r="AH791" s="677"/>
      <c r="AI791" s="677"/>
      <c r="AJ791" s="677"/>
      <c r="AK791" s="677"/>
    </row>
    <row r="792" spans="1:37">
      <c r="A792" s="676"/>
      <c r="B792" s="677"/>
      <c r="C792" s="677"/>
      <c r="D792" s="677"/>
      <c r="E792" s="677"/>
      <c r="F792" s="677"/>
      <c r="G792" s="677"/>
      <c r="H792" s="677"/>
      <c r="I792" s="677"/>
      <c r="J792" s="677"/>
      <c r="K792" s="677"/>
      <c r="L792" s="677"/>
      <c r="M792" s="678"/>
      <c r="N792" s="677"/>
      <c r="O792" s="677"/>
      <c r="P792" s="677"/>
      <c r="Q792" s="677"/>
      <c r="R792" s="677"/>
      <c r="S792" s="677"/>
      <c r="T792" s="677"/>
      <c r="U792" s="677"/>
      <c r="V792" s="678"/>
      <c r="W792" s="677"/>
      <c r="X792" s="677"/>
      <c r="Y792" s="678"/>
      <c r="Z792" s="677"/>
      <c r="AA792" s="677"/>
      <c r="AB792" s="677"/>
      <c r="AC792" s="677"/>
      <c r="AD792" s="677"/>
      <c r="AE792" s="677"/>
      <c r="AF792" s="677"/>
      <c r="AG792" s="677"/>
      <c r="AH792" s="677"/>
      <c r="AI792" s="677"/>
      <c r="AJ792" s="677"/>
      <c r="AK792" s="677"/>
    </row>
    <row r="793" spans="1:37">
      <c r="A793" s="676"/>
      <c r="B793" s="677"/>
      <c r="C793" s="677"/>
      <c r="D793" s="677"/>
      <c r="E793" s="677"/>
      <c r="F793" s="677"/>
      <c r="G793" s="677"/>
      <c r="H793" s="677"/>
      <c r="I793" s="677"/>
      <c r="J793" s="677"/>
      <c r="K793" s="677"/>
      <c r="L793" s="677"/>
      <c r="M793" s="678"/>
      <c r="N793" s="677"/>
      <c r="O793" s="677"/>
      <c r="P793" s="677"/>
      <c r="Q793" s="677"/>
      <c r="R793" s="677"/>
      <c r="S793" s="677"/>
      <c r="T793" s="677"/>
      <c r="U793" s="677"/>
      <c r="V793" s="678"/>
      <c r="W793" s="677"/>
      <c r="X793" s="677"/>
      <c r="Y793" s="678"/>
      <c r="Z793" s="677"/>
      <c r="AA793" s="677"/>
      <c r="AB793" s="677"/>
      <c r="AC793" s="677"/>
      <c r="AD793" s="677"/>
      <c r="AE793" s="677"/>
      <c r="AF793" s="677"/>
      <c r="AG793" s="677"/>
      <c r="AH793" s="677"/>
      <c r="AI793" s="677"/>
      <c r="AJ793" s="677"/>
      <c r="AK793" s="677"/>
    </row>
    <row r="794" spans="1:37">
      <c r="A794" s="676"/>
      <c r="B794" s="677"/>
      <c r="C794" s="677"/>
      <c r="D794" s="677"/>
      <c r="E794" s="677"/>
      <c r="F794" s="677"/>
      <c r="G794" s="677"/>
      <c r="H794" s="677"/>
      <c r="I794" s="677"/>
      <c r="J794" s="677"/>
      <c r="K794" s="677"/>
      <c r="L794" s="677"/>
      <c r="M794" s="678"/>
      <c r="N794" s="677"/>
      <c r="O794" s="677"/>
      <c r="P794" s="677"/>
      <c r="Q794" s="677"/>
      <c r="R794" s="677"/>
      <c r="S794" s="677"/>
      <c r="T794" s="677"/>
      <c r="U794" s="677"/>
      <c r="V794" s="678"/>
      <c r="W794" s="677"/>
      <c r="X794" s="677"/>
      <c r="Y794" s="678"/>
      <c r="Z794" s="677"/>
      <c r="AA794" s="677"/>
      <c r="AB794" s="677"/>
      <c r="AC794" s="677"/>
      <c r="AD794" s="677"/>
      <c r="AE794" s="677"/>
      <c r="AF794" s="677"/>
      <c r="AG794" s="677"/>
      <c r="AH794" s="677"/>
      <c r="AI794" s="677"/>
      <c r="AJ794" s="677"/>
      <c r="AK794" s="677"/>
    </row>
    <row r="795" spans="1:37">
      <c r="A795" s="676"/>
      <c r="B795" s="677"/>
      <c r="C795" s="677"/>
      <c r="D795" s="677"/>
      <c r="E795" s="677"/>
      <c r="F795" s="677"/>
      <c r="G795" s="677"/>
      <c r="H795" s="677"/>
      <c r="I795" s="677"/>
      <c r="J795" s="677"/>
      <c r="K795" s="677"/>
      <c r="L795" s="677"/>
      <c r="M795" s="678"/>
      <c r="N795" s="677"/>
      <c r="O795" s="677"/>
      <c r="P795" s="677"/>
      <c r="Q795" s="677"/>
      <c r="R795" s="677"/>
      <c r="S795" s="677"/>
      <c r="T795" s="677"/>
      <c r="U795" s="677"/>
      <c r="V795" s="678"/>
      <c r="W795" s="677"/>
      <c r="X795" s="677"/>
      <c r="Y795" s="678"/>
      <c r="Z795" s="677"/>
      <c r="AA795" s="677"/>
      <c r="AB795" s="677"/>
      <c r="AC795" s="677"/>
      <c r="AD795" s="677"/>
      <c r="AE795" s="677"/>
      <c r="AF795" s="677"/>
      <c r="AG795" s="677"/>
      <c r="AH795" s="677"/>
      <c r="AI795" s="677"/>
      <c r="AJ795" s="677"/>
      <c r="AK795" s="677"/>
    </row>
    <row r="796" spans="1:37">
      <c r="A796" s="676"/>
      <c r="B796" s="677"/>
      <c r="C796" s="677"/>
      <c r="D796" s="677"/>
      <c r="E796" s="677"/>
      <c r="F796" s="677"/>
      <c r="G796" s="677"/>
      <c r="H796" s="677"/>
      <c r="I796" s="677"/>
      <c r="J796" s="677"/>
      <c r="K796" s="677"/>
      <c r="L796" s="677"/>
      <c r="M796" s="678"/>
      <c r="N796" s="677"/>
      <c r="O796" s="677"/>
      <c r="P796" s="677"/>
      <c r="Q796" s="677"/>
      <c r="R796" s="677"/>
      <c r="S796" s="677"/>
      <c r="T796" s="677"/>
      <c r="U796" s="677"/>
      <c r="V796" s="678"/>
      <c r="W796" s="677"/>
      <c r="X796" s="677"/>
      <c r="Y796" s="678"/>
      <c r="Z796" s="677"/>
      <c r="AA796" s="677"/>
      <c r="AB796" s="677"/>
      <c r="AC796" s="677"/>
      <c r="AD796" s="677"/>
      <c r="AE796" s="677"/>
      <c r="AF796" s="677"/>
      <c r="AG796" s="677"/>
      <c r="AH796" s="677"/>
      <c r="AI796" s="677"/>
      <c r="AJ796" s="677"/>
      <c r="AK796" s="677"/>
    </row>
    <row r="797" spans="1:37">
      <c r="A797" s="676"/>
      <c r="B797" s="677"/>
      <c r="C797" s="677"/>
      <c r="D797" s="677"/>
      <c r="E797" s="677"/>
      <c r="F797" s="677"/>
      <c r="G797" s="677"/>
      <c r="H797" s="677"/>
      <c r="I797" s="677"/>
      <c r="J797" s="677"/>
      <c r="K797" s="677"/>
      <c r="L797" s="677"/>
      <c r="M797" s="678"/>
      <c r="N797" s="677"/>
      <c r="O797" s="677"/>
      <c r="P797" s="677"/>
      <c r="Q797" s="677"/>
      <c r="R797" s="677"/>
      <c r="S797" s="677"/>
      <c r="T797" s="677"/>
      <c r="U797" s="677"/>
      <c r="V797" s="678"/>
      <c r="W797" s="677"/>
      <c r="X797" s="677"/>
      <c r="Y797" s="678"/>
      <c r="Z797" s="677"/>
      <c r="AA797" s="677"/>
      <c r="AB797" s="677"/>
      <c r="AC797" s="677"/>
      <c r="AD797" s="677"/>
      <c r="AE797" s="677"/>
      <c r="AF797" s="677"/>
      <c r="AG797" s="677"/>
      <c r="AH797" s="677"/>
      <c r="AI797" s="677"/>
      <c r="AJ797" s="677"/>
      <c r="AK797" s="677"/>
    </row>
    <row r="798" spans="1:37">
      <c r="A798" s="676"/>
      <c r="B798" s="677"/>
      <c r="C798" s="677"/>
      <c r="D798" s="677"/>
      <c r="E798" s="677"/>
      <c r="F798" s="677"/>
      <c r="G798" s="677"/>
      <c r="H798" s="677"/>
      <c r="I798" s="677"/>
      <c r="J798" s="677"/>
      <c r="K798" s="677"/>
      <c r="L798" s="677"/>
      <c r="M798" s="678"/>
      <c r="N798" s="677"/>
      <c r="O798" s="677"/>
      <c r="P798" s="677"/>
      <c r="Q798" s="677"/>
      <c r="R798" s="677"/>
      <c r="S798" s="677"/>
      <c r="T798" s="677"/>
      <c r="U798" s="677"/>
      <c r="V798" s="678"/>
      <c r="W798" s="677"/>
      <c r="X798" s="677"/>
      <c r="Y798" s="678"/>
      <c r="Z798" s="677"/>
      <c r="AA798" s="677"/>
      <c r="AB798" s="677"/>
      <c r="AC798" s="677"/>
      <c r="AD798" s="677"/>
      <c r="AE798" s="677"/>
      <c r="AF798" s="677"/>
      <c r="AG798" s="677"/>
      <c r="AH798" s="677"/>
      <c r="AI798" s="677"/>
      <c r="AJ798" s="677"/>
      <c r="AK798" s="677"/>
    </row>
    <row r="799" spans="1:37">
      <c r="A799" s="676"/>
      <c r="B799" s="677"/>
      <c r="C799" s="677"/>
      <c r="D799" s="677"/>
      <c r="E799" s="677"/>
      <c r="F799" s="677"/>
      <c r="G799" s="677"/>
      <c r="H799" s="677"/>
      <c r="I799" s="677"/>
      <c r="J799" s="677"/>
      <c r="K799" s="677"/>
      <c r="L799" s="677"/>
      <c r="M799" s="678"/>
      <c r="N799" s="677"/>
      <c r="O799" s="677"/>
      <c r="P799" s="677"/>
      <c r="Q799" s="677"/>
      <c r="R799" s="677"/>
      <c r="S799" s="677"/>
      <c r="T799" s="677"/>
      <c r="U799" s="677"/>
      <c r="V799" s="678"/>
      <c r="W799" s="677"/>
      <c r="X799" s="677"/>
      <c r="Y799" s="678"/>
      <c r="Z799" s="677"/>
      <c r="AA799" s="677"/>
      <c r="AB799" s="677"/>
      <c r="AC799" s="677"/>
      <c r="AD799" s="677"/>
      <c r="AE799" s="677"/>
      <c r="AF799" s="677"/>
      <c r="AG799" s="677"/>
      <c r="AH799" s="677"/>
      <c r="AI799" s="677"/>
      <c r="AJ799" s="677"/>
      <c r="AK799" s="677"/>
    </row>
    <row r="800" spans="1:37">
      <c r="A800" s="676"/>
      <c r="B800" s="677"/>
      <c r="C800" s="677"/>
      <c r="D800" s="677"/>
      <c r="E800" s="677"/>
      <c r="F800" s="677"/>
      <c r="G800" s="677"/>
      <c r="H800" s="677"/>
      <c r="I800" s="677"/>
      <c r="J800" s="677"/>
      <c r="K800" s="677"/>
      <c r="L800" s="677"/>
      <c r="M800" s="678"/>
      <c r="N800" s="677"/>
      <c r="O800" s="677"/>
      <c r="P800" s="677"/>
      <c r="Q800" s="677"/>
      <c r="R800" s="677"/>
      <c r="S800" s="677"/>
      <c r="T800" s="677"/>
      <c r="U800" s="677"/>
      <c r="V800" s="678"/>
      <c r="W800" s="677"/>
      <c r="X800" s="677"/>
      <c r="Y800" s="678"/>
      <c r="Z800" s="677"/>
      <c r="AA800" s="677"/>
      <c r="AB800" s="677"/>
      <c r="AC800" s="677"/>
      <c r="AD800" s="677"/>
      <c r="AE800" s="677"/>
      <c r="AF800" s="677"/>
      <c r="AG800" s="677"/>
      <c r="AH800" s="677"/>
      <c r="AI800" s="677"/>
      <c r="AJ800" s="677"/>
      <c r="AK800" s="677"/>
    </row>
    <row r="801" spans="1:37">
      <c r="A801" s="676"/>
      <c r="B801" s="677"/>
      <c r="C801" s="677"/>
      <c r="D801" s="677"/>
      <c r="E801" s="677"/>
      <c r="F801" s="677"/>
      <c r="G801" s="677"/>
      <c r="H801" s="677"/>
      <c r="I801" s="677"/>
      <c r="J801" s="677"/>
      <c r="K801" s="677"/>
      <c r="L801" s="677"/>
      <c r="M801" s="678"/>
      <c r="N801" s="677"/>
      <c r="O801" s="677"/>
      <c r="P801" s="677"/>
      <c r="Q801" s="677"/>
      <c r="R801" s="677"/>
      <c r="S801" s="677"/>
      <c r="T801" s="677"/>
      <c r="U801" s="677"/>
      <c r="V801" s="678"/>
      <c r="W801" s="677"/>
      <c r="X801" s="677"/>
      <c r="Y801" s="678"/>
      <c r="Z801" s="677"/>
      <c r="AA801" s="677"/>
      <c r="AB801" s="677"/>
      <c r="AC801" s="677"/>
      <c r="AD801" s="677"/>
      <c r="AE801" s="677"/>
      <c r="AF801" s="677"/>
      <c r="AG801" s="677"/>
      <c r="AH801" s="677"/>
      <c r="AI801" s="677"/>
      <c r="AJ801" s="677"/>
      <c r="AK801" s="677"/>
    </row>
    <row r="802" spans="1:37">
      <c r="A802" s="676"/>
      <c r="B802" s="677"/>
      <c r="C802" s="677"/>
      <c r="D802" s="677"/>
      <c r="E802" s="677"/>
      <c r="F802" s="677"/>
      <c r="G802" s="677"/>
      <c r="H802" s="677"/>
      <c r="I802" s="677"/>
      <c r="J802" s="677"/>
      <c r="K802" s="677"/>
      <c r="L802" s="677"/>
      <c r="M802" s="678"/>
      <c r="N802" s="677"/>
      <c r="O802" s="677"/>
      <c r="P802" s="677"/>
      <c r="Q802" s="677"/>
      <c r="R802" s="677"/>
      <c r="S802" s="677"/>
      <c r="T802" s="677"/>
      <c r="U802" s="677"/>
      <c r="V802" s="678"/>
      <c r="W802" s="677"/>
      <c r="X802" s="677"/>
      <c r="Y802" s="678"/>
      <c r="Z802" s="677"/>
      <c r="AA802" s="677"/>
      <c r="AB802" s="677"/>
      <c r="AC802" s="677"/>
      <c r="AD802" s="677"/>
      <c r="AE802" s="677"/>
      <c r="AF802" s="677"/>
      <c r="AG802" s="677"/>
      <c r="AH802" s="677"/>
      <c r="AI802" s="677"/>
      <c r="AJ802" s="677"/>
      <c r="AK802" s="677"/>
    </row>
    <row r="803" spans="1:37">
      <c r="A803" s="676"/>
      <c r="B803" s="677"/>
      <c r="C803" s="677"/>
      <c r="D803" s="677"/>
      <c r="E803" s="677"/>
      <c r="F803" s="677"/>
      <c r="G803" s="677"/>
      <c r="H803" s="677"/>
      <c r="I803" s="677"/>
      <c r="J803" s="677"/>
      <c r="K803" s="677"/>
      <c r="L803" s="677"/>
      <c r="M803" s="678"/>
      <c r="N803" s="677"/>
      <c r="O803" s="677"/>
      <c r="P803" s="677"/>
      <c r="Q803" s="677"/>
      <c r="R803" s="677"/>
      <c r="S803" s="677"/>
      <c r="T803" s="677"/>
      <c r="U803" s="677"/>
      <c r="V803" s="678"/>
      <c r="W803" s="677"/>
      <c r="X803" s="677"/>
      <c r="Y803" s="678"/>
      <c r="Z803" s="677"/>
      <c r="AA803" s="677"/>
      <c r="AB803" s="677"/>
      <c r="AC803" s="677"/>
      <c r="AD803" s="677"/>
      <c r="AE803" s="677"/>
      <c r="AF803" s="677"/>
      <c r="AG803" s="677"/>
      <c r="AH803" s="677"/>
      <c r="AI803" s="677"/>
      <c r="AJ803" s="677"/>
      <c r="AK803" s="677"/>
    </row>
    <row r="804" spans="1:37">
      <c r="A804" s="676"/>
      <c r="B804" s="677"/>
      <c r="C804" s="677"/>
      <c r="D804" s="677"/>
      <c r="E804" s="677"/>
      <c r="F804" s="677"/>
      <c r="G804" s="677"/>
      <c r="H804" s="677"/>
      <c r="I804" s="677"/>
      <c r="J804" s="677"/>
      <c r="K804" s="677"/>
      <c r="L804" s="677"/>
      <c r="M804" s="678"/>
      <c r="N804" s="677"/>
      <c r="O804" s="677"/>
      <c r="P804" s="677"/>
      <c r="Q804" s="677"/>
      <c r="R804" s="677"/>
      <c r="S804" s="677"/>
      <c r="T804" s="677"/>
      <c r="U804" s="677"/>
      <c r="V804" s="678"/>
      <c r="W804" s="677"/>
      <c r="X804" s="677"/>
      <c r="Y804" s="678"/>
      <c r="Z804" s="677"/>
      <c r="AA804" s="677"/>
      <c r="AB804" s="677"/>
      <c r="AC804" s="677"/>
      <c r="AD804" s="677"/>
      <c r="AE804" s="677"/>
      <c r="AF804" s="677"/>
      <c r="AG804" s="677"/>
      <c r="AH804" s="677"/>
      <c r="AI804" s="677"/>
      <c r="AJ804" s="677"/>
      <c r="AK804" s="677"/>
    </row>
    <row r="805" spans="1:37">
      <c r="A805" s="676"/>
      <c r="B805" s="677"/>
      <c r="C805" s="677"/>
      <c r="D805" s="677"/>
      <c r="E805" s="677"/>
      <c r="F805" s="677"/>
      <c r="G805" s="677"/>
      <c r="H805" s="677"/>
      <c r="I805" s="677"/>
      <c r="J805" s="677"/>
      <c r="K805" s="677"/>
      <c r="L805" s="677"/>
      <c r="M805" s="678"/>
      <c r="N805" s="677"/>
      <c r="O805" s="677"/>
      <c r="P805" s="677"/>
      <c r="Q805" s="677"/>
      <c r="R805" s="677"/>
      <c r="S805" s="677"/>
      <c r="T805" s="677"/>
      <c r="U805" s="677"/>
      <c r="V805" s="678"/>
      <c r="W805" s="677"/>
      <c r="X805" s="677"/>
      <c r="Y805" s="678"/>
      <c r="Z805" s="677"/>
      <c r="AA805" s="677"/>
      <c r="AB805" s="677"/>
      <c r="AC805" s="677"/>
      <c r="AD805" s="677"/>
      <c r="AE805" s="677"/>
      <c r="AF805" s="677"/>
      <c r="AG805" s="677"/>
      <c r="AH805" s="677"/>
      <c r="AI805" s="677"/>
      <c r="AJ805" s="677"/>
      <c r="AK805" s="677"/>
    </row>
    <row r="806" spans="1:37">
      <c r="A806" s="676"/>
      <c r="B806" s="677"/>
      <c r="C806" s="677"/>
      <c r="D806" s="677"/>
      <c r="E806" s="677"/>
      <c r="F806" s="677"/>
      <c r="G806" s="677"/>
      <c r="H806" s="677"/>
      <c r="I806" s="677"/>
      <c r="J806" s="677"/>
      <c r="K806" s="677"/>
      <c r="L806" s="677"/>
      <c r="M806" s="678"/>
      <c r="N806" s="677"/>
      <c r="O806" s="677"/>
      <c r="P806" s="677"/>
      <c r="Q806" s="677"/>
      <c r="R806" s="677"/>
      <c r="S806" s="677"/>
      <c r="T806" s="677"/>
      <c r="U806" s="677"/>
      <c r="V806" s="678"/>
      <c r="W806" s="677"/>
      <c r="X806" s="677"/>
      <c r="Y806" s="678"/>
      <c r="Z806" s="677"/>
      <c r="AA806" s="677"/>
      <c r="AB806" s="677"/>
      <c r="AC806" s="677"/>
      <c r="AD806" s="677"/>
      <c r="AE806" s="677"/>
      <c r="AF806" s="677"/>
      <c r="AG806" s="677"/>
      <c r="AH806" s="677"/>
      <c r="AI806" s="677"/>
      <c r="AJ806" s="677"/>
      <c r="AK806" s="677"/>
    </row>
    <row r="807" spans="1:37">
      <c r="A807" s="676"/>
      <c r="B807" s="677"/>
      <c r="C807" s="677"/>
      <c r="D807" s="677"/>
      <c r="E807" s="677"/>
      <c r="F807" s="677"/>
      <c r="G807" s="677"/>
      <c r="H807" s="677"/>
      <c r="I807" s="677"/>
      <c r="J807" s="677"/>
      <c r="K807" s="677"/>
      <c r="L807" s="677"/>
      <c r="M807" s="678"/>
      <c r="N807" s="677"/>
      <c r="O807" s="677"/>
      <c r="P807" s="677"/>
      <c r="Q807" s="677"/>
      <c r="R807" s="677"/>
      <c r="S807" s="677"/>
      <c r="T807" s="677"/>
      <c r="U807" s="677"/>
      <c r="V807" s="678"/>
      <c r="W807" s="677"/>
      <c r="X807" s="677"/>
      <c r="Y807" s="678"/>
      <c r="Z807" s="677"/>
      <c r="AA807" s="677"/>
      <c r="AB807" s="677"/>
      <c r="AC807" s="677"/>
      <c r="AD807" s="677"/>
      <c r="AE807" s="677"/>
      <c r="AF807" s="677"/>
      <c r="AG807" s="677"/>
      <c r="AH807" s="677"/>
      <c r="AI807" s="677"/>
      <c r="AJ807" s="677"/>
      <c r="AK807" s="677"/>
    </row>
    <row r="808" spans="1:37">
      <c r="A808" s="676"/>
      <c r="B808" s="677"/>
      <c r="C808" s="677"/>
      <c r="D808" s="677"/>
      <c r="E808" s="677"/>
      <c r="F808" s="677"/>
      <c r="G808" s="677"/>
      <c r="H808" s="677"/>
      <c r="I808" s="677"/>
      <c r="J808" s="677"/>
      <c r="K808" s="677"/>
      <c r="L808" s="677"/>
      <c r="M808" s="678"/>
      <c r="N808" s="677"/>
      <c r="O808" s="677"/>
      <c r="P808" s="677"/>
      <c r="Q808" s="677"/>
      <c r="R808" s="677"/>
      <c r="S808" s="677"/>
      <c r="T808" s="677"/>
      <c r="U808" s="677"/>
      <c r="V808" s="678"/>
      <c r="W808" s="677"/>
      <c r="X808" s="677"/>
      <c r="Y808" s="678"/>
      <c r="Z808" s="677"/>
      <c r="AA808" s="677"/>
      <c r="AB808" s="677"/>
      <c r="AC808" s="677"/>
      <c r="AD808" s="677"/>
      <c r="AE808" s="677"/>
      <c r="AF808" s="677"/>
      <c r="AG808" s="677"/>
      <c r="AH808" s="677"/>
      <c r="AI808" s="677"/>
      <c r="AJ808" s="677"/>
      <c r="AK808" s="677"/>
    </row>
    <row r="809" spans="1:37">
      <c r="A809" s="676"/>
      <c r="B809" s="677"/>
      <c r="C809" s="677"/>
      <c r="D809" s="677"/>
      <c r="E809" s="677"/>
      <c r="F809" s="677"/>
      <c r="G809" s="677"/>
      <c r="H809" s="677"/>
      <c r="I809" s="677"/>
      <c r="J809" s="677"/>
      <c r="K809" s="677"/>
      <c r="L809" s="677"/>
      <c r="M809" s="678"/>
      <c r="N809" s="677"/>
      <c r="O809" s="677"/>
      <c r="P809" s="677"/>
      <c r="Q809" s="677"/>
      <c r="R809" s="677"/>
      <c r="S809" s="677"/>
      <c r="T809" s="677"/>
      <c r="U809" s="677"/>
      <c r="V809" s="678"/>
      <c r="W809" s="677"/>
      <c r="X809" s="677"/>
      <c r="Y809" s="678"/>
      <c r="Z809" s="677"/>
      <c r="AA809" s="677"/>
      <c r="AB809" s="677"/>
      <c r="AC809" s="677"/>
      <c r="AD809" s="677"/>
      <c r="AE809" s="677"/>
      <c r="AF809" s="677"/>
      <c r="AG809" s="677"/>
      <c r="AH809" s="677"/>
      <c r="AI809" s="677"/>
      <c r="AJ809" s="677"/>
      <c r="AK809" s="677"/>
    </row>
    <row r="810" spans="1:37">
      <c r="A810" s="676"/>
      <c r="B810" s="677"/>
      <c r="C810" s="677"/>
      <c r="D810" s="677"/>
      <c r="E810" s="677"/>
      <c r="F810" s="677"/>
      <c r="G810" s="677"/>
      <c r="H810" s="677"/>
      <c r="I810" s="677"/>
      <c r="J810" s="677"/>
      <c r="K810" s="677"/>
      <c r="L810" s="677"/>
      <c r="M810" s="678"/>
      <c r="N810" s="677"/>
      <c r="O810" s="677"/>
      <c r="P810" s="677"/>
      <c r="Q810" s="677"/>
      <c r="R810" s="677"/>
      <c r="S810" s="677"/>
      <c r="T810" s="677"/>
      <c r="U810" s="677"/>
      <c r="V810" s="678"/>
      <c r="W810" s="677"/>
      <c r="X810" s="677"/>
      <c r="Y810" s="678"/>
      <c r="Z810" s="677"/>
      <c r="AA810" s="677"/>
      <c r="AB810" s="677"/>
      <c r="AC810" s="677"/>
      <c r="AD810" s="677"/>
      <c r="AE810" s="677"/>
      <c r="AF810" s="677"/>
      <c r="AG810" s="677"/>
      <c r="AH810" s="677"/>
      <c r="AI810" s="677"/>
      <c r="AJ810" s="677"/>
      <c r="AK810" s="677"/>
    </row>
    <row r="811" spans="1:37">
      <c r="A811" s="676"/>
      <c r="B811" s="677"/>
      <c r="C811" s="677"/>
      <c r="D811" s="677"/>
      <c r="E811" s="677"/>
      <c r="F811" s="677"/>
      <c r="G811" s="677"/>
      <c r="H811" s="677"/>
      <c r="I811" s="677"/>
      <c r="J811" s="677"/>
      <c r="K811" s="677"/>
      <c r="L811" s="677"/>
      <c r="M811" s="678"/>
      <c r="N811" s="677"/>
      <c r="O811" s="677"/>
      <c r="P811" s="677"/>
      <c r="Q811" s="677"/>
      <c r="R811" s="677"/>
      <c r="S811" s="677"/>
      <c r="T811" s="677"/>
      <c r="U811" s="677"/>
      <c r="V811" s="678"/>
      <c r="W811" s="677"/>
      <c r="X811" s="677"/>
      <c r="Y811" s="678"/>
      <c r="Z811" s="677"/>
      <c r="AA811" s="677"/>
      <c r="AB811" s="677"/>
      <c r="AC811" s="677"/>
      <c r="AD811" s="677"/>
      <c r="AE811" s="677"/>
      <c r="AF811" s="677"/>
      <c r="AG811" s="677"/>
      <c r="AH811" s="677"/>
      <c r="AI811" s="677"/>
      <c r="AJ811" s="677"/>
      <c r="AK811" s="677"/>
    </row>
    <row r="812" spans="1:37">
      <c r="A812" s="676"/>
      <c r="B812" s="677"/>
      <c r="C812" s="677"/>
      <c r="D812" s="677"/>
      <c r="E812" s="677"/>
      <c r="F812" s="677"/>
      <c r="G812" s="677"/>
      <c r="H812" s="677"/>
      <c r="I812" s="677"/>
      <c r="J812" s="677"/>
      <c r="K812" s="677"/>
      <c r="L812" s="677"/>
      <c r="M812" s="678"/>
      <c r="N812" s="677"/>
      <c r="O812" s="677"/>
      <c r="P812" s="677"/>
      <c r="Q812" s="677"/>
      <c r="R812" s="677"/>
      <c r="S812" s="677"/>
      <c r="T812" s="677"/>
      <c r="U812" s="677"/>
      <c r="V812" s="678"/>
      <c r="W812" s="677"/>
      <c r="X812" s="677"/>
      <c r="Y812" s="678"/>
      <c r="Z812" s="677"/>
      <c r="AA812" s="677"/>
      <c r="AB812" s="677"/>
      <c r="AC812" s="677"/>
      <c r="AD812" s="677"/>
      <c r="AE812" s="677"/>
      <c r="AF812" s="677"/>
      <c r="AG812" s="677"/>
      <c r="AH812" s="677"/>
      <c r="AI812" s="677"/>
      <c r="AJ812" s="677"/>
      <c r="AK812" s="677"/>
    </row>
    <row r="813" spans="1:37">
      <c r="A813" s="676"/>
      <c r="B813" s="677"/>
      <c r="C813" s="677"/>
      <c r="D813" s="677"/>
      <c r="E813" s="677"/>
      <c r="F813" s="677"/>
      <c r="G813" s="677"/>
      <c r="H813" s="677"/>
      <c r="I813" s="677"/>
      <c r="J813" s="677"/>
      <c r="K813" s="677"/>
      <c r="L813" s="677"/>
      <c r="M813" s="678"/>
      <c r="N813" s="677"/>
      <c r="O813" s="677"/>
      <c r="P813" s="677"/>
      <c r="Q813" s="677"/>
      <c r="R813" s="677"/>
      <c r="S813" s="677"/>
      <c r="T813" s="677"/>
      <c r="U813" s="677"/>
      <c r="V813" s="678"/>
      <c r="W813" s="677"/>
      <c r="X813" s="677"/>
      <c r="Y813" s="678"/>
      <c r="Z813" s="677"/>
      <c r="AA813" s="677"/>
      <c r="AB813" s="677"/>
      <c r="AC813" s="677"/>
      <c r="AD813" s="677"/>
      <c r="AE813" s="677"/>
      <c r="AF813" s="677"/>
      <c r="AG813" s="677"/>
      <c r="AH813" s="677"/>
      <c r="AI813" s="677"/>
      <c r="AJ813" s="677"/>
      <c r="AK813" s="677"/>
    </row>
    <row r="814" spans="1:37">
      <c r="A814" s="676"/>
      <c r="B814" s="677"/>
      <c r="C814" s="677"/>
      <c r="D814" s="677"/>
      <c r="E814" s="677"/>
      <c r="F814" s="677"/>
      <c r="G814" s="677"/>
      <c r="H814" s="677"/>
      <c r="I814" s="677"/>
      <c r="J814" s="677"/>
      <c r="K814" s="677"/>
      <c r="L814" s="677"/>
      <c r="M814" s="678"/>
      <c r="N814" s="677"/>
      <c r="O814" s="677"/>
      <c r="P814" s="677"/>
      <c r="Q814" s="677"/>
      <c r="R814" s="677"/>
      <c r="S814" s="677"/>
      <c r="T814" s="677"/>
      <c r="U814" s="677"/>
      <c r="V814" s="678"/>
      <c r="W814" s="677"/>
      <c r="X814" s="677"/>
      <c r="Y814" s="678"/>
      <c r="Z814" s="677"/>
      <c r="AA814" s="677"/>
      <c r="AB814" s="677"/>
      <c r="AC814" s="677"/>
      <c r="AD814" s="677"/>
      <c r="AE814" s="677"/>
      <c r="AF814" s="677"/>
      <c r="AG814" s="677"/>
      <c r="AH814" s="677"/>
      <c r="AI814" s="677"/>
      <c r="AJ814" s="677"/>
      <c r="AK814" s="677"/>
    </row>
    <row r="815" spans="1:37">
      <c r="A815" s="676"/>
      <c r="B815" s="677"/>
      <c r="C815" s="677"/>
      <c r="D815" s="677"/>
      <c r="E815" s="677"/>
      <c r="F815" s="677"/>
      <c r="G815" s="677"/>
      <c r="H815" s="677"/>
      <c r="I815" s="677"/>
      <c r="J815" s="677"/>
      <c r="K815" s="677"/>
      <c r="L815" s="677"/>
      <c r="M815" s="678"/>
      <c r="N815" s="677"/>
      <c r="O815" s="677"/>
      <c r="P815" s="677"/>
      <c r="Q815" s="677"/>
      <c r="R815" s="677"/>
      <c r="S815" s="677"/>
      <c r="T815" s="677"/>
      <c r="U815" s="677"/>
      <c r="V815" s="678"/>
      <c r="W815" s="677"/>
      <c r="X815" s="677"/>
      <c r="Y815" s="678"/>
      <c r="Z815" s="677"/>
      <c r="AA815" s="677"/>
      <c r="AB815" s="677"/>
      <c r="AC815" s="677"/>
      <c r="AD815" s="677"/>
      <c r="AE815" s="677"/>
      <c r="AF815" s="677"/>
      <c r="AG815" s="677"/>
      <c r="AH815" s="677"/>
      <c r="AI815" s="677"/>
      <c r="AJ815" s="677"/>
      <c r="AK815" s="677"/>
    </row>
    <row r="816" spans="1:37">
      <c r="A816" s="676"/>
      <c r="B816" s="677"/>
      <c r="C816" s="677"/>
      <c r="D816" s="677"/>
      <c r="E816" s="677"/>
      <c r="F816" s="677"/>
      <c r="G816" s="677"/>
      <c r="H816" s="677"/>
      <c r="I816" s="677"/>
      <c r="J816" s="677"/>
      <c r="K816" s="677"/>
      <c r="L816" s="677"/>
      <c r="M816" s="678"/>
      <c r="N816" s="677"/>
      <c r="O816" s="677"/>
      <c r="P816" s="677"/>
      <c r="Q816" s="677"/>
      <c r="R816" s="677"/>
      <c r="S816" s="677"/>
      <c r="T816" s="677"/>
      <c r="U816" s="677"/>
      <c r="V816" s="678"/>
      <c r="W816" s="677"/>
      <c r="X816" s="677"/>
      <c r="Y816" s="678"/>
      <c r="Z816" s="677"/>
      <c r="AA816" s="677"/>
      <c r="AB816" s="677"/>
      <c r="AC816" s="677"/>
      <c r="AD816" s="677"/>
      <c r="AE816" s="677"/>
      <c r="AF816" s="677"/>
      <c r="AG816" s="677"/>
      <c r="AH816" s="677"/>
      <c r="AI816" s="677"/>
      <c r="AJ816" s="677"/>
      <c r="AK816" s="677"/>
    </row>
    <row r="817" spans="1:37">
      <c r="A817" s="676"/>
      <c r="B817" s="677"/>
      <c r="C817" s="677"/>
      <c r="D817" s="677"/>
      <c r="E817" s="677"/>
      <c r="F817" s="677"/>
      <c r="G817" s="677"/>
      <c r="H817" s="677"/>
      <c r="I817" s="677"/>
      <c r="J817" s="677"/>
      <c r="K817" s="677"/>
      <c r="L817" s="677"/>
      <c r="M817" s="678"/>
      <c r="N817" s="677"/>
      <c r="O817" s="677"/>
      <c r="P817" s="677"/>
      <c r="Q817" s="677"/>
      <c r="R817" s="677"/>
      <c r="S817" s="677"/>
      <c r="T817" s="677"/>
      <c r="U817" s="677"/>
      <c r="V817" s="678"/>
      <c r="W817" s="677"/>
      <c r="X817" s="677"/>
      <c r="Y817" s="678"/>
      <c r="Z817" s="677"/>
      <c r="AA817" s="677"/>
      <c r="AB817" s="677"/>
      <c r="AC817" s="677"/>
      <c r="AD817" s="677"/>
      <c r="AE817" s="677"/>
      <c r="AF817" s="677"/>
      <c r="AG817" s="677"/>
      <c r="AH817" s="677"/>
      <c r="AI817" s="677"/>
      <c r="AJ817" s="677"/>
      <c r="AK817" s="677"/>
    </row>
    <row r="818" spans="1:37">
      <c r="A818" s="676"/>
      <c r="B818" s="677"/>
      <c r="C818" s="677"/>
      <c r="D818" s="677"/>
      <c r="E818" s="677"/>
      <c r="F818" s="677"/>
      <c r="G818" s="677"/>
      <c r="H818" s="677"/>
      <c r="I818" s="677"/>
      <c r="J818" s="677"/>
      <c r="K818" s="677"/>
      <c r="L818" s="677"/>
      <c r="M818" s="678"/>
      <c r="N818" s="677"/>
      <c r="O818" s="677"/>
      <c r="P818" s="677"/>
      <c r="Q818" s="677"/>
      <c r="R818" s="677"/>
      <c r="S818" s="677"/>
      <c r="T818" s="677"/>
      <c r="U818" s="677"/>
      <c r="V818" s="678"/>
      <c r="W818" s="677"/>
      <c r="X818" s="677"/>
      <c r="Y818" s="678"/>
      <c r="Z818" s="677"/>
      <c r="AA818" s="677"/>
      <c r="AB818" s="677"/>
      <c r="AC818" s="677"/>
      <c r="AD818" s="677"/>
      <c r="AE818" s="677"/>
      <c r="AF818" s="677"/>
      <c r="AG818" s="677"/>
      <c r="AH818" s="677"/>
      <c r="AI818" s="677"/>
      <c r="AJ818" s="677"/>
      <c r="AK818" s="677"/>
    </row>
    <row r="819" spans="1:37">
      <c r="A819" s="676"/>
      <c r="B819" s="677"/>
      <c r="C819" s="677"/>
      <c r="D819" s="677"/>
      <c r="E819" s="677"/>
      <c r="F819" s="677"/>
      <c r="G819" s="677"/>
      <c r="H819" s="677"/>
      <c r="I819" s="677"/>
      <c r="J819" s="677"/>
      <c r="K819" s="677"/>
      <c r="L819" s="677"/>
      <c r="M819" s="678"/>
      <c r="N819" s="677"/>
      <c r="O819" s="677"/>
      <c r="P819" s="677"/>
      <c r="Q819" s="677"/>
      <c r="R819" s="677"/>
      <c r="S819" s="677"/>
      <c r="T819" s="677"/>
      <c r="U819" s="677"/>
      <c r="V819" s="678"/>
      <c r="W819" s="677"/>
      <c r="X819" s="677"/>
      <c r="Y819" s="678"/>
      <c r="Z819" s="677"/>
      <c r="AA819" s="677"/>
      <c r="AB819" s="677"/>
      <c r="AC819" s="677"/>
      <c r="AD819" s="677"/>
      <c r="AE819" s="677"/>
      <c r="AF819" s="677"/>
      <c r="AG819" s="677"/>
      <c r="AH819" s="677"/>
      <c r="AI819" s="677"/>
      <c r="AJ819" s="677"/>
      <c r="AK819" s="677"/>
    </row>
    <row r="820" spans="1:37">
      <c r="A820" s="676"/>
      <c r="B820" s="677"/>
      <c r="C820" s="677"/>
      <c r="D820" s="677"/>
      <c r="E820" s="677"/>
      <c r="F820" s="677"/>
      <c r="G820" s="677"/>
      <c r="H820" s="677"/>
      <c r="I820" s="677"/>
      <c r="J820" s="677"/>
      <c r="K820" s="677"/>
      <c r="L820" s="677"/>
      <c r="M820" s="678"/>
      <c r="N820" s="677"/>
      <c r="O820" s="677"/>
      <c r="P820" s="677"/>
      <c r="Q820" s="677"/>
      <c r="R820" s="677"/>
      <c r="S820" s="677"/>
      <c r="T820" s="677"/>
      <c r="U820" s="677"/>
      <c r="V820" s="678"/>
      <c r="W820" s="677"/>
      <c r="X820" s="677"/>
      <c r="Y820" s="678"/>
      <c r="Z820" s="677"/>
      <c r="AA820" s="677"/>
      <c r="AB820" s="677"/>
      <c r="AC820" s="677"/>
      <c r="AD820" s="677"/>
      <c r="AE820" s="677"/>
      <c r="AF820" s="677"/>
      <c r="AG820" s="677"/>
      <c r="AH820" s="677"/>
      <c r="AI820" s="677"/>
      <c r="AJ820" s="677"/>
      <c r="AK820" s="677"/>
    </row>
    <row r="821" spans="1:37">
      <c r="A821" s="676"/>
      <c r="B821" s="677"/>
      <c r="C821" s="677"/>
      <c r="D821" s="677"/>
      <c r="E821" s="677"/>
      <c r="F821" s="677"/>
      <c r="G821" s="677"/>
      <c r="H821" s="677"/>
      <c r="I821" s="677"/>
      <c r="J821" s="677"/>
      <c r="K821" s="677"/>
      <c r="L821" s="677"/>
      <c r="M821" s="678"/>
      <c r="N821" s="677"/>
      <c r="O821" s="677"/>
      <c r="P821" s="677"/>
      <c r="Q821" s="677"/>
      <c r="R821" s="677"/>
      <c r="S821" s="677"/>
      <c r="T821" s="677"/>
      <c r="U821" s="677"/>
      <c r="V821" s="678"/>
      <c r="W821" s="677"/>
      <c r="X821" s="677"/>
      <c r="Y821" s="678"/>
      <c r="Z821" s="677"/>
      <c r="AA821" s="677"/>
      <c r="AB821" s="677"/>
      <c r="AC821" s="677"/>
      <c r="AD821" s="677"/>
      <c r="AE821" s="677"/>
      <c r="AF821" s="677"/>
      <c r="AG821" s="677"/>
      <c r="AH821" s="677"/>
      <c r="AI821" s="677"/>
      <c r="AJ821" s="677"/>
      <c r="AK821" s="677"/>
    </row>
    <row r="822" spans="1:37">
      <c r="A822" s="676"/>
      <c r="B822" s="677"/>
      <c r="C822" s="677"/>
      <c r="D822" s="677"/>
      <c r="E822" s="677"/>
      <c r="F822" s="677"/>
      <c r="G822" s="677"/>
      <c r="H822" s="677"/>
      <c r="I822" s="677"/>
      <c r="J822" s="677"/>
      <c r="K822" s="677"/>
      <c r="L822" s="677"/>
      <c r="M822" s="678"/>
      <c r="N822" s="677"/>
      <c r="O822" s="677"/>
      <c r="P822" s="677"/>
      <c r="Q822" s="677"/>
      <c r="R822" s="677"/>
      <c r="S822" s="677"/>
      <c r="T822" s="677"/>
      <c r="U822" s="677"/>
      <c r="V822" s="678"/>
      <c r="W822" s="677"/>
      <c r="X822" s="677"/>
      <c r="Y822" s="678"/>
      <c r="Z822" s="677"/>
      <c r="AA822" s="677"/>
      <c r="AB822" s="677"/>
      <c r="AC822" s="677"/>
      <c r="AD822" s="677"/>
      <c r="AE822" s="677"/>
      <c r="AF822" s="677"/>
      <c r="AG822" s="677"/>
      <c r="AH822" s="677"/>
      <c r="AI822" s="677"/>
      <c r="AJ822" s="677"/>
      <c r="AK822" s="677"/>
    </row>
    <row r="823" spans="1:37">
      <c r="A823" s="676"/>
      <c r="B823" s="677"/>
      <c r="C823" s="677"/>
      <c r="D823" s="677"/>
      <c r="E823" s="677"/>
      <c r="F823" s="677"/>
      <c r="G823" s="677"/>
      <c r="H823" s="677"/>
      <c r="I823" s="677"/>
      <c r="J823" s="677"/>
      <c r="K823" s="677"/>
      <c r="L823" s="677"/>
      <c r="M823" s="678"/>
      <c r="N823" s="677"/>
      <c r="O823" s="677"/>
      <c r="P823" s="677"/>
      <c r="Q823" s="677"/>
      <c r="R823" s="677"/>
      <c r="S823" s="677"/>
      <c r="T823" s="677"/>
      <c r="U823" s="677"/>
      <c r="V823" s="678"/>
      <c r="W823" s="677"/>
      <c r="X823" s="677"/>
      <c r="Y823" s="678"/>
      <c r="Z823" s="677"/>
      <c r="AA823" s="677"/>
      <c r="AB823" s="677"/>
      <c r="AC823" s="677"/>
      <c r="AD823" s="677"/>
      <c r="AE823" s="677"/>
      <c r="AF823" s="677"/>
      <c r="AG823" s="677"/>
      <c r="AH823" s="677"/>
      <c r="AI823" s="677"/>
      <c r="AJ823" s="677"/>
      <c r="AK823" s="677"/>
    </row>
    <row r="824" spans="1:37">
      <c r="A824" s="676"/>
      <c r="B824" s="677"/>
      <c r="C824" s="677"/>
      <c r="D824" s="677"/>
      <c r="E824" s="677"/>
      <c r="F824" s="677"/>
      <c r="G824" s="677"/>
      <c r="H824" s="677"/>
      <c r="I824" s="677"/>
      <c r="J824" s="677"/>
      <c r="K824" s="677"/>
      <c r="L824" s="677"/>
      <c r="M824" s="678"/>
      <c r="N824" s="677"/>
      <c r="O824" s="677"/>
      <c r="P824" s="677"/>
      <c r="Q824" s="677"/>
      <c r="R824" s="677"/>
      <c r="S824" s="677"/>
      <c r="T824" s="677"/>
      <c r="U824" s="677"/>
      <c r="V824" s="678"/>
      <c r="W824" s="677"/>
      <c r="X824" s="677"/>
      <c r="Y824" s="678"/>
      <c r="Z824" s="677"/>
      <c r="AA824" s="677"/>
      <c r="AB824" s="677"/>
      <c r="AC824" s="677"/>
      <c r="AD824" s="677"/>
      <c r="AE824" s="677"/>
      <c r="AF824" s="677"/>
      <c r="AG824" s="677"/>
      <c r="AH824" s="677"/>
      <c r="AI824" s="677"/>
      <c r="AJ824" s="677"/>
      <c r="AK824" s="677"/>
    </row>
    <row r="825" spans="1:37">
      <c r="A825" s="676"/>
      <c r="B825" s="677"/>
      <c r="C825" s="677"/>
      <c r="D825" s="677"/>
      <c r="E825" s="677"/>
      <c r="F825" s="677"/>
      <c r="G825" s="677"/>
      <c r="H825" s="677"/>
      <c r="I825" s="677"/>
      <c r="J825" s="677"/>
      <c r="K825" s="677"/>
      <c r="L825" s="677"/>
      <c r="M825" s="678"/>
      <c r="N825" s="677"/>
      <c r="O825" s="677"/>
      <c r="P825" s="677"/>
      <c r="Q825" s="677"/>
      <c r="R825" s="677"/>
      <c r="S825" s="677"/>
      <c r="T825" s="677"/>
      <c r="U825" s="677"/>
      <c r="V825" s="678"/>
      <c r="W825" s="677"/>
      <c r="X825" s="677"/>
      <c r="Y825" s="678"/>
      <c r="Z825" s="677"/>
      <c r="AA825" s="677"/>
      <c r="AB825" s="677"/>
      <c r="AC825" s="677"/>
      <c r="AD825" s="677"/>
      <c r="AE825" s="677"/>
      <c r="AF825" s="677"/>
      <c r="AG825" s="677"/>
      <c r="AH825" s="677"/>
      <c r="AI825" s="677"/>
      <c r="AJ825" s="677"/>
      <c r="AK825" s="677"/>
    </row>
    <row r="826" spans="1:37">
      <c r="A826" s="676"/>
      <c r="B826" s="677"/>
      <c r="C826" s="677"/>
      <c r="D826" s="677"/>
      <c r="E826" s="677"/>
      <c r="F826" s="677"/>
      <c r="G826" s="677"/>
      <c r="H826" s="677"/>
      <c r="I826" s="677"/>
      <c r="J826" s="677"/>
      <c r="K826" s="677"/>
      <c r="L826" s="677"/>
      <c r="M826" s="678"/>
      <c r="N826" s="677"/>
      <c r="O826" s="677"/>
      <c r="P826" s="677"/>
      <c r="Q826" s="677"/>
      <c r="R826" s="677"/>
      <c r="S826" s="677"/>
      <c r="T826" s="677"/>
      <c r="U826" s="677"/>
      <c r="V826" s="678"/>
      <c r="W826" s="677"/>
      <c r="X826" s="677"/>
      <c r="Y826" s="678"/>
      <c r="Z826" s="677"/>
      <c r="AA826" s="677"/>
      <c r="AB826" s="677"/>
      <c r="AC826" s="677"/>
      <c r="AD826" s="677"/>
      <c r="AE826" s="677"/>
      <c r="AF826" s="677"/>
      <c r="AG826" s="677"/>
      <c r="AH826" s="677"/>
      <c r="AI826" s="677"/>
      <c r="AJ826" s="677"/>
      <c r="AK826" s="677"/>
    </row>
    <row r="827" spans="1:37">
      <c r="A827" s="676"/>
      <c r="B827" s="677"/>
      <c r="C827" s="677"/>
      <c r="D827" s="677"/>
      <c r="E827" s="677"/>
      <c r="F827" s="677"/>
      <c r="G827" s="677"/>
      <c r="H827" s="677"/>
      <c r="I827" s="677"/>
      <c r="J827" s="677"/>
      <c r="K827" s="677"/>
      <c r="L827" s="677"/>
      <c r="M827" s="678"/>
      <c r="N827" s="677"/>
      <c r="O827" s="677"/>
      <c r="P827" s="677"/>
      <c r="Q827" s="677"/>
      <c r="R827" s="677"/>
      <c r="S827" s="677"/>
      <c r="T827" s="677"/>
      <c r="U827" s="677"/>
      <c r="V827" s="678"/>
      <c r="W827" s="677"/>
      <c r="X827" s="677"/>
      <c r="Y827" s="678"/>
      <c r="Z827" s="677"/>
      <c r="AA827" s="677"/>
      <c r="AB827" s="677"/>
      <c r="AC827" s="677"/>
      <c r="AD827" s="677"/>
      <c r="AE827" s="677"/>
      <c r="AF827" s="677"/>
      <c r="AG827" s="677"/>
      <c r="AH827" s="677"/>
      <c r="AI827" s="677"/>
      <c r="AJ827" s="677"/>
      <c r="AK827" s="677"/>
    </row>
    <row r="828" spans="1:37">
      <c r="A828" s="676"/>
      <c r="B828" s="677"/>
      <c r="C828" s="677"/>
      <c r="D828" s="677"/>
      <c r="E828" s="677"/>
      <c r="F828" s="677"/>
      <c r="G828" s="677"/>
      <c r="H828" s="677"/>
      <c r="I828" s="677"/>
      <c r="J828" s="677"/>
      <c r="K828" s="677"/>
      <c r="L828" s="677"/>
      <c r="M828" s="678"/>
      <c r="N828" s="677"/>
      <c r="O828" s="677"/>
      <c r="P828" s="677"/>
      <c r="Q828" s="677"/>
      <c r="R828" s="677"/>
      <c r="S828" s="677"/>
      <c r="T828" s="677"/>
      <c r="U828" s="677"/>
      <c r="V828" s="678"/>
      <c r="W828" s="677"/>
      <c r="X828" s="677"/>
      <c r="Y828" s="678"/>
      <c r="Z828" s="677"/>
      <c r="AA828" s="677"/>
      <c r="AB828" s="677"/>
      <c r="AC828" s="677"/>
      <c r="AD828" s="677"/>
      <c r="AE828" s="677"/>
      <c r="AF828" s="677"/>
      <c r="AG828" s="677"/>
      <c r="AH828" s="677"/>
      <c r="AI828" s="677"/>
      <c r="AJ828" s="677"/>
      <c r="AK828" s="677"/>
    </row>
    <row r="829" spans="1:37">
      <c r="A829" s="676"/>
      <c r="B829" s="677"/>
      <c r="C829" s="677"/>
      <c r="D829" s="677"/>
      <c r="E829" s="677"/>
      <c r="F829" s="677"/>
      <c r="G829" s="677"/>
      <c r="H829" s="677"/>
      <c r="I829" s="677"/>
      <c r="J829" s="677"/>
      <c r="K829" s="677"/>
      <c r="L829" s="677"/>
      <c r="M829" s="678"/>
      <c r="N829" s="677"/>
      <c r="O829" s="677"/>
      <c r="P829" s="677"/>
      <c r="Q829" s="677"/>
      <c r="R829" s="677"/>
      <c r="S829" s="677"/>
      <c r="T829" s="677"/>
      <c r="U829" s="677"/>
      <c r="V829" s="678"/>
      <c r="W829" s="677"/>
      <c r="X829" s="677"/>
      <c r="Y829" s="678"/>
      <c r="Z829" s="677"/>
      <c r="AA829" s="677"/>
      <c r="AB829" s="677"/>
      <c r="AC829" s="677"/>
      <c r="AD829" s="677"/>
      <c r="AE829" s="677"/>
      <c r="AF829" s="677"/>
      <c r="AG829" s="677"/>
      <c r="AH829" s="677"/>
      <c r="AI829" s="677"/>
      <c r="AJ829" s="677"/>
      <c r="AK829" s="677"/>
    </row>
    <row r="830" spans="1:37">
      <c r="A830" s="676"/>
      <c r="B830" s="677"/>
      <c r="C830" s="677"/>
      <c r="D830" s="677"/>
      <c r="E830" s="677"/>
      <c r="F830" s="677"/>
      <c r="G830" s="677"/>
      <c r="H830" s="677"/>
      <c r="I830" s="677"/>
      <c r="J830" s="677"/>
      <c r="K830" s="677"/>
      <c r="L830" s="677"/>
      <c r="M830" s="678"/>
      <c r="N830" s="677"/>
      <c r="O830" s="677"/>
      <c r="P830" s="677"/>
      <c r="Q830" s="677"/>
      <c r="R830" s="677"/>
      <c r="S830" s="677"/>
      <c r="T830" s="677"/>
      <c r="U830" s="677"/>
      <c r="V830" s="678"/>
      <c r="W830" s="677"/>
      <c r="X830" s="677"/>
      <c r="Y830" s="678"/>
      <c r="Z830" s="677"/>
      <c r="AA830" s="677"/>
      <c r="AB830" s="677"/>
      <c r="AC830" s="677"/>
      <c r="AD830" s="677"/>
      <c r="AE830" s="677"/>
      <c r="AF830" s="677"/>
      <c r="AG830" s="677"/>
      <c r="AH830" s="677"/>
      <c r="AI830" s="677"/>
      <c r="AJ830" s="677"/>
      <c r="AK830" s="677"/>
    </row>
    <row r="831" spans="1:37">
      <c r="A831" s="676"/>
      <c r="B831" s="677"/>
      <c r="C831" s="677"/>
      <c r="D831" s="677"/>
      <c r="E831" s="677"/>
      <c r="F831" s="677"/>
      <c r="G831" s="677"/>
      <c r="H831" s="677"/>
      <c r="I831" s="677"/>
      <c r="J831" s="677"/>
      <c r="K831" s="677"/>
      <c r="L831" s="677"/>
      <c r="M831" s="678"/>
      <c r="N831" s="677"/>
      <c r="O831" s="677"/>
      <c r="P831" s="677"/>
      <c r="Q831" s="677"/>
      <c r="R831" s="677"/>
      <c r="S831" s="677"/>
      <c r="T831" s="677"/>
      <c r="U831" s="677"/>
      <c r="V831" s="678"/>
      <c r="W831" s="677"/>
      <c r="X831" s="677"/>
      <c r="Y831" s="678"/>
      <c r="Z831" s="677"/>
      <c r="AA831" s="677"/>
      <c r="AB831" s="677"/>
      <c r="AC831" s="677"/>
      <c r="AD831" s="677"/>
      <c r="AE831" s="677"/>
      <c r="AF831" s="677"/>
      <c r="AG831" s="677"/>
      <c r="AH831" s="677"/>
      <c r="AI831" s="677"/>
      <c r="AJ831" s="677"/>
      <c r="AK831" s="677"/>
    </row>
    <row r="832" spans="1:37">
      <c r="A832" s="676"/>
      <c r="B832" s="677"/>
      <c r="C832" s="677"/>
      <c r="D832" s="677"/>
      <c r="E832" s="677"/>
      <c r="F832" s="677"/>
      <c r="G832" s="677"/>
      <c r="H832" s="677"/>
      <c r="I832" s="677"/>
      <c r="J832" s="677"/>
      <c r="K832" s="677"/>
      <c r="L832" s="677"/>
      <c r="M832" s="678"/>
      <c r="N832" s="677"/>
      <c r="O832" s="677"/>
      <c r="P832" s="677"/>
      <c r="Q832" s="677"/>
      <c r="R832" s="677"/>
      <c r="S832" s="677"/>
      <c r="T832" s="677"/>
      <c r="U832" s="677"/>
      <c r="V832" s="678"/>
      <c r="W832" s="677"/>
      <c r="X832" s="677"/>
      <c r="Y832" s="678"/>
      <c r="Z832" s="677"/>
      <c r="AA832" s="677"/>
      <c r="AB832" s="677"/>
      <c r="AC832" s="677"/>
      <c r="AD832" s="677"/>
      <c r="AE832" s="677"/>
      <c r="AF832" s="677"/>
      <c r="AG832" s="677"/>
      <c r="AH832" s="677"/>
      <c r="AI832" s="677"/>
      <c r="AJ832" s="677"/>
      <c r="AK832" s="677"/>
    </row>
    <row r="833" spans="1:37">
      <c r="A833" s="676"/>
      <c r="B833" s="677"/>
      <c r="C833" s="677"/>
      <c r="D833" s="677"/>
      <c r="E833" s="677"/>
      <c r="F833" s="677"/>
      <c r="G833" s="677"/>
      <c r="H833" s="677"/>
      <c r="I833" s="677"/>
      <c r="J833" s="677"/>
      <c r="K833" s="677"/>
      <c r="L833" s="677"/>
      <c r="M833" s="678"/>
      <c r="N833" s="677"/>
      <c r="O833" s="677"/>
      <c r="P833" s="677"/>
      <c r="Q833" s="677"/>
      <c r="R833" s="677"/>
      <c r="S833" s="677"/>
      <c r="T833" s="677"/>
      <c r="U833" s="677"/>
      <c r="V833" s="678"/>
      <c r="W833" s="677"/>
      <c r="X833" s="677"/>
      <c r="Y833" s="678"/>
      <c r="Z833" s="677"/>
      <c r="AA833" s="677"/>
      <c r="AB833" s="677"/>
      <c r="AC833" s="677"/>
      <c r="AD833" s="677"/>
      <c r="AE833" s="677"/>
      <c r="AF833" s="677"/>
      <c r="AG833" s="677"/>
      <c r="AH833" s="677"/>
      <c r="AI833" s="677"/>
      <c r="AJ833" s="677"/>
      <c r="AK833" s="677"/>
    </row>
    <row r="834" spans="1:37">
      <c r="A834" s="676"/>
      <c r="B834" s="677"/>
      <c r="C834" s="677"/>
      <c r="D834" s="677"/>
      <c r="E834" s="677"/>
      <c r="F834" s="677"/>
      <c r="G834" s="677"/>
      <c r="H834" s="677"/>
      <c r="I834" s="677"/>
      <c r="J834" s="677"/>
      <c r="K834" s="677"/>
      <c r="L834" s="677"/>
      <c r="M834" s="678"/>
      <c r="N834" s="677"/>
      <c r="O834" s="677"/>
      <c r="P834" s="677"/>
      <c r="Q834" s="677"/>
      <c r="R834" s="677"/>
      <c r="S834" s="677"/>
      <c r="T834" s="677"/>
      <c r="U834" s="677"/>
      <c r="V834" s="678"/>
      <c r="W834" s="677"/>
      <c r="X834" s="677"/>
      <c r="Y834" s="678"/>
      <c r="Z834" s="677"/>
      <c r="AA834" s="677"/>
      <c r="AB834" s="677"/>
      <c r="AC834" s="677"/>
      <c r="AD834" s="677"/>
      <c r="AE834" s="677"/>
      <c r="AF834" s="677"/>
      <c r="AG834" s="677"/>
      <c r="AH834" s="677"/>
      <c r="AI834" s="677"/>
      <c r="AJ834" s="677"/>
      <c r="AK834" s="677"/>
    </row>
    <row r="835" spans="1:37">
      <c r="A835" s="676"/>
      <c r="B835" s="677"/>
      <c r="C835" s="677"/>
      <c r="D835" s="677"/>
      <c r="E835" s="677"/>
      <c r="F835" s="677"/>
      <c r="G835" s="677"/>
      <c r="H835" s="677"/>
      <c r="I835" s="677"/>
      <c r="J835" s="677"/>
      <c r="K835" s="677"/>
      <c r="L835" s="677"/>
      <c r="M835" s="678"/>
      <c r="N835" s="677"/>
      <c r="O835" s="677"/>
      <c r="P835" s="677"/>
      <c r="Q835" s="677"/>
      <c r="R835" s="677"/>
      <c r="S835" s="677"/>
      <c r="T835" s="677"/>
      <c r="U835" s="677"/>
      <c r="V835" s="678"/>
      <c r="W835" s="677"/>
      <c r="X835" s="677"/>
      <c r="Y835" s="678"/>
      <c r="Z835" s="677"/>
      <c r="AA835" s="677"/>
      <c r="AB835" s="677"/>
      <c r="AC835" s="677"/>
      <c r="AD835" s="677"/>
      <c r="AE835" s="677"/>
      <c r="AF835" s="677"/>
      <c r="AG835" s="677"/>
      <c r="AH835" s="677"/>
      <c r="AI835" s="677"/>
      <c r="AJ835" s="677"/>
      <c r="AK835" s="677"/>
    </row>
    <row r="836" spans="1:37">
      <c r="A836" s="676"/>
      <c r="B836" s="677"/>
      <c r="C836" s="677"/>
      <c r="D836" s="677"/>
      <c r="E836" s="677"/>
      <c r="F836" s="677"/>
      <c r="G836" s="677"/>
      <c r="H836" s="677"/>
      <c r="I836" s="677"/>
      <c r="J836" s="677"/>
      <c r="K836" s="677"/>
      <c r="L836" s="677"/>
      <c r="M836" s="678"/>
      <c r="N836" s="677"/>
      <c r="O836" s="677"/>
      <c r="P836" s="677"/>
      <c r="Q836" s="677"/>
      <c r="R836" s="677"/>
      <c r="S836" s="677"/>
      <c r="T836" s="677"/>
      <c r="U836" s="677"/>
      <c r="V836" s="678"/>
      <c r="W836" s="677"/>
      <c r="X836" s="677"/>
      <c r="Y836" s="678"/>
      <c r="Z836" s="677"/>
      <c r="AA836" s="677"/>
      <c r="AB836" s="677"/>
      <c r="AC836" s="677"/>
      <c r="AD836" s="677"/>
      <c r="AE836" s="677"/>
      <c r="AF836" s="677"/>
      <c r="AG836" s="677"/>
      <c r="AH836" s="677"/>
      <c r="AI836" s="677"/>
      <c r="AJ836" s="677"/>
      <c r="AK836" s="677"/>
    </row>
    <row r="837" spans="1:37">
      <c r="A837" s="676"/>
      <c r="B837" s="677"/>
      <c r="C837" s="677"/>
      <c r="D837" s="677"/>
      <c r="E837" s="677"/>
      <c r="F837" s="677"/>
      <c r="G837" s="677"/>
      <c r="H837" s="677"/>
      <c r="I837" s="677"/>
      <c r="J837" s="677"/>
      <c r="K837" s="677"/>
      <c r="L837" s="677"/>
      <c r="M837" s="678"/>
      <c r="N837" s="677"/>
      <c r="O837" s="677"/>
      <c r="P837" s="677"/>
      <c r="Q837" s="677"/>
      <c r="R837" s="677"/>
      <c r="S837" s="677"/>
      <c r="T837" s="677"/>
      <c r="U837" s="677"/>
      <c r="V837" s="678"/>
      <c r="W837" s="677"/>
      <c r="X837" s="677"/>
      <c r="Y837" s="678"/>
      <c r="Z837" s="677"/>
      <c r="AA837" s="677"/>
      <c r="AB837" s="677"/>
      <c r="AC837" s="677"/>
      <c r="AD837" s="677"/>
      <c r="AE837" s="677"/>
      <c r="AF837" s="677"/>
      <c r="AG837" s="677"/>
      <c r="AH837" s="677"/>
      <c r="AI837" s="677"/>
      <c r="AJ837" s="677"/>
      <c r="AK837" s="677"/>
    </row>
    <row r="838" spans="1:37">
      <c r="A838" s="676"/>
      <c r="B838" s="677"/>
      <c r="C838" s="677"/>
      <c r="D838" s="677"/>
      <c r="E838" s="677"/>
      <c r="F838" s="677"/>
      <c r="G838" s="677"/>
      <c r="H838" s="677"/>
      <c r="I838" s="677"/>
      <c r="J838" s="677"/>
      <c r="K838" s="677"/>
      <c r="L838" s="677"/>
      <c r="M838" s="678"/>
      <c r="N838" s="677"/>
      <c r="O838" s="677"/>
      <c r="P838" s="677"/>
      <c r="Q838" s="677"/>
      <c r="R838" s="677"/>
      <c r="S838" s="677"/>
      <c r="T838" s="677"/>
      <c r="U838" s="677"/>
      <c r="V838" s="678"/>
      <c r="W838" s="677"/>
      <c r="X838" s="677"/>
      <c r="Y838" s="678"/>
      <c r="Z838" s="677"/>
      <c r="AA838" s="677"/>
      <c r="AB838" s="677"/>
      <c r="AC838" s="677"/>
      <c r="AD838" s="677"/>
      <c r="AE838" s="677"/>
      <c r="AF838" s="677"/>
      <c r="AG838" s="677"/>
      <c r="AH838" s="677"/>
      <c r="AI838" s="677"/>
      <c r="AJ838" s="677"/>
      <c r="AK838" s="677"/>
    </row>
    <row r="839" spans="1:37">
      <c r="A839" s="676"/>
      <c r="B839" s="677"/>
      <c r="C839" s="677"/>
      <c r="D839" s="677"/>
      <c r="E839" s="677"/>
      <c r="F839" s="677"/>
      <c r="G839" s="677"/>
      <c r="H839" s="677"/>
      <c r="I839" s="677"/>
      <c r="J839" s="677"/>
      <c r="K839" s="677"/>
      <c r="L839" s="677"/>
      <c r="M839" s="678"/>
      <c r="N839" s="677"/>
      <c r="O839" s="677"/>
      <c r="P839" s="677"/>
      <c r="Q839" s="677"/>
      <c r="R839" s="677"/>
      <c r="S839" s="677"/>
      <c r="T839" s="677"/>
      <c r="U839" s="677"/>
      <c r="V839" s="678"/>
      <c r="W839" s="677"/>
      <c r="X839" s="677"/>
      <c r="Y839" s="678"/>
      <c r="Z839" s="677"/>
      <c r="AA839" s="677"/>
      <c r="AB839" s="677"/>
      <c r="AC839" s="677"/>
      <c r="AD839" s="677"/>
      <c r="AE839" s="677"/>
      <c r="AF839" s="677"/>
      <c r="AG839" s="677"/>
      <c r="AH839" s="677"/>
      <c r="AI839" s="677"/>
      <c r="AJ839" s="677"/>
      <c r="AK839" s="677"/>
    </row>
    <row r="840" spans="1:37">
      <c r="A840" s="676"/>
      <c r="B840" s="677"/>
      <c r="C840" s="677"/>
      <c r="D840" s="677"/>
      <c r="E840" s="677"/>
      <c r="F840" s="677"/>
      <c r="G840" s="677"/>
      <c r="H840" s="677"/>
      <c r="I840" s="677"/>
      <c r="J840" s="677"/>
      <c r="K840" s="677"/>
      <c r="L840" s="677"/>
      <c r="M840" s="678"/>
      <c r="N840" s="677"/>
      <c r="O840" s="677"/>
      <c r="P840" s="677"/>
      <c r="Q840" s="677"/>
      <c r="R840" s="677"/>
      <c r="S840" s="677"/>
      <c r="T840" s="677"/>
      <c r="U840" s="677"/>
      <c r="V840" s="678"/>
      <c r="W840" s="677"/>
      <c r="X840" s="677"/>
      <c r="Y840" s="678"/>
      <c r="Z840" s="677"/>
      <c r="AA840" s="677"/>
      <c r="AB840" s="677"/>
      <c r="AC840" s="677"/>
      <c r="AD840" s="677"/>
      <c r="AE840" s="677"/>
      <c r="AF840" s="677"/>
      <c r="AG840" s="677"/>
      <c r="AH840" s="677"/>
      <c r="AI840" s="677"/>
      <c r="AJ840" s="677"/>
      <c r="AK840" s="677"/>
    </row>
    <row r="841" spans="1:37">
      <c r="A841" s="676"/>
      <c r="B841" s="677"/>
      <c r="C841" s="677"/>
      <c r="D841" s="677"/>
      <c r="E841" s="677"/>
      <c r="F841" s="677"/>
      <c r="G841" s="677"/>
      <c r="H841" s="677"/>
      <c r="I841" s="677"/>
      <c r="J841" s="677"/>
      <c r="K841" s="677"/>
      <c r="L841" s="677"/>
      <c r="M841" s="678"/>
      <c r="N841" s="677"/>
      <c r="O841" s="677"/>
      <c r="P841" s="677"/>
      <c r="Q841" s="677"/>
      <c r="R841" s="677"/>
      <c r="S841" s="677"/>
      <c r="T841" s="677"/>
      <c r="U841" s="677"/>
      <c r="V841" s="678"/>
      <c r="W841" s="677"/>
      <c r="X841" s="677"/>
      <c r="Y841" s="678"/>
      <c r="Z841" s="677"/>
      <c r="AA841" s="677"/>
      <c r="AB841" s="677"/>
      <c r="AC841" s="677"/>
      <c r="AD841" s="677"/>
      <c r="AE841" s="677"/>
      <c r="AF841" s="677"/>
      <c r="AG841" s="677"/>
      <c r="AH841" s="677"/>
      <c r="AI841" s="677"/>
      <c r="AJ841" s="677"/>
      <c r="AK841" s="677"/>
    </row>
    <row r="842" spans="1:37">
      <c r="A842" s="676"/>
      <c r="B842" s="677"/>
      <c r="C842" s="677"/>
      <c r="D842" s="677"/>
      <c r="E842" s="677"/>
      <c r="F842" s="677"/>
      <c r="G842" s="677"/>
      <c r="H842" s="677"/>
      <c r="I842" s="677"/>
      <c r="J842" s="677"/>
      <c r="K842" s="677"/>
      <c r="L842" s="677"/>
      <c r="M842" s="678"/>
      <c r="N842" s="677"/>
      <c r="O842" s="677"/>
      <c r="P842" s="677"/>
      <c r="Q842" s="677"/>
      <c r="R842" s="677"/>
      <c r="S842" s="677"/>
      <c r="T842" s="677"/>
      <c r="U842" s="677"/>
      <c r="V842" s="678"/>
      <c r="W842" s="677"/>
      <c r="X842" s="677"/>
      <c r="Y842" s="678"/>
      <c r="Z842" s="677"/>
      <c r="AA842" s="677"/>
      <c r="AB842" s="677"/>
      <c r="AC842" s="677"/>
      <c r="AD842" s="677"/>
      <c r="AE842" s="677"/>
      <c r="AF842" s="677"/>
      <c r="AG842" s="677"/>
      <c r="AH842" s="677"/>
      <c r="AI842" s="677"/>
      <c r="AJ842" s="677"/>
      <c r="AK842" s="677"/>
    </row>
    <row r="843" spans="1:37">
      <c r="A843" s="676"/>
      <c r="B843" s="677"/>
      <c r="C843" s="677"/>
      <c r="D843" s="677"/>
      <c r="E843" s="677"/>
      <c r="F843" s="677"/>
      <c r="G843" s="677"/>
      <c r="H843" s="677"/>
      <c r="I843" s="677"/>
      <c r="J843" s="677"/>
      <c r="K843" s="677"/>
      <c r="L843" s="677"/>
      <c r="M843" s="678"/>
      <c r="N843" s="677"/>
      <c r="O843" s="677"/>
      <c r="P843" s="677"/>
      <c r="Q843" s="677"/>
      <c r="R843" s="677"/>
      <c r="S843" s="677"/>
      <c r="T843" s="677"/>
      <c r="U843" s="677"/>
      <c r="V843" s="678"/>
      <c r="W843" s="677"/>
      <c r="X843" s="677"/>
      <c r="Y843" s="678"/>
      <c r="Z843" s="677"/>
      <c r="AA843" s="677"/>
      <c r="AB843" s="677"/>
      <c r="AC843" s="677"/>
      <c r="AD843" s="677"/>
      <c r="AE843" s="677"/>
      <c r="AF843" s="677"/>
      <c r="AG843" s="677"/>
      <c r="AH843" s="677"/>
      <c r="AI843" s="677"/>
      <c r="AJ843" s="677"/>
      <c r="AK843" s="677"/>
    </row>
    <row r="844" spans="1:37">
      <c r="A844" s="676"/>
      <c r="B844" s="677"/>
      <c r="C844" s="677"/>
      <c r="D844" s="677"/>
      <c r="E844" s="677"/>
      <c r="F844" s="677"/>
      <c r="G844" s="677"/>
      <c r="H844" s="677"/>
      <c r="I844" s="677"/>
      <c r="J844" s="677"/>
      <c r="K844" s="677"/>
      <c r="L844" s="677"/>
      <c r="M844" s="678"/>
      <c r="N844" s="677"/>
      <c r="O844" s="677"/>
      <c r="P844" s="677"/>
      <c r="Q844" s="677"/>
      <c r="R844" s="677"/>
      <c r="S844" s="677"/>
      <c r="T844" s="677"/>
      <c r="U844" s="677"/>
      <c r="V844" s="678"/>
      <c r="W844" s="677"/>
      <c r="X844" s="677"/>
      <c r="Y844" s="678"/>
      <c r="Z844" s="677"/>
      <c r="AA844" s="677"/>
      <c r="AB844" s="677"/>
      <c r="AC844" s="677"/>
      <c r="AD844" s="677"/>
      <c r="AE844" s="677"/>
      <c r="AF844" s="677"/>
      <c r="AG844" s="677"/>
      <c r="AH844" s="677"/>
      <c r="AI844" s="677"/>
      <c r="AJ844" s="677"/>
      <c r="AK844" s="677"/>
    </row>
    <row r="845" spans="1:37">
      <c r="A845" s="676"/>
      <c r="B845" s="677"/>
      <c r="C845" s="677"/>
      <c r="D845" s="677"/>
      <c r="E845" s="677"/>
      <c r="F845" s="677"/>
      <c r="G845" s="677"/>
      <c r="H845" s="677"/>
      <c r="I845" s="677"/>
      <c r="J845" s="677"/>
      <c r="K845" s="677"/>
      <c r="L845" s="677"/>
      <c r="M845" s="678"/>
      <c r="N845" s="677"/>
      <c r="O845" s="677"/>
      <c r="P845" s="677"/>
      <c r="Q845" s="677"/>
      <c r="R845" s="677"/>
      <c r="S845" s="677"/>
      <c r="T845" s="677"/>
      <c r="U845" s="677"/>
      <c r="V845" s="678"/>
      <c r="W845" s="677"/>
      <c r="X845" s="677"/>
      <c r="Y845" s="678"/>
      <c r="Z845" s="677"/>
      <c r="AA845" s="677"/>
      <c r="AB845" s="677"/>
      <c r="AC845" s="677"/>
      <c r="AD845" s="677"/>
      <c r="AE845" s="677"/>
      <c r="AF845" s="677"/>
      <c r="AG845" s="677"/>
      <c r="AH845" s="677"/>
      <c r="AI845" s="677"/>
      <c r="AJ845" s="677"/>
      <c r="AK845" s="677"/>
    </row>
    <row r="846" spans="1:37">
      <c r="A846" s="676"/>
      <c r="B846" s="677"/>
      <c r="C846" s="677"/>
      <c r="D846" s="677"/>
      <c r="E846" s="677"/>
      <c r="F846" s="677"/>
      <c r="G846" s="677"/>
      <c r="H846" s="677"/>
      <c r="I846" s="677"/>
      <c r="J846" s="677"/>
      <c r="K846" s="677"/>
      <c r="L846" s="677"/>
      <c r="M846" s="678"/>
      <c r="N846" s="677"/>
      <c r="O846" s="677"/>
      <c r="P846" s="677"/>
      <c r="Q846" s="677"/>
      <c r="R846" s="677"/>
      <c r="S846" s="677"/>
      <c r="T846" s="677"/>
      <c r="U846" s="677"/>
      <c r="V846" s="678"/>
      <c r="W846" s="677"/>
      <c r="X846" s="677"/>
      <c r="Y846" s="678"/>
      <c r="Z846" s="677"/>
      <c r="AA846" s="677"/>
      <c r="AB846" s="677"/>
      <c r="AC846" s="677"/>
      <c r="AD846" s="677"/>
      <c r="AE846" s="677"/>
      <c r="AF846" s="677"/>
      <c r="AG846" s="677"/>
      <c r="AH846" s="677"/>
      <c r="AI846" s="677"/>
      <c r="AJ846" s="677"/>
      <c r="AK846" s="677"/>
    </row>
    <row r="847" spans="1:37">
      <c r="A847" s="676"/>
      <c r="B847" s="677"/>
      <c r="C847" s="677"/>
      <c r="D847" s="677"/>
      <c r="E847" s="677"/>
      <c r="F847" s="677"/>
      <c r="G847" s="677"/>
      <c r="H847" s="677"/>
      <c r="I847" s="677"/>
      <c r="J847" s="677"/>
      <c r="K847" s="677"/>
      <c r="L847" s="677"/>
      <c r="M847" s="678"/>
      <c r="N847" s="677"/>
      <c r="O847" s="677"/>
      <c r="P847" s="677"/>
      <c r="Q847" s="677"/>
      <c r="R847" s="677"/>
      <c r="S847" s="677"/>
      <c r="T847" s="677"/>
      <c r="U847" s="677"/>
      <c r="V847" s="678"/>
      <c r="W847" s="677"/>
      <c r="X847" s="677"/>
      <c r="Y847" s="678"/>
      <c r="Z847" s="677"/>
      <c r="AA847" s="677"/>
      <c r="AB847" s="677"/>
      <c r="AC847" s="677"/>
      <c r="AD847" s="677"/>
      <c r="AE847" s="677"/>
      <c r="AF847" s="677"/>
      <c r="AG847" s="677"/>
      <c r="AH847" s="677"/>
      <c r="AI847" s="677"/>
      <c r="AJ847" s="677"/>
      <c r="AK847" s="677"/>
    </row>
    <row r="848" spans="1:37">
      <c r="A848" s="676"/>
      <c r="B848" s="677"/>
      <c r="C848" s="677"/>
      <c r="D848" s="677"/>
      <c r="E848" s="677"/>
      <c r="F848" s="677"/>
      <c r="G848" s="677"/>
      <c r="H848" s="677"/>
      <c r="I848" s="677"/>
      <c r="J848" s="677"/>
      <c r="K848" s="677"/>
      <c r="L848" s="677"/>
      <c r="M848" s="678"/>
      <c r="N848" s="677"/>
      <c r="O848" s="677"/>
      <c r="P848" s="677"/>
      <c r="Q848" s="677"/>
      <c r="R848" s="677"/>
      <c r="S848" s="677"/>
      <c r="T848" s="677"/>
      <c r="U848" s="677"/>
      <c r="V848" s="678"/>
      <c r="W848" s="677"/>
      <c r="X848" s="677"/>
      <c r="Y848" s="678"/>
      <c r="Z848" s="677"/>
      <c r="AA848" s="677"/>
      <c r="AB848" s="677"/>
      <c r="AC848" s="677"/>
      <c r="AD848" s="677"/>
      <c r="AE848" s="677"/>
      <c r="AF848" s="677"/>
      <c r="AG848" s="677"/>
      <c r="AH848" s="677"/>
      <c r="AI848" s="677"/>
      <c r="AJ848" s="677"/>
      <c r="AK848" s="677"/>
    </row>
    <row r="849" spans="1:37">
      <c r="A849" s="676"/>
      <c r="B849" s="677"/>
      <c r="C849" s="677"/>
      <c r="D849" s="677"/>
      <c r="E849" s="677"/>
      <c r="F849" s="677"/>
      <c r="G849" s="677"/>
      <c r="H849" s="677"/>
      <c r="I849" s="677"/>
      <c r="J849" s="677"/>
      <c r="K849" s="677"/>
      <c r="L849" s="677"/>
      <c r="M849" s="678"/>
      <c r="N849" s="677"/>
      <c r="O849" s="677"/>
      <c r="P849" s="677"/>
      <c r="Q849" s="677"/>
      <c r="R849" s="677"/>
      <c r="S849" s="677"/>
      <c r="T849" s="677"/>
      <c r="U849" s="677"/>
      <c r="V849" s="678"/>
      <c r="W849" s="677"/>
      <c r="X849" s="677"/>
      <c r="Y849" s="678"/>
      <c r="Z849" s="677"/>
      <c r="AA849" s="677"/>
      <c r="AB849" s="677"/>
      <c r="AC849" s="677"/>
      <c r="AD849" s="677"/>
      <c r="AE849" s="677"/>
      <c r="AF849" s="677"/>
      <c r="AG849" s="677"/>
      <c r="AH849" s="677"/>
      <c r="AI849" s="677"/>
      <c r="AJ849" s="677"/>
      <c r="AK849" s="677"/>
    </row>
    <row r="850" spans="1:37">
      <c r="A850" s="676"/>
      <c r="B850" s="677"/>
      <c r="C850" s="677"/>
      <c r="D850" s="677"/>
      <c r="E850" s="677"/>
      <c r="F850" s="677"/>
      <c r="G850" s="677"/>
      <c r="H850" s="677"/>
      <c r="I850" s="677"/>
      <c r="J850" s="677"/>
      <c r="K850" s="677"/>
      <c r="L850" s="677"/>
      <c r="M850" s="678"/>
      <c r="N850" s="677"/>
      <c r="O850" s="677"/>
      <c r="P850" s="677"/>
      <c r="Q850" s="677"/>
      <c r="R850" s="677"/>
      <c r="S850" s="677"/>
      <c r="T850" s="677"/>
      <c r="U850" s="677"/>
      <c r="V850" s="678"/>
      <c r="W850" s="677"/>
      <c r="X850" s="677"/>
      <c r="Y850" s="678"/>
      <c r="Z850" s="677"/>
      <c r="AA850" s="677"/>
      <c r="AB850" s="677"/>
      <c r="AC850" s="677"/>
      <c r="AD850" s="677"/>
      <c r="AE850" s="677"/>
      <c r="AF850" s="677"/>
      <c r="AG850" s="677"/>
      <c r="AH850" s="677"/>
      <c r="AI850" s="677"/>
      <c r="AJ850" s="677"/>
      <c r="AK850" s="677"/>
    </row>
    <row r="851" spans="1:37">
      <c r="A851" s="676"/>
      <c r="B851" s="677"/>
      <c r="C851" s="677"/>
      <c r="D851" s="677"/>
      <c r="E851" s="677"/>
      <c r="F851" s="677"/>
      <c r="G851" s="677"/>
      <c r="H851" s="677"/>
      <c r="I851" s="677"/>
      <c r="J851" s="677"/>
      <c r="K851" s="677"/>
      <c r="L851" s="677"/>
      <c r="M851" s="678"/>
      <c r="N851" s="677"/>
      <c r="O851" s="677"/>
      <c r="P851" s="677"/>
      <c r="Q851" s="677"/>
      <c r="R851" s="677"/>
      <c r="S851" s="677"/>
      <c r="T851" s="677"/>
      <c r="U851" s="677"/>
      <c r="V851" s="678"/>
      <c r="W851" s="677"/>
      <c r="X851" s="677"/>
      <c r="Y851" s="678"/>
      <c r="Z851" s="677"/>
      <c r="AA851" s="677"/>
      <c r="AB851" s="677"/>
      <c r="AC851" s="677"/>
      <c r="AD851" s="677"/>
      <c r="AE851" s="677"/>
      <c r="AF851" s="677"/>
      <c r="AG851" s="677"/>
      <c r="AH851" s="677"/>
      <c r="AI851" s="677"/>
      <c r="AJ851" s="677"/>
      <c r="AK851" s="677"/>
    </row>
    <row r="852" spans="1:37">
      <c r="A852" s="676"/>
      <c r="B852" s="677"/>
      <c r="C852" s="677"/>
      <c r="D852" s="677"/>
      <c r="E852" s="677"/>
      <c r="F852" s="677"/>
      <c r="G852" s="677"/>
      <c r="H852" s="677"/>
      <c r="I852" s="677"/>
      <c r="J852" s="677"/>
      <c r="K852" s="677"/>
      <c r="L852" s="677"/>
      <c r="M852" s="678"/>
      <c r="N852" s="677"/>
      <c r="O852" s="677"/>
      <c r="P852" s="677"/>
      <c r="Q852" s="677"/>
      <c r="R852" s="677"/>
      <c r="S852" s="677"/>
      <c r="T852" s="677"/>
      <c r="U852" s="677"/>
      <c r="V852" s="678"/>
      <c r="W852" s="677"/>
      <c r="X852" s="677"/>
      <c r="Y852" s="678"/>
      <c r="Z852" s="677"/>
      <c r="AA852" s="677"/>
      <c r="AB852" s="677"/>
      <c r="AC852" s="677"/>
      <c r="AD852" s="677"/>
      <c r="AE852" s="677"/>
      <c r="AF852" s="677"/>
      <c r="AG852" s="677"/>
      <c r="AH852" s="677"/>
      <c r="AI852" s="677"/>
      <c r="AJ852" s="677"/>
      <c r="AK852" s="677"/>
    </row>
    <row r="853" spans="1:37">
      <c r="A853" s="676"/>
      <c r="B853" s="677"/>
      <c r="C853" s="677"/>
      <c r="D853" s="677"/>
      <c r="E853" s="677"/>
      <c r="F853" s="677"/>
      <c r="G853" s="677"/>
      <c r="H853" s="677"/>
      <c r="I853" s="677"/>
      <c r="J853" s="677"/>
      <c r="K853" s="677"/>
      <c r="L853" s="677"/>
      <c r="M853" s="678"/>
      <c r="N853" s="677"/>
      <c r="O853" s="677"/>
      <c r="P853" s="677"/>
      <c r="Q853" s="677"/>
      <c r="R853" s="677"/>
      <c r="S853" s="677"/>
      <c r="T853" s="677"/>
      <c r="U853" s="677"/>
      <c r="V853" s="678"/>
      <c r="W853" s="677"/>
      <c r="X853" s="677"/>
      <c r="Y853" s="678"/>
      <c r="Z853" s="677"/>
      <c r="AA853" s="677"/>
      <c r="AB853" s="677"/>
      <c r="AC853" s="677"/>
      <c r="AD853" s="677"/>
      <c r="AE853" s="677"/>
      <c r="AF853" s="677"/>
      <c r="AG853" s="677"/>
      <c r="AH853" s="677"/>
      <c r="AI853" s="677"/>
      <c r="AJ853" s="677"/>
      <c r="AK853" s="677"/>
    </row>
    <row r="854" spans="1:37">
      <c r="A854" s="676"/>
      <c r="B854" s="677"/>
      <c r="C854" s="677"/>
      <c r="D854" s="677"/>
      <c r="E854" s="677"/>
      <c r="F854" s="677"/>
      <c r="G854" s="677"/>
      <c r="H854" s="677"/>
      <c r="I854" s="677"/>
      <c r="J854" s="677"/>
      <c r="K854" s="677"/>
      <c r="L854" s="677"/>
      <c r="M854" s="678"/>
      <c r="N854" s="677"/>
      <c r="O854" s="677"/>
      <c r="P854" s="677"/>
      <c r="Q854" s="677"/>
      <c r="R854" s="677"/>
      <c r="S854" s="677"/>
      <c r="T854" s="677"/>
      <c r="U854" s="677"/>
      <c r="V854" s="678"/>
      <c r="W854" s="677"/>
      <c r="X854" s="677"/>
      <c r="Y854" s="678"/>
      <c r="Z854" s="677"/>
      <c r="AA854" s="677"/>
      <c r="AB854" s="677"/>
      <c r="AC854" s="677"/>
      <c r="AD854" s="677"/>
      <c r="AE854" s="677"/>
      <c r="AF854" s="677"/>
      <c r="AG854" s="677"/>
      <c r="AH854" s="677"/>
      <c r="AI854" s="677"/>
      <c r="AJ854" s="677"/>
      <c r="AK854" s="677"/>
    </row>
    <row r="855" spans="1:37">
      <c r="A855" s="676"/>
      <c r="B855" s="677"/>
      <c r="C855" s="677"/>
      <c r="D855" s="677"/>
      <c r="E855" s="677"/>
      <c r="F855" s="677"/>
      <c r="G855" s="677"/>
      <c r="H855" s="677"/>
      <c r="I855" s="677"/>
      <c r="J855" s="677"/>
      <c r="K855" s="677"/>
      <c r="L855" s="677"/>
      <c r="M855" s="678"/>
      <c r="N855" s="677"/>
      <c r="O855" s="677"/>
      <c r="P855" s="677"/>
      <c r="Q855" s="677"/>
      <c r="R855" s="677"/>
      <c r="S855" s="677"/>
      <c r="T855" s="677"/>
      <c r="U855" s="677"/>
      <c r="V855" s="678"/>
      <c r="W855" s="677"/>
      <c r="X855" s="677"/>
      <c r="Y855" s="678"/>
      <c r="Z855" s="677"/>
      <c r="AA855" s="677"/>
      <c r="AB855" s="677"/>
      <c r="AC855" s="677"/>
      <c r="AD855" s="677"/>
      <c r="AE855" s="677"/>
      <c r="AF855" s="677"/>
      <c r="AG855" s="677"/>
      <c r="AH855" s="677"/>
      <c r="AI855" s="677"/>
      <c r="AJ855" s="677"/>
      <c r="AK855" s="677"/>
    </row>
    <row r="856" spans="1:37">
      <c r="A856" s="676"/>
      <c r="B856" s="677"/>
      <c r="C856" s="677"/>
      <c r="D856" s="677"/>
      <c r="E856" s="677"/>
      <c r="F856" s="677"/>
      <c r="G856" s="677"/>
      <c r="H856" s="677"/>
      <c r="I856" s="677"/>
      <c r="J856" s="677"/>
      <c r="K856" s="677"/>
      <c r="L856" s="677"/>
      <c r="M856" s="678"/>
      <c r="N856" s="677"/>
      <c r="O856" s="677"/>
      <c r="P856" s="677"/>
      <c r="Q856" s="677"/>
      <c r="R856" s="677"/>
      <c r="S856" s="677"/>
      <c r="T856" s="677"/>
      <c r="U856" s="677"/>
      <c r="V856" s="678"/>
      <c r="W856" s="677"/>
      <c r="X856" s="677"/>
      <c r="Y856" s="678"/>
      <c r="Z856" s="677"/>
      <c r="AA856" s="677"/>
      <c r="AB856" s="677"/>
      <c r="AC856" s="677"/>
      <c r="AD856" s="677"/>
      <c r="AE856" s="677"/>
      <c r="AF856" s="677"/>
      <c r="AG856" s="677"/>
      <c r="AH856" s="677"/>
      <c r="AI856" s="677"/>
      <c r="AJ856" s="677"/>
      <c r="AK856" s="677"/>
    </row>
    <row r="857" spans="1:37">
      <c r="A857" s="676"/>
      <c r="B857" s="677"/>
      <c r="C857" s="677"/>
      <c r="D857" s="677"/>
      <c r="E857" s="677"/>
      <c r="F857" s="677"/>
      <c r="G857" s="677"/>
      <c r="H857" s="677"/>
      <c r="I857" s="677"/>
      <c r="J857" s="677"/>
      <c r="K857" s="677"/>
      <c r="L857" s="677"/>
      <c r="M857" s="678"/>
      <c r="N857" s="677"/>
      <c r="O857" s="677"/>
      <c r="P857" s="677"/>
      <c r="Q857" s="677"/>
      <c r="R857" s="677"/>
      <c r="S857" s="677"/>
      <c r="T857" s="677"/>
      <c r="U857" s="677"/>
      <c r="V857" s="678"/>
      <c r="W857" s="677"/>
      <c r="X857" s="677"/>
      <c r="Y857" s="678"/>
      <c r="Z857" s="677"/>
      <c r="AA857" s="677"/>
      <c r="AB857" s="677"/>
      <c r="AC857" s="677"/>
      <c r="AD857" s="677"/>
      <c r="AE857" s="677"/>
      <c r="AF857" s="677"/>
      <c r="AG857" s="677"/>
      <c r="AH857" s="677"/>
      <c r="AI857" s="677"/>
      <c r="AJ857" s="677"/>
      <c r="AK857" s="677"/>
    </row>
    <row r="858" spans="1:37">
      <c r="A858" s="676"/>
      <c r="B858" s="677"/>
      <c r="C858" s="677"/>
      <c r="D858" s="677"/>
      <c r="E858" s="677"/>
      <c r="F858" s="677"/>
      <c r="G858" s="677"/>
      <c r="H858" s="677"/>
      <c r="I858" s="677"/>
      <c r="J858" s="677"/>
      <c r="K858" s="677"/>
      <c r="L858" s="677"/>
      <c r="M858" s="678"/>
      <c r="N858" s="677"/>
      <c r="O858" s="677"/>
      <c r="P858" s="677"/>
      <c r="Q858" s="677"/>
      <c r="R858" s="677"/>
      <c r="S858" s="677"/>
      <c r="T858" s="677"/>
      <c r="U858" s="677"/>
      <c r="V858" s="678"/>
      <c r="W858" s="677"/>
      <c r="X858" s="677"/>
      <c r="Y858" s="678"/>
      <c r="Z858" s="677"/>
      <c r="AA858" s="677"/>
      <c r="AB858" s="677"/>
      <c r="AC858" s="677"/>
      <c r="AD858" s="677"/>
      <c r="AE858" s="677"/>
      <c r="AF858" s="677"/>
      <c r="AG858" s="677"/>
      <c r="AH858" s="677"/>
      <c r="AI858" s="677"/>
      <c r="AJ858" s="677"/>
      <c r="AK858" s="677"/>
    </row>
    <row r="859" spans="1:37">
      <c r="A859" s="676"/>
      <c r="B859" s="677"/>
      <c r="C859" s="677"/>
      <c r="D859" s="677"/>
      <c r="E859" s="677"/>
      <c r="F859" s="677"/>
      <c r="G859" s="677"/>
      <c r="H859" s="677"/>
      <c r="I859" s="677"/>
      <c r="J859" s="677"/>
      <c r="K859" s="677"/>
      <c r="L859" s="677"/>
      <c r="M859" s="678"/>
      <c r="N859" s="677"/>
      <c r="O859" s="677"/>
      <c r="P859" s="677"/>
      <c r="Q859" s="677"/>
      <c r="R859" s="677"/>
      <c r="S859" s="677"/>
      <c r="T859" s="677"/>
      <c r="U859" s="677"/>
      <c r="V859" s="678"/>
      <c r="W859" s="677"/>
      <c r="X859" s="677"/>
      <c r="Y859" s="678"/>
      <c r="Z859" s="677"/>
      <c r="AA859" s="677"/>
      <c r="AB859" s="677"/>
      <c r="AC859" s="677"/>
      <c r="AD859" s="677"/>
      <c r="AE859" s="677"/>
      <c r="AF859" s="677"/>
      <c r="AG859" s="677"/>
      <c r="AH859" s="677"/>
      <c r="AI859" s="677"/>
      <c r="AJ859" s="677"/>
      <c r="AK859" s="677"/>
    </row>
    <row r="860" spans="1:37">
      <c r="A860" s="676"/>
      <c r="B860" s="677"/>
      <c r="C860" s="677"/>
      <c r="D860" s="677"/>
      <c r="E860" s="677"/>
      <c r="F860" s="677"/>
      <c r="G860" s="677"/>
      <c r="H860" s="677"/>
      <c r="I860" s="677"/>
      <c r="J860" s="677"/>
      <c r="K860" s="677"/>
      <c r="L860" s="677"/>
      <c r="M860" s="678"/>
      <c r="N860" s="677"/>
      <c r="O860" s="677"/>
      <c r="P860" s="677"/>
      <c r="Q860" s="677"/>
      <c r="R860" s="677"/>
      <c r="S860" s="677"/>
      <c r="T860" s="677"/>
      <c r="U860" s="677"/>
      <c r="V860" s="678"/>
      <c r="W860" s="677"/>
      <c r="X860" s="677"/>
      <c r="Y860" s="678"/>
      <c r="Z860" s="677"/>
      <c r="AA860" s="677"/>
      <c r="AB860" s="677"/>
      <c r="AC860" s="677"/>
      <c r="AD860" s="677"/>
      <c r="AE860" s="677"/>
      <c r="AF860" s="677"/>
      <c r="AG860" s="677"/>
      <c r="AH860" s="677"/>
      <c r="AI860" s="677"/>
      <c r="AJ860" s="677"/>
      <c r="AK860" s="677"/>
    </row>
    <row r="861" spans="1:37">
      <c r="A861" s="676"/>
      <c r="B861" s="677"/>
      <c r="C861" s="677"/>
      <c r="D861" s="677"/>
      <c r="E861" s="677"/>
      <c r="F861" s="677"/>
      <c r="G861" s="677"/>
      <c r="H861" s="677"/>
      <c r="I861" s="677"/>
      <c r="J861" s="677"/>
      <c r="K861" s="677"/>
      <c r="L861" s="677"/>
      <c r="M861" s="678"/>
      <c r="N861" s="677"/>
      <c r="O861" s="677"/>
      <c r="P861" s="677"/>
      <c r="Q861" s="677"/>
      <c r="R861" s="677"/>
      <c r="S861" s="677"/>
      <c r="T861" s="677"/>
      <c r="U861" s="677"/>
      <c r="V861" s="678"/>
      <c r="W861" s="677"/>
      <c r="X861" s="677"/>
      <c r="Y861" s="678"/>
      <c r="Z861" s="677"/>
      <c r="AA861" s="677"/>
      <c r="AB861" s="677"/>
      <c r="AC861" s="677"/>
      <c r="AD861" s="677"/>
      <c r="AE861" s="677"/>
      <c r="AF861" s="677"/>
      <c r="AG861" s="677"/>
      <c r="AH861" s="677"/>
      <c r="AI861" s="677"/>
      <c r="AJ861" s="677"/>
      <c r="AK861" s="677"/>
    </row>
    <row r="862" spans="1:37">
      <c r="A862" s="676"/>
      <c r="B862" s="677"/>
      <c r="C862" s="677"/>
      <c r="D862" s="677"/>
      <c r="E862" s="677"/>
      <c r="F862" s="677"/>
      <c r="G862" s="677"/>
      <c r="H862" s="677"/>
      <c r="I862" s="677"/>
      <c r="J862" s="677"/>
      <c r="K862" s="677"/>
      <c r="L862" s="677"/>
      <c r="M862" s="678"/>
      <c r="N862" s="677"/>
      <c r="O862" s="677"/>
      <c r="P862" s="677"/>
      <c r="Q862" s="677"/>
      <c r="R862" s="677"/>
      <c r="S862" s="677"/>
      <c r="T862" s="677"/>
      <c r="U862" s="677"/>
      <c r="V862" s="678"/>
      <c r="W862" s="677"/>
      <c r="X862" s="677"/>
      <c r="Y862" s="678"/>
      <c r="Z862" s="677"/>
      <c r="AA862" s="677"/>
      <c r="AB862" s="677"/>
      <c r="AC862" s="677"/>
      <c r="AD862" s="677"/>
      <c r="AE862" s="677"/>
      <c r="AF862" s="677"/>
      <c r="AG862" s="677"/>
      <c r="AH862" s="677"/>
      <c r="AI862" s="677"/>
      <c r="AJ862" s="677"/>
      <c r="AK862" s="677"/>
    </row>
    <row r="863" spans="1:37">
      <c r="A863" s="676"/>
      <c r="B863" s="677"/>
      <c r="C863" s="677"/>
      <c r="D863" s="677"/>
      <c r="E863" s="677"/>
      <c r="F863" s="677"/>
      <c r="G863" s="677"/>
      <c r="H863" s="677"/>
      <c r="I863" s="677"/>
      <c r="J863" s="677"/>
      <c r="K863" s="677"/>
      <c r="L863" s="677"/>
      <c r="M863" s="678"/>
      <c r="N863" s="677"/>
      <c r="O863" s="677"/>
      <c r="P863" s="677"/>
      <c r="Q863" s="677"/>
      <c r="R863" s="677"/>
      <c r="S863" s="677"/>
      <c r="T863" s="677"/>
      <c r="U863" s="677"/>
      <c r="V863" s="678"/>
      <c r="W863" s="677"/>
      <c r="X863" s="677"/>
      <c r="Y863" s="678"/>
      <c r="Z863" s="677"/>
      <c r="AA863" s="677"/>
      <c r="AB863" s="677"/>
      <c r="AC863" s="677"/>
      <c r="AD863" s="677"/>
      <c r="AE863" s="677"/>
      <c r="AF863" s="677"/>
      <c r="AG863" s="677"/>
      <c r="AH863" s="677"/>
      <c r="AI863" s="677"/>
      <c r="AJ863" s="677"/>
      <c r="AK863" s="677"/>
    </row>
    <row r="864" spans="1:37">
      <c r="A864" s="676"/>
      <c r="B864" s="677"/>
      <c r="C864" s="677"/>
      <c r="D864" s="677"/>
      <c r="E864" s="677"/>
      <c r="F864" s="677"/>
      <c r="G864" s="677"/>
      <c r="H864" s="677"/>
      <c r="I864" s="677"/>
      <c r="J864" s="677"/>
      <c r="K864" s="677"/>
      <c r="L864" s="677"/>
      <c r="M864" s="678"/>
      <c r="N864" s="677"/>
      <c r="O864" s="677"/>
      <c r="P864" s="677"/>
      <c r="Q864" s="677"/>
      <c r="R864" s="677"/>
      <c r="S864" s="677"/>
      <c r="T864" s="677"/>
      <c r="U864" s="677"/>
      <c r="V864" s="678"/>
      <c r="W864" s="677"/>
      <c r="X864" s="677"/>
      <c r="Y864" s="678"/>
      <c r="Z864" s="677"/>
      <c r="AA864" s="677"/>
      <c r="AB864" s="677"/>
      <c r="AC864" s="677"/>
      <c r="AD864" s="677"/>
      <c r="AE864" s="677"/>
      <c r="AF864" s="677"/>
      <c r="AG864" s="677"/>
      <c r="AH864" s="677"/>
      <c r="AI864" s="677"/>
      <c r="AJ864" s="677"/>
      <c r="AK864" s="677"/>
    </row>
    <row r="865" spans="1:37">
      <c r="A865" s="676"/>
      <c r="B865" s="677"/>
      <c r="C865" s="677"/>
      <c r="D865" s="677"/>
      <c r="E865" s="677"/>
      <c r="F865" s="677"/>
      <c r="G865" s="677"/>
      <c r="H865" s="677"/>
      <c r="I865" s="677"/>
      <c r="J865" s="677"/>
      <c r="K865" s="677"/>
      <c r="L865" s="677"/>
      <c r="M865" s="678"/>
      <c r="N865" s="677"/>
      <c r="O865" s="677"/>
      <c r="P865" s="677"/>
      <c r="Q865" s="677"/>
      <c r="R865" s="677"/>
      <c r="S865" s="677"/>
      <c r="T865" s="677"/>
      <c r="U865" s="677"/>
      <c r="V865" s="678"/>
      <c r="W865" s="677"/>
      <c r="X865" s="677"/>
      <c r="Y865" s="678"/>
      <c r="Z865" s="677"/>
      <c r="AA865" s="677"/>
      <c r="AB865" s="677"/>
      <c r="AC865" s="677"/>
      <c r="AD865" s="677"/>
      <c r="AE865" s="677"/>
      <c r="AF865" s="677"/>
      <c r="AG865" s="677"/>
      <c r="AH865" s="677"/>
      <c r="AI865" s="677"/>
      <c r="AJ865" s="677"/>
      <c r="AK865" s="677"/>
    </row>
    <row r="866" spans="1:37">
      <c r="A866" s="676"/>
      <c r="B866" s="677"/>
      <c r="C866" s="677"/>
      <c r="D866" s="677"/>
      <c r="E866" s="677"/>
      <c r="F866" s="677"/>
      <c r="G866" s="677"/>
      <c r="H866" s="677"/>
      <c r="I866" s="677"/>
      <c r="J866" s="677"/>
      <c r="K866" s="677"/>
      <c r="L866" s="677"/>
      <c r="M866" s="678"/>
      <c r="N866" s="677"/>
      <c r="O866" s="677"/>
      <c r="P866" s="677"/>
      <c r="Q866" s="677"/>
      <c r="R866" s="677"/>
      <c r="S866" s="677"/>
      <c r="T866" s="677"/>
      <c r="U866" s="677"/>
      <c r="V866" s="678"/>
      <c r="W866" s="677"/>
      <c r="X866" s="677"/>
      <c r="Y866" s="678"/>
      <c r="Z866" s="677"/>
      <c r="AA866" s="677"/>
      <c r="AB866" s="677"/>
      <c r="AC866" s="677"/>
      <c r="AD866" s="677"/>
      <c r="AE866" s="677"/>
      <c r="AF866" s="677"/>
      <c r="AG866" s="677"/>
      <c r="AH866" s="677"/>
      <c r="AI866" s="677"/>
      <c r="AJ866" s="677"/>
      <c r="AK866" s="677"/>
    </row>
    <row r="867" spans="1:37">
      <c r="A867" s="676"/>
      <c r="B867" s="677"/>
      <c r="C867" s="677"/>
      <c r="D867" s="677"/>
      <c r="E867" s="677"/>
      <c r="F867" s="677"/>
      <c r="G867" s="677"/>
      <c r="H867" s="677"/>
      <c r="I867" s="677"/>
      <c r="J867" s="677"/>
      <c r="K867" s="677"/>
      <c r="L867" s="677"/>
      <c r="M867" s="678"/>
      <c r="N867" s="677"/>
      <c r="O867" s="677"/>
      <c r="P867" s="677"/>
      <c r="Q867" s="677"/>
      <c r="R867" s="677"/>
      <c r="S867" s="677"/>
      <c r="T867" s="677"/>
      <c r="U867" s="677"/>
      <c r="V867" s="678"/>
      <c r="W867" s="677"/>
      <c r="X867" s="677"/>
      <c r="Y867" s="678"/>
      <c r="Z867" s="677"/>
      <c r="AA867" s="677"/>
      <c r="AB867" s="677"/>
      <c r="AC867" s="677"/>
      <c r="AD867" s="677"/>
      <c r="AE867" s="677"/>
      <c r="AF867" s="677"/>
      <c r="AG867" s="677"/>
      <c r="AH867" s="677"/>
      <c r="AI867" s="677"/>
      <c r="AJ867" s="677"/>
      <c r="AK867" s="677"/>
    </row>
    <row r="868" spans="1:37">
      <c r="A868" s="676"/>
      <c r="B868" s="677"/>
      <c r="C868" s="677"/>
      <c r="D868" s="677"/>
      <c r="E868" s="677"/>
      <c r="F868" s="677"/>
      <c r="G868" s="677"/>
      <c r="H868" s="677"/>
      <c r="I868" s="677"/>
      <c r="J868" s="677"/>
      <c r="K868" s="677"/>
      <c r="L868" s="677"/>
      <c r="M868" s="678"/>
      <c r="N868" s="677"/>
      <c r="O868" s="677"/>
      <c r="P868" s="677"/>
      <c r="Q868" s="677"/>
      <c r="R868" s="677"/>
      <c r="S868" s="677"/>
      <c r="T868" s="677"/>
      <c r="U868" s="677"/>
      <c r="V868" s="678"/>
      <c r="W868" s="677"/>
      <c r="X868" s="677"/>
      <c r="Y868" s="678"/>
      <c r="Z868" s="677"/>
      <c r="AA868" s="677"/>
      <c r="AB868" s="677"/>
      <c r="AC868" s="677"/>
      <c r="AD868" s="677"/>
      <c r="AE868" s="677"/>
      <c r="AF868" s="677"/>
      <c r="AG868" s="677"/>
      <c r="AH868" s="677"/>
      <c r="AI868" s="677"/>
      <c r="AJ868" s="677"/>
      <c r="AK868" s="677"/>
    </row>
    <row r="869" spans="1:37">
      <c r="A869" s="676"/>
      <c r="B869" s="677"/>
      <c r="C869" s="677"/>
      <c r="D869" s="677"/>
      <c r="E869" s="677"/>
      <c r="F869" s="677"/>
      <c r="G869" s="677"/>
      <c r="H869" s="677"/>
      <c r="I869" s="677"/>
      <c r="J869" s="677"/>
      <c r="K869" s="677"/>
      <c r="L869" s="677"/>
      <c r="M869" s="678"/>
      <c r="N869" s="677"/>
      <c r="O869" s="677"/>
      <c r="P869" s="677"/>
      <c r="Q869" s="677"/>
      <c r="R869" s="677"/>
      <c r="S869" s="677"/>
      <c r="T869" s="677"/>
      <c r="U869" s="677"/>
      <c r="V869" s="678"/>
      <c r="W869" s="677"/>
      <c r="X869" s="677"/>
      <c r="Y869" s="678"/>
      <c r="Z869" s="677"/>
      <c r="AA869" s="677"/>
      <c r="AB869" s="677"/>
      <c r="AC869" s="677"/>
      <c r="AD869" s="677"/>
      <c r="AE869" s="677"/>
      <c r="AF869" s="677"/>
      <c r="AG869" s="677"/>
      <c r="AH869" s="677"/>
      <c r="AI869" s="677"/>
      <c r="AJ869" s="677"/>
      <c r="AK869" s="677"/>
    </row>
    <row r="870" spans="1:37">
      <c r="A870" s="676"/>
      <c r="B870" s="677"/>
      <c r="C870" s="677"/>
      <c r="D870" s="677"/>
      <c r="E870" s="677"/>
      <c r="F870" s="677"/>
      <c r="G870" s="677"/>
      <c r="H870" s="677"/>
      <c r="I870" s="677"/>
      <c r="J870" s="677"/>
      <c r="K870" s="677"/>
      <c r="L870" s="677"/>
      <c r="M870" s="678"/>
      <c r="N870" s="677"/>
      <c r="O870" s="677"/>
      <c r="P870" s="677"/>
      <c r="Q870" s="677"/>
      <c r="R870" s="677"/>
      <c r="S870" s="677"/>
      <c r="T870" s="677"/>
      <c r="U870" s="677"/>
      <c r="V870" s="678"/>
      <c r="W870" s="677"/>
      <c r="X870" s="677"/>
      <c r="Y870" s="678"/>
      <c r="Z870" s="677"/>
      <c r="AA870" s="677"/>
      <c r="AB870" s="677"/>
      <c r="AC870" s="677"/>
      <c r="AD870" s="677"/>
      <c r="AE870" s="677"/>
      <c r="AF870" s="677"/>
      <c r="AG870" s="677"/>
      <c r="AH870" s="677"/>
      <c r="AI870" s="677"/>
      <c r="AJ870" s="677"/>
      <c r="AK870" s="677"/>
    </row>
    <row r="871" spans="1:37">
      <c r="A871" s="676"/>
      <c r="B871" s="677"/>
      <c r="C871" s="677"/>
      <c r="D871" s="677"/>
      <c r="E871" s="677"/>
      <c r="F871" s="677"/>
      <c r="G871" s="677"/>
      <c r="H871" s="677"/>
      <c r="I871" s="677"/>
      <c r="J871" s="677"/>
      <c r="K871" s="677"/>
      <c r="L871" s="677"/>
      <c r="M871" s="678"/>
      <c r="N871" s="677"/>
      <c r="O871" s="677"/>
      <c r="P871" s="677"/>
      <c r="Q871" s="677"/>
      <c r="R871" s="677"/>
      <c r="S871" s="677"/>
      <c r="T871" s="677"/>
      <c r="U871" s="677"/>
      <c r="V871" s="678"/>
      <c r="W871" s="677"/>
      <c r="X871" s="677"/>
      <c r="Y871" s="678"/>
      <c r="Z871" s="677"/>
      <c r="AA871" s="677"/>
      <c r="AB871" s="677"/>
      <c r="AC871" s="677"/>
      <c r="AD871" s="677"/>
      <c r="AE871" s="677"/>
      <c r="AF871" s="677"/>
      <c r="AG871" s="677"/>
      <c r="AH871" s="677"/>
      <c r="AI871" s="677"/>
      <c r="AJ871" s="677"/>
      <c r="AK871" s="677"/>
    </row>
    <row r="872" spans="1:37">
      <c r="A872" s="676"/>
      <c r="B872" s="677"/>
      <c r="C872" s="677"/>
      <c r="D872" s="677"/>
      <c r="E872" s="677"/>
      <c r="F872" s="677"/>
      <c r="G872" s="677"/>
      <c r="H872" s="677"/>
      <c r="I872" s="677"/>
      <c r="J872" s="677"/>
      <c r="K872" s="677"/>
      <c r="L872" s="677"/>
      <c r="M872" s="678"/>
      <c r="N872" s="677"/>
      <c r="O872" s="677"/>
      <c r="P872" s="677"/>
      <c r="Q872" s="677"/>
      <c r="R872" s="677"/>
      <c r="S872" s="677"/>
      <c r="T872" s="677"/>
      <c r="U872" s="677"/>
      <c r="V872" s="678"/>
      <c r="W872" s="677"/>
      <c r="X872" s="677"/>
      <c r="Y872" s="678"/>
      <c r="Z872" s="677"/>
      <c r="AA872" s="677"/>
      <c r="AB872" s="677"/>
      <c r="AC872" s="677"/>
      <c r="AD872" s="677"/>
      <c r="AE872" s="677"/>
      <c r="AF872" s="677"/>
      <c r="AG872" s="677"/>
      <c r="AH872" s="677"/>
      <c r="AI872" s="677"/>
      <c r="AJ872" s="677"/>
      <c r="AK872" s="677"/>
    </row>
    <row r="873" spans="1:37">
      <c r="A873" s="676"/>
      <c r="B873" s="677"/>
      <c r="C873" s="677"/>
      <c r="D873" s="677"/>
      <c r="E873" s="677"/>
      <c r="F873" s="677"/>
      <c r="G873" s="677"/>
      <c r="H873" s="677"/>
      <c r="I873" s="677"/>
      <c r="J873" s="677"/>
      <c r="K873" s="677"/>
      <c r="L873" s="677"/>
      <c r="M873" s="678"/>
      <c r="N873" s="677"/>
      <c r="O873" s="677"/>
      <c r="P873" s="677"/>
      <c r="Q873" s="677"/>
      <c r="R873" s="677"/>
      <c r="S873" s="677"/>
      <c r="T873" s="677"/>
      <c r="U873" s="677"/>
      <c r="V873" s="678"/>
      <c r="W873" s="677"/>
      <c r="X873" s="677"/>
      <c r="Y873" s="678"/>
      <c r="Z873" s="677"/>
      <c r="AA873" s="677"/>
      <c r="AB873" s="677"/>
      <c r="AC873" s="677"/>
      <c r="AD873" s="677"/>
      <c r="AE873" s="677"/>
      <c r="AF873" s="677"/>
      <c r="AG873" s="677"/>
      <c r="AH873" s="677"/>
      <c r="AI873" s="677"/>
      <c r="AJ873" s="677"/>
      <c r="AK873" s="677"/>
    </row>
    <row r="874" spans="1:37">
      <c r="A874" s="676"/>
      <c r="B874" s="677"/>
      <c r="C874" s="677"/>
      <c r="D874" s="677"/>
      <c r="E874" s="677"/>
      <c r="F874" s="677"/>
      <c r="G874" s="677"/>
      <c r="H874" s="677"/>
      <c r="I874" s="677"/>
      <c r="J874" s="677"/>
      <c r="K874" s="677"/>
      <c r="L874" s="677"/>
      <c r="M874" s="678"/>
      <c r="N874" s="677"/>
      <c r="O874" s="677"/>
      <c r="P874" s="677"/>
      <c r="Q874" s="677"/>
      <c r="R874" s="677"/>
      <c r="S874" s="677"/>
      <c r="T874" s="677"/>
      <c r="U874" s="677"/>
      <c r="V874" s="678"/>
      <c r="W874" s="677"/>
      <c r="X874" s="677"/>
      <c r="Y874" s="678"/>
      <c r="Z874" s="677"/>
      <c r="AA874" s="677"/>
      <c r="AB874" s="677"/>
      <c r="AC874" s="677"/>
      <c r="AD874" s="677"/>
      <c r="AE874" s="677"/>
      <c r="AF874" s="677"/>
      <c r="AG874" s="677"/>
      <c r="AH874" s="677"/>
      <c r="AI874" s="677"/>
      <c r="AJ874" s="677"/>
      <c r="AK874" s="677"/>
    </row>
    <row r="875" spans="1:37">
      <c r="A875" s="676"/>
      <c r="B875" s="677"/>
      <c r="C875" s="677"/>
      <c r="D875" s="677"/>
      <c r="E875" s="677"/>
      <c r="F875" s="677"/>
      <c r="G875" s="677"/>
      <c r="H875" s="677"/>
      <c r="I875" s="677"/>
      <c r="J875" s="677"/>
      <c r="K875" s="677"/>
      <c r="L875" s="677"/>
      <c r="M875" s="678"/>
      <c r="N875" s="677"/>
      <c r="O875" s="677"/>
      <c r="P875" s="677"/>
      <c r="Q875" s="677"/>
      <c r="R875" s="677"/>
      <c r="S875" s="677"/>
      <c r="T875" s="677"/>
      <c r="U875" s="677"/>
      <c r="V875" s="678"/>
      <c r="W875" s="677"/>
      <c r="X875" s="677"/>
      <c r="Y875" s="678"/>
      <c r="Z875" s="677"/>
      <c r="AA875" s="677"/>
      <c r="AB875" s="677"/>
      <c r="AC875" s="677"/>
      <c r="AD875" s="677"/>
      <c r="AE875" s="677"/>
      <c r="AF875" s="677"/>
      <c r="AG875" s="677"/>
      <c r="AH875" s="677"/>
      <c r="AI875" s="677"/>
      <c r="AJ875" s="677"/>
      <c r="AK875" s="677"/>
    </row>
    <row r="876" spans="1:37">
      <c r="A876" s="676"/>
      <c r="B876" s="677"/>
      <c r="C876" s="677"/>
      <c r="D876" s="677"/>
      <c r="E876" s="677"/>
      <c r="F876" s="677"/>
      <c r="G876" s="677"/>
      <c r="H876" s="677"/>
      <c r="I876" s="677"/>
      <c r="J876" s="677"/>
      <c r="K876" s="677"/>
      <c r="L876" s="677"/>
      <c r="M876" s="678"/>
      <c r="N876" s="677"/>
      <c r="O876" s="677"/>
      <c r="P876" s="677"/>
      <c r="Q876" s="677"/>
      <c r="R876" s="677"/>
      <c r="S876" s="677"/>
      <c r="T876" s="677"/>
      <c r="U876" s="677"/>
      <c r="V876" s="678"/>
      <c r="W876" s="677"/>
      <c r="X876" s="677"/>
      <c r="Y876" s="678"/>
      <c r="Z876" s="677"/>
      <c r="AA876" s="677"/>
      <c r="AB876" s="677"/>
      <c r="AC876" s="677"/>
      <c r="AD876" s="677"/>
      <c r="AE876" s="677"/>
      <c r="AF876" s="677"/>
      <c r="AG876" s="677"/>
      <c r="AH876" s="677"/>
      <c r="AI876" s="677"/>
      <c r="AJ876" s="677"/>
      <c r="AK876" s="677"/>
    </row>
    <row r="877" spans="1:37">
      <c r="A877" s="676"/>
      <c r="B877" s="677"/>
      <c r="C877" s="677"/>
      <c r="D877" s="677"/>
      <c r="E877" s="677"/>
      <c r="F877" s="677"/>
      <c r="G877" s="677"/>
      <c r="H877" s="677"/>
      <c r="I877" s="677"/>
      <c r="J877" s="677"/>
      <c r="K877" s="677"/>
      <c r="L877" s="677"/>
      <c r="M877" s="678"/>
      <c r="N877" s="677"/>
      <c r="O877" s="677"/>
      <c r="P877" s="677"/>
      <c r="Q877" s="677"/>
      <c r="R877" s="677"/>
      <c r="S877" s="677"/>
      <c r="T877" s="677"/>
      <c r="U877" s="677"/>
      <c r="V877" s="678"/>
      <c r="W877" s="677"/>
      <c r="X877" s="677"/>
      <c r="Y877" s="678"/>
      <c r="Z877" s="677"/>
      <c r="AA877" s="677"/>
      <c r="AB877" s="677"/>
      <c r="AC877" s="677"/>
      <c r="AD877" s="677"/>
      <c r="AE877" s="677"/>
      <c r="AF877" s="677"/>
      <c r="AG877" s="677"/>
      <c r="AH877" s="677"/>
      <c r="AI877" s="677"/>
      <c r="AJ877" s="677"/>
      <c r="AK877" s="677"/>
    </row>
    <row r="878" spans="1:37">
      <c r="A878" s="676"/>
      <c r="B878" s="677"/>
      <c r="C878" s="677"/>
      <c r="D878" s="677"/>
      <c r="E878" s="677"/>
      <c r="F878" s="677"/>
      <c r="G878" s="677"/>
      <c r="H878" s="677"/>
      <c r="I878" s="677"/>
      <c r="J878" s="677"/>
      <c r="K878" s="677"/>
      <c r="L878" s="677"/>
      <c r="M878" s="678"/>
      <c r="N878" s="677"/>
      <c r="O878" s="677"/>
      <c r="P878" s="677"/>
      <c r="Q878" s="677"/>
      <c r="R878" s="677"/>
      <c r="S878" s="677"/>
      <c r="T878" s="677"/>
      <c r="U878" s="677"/>
      <c r="V878" s="678"/>
      <c r="W878" s="677"/>
      <c r="X878" s="677"/>
      <c r="Y878" s="678"/>
      <c r="Z878" s="677"/>
      <c r="AA878" s="677"/>
      <c r="AB878" s="677"/>
      <c r="AC878" s="677"/>
      <c r="AD878" s="677"/>
      <c r="AE878" s="677"/>
      <c r="AF878" s="677"/>
      <c r="AG878" s="677"/>
      <c r="AH878" s="677"/>
      <c r="AI878" s="677"/>
      <c r="AJ878" s="677"/>
      <c r="AK878" s="677"/>
    </row>
    <row r="879" spans="1:37">
      <c r="A879" s="676"/>
      <c r="B879" s="677"/>
      <c r="C879" s="677"/>
      <c r="D879" s="677"/>
      <c r="E879" s="677"/>
      <c r="F879" s="677"/>
      <c r="G879" s="677"/>
      <c r="H879" s="677"/>
      <c r="I879" s="677"/>
      <c r="J879" s="677"/>
      <c r="K879" s="677"/>
      <c r="L879" s="677"/>
      <c r="M879" s="678"/>
      <c r="N879" s="677"/>
      <c r="O879" s="677"/>
      <c r="P879" s="677"/>
      <c r="Q879" s="677"/>
      <c r="R879" s="677"/>
      <c r="S879" s="677"/>
      <c r="T879" s="677"/>
      <c r="U879" s="677"/>
      <c r="V879" s="678"/>
      <c r="W879" s="677"/>
      <c r="X879" s="677"/>
      <c r="Y879" s="678"/>
      <c r="Z879" s="677"/>
      <c r="AA879" s="677"/>
      <c r="AB879" s="677"/>
      <c r="AC879" s="677"/>
      <c r="AD879" s="677"/>
      <c r="AE879" s="677"/>
      <c r="AF879" s="677"/>
      <c r="AG879" s="677"/>
      <c r="AH879" s="677"/>
      <c r="AI879" s="677"/>
      <c r="AJ879" s="677"/>
      <c r="AK879" s="677"/>
    </row>
    <row r="880" spans="1:37">
      <c r="A880" s="676"/>
      <c r="B880" s="677"/>
      <c r="C880" s="677"/>
      <c r="D880" s="677"/>
      <c r="E880" s="677"/>
      <c r="F880" s="677"/>
      <c r="G880" s="677"/>
      <c r="H880" s="677"/>
      <c r="I880" s="677"/>
      <c r="J880" s="677"/>
      <c r="K880" s="677"/>
      <c r="L880" s="677"/>
      <c r="M880" s="678"/>
      <c r="N880" s="677"/>
      <c r="O880" s="677"/>
      <c r="P880" s="677"/>
      <c r="Q880" s="677"/>
      <c r="R880" s="677"/>
      <c r="S880" s="677"/>
      <c r="T880" s="677"/>
      <c r="U880" s="677"/>
      <c r="V880" s="678"/>
      <c r="W880" s="677"/>
      <c r="X880" s="677"/>
      <c r="Y880" s="678"/>
      <c r="Z880" s="677"/>
      <c r="AA880" s="677"/>
      <c r="AB880" s="677"/>
      <c r="AC880" s="677"/>
      <c r="AD880" s="677"/>
      <c r="AE880" s="677"/>
      <c r="AF880" s="677"/>
      <c r="AG880" s="677"/>
      <c r="AH880" s="677"/>
      <c r="AI880" s="677"/>
      <c r="AJ880" s="677"/>
      <c r="AK880" s="677"/>
    </row>
    <row r="881" spans="1:37">
      <c r="A881" s="676"/>
      <c r="B881" s="677"/>
      <c r="C881" s="677"/>
      <c r="D881" s="677"/>
      <c r="E881" s="677"/>
      <c r="F881" s="677"/>
      <c r="G881" s="677"/>
      <c r="H881" s="677"/>
      <c r="I881" s="677"/>
      <c r="J881" s="677"/>
      <c r="K881" s="677"/>
      <c r="L881" s="677"/>
      <c r="M881" s="678"/>
      <c r="N881" s="677"/>
      <c r="O881" s="677"/>
      <c r="P881" s="677"/>
      <c r="Q881" s="677"/>
      <c r="R881" s="677"/>
      <c r="S881" s="677"/>
      <c r="T881" s="677"/>
      <c r="U881" s="677"/>
      <c r="V881" s="678"/>
      <c r="W881" s="677"/>
      <c r="X881" s="677"/>
      <c r="Y881" s="678"/>
      <c r="Z881" s="677"/>
      <c r="AA881" s="677"/>
      <c r="AB881" s="677"/>
      <c r="AC881" s="677"/>
      <c r="AD881" s="677"/>
      <c r="AE881" s="677"/>
      <c r="AF881" s="677"/>
      <c r="AG881" s="677"/>
      <c r="AH881" s="677"/>
      <c r="AI881" s="677"/>
      <c r="AJ881" s="677"/>
      <c r="AK881" s="677"/>
    </row>
    <row r="882" spans="1:37">
      <c r="A882" s="676"/>
      <c r="B882" s="677"/>
      <c r="C882" s="677"/>
      <c r="D882" s="677"/>
      <c r="E882" s="677"/>
      <c r="F882" s="677"/>
      <c r="G882" s="677"/>
      <c r="H882" s="677"/>
      <c r="I882" s="677"/>
      <c r="J882" s="677"/>
      <c r="K882" s="677"/>
      <c r="L882" s="677"/>
      <c r="M882" s="678"/>
      <c r="N882" s="677"/>
      <c r="O882" s="677"/>
      <c r="P882" s="677"/>
      <c r="Q882" s="677"/>
      <c r="R882" s="677"/>
      <c r="S882" s="677"/>
      <c r="T882" s="677"/>
      <c r="U882" s="677"/>
      <c r="V882" s="678"/>
      <c r="W882" s="677"/>
      <c r="X882" s="677"/>
      <c r="Y882" s="678"/>
      <c r="Z882" s="677"/>
      <c r="AA882" s="677"/>
      <c r="AB882" s="677"/>
      <c r="AC882" s="677"/>
      <c r="AD882" s="677"/>
      <c r="AE882" s="677"/>
      <c r="AF882" s="677"/>
      <c r="AG882" s="677"/>
      <c r="AH882" s="677"/>
      <c r="AI882" s="677"/>
      <c r="AJ882" s="677"/>
      <c r="AK882" s="677"/>
    </row>
    <row r="883" spans="1:37">
      <c r="A883" s="676"/>
      <c r="B883" s="677"/>
      <c r="C883" s="677"/>
      <c r="D883" s="677"/>
      <c r="E883" s="677"/>
      <c r="F883" s="677"/>
      <c r="G883" s="677"/>
      <c r="H883" s="677"/>
      <c r="I883" s="677"/>
      <c r="J883" s="677"/>
      <c r="K883" s="677"/>
      <c r="L883" s="677"/>
      <c r="M883" s="678"/>
      <c r="N883" s="677"/>
      <c r="O883" s="677"/>
      <c r="P883" s="677"/>
      <c r="Q883" s="677"/>
      <c r="R883" s="677"/>
      <c r="S883" s="677"/>
      <c r="T883" s="677"/>
      <c r="U883" s="677"/>
      <c r="V883" s="678"/>
      <c r="W883" s="677"/>
      <c r="X883" s="677"/>
      <c r="Y883" s="678"/>
      <c r="Z883" s="677"/>
      <c r="AA883" s="677"/>
      <c r="AB883" s="677"/>
      <c r="AC883" s="677"/>
      <c r="AD883" s="677"/>
      <c r="AE883" s="677"/>
      <c r="AF883" s="677"/>
      <c r="AG883" s="677"/>
      <c r="AH883" s="677"/>
      <c r="AI883" s="677"/>
      <c r="AJ883" s="677"/>
      <c r="AK883" s="677"/>
    </row>
    <row r="884" spans="1:37">
      <c r="A884" s="676"/>
      <c r="B884" s="677"/>
      <c r="C884" s="677"/>
      <c r="D884" s="677"/>
      <c r="E884" s="677"/>
      <c r="F884" s="677"/>
      <c r="G884" s="677"/>
      <c r="H884" s="677"/>
      <c r="I884" s="677"/>
      <c r="J884" s="677"/>
      <c r="K884" s="677"/>
      <c r="L884" s="677"/>
      <c r="M884" s="678"/>
      <c r="N884" s="677"/>
      <c r="O884" s="677"/>
      <c r="P884" s="677"/>
      <c r="Q884" s="677"/>
      <c r="R884" s="677"/>
      <c r="S884" s="677"/>
      <c r="T884" s="677"/>
      <c r="U884" s="677"/>
      <c r="V884" s="678"/>
      <c r="W884" s="677"/>
      <c r="X884" s="677"/>
      <c r="Y884" s="678"/>
      <c r="Z884" s="677"/>
      <c r="AA884" s="677"/>
      <c r="AB884" s="677"/>
      <c r="AC884" s="677"/>
      <c r="AD884" s="677"/>
      <c r="AE884" s="677"/>
      <c r="AF884" s="677"/>
      <c r="AG884" s="677"/>
      <c r="AH884" s="677"/>
      <c r="AI884" s="677"/>
      <c r="AJ884" s="677"/>
      <c r="AK884" s="677"/>
    </row>
    <row r="885" spans="1:37">
      <c r="A885" s="676"/>
      <c r="B885" s="677"/>
      <c r="C885" s="677"/>
      <c r="D885" s="677"/>
      <c r="E885" s="677"/>
      <c r="F885" s="677"/>
      <c r="G885" s="677"/>
      <c r="H885" s="677"/>
      <c r="I885" s="677"/>
      <c r="J885" s="677"/>
      <c r="K885" s="677"/>
      <c r="L885" s="677"/>
      <c r="M885" s="678"/>
      <c r="N885" s="677"/>
      <c r="O885" s="677"/>
      <c r="P885" s="677"/>
      <c r="Q885" s="677"/>
      <c r="R885" s="677"/>
      <c r="S885" s="677"/>
      <c r="T885" s="677"/>
      <c r="U885" s="677"/>
      <c r="V885" s="678"/>
      <c r="W885" s="677"/>
      <c r="X885" s="677"/>
      <c r="Y885" s="678"/>
      <c r="Z885" s="677"/>
      <c r="AA885" s="677"/>
      <c r="AB885" s="677"/>
      <c r="AC885" s="677"/>
      <c r="AD885" s="677"/>
      <c r="AE885" s="677"/>
      <c r="AF885" s="677"/>
      <c r="AG885" s="677"/>
      <c r="AH885" s="677"/>
      <c r="AI885" s="677"/>
      <c r="AJ885" s="677"/>
      <c r="AK885" s="677"/>
    </row>
    <row r="886" spans="1:37">
      <c r="A886" s="676"/>
      <c r="B886" s="677"/>
      <c r="C886" s="677"/>
      <c r="D886" s="677"/>
      <c r="E886" s="677"/>
      <c r="F886" s="677"/>
      <c r="G886" s="677"/>
      <c r="H886" s="677"/>
      <c r="I886" s="677"/>
      <c r="J886" s="677"/>
      <c r="K886" s="677"/>
      <c r="L886" s="677"/>
      <c r="M886" s="678"/>
      <c r="N886" s="677"/>
      <c r="O886" s="677"/>
      <c r="P886" s="677"/>
      <c r="Q886" s="677"/>
      <c r="R886" s="677"/>
      <c r="S886" s="677"/>
      <c r="T886" s="677"/>
      <c r="U886" s="677"/>
      <c r="V886" s="678"/>
      <c r="W886" s="677"/>
      <c r="X886" s="677"/>
      <c r="Y886" s="678"/>
      <c r="Z886" s="677"/>
      <c r="AA886" s="677"/>
      <c r="AB886" s="677"/>
      <c r="AC886" s="677"/>
      <c r="AD886" s="677"/>
      <c r="AE886" s="677"/>
      <c r="AF886" s="677"/>
      <c r="AG886" s="677"/>
      <c r="AH886" s="677"/>
      <c r="AI886" s="677"/>
      <c r="AJ886" s="677"/>
      <c r="AK886" s="677"/>
    </row>
    <row r="887" spans="1:37">
      <c r="A887" s="676"/>
      <c r="B887" s="677"/>
      <c r="C887" s="677"/>
      <c r="D887" s="677"/>
      <c r="E887" s="677"/>
      <c r="F887" s="677"/>
      <c r="G887" s="677"/>
      <c r="H887" s="677"/>
      <c r="I887" s="677"/>
      <c r="J887" s="677"/>
      <c r="K887" s="677"/>
      <c r="L887" s="677"/>
      <c r="M887" s="678"/>
      <c r="N887" s="677"/>
      <c r="O887" s="677"/>
      <c r="P887" s="677"/>
      <c r="Q887" s="677"/>
      <c r="R887" s="677"/>
      <c r="S887" s="677"/>
      <c r="T887" s="677"/>
      <c r="U887" s="677"/>
      <c r="V887" s="678"/>
      <c r="W887" s="677"/>
      <c r="X887" s="677"/>
      <c r="Y887" s="678"/>
      <c r="Z887" s="677"/>
      <c r="AA887" s="677"/>
      <c r="AB887" s="677"/>
      <c r="AC887" s="677"/>
      <c r="AD887" s="677"/>
      <c r="AE887" s="677"/>
      <c r="AF887" s="677"/>
      <c r="AG887" s="677"/>
      <c r="AH887" s="677"/>
      <c r="AI887" s="677"/>
      <c r="AJ887" s="677"/>
      <c r="AK887" s="677"/>
    </row>
    <row r="888" spans="1:37">
      <c r="A888" s="676"/>
      <c r="B888" s="677"/>
      <c r="C888" s="677"/>
      <c r="D888" s="677"/>
      <c r="E888" s="677"/>
      <c r="F888" s="677"/>
      <c r="G888" s="677"/>
      <c r="H888" s="677"/>
      <c r="I888" s="677"/>
      <c r="J888" s="677"/>
      <c r="K888" s="677"/>
      <c r="L888" s="677"/>
      <c r="M888" s="678"/>
      <c r="N888" s="677"/>
      <c r="O888" s="677"/>
      <c r="P888" s="677"/>
      <c r="Q888" s="677"/>
      <c r="R888" s="677"/>
      <c r="S888" s="677"/>
      <c r="T888" s="677"/>
      <c r="U888" s="677"/>
      <c r="V888" s="678"/>
      <c r="W888" s="677"/>
      <c r="X888" s="677"/>
      <c r="Y888" s="678"/>
      <c r="Z888" s="677"/>
      <c r="AA888" s="677"/>
      <c r="AB888" s="677"/>
      <c r="AC888" s="677"/>
      <c r="AD888" s="677"/>
      <c r="AE888" s="677"/>
      <c r="AF888" s="677"/>
      <c r="AG888" s="677"/>
      <c r="AH888" s="677"/>
      <c r="AI888" s="677"/>
      <c r="AJ888" s="677"/>
      <c r="AK888" s="677"/>
    </row>
    <row r="889" spans="1:37">
      <c r="A889" s="676"/>
      <c r="B889" s="677"/>
      <c r="C889" s="677"/>
      <c r="D889" s="677"/>
      <c r="E889" s="677"/>
      <c r="F889" s="677"/>
      <c r="G889" s="677"/>
      <c r="H889" s="677"/>
      <c r="I889" s="677"/>
      <c r="J889" s="677"/>
      <c r="K889" s="677"/>
      <c r="L889" s="677"/>
      <c r="M889" s="678"/>
      <c r="N889" s="677"/>
      <c r="O889" s="677"/>
      <c r="P889" s="677"/>
      <c r="Q889" s="677"/>
      <c r="R889" s="677"/>
      <c r="S889" s="677"/>
      <c r="T889" s="677"/>
      <c r="U889" s="677"/>
      <c r="V889" s="678"/>
      <c r="W889" s="677"/>
      <c r="X889" s="677"/>
      <c r="Y889" s="678"/>
      <c r="Z889" s="677"/>
      <c r="AA889" s="677"/>
      <c r="AB889" s="677"/>
      <c r="AC889" s="677"/>
      <c r="AD889" s="677"/>
      <c r="AE889" s="677"/>
      <c r="AF889" s="677"/>
      <c r="AG889" s="677"/>
      <c r="AH889" s="677"/>
      <c r="AI889" s="677"/>
      <c r="AJ889" s="677"/>
      <c r="AK889" s="677"/>
    </row>
    <row r="890" spans="1:37">
      <c r="A890" s="676"/>
      <c r="B890" s="677"/>
      <c r="C890" s="677"/>
      <c r="D890" s="677"/>
      <c r="E890" s="677"/>
      <c r="F890" s="677"/>
      <c r="G890" s="677"/>
      <c r="H890" s="677"/>
      <c r="I890" s="677"/>
      <c r="J890" s="677"/>
      <c r="K890" s="677"/>
      <c r="L890" s="677"/>
      <c r="M890" s="678"/>
      <c r="N890" s="677"/>
      <c r="O890" s="677"/>
      <c r="P890" s="677"/>
      <c r="Q890" s="677"/>
      <c r="R890" s="677"/>
      <c r="S890" s="677"/>
      <c r="T890" s="677"/>
      <c r="U890" s="677"/>
      <c r="V890" s="678"/>
      <c r="W890" s="677"/>
      <c r="X890" s="677"/>
      <c r="Y890" s="678"/>
      <c r="Z890" s="677"/>
      <c r="AA890" s="677"/>
      <c r="AB890" s="677"/>
      <c r="AC890" s="677"/>
      <c r="AD890" s="677"/>
      <c r="AE890" s="677"/>
      <c r="AF890" s="677"/>
      <c r="AG890" s="677"/>
      <c r="AH890" s="677"/>
      <c r="AI890" s="677"/>
      <c r="AJ890" s="677"/>
      <c r="AK890" s="677"/>
    </row>
    <row r="891" spans="1:37">
      <c r="A891" s="676"/>
      <c r="B891" s="677"/>
      <c r="C891" s="677"/>
      <c r="D891" s="677"/>
      <c r="E891" s="677"/>
      <c r="F891" s="677"/>
      <c r="G891" s="677"/>
      <c r="H891" s="677"/>
      <c r="I891" s="677"/>
      <c r="J891" s="677"/>
      <c r="K891" s="677"/>
      <c r="L891" s="677"/>
      <c r="M891" s="678"/>
      <c r="N891" s="677"/>
      <c r="O891" s="677"/>
      <c r="P891" s="677"/>
      <c r="Q891" s="677"/>
      <c r="R891" s="677"/>
      <c r="S891" s="677"/>
      <c r="T891" s="677"/>
      <c r="U891" s="677"/>
      <c r="V891" s="678"/>
      <c r="W891" s="677"/>
      <c r="X891" s="677"/>
      <c r="Y891" s="678"/>
      <c r="Z891" s="677"/>
      <c r="AA891" s="677"/>
      <c r="AB891" s="677"/>
      <c r="AC891" s="677"/>
      <c r="AD891" s="677"/>
      <c r="AE891" s="677"/>
      <c r="AF891" s="677"/>
      <c r="AG891" s="677"/>
      <c r="AH891" s="677"/>
      <c r="AI891" s="677"/>
      <c r="AJ891" s="677"/>
      <c r="AK891" s="677"/>
    </row>
    <row r="892" spans="1:37">
      <c r="A892" s="676"/>
      <c r="B892" s="677"/>
      <c r="C892" s="677"/>
      <c r="D892" s="677"/>
      <c r="E892" s="677"/>
      <c r="F892" s="677"/>
      <c r="G892" s="677"/>
      <c r="H892" s="677"/>
      <c r="I892" s="677"/>
      <c r="J892" s="677"/>
      <c r="K892" s="677"/>
      <c r="L892" s="677"/>
      <c r="M892" s="678"/>
      <c r="N892" s="677"/>
      <c r="O892" s="677"/>
      <c r="P892" s="677"/>
      <c r="Q892" s="677"/>
      <c r="R892" s="677"/>
      <c r="S892" s="677"/>
      <c r="T892" s="677"/>
      <c r="U892" s="677"/>
      <c r="V892" s="678"/>
      <c r="W892" s="677"/>
      <c r="X892" s="677"/>
      <c r="Y892" s="678"/>
      <c r="Z892" s="677"/>
      <c r="AA892" s="677"/>
      <c r="AB892" s="677"/>
      <c r="AC892" s="677"/>
      <c r="AD892" s="677"/>
      <c r="AE892" s="677"/>
      <c r="AF892" s="677"/>
      <c r="AG892" s="677"/>
      <c r="AH892" s="677"/>
      <c r="AI892" s="677"/>
      <c r="AJ892" s="677"/>
      <c r="AK892" s="677"/>
    </row>
    <row r="893" spans="1:37">
      <c r="A893" s="676"/>
      <c r="B893" s="677"/>
      <c r="C893" s="677"/>
      <c r="D893" s="677"/>
      <c r="E893" s="677"/>
      <c r="F893" s="677"/>
      <c r="G893" s="677"/>
      <c r="H893" s="677"/>
      <c r="I893" s="677"/>
      <c r="J893" s="677"/>
      <c r="K893" s="677"/>
      <c r="L893" s="677"/>
      <c r="M893" s="678"/>
      <c r="N893" s="677"/>
      <c r="O893" s="677"/>
      <c r="P893" s="677"/>
      <c r="Q893" s="677"/>
      <c r="R893" s="677"/>
      <c r="S893" s="677"/>
      <c r="T893" s="677"/>
      <c r="U893" s="677"/>
      <c r="V893" s="678"/>
      <c r="W893" s="677"/>
      <c r="X893" s="677"/>
      <c r="Y893" s="678"/>
      <c r="Z893" s="677"/>
      <c r="AA893" s="677"/>
      <c r="AB893" s="677"/>
      <c r="AC893" s="677"/>
      <c r="AD893" s="677"/>
      <c r="AE893" s="677"/>
      <c r="AF893" s="677"/>
      <c r="AG893" s="677"/>
      <c r="AH893" s="677"/>
      <c r="AI893" s="677"/>
      <c r="AJ893" s="677"/>
      <c r="AK893" s="677"/>
    </row>
    <row r="894" spans="1:37">
      <c r="A894" s="676"/>
      <c r="B894" s="677"/>
      <c r="C894" s="677"/>
      <c r="D894" s="677"/>
      <c r="E894" s="677"/>
      <c r="F894" s="677"/>
      <c r="G894" s="677"/>
      <c r="H894" s="677"/>
      <c r="I894" s="677"/>
      <c r="J894" s="677"/>
      <c r="K894" s="677"/>
      <c r="L894" s="677"/>
      <c r="M894" s="678"/>
      <c r="N894" s="677"/>
      <c r="O894" s="677"/>
      <c r="P894" s="677"/>
      <c r="Q894" s="677"/>
      <c r="R894" s="677"/>
      <c r="S894" s="677"/>
      <c r="T894" s="677"/>
      <c r="U894" s="677"/>
      <c r="V894" s="678"/>
      <c r="W894" s="677"/>
      <c r="X894" s="677"/>
      <c r="Y894" s="678"/>
      <c r="Z894" s="677"/>
      <c r="AA894" s="677"/>
      <c r="AB894" s="677"/>
      <c r="AC894" s="677"/>
      <c r="AD894" s="677"/>
      <c r="AE894" s="677"/>
      <c r="AF894" s="677"/>
      <c r="AG894" s="677"/>
      <c r="AH894" s="677"/>
      <c r="AI894" s="677"/>
      <c r="AJ894" s="677"/>
      <c r="AK894" s="677"/>
    </row>
    <row r="895" spans="1:37">
      <c r="A895" s="676"/>
      <c r="B895" s="677"/>
      <c r="C895" s="677"/>
      <c r="D895" s="677"/>
      <c r="E895" s="677"/>
      <c r="F895" s="677"/>
      <c r="G895" s="677"/>
      <c r="H895" s="677"/>
      <c r="I895" s="677"/>
      <c r="J895" s="677"/>
      <c r="K895" s="677"/>
      <c r="L895" s="677"/>
      <c r="M895" s="678"/>
      <c r="N895" s="677"/>
      <c r="O895" s="677"/>
      <c r="P895" s="677"/>
      <c r="Q895" s="677"/>
      <c r="R895" s="677"/>
      <c r="S895" s="677"/>
      <c r="T895" s="677"/>
      <c r="U895" s="677"/>
      <c r="V895" s="678"/>
      <c r="W895" s="677"/>
      <c r="X895" s="677"/>
      <c r="Y895" s="678"/>
      <c r="Z895" s="677"/>
      <c r="AA895" s="677"/>
      <c r="AB895" s="677"/>
      <c r="AC895" s="677"/>
      <c r="AD895" s="677"/>
      <c r="AE895" s="677"/>
      <c r="AF895" s="677"/>
      <c r="AG895" s="677"/>
      <c r="AH895" s="677"/>
      <c r="AI895" s="677"/>
      <c r="AJ895" s="677"/>
      <c r="AK895" s="677"/>
    </row>
    <row r="896" spans="1:37">
      <c r="A896" s="676"/>
      <c r="B896" s="677"/>
      <c r="C896" s="677"/>
      <c r="D896" s="677"/>
      <c r="E896" s="677"/>
      <c r="F896" s="677"/>
      <c r="G896" s="677"/>
      <c r="H896" s="677"/>
      <c r="I896" s="677"/>
      <c r="J896" s="677"/>
      <c r="K896" s="677"/>
      <c r="L896" s="677"/>
      <c r="M896" s="678"/>
      <c r="N896" s="677"/>
      <c r="O896" s="677"/>
      <c r="P896" s="677"/>
      <c r="Q896" s="677"/>
      <c r="R896" s="677"/>
      <c r="S896" s="677"/>
      <c r="T896" s="677"/>
      <c r="U896" s="677"/>
      <c r="V896" s="678"/>
      <c r="W896" s="677"/>
      <c r="X896" s="677"/>
      <c r="Y896" s="678"/>
      <c r="Z896" s="677"/>
      <c r="AA896" s="677"/>
      <c r="AB896" s="677"/>
      <c r="AC896" s="677"/>
      <c r="AD896" s="677"/>
      <c r="AE896" s="677"/>
      <c r="AF896" s="677"/>
      <c r="AG896" s="677"/>
      <c r="AH896" s="677"/>
      <c r="AI896" s="677"/>
      <c r="AJ896" s="677"/>
      <c r="AK896" s="677"/>
    </row>
    <row r="897" spans="1:37">
      <c r="A897" s="676"/>
      <c r="B897" s="677"/>
      <c r="C897" s="677"/>
      <c r="D897" s="677"/>
      <c r="E897" s="677"/>
      <c r="F897" s="677"/>
      <c r="G897" s="677"/>
      <c r="H897" s="677"/>
      <c r="I897" s="677"/>
      <c r="J897" s="677"/>
      <c r="K897" s="677"/>
      <c r="L897" s="677"/>
      <c r="M897" s="678"/>
      <c r="N897" s="677"/>
      <c r="O897" s="677"/>
      <c r="P897" s="677"/>
      <c r="Q897" s="677"/>
      <c r="R897" s="677"/>
      <c r="S897" s="677"/>
      <c r="T897" s="677"/>
      <c r="U897" s="677"/>
      <c r="V897" s="678"/>
      <c r="W897" s="677"/>
      <c r="X897" s="677"/>
      <c r="Y897" s="678"/>
      <c r="Z897" s="677"/>
      <c r="AA897" s="677"/>
      <c r="AB897" s="677"/>
      <c r="AC897" s="677"/>
      <c r="AD897" s="677"/>
      <c r="AE897" s="677"/>
      <c r="AF897" s="677"/>
      <c r="AG897" s="677"/>
      <c r="AH897" s="677"/>
      <c r="AI897" s="677"/>
      <c r="AJ897" s="677"/>
      <c r="AK897" s="677"/>
    </row>
    <row r="898" spans="1:37">
      <c r="A898" s="676"/>
      <c r="B898" s="677"/>
      <c r="C898" s="677"/>
      <c r="D898" s="677"/>
      <c r="E898" s="677"/>
      <c r="F898" s="677"/>
      <c r="G898" s="677"/>
      <c r="H898" s="677"/>
      <c r="I898" s="677"/>
      <c r="J898" s="677"/>
      <c r="K898" s="677"/>
      <c r="L898" s="677"/>
      <c r="M898" s="678"/>
      <c r="N898" s="677"/>
      <c r="O898" s="677"/>
      <c r="P898" s="677"/>
      <c r="Q898" s="677"/>
      <c r="R898" s="677"/>
      <c r="S898" s="677"/>
      <c r="T898" s="677"/>
      <c r="U898" s="677"/>
      <c r="V898" s="678"/>
      <c r="W898" s="677"/>
      <c r="X898" s="677"/>
      <c r="Y898" s="678"/>
      <c r="Z898" s="677"/>
      <c r="AA898" s="677"/>
      <c r="AB898" s="677"/>
      <c r="AC898" s="677"/>
      <c r="AD898" s="677"/>
      <c r="AE898" s="677"/>
      <c r="AF898" s="677"/>
      <c r="AG898" s="677"/>
      <c r="AH898" s="677"/>
      <c r="AI898" s="677"/>
      <c r="AJ898" s="677"/>
      <c r="AK898" s="677"/>
    </row>
    <row r="899" spans="1:37">
      <c r="A899" s="676"/>
      <c r="B899" s="677"/>
      <c r="C899" s="677"/>
      <c r="D899" s="677"/>
      <c r="E899" s="677"/>
      <c r="F899" s="677"/>
      <c r="G899" s="677"/>
      <c r="H899" s="677"/>
      <c r="I899" s="677"/>
      <c r="J899" s="677"/>
      <c r="K899" s="677"/>
      <c r="L899" s="677"/>
      <c r="M899" s="678"/>
      <c r="N899" s="677"/>
      <c r="O899" s="677"/>
      <c r="P899" s="677"/>
      <c r="Q899" s="677"/>
      <c r="R899" s="677"/>
      <c r="S899" s="677"/>
      <c r="T899" s="677"/>
      <c r="U899" s="677"/>
      <c r="V899" s="678"/>
      <c r="W899" s="677"/>
      <c r="X899" s="677"/>
      <c r="Y899" s="678"/>
      <c r="Z899" s="677"/>
      <c r="AA899" s="677"/>
      <c r="AB899" s="677"/>
      <c r="AC899" s="677"/>
      <c r="AD899" s="677"/>
      <c r="AE899" s="677"/>
      <c r="AF899" s="677"/>
      <c r="AG899" s="677"/>
      <c r="AH899" s="677"/>
      <c r="AI899" s="677"/>
      <c r="AJ899" s="677"/>
      <c r="AK899" s="677"/>
    </row>
    <row r="900" spans="1:37">
      <c r="A900" s="676"/>
      <c r="B900" s="677"/>
      <c r="C900" s="677"/>
      <c r="D900" s="677"/>
      <c r="E900" s="677"/>
      <c r="F900" s="677"/>
      <c r="G900" s="677"/>
      <c r="H900" s="677"/>
      <c r="I900" s="677"/>
      <c r="J900" s="677"/>
      <c r="K900" s="677"/>
      <c r="L900" s="677"/>
      <c r="M900" s="678"/>
      <c r="N900" s="677"/>
      <c r="O900" s="677"/>
      <c r="P900" s="677"/>
      <c r="Q900" s="677"/>
      <c r="R900" s="677"/>
      <c r="S900" s="677"/>
      <c r="T900" s="677"/>
      <c r="U900" s="677"/>
      <c r="V900" s="678"/>
      <c r="W900" s="677"/>
      <c r="X900" s="677"/>
      <c r="Y900" s="678"/>
      <c r="Z900" s="677"/>
      <c r="AA900" s="677"/>
      <c r="AB900" s="677"/>
      <c r="AC900" s="677"/>
      <c r="AD900" s="677"/>
      <c r="AE900" s="677"/>
      <c r="AF900" s="677"/>
      <c r="AG900" s="677"/>
      <c r="AH900" s="677"/>
      <c r="AI900" s="677"/>
      <c r="AJ900" s="677"/>
      <c r="AK900" s="677"/>
    </row>
    <row r="901" spans="1:37">
      <c r="A901" s="676"/>
      <c r="B901" s="677"/>
      <c r="C901" s="677"/>
      <c r="D901" s="677"/>
      <c r="E901" s="677"/>
      <c r="F901" s="677"/>
      <c r="G901" s="677"/>
      <c r="H901" s="677"/>
      <c r="I901" s="677"/>
      <c r="J901" s="677"/>
      <c r="K901" s="677"/>
      <c r="L901" s="677"/>
      <c r="M901" s="678"/>
      <c r="N901" s="677"/>
      <c r="O901" s="677"/>
      <c r="P901" s="677"/>
      <c r="Q901" s="677"/>
      <c r="R901" s="677"/>
      <c r="S901" s="677"/>
      <c r="T901" s="677"/>
      <c r="U901" s="677"/>
      <c r="V901" s="678"/>
      <c r="W901" s="677"/>
      <c r="X901" s="677"/>
      <c r="Y901" s="678"/>
      <c r="Z901" s="677"/>
      <c r="AA901" s="677"/>
      <c r="AB901" s="677"/>
      <c r="AC901" s="677"/>
      <c r="AD901" s="677"/>
      <c r="AE901" s="677"/>
      <c r="AF901" s="677"/>
      <c r="AG901" s="677"/>
      <c r="AH901" s="677"/>
      <c r="AI901" s="677"/>
      <c r="AJ901" s="677"/>
      <c r="AK901" s="677"/>
    </row>
    <row r="902" spans="1:37">
      <c r="A902" s="676"/>
      <c r="B902" s="677"/>
      <c r="C902" s="677"/>
      <c r="D902" s="677"/>
      <c r="E902" s="677"/>
      <c r="F902" s="677"/>
      <c r="G902" s="677"/>
      <c r="H902" s="677"/>
      <c r="I902" s="677"/>
      <c r="J902" s="677"/>
      <c r="K902" s="677"/>
      <c r="L902" s="677"/>
      <c r="M902" s="678"/>
      <c r="N902" s="677"/>
      <c r="O902" s="677"/>
      <c r="P902" s="677"/>
      <c r="Q902" s="677"/>
      <c r="R902" s="677"/>
      <c r="S902" s="677"/>
      <c r="T902" s="677"/>
      <c r="U902" s="677"/>
      <c r="V902" s="678"/>
      <c r="W902" s="677"/>
      <c r="X902" s="677"/>
      <c r="Y902" s="678"/>
      <c r="Z902" s="677"/>
      <c r="AA902" s="677"/>
      <c r="AB902" s="677"/>
      <c r="AC902" s="677"/>
      <c r="AD902" s="677"/>
      <c r="AE902" s="677"/>
      <c r="AF902" s="677"/>
      <c r="AG902" s="677"/>
      <c r="AH902" s="677"/>
      <c r="AI902" s="677"/>
      <c r="AJ902" s="677"/>
      <c r="AK902" s="677"/>
    </row>
    <row r="903" spans="1:37">
      <c r="A903" s="676"/>
      <c r="B903" s="677"/>
      <c r="C903" s="677"/>
      <c r="D903" s="677"/>
      <c r="E903" s="677"/>
      <c r="F903" s="677"/>
      <c r="G903" s="677"/>
      <c r="H903" s="677"/>
      <c r="I903" s="677"/>
      <c r="J903" s="677"/>
      <c r="K903" s="677"/>
      <c r="L903" s="677"/>
      <c r="M903" s="678"/>
      <c r="N903" s="677"/>
      <c r="O903" s="677"/>
      <c r="P903" s="677"/>
      <c r="Q903" s="677"/>
      <c r="R903" s="677"/>
      <c r="S903" s="677"/>
      <c r="T903" s="677"/>
      <c r="U903" s="677"/>
      <c r="V903" s="678"/>
      <c r="W903" s="677"/>
      <c r="X903" s="677"/>
      <c r="Y903" s="678"/>
      <c r="Z903" s="677"/>
      <c r="AA903" s="677"/>
      <c r="AB903" s="677"/>
      <c r="AC903" s="677"/>
      <c r="AD903" s="677"/>
      <c r="AE903" s="677"/>
      <c r="AF903" s="677"/>
      <c r="AG903" s="677"/>
      <c r="AH903" s="677"/>
      <c r="AI903" s="677"/>
      <c r="AJ903" s="677"/>
      <c r="AK903" s="677"/>
    </row>
    <row r="904" spans="1:37">
      <c r="A904" s="676"/>
      <c r="B904" s="677"/>
      <c r="C904" s="677"/>
      <c r="D904" s="677"/>
      <c r="E904" s="677"/>
      <c r="F904" s="677"/>
      <c r="G904" s="677"/>
      <c r="H904" s="677"/>
      <c r="I904" s="677"/>
      <c r="J904" s="677"/>
      <c r="K904" s="677"/>
      <c r="L904" s="677"/>
      <c r="M904" s="678"/>
      <c r="N904" s="677"/>
      <c r="O904" s="677"/>
      <c r="P904" s="677"/>
      <c r="Q904" s="677"/>
      <c r="R904" s="677"/>
      <c r="S904" s="677"/>
      <c r="T904" s="677"/>
      <c r="U904" s="677"/>
      <c r="V904" s="678"/>
      <c r="W904" s="677"/>
      <c r="X904" s="677"/>
      <c r="Y904" s="678"/>
      <c r="Z904" s="677"/>
      <c r="AA904" s="677"/>
      <c r="AB904" s="677"/>
      <c r="AC904" s="677"/>
      <c r="AD904" s="677"/>
      <c r="AE904" s="677"/>
      <c r="AF904" s="677"/>
      <c r="AG904" s="677"/>
      <c r="AH904" s="677"/>
      <c r="AI904" s="677"/>
      <c r="AJ904" s="677"/>
      <c r="AK904" s="677"/>
    </row>
    <row r="905" spans="1:37">
      <c r="A905" s="676"/>
      <c r="B905" s="677"/>
      <c r="C905" s="677"/>
      <c r="D905" s="677"/>
      <c r="E905" s="677"/>
      <c r="F905" s="677"/>
      <c r="G905" s="677"/>
      <c r="H905" s="677"/>
      <c r="I905" s="677"/>
      <c r="J905" s="677"/>
      <c r="K905" s="677"/>
      <c r="L905" s="677"/>
      <c r="M905" s="678"/>
      <c r="N905" s="677"/>
      <c r="O905" s="677"/>
      <c r="P905" s="677"/>
      <c r="Q905" s="677"/>
      <c r="R905" s="677"/>
      <c r="S905" s="677"/>
      <c r="T905" s="677"/>
      <c r="U905" s="677"/>
      <c r="V905" s="678"/>
      <c r="W905" s="677"/>
      <c r="X905" s="677"/>
      <c r="Y905" s="678"/>
      <c r="Z905" s="677"/>
      <c r="AA905" s="677"/>
      <c r="AB905" s="677"/>
      <c r="AC905" s="677"/>
      <c r="AD905" s="677"/>
      <c r="AE905" s="677"/>
      <c r="AF905" s="677"/>
      <c r="AG905" s="677"/>
      <c r="AH905" s="677"/>
      <c r="AI905" s="677"/>
      <c r="AJ905" s="677"/>
      <c r="AK905" s="677"/>
    </row>
    <row r="906" spans="1:37">
      <c r="A906" s="676"/>
      <c r="B906" s="677"/>
      <c r="C906" s="677"/>
      <c r="D906" s="677"/>
      <c r="E906" s="677"/>
      <c r="F906" s="677"/>
      <c r="G906" s="677"/>
      <c r="H906" s="677"/>
      <c r="I906" s="677"/>
      <c r="J906" s="677"/>
      <c r="K906" s="677"/>
      <c r="L906" s="677"/>
      <c r="M906" s="678"/>
      <c r="N906" s="677"/>
      <c r="O906" s="677"/>
      <c r="P906" s="677"/>
      <c r="Q906" s="677"/>
      <c r="R906" s="677"/>
      <c r="S906" s="677"/>
      <c r="T906" s="677"/>
      <c r="U906" s="677"/>
      <c r="V906" s="678"/>
      <c r="W906" s="677"/>
      <c r="X906" s="677"/>
      <c r="Y906" s="678"/>
      <c r="Z906" s="677"/>
      <c r="AA906" s="677"/>
      <c r="AB906" s="677"/>
      <c r="AC906" s="677"/>
      <c r="AD906" s="677"/>
      <c r="AE906" s="677"/>
      <c r="AF906" s="677"/>
      <c r="AG906" s="677"/>
      <c r="AH906" s="677"/>
      <c r="AI906" s="677"/>
      <c r="AJ906" s="677"/>
      <c r="AK906" s="677"/>
    </row>
    <row r="907" spans="1:37">
      <c r="A907" s="676"/>
      <c r="B907" s="677"/>
      <c r="C907" s="677"/>
      <c r="D907" s="677"/>
      <c r="E907" s="677"/>
      <c r="F907" s="677"/>
      <c r="G907" s="677"/>
      <c r="H907" s="677"/>
      <c r="I907" s="677"/>
      <c r="J907" s="677"/>
      <c r="K907" s="677"/>
      <c r="L907" s="677"/>
      <c r="M907" s="678"/>
      <c r="N907" s="677"/>
      <c r="O907" s="677"/>
      <c r="P907" s="677"/>
      <c r="Q907" s="677"/>
      <c r="R907" s="677"/>
      <c r="S907" s="677"/>
      <c r="T907" s="677"/>
      <c r="U907" s="677"/>
      <c r="V907" s="678"/>
      <c r="W907" s="677"/>
      <c r="X907" s="677"/>
      <c r="Y907" s="678"/>
      <c r="Z907" s="677"/>
      <c r="AA907" s="677"/>
      <c r="AB907" s="677"/>
      <c r="AC907" s="677"/>
      <c r="AD907" s="677"/>
      <c r="AE907" s="677"/>
      <c r="AF907" s="677"/>
      <c r="AG907" s="677"/>
      <c r="AH907" s="677"/>
      <c r="AI907" s="677"/>
      <c r="AJ907" s="677"/>
      <c r="AK907" s="677"/>
    </row>
    <row r="908" spans="1:37">
      <c r="A908" s="676"/>
      <c r="B908" s="677"/>
      <c r="C908" s="677"/>
      <c r="D908" s="677"/>
      <c r="E908" s="677"/>
      <c r="F908" s="677"/>
      <c r="G908" s="677"/>
      <c r="H908" s="677"/>
      <c r="I908" s="677"/>
      <c r="J908" s="677"/>
      <c r="K908" s="677"/>
      <c r="L908" s="677"/>
      <c r="M908" s="678"/>
      <c r="N908" s="677"/>
      <c r="O908" s="677"/>
      <c r="P908" s="677"/>
      <c r="Q908" s="677"/>
      <c r="R908" s="677"/>
      <c r="S908" s="677"/>
      <c r="T908" s="677"/>
      <c r="U908" s="677"/>
      <c r="V908" s="678"/>
      <c r="W908" s="677"/>
      <c r="X908" s="677"/>
      <c r="Y908" s="678"/>
      <c r="Z908" s="677"/>
      <c r="AA908" s="677"/>
      <c r="AB908" s="677"/>
      <c r="AC908" s="677"/>
      <c r="AD908" s="677"/>
      <c r="AE908" s="677"/>
      <c r="AF908" s="677"/>
      <c r="AG908" s="677"/>
      <c r="AH908" s="677"/>
      <c r="AI908" s="677"/>
      <c r="AJ908" s="677"/>
      <c r="AK908" s="677"/>
    </row>
    <row r="909" spans="1:37">
      <c r="A909" s="676"/>
      <c r="B909" s="677"/>
      <c r="C909" s="677"/>
      <c r="D909" s="677"/>
      <c r="E909" s="677"/>
      <c r="F909" s="677"/>
      <c r="G909" s="677"/>
      <c r="H909" s="677"/>
      <c r="I909" s="677"/>
      <c r="J909" s="677"/>
      <c r="K909" s="677"/>
      <c r="L909" s="677"/>
      <c r="M909" s="678"/>
      <c r="N909" s="677"/>
      <c r="O909" s="677"/>
      <c r="P909" s="677"/>
      <c r="Q909" s="677"/>
      <c r="R909" s="677"/>
      <c r="S909" s="677"/>
      <c r="T909" s="677"/>
      <c r="U909" s="677"/>
      <c r="V909" s="678"/>
      <c r="W909" s="677"/>
      <c r="X909" s="677"/>
      <c r="Y909" s="678"/>
      <c r="Z909" s="677"/>
      <c r="AA909" s="677"/>
      <c r="AB909" s="677"/>
      <c r="AC909" s="677"/>
      <c r="AD909" s="677"/>
      <c r="AE909" s="677"/>
      <c r="AF909" s="677"/>
      <c r="AG909" s="677"/>
      <c r="AH909" s="677"/>
      <c r="AI909" s="677"/>
      <c r="AJ909" s="677"/>
      <c r="AK909" s="677"/>
    </row>
    <row r="910" spans="1:37">
      <c r="A910" s="676"/>
      <c r="B910" s="677"/>
      <c r="C910" s="677"/>
      <c r="D910" s="677"/>
      <c r="E910" s="677"/>
      <c r="F910" s="677"/>
      <c r="G910" s="677"/>
      <c r="H910" s="677"/>
      <c r="I910" s="677"/>
      <c r="J910" s="677"/>
      <c r="K910" s="677"/>
      <c r="L910" s="677"/>
      <c r="M910" s="678"/>
      <c r="N910" s="677"/>
      <c r="O910" s="677"/>
      <c r="P910" s="677"/>
      <c r="Q910" s="677"/>
      <c r="R910" s="677"/>
      <c r="S910" s="677"/>
      <c r="T910" s="677"/>
      <c r="U910" s="677"/>
      <c r="V910" s="678"/>
      <c r="W910" s="677"/>
      <c r="X910" s="677"/>
      <c r="Y910" s="678"/>
      <c r="Z910" s="677"/>
      <c r="AA910" s="677"/>
      <c r="AB910" s="677"/>
      <c r="AC910" s="677"/>
      <c r="AD910" s="677"/>
      <c r="AE910" s="677"/>
      <c r="AF910" s="677"/>
      <c r="AG910" s="677"/>
      <c r="AH910" s="677"/>
      <c r="AI910" s="677"/>
      <c r="AJ910" s="677"/>
      <c r="AK910" s="677"/>
    </row>
    <row r="911" spans="1:37">
      <c r="A911" s="676"/>
      <c r="B911" s="677"/>
      <c r="C911" s="677"/>
      <c r="D911" s="677"/>
      <c r="E911" s="677"/>
      <c r="F911" s="677"/>
      <c r="G911" s="677"/>
      <c r="H911" s="677"/>
      <c r="I911" s="677"/>
      <c r="J911" s="677"/>
      <c r="K911" s="677"/>
      <c r="L911" s="677"/>
      <c r="M911" s="678"/>
      <c r="N911" s="677"/>
      <c r="O911" s="677"/>
      <c r="P911" s="677"/>
      <c r="Q911" s="677"/>
      <c r="R911" s="677"/>
      <c r="S911" s="677"/>
      <c r="T911" s="677"/>
      <c r="U911" s="677"/>
      <c r="V911" s="678"/>
      <c r="W911" s="677"/>
      <c r="X911" s="677"/>
      <c r="Y911" s="678"/>
      <c r="Z911" s="677"/>
      <c r="AA911" s="677"/>
      <c r="AB911" s="677"/>
      <c r="AC911" s="677"/>
      <c r="AD911" s="677"/>
      <c r="AE911" s="677"/>
      <c r="AF911" s="677"/>
      <c r="AG911" s="677"/>
      <c r="AH911" s="677"/>
      <c r="AI911" s="677"/>
      <c r="AJ911" s="677"/>
      <c r="AK911" s="677"/>
    </row>
    <row r="912" spans="1:37">
      <c r="A912" s="676"/>
      <c r="B912" s="677"/>
      <c r="C912" s="677"/>
      <c r="D912" s="677"/>
      <c r="E912" s="677"/>
      <c r="F912" s="677"/>
      <c r="G912" s="677"/>
      <c r="H912" s="677"/>
      <c r="I912" s="677"/>
      <c r="J912" s="677"/>
      <c r="K912" s="677"/>
      <c r="L912" s="677"/>
      <c r="M912" s="678"/>
      <c r="N912" s="677"/>
      <c r="O912" s="677"/>
      <c r="P912" s="677"/>
      <c r="Q912" s="677"/>
      <c r="R912" s="677"/>
      <c r="S912" s="677"/>
      <c r="T912" s="677"/>
      <c r="U912" s="677"/>
      <c r="V912" s="678"/>
      <c r="W912" s="677"/>
      <c r="X912" s="677"/>
      <c r="Y912" s="678"/>
      <c r="Z912" s="677"/>
      <c r="AA912" s="677"/>
      <c r="AB912" s="677"/>
      <c r="AC912" s="677"/>
      <c r="AD912" s="677"/>
      <c r="AE912" s="677"/>
      <c r="AF912" s="677"/>
      <c r="AG912" s="677"/>
      <c r="AH912" s="677"/>
      <c r="AI912" s="677"/>
      <c r="AJ912" s="677"/>
      <c r="AK912" s="677"/>
    </row>
    <row r="913" spans="1:37">
      <c r="A913" s="676"/>
      <c r="B913" s="677"/>
      <c r="C913" s="677"/>
      <c r="D913" s="677"/>
      <c r="E913" s="677"/>
      <c r="F913" s="677"/>
      <c r="G913" s="677"/>
      <c r="H913" s="677"/>
      <c r="I913" s="677"/>
      <c r="J913" s="677"/>
      <c r="K913" s="677"/>
      <c r="L913" s="677"/>
      <c r="M913" s="678"/>
      <c r="N913" s="677"/>
      <c r="O913" s="677"/>
      <c r="P913" s="677"/>
      <c r="Q913" s="677"/>
      <c r="R913" s="677"/>
      <c r="S913" s="677"/>
      <c r="T913" s="677"/>
      <c r="U913" s="677"/>
      <c r="V913" s="678"/>
      <c r="W913" s="677"/>
      <c r="X913" s="677"/>
      <c r="Y913" s="678"/>
      <c r="Z913" s="677"/>
      <c r="AA913" s="677"/>
      <c r="AB913" s="677"/>
      <c r="AC913" s="677"/>
      <c r="AD913" s="677"/>
      <c r="AE913" s="677"/>
      <c r="AF913" s="677"/>
      <c r="AG913" s="677"/>
      <c r="AH913" s="677"/>
      <c r="AI913" s="677"/>
      <c r="AJ913" s="677"/>
      <c r="AK913" s="677"/>
    </row>
    <row r="914" spans="1:37">
      <c r="A914" s="676"/>
      <c r="B914" s="677"/>
      <c r="C914" s="677"/>
      <c r="D914" s="677"/>
      <c r="E914" s="677"/>
      <c r="F914" s="677"/>
      <c r="G914" s="677"/>
      <c r="H914" s="677"/>
      <c r="I914" s="677"/>
      <c r="J914" s="677"/>
      <c r="K914" s="677"/>
      <c r="L914" s="677"/>
      <c r="M914" s="678"/>
      <c r="N914" s="677"/>
      <c r="O914" s="677"/>
      <c r="P914" s="677"/>
      <c r="Q914" s="677"/>
      <c r="R914" s="677"/>
      <c r="S914" s="677"/>
      <c r="T914" s="677"/>
      <c r="U914" s="677"/>
      <c r="V914" s="678"/>
      <c r="W914" s="677"/>
      <c r="X914" s="677"/>
      <c r="Y914" s="678"/>
      <c r="Z914" s="677"/>
      <c r="AA914" s="677"/>
      <c r="AB914" s="677"/>
      <c r="AC914" s="677"/>
      <c r="AD914" s="677"/>
      <c r="AE914" s="677"/>
      <c r="AF914" s="677"/>
      <c r="AG914" s="677"/>
      <c r="AH914" s="677"/>
      <c r="AI914" s="677"/>
      <c r="AJ914" s="677"/>
      <c r="AK914" s="677"/>
    </row>
    <row r="915" spans="1:37">
      <c r="A915" s="676"/>
      <c r="B915" s="677"/>
      <c r="C915" s="677"/>
      <c r="D915" s="677"/>
      <c r="E915" s="677"/>
      <c r="F915" s="677"/>
      <c r="G915" s="677"/>
      <c r="H915" s="677"/>
      <c r="I915" s="677"/>
      <c r="J915" s="677"/>
      <c r="K915" s="677"/>
      <c r="L915" s="677"/>
      <c r="M915" s="678"/>
      <c r="N915" s="677"/>
      <c r="O915" s="677"/>
      <c r="P915" s="677"/>
      <c r="Q915" s="677"/>
      <c r="R915" s="677"/>
      <c r="S915" s="677"/>
      <c r="T915" s="677"/>
      <c r="U915" s="677"/>
      <c r="V915" s="678"/>
      <c r="W915" s="677"/>
      <c r="X915" s="677"/>
      <c r="Y915" s="678"/>
      <c r="Z915" s="677"/>
      <c r="AA915" s="677"/>
      <c r="AB915" s="677"/>
      <c r="AC915" s="677"/>
      <c r="AD915" s="677"/>
      <c r="AE915" s="677"/>
      <c r="AF915" s="677"/>
      <c r="AG915" s="677"/>
      <c r="AH915" s="677"/>
      <c r="AI915" s="677"/>
      <c r="AJ915" s="677"/>
      <c r="AK915" s="677"/>
    </row>
    <row r="916" spans="1:37">
      <c r="A916" s="676"/>
      <c r="B916" s="677"/>
      <c r="C916" s="677"/>
      <c r="D916" s="677"/>
      <c r="E916" s="677"/>
      <c r="F916" s="677"/>
      <c r="G916" s="677"/>
      <c r="H916" s="677"/>
      <c r="I916" s="677"/>
      <c r="J916" s="677"/>
      <c r="K916" s="677"/>
      <c r="L916" s="677"/>
      <c r="M916" s="678"/>
      <c r="N916" s="677"/>
      <c r="O916" s="677"/>
      <c r="P916" s="677"/>
      <c r="Q916" s="677"/>
      <c r="R916" s="677"/>
      <c r="S916" s="677"/>
      <c r="T916" s="677"/>
      <c r="U916" s="677"/>
      <c r="V916" s="678"/>
      <c r="W916" s="677"/>
      <c r="X916" s="677"/>
      <c r="Y916" s="678"/>
      <c r="Z916" s="677"/>
      <c r="AA916" s="677"/>
      <c r="AB916" s="677"/>
      <c r="AC916" s="677"/>
      <c r="AD916" s="677"/>
      <c r="AE916" s="677"/>
      <c r="AF916" s="677"/>
      <c r="AG916" s="677"/>
      <c r="AH916" s="677"/>
      <c r="AI916" s="677"/>
      <c r="AJ916" s="677"/>
      <c r="AK916" s="677"/>
    </row>
    <row r="917" spans="1:37">
      <c r="A917" s="676"/>
      <c r="B917" s="677"/>
      <c r="C917" s="677"/>
      <c r="D917" s="677"/>
      <c r="E917" s="677"/>
      <c r="F917" s="677"/>
      <c r="G917" s="677"/>
      <c r="H917" s="677"/>
      <c r="I917" s="677"/>
      <c r="J917" s="677"/>
      <c r="K917" s="677"/>
      <c r="L917" s="677"/>
      <c r="M917" s="678"/>
      <c r="N917" s="677"/>
      <c r="O917" s="677"/>
      <c r="P917" s="677"/>
      <c r="Q917" s="677"/>
      <c r="R917" s="677"/>
      <c r="S917" s="677"/>
      <c r="T917" s="677"/>
      <c r="U917" s="677"/>
      <c r="V917" s="678"/>
      <c r="W917" s="677"/>
      <c r="X917" s="677"/>
      <c r="Y917" s="678"/>
      <c r="Z917" s="677"/>
      <c r="AA917" s="677"/>
      <c r="AB917" s="677"/>
      <c r="AC917" s="677"/>
      <c r="AD917" s="677"/>
      <c r="AE917" s="677"/>
      <c r="AF917" s="677"/>
      <c r="AG917" s="677"/>
      <c r="AH917" s="677"/>
      <c r="AI917" s="677"/>
      <c r="AJ917" s="677"/>
      <c r="AK917" s="677"/>
    </row>
    <row r="918" spans="1:37">
      <c r="A918" s="676"/>
      <c r="B918" s="677"/>
      <c r="C918" s="677"/>
      <c r="D918" s="677"/>
      <c r="E918" s="677"/>
      <c r="F918" s="677"/>
      <c r="G918" s="677"/>
      <c r="H918" s="677"/>
      <c r="I918" s="677"/>
      <c r="J918" s="677"/>
      <c r="K918" s="677"/>
      <c r="L918" s="677"/>
      <c r="M918" s="678"/>
      <c r="N918" s="677"/>
      <c r="O918" s="677"/>
      <c r="P918" s="677"/>
      <c r="Q918" s="677"/>
      <c r="R918" s="677"/>
      <c r="S918" s="677"/>
      <c r="T918" s="677"/>
      <c r="U918" s="677"/>
      <c r="V918" s="678"/>
      <c r="W918" s="677"/>
      <c r="X918" s="677"/>
      <c r="Y918" s="678"/>
      <c r="Z918" s="677"/>
      <c r="AA918" s="677"/>
      <c r="AB918" s="677"/>
      <c r="AC918" s="677"/>
      <c r="AD918" s="677"/>
      <c r="AE918" s="677"/>
      <c r="AF918" s="677"/>
      <c r="AG918" s="677"/>
      <c r="AH918" s="677"/>
      <c r="AI918" s="677"/>
      <c r="AJ918" s="677"/>
      <c r="AK918" s="677"/>
    </row>
    <row r="919" spans="1:37">
      <c r="A919" s="676"/>
      <c r="B919" s="677"/>
      <c r="C919" s="677"/>
      <c r="D919" s="677"/>
      <c r="E919" s="677"/>
      <c r="F919" s="677"/>
      <c r="G919" s="677"/>
      <c r="H919" s="677"/>
      <c r="I919" s="677"/>
      <c r="J919" s="677"/>
      <c r="K919" s="677"/>
      <c r="L919" s="677"/>
      <c r="M919" s="678"/>
      <c r="N919" s="677"/>
      <c r="O919" s="677"/>
      <c r="P919" s="677"/>
      <c r="Q919" s="677"/>
      <c r="R919" s="677"/>
      <c r="S919" s="677"/>
      <c r="T919" s="677"/>
      <c r="U919" s="677"/>
      <c r="V919" s="678"/>
      <c r="W919" s="677"/>
      <c r="X919" s="677"/>
      <c r="Y919" s="678"/>
      <c r="Z919" s="677"/>
      <c r="AA919" s="677"/>
      <c r="AB919" s="677"/>
      <c r="AC919" s="677"/>
      <c r="AD919" s="677"/>
      <c r="AE919" s="677"/>
      <c r="AF919" s="677"/>
      <c r="AG919" s="677"/>
      <c r="AH919" s="677"/>
      <c r="AI919" s="677"/>
      <c r="AJ919" s="677"/>
      <c r="AK919" s="677"/>
    </row>
    <row r="920" spans="1:37">
      <c r="A920" s="676"/>
      <c r="B920" s="677"/>
      <c r="C920" s="677"/>
      <c r="D920" s="677"/>
      <c r="E920" s="677"/>
      <c r="F920" s="677"/>
      <c r="G920" s="677"/>
      <c r="H920" s="677"/>
      <c r="I920" s="677"/>
      <c r="J920" s="677"/>
      <c r="K920" s="677"/>
      <c r="L920" s="677"/>
      <c r="M920" s="678"/>
      <c r="N920" s="677"/>
      <c r="O920" s="677"/>
      <c r="P920" s="677"/>
      <c r="Q920" s="677"/>
      <c r="R920" s="677"/>
      <c r="S920" s="677"/>
      <c r="T920" s="677"/>
      <c r="U920" s="677"/>
      <c r="V920" s="678"/>
      <c r="W920" s="677"/>
      <c r="X920" s="677"/>
      <c r="Y920" s="678"/>
      <c r="Z920" s="677"/>
      <c r="AA920" s="677"/>
      <c r="AB920" s="677"/>
      <c r="AC920" s="677"/>
      <c r="AD920" s="677"/>
      <c r="AE920" s="677"/>
      <c r="AF920" s="677"/>
      <c r="AG920" s="677"/>
      <c r="AH920" s="677"/>
      <c r="AI920" s="677"/>
      <c r="AJ920" s="677"/>
      <c r="AK920" s="677"/>
    </row>
    <row r="921" spans="1:37">
      <c r="A921" s="676"/>
      <c r="B921" s="677"/>
      <c r="C921" s="677"/>
      <c r="D921" s="677"/>
      <c r="E921" s="677"/>
      <c r="F921" s="677"/>
      <c r="G921" s="677"/>
      <c r="H921" s="677"/>
      <c r="I921" s="677"/>
      <c r="J921" s="677"/>
      <c r="K921" s="677"/>
      <c r="L921" s="677"/>
      <c r="M921" s="678"/>
      <c r="N921" s="677"/>
      <c r="O921" s="677"/>
      <c r="P921" s="677"/>
      <c r="Q921" s="677"/>
      <c r="R921" s="677"/>
      <c r="S921" s="677"/>
      <c r="T921" s="677"/>
      <c r="U921" s="677"/>
      <c r="V921" s="678"/>
      <c r="W921" s="677"/>
      <c r="X921" s="677"/>
      <c r="Y921" s="678"/>
      <c r="Z921" s="677"/>
      <c r="AA921" s="677"/>
      <c r="AB921" s="677"/>
      <c r="AC921" s="677"/>
      <c r="AD921" s="677"/>
      <c r="AE921" s="677"/>
      <c r="AF921" s="677"/>
      <c r="AG921" s="677"/>
      <c r="AH921" s="677"/>
      <c r="AI921" s="677"/>
      <c r="AJ921" s="677"/>
      <c r="AK921" s="677"/>
    </row>
    <row r="922" spans="1:37">
      <c r="A922" s="676"/>
      <c r="B922" s="677"/>
      <c r="C922" s="677"/>
      <c r="D922" s="677"/>
      <c r="E922" s="677"/>
      <c r="F922" s="677"/>
      <c r="G922" s="677"/>
      <c r="H922" s="677"/>
      <c r="I922" s="677"/>
      <c r="J922" s="677"/>
      <c r="K922" s="677"/>
      <c r="L922" s="677"/>
      <c r="M922" s="678"/>
      <c r="N922" s="677"/>
      <c r="O922" s="677"/>
      <c r="P922" s="677"/>
      <c r="Q922" s="677"/>
      <c r="R922" s="677"/>
      <c r="S922" s="677"/>
      <c r="T922" s="677"/>
      <c r="U922" s="677"/>
      <c r="V922" s="678"/>
      <c r="W922" s="677"/>
      <c r="X922" s="677"/>
      <c r="Y922" s="678"/>
      <c r="Z922" s="677"/>
      <c r="AA922" s="677"/>
      <c r="AB922" s="677"/>
      <c r="AC922" s="677"/>
      <c r="AD922" s="677"/>
      <c r="AE922" s="677"/>
      <c r="AF922" s="677"/>
      <c r="AG922" s="677"/>
      <c r="AH922" s="677"/>
      <c r="AI922" s="677"/>
      <c r="AJ922" s="677"/>
      <c r="AK922" s="677"/>
    </row>
    <row r="923" spans="1:37">
      <c r="A923" s="676"/>
      <c r="B923" s="677"/>
      <c r="C923" s="677"/>
      <c r="D923" s="677"/>
      <c r="E923" s="677"/>
      <c r="F923" s="677"/>
      <c r="G923" s="677"/>
      <c r="H923" s="677"/>
      <c r="I923" s="677"/>
      <c r="J923" s="677"/>
      <c r="K923" s="677"/>
      <c r="L923" s="677"/>
      <c r="M923" s="678"/>
      <c r="N923" s="677"/>
      <c r="O923" s="677"/>
      <c r="P923" s="677"/>
      <c r="Q923" s="677"/>
      <c r="R923" s="677"/>
      <c r="S923" s="677"/>
      <c r="T923" s="677"/>
      <c r="U923" s="677"/>
      <c r="V923" s="678"/>
      <c r="W923" s="677"/>
      <c r="X923" s="677"/>
      <c r="Y923" s="678"/>
      <c r="Z923" s="677"/>
      <c r="AA923" s="677"/>
      <c r="AB923" s="677"/>
      <c r="AC923" s="677"/>
      <c r="AD923" s="677"/>
      <c r="AE923" s="677"/>
      <c r="AF923" s="677"/>
      <c r="AG923" s="677"/>
      <c r="AH923" s="677"/>
      <c r="AI923" s="677"/>
      <c r="AJ923" s="677"/>
      <c r="AK923" s="677"/>
    </row>
    <row r="924" spans="1:37">
      <c r="A924" s="676"/>
      <c r="B924" s="677"/>
      <c r="C924" s="677"/>
      <c r="D924" s="677"/>
      <c r="E924" s="677"/>
      <c r="F924" s="677"/>
      <c r="G924" s="677"/>
      <c r="H924" s="677"/>
      <c r="I924" s="677"/>
      <c r="J924" s="677"/>
      <c r="K924" s="677"/>
      <c r="L924" s="677"/>
      <c r="M924" s="678"/>
      <c r="N924" s="677"/>
      <c r="O924" s="677"/>
      <c r="P924" s="677"/>
      <c r="Q924" s="677"/>
      <c r="R924" s="677"/>
      <c r="S924" s="677"/>
      <c r="T924" s="677"/>
      <c r="U924" s="677"/>
      <c r="V924" s="678"/>
      <c r="W924" s="677"/>
      <c r="X924" s="677"/>
      <c r="Y924" s="678"/>
      <c r="Z924" s="677"/>
      <c r="AA924" s="677"/>
      <c r="AB924" s="677"/>
      <c r="AC924" s="677"/>
      <c r="AD924" s="677"/>
      <c r="AE924" s="677"/>
      <c r="AF924" s="677"/>
      <c r="AG924" s="677"/>
      <c r="AH924" s="677"/>
      <c r="AI924" s="677"/>
      <c r="AJ924" s="677"/>
      <c r="AK924" s="677"/>
    </row>
    <row r="925" spans="1:37">
      <c r="A925" s="676"/>
      <c r="B925" s="677"/>
      <c r="C925" s="677"/>
      <c r="D925" s="677"/>
      <c r="E925" s="677"/>
      <c r="F925" s="677"/>
      <c r="G925" s="677"/>
      <c r="H925" s="677"/>
      <c r="I925" s="677"/>
      <c r="J925" s="677"/>
      <c r="K925" s="677"/>
      <c r="L925" s="677"/>
      <c r="M925" s="678"/>
      <c r="N925" s="677"/>
      <c r="O925" s="677"/>
      <c r="P925" s="677"/>
      <c r="Q925" s="677"/>
      <c r="R925" s="677"/>
      <c r="S925" s="677"/>
      <c r="T925" s="677"/>
      <c r="U925" s="677"/>
      <c r="V925" s="678"/>
      <c r="W925" s="677"/>
      <c r="X925" s="677"/>
      <c r="Y925" s="678"/>
      <c r="Z925" s="677"/>
      <c r="AA925" s="677"/>
      <c r="AB925" s="677"/>
      <c r="AC925" s="677"/>
      <c r="AD925" s="677"/>
      <c r="AE925" s="677"/>
      <c r="AF925" s="677"/>
      <c r="AG925" s="677"/>
      <c r="AH925" s="677"/>
      <c r="AI925" s="677"/>
      <c r="AJ925" s="677"/>
      <c r="AK925" s="677"/>
    </row>
    <row r="926" spans="1:37">
      <c r="A926" s="676"/>
      <c r="B926" s="677"/>
      <c r="C926" s="677"/>
      <c r="D926" s="677"/>
      <c r="E926" s="677"/>
      <c r="F926" s="677"/>
      <c r="G926" s="677"/>
      <c r="H926" s="677"/>
      <c r="I926" s="677"/>
      <c r="J926" s="677"/>
      <c r="K926" s="677"/>
      <c r="L926" s="677"/>
      <c r="M926" s="678"/>
      <c r="N926" s="677"/>
      <c r="O926" s="677"/>
      <c r="P926" s="677"/>
      <c r="Q926" s="677"/>
      <c r="R926" s="677"/>
      <c r="S926" s="677"/>
      <c r="T926" s="677"/>
      <c r="U926" s="677"/>
      <c r="V926" s="678"/>
      <c r="W926" s="677"/>
      <c r="X926" s="677"/>
      <c r="Y926" s="678"/>
      <c r="Z926" s="677"/>
      <c r="AA926" s="677"/>
      <c r="AB926" s="677"/>
      <c r="AC926" s="677"/>
      <c r="AD926" s="677"/>
      <c r="AE926" s="677"/>
      <c r="AF926" s="677"/>
      <c r="AG926" s="677"/>
      <c r="AH926" s="677"/>
      <c r="AI926" s="677"/>
      <c r="AJ926" s="677"/>
      <c r="AK926" s="677"/>
    </row>
    <row r="927" spans="1:37">
      <c r="A927" s="676"/>
      <c r="B927" s="677"/>
      <c r="C927" s="677"/>
      <c r="D927" s="677"/>
      <c r="E927" s="677"/>
      <c r="F927" s="677"/>
      <c r="G927" s="677"/>
      <c r="H927" s="677"/>
      <c r="I927" s="677"/>
      <c r="J927" s="677"/>
      <c r="K927" s="677"/>
      <c r="L927" s="677"/>
      <c r="M927" s="678"/>
      <c r="N927" s="677"/>
      <c r="O927" s="677"/>
      <c r="P927" s="677"/>
      <c r="Q927" s="677"/>
      <c r="R927" s="677"/>
      <c r="S927" s="677"/>
      <c r="T927" s="677"/>
      <c r="U927" s="677"/>
      <c r="V927" s="678"/>
      <c r="W927" s="677"/>
      <c r="X927" s="677"/>
      <c r="Y927" s="678"/>
      <c r="Z927" s="677"/>
      <c r="AA927" s="677"/>
      <c r="AB927" s="677"/>
      <c r="AC927" s="677"/>
      <c r="AD927" s="677"/>
      <c r="AE927" s="677"/>
      <c r="AF927" s="677"/>
      <c r="AG927" s="677"/>
      <c r="AH927" s="677"/>
      <c r="AI927" s="677"/>
      <c r="AJ927" s="677"/>
      <c r="AK927" s="677"/>
    </row>
    <row r="928" spans="1:37">
      <c r="A928" s="676"/>
      <c r="B928" s="677"/>
      <c r="C928" s="677"/>
      <c r="D928" s="677"/>
      <c r="E928" s="677"/>
      <c r="F928" s="677"/>
      <c r="G928" s="677"/>
      <c r="H928" s="677"/>
      <c r="I928" s="677"/>
      <c r="J928" s="677"/>
      <c r="K928" s="677"/>
      <c r="L928" s="677"/>
      <c r="M928" s="678"/>
      <c r="N928" s="677"/>
      <c r="O928" s="677"/>
      <c r="P928" s="677"/>
      <c r="Q928" s="677"/>
      <c r="R928" s="677"/>
      <c r="S928" s="677"/>
      <c r="T928" s="677"/>
      <c r="U928" s="677"/>
      <c r="V928" s="678"/>
      <c r="W928" s="677"/>
      <c r="X928" s="677"/>
      <c r="Y928" s="678"/>
      <c r="Z928" s="677"/>
      <c r="AA928" s="677"/>
      <c r="AB928" s="677"/>
      <c r="AC928" s="677"/>
      <c r="AD928" s="677"/>
      <c r="AE928" s="677"/>
      <c r="AF928" s="677"/>
      <c r="AG928" s="677"/>
      <c r="AH928" s="677"/>
      <c r="AI928" s="677"/>
      <c r="AJ928" s="677"/>
      <c r="AK928" s="677"/>
    </row>
    <row r="929" spans="1:37">
      <c r="A929" s="676"/>
      <c r="B929" s="677"/>
      <c r="C929" s="677"/>
      <c r="D929" s="677"/>
      <c r="E929" s="677"/>
      <c r="F929" s="677"/>
      <c r="G929" s="677"/>
      <c r="H929" s="677"/>
      <c r="I929" s="677"/>
      <c r="J929" s="677"/>
      <c r="K929" s="677"/>
      <c r="L929" s="677"/>
      <c r="M929" s="678"/>
      <c r="N929" s="677"/>
      <c r="O929" s="677"/>
      <c r="P929" s="677"/>
      <c r="Q929" s="677"/>
      <c r="R929" s="677"/>
      <c r="S929" s="677"/>
      <c r="T929" s="677"/>
      <c r="U929" s="677"/>
      <c r="V929" s="678"/>
      <c r="W929" s="677"/>
      <c r="X929" s="677"/>
      <c r="Y929" s="678"/>
      <c r="Z929" s="677"/>
      <c r="AA929" s="677"/>
      <c r="AB929" s="677"/>
      <c r="AC929" s="677"/>
      <c r="AD929" s="677"/>
      <c r="AE929" s="677"/>
      <c r="AF929" s="677"/>
      <c r="AG929" s="677"/>
      <c r="AH929" s="677"/>
      <c r="AI929" s="677"/>
      <c r="AJ929" s="677"/>
      <c r="AK929" s="677"/>
    </row>
    <row r="930" spans="1:37">
      <c r="A930" s="676"/>
      <c r="B930" s="677"/>
      <c r="C930" s="677"/>
      <c r="D930" s="677"/>
      <c r="E930" s="677"/>
      <c r="F930" s="677"/>
      <c r="G930" s="677"/>
      <c r="H930" s="677"/>
      <c r="I930" s="677"/>
      <c r="J930" s="677"/>
      <c r="K930" s="677"/>
      <c r="L930" s="677"/>
      <c r="M930" s="678"/>
      <c r="N930" s="677"/>
      <c r="O930" s="677"/>
      <c r="P930" s="677"/>
      <c r="Q930" s="677"/>
      <c r="R930" s="677"/>
      <c r="S930" s="677"/>
      <c r="T930" s="677"/>
      <c r="U930" s="677"/>
      <c r="V930" s="678"/>
      <c r="W930" s="677"/>
      <c r="X930" s="677"/>
      <c r="Y930" s="678"/>
      <c r="Z930" s="677"/>
      <c r="AA930" s="677"/>
      <c r="AB930" s="677"/>
      <c r="AC930" s="677"/>
      <c r="AD930" s="677"/>
      <c r="AE930" s="677"/>
      <c r="AF930" s="677"/>
      <c r="AG930" s="677"/>
      <c r="AH930" s="677"/>
      <c r="AI930" s="677"/>
      <c r="AJ930" s="677"/>
      <c r="AK930" s="677"/>
    </row>
    <row r="931" spans="1:37">
      <c r="A931" s="676"/>
      <c r="B931" s="677"/>
      <c r="C931" s="677"/>
      <c r="D931" s="677"/>
      <c r="E931" s="677"/>
      <c r="F931" s="677"/>
      <c r="G931" s="677"/>
      <c r="H931" s="677"/>
      <c r="I931" s="677"/>
      <c r="J931" s="677"/>
      <c r="K931" s="677"/>
      <c r="L931" s="677"/>
      <c r="M931" s="678"/>
      <c r="N931" s="677"/>
      <c r="O931" s="677"/>
      <c r="P931" s="677"/>
      <c r="Q931" s="677"/>
      <c r="R931" s="677"/>
      <c r="S931" s="677"/>
      <c r="T931" s="677"/>
      <c r="U931" s="677"/>
      <c r="V931" s="678"/>
      <c r="W931" s="677"/>
      <c r="X931" s="677"/>
      <c r="Y931" s="678"/>
      <c r="Z931" s="677"/>
      <c r="AA931" s="677"/>
      <c r="AB931" s="677"/>
      <c r="AC931" s="677"/>
      <c r="AD931" s="677"/>
      <c r="AE931" s="677"/>
      <c r="AF931" s="677"/>
      <c r="AG931" s="677"/>
      <c r="AH931" s="677"/>
      <c r="AI931" s="677"/>
      <c r="AJ931" s="677"/>
      <c r="AK931" s="677"/>
    </row>
    <row r="932" spans="1:37">
      <c r="A932" s="676"/>
      <c r="B932" s="677"/>
      <c r="C932" s="677"/>
      <c r="D932" s="677"/>
      <c r="E932" s="677"/>
      <c r="F932" s="677"/>
      <c r="G932" s="677"/>
      <c r="H932" s="677"/>
      <c r="I932" s="677"/>
      <c r="J932" s="677"/>
      <c r="K932" s="677"/>
      <c r="L932" s="677"/>
      <c r="M932" s="678"/>
      <c r="N932" s="677"/>
      <c r="O932" s="677"/>
      <c r="P932" s="677"/>
      <c r="Q932" s="677"/>
      <c r="R932" s="677"/>
      <c r="S932" s="677"/>
      <c r="T932" s="677"/>
      <c r="U932" s="677"/>
      <c r="V932" s="678"/>
      <c r="W932" s="677"/>
      <c r="X932" s="677"/>
      <c r="Y932" s="678"/>
      <c r="Z932" s="677"/>
      <c r="AA932" s="677"/>
      <c r="AB932" s="677"/>
      <c r="AC932" s="677"/>
      <c r="AD932" s="677"/>
      <c r="AE932" s="677"/>
      <c r="AF932" s="677"/>
      <c r="AG932" s="677"/>
      <c r="AH932" s="677"/>
      <c r="AI932" s="677"/>
      <c r="AJ932" s="677"/>
      <c r="AK932" s="677"/>
    </row>
    <row r="933" spans="1:37">
      <c r="A933" s="676"/>
      <c r="B933" s="677"/>
      <c r="C933" s="677"/>
      <c r="D933" s="677"/>
      <c r="E933" s="677"/>
      <c r="F933" s="677"/>
      <c r="G933" s="677"/>
      <c r="H933" s="677"/>
      <c r="I933" s="677"/>
      <c r="J933" s="677"/>
      <c r="K933" s="677"/>
      <c r="L933" s="677"/>
      <c r="M933" s="678"/>
      <c r="N933" s="677"/>
      <c r="O933" s="677"/>
      <c r="P933" s="677"/>
      <c r="Q933" s="677"/>
      <c r="R933" s="677"/>
      <c r="S933" s="677"/>
      <c r="T933" s="677"/>
      <c r="U933" s="677"/>
      <c r="V933" s="678"/>
      <c r="W933" s="677"/>
      <c r="X933" s="677"/>
      <c r="Y933" s="678"/>
      <c r="Z933" s="677"/>
      <c r="AA933" s="677"/>
      <c r="AB933" s="677"/>
      <c r="AC933" s="677"/>
      <c r="AD933" s="677"/>
      <c r="AE933" s="677"/>
      <c r="AF933" s="677"/>
      <c r="AG933" s="677"/>
      <c r="AH933" s="677"/>
      <c r="AI933" s="677"/>
      <c r="AJ933" s="677"/>
      <c r="AK933" s="677"/>
    </row>
    <row r="934" spans="1:37">
      <c r="A934" s="676"/>
      <c r="B934" s="677"/>
      <c r="C934" s="677"/>
      <c r="D934" s="677"/>
      <c r="E934" s="677"/>
      <c r="F934" s="677"/>
      <c r="G934" s="677"/>
      <c r="H934" s="677"/>
      <c r="I934" s="677"/>
      <c r="J934" s="677"/>
      <c r="K934" s="677"/>
      <c r="L934" s="677"/>
      <c r="M934" s="678"/>
      <c r="N934" s="677"/>
      <c r="O934" s="677"/>
      <c r="P934" s="677"/>
      <c r="Q934" s="677"/>
      <c r="R934" s="677"/>
      <c r="S934" s="677"/>
      <c r="T934" s="677"/>
      <c r="U934" s="677"/>
      <c r="V934" s="678"/>
      <c r="W934" s="677"/>
      <c r="X934" s="677"/>
      <c r="Y934" s="678"/>
      <c r="Z934" s="677"/>
      <c r="AA934" s="677"/>
      <c r="AB934" s="677"/>
      <c r="AC934" s="677"/>
      <c r="AD934" s="677"/>
      <c r="AE934" s="677"/>
      <c r="AF934" s="677"/>
      <c r="AG934" s="677"/>
      <c r="AH934" s="677"/>
      <c r="AI934" s="677"/>
      <c r="AJ934" s="677"/>
      <c r="AK934" s="677"/>
    </row>
    <row r="935" spans="1:37">
      <c r="A935" s="676"/>
      <c r="B935" s="677"/>
      <c r="C935" s="677"/>
      <c r="D935" s="677"/>
      <c r="E935" s="677"/>
      <c r="F935" s="677"/>
      <c r="G935" s="677"/>
      <c r="H935" s="677"/>
      <c r="I935" s="677"/>
      <c r="J935" s="677"/>
      <c r="K935" s="677"/>
      <c r="L935" s="677"/>
      <c r="M935" s="678"/>
      <c r="N935" s="677"/>
      <c r="O935" s="677"/>
      <c r="P935" s="677"/>
      <c r="Q935" s="677"/>
      <c r="R935" s="677"/>
      <c r="S935" s="677"/>
      <c r="T935" s="677"/>
      <c r="U935" s="677"/>
      <c r="V935" s="678"/>
      <c r="W935" s="677"/>
      <c r="X935" s="677"/>
      <c r="Y935" s="678"/>
      <c r="Z935" s="677"/>
      <c r="AA935" s="677"/>
      <c r="AB935" s="677"/>
      <c r="AC935" s="677"/>
      <c r="AD935" s="677"/>
      <c r="AE935" s="677"/>
      <c r="AF935" s="677"/>
      <c r="AG935" s="677"/>
      <c r="AH935" s="677"/>
      <c r="AI935" s="677"/>
      <c r="AJ935" s="677"/>
      <c r="AK935" s="677"/>
    </row>
    <row r="936" spans="1:37">
      <c r="A936" s="676"/>
      <c r="B936" s="677"/>
      <c r="C936" s="677"/>
      <c r="D936" s="677"/>
      <c r="E936" s="677"/>
      <c r="F936" s="677"/>
      <c r="G936" s="677"/>
      <c r="H936" s="677"/>
      <c r="I936" s="677"/>
      <c r="J936" s="677"/>
      <c r="K936" s="677"/>
      <c r="L936" s="677"/>
      <c r="M936" s="678"/>
      <c r="N936" s="677"/>
      <c r="O936" s="677"/>
      <c r="P936" s="677"/>
      <c r="Q936" s="677"/>
      <c r="R936" s="677"/>
      <c r="S936" s="677"/>
      <c r="T936" s="677"/>
      <c r="U936" s="677"/>
      <c r="V936" s="678"/>
      <c r="W936" s="677"/>
      <c r="X936" s="677"/>
      <c r="Y936" s="678"/>
      <c r="Z936" s="677"/>
      <c r="AA936" s="677"/>
      <c r="AB936" s="677"/>
      <c r="AC936" s="677"/>
      <c r="AD936" s="677"/>
      <c r="AE936" s="677"/>
      <c r="AF936" s="677"/>
      <c r="AG936" s="677"/>
      <c r="AH936" s="677"/>
      <c r="AI936" s="677"/>
      <c r="AJ936" s="677"/>
      <c r="AK936" s="677"/>
    </row>
    <row r="937" spans="1:37">
      <c r="A937" s="676"/>
      <c r="B937" s="677"/>
      <c r="C937" s="677"/>
      <c r="D937" s="677"/>
      <c r="E937" s="677"/>
      <c r="F937" s="677"/>
      <c r="G937" s="677"/>
      <c r="H937" s="677"/>
      <c r="I937" s="677"/>
      <c r="J937" s="677"/>
      <c r="K937" s="677"/>
      <c r="L937" s="677"/>
      <c r="M937" s="678"/>
      <c r="N937" s="677"/>
      <c r="O937" s="677"/>
      <c r="P937" s="677"/>
      <c r="Q937" s="677"/>
      <c r="R937" s="677"/>
      <c r="S937" s="677"/>
      <c r="T937" s="677"/>
      <c r="U937" s="677"/>
      <c r="V937" s="678"/>
      <c r="W937" s="677"/>
      <c r="X937" s="677"/>
      <c r="Y937" s="678"/>
      <c r="Z937" s="677"/>
      <c r="AA937" s="677"/>
      <c r="AB937" s="677"/>
      <c r="AC937" s="677"/>
      <c r="AD937" s="677"/>
      <c r="AE937" s="677"/>
      <c r="AF937" s="677"/>
      <c r="AG937" s="677"/>
      <c r="AH937" s="677"/>
      <c r="AI937" s="677"/>
      <c r="AJ937" s="677"/>
      <c r="AK937" s="677"/>
    </row>
    <row r="938" spans="1:37">
      <c r="A938" s="676"/>
      <c r="B938" s="677"/>
      <c r="C938" s="677"/>
      <c r="D938" s="677"/>
      <c r="E938" s="677"/>
      <c r="F938" s="677"/>
      <c r="G938" s="677"/>
      <c r="H938" s="677"/>
      <c r="I938" s="677"/>
      <c r="J938" s="677"/>
      <c r="K938" s="677"/>
      <c r="L938" s="677"/>
      <c r="M938" s="678"/>
      <c r="N938" s="677"/>
      <c r="O938" s="677"/>
      <c r="P938" s="677"/>
      <c r="Q938" s="677"/>
      <c r="R938" s="677"/>
      <c r="S938" s="677"/>
      <c r="T938" s="677"/>
      <c r="U938" s="677"/>
      <c r="V938" s="678"/>
      <c r="W938" s="677"/>
      <c r="X938" s="677"/>
      <c r="Y938" s="678"/>
      <c r="Z938" s="677"/>
      <c r="AA938" s="677"/>
      <c r="AB938" s="677"/>
      <c r="AC938" s="677"/>
      <c r="AD938" s="677"/>
      <c r="AE938" s="677"/>
      <c r="AF938" s="677"/>
      <c r="AG938" s="677"/>
      <c r="AH938" s="677"/>
      <c r="AI938" s="677"/>
      <c r="AJ938" s="677"/>
      <c r="AK938" s="677"/>
    </row>
    <row r="939" spans="1:37">
      <c r="A939" s="676"/>
      <c r="B939" s="677"/>
      <c r="C939" s="677"/>
      <c r="D939" s="677"/>
      <c r="E939" s="677"/>
      <c r="F939" s="677"/>
      <c r="G939" s="677"/>
      <c r="H939" s="677"/>
      <c r="I939" s="677"/>
      <c r="J939" s="677"/>
      <c r="K939" s="677"/>
      <c r="L939" s="677"/>
      <c r="M939" s="678"/>
      <c r="N939" s="677"/>
      <c r="O939" s="677"/>
      <c r="P939" s="677"/>
      <c r="Q939" s="677"/>
      <c r="R939" s="677"/>
      <c r="S939" s="677"/>
      <c r="T939" s="677"/>
      <c r="U939" s="677"/>
      <c r="V939" s="678"/>
      <c r="W939" s="677"/>
      <c r="X939" s="677"/>
      <c r="Y939" s="678"/>
      <c r="Z939" s="677"/>
      <c r="AA939" s="677"/>
      <c r="AB939" s="677"/>
      <c r="AC939" s="677"/>
      <c r="AD939" s="677"/>
      <c r="AE939" s="677"/>
      <c r="AF939" s="677"/>
      <c r="AG939" s="677"/>
      <c r="AH939" s="677"/>
      <c r="AI939" s="677"/>
      <c r="AJ939" s="677"/>
      <c r="AK939" s="677"/>
    </row>
    <row r="940" spans="1:37">
      <c r="A940" s="676"/>
      <c r="B940" s="677"/>
      <c r="C940" s="677"/>
      <c r="D940" s="677"/>
      <c r="E940" s="677"/>
      <c r="F940" s="677"/>
      <c r="G940" s="677"/>
      <c r="H940" s="677"/>
      <c r="I940" s="677"/>
      <c r="J940" s="677"/>
      <c r="K940" s="677"/>
      <c r="L940" s="677"/>
      <c r="M940" s="678"/>
      <c r="N940" s="677"/>
      <c r="O940" s="677"/>
      <c r="P940" s="677"/>
      <c r="Q940" s="677"/>
      <c r="R940" s="677"/>
      <c r="S940" s="677"/>
      <c r="T940" s="677"/>
      <c r="U940" s="677"/>
      <c r="V940" s="678"/>
      <c r="W940" s="677"/>
      <c r="X940" s="677"/>
      <c r="Y940" s="678"/>
      <c r="Z940" s="677"/>
      <c r="AA940" s="677"/>
      <c r="AB940" s="677"/>
      <c r="AC940" s="677"/>
      <c r="AD940" s="677"/>
      <c r="AE940" s="677"/>
      <c r="AF940" s="677"/>
      <c r="AG940" s="677"/>
      <c r="AH940" s="677"/>
      <c r="AI940" s="677"/>
      <c r="AJ940" s="677"/>
      <c r="AK940" s="677"/>
    </row>
    <row r="941" spans="1:37">
      <c r="A941" s="676"/>
      <c r="B941" s="677"/>
      <c r="C941" s="677"/>
      <c r="D941" s="677"/>
      <c r="E941" s="677"/>
      <c r="F941" s="677"/>
      <c r="G941" s="677"/>
      <c r="H941" s="677"/>
      <c r="I941" s="677"/>
      <c r="J941" s="677"/>
      <c r="K941" s="677"/>
      <c r="L941" s="677"/>
      <c r="M941" s="678"/>
      <c r="N941" s="677"/>
      <c r="O941" s="677"/>
      <c r="P941" s="677"/>
      <c r="Q941" s="677"/>
      <c r="R941" s="677"/>
      <c r="S941" s="677"/>
      <c r="T941" s="677"/>
      <c r="U941" s="677"/>
      <c r="V941" s="678"/>
      <c r="W941" s="677"/>
      <c r="X941" s="677"/>
      <c r="Y941" s="678"/>
      <c r="Z941" s="677"/>
      <c r="AA941" s="677"/>
      <c r="AB941" s="677"/>
      <c r="AC941" s="677"/>
      <c r="AD941" s="677"/>
      <c r="AE941" s="677"/>
      <c r="AF941" s="677"/>
      <c r="AG941" s="677"/>
      <c r="AH941" s="677"/>
      <c r="AI941" s="677"/>
      <c r="AJ941" s="677"/>
      <c r="AK941" s="677"/>
    </row>
    <row r="942" spans="1:37">
      <c r="A942" s="676"/>
      <c r="B942" s="677"/>
      <c r="C942" s="677"/>
      <c r="D942" s="677"/>
      <c r="E942" s="677"/>
      <c r="F942" s="677"/>
      <c r="G942" s="677"/>
      <c r="H942" s="677"/>
      <c r="I942" s="677"/>
      <c r="J942" s="677"/>
      <c r="K942" s="677"/>
      <c r="L942" s="677"/>
      <c r="M942" s="678"/>
      <c r="N942" s="677"/>
      <c r="O942" s="677"/>
      <c r="P942" s="677"/>
      <c r="Q942" s="677"/>
      <c r="R942" s="677"/>
      <c r="S942" s="677"/>
      <c r="T942" s="677"/>
      <c r="U942" s="677"/>
      <c r="V942" s="678"/>
      <c r="W942" s="677"/>
      <c r="X942" s="677"/>
      <c r="Y942" s="678"/>
      <c r="Z942" s="677"/>
      <c r="AA942" s="677"/>
      <c r="AB942" s="677"/>
      <c r="AC942" s="677"/>
      <c r="AD942" s="677"/>
      <c r="AE942" s="677"/>
      <c r="AF942" s="677"/>
      <c r="AG942" s="677"/>
      <c r="AH942" s="677"/>
      <c r="AI942" s="677"/>
      <c r="AJ942" s="677"/>
      <c r="AK942" s="677"/>
    </row>
    <row r="943" spans="1:37">
      <c r="A943" s="676"/>
      <c r="B943" s="677"/>
      <c r="C943" s="677"/>
      <c r="D943" s="677"/>
      <c r="E943" s="677"/>
      <c r="F943" s="677"/>
      <c r="G943" s="677"/>
      <c r="H943" s="677"/>
      <c r="I943" s="677"/>
      <c r="J943" s="677"/>
      <c r="K943" s="677"/>
      <c r="L943" s="677"/>
      <c r="M943" s="678"/>
      <c r="N943" s="677"/>
      <c r="O943" s="677"/>
      <c r="P943" s="677"/>
      <c r="Q943" s="677"/>
      <c r="R943" s="677"/>
      <c r="S943" s="677"/>
      <c r="T943" s="677"/>
      <c r="U943" s="677"/>
      <c r="V943" s="678"/>
      <c r="W943" s="677"/>
      <c r="X943" s="677"/>
      <c r="Y943" s="678"/>
      <c r="Z943" s="677"/>
      <c r="AA943" s="677"/>
      <c r="AB943" s="677"/>
      <c r="AC943" s="677"/>
      <c r="AD943" s="677"/>
      <c r="AE943" s="677"/>
      <c r="AF943" s="677"/>
      <c r="AG943" s="677"/>
      <c r="AH943" s="677"/>
      <c r="AI943" s="677"/>
      <c r="AJ943" s="677"/>
      <c r="AK943" s="677"/>
    </row>
    <row r="944" spans="1:37">
      <c r="A944" s="676"/>
      <c r="B944" s="677"/>
      <c r="C944" s="677"/>
      <c r="D944" s="677"/>
      <c r="E944" s="677"/>
      <c r="F944" s="677"/>
      <c r="G944" s="677"/>
      <c r="H944" s="677"/>
      <c r="I944" s="677"/>
      <c r="J944" s="677"/>
      <c r="K944" s="677"/>
      <c r="L944" s="677"/>
      <c r="M944" s="678"/>
      <c r="N944" s="677"/>
      <c r="O944" s="677"/>
      <c r="P944" s="677"/>
      <c r="Q944" s="677"/>
      <c r="R944" s="677"/>
      <c r="S944" s="677"/>
      <c r="T944" s="677"/>
      <c r="U944" s="677"/>
      <c r="V944" s="678"/>
      <c r="W944" s="677"/>
      <c r="X944" s="677"/>
      <c r="Y944" s="678"/>
      <c r="Z944" s="677"/>
      <c r="AA944" s="677"/>
      <c r="AB944" s="677"/>
      <c r="AC944" s="677"/>
      <c r="AD944" s="677"/>
      <c r="AE944" s="677"/>
      <c r="AF944" s="677"/>
      <c r="AG944" s="677"/>
      <c r="AH944" s="677"/>
      <c r="AI944" s="677"/>
      <c r="AJ944" s="677"/>
      <c r="AK944" s="677"/>
    </row>
    <row r="945" spans="1:37">
      <c r="A945" s="676"/>
      <c r="B945" s="677"/>
      <c r="C945" s="677"/>
      <c r="D945" s="677"/>
      <c r="E945" s="677"/>
      <c r="F945" s="677"/>
      <c r="G945" s="677"/>
      <c r="H945" s="677"/>
      <c r="I945" s="677"/>
      <c r="J945" s="677"/>
      <c r="K945" s="677"/>
      <c r="L945" s="677"/>
      <c r="M945" s="678"/>
      <c r="N945" s="677"/>
      <c r="O945" s="677"/>
      <c r="P945" s="677"/>
      <c r="Q945" s="677"/>
      <c r="R945" s="677"/>
      <c r="S945" s="677"/>
      <c r="T945" s="677"/>
      <c r="U945" s="677"/>
      <c r="V945" s="678"/>
      <c r="W945" s="677"/>
      <c r="X945" s="677"/>
      <c r="Y945" s="678"/>
      <c r="Z945" s="677"/>
      <c r="AA945" s="677"/>
      <c r="AB945" s="677"/>
      <c r="AC945" s="677"/>
      <c r="AD945" s="677"/>
      <c r="AE945" s="677"/>
      <c r="AF945" s="677"/>
      <c r="AG945" s="677"/>
      <c r="AH945" s="677"/>
      <c r="AI945" s="677"/>
      <c r="AJ945" s="677"/>
      <c r="AK945" s="677"/>
    </row>
    <row r="946" spans="1:37">
      <c r="A946" s="676"/>
      <c r="B946" s="677"/>
      <c r="C946" s="677"/>
      <c r="D946" s="677"/>
      <c r="E946" s="677"/>
      <c r="F946" s="677"/>
      <c r="G946" s="677"/>
      <c r="H946" s="677"/>
      <c r="I946" s="677"/>
      <c r="J946" s="677"/>
      <c r="K946" s="677"/>
      <c r="L946" s="677"/>
      <c r="M946" s="678"/>
      <c r="N946" s="677"/>
      <c r="O946" s="677"/>
      <c r="P946" s="677"/>
      <c r="Q946" s="677"/>
      <c r="R946" s="677"/>
      <c r="S946" s="677"/>
      <c r="T946" s="677"/>
      <c r="U946" s="677"/>
      <c r="V946" s="678"/>
      <c r="W946" s="677"/>
      <c r="X946" s="677"/>
      <c r="Y946" s="678"/>
      <c r="Z946" s="677"/>
      <c r="AA946" s="677"/>
      <c r="AB946" s="677"/>
      <c r="AC946" s="677"/>
      <c r="AD946" s="677"/>
      <c r="AE946" s="677"/>
      <c r="AF946" s="677"/>
      <c r="AG946" s="677"/>
      <c r="AH946" s="677"/>
      <c r="AI946" s="677"/>
      <c r="AJ946" s="677"/>
      <c r="AK946" s="677"/>
    </row>
    <row r="947" spans="1:37">
      <c r="A947" s="676"/>
      <c r="B947" s="677"/>
      <c r="C947" s="677"/>
      <c r="D947" s="677"/>
      <c r="E947" s="677"/>
      <c r="F947" s="677"/>
      <c r="G947" s="677"/>
      <c r="H947" s="677"/>
      <c r="I947" s="677"/>
      <c r="J947" s="677"/>
      <c r="K947" s="677"/>
      <c r="L947" s="677"/>
      <c r="M947" s="678"/>
      <c r="N947" s="677"/>
      <c r="O947" s="677"/>
      <c r="P947" s="677"/>
      <c r="Q947" s="677"/>
      <c r="R947" s="677"/>
      <c r="S947" s="677"/>
      <c r="T947" s="677"/>
      <c r="U947" s="677"/>
      <c r="V947" s="678"/>
      <c r="W947" s="677"/>
      <c r="X947" s="677"/>
      <c r="Y947" s="678"/>
      <c r="Z947" s="677"/>
      <c r="AA947" s="677"/>
      <c r="AB947" s="677"/>
      <c r="AC947" s="677"/>
      <c r="AD947" s="677"/>
      <c r="AE947" s="677"/>
      <c r="AF947" s="677"/>
      <c r="AG947" s="677"/>
      <c r="AH947" s="677"/>
      <c r="AI947" s="677"/>
      <c r="AJ947" s="677"/>
      <c r="AK947" s="677"/>
    </row>
    <row r="948" spans="1:37">
      <c r="A948" s="676"/>
      <c r="B948" s="677"/>
      <c r="C948" s="677"/>
      <c r="D948" s="677"/>
      <c r="E948" s="677"/>
      <c r="F948" s="677"/>
      <c r="G948" s="677"/>
      <c r="H948" s="677"/>
      <c r="I948" s="677"/>
      <c r="J948" s="677"/>
      <c r="K948" s="677"/>
      <c r="L948" s="677"/>
      <c r="M948" s="678"/>
      <c r="N948" s="677"/>
      <c r="O948" s="677"/>
      <c r="P948" s="677"/>
      <c r="Q948" s="677"/>
      <c r="R948" s="677"/>
      <c r="S948" s="677"/>
      <c r="T948" s="677"/>
      <c r="U948" s="677"/>
      <c r="V948" s="678"/>
      <c r="W948" s="677"/>
      <c r="X948" s="677"/>
      <c r="Y948" s="678"/>
      <c r="Z948" s="677"/>
      <c r="AA948" s="677"/>
      <c r="AB948" s="677"/>
      <c r="AC948" s="677"/>
      <c r="AD948" s="677"/>
      <c r="AE948" s="677"/>
      <c r="AF948" s="677"/>
      <c r="AG948" s="677"/>
      <c r="AH948" s="677"/>
      <c r="AI948" s="677"/>
      <c r="AJ948" s="677"/>
      <c r="AK948" s="677"/>
    </row>
    <row r="949" spans="1:37">
      <c r="A949" s="676"/>
      <c r="B949" s="677"/>
      <c r="C949" s="677"/>
      <c r="D949" s="677"/>
      <c r="E949" s="677"/>
      <c r="F949" s="677"/>
      <c r="G949" s="677"/>
      <c r="H949" s="677"/>
      <c r="I949" s="677"/>
      <c r="J949" s="677"/>
      <c r="K949" s="677"/>
      <c r="L949" s="677"/>
      <c r="M949" s="678"/>
      <c r="N949" s="677"/>
      <c r="O949" s="677"/>
      <c r="P949" s="677"/>
      <c r="Q949" s="677"/>
      <c r="R949" s="677"/>
      <c r="S949" s="677"/>
      <c r="T949" s="677"/>
      <c r="U949" s="677"/>
      <c r="V949" s="678"/>
      <c r="W949" s="677"/>
      <c r="X949" s="677"/>
      <c r="Y949" s="678"/>
      <c r="Z949" s="677"/>
      <c r="AA949" s="677"/>
      <c r="AB949" s="677"/>
      <c r="AC949" s="677"/>
      <c r="AD949" s="677"/>
      <c r="AE949" s="677"/>
      <c r="AF949" s="677"/>
      <c r="AG949" s="677"/>
      <c r="AH949" s="677"/>
      <c r="AI949" s="677"/>
      <c r="AJ949" s="677"/>
      <c r="AK949" s="677"/>
    </row>
    <row r="950" spans="1:37">
      <c r="A950" s="676"/>
      <c r="B950" s="677"/>
      <c r="C950" s="677"/>
      <c r="D950" s="677"/>
      <c r="E950" s="677"/>
      <c r="F950" s="677"/>
      <c r="G950" s="677"/>
      <c r="H950" s="677"/>
      <c r="I950" s="677"/>
      <c r="J950" s="677"/>
      <c r="K950" s="677"/>
      <c r="L950" s="677"/>
      <c r="M950" s="678"/>
      <c r="N950" s="677"/>
      <c r="O950" s="677"/>
      <c r="P950" s="677"/>
      <c r="Q950" s="677"/>
      <c r="R950" s="677"/>
      <c r="S950" s="677"/>
      <c r="T950" s="677"/>
      <c r="U950" s="677"/>
      <c r="V950" s="678"/>
      <c r="W950" s="677"/>
      <c r="X950" s="677"/>
      <c r="Y950" s="678"/>
      <c r="Z950" s="677"/>
      <c r="AA950" s="677"/>
      <c r="AB950" s="677"/>
      <c r="AC950" s="677"/>
      <c r="AD950" s="677"/>
      <c r="AE950" s="677"/>
      <c r="AF950" s="677"/>
      <c r="AG950" s="677"/>
      <c r="AH950" s="677"/>
      <c r="AI950" s="677"/>
      <c r="AJ950" s="677"/>
      <c r="AK950" s="677"/>
    </row>
    <row r="951" spans="1:37">
      <c r="A951" s="676"/>
      <c r="B951" s="677"/>
      <c r="C951" s="677"/>
      <c r="D951" s="677"/>
      <c r="E951" s="677"/>
      <c r="F951" s="677"/>
      <c r="G951" s="677"/>
      <c r="H951" s="677"/>
      <c r="I951" s="677"/>
      <c r="J951" s="677"/>
      <c r="K951" s="677"/>
      <c r="L951" s="677"/>
      <c r="M951" s="678"/>
      <c r="N951" s="677"/>
      <c r="O951" s="677"/>
      <c r="P951" s="677"/>
      <c r="Q951" s="677"/>
      <c r="R951" s="677"/>
      <c r="S951" s="677"/>
      <c r="T951" s="677"/>
      <c r="U951" s="677"/>
      <c r="V951" s="678"/>
      <c r="W951" s="677"/>
      <c r="X951" s="677"/>
      <c r="Y951" s="678"/>
      <c r="Z951" s="677"/>
      <c r="AA951" s="677"/>
      <c r="AB951" s="677"/>
      <c r="AC951" s="677"/>
      <c r="AD951" s="677"/>
      <c r="AE951" s="677"/>
      <c r="AF951" s="677"/>
      <c r="AG951" s="677"/>
      <c r="AH951" s="677"/>
      <c r="AI951" s="677"/>
      <c r="AJ951" s="677"/>
      <c r="AK951" s="677"/>
    </row>
    <row r="952" spans="1:37">
      <c r="A952" s="676"/>
      <c r="B952" s="677"/>
      <c r="C952" s="677"/>
      <c r="D952" s="677"/>
      <c r="E952" s="677"/>
      <c r="F952" s="677"/>
      <c r="G952" s="677"/>
      <c r="H952" s="677"/>
      <c r="I952" s="677"/>
      <c r="J952" s="677"/>
      <c r="K952" s="677"/>
      <c r="L952" s="677"/>
      <c r="M952" s="678"/>
      <c r="N952" s="677"/>
      <c r="O952" s="677"/>
      <c r="P952" s="677"/>
      <c r="Q952" s="677"/>
      <c r="R952" s="677"/>
      <c r="S952" s="677"/>
      <c r="T952" s="677"/>
      <c r="U952" s="677"/>
      <c r="V952" s="678"/>
      <c r="W952" s="677"/>
      <c r="X952" s="677"/>
      <c r="Y952" s="678"/>
      <c r="Z952" s="677"/>
      <c r="AA952" s="677"/>
      <c r="AB952" s="677"/>
      <c r="AC952" s="677"/>
      <c r="AD952" s="677"/>
      <c r="AE952" s="677"/>
      <c r="AF952" s="677"/>
      <c r="AG952" s="677"/>
      <c r="AH952" s="677"/>
      <c r="AI952" s="677"/>
      <c r="AJ952" s="677"/>
      <c r="AK952" s="677"/>
    </row>
    <row r="953" spans="1:37">
      <c r="A953" s="676"/>
      <c r="B953" s="677"/>
      <c r="C953" s="677"/>
      <c r="D953" s="677"/>
      <c r="E953" s="677"/>
      <c r="F953" s="677"/>
      <c r="G953" s="677"/>
      <c r="H953" s="677"/>
      <c r="I953" s="677"/>
      <c r="J953" s="677"/>
      <c r="K953" s="677"/>
      <c r="L953" s="677"/>
      <c r="M953" s="678"/>
      <c r="N953" s="677"/>
      <c r="O953" s="677"/>
      <c r="P953" s="677"/>
      <c r="Q953" s="677"/>
      <c r="R953" s="677"/>
      <c r="S953" s="677"/>
      <c r="T953" s="677"/>
      <c r="U953" s="677"/>
      <c r="V953" s="678"/>
      <c r="W953" s="677"/>
      <c r="X953" s="677"/>
      <c r="Y953" s="678"/>
      <c r="Z953" s="677"/>
      <c r="AA953" s="677"/>
      <c r="AB953" s="677"/>
      <c r="AC953" s="677"/>
      <c r="AD953" s="677"/>
      <c r="AE953" s="677"/>
      <c r="AF953" s="677"/>
      <c r="AG953" s="677"/>
      <c r="AH953" s="677"/>
      <c r="AI953" s="677"/>
      <c r="AJ953" s="677"/>
      <c r="AK953" s="677"/>
    </row>
    <row r="954" spans="1:37">
      <c r="A954" s="676"/>
      <c r="B954" s="677"/>
      <c r="C954" s="677"/>
      <c r="D954" s="677"/>
      <c r="E954" s="677"/>
      <c r="F954" s="677"/>
      <c r="G954" s="677"/>
      <c r="H954" s="677"/>
      <c r="I954" s="677"/>
      <c r="J954" s="677"/>
      <c r="K954" s="677"/>
      <c r="L954" s="677"/>
      <c r="M954" s="678"/>
      <c r="N954" s="677"/>
      <c r="O954" s="677"/>
      <c r="P954" s="677"/>
      <c r="Q954" s="677"/>
      <c r="R954" s="677"/>
      <c r="S954" s="677"/>
      <c r="T954" s="677"/>
      <c r="U954" s="677"/>
      <c r="V954" s="678"/>
      <c r="W954" s="677"/>
      <c r="X954" s="677"/>
      <c r="Y954" s="678"/>
      <c r="Z954" s="677"/>
      <c r="AA954" s="677"/>
      <c r="AB954" s="677"/>
      <c r="AC954" s="677"/>
      <c r="AD954" s="677"/>
      <c r="AE954" s="677"/>
      <c r="AF954" s="677"/>
      <c r="AG954" s="677"/>
      <c r="AH954" s="677"/>
      <c r="AI954" s="677"/>
      <c r="AJ954" s="677"/>
      <c r="AK954" s="677"/>
    </row>
    <row r="955" spans="1:37">
      <c r="A955" s="676"/>
      <c r="B955" s="677"/>
      <c r="C955" s="677"/>
      <c r="D955" s="677"/>
      <c r="E955" s="677"/>
      <c r="F955" s="677"/>
      <c r="G955" s="677"/>
      <c r="H955" s="677"/>
      <c r="I955" s="677"/>
      <c r="J955" s="677"/>
      <c r="K955" s="677"/>
      <c r="L955" s="677"/>
      <c r="M955" s="678"/>
      <c r="N955" s="677"/>
      <c r="O955" s="677"/>
      <c r="P955" s="677"/>
      <c r="Q955" s="677"/>
      <c r="R955" s="677"/>
      <c r="S955" s="677"/>
      <c r="T955" s="677"/>
      <c r="U955" s="677"/>
      <c r="V955" s="678"/>
      <c r="W955" s="677"/>
      <c r="X955" s="677"/>
      <c r="Y955" s="678"/>
      <c r="Z955" s="677"/>
      <c r="AA955" s="677"/>
      <c r="AB955" s="677"/>
      <c r="AC955" s="677"/>
      <c r="AD955" s="677"/>
      <c r="AE955" s="677"/>
      <c r="AF955" s="677"/>
      <c r="AG955" s="677"/>
      <c r="AH955" s="677"/>
      <c r="AI955" s="677"/>
      <c r="AJ955" s="677"/>
      <c r="AK955" s="677"/>
    </row>
    <row r="956" spans="1:37">
      <c r="A956" s="676"/>
      <c r="B956" s="677"/>
      <c r="C956" s="677"/>
      <c r="D956" s="677"/>
      <c r="E956" s="677"/>
      <c r="F956" s="677"/>
      <c r="G956" s="677"/>
      <c r="H956" s="677"/>
      <c r="I956" s="677"/>
      <c r="J956" s="677"/>
      <c r="K956" s="677"/>
      <c r="L956" s="677"/>
      <c r="M956" s="678"/>
      <c r="N956" s="677"/>
      <c r="O956" s="677"/>
      <c r="P956" s="677"/>
      <c r="Q956" s="677"/>
      <c r="R956" s="677"/>
      <c r="S956" s="677"/>
      <c r="T956" s="677"/>
      <c r="U956" s="677"/>
      <c r="V956" s="678"/>
      <c r="W956" s="677"/>
      <c r="X956" s="677"/>
      <c r="Y956" s="678"/>
      <c r="Z956" s="677"/>
      <c r="AA956" s="677"/>
      <c r="AB956" s="677"/>
      <c r="AC956" s="677"/>
      <c r="AD956" s="677"/>
      <c r="AE956" s="677"/>
      <c r="AF956" s="677"/>
      <c r="AG956" s="677"/>
      <c r="AH956" s="677"/>
      <c r="AI956" s="677"/>
      <c r="AJ956" s="677"/>
      <c r="AK956" s="677"/>
    </row>
    <row r="957" spans="1:37">
      <c r="A957" s="676"/>
      <c r="B957" s="677"/>
      <c r="C957" s="677"/>
      <c r="D957" s="677"/>
      <c r="E957" s="677"/>
      <c r="F957" s="677"/>
      <c r="G957" s="677"/>
      <c r="H957" s="677"/>
      <c r="I957" s="677"/>
      <c r="J957" s="677"/>
      <c r="K957" s="677"/>
      <c r="L957" s="677"/>
      <c r="M957" s="678"/>
      <c r="N957" s="677"/>
      <c r="O957" s="677"/>
      <c r="P957" s="677"/>
      <c r="Q957" s="677"/>
      <c r="R957" s="677"/>
      <c r="S957" s="677"/>
      <c r="T957" s="677"/>
      <c r="U957" s="677"/>
      <c r="V957" s="678"/>
      <c r="W957" s="677"/>
      <c r="X957" s="677"/>
      <c r="Y957" s="678"/>
      <c r="Z957" s="677"/>
      <c r="AA957" s="677"/>
      <c r="AB957" s="677"/>
      <c r="AC957" s="677"/>
      <c r="AD957" s="677"/>
      <c r="AE957" s="677"/>
      <c r="AF957" s="677"/>
      <c r="AG957" s="677"/>
      <c r="AH957" s="677"/>
      <c r="AI957" s="677"/>
      <c r="AJ957" s="677"/>
      <c r="AK957" s="677"/>
    </row>
    <row r="958" spans="1:37">
      <c r="A958" s="676"/>
      <c r="B958" s="677"/>
      <c r="C958" s="677"/>
      <c r="D958" s="677"/>
      <c r="E958" s="677"/>
      <c r="F958" s="677"/>
      <c r="G958" s="677"/>
      <c r="H958" s="677"/>
      <c r="I958" s="677"/>
      <c r="J958" s="677"/>
      <c r="K958" s="677"/>
      <c r="L958" s="677"/>
      <c r="M958" s="678"/>
      <c r="N958" s="677"/>
      <c r="O958" s="677"/>
      <c r="P958" s="677"/>
      <c r="Q958" s="677"/>
      <c r="R958" s="677"/>
      <c r="S958" s="677"/>
      <c r="T958" s="677"/>
      <c r="U958" s="677"/>
      <c r="V958" s="678"/>
      <c r="W958" s="677"/>
      <c r="X958" s="677"/>
      <c r="Y958" s="678"/>
      <c r="Z958" s="677"/>
      <c r="AA958" s="677"/>
      <c r="AB958" s="677"/>
      <c r="AC958" s="677"/>
      <c r="AD958" s="677"/>
      <c r="AE958" s="677"/>
      <c r="AF958" s="677"/>
      <c r="AG958" s="677"/>
      <c r="AH958" s="677"/>
      <c r="AI958" s="677"/>
      <c r="AJ958" s="677"/>
      <c r="AK958" s="677"/>
    </row>
    <row r="959" spans="1:37">
      <c r="A959" s="676"/>
      <c r="B959" s="677"/>
      <c r="C959" s="677"/>
      <c r="D959" s="677"/>
      <c r="E959" s="677"/>
      <c r="F959" s="677"/>
      <c r="G959" s="677"/>
      <c r="H959" s="677"/>
      <c r="I959" s="677"/>
      <c r="J959" s="677"/>
      <c r="K959" s="677"/>
      <c r="L959" s="677"/>
      <c r="M959" s="678"/>
      <c r="N959" s="677"/>
      <c r="O959" s="677"/>
      <c r="P959" s="677"/>
      <c r="Q959" s="677"/>
      <c r="R959" s="677"/>
      <c r="S959" s="677"/>
      <c r="T959" s="677"/>
      <c r="U959" s="677"/>
      <c r="V959" s="678"/>
      <c r="W959" s="677"/>
      <c r="X959" s="677"/>
      <c r="Y959" s="678"/>
      <c r="Z959" s="677"/>
      <c r="AA959" s="677"/>
      <c r="AB959" s="677"/>
      <c r="AC959" s="677"/>
      <c r="AD959" s="677"/>
      <c r="AE959" s="677"/>
      <c r="AF959" s="677"/>
      <c r="AG959" s="677"/>
      <c r="AH959" s="677"/>
      <c r="AI959" s="677"/>
      <c r="AJ959" s="677"/>
      <c r="AK959" s="677"/>
    </row>
    <row r="960" spans="1:37">
      <c r="A960" s="676"/>
      <c r="B960" s="677"/>
      <c r="C960" s="677"/>
      <c r="D960" s="677"/>
      <c r="E960" s="677"/>
      <c r="F960" s="677"/>
      <c r="G960" s="677"/>
      <c r="H960" s="677"/>
      <c r="I960" s="677"/>
      <c r="J960" s="677"/>
      <c r="K960" s="677"/>
      <c r="L960" s="677"/>
      <c r="M960" s="678"/>
      <c r="N960" s="677"/>
      <c r="O960" s="677"/>
      <c r="P960" s="677"/>
      <c r="Q960" s="677"/>
      <c r="R960" s="677"/>
      <c r="S960" s="677"/>
      <c r="T960" s="677"/>
      <c r="U960" s="677"/>
      <c r="V960" s="678"/>
      <c r="W960" s="677"/>
      <c r="X960" s="677"/>
      <c r="Y960" s="678"/>
      <c r="Z960" s="677"/>
      <c r="AA960" s="677"/>
      <c r="AB960" s="677"/>
      <c r="AC960" s="677"/>
      <c r="AD960" s="677"/>
      <c r="AE960" s="677"/>
      <c r="AF960" s="677"/>
      <c r="AG960" s="677"/>
      <c r="AH960" s="677"/>
      <c r="AI960" s="677"/>
      <c r="AJ960" s="677"/>
      <c r="AK960" s="677"/>
    </row>
    <row r="961" spans="1:37">
      <c r="A961" s="676"/>
      <c r="B961" s="677"/>
      <c r="C961" s="677"/>
      <c r="D961" s="677"/>
      <c r="E961" s="677"/>
      <c r="F961" s="677"/>
      <c r="G961" s="677"/>
      <c r="H961" s="677"/>
      <c r="I961" s="677"/>
      <c r="J961" s="677"/>
      <c r="K961" s="677"/>
      <c r="L961" s="677"/>
      <c r="M961" s="678"/>
      <c r="N961" s="677"/>
      <c r="O961" s="677"/>
      <c r="P961" s="677"/>
      <c r="Q961" s="677"/>
      <c r="R961" s="677"/>
      <c r="S961" s="677"/>
      <c r="T961" s="677"/>
      <c r="U961" s="677"/>
      <c r="V961" s="678"/>
      <c r="W961" s="677"/>
      <c r="X961" s="677"/>
      <c r="Y961" s="678"/>
      <c r="Z961" s="677"/>
      <c r="AA961" s="677"/>
      <c r="AB961" s="677"/>
      <c r="AC961" s="677"/>
      <c r="AD961" s="677"/>
      <c r="AE961" s="677"/>
      <c r="AF961" s="677"/>
      <c r="AG961" s="677"/>
      <c r="AH961" s="677"/>
      <c r="AI961" s="677"/>
      <c r="AJ961" s="677"/>
      <c r="AK961" s="677"/>
    </row>
    <row r="962" spans="1:37">
      <c r="A962" s="676"/>
      <c r="B962" s="677"/>
      <c r="C962" s="677"/>
      <c r="D962" s="677"/>
      <c r="E962" s="677"/>
      <c r="F962" s="677"/>
      <c r="G962" s="677"/>
      <c r="H962" s="677"/>
      <c r="I962" s="677"/>
      <c r="J962" s="677"/>
      <c r="K962" s="677"/>
      <c r="L962" s="677"/>
      <c r="M962" s="678"/>
      <c r="N962" s="677"/>
      <c r="O962" s="677"/>
      <c r="P962" s="677"/>
      <c r="Q962" s="677"/>
      <c r="R962" s="677"/>
      <c r="S962" s="677"/>
      <c r="T962" s="677"/>
      <c r="U962" s="677"/>
      <c r="V962" s="678"/>
      <c r="W962" s="677"/>
      <c r="X962" s="677"/>
      <c r="Y962" s="678"/>
      <c r="Z962" s="677"/>
      <c r="AA962" s="677"/>
      <c r="AB962" s="677"/>
      <c r="AC962" s="677"/>
      <c r="AD962" s="677"/>
      <c r="AE962" s="677"/>
      <c r="AF962" s="677"/>
      <c r="AG962" s="677"/>
      <c r="AH962" s="677"/>
      <c r="AI962" s="677"/>
      <c r="AJ962" s="677"/>
      <c r="AK962" s="677"/>
    </row>
    <row r="963" spans="1:37">
      <c r="A963" s="676"/>
      <c r="B963" s="677"/>
      <c r="C963" s="677"/>
      <c r="D963" s="677"/>
      <c r="E963" s="677"/>
      <c r="F963" s="677"/>
      <c r="G963" s="677"/>
      <c r="H963" s="677"/>
      <c r="I963" s="677"/>
      <c r="J963" s="677"/>
      <c r="K963" s="677"/>
      <c r="L963" s="677"/>
      <c r="M963" s="678"/>
      <c r="N963" s="677"/>
      <c r="O963" s="677"/>
      <c r="P963" s="677"/>
      <c r="Q963" s="677"/>
      <c r="R963" s="677"/>
      <c r="S963" s="677"/>
      <c r="T963" s="677"/>
      <c r="U963" s="677"/>
      <c r="V963" s="678"/>
      <c r="W963" s="677"/>
      <c r="X963" s="677"/>
      <c r="Y963" s="678"/>
      <c r="Z963" s="677"/>
      <c r="AA963" s="677"/>
      <c r="AB963" s="677"/>
      <c r="AC963" s="677"/>
      <c r="AD963" s="677"/>
      <c r="AE963" s="677"/>
      <c r="AF963" s="677"/>
      <c r="AG963" s="677"/>
      <c r="AH963" s="677"/>
      <c r="AI963" s="677"/>
      <c r="AJ963" s="677"/>
      <c r="AK963" s="677"/>
    </row>
    <row r="964" spans="1:37">
      <c r="A964" s="676"/>
      <c r="B964" s="677"/>
      <c r="C964" s="677"/>
      <c r="D964" s="677"/>
      <c r="E964" s="677"/>
      <c r="F964" s="677"/>
      <c r="G964" s="677"/>
      <c r="H964" s="677"/>
      <c r="I964" s="677"/>
      <c r="J964" s="677"/>
      <c r="K964" s="677"/>
      <c r="L964" s="677"/>
      <c r="M964" s="678"/>
      <c r="N964" s="677"/>
      <c r="O964" s="677"/>
      <c r="P964" s="677"/>
      <c r="Q964" s="677"/>
      <c r="R964" s="677"/>
      <c r="S964" s="677"/>
      <c r="T964" s="677"/>
      <c r="U964" s="677"/>
      <c r="V964" s="678"/>
      <c r="W964" s="677"/>
      <c r="X964" s="677"/>
      <c r="Y964" s="678"/>
      <c r="Z964" s="677"/>
      <c r="AA964" s="677"/>
      <c r="AB964" s="677"/>
      <c r="AC964" s="677"/>
      <c r="AD964" s="677"/>
      <c r="AE964" s="677"/>
      <c r="AF964" s="677"/>
      <c r="AG964" s="677"/>
      <c r="AH964" s="677"/>
      <c r="AI964" s="677"/>
      <c r="AJ964" s="677"/>
      <c r="AK964" s="677"/>
    </row>
    <row r="965" spans="1:37">
      <c r="A965" s="676"/>
      <c r="B965" s="677"/>
      <c r="C965" s="677"/>
      <c r="D965" s="677"/>
      <c r="E965" s="677"/>
      <c r="F965" s="677"/>
      <c r="G965" s="677"/>
      <c r="H965" s="677"/>
      <c r="I965" s="677"/>
      <c r="J965" s="677"/>
      <c r="K965" s="677"/>
      <c r="L965" s="677"/>
      <c r="M965" s="678"/>
      <c r="N965" s="677"/>
      <c r="O965" s="677"/>
      <c r="P965" s="677"/>
      <c r="Q965" s="677"/>
      <c r="R965" s="677"/>
      <c r="S965" s="677"/>
      <c r="T965" s="677"/>
      <c r="U965" s="677"/>
      <c r="V965" s="678"/>
      <c r="W965" s="677"/>
      <c r="X965" s="677"/>
      <c r="Y965" s="678"/>
      <c r="Z965" s="677"/>
      <c r="AA965" s="677"/>
      <c r="AB965" s="677"/>
      <c r="AC965" s="677"/>
      <c r="AD965" s="677"/>
      <c r="AE965" s="677"/>
      <c r="AF965" s="677"/>
      <c r="AG965" s="677"/>
      <c r="AH965" s="677"/>
      <c r="AI965" s="677"/>
      <c r="AJ965" s="677"/>
      <c r="AK965" s="677"/>
    </row>
    <row r="966" spans="1:37">
      <c r="A966" s="676"/>
      <c r="B966" s="677"/>
      <c r="C966" s="677"/>
      <c r="D966" s="677"/>
      <c r="E966" s="677"/>
      <c r="F966" s="677"/>
      <c r="G966" s="677"/>
      <c r="H966" s="677"/>
      <c r="I966" s="677"/>
      <c r="J966" s="677"/>
      <c r="K966" s="677"/>
      <c r="L966" s="677"/>
      <c r="M966" s="678"/>
      <c r="N966" s="677"/>
      <c r="O966" s="677"/>
      <c r="P966" s="677"/>
      <c r="Q966" s="677"/>
      <c r="R966" s="677"/>
      <c r="S966" s="677"/>
      <c r="T966" s="677"/>
      <c r="U966" s="677"/>
      <c r="V966" s="678"/>
      <c r="W966" s="677"/>
      <c r="X966" s="677"/>
      <c r="Y966" s="678"/>
      <c r="Z966" s="677"/>
      <c r="AA966" s="677"/>
      <c r="AB966" s="677"/>
      <c r="AC966" s="677"/>
      <c r="AD966" s="677"/>
      <c r="AE966" s="677"/>
      <c r="AF966" s="677"/>
      <c r="AG966" s="677"/>
      <c r="AH966" s="677"/>
      <c r="AI966" s="677"/>
      <c r="AJ966" s="677"/>
      <c r="AK966" s="677"/>
    </row>
    <row r="967" spans="1:37">
      <c r="A967" s="676"/>
      <c r="B967" s="677"/>
      <c r="C967" s="677"/>
      <c r="D967" s="677"/>
      <c r="E967" s="677"/>
      <c r="F967" s="677"/>
      <c r="G967" s="677"/>
      <c r="H967" s="677"/>
      <c r="I967" s="677"/>
      <c r="J967" s="677"/>
      <c r="K967" s="677"/>
      <c r="L967" s="677"/>
      <c r="M967" s="678"/>
      <c r="N967" s="677"/>
      <c r="O967" s="677"/>
      <c r="P967" s="677"/>
      <c r="Q967" s="677"/>
      <c r="R967" s="677"/>
      <c r="S967" s="677"/>
      <c r="T967" s="677"/>
      <c r="U967" s="677"/>
      <c r="V967" s="678"/>
      <c r="W967" s="677"/>
      <c r="X967" s="677"/>
      <c r="Y967" s="678"/>
      <c r="Z967" s="677"/>
      <c r="AA967" s="677"/>
      <c r="AB967" s="677"/>
      <c r="AC967" s="677"/>
      <c r="AD967" s="677"/>
      <c r="AE967" s="677"/>
      <c r="AF967" s="677"/>
      <c r="AG967" s="677"/>
      <c r="AH967" s="677"/>
      <c r="AI967" s="677"/>
      <c r="AJ967" s="677"/>
      <c r="AK967" s="677"/>
    </row>
    <row r="968" spans="1:37">
      <c r="A968" s="676"/>
      <c r="B968" s="677"/>
      <c r="C968" s="677"/>
      <c r="D968" s="677"/>
      <c r="E968" s="677"/>
      <c r="F968" s="677"/>
      <c r="G968" s="677"/>
      <c r="H968" s="677"/>
      <c r="I968" s="677"/>
      <c r="J968" s="677"/>
      <c r="K968" s="677"/>
      <c r="L968" s="677"/>
      <c r="M968" s="678"/>
      <c r="N968" s="677"/>
      <c r="O968" s="677"/>
      <c r="P968" s="677"/>
      <c r="Q968" s="677"/>
      <c r="R968" s="677"/>
      <c r="S968" s="677"/>
      <c r="T968" s="677"/>
      <c r="U968" s="677"/>
      <c r="V968" s="678"/>
      <c r="W968" s="677"/>
      <c r="X968" s="677"/>
      <c r="Y968" s="678"/>
      <c r="Z968" s="677"/>
      <c r="AA968" s="677"/>
      <c r="AB968" s="677"/>
      <c r="AC968" s="677"/>
      <c r="AD968" s="677"/>
      <c r="AE968" s="677"/>
      <c r="AF968" s="677"/>
      <c r="AG968" s="677"/>
      <c r="AH968" s="677"/>
      <c r="AI968" s="677"/>
      <c r="AJ968" s="677"/>
      <c r="AK968" s="677"/>
    </row>
    <row r="969" spans="1:37">
      <c r="A969" s="676"/>
      <c r="B969" s="677"/>
      <c r="C969" s="677"/>
      <c r="D969" s="677"/>
      <c r="E969" s="677"/>
      <c r="F969" s="677"/>
      <c r="G969" s="677"/>
      <c r="H969" s="677"/>
      <c r="I969" s="677"/>
      <c r="J969" s="677"/>
      <c r="K969" s="677"/>
      <c r="L969" s="677"/>
      <c r="M969" s="678"/>
      <c r="N969" s="677"/>
      <c r="O969" s="677"/>
      <c r="P969" s="677"/>
      <c r="Q969" s="677"/>
      <c r="R969" s="677"/>
      <c r="S969" s="677"/>
      <c r="T969" s="677"/>
      <c r="U969" s="677"/>
      <c r="V969" s="678"/>
      <c r="W969" s="677"/>
      <c r="X969" s="677"/>
      <c r="Y969" s="678"/>
      <c r="Z969" s="677"/>
      <c r="AA969" s="677"/>
      <c r="AB969" s="677"/>
      <c r="AC969" s="677"/>
      <c r="AD969" s="677"/>
      <c r="AE969" s="677"/>
      <c r="AF969" s="677"/>
      <c r="AG969" s="677"/>
      <c r="AH969" s="677"/>
      <c r="AI969" s="677"/>
      <c r="AJ969" s="677"/>
      <c r="AK969" s="677"/>
    </row>
    <row r="970" spans="1:37">
      <c r="A970" s="676"/>
      <c r="B970" s="677"/>
      <c r="C970" s="677"/>
      <c r="D970" s="677"/>
      <c r="E970" s="677"/>
      <c r="F970" s="677"/>
      <c r="G970" s="677"/>
      <c r="H970" s="677"/>
      <c r="I970" s="677"/>
      <c r="J970" s="677"/>
      <c r="K970" s="677"/>
      <c r="L970" s="677"/>
      <c r="M970" s="678"/>
      <c r="N970" s="677"/>
      <c r="O970" s="677"/>
      <c r="P970" s="677"/>
      <c r="Q970" s="677"/>
      <c r="R970" s="677"/>
      <c r="S970" s="677"/>
      <c r="T970" s="677"/>
      <c r="U970" s="677"/>
      <c r="V970" s="678"/>
      <c r="W970" s="677"/>
      <c r="X970" s="677"/>
      <c r="Y970" s="678"/>
      <c r="Z970" s="677"/>
      <c r="AA970" s="677"/>
      <c r="AB970" s="677"/>
      <c r="AC970" s="677"/>
      <c r="AD970" s="677"/>
      <c r="AE970" s="677"/>
      <c r="AF970" s="677"/>
      <c r="AG970" s="677"/>
      <c r="AH970" s="677"/>
      <c r="AI970" s="677"/>
      <c r="AJ970" s="677"/>
      <c r="AK970" s="677"/>
    </row>
    <row r="971" spans="1:37">
      <c r="A971" s="676"/>
      <c r="B971" s="677"/>
      <c r="C971" s="677"/>
      <c r="D971" s="677"/>
      <c r="E971" s="677"/>
      <c r="F971" s="677"/>
      <c r="G971" s="677"/>
      <c r="H971" s="677"/>
      <c r="I971" s="677"/>
      <c r="J971" s="677"/>
      <c r="K971" s="677"/>
      <c r="L971" s="677"/>
      <c r="M971" s="678"/>
      <c r="N971" s="677"/>
      <c r="O971" s="677"/>
      <c r="P971" s="677"/>
      <c r="Q971" s="677"/>
      <c r="R971" s="677"/>
      <c r="S971" s="677"/>
      <c r="T971" s="677"/>
      <c r="U971" s="677"/>
      <c r="V971" s="678"/>
      <c r="W971" s="677"/>
      <c r="X971" s="677"/>
      <c r="Y971" s="678"/>
      <c r="Z971" s="677"/>
      <c r="AA971" s="677"/>
      <c r="AB971" s="677"/>
      <c r="AC971" s="677"/>
      <c r="AD971" s="677"/>
      <c r="AE971" s="677"/>
      <c r="AF971" s="677"/>
      <c r="AG971" s="677"/>
      <c r="AH971" s="677"/>
      <c r="AI971" s="677"/>
      <c r="AJ971" s="677"/>
      <c r="AK971" s="677"/>
    </row>
    <row r="972" spans="1:37">
      <c r="A972" s="676"/>
      <c r="B972" s="677"/>
      <c r="C972" s="677"/>
      <c r="D972" s="677"/>
      <c r="E972" s="677"/>
      <c r="F972" s="677"/>
      <c r="G972" s="677"/>
      <c r="H972" s="677"/>
      <c r="I972" s="677"/>
      <c r="J972" s="677"/>
      <c r="K972" s="677"/>
      <c r="L972" s="677"/>
      <c r="M972" s="678"/>
      <c r="N972" s="677"/>
      <c r="O972" s="677"/>
      <c r="P972" s="677"/>
      <c r="Q972" s="677"/>
      <c r="R972" s="677"/>
      <c r="S972" s="677"/>
      <c r="T972" s="677"/>
      <c r="U972" s="677"/>
      <c r="V972" s="678"/>
      <c r="W972" s="677"/>
      <c r="X972" s="677"/>
      <c r="Y972" s="678"/>
      <c r="Z972" s="677"/>
      <c r="AA972" s="677"/>
      <c r="AB972" s="677"/>
      <c r="AC972" s="677"/>
      <c r="AD972" s="677"/>
      <c r="AE972" s="677"/>
      <c r="AF972" s="677"/>
      <c r="AG972" s="677"/>
      <c r="AH972" s="677"/>
      <c r="AI972" s="677"/>
      <c r="AJ972" s="677"/>
      <c r="AK972" s="677"/>
    </row>
    <row r="973" spans="1:37">
      <c r="A973" s="676"/>
      <c r="B973" s="677"/>
      <c r="C973" s="677"/>
      <c r="D973" s="677"/>
      <c r="E973" s="677"/>
      <c r="F973" s="677"/>
      <c r="G973" s="677"/>
      <c r="H973" s="677"/>
      <c r="I973" s="677"/>
      <c r="J973" s="677"/>
      <c r="K973" s="677"/>
      <c r="L973" s="677"/>
      <c r="M973" s="678"/>
      <c r="N973" s="677"/>
      <c r="O973" s="677"/>
      <c r="P973" s="677"/>
      <c r="Q973" s="677"/>
      <c r="R973" s="677"/>
      <c r="S973" s="677"/>
      <c r="T973" s="677"/>
      <c r="U973" s="677"/>
      <c r="V973" s="678"/>
      <c r="W973" s="677"/>
      <c r="X973" s="677"/>
      <c r="Y973" s="678"/>
      <c r="Z973" s="677"/>
      <c r="AA973" s="677"/>
      <c r="AB973" s="677"/>
      <c r="AC973" s="677"/>
      <c r="AD973" s="677"/>
      <c r="AE973" s="677"/>
      <c r="AF973" s="677"/>
      <c r="AG973" s="677"/>
      <c r="AH973" s="677"/>
      <c r="AI973" s="677"/>
      <c r="AJ973" s="677"/>
      <c r="AK973" s="677"/>
    </row>
    <row r="974" spans="1:37">
      <c r="A974" s="676"/>
      <c r="B974" s="677"/>
      <c r="C974" s="677"/>
      <c r="D974" s="677"/>
      <c r="E974" s="677"/>
      <c r="F974" s="677"/>
      <c r="G974" s="677"/>
      <c r="H974" s="677"/>
      <c r="I974" s="677"/>
      <c r="J974" s="677"/>
      <c r="K974" s="677"/>
      <c r="L974" s="677"/>
      <c r="M974" s="678"/>
      <c r="N974" s="677"/>
      <c r="O974" s="677"/>
      <c r="P974" s="677"/>
      <c r="Q974" s="677"/>
      <c r="R974" s="677"/>
      <c r="S974" s="677"/>
      <c r="T974" s="677"/>
      <c r="U974" s="677"/>
      <c r="V974" s="678"/>
      <c r="W974" s="677"/>
      <c r="X974" s="677"/>
      <c r="Y974" s="678"/>
      <c r="Z974" s="677"/>
      <c r="AA974" s="677"/>
      <c r="AB974" s="677"/>
      <c r="AC974" s="677"/>
      <c r="AD974" s="677"/>
      <c r="AE974" s="677"/>
      <c r="AF974" s="677"/>
      <c r="AG974" s="677"/>
      <c r="AH974" s="677"/>
      <c r="AI974" s="677"/>
      <c r="AJ974" s="677"/>
      <c r="AK974" s="677"/>
    </row>
    <row r="975" spans="1:37">
      <c r="A975" s="676"/>
      <c r="B975" s="677"/>
      <c r="C975" s="677"/>
      <c r="D975" s="677"/>
      <c r="E975" s="677"/>
      <c r="F975" s="677"/>
      <c r="G975" s="677"/>
      <c r="H975" s="677"/>
      <c r="I975" s="677"/>
      <c r="J975" s="677"/>
      <c r="K975" s="677"/>
      <c r="L975" s="677"/>
      <c r="M975" s="678"/>
      <c r="N975" s="677"/>
      <c r="O975" s="677"/>
      <c r="P975" s="677"/>
      <c r="Q975" s="677"/>
      <c r="R975" s="677"/>
      <c r="S975" s="677"/>
      <c r="T975" s="677"/>
      <c r="U975" s="677"/>
      <c r="V975" s="678"/>
      <c r="W975" s="677"/>
      <c r="X975" s="677"/>
      <c r="Y975" s="678"/>
      <c r="Z975" s="677"/>
      <c r="AA975" s="677"/>
      <c r="AB975" s="677"/>
      <c r="AC975" s="677"/>
      <c r="AD975" s="677"/>
      <c r="AE975" s="677"/>
      <c r="AF975" s="677"/>
      <c r="AG975" s="677"/>
      <c r="AH975" s="677"/>
      <c r="AI975" s="677"/>
      <c r="AJ975" s="677"/>
      <c r="AK975" s="677"/>
    </row>
    <row r="976" spans="1:37">
      <c r="A976" s="676"/>
      <c r="B976" s="677"/>
      <c r="C976" s="677"/>
      <c r="D976" s="677"/>
      <c r="E976" s="677"/>
      <c r="F976" s="677"/>
      <c r="G976" s="677"/>
      <c r="H976" s="677"/>
      <c r="I976" s="677"/>
      <c r="J976" s="677"/>
      <c r="K976" s="677"/>
      <c r="L976" s="677"/>
      <c r="M976" s="678"/>
      <c r="N976" s="677"/>
      <c r="O976" s="677"/>
      <c r="P976" s="677"/>
      <c r="Q976" s="677"/>
      <c r="R976" s="677"/>
      <c r="S976" s="677"/>
      <c r="T976" s="677"/>
      <c r="U976" s="677"/>
      <c r="V976" s="678"/>
      <c r="W976" s="677"/>
      <c r="X976" s="677"/>
      <c r="Y976" s="678"/>
      <c r="Z976" s="677"/>
      <c r="AA976" s="677"/>
      <c r="AB976" s="677"/>
      <c r="AC976" s="677"/>
      <c r="AD976" s="677"/>
      <c r="AE976" s="677"/>
      <c r="AF976" s="677"/>
      <c r="AG976" s="677"/>
      <c r="AH976" s="677"/>
      <c r="AI976" s="677"/>
      <c r="AJ976" s="677"/>
      <c r="AK976" s="677"/>
    </row>
    <row r="977" spans="1:37">
      <c r="A977" s="676"/>
      <c r="B977" s="677"/>
      <c r="C977" s="677"/>
      <c r="D977" s="677"/>
      <c r="E977" s="677"/>
      <c r="F977" s="677"/>
      <c r="G977" s="677"/>
      <c r="H977" s="677"/>
      <c r="I977" s="677"/>
      <c r="J977" s="677"/>
      <c r="K977" s="677"/>
      <c r="L977" s="677"/>
      <c r="M977" s="678"/>
      <c r="N977" s="677"/>
      <c r="O977" s="677"/>
      <c r="P977" s="677"/>
      <c r="Q977" s="677"/>
      <c r="R977" s="677"/>
      <c r="S977" s="677"/>
      <c r="T977" s="677"/>
      <c r="U977" s="677"/>
      <c r="V977" s="678"/>
      <c r="W977" s="677"/>
      <c r="X977" s="677"/>
      <c r="Y977" s="678"/>
      <c r="Z977" s="677"/>
      <c r="AA977" s="677"/>
      <c r="AB977" s="677"/>
      <c r="AC977" s="677"/>
      <c r="AD977" s="677"/>
      <c r="AE977" s="677"/>
      <c r="AF977" s="677"/>
      <c r="AG977" s="677"/>
      <c r="AH977" s="677"/>
      <c r="AI977" s="677"/>
      <c r="AJ977" s="677"/>
      <c r="AK977" s="677"/>
    </row>
    <row r="978" spans="1:37">
      <c r="A978" s="676"/>
      <c r="B978" s="677"/>
      <c r="C978" s="677"/>
      <c r="D978" s="677"/>
      <c r="E978" s="677"/>
      <c r="F978" s="677"/>
      <c r="G978" s="677"/>
      <c r="H978" s="677"/>
      <c r="I978" s="677"/>
      <c r="J978" s="677"/>
      <c r="K978" s="677"/>
      <c r="L978" s="677"/>
      <c r="M978" s="678"/>
      <c r="N978" s="677"/>
      <c r="O978" s="677"/>
      <c r="P978" s="677"/>
      <c r="Q978" s="677"/>
      <c r="R978" s="677"/>
      <c r="S978" s="677"/>
      <c r="T978" s="677"/>
      <c r="U978" s="677"/>
      <c r="V978" s="678"/>
      <c r="W978" s="677"/>
      <c r="X978" s="677"/>
      <c r="Y978" s="678"/>
      <c r="Z978" s="677"/>
      <c r="AA978" s="677"/>
      <c r="AB978" s="677"/>
      <c r="AC978" s="677"/>
      <c r="AD978" s="677"/>
      <c r="AE978" s="677"/>
      <c r="AF978" s="677"/>
      <c r="AG978" s="677"/>
      <c r="AH978" s="677"/>
      <c r="AI978" s="677"/>
      <c r="AJ978" s="677"/>
      <c r="AK978" s="677"/>
    </row>
    <row r="979" spans="1:37">
      <c r="A979" s="676"/>
      <c r="B979" s="677"/>
      <c r="C979" s="677"/>
      <c r="D979" s="677"/>
      <c r="E979" s="677"/>
      <c r="F979" s="677"/>
      <c r="G979" s="677"/>
      <c r="H979" s="677"/>
      <c r="I979" s="677"/>
      <c r="J979" s="677"/>
      <c r="K979" s="677"/>
      <c r="L979" s="677"/>
      <c r="M979" s="678"/>
      <c r="N979" s="677"/>
      <c r="O979" s="677"/>
      <c r="P979" s="677"/>
      <c r="Q979" s="677"/>
      <c r="R979" s="677"/>
      <c r="S979" s="677"/>
      <c r="T979" s="677"/>
      <c r="U979" s="677"/>
      <c r="V979" s="678"/>
      <c r="W979" s="677"/>
      <c r="X979" s="677"/>
      <c r="Y979" s="678"/>
      <c r="Z979" s="677"/>
      <c r="AA979" s="677"/>
      <c r="AB979" s="677"/>
      <c r="AC979" s="677"/>
      <c r="AD979" s="677"/>
      <c r="AE979" s="677"/>
      <c r="AF979" s="677"/>
      <c r="AG979" s="677"/>
      <c r="AH979" s="677"/>
      <c r="AI979" s="677"/>
      <c r="AJ979" s="677"/>
      <c r="AK979" s="677"/>
    </row>
    <row r="980" spans="1:37">
      <c r="A980" s="676"/>
      <c r="B980" s="677"/>
      <c r="C980" s="677"/>
      <c r="D980" s="677"/>
      <c r="E980" s="677"/>
      <c r="F980" s="677"/>
      <c r="G980" s="677"/>
      <c r="H980" s="677"/>
      <c r="I980" s="677"/>
      <c r="J980" s="677"/>
      <c r="K980" s="677"/>
      <c r="L980" s="677"/>
      <c r="M980" s="678"/>
      <c r="N980" s="677"/>
      <c r="O980" s="677"/>
      <c r="P980" s="677"/>
      <c r="Q980" s="677"/>
      <c r="R980" s="677"/>
      <c r="S980" s="677"/>
      <c r="T980" s="677"/>
      <c r="U980" s="677"/>
      <c r="V980" s="678"/>
      <c r="W980" s="677"/>
      <c r="X980" s="677"/>
      <c r="Y980" s="678"/>
      <c r="Z980" s="677"/>
      <c r="AA980" s="677"/>
      <c r="AB980" s="677"/>
      <c r="AC980" s="677"/>
      <c r="AD980" s="677"/>
      <c r="AE980" s="677"/>
      <c r="AF980" s="677"/>
      <c r="AG980" s="677"/>
      <c r="AH980" s="677"/>
      <c r="AI980" s="677"/>
      <c r="AJ980" s="677"/>
      <c r="AK980" s="677"/>
    </row>
    <row r="981" spans="1:37">
      <c r="A981" s="676"/>
      <c r="B981" s="677"/>
      <c r="C981" s="677"/>
      <c r="D981" s="677"/>
      <c r="E981" s="677"/>
      <c r="F981" s="677"/>
      <c r="G981" s="677"/>
      <c r="H981" s="677"/>
      <c r="I981" s="677"/>
      <c r="J981" s="677"/>
      <c r="K981" s="677"/>
      <c r="L981" s="677"/>
      <c r="M981" s="678"/>
      <c r="N981" s="677"/>
      <c r="O981" s="677"/>
      <c r="P981" s="677"/>
      <c r="Q981" s="677"/>
      <c r="R981" s="677"/>
      <c r="S981" s="677"/>
      <c r="T981" s="677"/>
      <c r="U981" s="677"/>
      <c r="V981" s="678"/>
      <c r="W981" s="677"/>
      <c r="X981" s="677"/>
      <c r="Y981" s="678"/>
      <c r="Z981" s="677"/>
      <c r="AA981" s="677"/>
      <c r="AB981" s="677"/>
      <c r="AC981" s="677"/>
      <c r="AD981" s="677"/>
      <c r="AE981" s="677"/>
      <c r="AF981" s="677"/>
      <c r="AG981" s="677"/>
      <c r="AH981" s="677"/>
      <c r="AI981" s="677"/>
      <c r="AJ981" s="677"/>
      <c r="AK981" s="677"/>
    </row>
    <row r="982" spans="1:37">
      <c r="A982" s="676"/>
      <c r="B982" s="677"/>
      <c r="C982" s="677"/>
      <c r="D982" s="677"/>
      <c r="E982" s="677"/>
      <c r="F982" s="677"/>
      <c r="G982" s="677"/>
      <c r="H982" s="677"/>
      <c r="I982" s="677"/>
      <c r="J982" s="677"/>
      <c r="K982" s="677"/>
      <c r="L982" s="677"/>
      <c r="M982" s="678"/>
      <c r="N982" s="677"/>
      <c r="O982" s="677"/>
      <c r="P982" s="677"/>
      <c r="Q982" s="677"/>
      <c r="R982" s="677"/>
      <c r="S982" s="677"/>
      <c r="T982" s="677"/>
      <c r="U982" s="677"/>
      <c r="V982" s="678"/>
      <c r="W982" s="677"/>
      <c r="X982" s="677"/>
      <c r="Y982" s="678"/>
      <c r="Z982" s="677"/>
      <c r="AA982" s="677"/>
      <c r="AB982" s="677"/>
      <c r="AC982" s="677"/>
      <c r="AD982" s="677"/>
      <c r="AE982" s="677"/>
      <c r="AF982" s="677"/>
      <c r="AG982" s="677"/>
      <c r="AH982" s="677"/>
      <c r="AI982" s="677"/>
      <c r="AJ982" s="677"/>
      <c r="AK982" s="677"/>
    </row>
    <row r="983" spans="1:37">
      <c r="A983" s="676"/>
      <c r="B983" s="677"/>
      <c r="C983" s="677"/>
      <c r="D983" s="677"/>
      <c r="E983" s="677"/>
      <c r="F983" s="677"/>
      <c r="G983" s="677"/>
      <c r="H983" s="677"/>
      <c r="I983" s="677"/>
      <c r="J983" s="677"/>
      <c r="K983" s="677"/>
      <c r="L983" s="677"/>
      <c r="M983" s="678"/>
      <c r="N983" s="677"/>
      <c r="O983" s="677"/>
      <c r="P983" s="677"/>
      <c r="Q983" s="677"/>
      <c r="R983" s="677"/>
      <c r="S983" s="677"/>
      <c r="T983" s="677"/>
      <c r="U983" s="677"/>
      <c r="V983" s="678"/>
      <c r="W983" s="677"/>
      <c r="X983" s="677"/>
      <c r="Y983" s="678"/>
      <c r="Z983" s="677"/>
      <c r="AA983" s="677"/>
      <c r="AB983" s="677"/>
      <c r="AC983" s="677"/>
      <c r="AD983" s="677"/>
      <c r="AE983" s="677"/>
      <c r="AF983" s="677"/>
      <c r="AG983" s="677"/>
      <c r="AH983" s="677"/>
      <c r="AI983" s="677"/>
      <c r="AJ983" s="677"/>
      <c r="AK983" s="677"/>
    </row>
    <row r="984" spans="1:37">
      <c r="A984" s="676"/>
      <c r="B984" s="677"/>
      <c r="C984" s="677"/>
      <c r="D984" s="677"/>
      <c r="E984" s="677"/>
      <c r="F984" s="677"/>
      <c r="G984" s="677"/>
      <c r="H984" s="677"/>
      <c r="I984" s="677"/>
      <c r="J984" s="677"/>
      <c r="K984" s="677"/>
      <c r="L984" s="677"/>
      <c r="M984" s="678"/>
      <c r="N984" s="677"/>
      <c r="O984" s="677"/>
      <c r="P984" s="677"/>
      <c r="Q984" s="677"/>
      <c r="R984" s="677"/>
      <c r="S984" s="677"/>
      <c r="T984" s="677"/>
      <c r="U984" s="677"/>
      <c r="V984" s="678"/>
      <c r="W984" s="677"/>
      <c r="X984" s="677"/>
      <c r="Y984" s="678"/>
      <c r="Z984" s="677"/>
      <c r="AA984" s="677"/>
      <c r="AB984" s="677"/>
      <c r="AC984" s="677"/>
      <c r="AD984" s="677"/>
      <c r="AE984" s="677"/>
      <c r="AF984" s="677"/>
      <c r="AG984" s="677"/>
      <c r="AH984" s="677"/>
      <c r="AI984" s="677"/>
      <c r="AJ984" s="677"/>
      <c r="AK984" s="677"/>
    </row>
    <row r="985" spans="1:37">
      <c r="A985" s="676"/>
      <c r="B985" s="677"/>
      <c r="C985" s="677"/>
      <c r="D985" s="677"/>
      <c r="E985" s="677"/>
      <c r="F985" s="677"/>
      <c r="G985" s="677"/>
      <c r="H985" s="677"/>
      <c r="I985" s="677"/>
      <c r="J985" s="677"/>
      <c r="K985" s="677"/>
      <c r="L985" s="677"/>
      <c r="M985" s="678"/>
      <c r="N985" s="677"/>
      <c r="O985" s="677"/>
      <c r="P985" s="677"/>
      <c r="Q985" s="677"/>
      <c r="R985" s="677"/>
      <c r="S985" s="677"/>
      <c r="T985" s="677"/>
      <c r="U985" s="677"/>
      <c r="V985" s="678"/>
      <c r="W985" s="677"/>
      <c r="X985" s="677"/>
      <c r="Y985" s="678"/>
      <c r="Z985" s="677"/>
      <c r="AA985" s="677"/>
      <c r="AB985" s="677"/>
      <c r="AC985" s="677"/>
      <c r="AD985" s="677"/>
      <c r="AE985" s="677"/>
      <c r="AF985" s="677"/>
      <c r="AG985" s="677"/>
      <c r="AH985" s="677"/>
      <c r="AI985" s="677"/>
      <c r="AJ985" s="677"/>
      <c r="AK985" s="677"/>
    </row>
    <row r="986" spans="1:37">
      <c r="A986" s="676"/>
      <c r="B986" s="677"/>
      <c r="C986" s="677"/>
      <c r="D986" s="677"/>
      <c r="E986" s="677"/>
      <c r="F986" s="677"/>
      <c r="G986" s="677"/>
      <c r="H986" s="677"/>
      <c r="I986" s="677"/>
      <c r="J986" s="677"/>
      <c r="K986" s="677"/>
      <c r="L986" s="677"/>
      <c r="M986" s="678"/>
      <c r="N986" s="677"/>
      <c r="O986" s="677"/>
      <c r="P986" s="677"/>
      <c r="Q986" s="677"/>
      <c r="R986" s="677"/>
      <c r="S986" s="677"/>
      <c r="T986" s="677"/>
      <c r="U986" s="677"/>
      <c r="V986" s="678"/>
      <c r="W986" s="677"/>
      <c r="X986" s="677"/>
      <c r="Y986" s="678"/>
      <c r="Z986" s="677"/>
      <c r="AA986" s="677"/>
      <c r="AB986" s="677"/>
      <c r="AC986" s="677"/>
      <c r="AD986" s="677"/>
      <c r="AE986" s="677"/>
      <c r="AF986" s="677"/>
      <c r="AG986" s="677"/>
      <c r="AH986" s="677"/>
      <c r="AI986" s="677"/>
      <c r="AJ986" s="677"/>
      <c r="AK986" s="677"/>
    </row>
    <row r="987" spans="1:37">
      <c r="A987" s="676"/>
      <c r="B987" s="677"/>
      <c r="C987" s="677"/>
      <c r="D987" s="677"/>
      <c r="E987" s="677"/>
      <c r="F987" s="677"/>
      <c r="G987" s="677"/>
      <c r="H987" s="677"/>
      <c r="I987" s="677"/>
      <c r="J987" s="677"/>
      <c r="K987" s="677"/>
      <c r="L987" s="677"/>
      <c r="M987" s="678"/>
      <c r="N987" s="677"/>
      <c r="O987" s="677"/>
      <c r="P987" s="677"/>
      <c r="Q987" s="677"/>
      <c r="R987" s="677"/>
      <c r="S987" s="677"/>
      <c r="T987" s="677"/>
      <c r="U987" s="677"/>
      <c r="V987" s="678"/>
      <c r="W987" s="677"/>
      <c r="X987" s="677"/>
      <c r="Y987" s="678"/>
      <c r="Z987" s="677"/>
      <c r="AA987" s="677"/>
      <c r="AB987" s="677"/>
      <c r="AC987" s="677"/>
      <c r="AD987" s="677"/>
      <c r="AE987" s="677"/>
      <c r="AF987" s="677"/>
      <c r="AG987" s="677"/>
      <c r="AH987" s="677"/>
      <c r="AI987" s="677"/>
      <c r="AJ987" s="677"/>
      <c r="AK987" s="677"/>
    </row>
    <row r="988" spans="1:37">
      <c r="A988" s="676"/>
      <c r="B988" s="677"/>
      <c r="C988" s="677"/>
      <c r="D988" s="677"/>
      <c r="E988" s="677"/>
      <c r="F988" s="677"/>
      <c r="G988" s="677"/>
      <c r="H988" s="677"/>
      <c r="I988" s="677"/>
      <c r="J988" s="677"/>
      <c r="K988" s="677"/>
      <c r="L988" s="677"/>
      <c r="M988" s="678"/>
      <c r="N988" s="677"/>
      <c r="O988" s="677"/>
      <c r="P988" s="677"/>
      <c r="Q988" s="677"/>
      <c r="R988" s="677"/>
      <c r="S988" s="677"/>
      <c r="T988" s="677"/>
      <c r="U988" s="677"/>
      <c r="V988" s="678"/>
      <c r="W988" s="677"/>
      <c r="X988" s="677"/>
      <c r="Y988" s="678"/>
      <c r="Z988" s="677"/>
      <c r="AA988" s="677"/>
      <c r="AB988" s="677"/>
      <c r="AC988" s="677"/>
      <c r="AD988" s="677"/>
      <c r="AE988" s="677"/>
      <c r="AF988" s="677"/>
      <c r="AG988" s="677"/>
      <c r="AH988" s="677"/>
      <c r="AI988" s="677"/>
      <c r="AJ988" s="677"/>
      <c r="AK988" s="677"/>
    </row>
    <row r="989" spans="1:37">
      <c r="A989" s="676"/>
      <c r="B989" s="677"/>
      <c r="C989" s="677"/>
      <c r="D989" s="677"/>
      <c r="E989" s="677"/>
      <c r="F989" s="677"/>
      <c r="G989" s="677"/>
      <c r="H989" s="677"/>
      <c r="I989" s="677"/>
      <c r="J989" s="677"/>
      <c r="K989" s="677"/>
      <c r="L989" s="677"/>
      <c r="M989" s="678"/>
      <c r="N989" s="677"/>
      <c r="O989" s="677"/>
      <c r="P989" s="677"/>
      <c r="Q989" s="677"/>
      <c r="R989" s="677"/>
      <c r="S989" s="677"/>
      <c r="T989" s="677"/>
      <c r="U989" s="677"/>
      <c r="V989" s="678"/>
      <c r="W989" s="677"/>
      <c r="X989" s="677"/>
      <c r="Y989" s="678"/>
      <c r="Z989" s="677"/>
      <c r="AA989" s="677"/>
      <c r="AB989" s="677"/>
      <c r="AC989" s="677"/>
      <c r="AD989" s="677"/>
      <c r="AE989" s="677"/>
      <c r="AF989" s="677"/>
      <c r="AG989" s="677"/>
      <c r="AH989" s="677"/>
      <c r="AI989" s="677"/>
      <c r="AJ989" s="677"/>
      <c r="AK989" s="677"/>
    </row>
    <row r="990" spans="1:37">
      <c r="A990" s="676"/>
      <c r="B990" s="677"/>
      <c r="C990" s="677"/>
      <c r="D990" s="677"/>
      <c r="E990" s="677"/>
      <c r="F990" s="677"/>
      <c r="G990" s="677"/>
      <c r="H990" s="677"/>
      <c r="I990" s="677"/>
      <c r="J990" s="677"/>
      <c r="K990" s="677"/>
      <c r="L990" s="677"/>
      <c r="M990" s="678"/>
      <c r="N990" s="677"/>
      <c r="O990" s="677"/>
      <c r="P990" s="677"/>
      <c r="Q990" s="677"/>
      <c r="R990" s="677"/>
      <c r="S990" s="677"/>
      <c r="T990" s="677"/>
      <c r="U990" s="677"/>
      <c r="V990" s="678"/>
      <c r="W990" s="677"/>
      <c r="X990" s="677"/>
      <c r="Y990" s="678"/>
      <c r="Z990" s="677"/>
      <c r="AA990" s="677"/>
      <c r="AB990" s="677"/>
      <c r="AC990" s="677"/>
      <c r="AD990" s="677"/>
      <c r="AE990" s="677"/>
      <c r="AF990" s="677"/>
      <c r="AG990" s="677"/>
      <c r="AH990" s="677"/>
      <c r="AI990" s="677"/>
      <c r="AJ990" s="677"/>
      <c r="AK990" s="677"/>
    </row>
    <row r="991" spans="1:37">
      <c r="A991" s="676"/>
      <c r="B991" s="677"/>
      <c r="C991" s="677"/>
      <c r="D991" s="677"/>
      <c r="E991" s="677"/>
      <c r="F991" s="677"/>
      <c r="G991" s="677"/>
      <c r="H991" s="677"/>
      <c r="I991" s="677"/>
      <c r="J991" s="677"/>
      <c r="K991" s="677"/>
      <c r="L991" s="677"/>
      <c r="M991" s="678"/>
      <c r="N991" s="677"/>
      <c r="O991" s="677"/>
      <c r="P991" s="677"/>
      <c r="Q991" s="677"/>
      <c r="R991" s="677"/>
      <c r="S991" s="677"/>
      <c r="T991" s="677"/>
      <c r="U991" s="677"/>
      <c r="V991" s="678"/>
      <c r="W991" s="677"/>
      <c r="X991" s="677"/>
      <c r="Y991" s="678"/>
      <c r="Z991" s="677"/>
      <c r="AA991" s="677"/>
      <c r="AB991" s="677"/>
      <c r="AC991" s="677"/>
      <c r="AD991" s="677"/>
      <c r="AE991" s="677"/>
      <c r="AF991" s="677"/>
      <c r="AG991" s="677"/>
      <c r="AH991" s="677"/>
      <c r="AI991" s="677"/>
      <c r="AJ991" s="677"/>
      <c r="AK991" s="677"/>
    </row>
    <row r="992" spans="1:37">
      <c r="A992" s="676"/>
      <c r="B992" s="677"/>
      <c r="C992" s="677"/>
      <c r="D992" s="677"/>
      <c r="E992" s="677"/>
      <c r="F992" s="677"/>
      <c r="G992" s="677"/>
      <c r="H992" s="677"/>
      <c r="I992" s="677"/>
      <c r="J992" s="677"/>
      <c r="K992" s="677"/>
      <c r="L992" s="677"/>
      <c r="M992" s="678"/>
      <c r="N992" s="677"/>
      <c r="O992" s="677"/>
      <c r="P992" s="677"/>
      <c r="Q992" s="677"/>
      <c r="R992" s="677"/>
      <c r="S992" s="677"/>
      <c r="T992" s="677"/>
      <c r="U992" s="677"/>
      <c r="V992" s="678"/>
      <c r="W992" s="677"/>
      <c r="X992" s="677"/>
      <c r="Y992" s="678"/>
      <c r="Z992" s="677"/>
      <c r="AA992" s="677"/>
      <c r="AB992" s="677"/>
      <c r="AC992" s="677"/>
      <c r="AD992" s="677"/>
      <c r="AE992" s="677"/>
      <c r="AF992" s="677"/>
      <c r="AG992" s="677"/>
      <c r="AH992" s="677"/>
      <c r="AI992" s="677"/>
      <c r="AJ992" s="677"/>
      <c r="AK992" s="677"/>
    </row>
    <row r="993" spans="1:37">
      <c r="A993" s="676"/>
      <c r="B993" s="677"/>
      <c r="C993" s="677"/>
      <c r="D993" s="677"/>
      <c r="E993" s="677"/>
      <c r="F993" s="677"/>
      <c r="G993" s="677"/>
      <c r="H993" s="677"/>
      <c r="I993" s="677"/>
      <c r="J993" s="677"/>
      <c r="K993" s="677"/>
      <c r="L993" s="677"/>
      <c r="M993" s="678"/>
      <c r="N993" s="677"/>
      <c r="O993" s="677"/>
      <c r="P993" s="677"/>
      <c r="Q993" s="677"/>
      <c r="R993" s="677"/>
      <c r="S993" s="677"/>
      <c r="T993" s="677"/>
      <c r="U993" s="677"/>
      <c r="V993" s="678"/>
      <c r="W993" s="677"/>
      <c r="X993" s="677"/>
      <c r="Y993" s="678"/>
      <c r="Z993" s="677"/>
      <c r="AA993" s="677"/>
      <c r="AB993" s="677"/>
      <c r="AC993" s="677"/>
      <c r="AD993" s="677"/>
      <c r="AE993" s="677"/>
      <c r="AF993" s="677"/>
      <c r="AG993" s="677"/>
      <c r="AH993" s="677"/>
      <c r="AI993" s="677"/>
      <c r="AJ993" s="677"/>
      <c r="AK993" s="677"/>
    </row>
    <row r="994" spans="1:37">
      <c r="A994" s="676"/>
      <c r="B994" s="677"/>
      <c r="C994" s="677"/>
      <c r="D994" s="677"/>
      <c r="E994" s="677"/>
      <c r="F994" s="677"/>
      <c r="G994" s="677"/>
      <c r="H994" s="677"/>
      <c r="I994" s="677"/>
      <c r="J994" s="677"/>
      <c r="K994" s="677"/>
      <c r="L994" s="677"/>
      <c r="M994" s="678"/>
      <c r="N994" s="677"/>
      <c r="O994" s="677"/>
      <c r="P994" s="677"/>
      <c r="Q994" s="677"/>
      <c r="R994" s="677"/>
      <c r="S994" s="677"/>
      <c r="T994" s="677"/>
      <c r="U994" s="677"/>
      <c r="V994" s="678"/>
      <c r="W994" s="677"/>
      <c r="X994" s="677"/>
      <c r="Y994" s="678"/>
      <c r="Z994" s="677"/>
      <c r="AA994" s="677"/>
      <c r="AB994" s="677"/>
      <c r="AC994" s="677"/>
      <c r="AD994" s="677"/>
      <c r="AE994" s="677"/>
      <c r="AF994" s="677"/>
      <c r="AG994" s="677"/>
      <c r="AH994" s="677"/>
      <c r="AI994" s="677"/>
      <c r="AJ994" s="677"/>
      <c r="AK994" s="677"/>
    </row>
    <row r="995" spans="1:37">
      <c r="A995" s="676"/>
      <c r="B995" s="677"/>
      <c r="C995" s="677"/>
      <c r="D995" s="677"/>
      <c r="E995" s="677"/>
      <c r="F995" s="677"/>
      <c r="G995" s="677"/>
      <c r="H995" s="677"/>
      <c r="I995" s="677"/>
      <c r="J995" s="677"/>
      <c r="K995" s="677"/>
      <c r="L995" s="677"/>
      <c r="M995" s="678"/>
      <c r="N995" s="677"/>
      <c r="O995" s="677"/>
      <c r="P995" s="677"/>
      <c r="Q995" s="677"/>
      <c r="R995" s="677"/>
      <c r="S995" s="677"/>
      <c r="T995" s="677"/>
      <c r="U995" s="677"/>
      <c r="V995" s="678"/>
      <c r="W995" s="677"/>
      <c r="X995" s="677"/>
      <c r="Y995" s="678"/>
      <c r="Z995" s="677"/>
      <c r="AA995" s="677"/>
      <c r="AB995" s="677"/>
      <c r="AC995" s="677"/>
      <c r="AD995" s="677"/>
      <c r="AE995" s="677"/>
      <c r="AF995" s="677"/>
      <c r="AG995" s="677"/>
      <c r="AH995" s="677"/>
      <c r="AI995" s="677"/>
      <c r="AJ995" s="677"/>
      <c r="AK995" s="677"/>
    </row>
    <row r="996" spans="1:37">
      <c r="A996" s="676"/>
      <c r="B996" s="677"/>
      <c r="C996" s="677"/>
      <c r="D996" s="677"/>
      <c r="E996" s="677"/>
      <c r="F996" s="677"/>
      <c r="G996" s="677"/>
      <c r="H996" s="677"/>
      <c r="I996" s="677"/>
      <c r="J996" s="677"/>
      <c r="K996" s="677"/>
      <c r="L996" s="677"/>
      <c r="M996" s="678"/>
      <c r="N996" s="677"/>
      <c r="O996" s="677"/>
      <c r="P996" s="677"/>
      <c r="Q996" s="677"/>
      <c r="R996" s="677"/>
      <c r="S996" s="677"/>
      <c r="T996" s="677"/>
      <c r="U996" s="677"/>
      <c r="V996" s="678"/>
      <c r="W996" s="677"/>
      <c r="X996" s="677"/>
      <c r="Y996" s="678"/>
      <c r="Z996" s="677"/>
      <c r="AA996" s="677"/>
      <c r="AB996" s="677"/>
      <c r="AC996" s="677"/>
      <c r="AD996" s="677"/>
      <c r="AE996" s="677"/>
      <c r="AF996" s="677"/>
      <c r="AG996" s="677"/>
      <c r="AH996" s="677"/>
      <c r="AI996" s="677"/>
      <c r="AJ996" s="677"/>
      <c r="AK996" s="677"/>
    </row>
    <row r="997" spans="1:37">
      <c r="A997" s="676"/>
      <c r="B997" s="677"/>
      <c r="C997" s="677"/>
      <c r="D997" s="677"/>
      <c r="E997" s="677"/>
      <c r="F997" s="677"/>
      <c r="G997" s="677"/>
      <c r="H997" s="677"/>
      <c r="I997" s="677"/>
      <c r="J997" s="677"/>
      <c r="K997" s="677"/>
      <c r="L997" s="677"/>
      <c r="M997" s="678"/>
      <c r="N997" s="677"/>
      <c r="O997" s="677"/>
      <c r="P997" s="677"/>
      <c r="Q997" s="677"/>
      <c r="R997" s="677"/>
      <c r="S997" s="677"/>
      <c r="T997" s="677"/>
      <c r="U997" s="677"/>
      <c r="V997" s="678"/>
      <c r="W997" s="677"/>
      <c r="X997" s="677"/>
      <c r="Y997" s="678"/>
      <c r="Z997" s="677"/>
      <c r="AA997" s="677"/>
      <c r="AB997" s="677"/>
      <c r="AC997" s="677"/>
      <c r="AD997" s="677"/>
      <c r="AE997" s="677"/>
      <c r="AF997" s="677"/>
      <c r="AG997" s="677"/>
      <c r="AH997" s="677"/>
      <c r="AI997" s="677"/>
      <c r="AJ997" s="677"/>
      <c r="AK997" s="677"/>
    </row>
  </sheetData>
  <mergeCells count="4">
    <mergeCell ref="B1:G1"/>
    <mergeCell ref="K1:P1"/>
    <mergeCell ref="T1:Y1"/>
    <mergeCell ref="AE1:A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"/>
  <sheetViews>
    <sheetView workbookViewId="0"/>
  </sheetViews>
  <sheetFormatPr defaultColWidth="14.42578125" defaultRowHeight="15" customHeight="1"/>
  <sheetData>
    <row r="1" spans="1:12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Pumpkin!A3</f>
        <v>43661</v>
      </c>
      <c r="B3" s="708" t="s">
        <v>97</v>
      </c>
      <c r="C3" s="709">
        <f>Computations!AX4</f>
        <v>0</v>
      </c>
      <c r="D3" s="709">
        <f>Computations!AX13</f>
        <v>0</v>
      </c>
      <c r="E3" s="709">
        <f>Computations!AX22</f>
        <v>0</v>
      </c>
      <c r="F3" s="709">
        <f>Computations!AX31</f>
        <v>0</v>
      </c>
      <c r="G3" s="709">
        <f>Computations!AX40</f>
        <v>0</v>
      </c>
      <c r="H3" s="709">
        <f>Computations!AX49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MIN(E3,F3,G3,H3,C3,D3)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I1014"/>
  <sheetViews>
    <sheetView workbookViewId="0">
      <pane xSplit="2" topLeftCell="F1" activePane="topRight" state="frozen"/>
      <selection pane="topRight" activeCell="D18" sqref="D18"/>
    </sheetView>
  </sheetViews>
  <sheetFormatPr defaultColWidth="14.42578125" defaultRowHeight="15" customHeight="1" outlineLevelCol="1"/>
  <cols>
    <col min="3" max="80" width="14.42578125" outlineLevel="1"/>
  </cols>
  <sheetData>
    <row r="1" spans="1:139">
      <c r="A1" s="712" t="s">
        <v>263</v>
      </c>
      <c r="B1" s="712" t="s">
        <v>3</v>
      </c>
      <c r="C1" s="713">
        <v>43374</v>
      </c>
      <c r="D1" s="713">
        <v>43375</v>
      </c>
      <c r="E1" s="713">
        <v>43376</v>
      </c>
      <c r="F1" s="713">
        <v>43377</v>
      </c>
      <c r="G1" s="713">
        <v>43378</v>
      </c>
      <c r="H1" s="713">
        <v>43379</v>
      </c>
      <c r="I1" s="713">
        <v>43380</v>
      </c>
      <c r="J1" s="713">
        <v>43381</v>
      </c>
      <c r="K1" s="713">
        <v>43382</v>
      </c>
      <c r="L1" s="713">
        <v>43383</v>
      </c>
      <c r="M1" s="713">
        <v>43384</v>
      </c>
      <c r="N1" s="713">
        <v>43385</v>
      </c>
      <c r="O1" s="713">
        <v>43386</v>
      </c>
      <c r="P1" s="713">
        <v>43388</v>
      </c>
      <c r="Q1" s="713">
        <v>43389</v>
      </c>
      <c r="R1" s="713">
        <v>43390</v>
      </c>
      <c r="S1" s="713">
        <v>43391</v>
      </c>
      <c r="T1" s="713">
        <v>43392</v>
      </c>
      <c r="U1" s="713">
        <v>43393</v>
      </c>
      <c r="V1" s="714">
        <f>U1+2</f>
        <v>43395</v>
      </c>
      <c r="W1" s="714">
        <f t="shared" ref="W1:AA1" si="0">V1+1</f>
        <v>43396</v>
      </c>
      <c r="X1" s="714">
        <f t="shared" si="0"/>
        <v>43397</v>
      </c>
      <c r="Y1" s="714">
        <f t="shared" si="0"/>
        <v>43398</v>
      </c>
      <c r="Z1" s="714">
        <f t="shared" si="0"/>
        <v>43399</v>
      </c>
      <c r="AA1" s="714">
        <f t="shared" si="0"/>
        <v>43400</v>
      </c>
      <c r="AB1" s="715">
        <f>AA1+2</f>
        <v>43402</v>
      </c>
      <c r="AC1" s="714">
        <f t="shared" ref="AC1:AG1" si="1">AB1+1</f>
        <v>43403</v>
      </c>
      <c r="AD1" s="715">
        <f t="shared" si="1"/>
        <v>43404</v>
      </c>
      <c r="AE1" s="714">
        <f t="shared" si="1"/>
        <v>43405</v>
      </c>
      <c r="AF1" s="714">
        <f t="shared" si="1"/>
        <v>43406</v>
      </c>
      <c r="AG1" s="714">
        <f t="shared" si="1"/>
        <v>43407</v>
      </c>
      <c r="AH1" s="716">
        <f>AG1+2</f>
        <v>43409</v>
      </c>
      <c r="AI1" s="716">
        <f t="shared" ref="AI1:AM1" si="2">AH1+1</f>
        <v>43410</v>
      </c>
      <c r="AJ1" s="716">
        <f t="shared" si="2"/>
        <v>43411</v>
      </c>
      <c r="AK1" s="716">
        <f t="shared" si="2"/>
        <v>43412</v>
      </c>
      <c r="AL1" s="716">
        <f t="shared" si="2"/>
        <v>43413</v>
      </c>
      <c r="AM1" s="716">
        <f t="shared" si="2"/>
        <v>43414</v>
      </c>
      <c r="AN1" s="716">
        <f>AM1+2</f>
        <v>43416</v>
      </c>
      <c r="AO1" s="716">
        <f t="shared" ref="AO1:AS1" si="3">AN1+1</f>
        <v>43417</v>
      </c>
      <c r="AP1" s="716">
        <f t="shared" si="3"/>
        <v>43418</v>
      </c>
      <c r="AQ1" s="716">
        <f t="shared" si="3"/>
        <v>43419</v>
      </c>
      <c r="AR1" s="716">
        <f t="shared" si="3"/>
        <v>43420</v>
      </c>
      <c r="AS1" s="716">
        <f t="shared" si="3"/>
        <v>43421</v>
      </c>
      <c r="AT1" s="717">
        <v>43423</v>
      </c>
      <c r="AU1" s="717">
        <v>43424</v>
      </c>
      <c r="AV1" s="717">
        <v>43425</v>
      </c>
      <c r="AW1" s="717">
        <v>43426</v>
      </c>
      <c r="AX1" s="717">
        <v>43427</v>
      </c>
      <c r="AY1" s="717">
        <v>43428</v>
      </c>
      <c r="AZ1" s="717">
        <v>43430</v>
      </c>
      <c r="BA1" s="717">
        <v>43431</v>
      </c>
      <c r="BB1" s="717">
        <v>43432</v>
      </c>
      <c r="BC1" s="717">
        <v>43433</v>
      </c>
      <c r="BD1" s="717">
        <v>43434</v>
      </c>
      <c r="BE1" s="717">
        <v>43435</v>
      </c>
      <c r="BF1" s="717">
        <f>BE1+2</f>
        <v>43437</v>
      </c>
      <c r="BG1" s="717">
        <f t="shared" ref="BG1:BR1" si="4">BF1+1</f>
        <v>43438</v>
      </c>
      <c r="BH1" s="717">
        <f t="shared" si="4"/>
        <v>43439</v>
      </c>
      <c r="BI1" s="717">
        <f t="shared" si="4"/>
        <v>43440</v>
      </c>
      <c r="BJ1" s="717">
        <f t="shared" si="4"/>
        <v>43441</v>
      </c>
      <c r="BK1" s="717">
        <f t="shared" si="4"/>
        <v>43442</v>
      </c>
      <c r="BL1" s="717">
        <f t="shared" si="4"/>
        <v>43443</v>
      </c>
      <c r="BM1" s="717">
        <f t="shared" si="4"/>
        <v>43444</v>
      </c>
      <c r="BN1" s="717">
        <f t="shared" si="4"/>
        <v>43445</v>
      </c>
      <c r="BO1" s="717">
        <f t="shared" si="4"/>
        <v>43446</v>
      </c>
      <c r="BP1" s="717">
        <f t="shared" si="4"/>
        <v>43447</v>
      </c>
      <c r="BQ1" s="717">
        <f t="shared" si="4"/>
        <v>43448</v>
      </c>
      <c r="BR1" s="717">
        <f t="shared" si="4"/>
        <v>43449</v>
      </c>
      <c r="BS1" s="717">
        <f>BR1+2</f>
        <v>43451</v>
      </c>
      <c r="BT1" s="717">
        <f t="shared" ref="BT1:BX1" si="5">BS1+1</f>
        <v>43452</v>
      </c>
      <c r="BU1" s="717">
        <f t="shared" si="5"/>
        <v>43453</v>
      </c>
      <c r="BV1" s="717">
        <f t="shared" si="5"/>
        <v>43454</v>
      </c>
      <c r="BW1" s="717">
        <f t="shared" si="5"/>
        <v>43455</v>
      </c>
      <c r="BX1" s="717">
        <f t="shared" si="5"/>
        <v>43456</v>
      </c>
      <c r="BY1" s="717">
        <v>43461</v>
      </c>
      <c r="BZ1" s="717">
        <f t="shared" ref="BZ1:CA1" si="6">BY1+1</f>
        <v>43462</v>
      </c>
      <c r="CA1" s="717">
        <f t="shared" si="6"/>
        <v>43463</v>
      </c>
      <c r="CB1" s="717">
        <f>CA1+2</f>
        <v>43465</v>
      </c>
      <c r="CC1" s="718">
        <v>43467</v>
      </c>
      <c r="CD1" s="717">
        <f t="shared" ref="CD1:CE1" si="7">CC1+1</f>
        <v>43468</v>
      </c>
      <c r="CE1" s="717">
        <f t="shared" si="7"/>
        <v>43469</v>
      </c>
      <c r="CF1" s="718">
        <v>43472</v>
      </c>
      <c r="CG1" s="718">
        <f t="shared" ref="CG1:CI1" si="8">CF1+1</f>
        <v>43473</v>
      </c>
      <c r="CH1" s="718">
        <f t="shared" si="8"/>
        <v>43474</v>
      </c>
      <c r="CI1" s="718">
        <f t="shared" si="8"/>
        <v>43475</v>
      </c>
      <c r="CJ1" s="718">
        <v>43476</v>
      </c>
      <c r="CK1" s="718">
        <v>43477</v>
      </c>
      <c r="CL1" s="718">
        <v>43479</v>
      </c>
      <c r="CM1" s="718">
        <v>43480</v>
      </c>
      <c r="CN1" s="718">
        <v>43481</v>
      </c>
      <c r="CO1" s="718">
        <v>43482</v>
      </c>
      <c r="CP1" s="718">
        <v>43483</v>
      </c>
      <c r="CQ1" s="718">
        <v>43484</v>
      </c>
      <c r="CR1" s="718">
        <v>43486</v>
      </c>
      <c r="CS1" s="718">
        <v>43487</v>
      </c>
      <c r="CT1" s="718">
        <v>43488</v>
      </c>
      <c r="CU1" s="718">
        <v>43489</v>
      </c>
      <c r="CV1" s="718">
        <v>43490</v>
      </c>
      <c r="CW1" s="718">
        <v>43493</v>
      </c>
      <c r="CX1" s="718">
        <v>43494</v>
      </c>
      <c r="CY1" s="718">
        <v>43495</v>
      </c>
      <c r="CZ1" s="718">
        <v>43496</v>
      </c>
      <c r="DA1" s="718">
        <v>43497</v>
      </c>
      <c r="DB1" s="718">
        <v>43500</v>
      </c>
      <c r="DC1" s="718">
        <v>43501</v>
      </c>
      <c r="DD1" s="718">
        <v>43502</v>
      </c>
      <c r="DE1" s="718">
        <v>43503</v>
      </c>
      <c r="DF1" s="718">
        <v>43507</v>
      </c>
      <c r="DG1" s="718">
        <v>43508</v>
      </c>
      <c r="DH1" s="718">
        <v>43509</v>
      </c>
      <c r="DI1" s="718">
        <v>43510</v>
      </c>
      <c r="DJ1" s="718">
        <v>43511</v>
      </c>
      <c r="DK1" s="718">
        <v>43514</v>
      </c>
      <c r="DL1" s="718">
        <v>43515</v>
      </c>
      <c r="DM1" s="718">
        <v>43516</v>
      </c>
      <c r="DN1" s="718">
        <v>43517</v>
      </c>
      <c r="DO1" s="718">
        <v>43518</v>
      </c>
      <c r="DP1" s="718">
        <v>43521</v>
      </c>
      <c r="DQ1" s="718">
        <v>43522</v>
      </c>
      <c r="DR1" s="718">
        <v>43523</v>
      </c>
      <c r="DS1" s="718">
        <v>43524</v>
      </c>
      <c r="DT1" s="718">
        <v>43525</v>
      </c>
      <c r="DU1" s="718">
        <v>43528</v>
      </c>
      <c r="DV1" s="718">
        <v>43529</v>
      </c>
      <c r="DW1" s="718">
        <v>43530</v>
      </c>
      <c r="DX1" s="718">
        <v>43531</v>
      </c>
      <c r="DY1" s="718">
        <v>43532</v>
      </c>
      <c r="DZ1" s="718">
        <v>43535</v>
      </c>
      <c r="EA1" s="718">
        <v>43536</v>
      </c>
      <c r="EB1" s="718">
        <v>43537</v>
      </c>
      <c r="EC1" s="718">
        <v>43538</v>
      </c>
      <c r="ED1" s="718">
        <v>43539</v>
      </c>
      <c r="EE1" s="718">
        <v>43542</v>
      </c>
      <c r="EF1" s="718">
        <v>43543</v>
      </c>
      <c r="EG1" s="718">
        <v>43544</v>
      </c>
      <c r="EH1" s="718">
        <v>43545</v>
      </c>
      <c r="EI1" s="718"/>
    </row>
    <row r="2" spans="1:139">
      <c r="A2" s="719" t="s">
        <v>140</v>
      </c>
      <c r="B2" s="720" t="s">
        <v>18</v>
      </c>
      <c r="C2" s="721">
        <v>35.590000000000003</v>
      </c>
      <c r="D2" s="721">
        <v>35.590000000000003</v>
      </c>
      <c r="E2" s="721">
        <v>35.229999999999997</v>
      </c>
      <c r="F2" s="721">
        <v>35.590000000000003</v>
      </c>
      <c r="G2" s="721">
        <v>35.380000000000003</v>
      </c>
      <c r="H2" s="722">
        <v>35.381963216103344</v>
      </c>
      <c r="I2" s="722">
        <v>36.169260884253838</v>
      </c>
      <c r="J2" s="722">
        <v>36.169260884253838</v>
      </c>
      <c r="K2" s="722">
        <v>36.169260884253838</v>
      </c>
      <c r="L2" s="722">
        <v>35.381963216103344</v>
      </c>
      <c r="M2" s="722">
        <v>36.169260884253838</v>
      </c>
      <c r="N2" s="722">
        <v>35.543014175508283</v>
      </c>
      <c r="O2" s="722">
        <v>35.543014175508283</v>
      </c>
      <c r="P2" s="721">
        <v>32.799999999999997</v>
      </c>
      <c r="Q2" s="721">
        <v>35.44</v>
      </c>
      <c r="R2" s="722">
        <f>'Market Change Summary'!D5</f>
        <v>0</v>
      </c>
      <c r="S2" s="722">
        <v>35.439919039904503</v>
      </c>
      <c r="T2" s="722">
        <v>35.439919039904503</v>
      </c>
      <c r="U2" s="722">
        <v>35.439919039904503</v>
      </c>
      <c r="V2" s="722">
        <v>35.439919039904503</v>
      </c>
      <c r="W2" s="722">
        <v>36.235478237424481</v>
      </c>
      <c r="X2" s="724">
        <v>38.313575506236305</v>
      </c>
      <c r="Y2" s="725">
        <f>'Market Change Summary'!$D5</f>
        <v>0</v>
      </c>
      <c r="Z2" s="724">
        <v>38.313575506236305</v>
      </c>
      <c r="AA2" s="724">
        <v>38.313575506236305</v>
      </c>
      <c r="AB2" s="726">
        <v>38.596428328883114</v>
      </c>
      <c r="AC2" s="727">
        <v>33.840000000000003</v>
      </c>
      <c r="AD2" s="726">
        <v>38.919858188236361</v>
      </c>
      <c r="AE2" s="728">
        <v>39.241267662002763</v>
      </c>
      <c r="AF2" s="729">
        <v>36.436616858028152</v>
      </c>
      <c r="AG2" s="729">
        <v>37.214037647050027</v>
      </c>
      <c r="AH2" s="729">
        <v>37.214037647050027</v>
      </c>
      <c r="AI2" s="729">
        <v>36.319095082110806</v>
      </c>
      <c r="AJ2" s="729">
        <v>37.214037647050027</v>
      </c>
      <c r="AK2" s="729">
        <v>37.214037647050027</v>
      </c>
      <c r="AL2" s="729">
        <v>37.214037647050027</v>
      </c>
      <c r="AM2" s="730">
        <v>37.214037647050027</v>
      </c>
      <c r="AN2" s="724">
        <v>37.214037647050027</v>
      </c>
      <c r="AO2" s="724">
        <v>36.746634087783285</v>
      </c>
      <c r="AP2" s="731">
        <v>37.208065994685221</v>
      </c>
      <c r="AQ2" s="731">
        <v>37.208065994685221</v>
      </c>
      <c r="AR2" s="731">
        <v>37.208065994685221</v>
      </c>
      <c r="AS2" s="731">
        <v>36.988598384563808</v>
      </c>
      <c r="AT2" s="731">
        <v>36.988598384563808</v>
      </c>
      <c r="AU2" s="731">
        <v>36.715142656541651</v>
      </c>
      <c r="AV2" s="731">
        <v>37.615192970010689</v>
      </c>
      <c r="AW2" s="731">
        <v>37.615192970010689</v>
      </c>
      <c r="AX2" s="731">
        <v>37.615192970010689</v>
      </c>
      <c r="AY2" s="731">
        <v>37.279962840766025</v>
      </c>
      <c r="AZ2" s="731">
        <v>37.279962840766025</v>
      </c>
      <c r="BA2" s="731">
        <v>36.333727686284931</v>
      </c>
      <c r="BB2" s="731">
        <v>36.333727686284931</v>
      </c>
      <c r="BC2" s="731">
        <v>36.898341214222505</v>
      </c>
      <c r="BD2" s="731">
        <v>36.898341214222505</v>
      </c>
      <c r="BE2" s="732">
        <f>'Market Change Summary'!$D5</f>
        <v>0</v>
      </c>
      <c r="BF2" s="731">
        <v>36.591813184565375</v>
      </c>
      <c r="BG2" s="731">
        <v>36.591813184565375</v>
      </c>
      <c r="BH2" s="731">
        <v>36.889634506928303</v>
      </c>
      <c r="BI2" s="732">
        <f>'Market Change Summary'!$D5</f>
        <v>0</v>
      </c>
      <c r="BJ2" s="732">
        <f>'Market Change Summary'!$D5</f>
        <v>0</v>
      </c>
      <c r="BK2" s="731">
        <v>36.889634506928303</v>
      </c>
      <c r="BL2" s="731">
        <v>36.889634506928303</v>
      </c>
      <c r="BM2" s="731">
        <v>37.722018995922724</v>
      </c>
      <c r="BN2" s="724">
        <v>37.722018995922724</v>
      </c>
      <c r="BO2" s="731">
        <v>37.722018995922724</v>
      </c>
      <c r="BP2" s="731">
        <v>37.722018995922724</v>
      </c>
      <c r="BQ2" s="732">
        <f>'Market Change Summary'!$D5</f>
        <v>0</v>
      </c>
      <c r="BR2" s="731">
        <v>36.659900546326917</v>
      </c>
      <c r="BS2" s="731">
        <v>36.659900546326917</v>
      </c>
      <c r="BT2" s="731">
        <v>35.967018704299498</v>
      </c>
      <c r="BU2" s="732">
        <f>'Market Change Summary'!$D5</f>
        <v>0</v>
      </c>
      <c r="BV2" s="731">
        <v>35.967018704299498</v>
      </c>
      <c r="BW2" s="731">
        <v>35.967018704299498</v>
      </c>
      <c r="BX2" s="731">
        <v>35.967018704299498</v>
      </c>
      <c r="BY2" s="724">
        <v>35.967018704299498</v>
      </c>
      <c r="BZ2" s="724">
        <v>35.967018704299498</v>
      </c>
      <c r="CA2" s="724">
        <v>35.967018704299498</v>
      </c>
      <c r="CB2" s="728">
        <v>35.967018704299498</v>
      </c>
      <c r="CC2" s="724">
        <v>35.967018704299498</v>
      </c>
      <c r="CD2" s="724">
        <v>35.967018704299498</v>
      </c>
      <c r="CE2" s="724">
        <v>35.967018704299498</v>
      </c>
      <c r="CF2" s="724">
        <v>35.314441559546218</v>
      </c>
      <c r="CG2" s="724">
        <v>35.604868954615561</v>
      </c>
      <c r="CH2" s="724">
        <v>35.604868954615561</v>
      </c>
      <c r="CI2" s="724">
        <v>35.604868954615561</v>
      </c>
      <c r="CJ2" s="733">
        <v>35.6</v>
      </c>
      <c r="CK2" s="731">
        <v>35.916183202219216</v>
      </c>
      <c r="CL2" s="731">
        <v>35.916183202219216</v>
      </c>
      <c r="CM2" s="731">
        <f>'Market Change Summary'!D5</f>
        <v>0</v>
      </c>
      <c r="CN2" s="731">
        <f>'Market Change Summary'!D5</f>
        <v>0</v>
      </c>
      <c r="CO2" s="731">
        <v>34.822705588513358</v>
      </c>
      <c r="CP2" s="731">
        <v>34.822705588513358</v>
      </c>
      <c r="CQ2" s="731">
        <v>34.822705588513358</v>
      </c>
      <c r="CR2" s="731">
        <v>36.509128440808304</v>
      </c>
      <c r="CS2" s="735">
        <v>38.577793341014051</v>
      </c>
      <c r="CT2" s="736">
        <v>38.0106865697283</v>
      </c>
      <c r="CU2" s="731">
        <v>37.035140393235004</v>
      </c>
      <c r="CV2" s="731">
        <v>37.035140393235004</v>
      </c>
      <c r="CW2" s="731">
        <v>37.035140393235004</v>
      </c>
      <c r="CX2" s="731">
        <v>37.035140393235004</v>
      </c>
      <c r="CY2" s="731">
        <v>37.035140393235004</v>
      </c>
      <c r="CZ2" s="731">
        <v>37.223974062366182</v>
      </c>
      <c r="DA2" s="731">
        <v>37.223974062366182</v>
      </c>
      <c r="DB2" s="731">
        <f>'Market Change Summary'!D5</f>
        <v>0</v>
      </c>
      <c r="DC2" s="731">
        <v>36.424617880455408</v>
      </c>
      <c r="DD2" s="731">
        <v>42.146760139273781</v>
      </c>
      <c r="DE2" s="737">
        <v>36.799999999999997</v>
      </c>
      <c r="DF2" s="737">
        <v>36.799999999999997</v>
      </c>
      <c r="DG2" s="737">
        <v>36.799999999999997</v>
      </c>
      <c r="DH2" s="737">
        <v>36.799999999999997</v>
      </c>
      <c r="DI2" s="737">
        <v>36.799999999999997</v>
      </c>
      <c r="DJ2" s="737">
        <v>36.799999999999997</v>
      </c>
      <c r="DK2" s="737">
        <v>38.5</v>
      </c>
      <c r="DL2" s="737">
        <v>38.5</v>
      </c>
      <c r="DM2" s="737">
        <v>38.5</v>
      </c>
      <c r="DN2" s="737">
        <v>38.5</v>
      </c>
      <c r="DO2" s="737">
        <v>38.5</v>
      </c>
      <c r="DP2" s="737">
        <v>39.5</v>
      </c>
      <c r="DQ2" s="737">
        <v>39.5</v>
      </c>
      <c r="DR2" s="737">
        <v>39.5</v>
      </c>
      <c r="DS2" s="737">
        <v>39.5</v>
      </c>
      <c r="DT2" s="737">
        <v>39.5</v>
      </c>
      <c r="DU2" s="737">
        <v>39.5</v>
      </c>
      <c r="DV2" s="737">
        <v>39.5</v>
      </c>
      <c r="DW2" s="737">
        <v>39.5</v>
      </c>
      <c r="DX2" s="737">
        <v>39.5</v>
      </c>
      <c r="DY2" s="737">
        <v>39.5</v>
      </c>
      <c r="DZ2" s="731" t="e">
        <f>Bananas!K7</f>
        <v>#REF!</v>
      </c>
      <c r="EA2" s="731" t="e">
        <f t="shared" ref="EA2:EF2" si="9">DZ2</f>
        <v>#REF!</v>
      </c>
      <c r="EB2" s="731" t="e">
        <f t="shared" si="9"/>
        <v>#REF!</v>
      </c>
      <c r="EC2" s="731" t="e">
        <f t="shared" si="9"/>
        <v>#REF!</v>
      </c>
      <c r="ED2" s="731" t="e">
        <f t="shared" si="9"/>
        <v>#REF!</v>
      </c>
      <c r="EE2" s="731" t="e">
        <f t="shared" si="9"/>
        <v>#REF!</v>
      </c>
      <c r="EF2" s="731" t="e">
        <f t="shared" si="9"/>
        <v>#REF!</v>
      </c>
      <c r="EG2" s="731" t="e">
        <f>Bananas!K7</f>
        <v>#REF!</v>
      </c>
      <c r="EH2" s="731"/>
      <c r="EI2" s="731"/>
    </row>
    <row r="3" spans="1:139">
      <c r="A3" s="738" t="s">
        <v>140</v>
      </c>
      <c r="B3" s="739" t="s">
        <v>24</v>
      </c>
      <c r="C3" s="740">
        <v>43.95</v>
      </c>
      <c r="D3" s="740">
        <v>43.95</v>
      </c>
      <c r="E3" s="740">
        <v>43.07</v>
      </c>
      <c r="F3" s="740">
        <v>43.15</v>
      </c>
      <c r="G3" s="740">
        <v>43.07</v>
      </c>
      <c r="H3" s="742">
        <v>43.146127946127955</v>
      </c>
      <c r="I3" s="742">
        <v>41.093602693602698</v>
      </c>
      <c r="J3" s="742">
        <v>41.093602693602698</v>
      </c>
      <c r="K3" s="742">
        <v>41.093602693602698</v>
      </c>
      <c r="L3" s="742">
        <v>41.093602693602698</v>
      </c>
      <c r="M3" s="742">
        <v>41.093602693602698</v>
      </c>
      <c r="N3" s="742">
        <v>41.070707070707073</v>
      </c>
      <c r="O3" s="742">
        <v>41.070707070707073</v>
      </c>
      <c r="P3" s="740">
        <v>41.1</v>
      </c>
      <c r="Q3" s="742">
        <v>41.192143658810323</v>
      </c>
      <c r="R3" s="740">
        <v>41.48</v>
      </c>
      <c r="S3" s="742">
        <v>41.463075196408532</v>
      </c>
      <c r="T3" s="742">
        <v>41.466217732884395</v>
      </c>
      <c r="U3" s="742">
        <v>41.466217732884395</v>
      </c>
      <c r="V3" s="742">
        <v>41.795061728395062</v>
      </c>
      <c r="W3" s="742">
        <v>41.753310886644222</v>
      </c>
      <c r="X3" s="743">
        <v>41.551964085297421</v>
      </c>
      <c r="Y3" s="745">
        <f>'Market Change Summary'!$D9</f>
        <v>0</v>
      </c>
      <c r="Z3" s="743">
        <v>40.406509539842872</v>
      </c>
      <c r="AA3" s="743">
        <v>40.406509539842872</v>
      </c>
      <c r="AB3" s="748">
        <v>40.732435465768795</v>
      </c>
      <c r="AC3" s="750">
        <v>41</v>
      </c>
      <c r="AD3" s="748">
        <v>40.705499438832767</v>
      </c>
      <c r="AE3" s="728">
        <v>40.705499438832767</v>
      </c>
      <c r="AF3" s="729">
        <v>40.902132435465766</v>
      </c>
      <c r="AG3" s="729">
        <v>38.686195286195279</v>
      </c>
      <c r="AH3" s="729">
        <v>38.686195286195279</v>
      </c>
      <c r="AI3" s="729">
        <v>41.355331088664421</v>
      </c>
      <c r="AJ3" s="729">
        <v>38.686195286195279</v>
      </c>
      <c r="AK3" s="729">
        <v>38.686195286195279</v>
      </c>
      <c r="AL3" s="729">
        <v>38.686195286195279</v>
      </c>
      <c r="AM3" s="729">
        <v>38.686195286195279</v>
      </c>
      <c r="AN3" s="743">
        <v>37.865319865319869</v>
      </c>
      <c r="AO3" s="743">
        <v>37.01795735129069</v>
      </c>
      <c r="AP3" s="743">
        <v>36.988327721661058</v>
      </c>
      <c r="AQ3" s="743">
        <v>36.988327721661058</v>
      </c>
      <c r="AR3" s="743">
        <v>36.772839506172836</v>
      </c>
      <c r="AS3" s="743">
        <v>33.260381593714932</v>
      </c>
      <c r="AT3" s="731">
        <v>29.235690235690239</v>
      </c>
      <c r="AU3" s="731">
        <v>29.045791245791246</v>
      </c>
      <c r="AV3" s="731">
        <v>28.614141414141415</v>
      </c>
      <c r="AW3" s="743">
        <v>28.232323232323235</v>
      </c>
      <c r="AX3" s="743">
        <v>28.232323232323235</v>
      </c>
      <c r="AY3" s="743">
        <v>28.232323232323235</v>
      </c>
      <c r="AZ3" s="743">
        <v>27.952188552188556</v>
      </c>
      <c r="BA3" s="743">
        <v>27.498989898989901</v>
      </c>
      <c r="BB3" s="743">
        <v>27.474747474747478</v>
      </c>
      <c r="BC3" s="743">
        <v>26.675196408529743</v>
      </c>
      <c r="BD3" s="743">
        <v>26.685297418630753</v>
      </c>
      <c r="BE3" s="745">
        <f>'Market Change Summary'!$D9</f>
        <v>0</v>
      </c>
      <c r="BF3" s="743">
        <v>26.591470258136926</v>
      </c>
      <c r="BG3" s="743">
        <v>26.613692480359148</v>
      </c>
      <c r="BH3" s="743">
        <v>26.407182940516275</v>
      </c>
      <c r="BI3" s="745">
        <f>'Market Change Summary'!$D9</f>
        <v>0</v>
      </c>
      <c r="BJ3" s="743">
        <v>26.449607182940515</v>
      </c>
      <c r="BK3" s="743">
        <v>26.427384960718296</v>
      </c>
      <c r="BL3" s="743">
        <v>26.427384960718296</v>
      </c>
      <c r="BM3" s="743">
        <v>26.416610549943883</v>
      </c>
      <c r="BN3" s="743">
        <v>26.416610549943883</v>
      </c>
      <c r="BO3" s="743">
        <v>27.547923681257014</v>
      </c>
      <c r="BP3" s="743">
        <v>27.644219977553309</v>
      </c>
      <c r="BQ3" s="745">
        <f>'Market Change Summary'!$D9</f>
        <v>0</v>
      </c>
      <c r="BR3" s="743">
        <v>26.94433221099888</v>
      </c>
      <c r="BS3" s="743">
        <v>25.718294051627385</v>
      </c>
      <c r="BT3" s="743">
        <v>25.718294051627385</v>
      </c>
      <c r="BU3" s="745">
        <f>'Market Change Summary'!$D9</f>
        <v>0</v>
      </c>
      <c r="BV3" s="743">
        <v>24.954208754208754</v>
      </c>
      <c r="BW3" s="743">
        <v>24.923905723905722</v>
      </c>
      <c r="BX3" s="743">
        <v>25.304377104377107</v>
      </c>
      <c r="BY3" s="743">
        <v>25.200673400673406</v>
      </c>
      <c r="BZ3" s="743">
        <v>25.200673400673406</v>
      </c>
      <c r="CA3" s="743">
        <v>25.200673400673406</v>
      </c>
      <c r="CB3" s="728">
        <v>25.148821548821548</v>
      </c>
      <c r="CC3" s="724">
        <v>25.163636363636368</v>
      </c>
      <c r="CD3" s="724">
        <v>25.167901234567903</v>
      </c>
      <c r="CE3" s="724">
        <v>25.167901234567903</v>
      </c>
      <c r="CF3" s="724">
        <v>25.182716049382719</v>
      </c>
      <c r="CG3" s="724">
        <v>25.138271604938272</v>
      </c>
      <c r="CH3" s="724">
        <v>25.138271604938272</v>
      </c>
      <c r="CI3" s="724">
        <v>25.138271604938272</v>
      </c>
      <c r="CJ3" s="733">
        <v>25.14</v>
      </c>
      <c r="CK3" s="743">
        <v>23.97957351290685</v>
      </c>
      <c r="CL3" s="743">
        <v>24.031649831649833</v>
      </c>
      <c r="CM3" s="743">
        <f>'Market Change Summary'!D9</f>
        <v>0</v>
      </c>
      <c r="CN3" s="743">
        <f>'Market Change Summary'!D9</f>
        <v>0</v>
      </c>
      <c r="CO3" s="743">
        <v>24.063973063973066</v>
      </c>
      <c r="CP3" s="743">
        <v>23.692929292929293</v>
      </c>
      <c r="CQ3" s="743">
        <v>23.685521885521883</v>
      </c>
      <c r="CR3" s="743">
        <v>23.588327721661059</v>
      </c>
      <c r="CS3" s="743">
        <v>24.200897867564535</v>
      </c>
      <c r="CT3" s="753">
        <v>24.395510662177326</v>
      </c>
      <c r="CU3" s="743">
        <v>24.38810325476992</v>
      </c>
      <c r="CV3" s="743">
        <v>24.490011223344556</v>
      </c>
      <c r="CW3" s="731">
        <v>24.490011223344556</v>
      </c>
      <c r="CX3" s="731">
        <v>23.976206509539846</v>
      </c>
      <c r="CY3" s="731">
        <v>23.976206509539846</v>
      </c>
      <c r="CZ3" s="731">
        <v>22.909764309764309</v>
      </c>
      <c r="DA3" s="731">
        <v>22.909764309764309</v>
      </c>
      <c r="DB3" s="731">
        <f>'Market Change Summary'!D9</f>
        <v>0</v>
      </c>
      <c r="DC3" s="731">
        <v>24.193490460157125</v>
      </c>
      <c r="DD3" s="731">
        <v>24.173288439955105</v>
      </c>
      <c r="DE3" s="731">
        <v>23.782042648709318</v>
      </c>
      <c r="DF3" s="731">
        <v>23.782042648709318</v>
      </c>
      <c r="DG3" s="731">
        <f>'Market Change Summary'!D9</f>
        <v>0</v>
      </c>
      <c r="DH3" s="731">
        <v>35.670033670033668</v>
      </c>
      <c r="DI3" s="731">
        <v>35.670033670033668</v>
      </c>
      <c r="DJ3" s="737">
        <v>23.4</v>
      </c>
      <c r="DK3" s="737">
        <v>24.2</v>
      </c>
      <c r="DL3" s="737">
        <v>24.2</v>
      </c>
      <c r="DM3" s="737">
        <v>24.2</v>
      </c>
      <c r="DN3" s="737">
        <v>24.2</v>
      </c>
      <c r="DO3" s="737">
        <v>24.2</v>
      </c>
      <c r="DP3" s="737">
        <v>24.2</v>
      </c>
      <c r="DQ3" s="737">
        <v>24.2</v>
      </c>
      <c r="DR3" s="737">
        <v>24.2</v>
      </c>
      <c r="DS3" s="737">
        <v>24.2</v>
      </c>
      <c r="DT3" s="737">
        <v>24.2</v>
      </c>
      <c r="DU3" s="737">
        <v>24.2</v>
      </c>
      <c r="DV3" s="737">
        <v>24.2</v>
      </c>
      <c r="DW3" s="737">
        <v>25.7</v>
      </c>
      <c r="DX3" s="731">
        <v>35.670033670033668</v>
      </c>
      <c r="DY3" s="737">
        <v>26</v>
      </c>
      <c r="DZ3" s="731">
        <v>35.670033670033668</v>
      </c>
      <c r="EA3" s="731">
        <v>35.670033670033668</v>
      </c>
      <c r="EB3" s="731">
        <v>35.670033670033668</v>
      </c>
      <c r="EC3" s="731">
        <v>35.670033670033668</v>
      </c>
      <c r="ED3" s="731">
        <v>35.670033670033668</v>
      </c>
      <c r="EE3" s="731">
        <v>35.670033670033668</v>
      </c>
      <c r="EF3" s="731">
        <v>35.670033670033668</v>
      </c>
      <c r="EG3" s="731">
        <f>'Market Change Summary'!D9</f>
        <v>0</v>
      </c>
      <c r="EH3" s="731"/>
      <c r="EI3" s="731"/>
    </row>
    <row r="4" spans="1:139">
      <c r="A4" s="738" t="s">
        <v>140</v>
      </c>
      <c r="B4" s="739" t="s">
        <v>26</v>
      </c>
      <c r="C4" s="740">
        <v>28.15</v>
      </c>
      <c r="D4" s="740">
        <v>28.15</v>
      </c>
      <c r="E4" s="740">
        <v>25.58</v>
      </c>
      <c r="F4" s="740">
        <v>25.58</v>
      </c>
      <c r="G4" s="740">
        <v>25.58</v>
      </c>
      <c r="H4" s="742">
        <v>28.909722222222225</v>
      </c>
      <c r="I4" s="742">
        <v>28.909722222222225</v>
      </c>
      <c r="J4" s="742">
        <v>29.828703703703706</v>
      </c>
      <c r="K4" s="742">
        <v>29.828703703703706</v>
      </c>
      <c r="L4" s="742">
        <v>29.828703703703706</v>
      </c>
      <c r="M4" s="742">
        <v>29.828703703703706</v>
      </c>
      <c r="N4" s="742">
        <v>36.493055555555564</v>
      </c>
      <c r="O4" s="742">
        <v>36.493055555555564</v>
      </c>
      <c r="P4" s="740">
        <v>36.9</v>
      </c>
      <c r="Q4" s="742">
        <v>38.407407407407412</v>
      </c>
      <c r="R4" s="740">
        <v>39.94</v>
      </c>
      <c r="S4" s="742">
        <v>40.261574074074069</v>
      </c>
      <c r="T4" s="742">
        <v>41.30555555555555</v>
      </c>
      <c r="U4" s="742">
        <v>41.30555555555555</v>
      </c>
      <c r="V4" s="742">
        <v>39.951388888888886</v>
      </c>
      <c r="W4" s="742">
        <v>40.444444444444443</v>
      </c>
      <c r="X4" s="743">
        <v>40.57175925925926</v>
      </c>
      <c r="Y4" s="745">
        <f>'Market Change Summary'!$D10</f>
        <v>0</v>
      </c>
      <c r="Z4" s="743">
        <v>40.872685185185183</v>
      </c>
      <c r="AA4" s="743">
        <v>40.872685185185183</v>
      </c>
      <c r="AB4" s="748">
        <v>41.004629629629626</v>
      </c>
      <c r="AC4" s="750">
        <v>41</v>
      </c>
      <c r="AD4" s="748">
        <v>41.296296296296298</v>
      </c>
      <c r="AE4" s="728">
        <v>43.75</v>
      </c>
      <c r="AF4" s="729">
        <v>46.814814814814817</v>
      </c>
      <c r="AG4" s="729">
        <v>67.870370370370367</v>
      </c>
      <c r="AH4" s="729">
        <v>67.870370370370367</v>
      </c>
      <c r="AI4" s="729">
        <v>70.509259259259252</v>
      </c>
      <c r="AJ4" s="729">
        <v>67.870370370370367</v>
      </c>
      <c r="AK4" s="729">
        <v>67.870370370370367</v>
      </c>
      <c r="AL4" s="729">
        <v>67.870370370370367</v>
      </c>
      <c r="AM4" s="729">
        <v>67.870370370370367</v>
      </c>
      <c r="AN4" s="743">
        <v>64.097222222222214</v>
      </c>
      <c r="AO4" s="743">
        <v>63.05555555555555</v>
      </c>
      <c r="AP4" s="743">
        <v>62.93981481481481</v>
      </c>
      <c r="AQ4" s="743">
        <v>62.824074074074069</v>
      </c>
      <c r="AR4" s="743">
        <v>62.476851851851848</v>
      </c>
      <c r="AS4" s="743">
        <v>59.93055555555555</v>
      </c>
      <c r="AT4" s="731">
        <v>57.893518518518526</v>
      </c>
      <c r="AU4" s="731">
        <v>57.199074074074076</v>
      </c>
      <c r="AV4" s="731">
        <v>55.986111111111107</v>
      </c>
      <c r="AW4" s="743">
        <v>53.159722222222221</v>
      </c>
      <c r="AX4" s="743">
        <v>53.159722222222221</v>
      </c>
      <c r="AY4" s="743">
        <v>52.986111111111114</v>
      </c>
      <c r="AZ4" s="743">
        <v>52.849537037037038</v>
      </c>
      <c r="BA4" s="743">
        <v>52.44444444444445</v>
      </c>
      <c r="BB4" s="743">
        <v>52.097222222222229</v>
      </c>
      <c r="BC4" s="743">
        <v>51.94675925925926</v>
      </c>
      <c r="BD4" s="743">
        <v>52.17824074074074</v>
      </c>
      <c r="BE4" s="745">
        <f>'Market Change Summary'!$D10</f>
        <v>0</v>
      </c>
      <c r="BF4" s="743">
        <v>52.17824074074074</v>
      </c>
      <c r="BG4" s="743">
        <v>51.518518518518512</v>
      </c>
      <c r="BH4" s="743">
        <v>51.203703703703702</v>
      </c>
      <c r="BI4" s="745">
        <f>'Market Change Summary'!$D10</f>
        <v>0</v>
      </c>
      <c r="BJ4" s="743">
        <v>50.82175925925926</v>
      </c>
      <c r="BK4" s="743">
        <v>50.532407407407398</v>
      </c>
      <c r="BL4" s="743">
        <v>50.532407407407398</v>
      </c>
      <c r="BM4" s="743">
        <v>51.331018518518526</v>
      </c>
      <c r="BN4" s="743">
        <v>51.368055555555564</v>
      </c>
      <c r="BO4" s="743">
        <v>55.451388888888893</v>
      </c>
      <c r="BP4" s="743">
        <v>55.3125</v>
      </c>
      <c r="BQ4" s="745">
        <f>'Market Change Summary'!$D10</f>
        <v>0</v>
      </c>
      <c r="BR4" s="743">
        <v>52.418981481481474</v>
      </c>
      <c r="BS4" s="743">
        <v>53.333333333333336</v>
      </c>
      <c r="BT4" s="743">
        <v>53.657407407407398</v>
      </c>
      <c r="BU4" s="745">
        <f>'Market Change Summary'!$D10</f>
        <v>0</v>
      </c>
      <c r="BV4" s="743">
        <v>52.974537037037038</v>
      </c>
      <c r="BW4" s="743">
        <v>52.650462962962962</v>
      </c>
      <c r="BX4" s="743">
        <v>52.650462962962962</v>
      </c>
      <c r="BY4" s="743">
        <v>52.534722222222221</v>
      </c>
      <c r="BZ4" s="743">
        <v>52.534722222222221</v>
      </c>
      <c r="CA4" s="743">
        <v>52.534722222222221</v>
      </c>
      <c r="CB4" s="728">
        <v>51.145833333333336</v>
      </c>
      <c r="CC4" s="724">
        <v>51.00694444444445</v>
      </c>
      <c r="CD4" s="724">
        <v>50.972222222222229</v>
      </c>
      <c r="CE4" s="724">
        <v>50.081018518518512</v>
      </c>
      <c r="CF4" s="724">
        <v>52.118055555555564</v>
      </c>
      <c r="CG4" s="724">
        <v>51.828703703703702</v>
      </c>
      <c r="CH4" s="724">
        <v>51.828703703703702</v>
      </c>
      <c r="CI4" s="724">
        <v>51.828703703703702</v>
      </c>
      <c r="CJ4" s="724">
        <v>51.828703703703702</v>
      </c>
      <c r="CK4" s="743">
        <v>50.898148148148145</v>
      </c>
      <c r="CL4" s="743">
        <v>50.840277777777779</v>
      </c>
      <c r="CM4" s="743">
        <f>'Market Change Summary'!D10</f>
        <v>0</v>
      </c>
      <c r="CN4" s="743">
        <f>'Market Change Summary'!D10</f>
        <v>0</v>
      </c>
      <c r="CO4" s="743">
        <v>50.222222222222221</v>
      </c>
      <c r="CP4" s="743">
        <v>50.511574074074076</v>
      </c>
      <c r="CQ4" s="743">
        <v>50.511574074074076</v>
      </c>
      <c r="CR4" s="743">
        <v>50.872685185185183</v>
      </c>
      <c r="CS4" s="743">
        <v>50.872685185185183</v>
      </c>
      <c r="CT4" s="753">
        <v>50.872685185185183</v>
      </c>
      <c r="CU4" s="743">
        <v>50.872685185185183</v>
      </c>
      <c r="CV4" s="743">
        <v>51.99074074074074</v>
      </c>
      <c r="CW4" s="731">
        <v>51.99074074074074</v>
      </c>
      <c r="CX4" s="731">
        <v>52.893518518518512</v>
      </c>
      <c r="CY4" s="731">
        <v>52.893518518518512</v>
      </c>
      <c r="CZ4" s="731">
        <v>50.770833333333336</v>
      </c>
      <c r="DA4" s="731">
        <v>50.770833333333336</v>
      </c>
      <c r="DB4" s="731">
        <v>50.944444444444436</v>
      </c>
      <c r="DC4" s="731">
        <v>51.037037037037031</v>
      </c>
      <c r="DD4" s="731">
        <v>60.05555555555555</v>
      </c>
      <c r="DE4" s="731">
        <v>59.861111111111114</v>
      </c>
      <c r="DF4" s="731">
        <v>59.861111111111114</v>
      </c>
      <c r="DG4" s="731">
        <v>59.861111111111114</v>
      </c>
      <c r="DH4" s="731">
        <v>59.861111111111114</v>
      </c>
      <c r="DI4" s="731">
        <v>59.861111111111114</v>
      </c>
      <c r="DJ4" s="737">
        <v>58.5</v>
      </c>
      <c r="DK4" s="731">
        <v>70.6111111111111</v>
      </c>
      <c r="DL4" s="731">
        <v>70.6111111111111</v>
      </c>
      <c r="DM4" s="731">
        <v>70.6111111111111</v>
      </c>
      <c r="DN4" s="731">
        <v>70.6111111111111</v>
      </c>
      <c r="DO4" s="731">
        <v>70.6111111111111</v>
      </c>
      <c r="DP4" s="731">
        <v>70.6111111111111</v>
      </c>
      <c r="DQ4" s="731">
        <v>70.6111111111111</v>
      </c>
      <c r="DR4" s="731">
        <v>70.6111111111111</v>
      </c>
      <c r="DS4" s="731">
        <v>70.6111111111111</v>
      </c>
      <c r="DT4" s="731">
        <v>70.6111111111111</v>
      </c>
      <c r="DU4" s="731">
        <v>70.6111111111111</v>
      </c>
      <c r="DV4" s="737">
        <v>62.3</v>
      </c>
      <c r="DW4" s="737">
        <v>62</v>
      </c>
      <c r="DX4" s="737">
        <v>64</v>
      </c>
      <c r="DY4" s="737">
        <v>67.5</v>
      </c>
      <c r="DZ4" s="737">
        <v>69</v>
      </c>
      <c r="EA4" s="731">
        <v>70.6111111111111</v>
      </c>
      <c r="EB4" s="731">
        <v>70.6111111111111</v>
      </c>
      <c r="EC4" s="731">
        <v>70.6111111111111</v>
      </c>
      <c r="ED4" s="731">
        <v>70.6111111111111</v>
      </c>
      <c r="EE4" s="731">
        <v>70.6111111111111</v>
      </c>
      <c r="EF4" s="731">
        <v>70.6111111111111</v>
      </c>
      <c r="EG4" s="731">
        <f>'Market Change Summary'!D10</f>
        <v>0</v>
      </c>
      <c r="EH4" s="731"/>
      <c r="EI4" s="731"/>
    </row>
    <row r="5" spans="1:139">
      <c r="A5" s="738" t="s">
        <v>140</v>
      </c>
      <c r="B5" s="739" t="s">
        <v>29</v>
      </c>
      <c r="C5" s="740">
        <v>36.479999999999997</v>
      </c>
      <c r="D5" s="740">
        <v>36.479999999999997</v>
      </c>
      <c r="E5" s="740">
        <v>37.44</v>
      </c>
      <c r="F5" s="740">
        <v>37.54</v>
      </c>
      <c r="G5" s="740">
        <v>38.46</v>
      </c>
      <c r="H5" s="742">
        <v>38.462962962962962</v>
      </c>
      <c r="I5" s="742">
        <v>39.567901234567898</v>
      </c>
      <c r="J5" s="742">
        <v>39.567901234567898</v>
      </c>
      <c r="K5" s="742">
        <v>39.567901234567898</v>
      </c>
      <c r="L5" s="742">
        <v>39.567901234567898</v>
      </c>
      <c r="M5" s="742">
        <v>39.567901234567898</v>
      </c>
      <c r="N5" s="742">
        <v>44.895061728395063</v>
      </c>
      <c r="O5" s="742">
        <v>44.895061728395063</v>
      </c>
      <c r="P5" s="740">
        <v>45</v>
      </c>
      <c r="Q5" s="742">
        <v>44.376543209876537</v>
      </c>
      <c r="R5" s="740">
        <v>45.56</v>
      </c>
      <c r="S5" s="742">
        <v>45.561728395061728</v>
      </c>
      <c r="T5" s="742">
        <v>47.703703703703702</v>
      </c>
      <c r="U5" s="742">
        <v>45.561728395061728</v>
      </c>
      <c r="V5" s="742">
        <v>45.981481481481488</v>
      </c>
      <c r="W5" s="742">
        <v>46.148148148148152</v>
      </c>
      <c r="X5" s="743">
        <v>44.987654320987652</v>
      </c>
      <c r="Y5" s="745">
        <f>'Market Change Summary'!$D11</f>
        <v>0</v>
      </c>
      <c r="Z5" s="743">
        <v>44.987654320987652</v>
      </c>
      <c r="AA5" s="743">
        <v>44.987654320987652</v>
      </c>
      <c r="AB5" s="748">
        <v>44.765432098765437</v>
      </c>
      <c r="AC5" s="750">
        <v>45</v>
      </c>
      <c r="AD5" s="748">
        <v>44.839506172839499</v>
      </c>
      <c r="AE5" s="728">
        <v>44.839506172839499</v>
      </c>
      <c r="AF5" s="729">
        <v>44.913580246913575</v>
      </c>
      <c r="AG5" s="729">
        <v>40.734567901234563</v>
      </c>
      <c r="AH5" s="729">
        <v>40.734567901234563</v>
      </c>
      <c r="AI5" s="729">
        <v>43.74074074074074</v>
      </c>
      <c r="AJ5" s="729">
        <v>40.734567901234563</v>
      </c>
      <c r="AK5" s="729">
        <v>40.734567901234563</v>
      </c>
      <c r="AL5" s="729">
        <v>40.734567901234563</v>
      </c>
      <c r="AM5" s="729">
        <v>40.734567901234563</v>
      </c>
      <c r="AN5" s="743">
        <v>40.808641975308639</v>
      </c>
      <c r="AO5" s="743">
        <v>40.808641975308639</v>
      </c>
      <c r="AP5" s="743">
        <v>40.388888888888893</v>
      </c>
      <c r="AQ5" s="743">
        <v>40.388888888888893</v>
      </c>
      <c r="AR5" s="743">
        <v>40.388888888888893</v>
      </c>
      <c r="AS5" s="743">
        <v>40.388888888888893</v>
      </c>
      <c r="AT5" s="731">
        <v>40.388888888888893</v>
      </c>
      <c r="AU5" s="731">
        <v>40.388888888888893</v>
      </c>
      <c r="AV5" s="731">
        <v>38.629629629629626</v>
      </c>
      <c r="AW5" s="743">
        <v>38.629629629629626</v>
      </c>
      <c r="AX5" s="743">
        <v>38.629629629629626</v>
      </c>
      <c r="AY5" s="743">
        <v>38.629629629629626</v>
      </c>
      <c r="AZ5" s="743">
        <v>38.629629629629626</v>
      </c>
      <c r="BA5" s="743">
        <v>38.629629629629626</v>
      </c>
      <c r="BB5" s="743">
        <v>38.629629629629626</v>
      </c>
      <c r="BC5" s="743">
        <v>38.629629629629626</v>
      </c>
      <c r="BD5" s="743">
        <v>38.629629629629626</v>
      </c>
      <c r="BE5" s="745">
        <f>'Market Change Summary'!$D11</f>
        <v>0</v>
      </c>
      <c r="BF5" s="743">
        <v>38.629629629629626</v>
      </c>
      <c r="BG5" s="743">
        <v>38.666666666666664</v>
      </c>
      <c r="BH5" s="743">
        <v>38.666666666666664</v>
      </c>
      <c r="BI5" s="745">
        <f>'Market Change Summary'!$D11</f>
        <v>0</v>
      </c>
      <c r="BJ5" s="743">
        <v>39.148148148148145</v>
      </c>
      <c r="BK5" s="743">
        <v>40.543209876543209</v>
      </c>
      <c r="BL5" s="743">
        <v>40.543209876543209</v>
      </c>
      <c r="BM5" s="743">
        <v>41.456790123456791</v>
      </c>
      <c r="BN5" s="743">
        <v>41.604938271604937</v>
      </c>
      <c r="BO5" s="743">
        <v>42.382716049382715</v>
      </c>
      <c r="BP5" s="743">
        <v>42.820987654320987</v>
      </c>
      <c r="BQ5" s="745">
        <f>'Market Change Summary'!$D11</f>
        <v>0</v>
      </c>
      <c r="BR5" s="743">
        <v>42.820987654320987</v>
      </c>
      <c r="BS5" s="743">
        <v>42.820987654320987</v>
      </c>
      <c r="BT5" s="743">
        <v>42.820987654320987</v>
      </c>
      <c r="BU5" s="745">
        <f>'Market Change Summary'!$D11</f>
        <v>0</v>
      </c>
      <c r="BV5" s="743">
        <v>42.820987654320987</v>
      </c>
      <c r="BW5" s="743">
        <v>42.561728395061728</v>
      </c>
      <c r="BX5" s="743">
        <v>42.746913580246911</v>
      </c>
      <c r="BY5" s="743">
        <v>42.746913580246911</v>
      </c>
      <c r="BZ5" s="743">
        <v>42.746913580246911</v>
      </c>
      <c r="CA5" s="743">
        <v>42.746913580246911</v>
      </c>
      <c r="CB5" s="728">
        <v>42.746913580246911</v>
      </c>
      <c r="CC5" s="724">
        <v>42.746913580246911</v>
      </c>
      <c r="CD5" s="724">
        <v>43.271604938271601</v>
      </c>
      <c r="CE5" s="724">
        <v>43.364197530864203</v>
      </c>
      <c r="CF5" s="724">
        <v>43.641975308641975</v>
      </c>
      <c r="CG5" s="724">
        <v>43.641975308641975</v>
      </c>
      <c r="CH5" s="724">
        <v>43.641975308641975</v>
      </c>
      <c r="CI5" s="724">
        <v>43.641975308641975</v>
      </c>
      <c r="CJ5" s="724">
        <v>43.641975308641975</v>
      </c>
      <c r="CK5" s="743">
        <v>43.407407407407412</v>
      </c>
      <c r="CL5" s="743">
        <v>48.722222222222229</v>
      </c>
      <c r="CM5" s="743">
        <f>'Market Change Summary'!D11</f>
        <v>0</v>
      </c>
      <c r="CN5" s="743">
        <f>'Market Change Summary'!D11</f>
        <v>0</v>
      </c>
      <c r="CO5" s="743">
        <v>52.065931179406363</v>
      </c>
      <c r="CP5" s="743">
        <v>52.065931179406363</v>
      </c>
      <c r="CQ5" s="743">
        <v>52.065931179406363</v>
      </c>
      <c r="CR5" s="743">
        <v>52.467165747307583</v>
      </c>
      <c r="CS5" s="743">
        <v>52.467165747307583</v>
      </c>
      <c r="CT5" s="753">
        <v>52.467165747307583</v>
      </c>
      <c r="CU5" s="743">
        <v>52.571578670869449</v>
      </c>
      <c r="CV5" s="743">
        <v>52.5</v>
      </c>
      <c r="CW5" s="731">
        <v>52.5</v>
      </c>
      <c r="CX5" s="731">
        <v>52.5</v>
      </c>
      <c r="CY5" s="731">
        <v>52.5</v>
      </c>
      <c r="CZ5" s="731">
        <v>52.5</v>
      </c>
      <c r="DA5" s="731">
        <v>52.5</v>
      </c>
      <c r="DB5" s="731">
        <v>52.5</v>
      </c>
      <c r="DC5" s="731">
        <v>52.5</v>
      </c>
      <c r="DD5" s="731">
        <v>52.5</v>
      </c>
      <c r="DE5" s="731">
        <v>52.5</v>
      </c>
      <c r="DF5" s="731">
        <v>52.5</v>
      </c>
      <c r="DG5" s="731">
        <f>'Market Change Summary'!D11</f>
        <v>0</v>
      </c>
      <c r="DH5" s="731">
        <v>52.469135802469133</v>
      </c>
      <c r="DI5" s="731">
        <v>52.469135802469133</v>
      </c>
      <c r="DJ5" s="731">
        <v>52.469135802469133</v>
      </c>
      <c r="DK5" s="731">
        <v>52.469135802469133</v>
      </c>
      <c r="DL5" s="731">
        <v>52.469135802469133</v>
      </c>
      <c r="DM5" s="731">
        <v>52.469135802469133</v>
      </c>
      <c r="DN5" s="731">
        <v>52.469135802469133</v>
      </c>
      <c r="DO5" s="731">
        <v>52.469135802469133</v>
      </c>
      <c r="DP5" s="731">
        <v>52.469135802469133</v>
      </c>
      <c r="DQ5" s="731">
        <v>52.469135802469133</v>
      </c>
      <c r="DR5" s="731">
        <v>52.469135802469133</v>
      </c>
      <c r="DS5" s="731">
        <v>52.469135802469133</v>
      </c>
      <c r="DT5" s="731">
        <v>52.469135802469133</v>
      </c>
      <c r="DU5" s="731">
        <v>52.469135802469133</v>
      </c>
      <c r="DV5" s="731">
        <v>52.469135802469133</v>
      </c>
      <c r="DW5" s="737">
        <v>56.5</v>
      </c>
      <c r="DX5" s="737">
        <v>56</v>
      </c>
      <c r="DY5" s="737">
        <v>56.7</v>
      </c>
      <c r="DZ5" s="737">
        <v>56.7</v>
      </c>
      <c r="EA5" s="731">
        <v>52.469135802469133</v>
      </c>
      <c r="EB5" s="731">
        <v>52.469135802469133</v>
      </c>
      <c r="EC5" s="731">
        <v>52.469135802469133</v>
      </c>
      <c r="ED5" s="731">
        <v>52.469135802469133</v>
      </c>
      <c r="EE5" s="731">
        <v>52.469135802469133</v>
      </c>
      <c r="EF5" s="731">
        <v>52.469135802469133</v>
      </c>
      <c r="EG5" s="731">
        <f>'Market Change Summary'!D11</f>
        <v>0</v>
      </c>
      <c r="EH5" s="731"/>
      <c r="EI5" s="731"/>
    </row>
    <row r="6" spans="1:139">
      <c r="A6" s="738" t="s">
        <v>140</v>
      </c>
      <c r="B6" s="739" t="s">
        <v>94</v>
      </c>
      <c r="C6" s="740">
        <v>39.5</v>
      </c>
      <c r="D6" s="740">
        <v>38</v>
      </c>
      <c r="E6" s="740">
        <v>37.67</v>
      </c>
      <c r="F6" s="740">
        <v>37.799999999999997</v>
      </c>
      <c r="G6" s="740">
        <v>37.67</v>
      </c>
      <c r="H6" s="742">
        <v>37.666666666666664</v>
      </c>
      <c r="I6" s="742">
        <v>37.666666666666664</v>
      </c>
      <c r="J6" s="742">
        <v>37.666666666666664</v>
      </c>
      <c r="K6" s="740">
        <v>37.666666666666664</v>
      </c>
      <c r="L6" s="742">
        <v>37.666666666666664</v>
      </c>
      <c r="M6" s="742">
        <v>37.666666666666664</v>
      </c>
      <c r="N6" s="742">
        <v>37.666666666666664</v>
      </c>
      <c r="O6" s="742">
        <v>33.888888888888893</v>
      </c>
      <c r="P6" s="740">
        <v>33.799999999999997</v>
      </c>
      <c r="Q6" s="742">
        <v>34.333333333333336</v>
      </c>
      <c r="R6" s="740">
        <v>34.44</v>
      </c>
      <c r="S6" s="742">
        <v>34.444444444444443</v>
      </c>
      <c r="T6" s="742">
        <v>35.222222222222221</v>
      </c>
      <c r="U6" s="742">
        <v>35.222222222222221</v>
      </c>
      <c r="V6" s="742">
        <v>35.777777777777771</v>
      </c>
      <c r="W6" s="742">
        <v>36.833333333333336</v>
      </c>
      <c r="X6" s="743">
        <v>33.333333333333336</v>
      </c>
      <c r="Y6" s="745">
        <f>'Market Change Summary'!$D12</f>
        <v>0</v>
      </c>
      <c r="Z6" s="743">
        <v>33.333333333333336</v>
      </c>
      <c r="AA6" s="743">
        <v>33.333333333333336</v>
      </c>
      <c r="AB6" s="748">
        <v>34.166666666666664</v>
      </c>
      <c r="AC6" s="750">
        <v>34.28</v>
      </c>
      <c r="AD6" s="748">
        <v>33.611111111111107</v>
      </c>
      <c r="AE6" s="728">
        <v>34.555555555555557</v>
      </c>
      <c r="AF6" s="729">
        <v>34.555555555555557</v>
      </c>
      <c r="AG6" s="729">
        <v>37.888888888888893</v>
      </c>
      <c r="AH6" s="729">
        <v>37.888888888888893</v>
      </c>
      <c r="AI6" s="729">
        <v>38.388888888888893</v>
      </c>
      <c r="AJ6" s="729">
        <v>37.888888888888893</v>
      </c>
      <c r="AK6" s="729">
        <v>37.888888888888893</v>
      </c>
      <c r="AL6" s="729">
        <v>37.888888888888893</v>
      </c>
      <c r="AM6" s="729">
        <v>37.888888888888893</v>
      </c>
      <c r="AN6" s="743">
        <v>38.166666666666664</v>
      </c>
      <c r="AO6" s="743">
        <v>38.388888888888893</v>
      </c>
      <c r="AP6" s="743">
        <v>38.388888888888893</v>
      </c>
      <c r="AQ6" s="743">
        <v>38.111111111111114</v>
      </c>
      <c r="AR6" s="743">
        <v>38.111111111111114</v>
      </c>
      <c r="AS6" s="743">
        <v>38.111111111111114</v>
      </c>
      <c r="AT6" s="731">
        <v>38.5</v>
      </c>
      <c r="AU6" s="731">
        <v>38.5</v>
      </c>
      <c r="AV6" s="731">
        <v>38.222222222222221</v>
      </c>
      <c r="AW6" s="743">
        <v>37.666666666666664</v>
      </c>
      <c r="AX6" s="743">
        <v>37.666666666666664</v>
      </c>
      <c r="AY6" s="743">
        <v>37.444444444444443</v>
      </c>
      <c r="AZ6" s="743">
        <v>37.444444444444443</v>
      </c>
      <c r="BA6" s="743">
        <v>37.444444444444443</v>
      </c>
      <c r="BB6" s="743">
        <v>37.444444444444443</v>
      </c>
      <c r="BC6" s="743">
        <v>37.444444444444443</v>
      </c>
      <c r="BD6" s="743">
        <v>35.222222222222221</v>
      </c>
      <c r="BE6" s="745">
        <f>'Market Change Summary'!$D12</f>
        <v>0</v>
      </c>
      <c r="BF6" s="743">
        <v>35.222222222222221</v>
      </c>
      <c r="BG6" s="743">
        <v>35.166666666666664</v>
      </c>
      <c r="BH6" s="743">
        <v>35.166666666666664</v>
      </c>
      <c r="BI6" s="745">
        <f>'Market Change Summary'!$D12</f>
        <v>0</v>
      </c>
      <c r="BJ6" s="743">
        <v>35.166666666666664</v>
      </c>
      <c r="BK6" s="743">
        <v>35.166666666666664</v>
      </c>
      <c r="BL6" s="743">
        <v>35.166666666666664</v>
      </c>
      <c r="BM6" s="743">
        <v>35.166666666666664</v>
      </c>
      <c r="BN6" s="743">
        <v>35.166666666666664</v>
      </c>
      <c r="BO6" s="743">
        <v>35.55555555555555</v>
      </c>
      <c r="BP6" s="743">
        <v>35.55555555555555</v>
      </c>
      <c r="BQ6" s="745">
        <f>'Market Change Summary'!$D12</f>
        <v>0</v>
      </c>
      <c r="BR6" s="743">
        <v>35.55555555555555</v>
      </c>
      <c r="BS6" s="743">
        <v>37.666666666666664</v>
      </c>
      <c r="BT6" s="743">
        <v>37.666666666666664</v>
      </c>
      <c r="BU6" s="745">
        <f>'Market Change Summary'!$D12</f>
        <v>0</v>
      </c>
      <c r="BV6" s="743">
        <v>37.388888888888893</v>
      </c>
      <c r="BW6" s="743">
        <v>36.94444444444445</v>
      </c>
      <c r="BX6" s="743">
        <v>36.94444444444445</v>
      </c>
      <c r="BY6" s="743">
        <v>36.94444444444445</v>
      </c>
      <c r="BZ6" s="743">
        <v>36.94444444444445</v>
      </c>
      <c r="CA6" s="743">
        <v>36.94444444444445</v>
      </c>
      <c r="CB6" s="728">
        <v>36.722222222222221</v>
      </c>
      <c r="CC6" s="724">
        <v>36.722222222222221</v>
      </c>
      <c r="CD6" s="724">
        <v>37.444444444444436</v>
      </c>
      <c r="CE6" s="724">
        <v>37.444444444444436</v>
      </c>
      <c r="CF6" s="724">
        <v>37.444444444444436</v>
      </c>
      <c r="CG6" s="724">
        <v>37.444444444444436</v>
      </c>
      <c r="CH6" s="724">
        <v>37.444444444444436</v>
      </c>
      <c r="CI6" s="724">
        <v>37.444444444444436</v>
      </c>
      <c r="CJ6" s="724">
        <v>37.444444444444436</v>
      </c>
      <c r="CK6" s="743">
        <v>33.55555555555555</v>
      </c>
      <c r="CL6" s="743">
        <v>33.55555555555555</v>
      </c>
      <c r="CM6" s="743">
        <f>'Market Change Summary'!D12</f>
        <v>0</v>
      </c>
      <c r="CN6" s="743">
        <f>'Market Change Summary'!D12</f>
        <v>0</v>
      </c>
      <c r="CO6" s="743">
        <v>34.277777777777779</v>
      </c>
      <c r="CP6" s="743">
        <v>34.277777777777779</v>
      </c>
      <c r="CQ6" s="743">
        <v>34.277777777777779</v>
      </c>
      <c r="CR6" s="743">
        <v>34.277777777777779</v>
      </c>
      <c r="CS6" s="743">
        <v>34.277777777777779</v>
      </c>
      <c r="CT6" s="753">
        <v>33.388888888888893</v>
      </c>
      <c r="CU6" s="743">
        <v>34.833333333333329</v>
      </c>
      <c r="CV6" s="743">
        <v>34.888888888888886</v>
      </c>
      <c r="CW6" s="731">
        <v>34.888888888888886</v>
      </c>
      <c r="CX6" s="731">
        <v>34.5</v>
      </c>
      <c r="CY6" s="731">
        <v>34.5</v>
      </c>
      <c r="CZ6" s="731">
        <v>34.000000000000007</v>
      </c>
      <c r="DA6" s="731">
        <v>34.000000000000007</v>
      </c>
      <c r="DB6" s="731">
        <v>34.555555555555557</v>
      </c>
      <c r="DC6" s="731">
        <v>34.44444444444445</v>
      </c>
      <c r="DD6" s="731">
        <v>34.222222222222221</v>
      </c>
      <c r="DE6" s="731">
        <v>34.222222222222221</v>
      </c>
      <c r="DF6" s="731">
        <v>35.388888888888893</v>
      </c>
      <c r="DG6" s="737">
        <v>35</v>
      </c>
      <c r="DH6" s="737">
        <v>35</v>
      </c>
      <c r="DI6" s="737">
        <v>35</v>
      </c>
      <c r="DJ6" s="737">
        <v>49.4</v>
      </c>
      <c r="DK6" s="731">
        <v>38.000000000000007</v>
      </c>
      <c r="DL6" s="731">
        <v>38.000000000000007</v>
      </c>
      <c r="DM6" s="731">
        <v>38.000000000000007</v>
      </c>
      <c r="DN6" s="731">
        <v>38.000000000000007</v>
      </c>
      <c r="DO6" s="731">
        <v>38.000000000000007</v>
      </c>
      <c r="DP6" s="731">
        <v>38.000000000000007</v>
      </c>
      <c r="DQ6" s="731">
        <v>38.000000000000007</v>
      </c>
      <c r="DR6" s="731">
        <v>38.000000000000007</v>
      </c>
      <c r="DS6" s="737">
        <v>35.1</v>
      </c>
      <c r="DT6" s="737">
        <v>35.1</v>
      </c>
      <c r="DU6" s="737">
        <v>35.1</v>
      </c>
      <c r="DV6" s="737">
        <v>35.1</v>
      </c>
      <c r="DW6" s="737">
        <v>35.1</v>
      </c>
      <c r="DX6" s="737">
        <v>35.1</v>
      </c>
      <c r="DY6" s="737">
        <v>36.9</v>
      </c>
      <c r="DZ6" s="737">
        <v>38.1</v>
      </c>
      <c r="EA6" s="737">
        <v>38</v>
      </c>
      <c r="EB6" s="737">
        <v>38</v>
      </c>
      <c r="EC6" s="731">
        <v>38.000000000000007</v>
      </c>
      <c r="ED6" s="731">
        <v>38.000000000000007</v>
      </c>
      <c r="EE6" s="731">
        <v>38.000000000000007</v>
      </c>
      <c r="EF6" s="731">
        <v>38.000000000000007</v>
      </c>
      <c r="EG6" s="731">
        <f>'Market Change Summary'!D12</f>
        <v>0</v>
      </c>
      <c r="EH6" s="731"/>
      <c r="EI6" s="731"/>
    </row>
    <row r="7" spans="1:139">
      <c r="A7" s="738" t="s">
        <v>140</v>
      </c>
      <c r="B7" s="739" t="s">
        <v>81</v>
      </c>
      <c r="C7" s="740">
        <v>55.83</v>
      </c>
      <c r="D7" s="740">
        <v>55.83</v>
      </c>
      <c r="E7" s="740">
        <v>55.83</v>
      </c>
      <c r="F7" s="740">
        <v>54.17</v>
      </c>
      <c r="G7" s="740">
        <v>55.83</v>
      </c>
      <c r="H7" s="742">
        <v>54.166666666666664</v>
      </c>
      <c r="I7" s="742">
        <v>54.166666666666664</v>
      </c>
      <c r="J7" s="742">
        <v>54.166666666666664</v>
      </c>
      <c r="K7" s="742">
        <v>54.166666666666664</v>
      </c>
      <c r="L7" s="742">
        <v>54.166666666666664</v>
      </c>
      <c r="M7" s="742">
        <v>54.166666666666664</v>
      </c>
      <c r="N7" s="742">
        <v>54.166666666666664</v>
      </c>
      <c r="O7" s="742">
        <v>59.444444444444436</v>
      </c>
      <c r="P7" s="740">
        <v>59.4</v>
      </c>
      <c r="Q7" s="742">
        <v>59.444444444444436</v>
      </c>
      <c r="R7" s="740">
        <v>59.17</v>
      </c>
      <c r="S7" s="742">
        <v>59.166666666666664</v>
      </c>
      <c r="T7" s="742">
        <v>58.888888888888893</v>
      </c>
      <c r="U7" s="742">
        <v>58.888888888888893</v>
      </c>
      <c r="V7" s="742">
        <v>60.555555555555564</v>
      </c>
      <c r="W7" s="742">
        <v>60.555555555555564</v>
      </c>
      <c r="X7" s="743">
        <v>59.222222222222229</v>
      </c>
      <c r="Y7" s="745">
        <f>'Market Change Summary'!$D13</f>
        <v>0</v>
      </c>
      <c r="Z7" s="743">
        <v>54.777777777777771</v>
      </c>
      <c r="AA7" s="743">
        <v>54.777777777777771</v>
      </c>
      <c r="AB7" s="748">
        <v>55.333333333333336</v>
      </c>
      <c r="AC7" s="750">
        <v>55.33</v>
      </c>
      <c r="AD7" s="748">
        <v>55.333333333333336</v>
      </c>
      <c r="AE7" s="728">
        <v>56.444444444444436</v>
      </c>
      <c r="AF7" s="729">
        <v>55</v>
      </c>
      <c r="AG7" s="729">
        <v>47.5</v>
      </c>
      <c r="AH7" s="729">
        <v>47.5</v>
      </c>
      <c r="AI7" s="729">
        <v>51.666666666666664</v>
      </c>
      <c r="AJ7" s="729">
        <v>47.5</v>
      </c>
      <c r="AK7" s="729">
        <v>47.5</v>
      </c>
      <c r="AL7" s="729">
        <v>47.5</v>
      </c>
      <c r="AM7" s="729">
        <v>47.5</v>
      </c>
      <c r="AN7" s="743">
        <v>48.333333333333336</v>
      </c>
      <c r="AO7" s="743">
        <v>48.888888888888886</v>
      </c>
      <c r="AP7" s="743">
        <v>48.333333333333336</v>
      </c>
      <c r="AQ7" s="743">
        <v>48.333333333333336</v>
      </c>
      <c r="AR7" s="743">
        <v>47.5</v>
      </c>
      <c r="AS7" s="743">
        <v>47.5</v>
      </c>
      <c r="AT7" s="731">
        <v>48.333333333333336</v>
      </c>
      <c r="AU7" s="731">
        <v>48.333333333333336</v>
      </c>
      <c r="AV7" s="731">
        <v>48.333333333333336</v>
      </c>
      <c r="AW7" s="743">
        <v>48.333333333333336</v>
      </c>
      <c r="AX7" s="743">
        <v>48.333333333333336</v>
      </c>
      <c r="AY7" s="743">
        <v>48.333333333333336</v>
      </c>
      <c r="AZ7" s="743">
        <v>48.333333333333336</v>
      </c>
      <c r="BA7" s="743">
        <v>48.333333333333336</v>
      </c>
      <c r="BB7" s="743">
        <v>48.333333333333336</v>
      </c>
      <c r="BC7" s="743">
        <v>48.333333333333336</v>
      </c>
      <c r="BD7" s="743">
        <v>48.05555555555555</v>
      </c>
      <c r="BE7" s="745">
        <f>'Market Change Summary'!$D13</f>
        <v>0</v>
      </c>
      <c r="BF7" s="743">
        <v>48.05555555555555</v>
      </c>
      <c r="BG7" s="743">
        <v>47.777777777777771</v>
      </c>
      <c r="BH7" s="743">
        <v>47.777777777777771</v>
      </c>
      <c r="BI7" s="745">
        <f>'Market Change Summary'!$D13</f>
        <v>0</v>
      </c>
      <c r="BJ7" s="743">
        <v>47.777777777777771</v>
      </c>
      <c r="BK7" s="743">
        <v>48.05555555555555</v>
      </c>
      <c r="BL7" s="743">
        <v>48.05555555555555</v>
      </c>
      <c r="BM7" s="743">
        <v>48.05555555555555</v>
      </c>
      <c r="BN7" s="743">
        <v>48.05555555555555</v>
      </c>
      <c r="BO7" s="743">
        <v>48.05555555555555</v>
      </c>
      <c r="BP7" s="743">
        <v>47.222222222222221</v>
      </c>
      <c r="BQ7" s="745">
        <f>'Market Change Summary'!$D13</f>
        <v>0</v>
      </c>
      <c r="BR7" s="743">
        <v>47.222222222222221</v>
      </c>
      <c r="BS7" s="743">
        <v>46.666666666666664</v>
      </c>
      <c r="BT7" s="743">
        <v>46.666666666666664</v>
      </c>
      <c r="BU7" s="745">
        <f>'Market Change Summary'!$D13</f>
        <v>0</v>
      </c>
      <c r="BV7" s="743">
        <v>48.333333333333336</v>
      </c>
      <c r="BW7" s="743">
        <v>47.222222222222229</v>
      </c>
      <c r="BX7" s="743">
        <v>47.222222222222229</v>
      </c>
      <c r="BY7" s="743">
        <v>47.222222222222229</v>
      </c>
      <c r="BZ7" s="743">
        <v>47.222222222222229</v>
      </c>
      <c r="CA7" s="743">
        <v>47.222222222222229</v>
      </c>
      <c r="CB7" s="728">
        <v>47.222222222222229</v>
      </c>
      <c r="CC7" s="724">
        <v>47.222222222222229</v>
      </c>
      <c r="CD7" s="724">
        <v>47.777777777777771</v>
      </c>
      <c r="CE7" s="724">
        <v>47.777777777777771</v>
      </c>
      <c r="CF7" s="724">
        <v>48.05555555555555</v>
      </c>
      <c r="CG7" s="724">
        <v>48.333333333333336</v>
      </c>
      <c r="CH7" s="724">
        <v>48.333333333333336</v>
      </c>
      <c r="CI7" s="724">
        <v>48.333333333333336</v>
      </c>
      <c r="CJ7" s="724">
        <v>48.333333333333336</v>
      </c>
      <c r="CK7" s="743">
        <v>48.333333333333336</v>
      </c>
      <c r="CL7" s="743">
        <v>46.944444444444436</v>
      </c>
      <c r="CM7" s="743">
        <f>'Market Change Summary'!D13</f>
        <v>0</v>
      </c>
      <c r="CN7" s="743">
        <f>'Market Change Summary'!D13</f>
        <v>0</v>
      </c>
      <c r="CO7" s="743">
        <v>47.222222222222221</v>
      </c>
      <c r="CP7" s="743">
        <v>47.222222222222221</v>
      </c>
      <c r="CQ7" s="743">
        <v>47.222222222222221</v>
      </c>
      <c r="CR7" s="743">
        <v>47.222222222222221</v>
      </c>
      <c r="CS7" s="743">
        <v>47.222222222222221</v>
      </c>
      <c r="CT7" s="753">
        <v>47.222222222222221</v>
      </c>
      <c r="CU7" s="743">
        <v>47.777777777777779</v>
      </c>
      <c r="CV7" s="743">
        <v>48.055555555555564</v>
      </c>
      <c r="CW7" s="731">
        <v>48.055555555555564</v>
      </c>
      <c r="CX7" s="731">
        <v>49.166666666666664</v>
      </c>
      <c r="CY7" s="731">
        <v>49.166666666666664</v>
      </c>
      <c r="CZ7" s="731">
        <v>49.166666666666664</v>
      </c>
      <c r="DA7" s="731">
        <v>49.166666666666664</v>
      </c>
      <c r="DB7" s="731">
        <v>48.611111111111114</v>
      </c>
      <c r="DC7" s="731">
        <v>48.611111111111114</v>
      </c>
      <c r="DD7" s="731">
        <v>48.333333333333336</v>
      </c>
      <c r="DE7" s="731">
        <v>48.333333333333336</v>
      </c>
      <c r="DF7" s="731">
        <v>49.44444444444445</v>
      </c>
      <c r="DG7" s="731">
        <v>49.44444444444445</v>
      </c>
      <c r="DH7" s="731">
        <v>49.44444444444445</v>
      </c>
      <c r="DI7" s="731">
        <v>49.44444444444445</v>
      </c>
      <c r="DJ7" s="731">
        <v>49.44444444444445</v>
      </c>
      <c r="DK7" s="731">
        <v>59.722222222222221</v>
      </c>
      <c r="DL7" s="731">
        <v>59.722222222222221</v>
      </c>
      <c r="DM7" s="731">
        <v>59.722222222222221</v>
      </c>
      <c r="DN7" s="731">
        <v>59.722222222222221</v>
      </c>
      <c r="DO7" s="731">
        <v>59.722222222222221</v>
      </c>
      <c r="DP7" s="731">
        <v>59.722222222222221</v>
      </c>
      <c r="DQ7" s="731">
        <v>59.722222222222221</v>
      </c>
      <c r="DR7" s="731">
        <v>59.722222222222221</v>
      </c>
      <c r="DS7" s="731">
        <v>59.722222222222221</v>
      </c>
      <c r="DT7" s="737">
        <v>56.9</v>
      </c>
      <c r="DU7" s="737">
        <v>56.9</v>
      </c>
      <c r="DV7" s="737">
        <v>56.9</v>
      </c>
      <c r="DW7" s="737">
        <v>56.9</v>
      </c>
      <c r="DX7" s="737">
        <v>56.9</v>
      </c>
      <c r="DY7" s="737">
        <v>56.9</v>
      </c>
      <c r="DZ7" s="737">
        <v>56.9</v>
      </c>
      <c r="EA7" s="737">
        <v>56.9</v>
      </c>
      <c r="EB7" s="731">
        <v>59.722222222222221</v>
      </c>
      <c r="EC7" s="731">
        <v>59.722222222222221</v>
      </c>
      <c r="ED7" s="731">
        <v>59.722222222222221</v>
      </c>
      <c r="EE7" s="731">
        <v>59.722222222222221</v>
      </c>
      <c r="EF7" s="731">
        <v>59.722222222222221</v>
      </c>
      <c r="EG7" s="731">
        <f>'Market Change Summary'!D13</f>
        <v>0</v>
      </c>
      <c r="EH7" s="731"/>
      <c r="EI7" s="731"/>
    </row>
    <row r="8" spans="1:139">
      <c r="A8" s="738" t="s">
        <v>140</v>
      </c>
      <c r="B8" s="739" t="s">
        <v>74</v>
      </c>
      <c r="C8" s="740">
        <v>20.83</v>
      </c>
      <c r="D8" s="740">
        <v>20.83</v>
      </c>
      <c r="E8" s="740">
        <v>20.83</v>
      </c>
      <c r="F8" s="740">
        <v>20.83</v>
      </c>
      <c r="G8" s="740">
        <v>20.83</v>
      </c>
      <c r="H8" s="742">
        <v>20.833333333333332</v>
      </c>
      <c r="I8" s="742">
        <v>20.833333333333332</v>
      </c>
      <c r="J8" s="742">
        <v>20.833333333333332</v>
      </c>
      <c r="K8" s="742">
        <v>20.833333333333332</v>
      </c>
      <c r="L8" s="742">
        <v>20.833333333333332</v>
      </c>
      <c r="M8" s="742">
        <v>20.833333333333332</v>
      </c>
      <c r="N8" s="742">
        <v>20.277777777777779</v>
      </c>
      <c r="O8" s="742">
        <v>20.277777777777779</v>
      </c>
      <c r="P8" s="740">
        <v>20.3</v>
      </c>
      <c r="Q8" s="742">
        <v>20.277777777777779</v>
      </c>
      <c r="R8" s="740">
        <v>20.28</v>
      </c>
      <c r="S8" s="742">
        <v>20.277777777777779</v>
      </c>
      <c r="T8" s="742">
        <v>20.277777777777779</v>
      </c>
      <c r="U8" s="742">
        <v>20.277777777777779</v>
      </c>
      <c r="V8" s="742">
        <v>20.277777777777779</v>
      </c>
      <c r="W8" s="742">
        <v>20.277777777777779</v>
      </c>
      <c r="X8" s="743">
        <v>20.277777777777779</v>
      </c>
      <c r="Y8" s="745">
        <f>'Market Change Summary'!$D14</f>
        <v>0</v>
      </c>
      <c r="Z8" s="743">
        <v>20.277777777777779</v>
      </c>
      <c r="AA8" s="743">
        <v>20.277777777777779</v>
      </c>
      <c r="AB8" s="748">
        <v>20.555555555555554</v>
      </c>
      <c r="AC8" s="750">
        <v>20.56</v>
      </c>
      <c r="AD8" s="748">
        <v>20.555555555555554</v>
      </c>
      <c r="AE8" s="728">
        <v>20.555555555555554</v>
      </c>
      <c r="AF8" s="729">
        <v>20.555555555555554</v>
      </c>
      <c r="AG8" s="729">
        <v>20.555555555555554</v>
      </c>
      <c r="AH8" s="729" t="s">
        <v>78</v>
      </c>
      <c r="AI8" s="729">
        <v>20.555555555555554</v>
      </c>
      <c r="AJ8" s="729">
        <v>20.555555555555554</v>
      </c>
      <c r="AK8" s="729">
        <v>20.555555555555554</v>
      </c>
      <c r="AL8" s="729">
        <v>20.555555555555554</v>
      </c>
      <c r="AM8" s="729">
        <v>20.555555555555554</v>
      </c>
      <c r="AN8" s="743">
        <v>20.555555555555554</v>
      </c>
      <c r="AO8" s="743">
        <v>20.555555555555554</v>
      </c>
      <c r="AP8" s="743">
        <v>20.555555555555554</v>
      </c>
      <c r="AQ8" s="743">
        <v>20.555555555555554</v>
      </c>
      <c r="AR8" s="743">
        <v>20.555555555555554</v>
      </c>
      <c r="AS8" s="743">
        <v>20.555555555555554</v>
      </c>
      <c r="AT8" s="731">
        <v>20.555555555555554</v>
      </c>
      <c r="AU8" s="731">
        <v>20.555555555555554</v>
      </c>
      <c r="AV8" s="731">
        <v>20.555555555555554</v>
      </c>
      <c r="AW8" s="743">
        <v>20.555555555555554</v>
      </c>
      <c r="AX8" s="743">
        <v>20.555555555555554</v>
      </c>
      <c r="AY8" s="743">
        <v>20.555555555555554</v>
      </c>
      <c r="AZ8" s="743">
        <v>20.555555555555554</v>
      </c>
      <c r="BA8" s="743">
        <v>20.555555555555554</v>
      </c>
      <c r="BB8" s="743">
        <v>20.555555555555554</v>
      </c>
      <c r="BC8" s="743">
        <v>20.555555555555554</v>
      </c>
      <c r="BD8" s="743">
        <v>20.555555555555554</v>
      </c>
      <c r="BE8" s="745">
        <f>'Market Change Summary'!$D14</f>
        <v>0</v>
      </c>
      <c r="BF8" s="743">
        <v>22.222222222222218</v>
      </c>
      <c r="BG8" s="743">
        <v>22.222222222222218</v>
      </c>
      <c r="BH8" s="743">
        <v>22.777777777777782</v>
      </c>
      <c r="BI8" s="745">
        <f>'Market Change Summary'!$D14</f>
        <v>0</v>
      </c>
      <c r="BJ8" s="743">
        <v>22.777777777777782</v>
      </c>
      <c r="BK8" s="743">
        <v>22.777777777777782</v>
      </c>
      <c r="BL8" s="743">
        <v>22.777777777777782</v>
      </c>
      <c r="BM8" s="743">
        <v>22.777777777777782</v>
      </c>
      <c r="BN8" s="743">
        <v>22.777777777777782</v>
      </c>
      <c r="BO8" s="743">
        <v>22.777777777777782</v>
      </c>
      <c r="BP8" s="743">
        <v>23.333333333333332</v>
      </c>
      <c r="BQ8" s="745">
        <f>'Market Change Summary'!$D14</f>
        <v>0</v>
      </c>
      <c r="BR8" s="743">
        <v>23.333333333333332</v>
      </c>
      <c r="BS8" s="743">
        <v>23.333333333333332</v>
      </c>
      <c r="BT8" s="743">
        <v>23.333333333333332</v>
      </c>
      <c r="BU8" s="745">
        <f>'Market Change Summary'!$D14</f>
        <v>0</v>
      </c>
      <c r="BV8" s="743">
        <v>22.777777777777782</v>
      </c>
      <c r="BW8" s="743">
        <v>22.5</v>
      </c>
      <c r="BX8" s="743">
        <v>22.5</v>
      </c>
      <c r="BY8" s="743">
        <v>22.5</v>
      </c>
      <c r="BZ8" s="743">
        <v>22.5</v>
      </c>
      <c r="CA8" s="743">
        <v>22.5</v>
      </c>
      <c r="CB8" s="728">
        <v>22.5</v>
      </c>
      <c r="CC8" s="724">
        <v>22.5</v>
      </c>
      <c r="CD8" s="724">
        <v>22.222222222222225</v>
      </c>
      <c r="CE8" s="724">
        <v>22.222222222222225</v>
      </c>
      <c r="CF8" s="724">
        <v>22.222222222222225</v>
      </c>
      <c r="CG8" s="724">
        <v>22.222222222222225</v>
      </c>
      <c r="CH8" s="724">
        <v>22.222222222222225</v>
      </c>
      <c r="CI8" s="724">
        <v>22.222222222222225</v>
      </c>
      <c r="CJ8" s="724">
        <v>22.222222222222225</v>
      </c>
      <c r="CK8" s="743">
        <v>22.222222222222225</v>
      </c>
      <c r="CL8" s="743">
        <v>22.222222222222225</v>
      </c>
      <c r="CM8" s="743">
        <f>'Market Change Summary'!D14</f>
        <v>0</v>
      </c>
      <c r="CN8" s="743">
        <f>'Market Change Summary'!D14</f>
        <v>0</v>
      </c>
      <c r="CO8" s="743">
        <v>22.222222222222225</v>
      </c>
      <c r="CP8" s="743">
        <v>22.222222222222225</v>
      </c>
      <c r="CQ8" s="743">
        <v>22.222222222222225</v>
      </c>
      <c r="CR8" s="743">
        <v>22.222222222222225</v>
      </c>
      <c r="CS8" s="743">
        <v>22.222222222222225</v>
      </c>
      <c r="CT8" s="753">
        <v>22.222222222222225</v>
      </c>
      <c r="CU8" s="743">
        <v>22.5</v>
      </c>
      <c r="CV8" s="743">
        <v>22.777777777777782</v>
      </c>
      <c r="CW8" s="731">
        <v>22.777777777777782</v>
      </c>
      <c r="CX8" s="731">
        <v>22.166666666666668</v>
      </c>
      <c r="CY8" s="731">
        <v>22.166666666666668</v>
      </c>
      <c r="CZ8" s="731">
        <v>22.166666666666668</v>
      </c>
      <c r="DA8" s="731">
        <v>22.166666666666668</v>
      </c>
      <c r="DB8" s="731">
        <v>21.944444444444446</v>
      </c>
      <c r="DC8" s="731">
        <v>21.944444444444446</v>
      </c>
      <c r="DD8" s="731">
        <v>21.944444444444446</v>
      </c>
      <c r="DE8" s="731">
        <v>21.944444444444446</v>
      </c>
      <c r="DF8" s="731">
        <v>23.611111111111111</v>
      </c>
      <c r="DG8" s="731">
        <f>'Market Change Summary'!D14</f>
        <v>0</v>
      </c>
      <c r="DH8" s="731">
        <v>25</v>
      </c>
      <c r="DI8" s="731">
        <v>25</v>
      </c>
      <c r="DJ8" s="731">
        <v>25</v>
      </c>
      <c r="DK8" s="731">
        <v>25</v>
      </c>
      <c r="DL8" s="731">
        <v>25</v>
      </c>
      <c r="DM8" s="731">
        <v>25</v>
      </c>
      <c r="DN8" s="731">
        <v>25</v>
      </c>
      <c r="DO8" s="731">
        <v>25</v>
      </c>
      <c r="DP8" s="731">
        <v>25</v>
      </c>
      <c r="DQ8" s="731">
        <v>25</v>
      </c>
      <c r="DR8" s="731">
        <v>25</v>
      </c>
      <c r="DS8" s="731">
        <v>25</v>
      </c>
      <c r="DT8" s="731">
        <v>25</v>
      </c>
      <c r="DU8" s="731">
        <v>25</v>
      </c>
      <c r="DV8" s="731">
        <v>25</v>
      </c>
      <c r="DW8" s="731">
        <v>25</v>
      </c>
      <c r="DX8" s="731">
        <v>25</v>
      </c>
      <c r="DY8" s="731">
        <v>25</v>
      </c>
      <c r="DZ8" s="731">
        <v>25</v>
      </c>
      <c r="EA8" s="731">
        <v>25</v>
      </c>
      <c r="EB8" s="731">
        <v>25</v>
      </c>
      <c r="EC8" s="731">
        <v>25</v>
      </c>
      <c r="ED8" s="731">
        <v>25</v>
      </c>
      <c r="EE8" s="731">
        <v>25</v>
      </c>
      <c r="EF8" s="731">
        <v>25</v>
      </c>
      <c r="EG8" s="731">
        <f>'Market Change Summary'!D14</f>
        <v>0</v>
      </c>
      <c r="EH8" s="731"/>
      <c r="EI8" s="731"/>
    </row>
    <row r="9" spans="1:139">
      <c r="A9" s="738" t="s">
        <v>140</v>
      </c>
      <c r="B9" s="739" t="s">
        <v>144</v>
      </c>
      <c r="C9" s="740">
        <v>27.5</v>
      </c>
      <c r="D9" s="740">
        <v>29.17</v>
      </c>
      <c r="E9" s="740">
        <v>29.17</v>
      </c>
      <c r="F9" s="740">
        <v>29.17</v>
      </c>
      <c r="G9" s="740">
        <v>29.17</v>
      </c>
      <c r="H9" s="742">
        <v>29.166666666666668</v>
      </c>
      <c r="I9" s="742">
        <v>29.166666666666668</v>
      </c>
      <c r="J9" s="742">
        <v>29.166666666666668</v>
      </c>
      <c r="K9" s="742">
        <v>29.166666666666668</v>
      </c>
      <c r="L9" s="742">
        <v>29.166666666666668</v>
      </c>
      <c r="M9" s="742">
        <v>29.166666666666668</v>
      </c>
      <c r="N9" s="742">
        <v>29.166666666666668</v>
      </c>
      <c r="O9" s="742">
        <v>29.166666666666668</v>
      </c>
      <c r="P9" s="740">
        <v>29.2</v>
      </c>
      <c r="Q9" s="742">
        <v>20.833333333333332</v>
      </c>
      <c r="R9" s="740">
        <v>20.83</v>
      </c>
      <c r="S9" s="742">
        <v>20.833333333333332</v>
      </c>
      <c r="T9" s="742">
        <v>20.833333333333332</v>
      </c>
      <c r="U9" s="742">
        <v>20.833333333333332</v>
      </c>
      <c r="V9" s="742">
        <v>20.833333333333332</v>
      </c>
      <c r="W9" s="742">
        <v>20.833333333333332</v>
      </c>
      <c r="X9" s="743">
        <v>20.833333333333332</v>
      </c>
      <c r="Y9" s="757" t="e">
        <f t="shared" ref="Y9:Y11" si="10">#REF!</f>
        <v>#REF!</v>
      </c>
      <c r="Z9" s="743">
        <v>20.833333333333332</v>
      </c>
      <c r="AA9" s="743">
        <v>20.833333333333332</v>
      </c>
      <c r="AB9" s="748">
        <v>20.833333333333332</v>
      </c>
      <c r="AC9" s="750">
        <v>20.83</v>
      </c>
      <c r="AD9" s="748">
        <v>20.833333333333332</v>
      </c>
      <c r="AE9" s="728">
        <v>20.833333333333332</v>
      </c>
      <c r="AF9" s="729">
        <v>20.833333333333332</v>
      </c>
      <c r="AG9" s="729">
        <v>20.833333333333332</v>
      </c>
      <c r="AH9" s="729">
        <v>20.833333333333332</v>
      </c>
      <c r="AI9" s="729">
        <v>20.833333333333332</v>
      </c>
      <c r="AJ9" s="729">
        <v>20.833333333333332</v>
      </c>
      <c r="AK9" s="729">
        <v>20.833333333333332</v>
      </c>
      <c r="AL9" s="729">
        <v>20.833333333333332</v>
      </c>
      <c r="AM9" s="729">
        <v>20.833333333333332</v>
      </c>
      <c r="AN9" s="743">
        <v>20.833333333333332</v>
      </c>
      <c r="AO9" s="743">
        <v>20.833333333333332</v>
      </c>
      <c r="AP9" s="743">
        <v>20.833333333333332</v>
      </c>
      <c r="AQ9" s="743">
        <v>20.833333333333332</v>
      </c>
      <c r="AR9" s="743">
        <v>20.833333333333332</v>
      </c>
      <c r="AS9" s="743">
        <v>20.833333333333332</v>
      </c>
      <c r="AT9" s="731">
        <v>20.833333333333332</v>
      </c>
      <c r="AU9" s="731">
        <v>20.833333333333332</v>
      </c>
      <c r="AV9" s="731">
        <v>20.833333333333332</v>
      </c>
      <c r="AW9" s="743">
        <v>20.833333333333332</v>
      </c>
      <c r="AX9" s="743">
        <v>20.833333333333332</v>
      </c>
      <c r="AY9" s="743">
        <v>20.833333333333332</v>
      </c>
      <c r="AZ9" s="743">
        <v>20.833333333333332</v>
      </c>
      <c r="BA9" s="743">
        <v>20.833333333333332</v>
      </c>
      <c r="BB9" s="743">
        <v>25</v>
      </c>
      <c r="BC9" s="743">
        <v>25</v>
      </c>
      <c r="BD9" s="743">
        <v>25</v>
      </c>
      <c r="BE9" s="757" t="e">
        <f t="shared" ref="BE9:BE11" si="11">#REF!</f>
        <v>#REF!</v>
      </c>
      <c r="BF9" s="743">
        <v>25</v>
      </c>
      <c r="BG9" s="743">
        <v>25</v>
      </c>
      <c r="BH9" s="743">
        <v>25</v>
      </c>
      <c r="BI9" s="757" t="e">
        <f t="shared" ref="BI9:BI11" si="12">#REF!</f>
        <v>#REF!</v>
      </c>
      <c r="BJ9" s="743">
        <v>25</v>
      </c>
      <c r="BK9" s="743">
        <v>25</v>
      </c>
      <c r="BL9" s="743">
        <v>25</v>
      </c>
      <c r="BM9" s="743">
        <v>25</v>
      </c>
      <c r="BN9" s="743">
        <v>25</v>
      </c>
      <c r="BO9" s="743">
        <v>25</v>
      </c>
      <c r="BP9" s="743">
        <v>25</v>
      </c>
      <c r="BQ9" s="757" t="e">
        <f t="shared" ref="BQ9:BQ11" si="13">#REF!</f>
        <v>#REF!</v>
      </c>
      <c r="BR9" s="743">
        <v>25</v>
      </c>
      <c r="BS9" s="743">
        <v>25</v>
      </c>
      <c r="BT9" s="743">
        <v>25</v>
      </c>
      <c r="BU9" s="757" t="e">
        <f t="shared" ref="BU9:BU11" si="14">#REF!</f>
        <v>#REF!</v>
      </c>
      <c r="BV9" s="743">
        <v>25</v>
      </c>
      <c r="BW9" s="743">
        <v>25</v>
      </c>
      <c r="BX9" s="743">
        <v>25</v>
      </c>
      <c r="BY9" s="743">
        <v>25</v>
      </c>
      <c r="BZ9" s="743">
        <v>25</v>
      </c>
      <c r="CA9" s="743">
        <v>25</v>
      </c>
      <c r="CB9" s="728">
        <v>25.833333333333332</v>
      </c>
      <c r="CC9" s="724">
        <v>25.833333333333332</v>
      </c>
      <c r="CD9" s="724">
        <v>25.833333333333332</v>
      </c>
      <c r="CE9" s="724">
        <v>25.833333333333332</v>
      </c>
      <c r="CF9" s="724">
        <v>25.833333333333332</v>
      </c>
      <c r="CG9" s="724">
        <v>25.833333333333332</v>
      </c>
      <c r="CH9" s="724">
        <v>25.833333333333332</v>
      </c>
      <c r="CI9" s="724">
        <v>25.833333333333332</v>
      </c>
      <c r="CJ9" s="724">
        <v>25.833333333333332</v>
      </c>
      <c r="CK9" s="743">
        <v>25.833333333333332</v>
      </c>
      <c r="CL9" s="743">
        <v>25.833333333333332</v>
      </c>
      <c r="CM9" s="743" t="e">
        <f t="shared" ref="CM9:CN9" si="15">#REF!</f>
        <v>#REF!</v>
      </c>
      <c r="CN9" s="743" t="e">
        <f t="shared" si="15"/>
        <v>#REF!</v>
      </c>
      <c r="CO9" s="743">
        <v>25.833333333333332</v>
      </c>
      <c r="CP9" s="743">
        <v>25.833333333333332</v>
      </c>
      <c r="CQ9" s="743">
        <v>25.833333333333332</v>
      </c>
      <c r="CR9" s="743">
        <v>25.833333333333332</v>
      </c>
      <c r="CS9" s="743">
        <v>25.833333333333332</v>
      </c>
      <c r="CT9" s="753">
        <v>22.5</v>
      </c>
      <c r="CU9" s="743">
        <v>22.5</v>
      </c>
      <c r="CV9" s="743">
        <v>22.5</v>
      </c>
      <c r="CW9" s="731">
        <v>22.5</v>
      </c>
      <c r="CX9" s="731">
        <v>22.222222222222225</v>
      </c>
      <c r="CY9" s="731">
        <v>22.222222222222225</v>
      </c>
      <c r="CZ9" s="731">
        <v>22.222222222222225</v>
      </c>
      <c r="DA9" s="731">
        <v>22.222222222222225</v>
      </c>
      <c r="DB9" s="731">
        <v>22.222222222222225</v>
      </c>
      <c r="DC9" s="731">
        <v>22.222222222222225</v>
      </c>
      <c r="DD9" s="731">
        <v>23.333333333333332</v>
      </c>
      <c r="DE9" s="731">
        <v>23.333333333333332</v>
      </c>
      <c r="DF9" s="731">
        <v>23.333333333333332</v>
      </c>
      <c r="DG9" s="731">
        <v>23.333333333333332</v>
      </c>
      <c r="DH9" s="731">
        <v>23.333333333333332</v>
      </c>
      <c r="DI9" s="731">
        <v>23.333333333333332</v>
      </c>
      <c r="DJ9" s="731">
        <v>23.333333333333332</v>
      </c>
      <c r="DK9" s="731">
        <v>23.333333333333332</v>
      </c>
      <c r="DL9" s="731">
        <v>23.333333333333332</v>
      </c>
      <c r="DM9" s="731">
        <v>55.833333333333336</v>
      </c>
      <c r="DN9" s="731">
        <v>55.833333333333336</v>
      </c>
      <c r="DO9" s="731">
        <v>55.833333333333336</v>
      </c>
      <c r="DP9" s="731">
        <v>55.833333333333336</v>
      </c>
      <c r="DQ9" s="731">
        <v>55.833333333333336</v>
      </c>
      <c r="DR9" s="731">
        <v>55.833333333333336</v>
      </c>
      <c r="DS9" s="731">
        <v>55.833333333333336</v>
      </c>
      <c r="DT9" s="731">
        <v>55.833333333333336</v>
      </c>
      <c r="DU9" s="731">
        <v>55.833333333333336</v>
      </c>
      <c r="DV9" s="731">
        <v>55.833333333333336</v>
      </c>
      <c r="DW9" s="731">
        <v>55.833333333333336</v>
      </c>
      <c r="DX9" s="731">
        <v>55.833333333333336</v>
      </c>
      <c r="DY9" s="731">
        <v>55.833333333333336</v>
      </c>
      <c r="DZ9" s="731">
        <v>55.833333333333336</v>
      </c>
      <c r="EA9" s="731">
        <v>55.833333333333336</v>
      </c>
      <c r="EB9" s="731">
        <v>55.833333333333336</v>
      </c>
      <c r="EC9" s="731">
        <v>55.833333333333336</v>
      </c>
      <c r="ED9" s="731">
        <v>55.833333333333336</v>
      </c>
      <c r="EE9" s="731">
        <v>55.833333333333336</v>
      </c>
      <c r="EF9" s="731">
        <v>55.833333333333336</v>
      </c>
      <c r="EG9" s="731">
        <f>'Market Change Summary'!D15</f>
        <v>0</v>
      </c>
      <c r="EH9" s="731"/>
      <c r="EI9" s="731"/>
    </row>
    <row r="10" spans="1:139">
      <c r="A10" s="738" t="s">
        <v>140</v>
      </c>
      <c r="B10" s="739" t="s">
        <v>145</v>
      </c>
      <c r="C10" s="740">
        <v>25.83</v>
      </c>
      <c r="D10" s="740">
        <v>25.83</v>
      </c>
      <c r="E10" s="740">
        <v>24.17</v>
      </c>
      <c r="F10" s="740">
        <v>24.17</v>
      </c>
      <c r="G10" s="740">
        <v>24.17</v>
      </c>
      <c r="H10" s="742">
        <v>24.166666666666668</v>
      </c>
      <c r="I10" s="742">
        <v>24.166666666666668</v>
      </c>
      <c r="J10" s="742">
        <v>24.166666666666668</v>
      </c>
      <c r="K10" s="742">
        <v>24.166666666666668</v>
      </c>
      <c r="L10" s="742">
        <v>24.166666666666668</v>
      </c>
      <c r="M10" s="742">
        <v>24.166666666666668</v>
      </c>
      <c r="N10" s="742">
        <v>10</v>
      </c>
      <c r="O10" s="742">
        <v>10</v>
      </c>
      <c r="P10" s="740">
        <v>10</v>
      </c>
      <c r="Q10" s="742">
        <v>11.666666666666666</v>
      </c>
      <c r="R10" s="740">
        <v>13.33</v>
      </c>
      <c r="S10" s="742">
        <v>13.333333333333334</v>
      </c>
      <c r="T10" s="742">
        <v>13.333333333333334</v>
      </c>
      <c r="U10" s="742">
        <v>13.333333333333334</v>
      </c>
      <c r="V10" s="742">
        <v>13.333333333333334</v>
      </c>
      <c r="W10" s="742">
        <v>13.333333333333334</v>
      </c>
      <c r="X10" s="743">
        <v>13.333333333333334</v>
      </c>
      <c r="Y10" s="757" t="e">
        <f t="shared" si="10"/>
        <v>#REF!</v>
      </c>
      <c r="Z10" s="743">
        <v>13.888888888888888</v>
      </c>
      <c r="AA10" s="743">
        <v>13.888888888888888</v>
      </c>
      <c r="AB10" s="748">
        <v>13.888888888888888</v>
      </c>
      <c r="AC10" s="750">
        <v>13.89</v>
      </c>
      <c r="AD10" s="748">
        <v>13.888888888888888</v>
      </c>
      <c r="AE10" s="728">
        <v>15.555555555555555</v>
      </c>
      <c r="AF10" s="729">
        <v>15.555555555555555</v>
      </c>
      <c r="AG10" s="729">
        <v>15.555555555555555</v>
      </c>
      <c r="AH10" s="729">
        <v>15.555555555555555</v>
      </c>
      <c r="AI10" s="729">
        <v>15.555555555555555</v>
      </c>
      <c r="AJ10" s="729">
        <v>15.555555555555555</v>
      </c>
      <c r="AK10" s="729">
        <v>15.555555555555555</v>
      </c>
      <c r="AL10" s="729">
        <v>15.555555555555555</v>
      </c>
      <c r="AM10" s="729">
        <v>15.555555555555555</v>
      </c>
      <c r="AN10" s="743">
        <v>15.555555555555555</v>
      </c>
      <c r="AO10" s="743">
        <v>14.722222222222221</v>
      </c>
      <c r="AP10" s="743">
        <v>14.722222222222221</v>
      </c>
      <c r="AQ10" s="743">
        <v>14.444444444444443</v>
      </c>
      <c r="AR10" s="743">
        <v>15</v>
      </c>
      <c r="AS10" s="743">
        <v>15</v>
      </c>
      <c r="AT10" s="731">
        <v>15</v>
      </c>
      <c r="AU10" s="731">
        <v>15</v>
      </c>
      <c r="AV10" s="731">
        <v>15</v>
      </c>
      <c r="AW10" s="743">
        <v>15</v>
      </c>
      <c r="AX10" s="743">
        <v>15</v>
      </c>
      <c r="AY10" s="743">
        <v>15</v>
      </c>
      <c r="AZ10" s="743">
        <v>16.111111111111111</v>
      </c>
      <c r="BA10" s="743">
        <v>15.555555555555557</v>
      </c>
      <c r="BB10" s="743">
        <v>16.111111111111111</v>
      </c>
      <c r="BC10" s="743">
        <v>16.111111111111111</v>
      </c>
      <c r="BD10" s="743">
        <v>17.5</v>
      </c>
      <c r="BE10" s="757" t="e">
        <f t="shared" si="11"/>
        <v>#REF!</v>
      </c>
      <c r="BF10" s="743">
        <v>18.333333333333332</v>
      </c>
      <c r="BG10" s="743">
        <v>18.333333333333332</v>
      </c>
      <c r="BH10" s="743">
        <v>18.333333333333332</v>
      </c>
      <c r="BI10" s="757" t="e">
        <f t="shared" si="12"/>
        <v>#REF!</v>
      </c>
      <c r="BJ10" s="743">
        <v>20</v>
      </c>
      <c r="BK10" s="743">
        <v>20</v>
      </c>
      <c r="BL10" s="743">
        <v>20</v>
      </c>
      <c r="BM10" s="743">
        <v>20</v>
      </c>
      <c r="BN10" s="743">
        <v>20</v>
      </c>
      <c r="BO10" s="743">
        <v>20</v>
      </c>
      <c r="BP10" s="743">
        <v>18.333333333333332</v>
      </c>
      <c r="BQ10" s="757" t="e">
        <f t="shared" si="13"/>
        <v>#REF!</v>
      </c>
      <c r="BR10" s="743">
        <v>18.333333333333332</v>
      </c>
      <c r="BS10" s="743">
        <v>19.166666666666668</v>
      </c>
      <c r="BT10" s="743">
        <v>19.166666666666668</v>
      </c>
      <c r="BU10" s="757" t="e">
        <f t="shared" si="14"/>
        <v>#REF!</v>
      </c>
      <c r="BV10" s="743">
        <v>19.722222222222221</v>
      </c>
      <c r="BW10" s="743">
        <v>19.444444444444443</v>
      </c>
      <c r="BX10" s="743">
        <v>19.444444444444443</v>
      </c>
      <c r="BY10" s="743">
        <v>19.444444444444443</v>
      </c>
      <c r="BZ10" s="743">
        <v>19.444444444444443</v>
      </c>
      <c r="CA10" s="743">
        <v>19.444444444444443</v>
      </c>
      <c r="CB10" s="728">
        <v>19.444444444444443</v>
      </c>
      <c r="CC10" s="724">
        <v>19.444444444444443</v>
      </c>
      <c r="CD10" s="724">
        <v>19.166666666666668</v>
      </c>
      <c r="CE10" s="724">
        <v>19.166666666666668</v>
      </c>
      <c r="CF10" s="724">
        <v>19.722222222222221</v>
      </c>
      <c r="CG10" s="724">
        <v>19.166666666666668</v>
      </c>
      <c r="CH10" s="724">
        <v>19.166666666666668</v>
      </c>
      <c r="CI10" s="724">
        <v>19.166666666666668</v>
      </c>
      <c r="CJ10" s="724">
        <v>19.166666666666668</v>
      </c>
      <c r="CK10" s="743">
        <v>19.166666666666668</v>
      </c>
      <c r="CL10" s="743">
        <v>15.833333333333334</v>
      </c>
      <c r="CM10" s="743" t="e">
        <f t="shared" ref="CM10:CN10" si="16">#REF!</f>
        <v>#REF!</v>
      </c>
      <c r="CN10" s="743" t="e">
        <f t="shared" si="16"/>
        <v>#REF!</v>
      </c>
      <c r="CO10" s="743">
        <v>15.833333333333334</v>
      </c>
      <c r="CP10" s="743">
        <v>15.833333333333334</v>
      </c>
      <c r="CQ10" s="743">
        <v>15.833333333333334</v>
      </c>
      <c r="CR10" s="743">
        <v>15.833333333333334</v>
      </c>
      <c r="CS10" s="743">
        <v>15.833333333333334</v>
      </c>
      <c r="CT10" s="753">
        <v>15.833333333333334</v>
      </c>
      <c r="CU10" s="743">
        <v>15.833333333333334</v>
      </c>
      <c r="CV10" s="743">
        <v>15.833333333333334</v>
      </c>
      <c r="CW10" s="731">
        <v>15.833333333333334</v>
      </c>
      <c r="CX10" s="731">
        <v>15.833333333333334</v>
      </c>
      <c r="CY10" s="731">
        <v>15.833333333333334</v>
      </c>
      <c r="CZ10" s="731">
        <v>15.833333333333334</v>
      </c>
      <c r="DA10" s="731">
        <v>15.833333333333334</v>
      </c>
      <c r="DB10" s="731">
        <v>15.833333333333334</v>
      </c>
      <c r="DC10" s="731">
        <v>15.833333333333334</v>
      </c>
      <c r="DD10" s="731">
        <v>17.5</v>
      </c>
      <c r="DE10" s="731">
        <v>17.5</v>
      </c>
      <c r="DF10" s="731">
        <v>20</v>
      </c>
      <c r="DG10" s="731">
        <v>20</v>
      </c>
      <c r="DH10" s="731">
        <v>20</v>
      </c>
      <c r="DI10" s="731">
        <v>20</v>
      </c>
      <c r="DJ10" s="731">
        <v>20</v>
      </c>
      <c r="DK10" s="731">
        <v>20</v>
      </c>
      <c r="DL10" s="731">
        <v>20</v>
      </c>
      <c r="DM10" s="731">
        <v>20</v>
      </c>
      <c r="DN10" s="731">
        <v>20</v>
      </c>
      <c r="DO10" s="731">
        <v>20</v>
      </c>
      <c r="DP10" s="731">
        <v>20</v>
      </c>
      <c r="DQ10" s="731">
        <v>20</v>
      </c>
      <c r="DR10" s="731">
        <v>20</v>
      </c>
      <c r="DS10" s="731">
        <v>20</v>
      </c>
      <c r="DT10" s="731">
        <v>20</v>
      </c>
      <c r="DU10" s="731">
        <v>20</v>
      </c>
      <c r="DV10" s="731">
        <v>20</v>
      </c>
      <c r="DW10" s="731">
        <v>20</v>
      </c>
      <c r="DX10" s="731">
        <v>20</v>
      </c>
      <c r="DY10" s="731">
        <v>20</v>
      </c>
      <c r="DZ10" s="731">
        <v>20</v>
      </c>
      <c r="EA10" s="731">
        <v>20</v>
      </c>
      <c r="EB10" s="731">
        <v>20</v>
      </c>
      <c r="EC10" s="731">
        <v>20</v>
      </c>
      <c r="ED10" s="731">
        <v>20</v>
      </c>
      <c r="EE10" s="731">
        <v>20</v>
      </c>
      <c r="EF10" s="731">
        <v>20</v>
      </c>
      <c r="EG10" s="731" t="e">
        <f>#REF!</f>
        <v>#REF!</v>
      </c>
      <c r="EH10" s="731"/>
      <c r="EI10" s="731"/>
    </row>
    <row r="11" spans="1:139">
      <c r="A11" s="738" t="s">
        <v>140</v>
      </c>
      <c r="B11" s="739" t="s">
        <v>146</v>
      </c>
      <c r="C11" s="740"/>
      <c r="D11" s="740"/>
      <c r="E11" s="740"/>
      <c r="F11" s="740"/>
      <c r="G11" s="740"/>
      <c r="H11" s="742"/>
      <c r="I11" s="742"/>
      <c r="J11" s="742"/>
      <c r="K11" s="742"/>
      <c r="L11" s="742"/>
      <c r="M11" s="742"/>
      <c r="N11" s="742"/>
      <c r="O11" s="742"/>
      <c r="P11" s="740"/>
      <c r="Q11" s="742">
        <v>30</v>
      </c>
      <c r="R11" s="742">
        <v>30</v>
      </c>
      <c r="S11" s="742">
        <v>30</v>
      </c>
      <c r="T11" s="742">
        <v>30</v>
      </c>
      <c r="U11" s="742">
        <v>30.666666666666668</v>
      </c>
      <c r="V11" s="740">
        <v>30.67</v>
      </c>
      <c r="W11" s="742">
        <v>30.666666666666668</v>
      </c>
      <c r="X11" s="743">
        <v>30.666666666666668</v>
      </c>
      <c r="Y11" s="757" t="e">
        <f t="shared" si="10"/>
        <v>#REF!</v>
      </c>
      <c r="Z11" s="743">
        <v>30</v>
      </c>
      <c r="AA11" s="743">
        <v>30</v>
      </c>
      <c r="AB11" s="748">
        <v>30</v>
      </c>
      <c r="AC11" s="750">
        <v>30</v>
      </c>
      <c r="AD11" s="748">
        <v>30.833333333333332</v>
      </c>
      <c r="AE11" s="728">
        <v>30.833333333333332</v>
      </c>
      <c r="AF11" s="729">
        <v>30.277777777777775</v>
      </c>
      <c r="AG11" s="729">
        <v>30.277777777777775</v>
      </c>
      <c r="AH11" s="729">
        <v>30.277777777777775</v>
      </c>
      <c r="AI11" s="729">
        <v>30.277777777777775</v>
      </c>
      <c r="AJ11" s="729">
        <v>30.277777777777775</v>
      </c>
      <c r="AK11" s="729">
        <v>30.277777777777775</v>
      </c>
      <c r="AL11" s="729">
        <v>30.277777777777775</v>
      </c>
      <c r="AM11" s="729">
        <v>30.277777777777775</v>
      </c>
      <c r="AN11" s="743">
        <v>30.277777777777775</v>
      </c>
      <c r="AO11" s="743">
        <v>30.277777777777775</v>
      </c>
      <c r="AP11" s="743">
        <v>30.277777777777775</v>
      </c>
      <c r="AQ11" s="743">
        <v>30.277777777777775</v>
      </c>
      <c r="AR11" s="743">
        <v>30.277777777777775</v>
      </c>
      <c r="AS11" s="743">
        <v>30.277777777777775</v>
      </c>
      <c r="AT11" s="731">
        <v>30.277777777777775</v>
      </c>
      <c r="AU11" s="731">
        <v>30.277777777777775</v>
      </c>
      <c r="AV11" s="731">
        <v>30.277777777777775</v>
      </c>
      <c r="AW11" s="743">
        <v>30.277777777777775</v>
      </c>
      <c r="AX11" s="743">
        <v>30.277777777777775</v>
      </c>
      <c r="AY11" s="743">
        <v>30.277777777777775</v>
      </c>
      <c r="AZ11" s="743">
        <v>30.277777777777775</v>
      </c>
      <c r="BA11" s="743">
        <v>30.277777777777775</v>
      </c>
      <c r="BB11" s="743">
        <v>30.277777777777775</v>
      </c>
      <c r="BC11" s="743">
        <v>30.277777777777775</v>
      </c>
      <c r="BD11" s="743">
        <v>30</v>
      </c>
      <c r="BE11" s="757" t="e">
        <f t="shared" si="11"/>
        <v>#REF!</v>
      </c>
      <c r="BF11" s="743">
        <v>30</v>
      </c>
      <c r="BG11" s="743">
        <v>30</v>
      </c>
      <c r="BH11" s="743">
        <v>32.222222222222221</v>
      </c>
      <c r="BI11" s="757" t="e">
        <f t="shared" si="12"/>
        <v>#REF!</v>
      </c>
      <c r="BJ11" s="743">
        <v>32.222222222222221</v>
      </c>
      <c r="BK11" s="743">
        <v>32.222222222222221</v>
      </c>
      <c r="BL11" s="743">
        <v>32.222222222222221</v>
      </c>
      <c r="BM11" s="743">
        <v>31.944444444444446</v>
      </c>
      <c r="BN11" s="743">
        <v>31.944444444444446</v>
      </c>
      <c r="BO11" s="743">
        <v>31.944444444444446</v>
      </c>
      <c r="BP11" s="743">
        <v>31.944444444444446</v>
      </c>
      <c r="BQ11" s="757" t="e">
        <f t="shared" si="13"/>
        <v>#REF!</v>
      </c>
      <c r="BR11" s="743">
        <v>31.666666666666668</v>
      </c>
      <c r="BS11" s="743">
        <v>31.666666666666668</v>
      </c>
      <c r="BT11" s="743">
        <v>31.666666666666668</v>
      </c>
      <c r="BU11" s="757" t="e">
        <f t="shared" si="14"/>
        <v>#REF!</v>
      </c>
      <c r="BV11" s="743">
        <v>31.111111111111114</v>
      </c>
      <c r="BW11" s="743">
        <v>31.111111111111114</v>
      </c>
      <c r="BX11" s="743">
        <v>31.111111111111114</v>
      </c>
      <c r="BY11" s="743">
        <v>31.111111111111114</v>
      </c>
      <c r="BZ11" s="743">
        <v>31.111111111111114</v>
      </c>
      <c r="CA11" s="743">
        <v>31.111111111111114</v>
      </c>
      <c r="CB11" s="728">
        <v>31.111111111111114</v>
      </c>
      <c r="CC11" s="724">
        <v>31.111111111111114</v>
      </c>
      <c r="CD11" s="724">
        <v>31.388888888888889</v>
      </c>
      <c r="CE11" s="724">
        <v>31.388888888888889</v>
      </c>
      <c r="CF11" s="724">
        <v>31.388888888888889</v>
      </c>
      <c r="CG11" s="724">
        <v>31.111111111111111</v>
      </c>
      <c r="CH11" s="724">
        <v>31.111111111111111</v>
      </c>
      <c r="CI11" s="724">
        <v>31.111111111111111</v>
      </c>
      <c r="CJ11" s="724">
        <v>31.111111111111111</v>
      </c>
      <c r="CK11" s="743">
        <v>31.111111111111111</v>
      </c>
      <c r="CL11" s="743">
        <v>31.111111111111111</v>
      </c>
      <c r="CM11" s="743" t="e">
        <f t="shared" ref="CM11:CN11" si="17">#REF!</f>
        <v>#REF!</v>
      </c>
      <c r="CN11" s="743" t="e">
        <f t="shared" si="17"/>
        <v>#REF!</v>
      </c>
      <c r="CO11" s="743">
        <v>31.111111111111111</v>
      </c>
      <c r="CP11" s="743">
        <v>31.111111111111111</v>
      </c>
      <c r="CQ11" s="743">
        <v>31.111111111111111</v>
      </c>
      <c r="CR11" s="743">
        <v>31.111111111111111</v>
      </c>
      <c r="CS11" s="743">
        <v>31.111111111111111</v>
      </c>
      <c r="CT11" s="753">
        <v>31.111111111111111</v>
      </c>
      <c r="CU11" s="743">
        <v>31.111111111111111</v>
      </c>
      <c r="CV11" s="743">
        <v>31.111111111111111</v>
      </c>
      <c r="CW11" s="731">
        <v>31.111111111111111</v>
      </c>
      <c r="CX11" s="731">
        <v>31.111111111111111</v>
      </c>
      <c r="CY11" s="731">
        <v>31.111111111111111</v>
      </c>
      <c r="CZ11" s="731">
        <v>31.111111111111111</v>
      </c>
      <c r="DA11" s="731">
        <v>31.111111111111111</v>
      </c>
      <c r="DB11" s="731">
        <v>31.111111111111111</v>
      </c>
      <c r="DC11" s="731">
        <v>31.111111111111111</v>
      </c>
      <c r="DD11" s="731">
        <v>31.111111111111111</v>
      </c>
      <c r="DE11" s="731">
        <v>31.111111111111111</v>
      </c>
      <c r="DF11" s="731">
        <v>31.111111111111111</v>
      </c>
      <c r="DG11" s="731">
        <v>31.111111111111111</v>
      </c>
      <c r="DH11" s="731">
        <v>31.111111111111111</v>
      </c>
      <c r="DI11" s="731">
        <v>31.111111111111111</v>
      </c>
      <c r="DJ11" s="731">
        <v>31.111111111111111</v>
      </c>
      <c r="DK11" s="731">
        <v>31.111111111111111</v>
      </c>
      <c r="DL11" s="731">
        <v>31.111111111111111</v>
      </c>
      <c r="DM11" s="731">
        <v>31.111111111111111</v>
      </c>
      <c r="DN11" s="731">
        <v>31.111111111111111</v>
      </c>
      <c r="DO11" s="731">
        <v>31.111111111111111</v>
      </c>
      <c r="DP11" s="731">
        <v>31.111111111111111</v>
      </c>
      <c r="DQ11" s="731">
        <v>83.333333333333329</v>
      </c>
      <c r="DR11" s="731">
        <v>83.333333333333329</v>
      </c>
      <c r="DS11" s="731">
        <v>83.333333333333329</v>
      </c>
      <c r="DT11" s="731">
        <v>83.333333333333329</v>
      </c>
      <c r="DU11" s="731">
        <v>83.333333333333329</v>
      </c>
      <c r="DV11" s="731">
        <v>83.333333333333329</v>
      </c>
      <c r="DW11" s="731">
        <v>83.333333333333329</v>
      </c>
      <c r="DX11" s="731">
        <v>83.333333333333329</v>
      </c>
      <c r="DY11" s="731">
        <v>83.333333333333329</v>
      </c>
      <c r="DZ11" s="731">
        <v>83.333333333333329</v>
      </c>
      <c r="EA11" s="731">
        <v>83.333333333333329</v>
      </c>
      <c r="EB11" s="731">
        <v>83.333333333333329</v>
      </c>
      <c r="EC11" s="731">
        <v>83.333333333333329</v>
      </c>
      <c r="ED11" s="731">
        <v>83.333333333333329</v>
      </c>
      <c r="EE11" s="731">
        <v>83.333333333333329</v>
      </c>
      <c r="EF11" s="731">
        <v>83.333333333333329</v>
      </c>
      <c r="EG11" s="731" t="e">
        <f>#REF!</f>
        <v>#REF!</v>
      </c>
      <c r="EH11" s="731"/>
      <c r="EI11" s="731"/>
    </row>
    <row r="12" spans="1:139">
      <c r="A12" s="738" t="s">
        <v>140</v>
      </c>
      <c r="B12" s="759" t="s">
        <v>83</v>
      </c>
      <c r="C12" s="740"/>
      <c r="D12" s="740"/>
      <c r="E12" s="740"/>
      <c r="F12" s="740"/>
      <c r="G12" s="740"/>
      <c r="H12" s="740"/>
      <c r="I12" s="740"/>
      <c r="J12" s="740"/>
      <c r="K12" s="740"/>
      <c r="L12" s="740"/>
      <c r="M12" s="740"/>
      <c r="N12" s="740"/>
      <c r="O12" s="740"/>
      <c r="P12" s="740"/>
      <c r="Q12" s="742">
        <v>60.833333333333336</v>
      </c>
      <c r="R12" s="742">
        <v>60.833333333333336</v>
      </c>
      <c r="S12" s="742">
        <v>60.833333333333336</v>
      </c>
      <c r="T12" s="742">
        <v>60.833333333333336</v>
      </c>
      <c r="U12" s="742">
        <v>60.833333333333336</v>
      </c>
      <c r="V12" s="742">
        <v>60.833333333333336</v>
      </c>
      <c r="W12" s="742">
        <v>60.833333333333336</v>
      </c>
      <c r="X12" s="743">
        <v>60.833333333333336</v>
      </c>
      <c r="Y12" s="745">
        <f>'Market Change Summary'!$D15</f>
        <v>0</v>
      </c>
      <c r="Z12" s="743">
        <v>60.833333333333336</v>
      </c>
      <c r="AA12" s="743">
        <v>60.833333333333336</v>
      </c>
      <c r="AB12" s="748">
        <v>60.833333333333336</v>
      </c>
      <c r="AC12" s="750">
        <v>60.83</v>
      </c>
      <c r="AD12" s="748">
        <v>60.833333333333336</v>
      </c>
      <c r="AE12" s="728">
        <v>60.833333333333336</v>
      </c>
      <c r="AF12" s="729">
        <v>60.833333333333336</v>
      </c>
      <c r="AG12" s="729">
        <v>55</v>
      </c>
      <c r="AH12" s="729">
        <v>55</v>
      </c>
      <c r="AI12" s="729">
        <v>55</v>
      </c>
      <c r="AJ12" s="729">
        <v>55</v>
      </c>
      <c r="AK12" s="729">
        <v>55</v>
      </c>
      <c r="AL12" s="729">
        <v>55</v>
      </c>
      <c r="AM12" s="729">
        <v>55</v>
      </c>
      <c r="AN12" s="743">
        <v>55</v>
      </c>
      <c r="AO12" s="743">
        <v>55</v>
      </c>
      <c r="AP12" s="743">
        <v>55</v>
      </c>
      <c r="AQ12" s="743">
        <v>55</v>
      </c>
      <c r="AR12" s="743">
        <v>55</v>
      </c>
      <c r="AS12" s="743">
        <v>55</v>
      </c>
      <c r="AT12" s="731">
        <v>55</v>
      </c>
      <c r="AU12" s="731">
        <v>55</v>
      </c>
      <c r="AV12" s="731">
        <v>55</v>
      </c>
      <c r="AW12" s="743">
        <v>55</v>
      </c>
      <c r="AX12" s="743">
        <v>55</v>
      </c>
      <c r="AY12" s="743">
        <v>55</v>
      </c>
      <c r="AZ12" s="743">
        <v>55</v>
      </c>
      <c r="BA12" s="743">
        <v>55</v>
      </c>
      <c r="BB12" s="743">
        <v>55</v>
      </c>
      <c r="BC12" s="743">
        <v>55</v>
      </c>
      <c r="BD12" s="743">
        <v>55</v>
      </c>
      <c r="BE12" s="745">
        <f>'Market Change Summary'!$D15</f>
        <v>0</v>
      </c>
      <c r="BF12" s="743">
        <v>55</v>
      </c>
      <c r="BG12" s="743">
        <v>55</v>
      </c>
      <c r="BH12" s="743">
        <v>55</v>
      </c>
      <c r="BI12" s="745">
        <f>'Market Change Summary'!$D15</f>
        <v>0</v>
      </c>
      <c r="BJ12" s="743">
        <v>59.166666666666664</v>
      </c>
      <c r="BK12" s="743">
        <v>59.166666666666664</v>
      </c>
      <c r="BL12" s="743">
        <v>59.166666666666664</v>
      </c>
      <c r="BM12" s="743">
        <v>59.166666666666664</v>
      </c>
      <c r="BN12" s="743">
        <v>59.166666666666664</v>
      </c>
      <c r="BO12" s="743">
        <v>59.166666666666664</v>
      </c>
      <c r="BP12" s="743">
        <v>59.166666666666664</v>
      </c>
      <c r="BQ12" s="745">
        <f>'Market Change Summary'!$D15</f>
        <v>0</v>
      </c>
      <c r="BR12" s="743">
        <v>48.888888888888886</v>
      </c>
      <c r="BS12" s="743">
        <v>48.888888888888886</v>
      </c>
      <c r="BT12" s="743">
        <v>48.888888888888886</v>
      </c>
      <c r="BU12" s="745">
        <f>'Market Change Summary'!$D15</f>
        <v>0</v>
      </c>
      <c r="BV12" s="743">
        <v>48.888888888888886</v>
      </c>
      <c r="BW12" s="743">
        <v>48.888888888888886</v>
      </c>
      <c r="BX12" s="743">
        <v>48.888888888888886</v>
      </c>
      <c r="BY12" s="743">
        <v>48.888888888888886</v>
      </c>
      <c r="BZ12" s="743">
        <v>48.888888888888886</v>
      </c>
      <c r="CA12" s="743">
        <v>48.888888888888886</v>
      </c>
      <c r="CB12" s="728">
        <v>48.888888888888886</v>
      </c>
      <c r="CC12" s="724">
        <v>48.888888888888886</v>
      </c>
      <c r="CD12" s="724">
        <v>48.888888888888886</v>
      </c>
      <c r="CE12" s="724">
        <v>48.888888888888886</v>
      </c>
      <c r="CF12" s="724">
        <v>48.888888888888886</v>
      </c>
      <c r="CG12" s="724">
        <v>49.722222222222221</v>
      </c>
      <c r="CH12" s="724">
        <v>49.722222222222221</v>
      </c>
      <c r="CI12" s="724">
        <v>49.722222222222221</v>
      </c>
      <c r="CJ12" s="724">
        <v>49.722222222222221</v>
      </c>
      <c r="CK12" s="743">
        <v>49.722222222222221</v>
      </c>
      <c r="CL12" s="743">
        <v>49.722222222222221</v>
      </c>
      <c r="CM12" s="743">
        <f>'Market Change Summary'!D15</f>
        <v>0</v>
      </c>
      <c r="CN12" s="743">
        <f>'Market Change Summary'!D15</f>
        <v>0</v>
      </c>
      <c r="CO12" s="743">
        <v>49.722222222222221</v>
      </c>
      <c r="CP12" s="743">
        <v>49.722222222222221</v>
      </c>
      <c r="CQ12" s="743">
        <v>49.722222222222221</v>
      </c>
      <c r="CR12" s="743">
        <v>49.722222222222221</v>
      </c>
      <c r="CS12" s="743">
        <v>49.722222222222221</v>
      </c>
      <c r="CT12" s="743">
        <v>49.722222222222221</v>
      </c>
      <c r="CU12" s="743">
        <v>49.722222222222221</v>
      </c>
      <c r="CV12" s="743">
        <v>49.722222222222221</v>
      </c>
      <c r="CW12" s="731">
        <v>49.722222222222221</v>
      </c>
      <c r="CX12" s="731">
        <v>49.722222222222221</v>
      </c>
      <c r="CY12" s="731">
        <v>49.722222222222221</v>
      </c>
      <c r="CZ12" s="731">
        <v>49.722222222222221</v>
      </c>
      <c r="DA12" s="731">
        <v>49.722222222222221</v>
      </c>
      <c r="DB12" s="731">
        <v>49.722222222222221</v>
      </c>
      <c r="DC12" s="731">
        <v>49.722222222222221</v>
      </c>
      <c r="DD12" s="731">
        <v>49.722222222222221</v>
      </c>
      <c r="DE12" s="731">
        <v>49.722222222222221</v>
      </c>
      <c r="DF12" s="731">
        <v>49.722222222222221</v>
      </c>
      <c r="DG12" s="731">
        <f>'Market Change Summary'!D17</f>
        <v>0</v>
      </c>
      <c r="DH12" s="731">
        <v>48.441358024691361</v>
      </c>
      <c r="DI12" s="731">
        <v>48.441358024691361</v>
      </c>
      <c r="DJ12" s="737">
        <v>31.5</v>
      </c>
      <c r="DK12" s="731">
        <v>48.441358024691361</v>
      </c>
      <c r="DL12" s="731">
        <v>48.441358024691361</v>
      </c>
      <c r="DM12" s="731">
        <v>48.441358024691361</v>
      </c>
      <c r="DN12" s="731">
        <v>48.441358024691361</v>
      </c>
      <c r="DO12" s="731">
        <v>48.441358024691361</v>
      </c>
      <c r="DP12" s="731">
        <v>48.441358024691361</v>
      </c>
      <c r="DQ12" s="731">
        <v>48.441358024691361</v>
      </c>
      <c r="DR12" s="731">
        <v>48.441358024691361</v>
      </c>
      <c r="DS12" s="731">
        <v>48.441358024691361</v>
      </c>
      <c r="DT12" s="731">
        <v>48.441358024691361</v>
      </c>
      <c r="DU12" s="731">
        <v>48.441358024691361</v>
      </c>
      <c r="DV12" s="731">
        <v>48.441358024691361</v>
      </c>
      <c r="DW12" s="737">
        <v>49.7</v>
      </c>
      <c r="DX12" s="731">
        <v>48.441358024691361</v>
      </c>
      <c r="DY12" s="737">
        <v>49.7</v>
      </c>
      <c r="DZ12" s="731">
        <v>48.441358024691361</v>
      </c>
      <c r="EA12" s="731">
        <v>48.441358024691361</v>
      </c>
      <c r="EB12" s="731">
        <v>48.441358024691361</v>
      </c>
      <c r="EC12" s="731">
        <v>48.441358024691361</v>
      </c>
      <c r="ED12" s="731">
        <v>48.441358024691361</v>
      </c>
      <c r="EE12" s="731">
        <v>48.441358024691361</v>
      </c>
      <c r="EF12" s="731">
        <v>48.441358024691361</v>
      </c>
      <c r="EG12" s="731">
        <f>'Market Change Summary'!D17</f>
        <v>0</v>
      </c>
      <c r="EH12" s="731"/>
      <c r="EI12" s="731"/>
    </row>
    <row r="13" spans="1:139">
      <c r="A13" s="738" t="s">
        <v>140</v>
      </c>
      <c r="B13" s="759" t="s">
        <v>84</v>
      </c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2">
        <v>135.83333333333334</v>
      </c>
      <c r="R13" s="742">
        <v>135.83333333333334</v>
      </c>
      <c r="S13" s="742">
        <v>135.83333333333334</v>
      </c>
      <c r="T13" s="742">
        <v>135.83333333333334</v>
      </c>
      <c r="U13" s="742">
        <v>135.83333333333334</v>
      </c>
      <c r="V13" s="742">
        <v>135.83333333333334</v>
      </c>
      <c r="W13" s="742">
        <v>135.83333333333334</v>
      </c>
      <c r="X13" s="743">
        <v>135.83333333333334</v>
      </c>
      <c r="Y13" s="745">
        <f>'Market Change Summary'!$D16</f>
        <v>0</v>
      </c>
      <c r="Z13" s="743">
        <v>126.66666666666667</v>
      </c>
      <c r="AA13" s="743">
        <v>126.66666666666667</v>
      </c>
      <c r="AB13" s="748">
        <v>126.66666666666667</v>
      </c>
      <c r="AC13" s="750">
        <v>126.67</v>
      </c>
      <c r="AD13" s="748">
        <v>126.66666666666667</v>
      </c>
      <c r="AE13" s="728">
        <v>126.66666666666667</v>
      </c>
      <c r="AF13" s="729">
        <v>126.66666666666667</v>
      </c>
      <c r="AG13" s="729">
        <v>125</v>
      </c>
      <c r="AH13" s="729">
        <v>125</v>
      </c>
      <c r="AI13" s="729">
        <v>126.94444444444444</v>
      </c>
      <c r="AJ13" s="729">
        <v>125</v>
      </c>
      <c r="AK13" s="729">
        <v>125</v>
      </c>
      <c r="AL13" s="729">
        <v>125</v>
      </c>
      <c r="AM13" s="729">
        <v>125</v>
      </c>
      <c r="AN13" s="743">
        <v>125</v>
      </c>
      <c r="AO13" s="743">
        <v>126.66666666666667</v>
      </c>
      <c r="AP13" s="743">
        <v>126.66666666666667</v>
      </c>
      <c r="AQ13" s="743">
        <v>126.66666666666667</v>
      </c>
      <c r="AR13" s="743">
        <v>126.66666666666667</v>
      </c>
      <c r="AS13" s="743">
        <v>126.66666666666667</v>
      </c>
      <c r="AT13" s="731">
        <v>117.77777777777777</v>
      </c>
      <c r="AU13" s="731">
        <v>117.77777777777777</v>
      </c>
      <c r="AV13" s="731">
        <v>117.77777777777777</v>
      </c>
      <c r="AW13" s="743">
        <v>117.77777777777777</v>
      </c>
      <c r="AX13" s="743">
        <v>117.77777777777777</v>
      </c>
      <c r="AY13" s="743">
        <v>117.77777777777777</v>
      </c>
      <c r="AZ13" s="743">
        <v>117.77777777777777</v>
      </c>
      <c r="BA13" s="743">
        <v>117.77777777777777</v>
      </c>
      <c r="BB13" s="743">
        <v>117.77777777777777</v>
      </c>
      <c r="BC13" s="743">
        <v>117.77777777777777</v>
      </c>
      <c r="BD13" s="743">
        <v>115.55555555555556</v>
      </c>
      <c r="BE13" s="745">
        <f>'Market Change Summary'!$D16</f>
        <v>0</v>
      </c>
      <c r="BF13" s="743">
        <v>115.55555555555556</v>
      </c>
      <c r="BG13" s="743">
        <v>115.55555555555556</v>
      </c>
      <c r="BH13" s="743">
        <v>115.55555555555556</v>
      </c>
      <c r="BI13" s="745">
        <f>'Market Change Summary'!$D16</f>
        <v>0</v>
      </c>
      <c r="BJ13" s="743">
        <v>113.8888888888889</v>
      </c>
      <c r="BK13" s="743">
        <v>113.8888888888889</v>
      </c>
      <c r="BL13" s="743">
        <v>113.8888888888889</v>
      </c>
      <c r="BM13" s="743">
        <v>113.33333333333333</v>
      </c>
      <c r="BN13" s="743">
        <v>113.33333333333333</v>
      </c>
      <c r="BO13" s="743">
        <v>113.33333333333333</v>
      </c>
      <c r="BP13" s="743">
        <v>113.33333333333333</v>
      </c>
      <c r="BQ13" s="745">
        <f>'Market Change Summary'!$D16</f>
        <v>0</v>
      </c>
      <c r="BR13" s="743">
        <v>113.33333333333333</v>
      </c>
      <c r="BS13" s="743">
        <v>113.33333333333333</v>
      </c>
      <c r="BT13" s="743">
        <v>113.33333333333333</v>
      </c>
      <c r="BU13" s="745">
        <f>'Market Change Summary'!$D16</f>
        <v>0</v>
      </c>
      <c r="BV13" s="743">
        <v>113.33333333333333</v>
      </c>
      <c r="BW13" s="743">
        <v>108.8888888888889</v>
      </c>
      <c r="BX13" s="743">
        <v>108.8888888888889</v>
      </c>
      <c r="BY13" s="743">
        <v>108.8888888888889</v>
      </c>
      <c r="BZ13" s="743">
        <v>108.8888888888889</v>
      </c>
      <c r="CA13" s="743">
        <v>108.8888888888889</v>
      </c>
      <c r="CB13" s="728">
        <v>108.8888888888889</v>
      </c>
      <c r="CC13" s="724">
        <v>108.8888888888889</v>
      </c>
      <c r="CD13" s="724">
        <v>108.8888888888889</v>
      </c>
      <c r="CE13" s="724">
        <v>108.8888888888889</v>
      </c>
      <c r="CF13" s="724">
        <v>108.8888888888889</v>
      </c>
      <c r="CG13" s="724">
        <v>108.8888888888889</v>
      </c>
      <c r="CH13" s="724">
        <v>108.8888888888889</v>
      </c>
      <c r="CI13" s="724">
        <v>108.8888888888889</v>
      </c>
      <c r="CJ13" s="724">
        <v>108.8888888888889</v>
      </c>
      <c r="CK13" s="743">
        <v>108.8888888888889</v>
      </c>
      <c r="CL13" s="743">
        <v>107.77777777777779</v>
      </c>
      <c r="CM13" s="743">
        <f>'Market Change Summary'!D16</f>
        <v>0</v>
      </c>
      <c r="CN13" s="743">
        <f>'Market Change Summary'!D16</f>
        <v>0</v>
      </c>
      <c r="CO13" s="743">
        <v>107.77777777777779</v>
      </c>
      <c r="CP13" s="743">
        <v>107.77777777777779</v>
      </c>
      <c r="CQ13" s="743">
        <v>107.77777777777779</v>
      </c>
      <c r="CR13" s="743">
        <v>107.77777777777779</v>
      </c>
      <c r="CS13" s="743">
        <v>107.77777777777779</v>
      </c>
      <c r="CT13" s="743">
        <v>107.77777777777779</v>
      </c>
      <c r="CU13" s="743">
        <v>107.77777777777779</v>
      </c>
      <c r="CV13" s="743">
        <v>107.77777777777779</v>
      </c>
      <c r="CW13" s="731">
        <v>107.77777777777779</v>
      </c>
      <c r="CX13" s="731">
        <v>107.77777777777779</v>
      </c>
      <c r="CY13" s="731">
        <v>107.77777777777779</v>
      </c>
      <c r="CZ13" s="731">
        <v>107.77777777777779</v>
      </c>
      <c r="DA13" s="731">
        <v>107.77777777777779</v>
      </c>
      <c r="DB13" s="731">
        <v>107.77777777777779</v>
      </c>
      <c r="DC13" s="737">
        <v>107.78</v>
      </c>
      <c r="DD13" s="737">
        <v>107.78</v>
      </c>
      <c r="DE13" s="737">
        <v>107.78</v>
      </c>
      <c r="DF13" s="737">
        <v>107.78</v>
      </c>
      <c r="DG13" s="737">
        <v>107.78</v>
      </c>
      <c r="DH13" s="737">
        <v>107.78</v>
      </c>
      <c r="DI13" s="737">
        <v>107.78</v>
      </c>
      <c r="DJ13" s="737">
        <v>107.78</v>
      </c>
      <c r="DK13" s="737">
        <v>107.78</v>
      </c>
      <c r="DL13" s="737">
        <v>107.78</v>
      </c>
      <c r="DM13" s="737">
        <v>107.78</v>
      </c>
      <c r="DN13" s="737">
        <v>107.78</v>
      </c>
      <c r="DO13" s="737">
        <v>107.78</v>
      </c>
      <c r="DP13" s="737">
        <v>107.78</v>
      </c>
      <c r="DQ13" s="737">
        <v>107.78</v>
      </c>
      <c r="DR13" s="737">
        <v>107.78</v>
      </c>
      <c r="DS13" s="737">
        <v>107.78</v>
      </c>
      <c r="DT13" s="737">
        <v>107.78</v>
      </c>
      <c r="DU13" s="737">
        <v>107.78</v>
      </c>
      <c r="DV13" s="737">
        <v>107.78</v>
      </c>
      <c r="DW13" s="737">
        <v>107.78</v>
      </c>
      <c r="DX13" s="737">
        <v>107.78</v>
      </c>
      <c r="DY13" s="737">
        <v>107.78</v>
      </c>
      <c r="DZ13" s="737">
        <v>107.78</v>
      </c>
      <c r="EA13" s="737">
        <v>107.78</v>
      </c>
      <c r="EB13" s="737">
        <v>107.78</v>
      </c>
      <c r="EC13" s="737">
        <v>107.78</v>
      </c>
      <c r="ED13" s="737">
        <v>107.78</v>
      </c>
      <c r="EE13" s="737">
        <v>107.78</v>
      </c>
      <c r="EF13" s="737">
        <v>107.78</v>
      </c>
      <c r="EG13" s="731">
        <f>'Market Change Summary'!D16</f>
        <v>0</v>
      </c>
      <c r="EH13" s="731"/>
      <c r="EI13" s="731"/>
    </row>
    <row r="14" spans="1:139">
      <c r="A14" s="738" t="s">
        <v>140</v>
      </c>
      <c r="B14" s="759" t="s">
        <v>147</v>
      </c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2">
        <v>88.333333333333329</v>
      </c>
      <c r="R14" s="742">
        <v>88.333333333333329</v>
      </c>
      <c r="S14" s="742">
        <v>88.333333333333329</v>
      </c>
      <c r="T14" s="742">
        <v>88.333333333333329</v>
      </c>
      <c r="U14" s="742">
        <v>88.333333333333329</v>
      </c>
      <c r="V14" s="742">
        <v>88.333333333333329</v>
      </c>
      <c r="W14" s="742">
        <v>88.333333333333329</v>
      </c>
      <c r="X14" s="743">
        <v>88.333333333333329</v>
      </c>
      <c r="Y14" s="757" t="e">
        <f t="shared" ref="Y14:Y16" si="18">#REF!</f>
        <v>#REF!</v>
      </c>
      <c r="Z14" s="743">
        <v>88.333333333333329</v>
      </c>
      <c r="AA14" s="743">
        <v>88.333333333333329</v>
      </c>
      <c r="AB14" s="748">
        <v>88.333333333333329</v>
      </c>
      <c r="AC14" s="750">
        <v>88.33</v>
      </c>
      <c r="AD14" s="748">
        <v>88.333333333333329</v>
      </c>
      <c r="AE14" s="728">
        <v>88.333333333333329</v>
      </c>
      <c r="AF14" s="729">
        <v>88.333333333333329</v>
      </c>
      <c r="AG14" s="729">
        <v>88.333333333333329</v>
      </c>
      <c r="AH14" s="729">
        <v>88.333333333333329</v>
      </c>
      <c r="AI14" s="729">
        <v>88.333333333333329</v>
      </c>
      <c r="AJ14" s="729">
        <v>88.333333333333329</v>
      </c>
      <c r="AK14" s="729">
        <v>88.333333333333329</v>
      </c>
      <c r="AL14" s="729">
        <v>88.333333333333329</v>
      </c>
      <c r="AM14" s="729">
        <v>88.333333333333329</v>
      </c>
      <c r="AN14" s="743">
        <v>88.333333333333329</v>
      </c>
      <c r="AO14" s="743">
        <v>90</v>
      </c>
      <c r="AP14" s="743">
        <v>90</v>
      </c>
      <c r="AQ14" s="743">
        <v>90</v>
      </c>
      <c r="AR14" s="743">
        <v>90</v>
      </c>
      <c r="AS14" s="743">
        <v>90</v>
      </c>
      <c r="AT14" s="731">
        <v>90</v>
      </c>
      <c r="AU14" s="731">
        <v>90</v>
      </c>
      <c r="AV14" s="731">
        <v>90</v>
      </c>
      <c r="AW14" s="743">
        <v>90</v>
      </c>
      <c r="AX14" s="743">
        <v>90</v>
      </c>
      <c r="AY14" s="743">
        <v>90</v>
      </c>
      <c r="AZ14" s="743">
        <v>91.666666666666671</v>
      </c>
      <c r="BA14" s="743">
        <v>91.666666666666671</v>
      </c>
      <c r="BB14" s="743">
        <v>91.666666666666671</v>
      </c>
      <c r="BC14" s="743">
        <v>91.666666666666671</v>
      </c>
      <c r="BD14" s="743">
        <v>91.666666666666671</v>
      </c>
      <c r="BE14" s="757" t="e">
        <f t="shared" ref="BE14:BE16" si="19">#REF!</f>
        <v>#REF!</v>
      </c>
      <c r="BF14" s="743">
        <v>91.666666666666671</v>
      </c>
      <c r="BG14" s="743">
        <v>91.666666666666671</v>
      </c>
      <c r="BH14" s="743">
        <v>91.666666666666671</v>
      </c>
      <c r="BI14" s="757" t="e">
        <f t="shared" ref="BI14:BI16" si="20">#REF!</f>
        <v>#REF!</v>
      </c>
      <c r="BJ14" s="743">
        <v>32.222222222222221</v>
      </c>
      <c r="BK14" s="743">
        <v>32.222222222222221</v>
      </c>
      <c r="BL14" s="743">
        <v>32.222222222222221</v>
      </c>
      <c r="BM14" s="743">
        <v>32.222222222222221</v>
      </c>
      <c r="BN14" s="743">
        <v>32.222222222222221</v>
      </c>
      <c r="BO14" s="743">
        <v>32.222222222222221</v>
      </c>
      <c r="BP14" s="743">
        <v>32.222222222222221</v>
      </c>
      <c r="BQ14" s="757" t="e">
        <f t="shared" ref="BQ14:BQ16" si="21">#REF!</f>
        <v>#REF!</v>
      </c>
      <c r="BR14" s="743">
        <v>93.888888888888872</v>
      </c>
      <c r="BS14" s="743">
        <v>93.888888888888872</v>
      </c>
      <c r="BT14" s="743">
        <v>93.888888888888872</v>
      </c>
      <c r="BU14" s="757" t="e">
        <f t="shared" ref="BU14:BU16" si="22">#REF!</f>
        <v>#REF!</v>
      </c>
      <c r="BV14" s="743">
        <v>93.888888888888872</v>
      </c>
      <c r="BW14" s="743">
        <v>93.888888888888872</v>
      </c>
      <c r="BX14" s="743">
        <v>93.888888888888872</v>
      </c>
      <c r="BY14" s="743">
        <v>93.888888888888872</v>
      </c>
      <c r="BZ14" s="743">
        <v>93.888888888888872</v>
      </c>
      <c r="CA14" s="743">
        <v>93.888888888888872</v>
      </c>
      <c r="CB14" s="728">
        <v>83.333333333333329</v>
      </c>
      <c r="CC14" s="724">
        <v>83.333333333333329</v>
      </c>
      <c r="CD14" s="724">
        <v>83.333333333333329</v>
      </c>
      <c r="CE14" s="724">
        <v>83.333333333333329</v>
      </c>
      <c r="CF14" s="724">
        <v>83.333333333333329</v>
      </c>
      <c r="CG14" s="724">
        <v>83.333333333333329</v>
      </c>
      <c r="CH14" s="724">
        <v>83.333333333333329</v>
      </c>
      <c r="CI14" s="724">
        <v>83.333333333333329</v>
      </c>
      <c r="CJ14" s="724">
        <v>83.333333333333329</v>
      </c>
      <c r="CK14" s="743">
        <v>83.333333333333329</v>
      </c>
      <c r="CL14" s="743">
        <v>86.666666666666671</v>
      </c>
      <c r="CM14" s="743" t="e">
        <f t="shared" ref="CM14:CN14" si="23">#REF!</f>
        <v>#REF!</v>
      </c>
      <c r="CN14" s="743" t="e">
        <f t="shared" si="23"/>
        <v>#REF!</v>
      </c>
      <c r="CO14" s="743">
        <v>86.666666666666671</v>
      </c>
      <c r="CP14" s="743">
        <v>86.666666666666671</v>
      </c>
      <c r="CQ14" s="743">
        <v>86.666666666666671</v>
      </c>
      <c r="CR14" s="743">
        <v>86.666666666666671</v>
      </c>
      <c r="CS14" s="743">
        <v>86.666666666666671</v>
      </c>
      <c r="CT14" s="743">
        <v>86.666666666666671</v>
      </c>
      <c r="CU14" s="743">
        <v>86.666666666666671</v>
      </c>
      <c r="CV14" s="743">
        <v>86.666666666666671</v>
      </c>
      <c r="CW14" s="731">
        <v>86.666666666666671</v>
      </c>
      <c r="CX14" s="731">
        <v>86.666666666666671</v>
      </c>
      <c r="CY14" s="731">
        <v>86.666666666666671</v>
      </c>
      <c r="CZ14" s="731">
        <v>86.666666666666671</v>
      </c>
      <c r="DA14" s="731">
        <v>86.666666666666671</v>
      </c>
      <c r="DB14" s="731">
        <v>86.666666666666671</v>
      </c>
      <c r="DC14" s="731">
        <v>86.666666666666671</v>
      </c>
      <c r="DD14" s="731">
        <v>86.666666666666671</v>
      </c>
      <c r="DE14" s="731">
        <v>86.666666666666671</v>
      </c>
      <c r="DF14" s="731">
        <v>83.333333333333329</v>
      </c>
      <c r="DG14" s="737">
        <v>83.3</v>
      </c>
      <c r="DH14" s="737">
        <v>83.3</v>
      </c>
      <c r="DI14" s="737">
        <v>83.3</v>
      </c>
      <c r="DJ14" s="737">
        <v>83.3</v>
      </c>
      <c r="DK14" s="737">
        <v>83.3</v>
      </c>
      <c r="DL14" s="737">
        <v>83.3</v>
      </c>
      <c r="DM14" s="737">
        <v>83.3</v>
      </c>
      <c r="DN14" s="737">
        <v>83.3</v>
      </c>
      <c r="DO14" s="737">
        <v>83.3</v>
      </c>
      <c r="DP14" s="737">
        <v>83.3</v>
      </c>
      <c r="DQ14" s="737">
        <v>83.3</v>
      </c>
      <c r="DR14" s="737">
        <v>83.3</v>
      </c>
      <c r="DS14" s="737">
        <v>83.3</v>
      </c>
      <c r="DT14" s="737">
        <v>83.3</v>
      </c>
      <c r="DU14" s="737">
        <v>83.3</v>
      </c>
      <c r="DV14" s="737">
        <v>83.3</v>
      </c>
      <c r="DW14" s="737">
        <v>83.3</v>
      </c>
      <c r="DX14" s="737">
        <v>83.3</v>
      </c>
      <c r="DY14" s="737">
        <v>83.3</v>
      </c>
      <c r="DZ14" s="737">
        <v>83.3</v>
      </c>
      <c r="EA14" s="737">
        <v>83.3</v>
      </c>
      <c r="EB14" s="737">
        <v>83.3</v>
      </c>
      <c r="EC14" s="737">
        <v>83.3</v>
      </c>
      <c r="ED14" s="737">
        <v>83.3</v>
      </c>
      <c r="EE14" s="737">
        <v>83.3</v>
      </c>
      <c r="EF14" s="737">
        <v>83.3</v>
      </c>
      <c r="EG14" s="737" t="e">
        <f>#REF!</f>
        <v>#REF!</v>
      </c>
      <c r="EH14" s="731"/>
      <c r="EI14" s="731"/>
    </row>
    <row r="15" spans="1:139">
      <c r="A15" s="738" t="s">
        <v>140</v>
      </c>
      <c r="B15" s="759" t="s">
        <v>104</v>
      </c>
      <c r="C15" s="740" t="s">
        <v>78</v>
      </c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2">
        <v>32.001234567901243</v>
      </c>
      <c r="R15" s="742">
        <v>32.001234567901243</v>
      </c>
      <c r="S15" s="742">
        <v>32.001234567901243</v>
      </c>
      <c r="T15" s="742">
        <v>32.001234567901243</v>
      </c>
      <c r="U15" s="742">
        <v>32.001234567901243</v>
      </c>
      <c r="V15" s="742">
        <v>32.001234567901243</v>
      </c>
      <c r="W15" s="742">
        <v>32.001234567901243</v>
      </c>
      <c r="X15" s="743">
        <v>32.001234567901243</v>
      </c>
      <c r="Y15" s="757" t="e">
        <f t="shared" si="18"/>
        <v>#REF!</v>
      </c>
      <c r="Z15" s="743">
        <v>32.001234567901243</v>
      </c>
      <c r="AA15" s="743">
        <v>32.001234567901243</v>
      </c>
      <c r="AB15" s="748">
        <v>32.001234567901243</v>
      </c>
      <c r="AC15" s="750">
        <v>32</v>
      </c>
      <c r="AD15" s="748">
        <v>31.575308641975312</v>
      </c>
      <c r="AE15" s="728">
        <v>31.575308641975312</v>
      </c>
      <c r="AF15" s="729">
        <v>31.081481481481486</v>
      </c>
      <c r="AG15" s="729">
        <v>31.081481481481486</v>
      </c>
      <c r="AH15" s="729">
        <v>31.081481481481486</v>
      </c>
      <c r="AI15" s="729">
        <v>31.081481481481486</v>
      </c>
      <c r="AJ15" s="729">
        <v>31.081481481481486</v>
      </c>
      <c r="AK15" s="729">
        <v>31.081481481481486</v>
      </c>
      <c r="AL15" s="729">
        <v>31.081481481481486</v>
      </c>
      <c r="AM15" s="729">
        <v>31.081481481481486</v>
      </c>
      <c r="AN15" s="743">
        <v>31.081481481481486</v>
      </c>
      <c r="AO15" s="743">
        <v>31.081481481481486</v>
      </c>
      <c r="AP15" s="743">
        <v>31.081481481481486</v>
      </c>
      <c r="AQ15" s="743">
        <v>31.081481481481486</v>
      </c>
      <c r="AR15" s="743">
        <v>30.95802469135803</v>
      </c>
      <c r="AS15" s="743">
        <v>30.95802469135803</v>
      </c>
      <c r="AT15" s="731">
        <v>30.95802469135803</v>
      </c>
      <c r="AU15" s="731">
        <v>30.95802469135803</v>
      </c>
      <c r="AV15" s="731">
        <v>30.95802469135803</v>
      </c>
      <c r="AW15" s="743">
        <v>30.95802469135803</v>
      </c>
      <c r="AX15" s="743">
        <v>30.95802469135803</v>
      </c>
      <c r="AY15" s="743">
        <v>30.95802469135803</v>
      </c>
      <c r="AZ15" s="743">
        <v>30.95802469135803</v>
      </c>
      <c r="BA15" s="743">
        <v>30.95802469135803</v>
      </c>
      <c r="BB15" s="743">
        <v>30.95802469135803</v>
      </c>
      <c r="BC15" s="743">
        <v>30.95802469135803</v>
      </c>
      <c r="BD15" s="743">
        <v>31.019753086419755</v>
      </c>
      <c r="BE15" s="757" t="e">
        <f t="shared" si="19"/>
        <v>#REF!</v>
      </c>
      <c r="BF15" s="743">
        <v>31.019753086419755</v>
      </c>
      <c r="BG15" s="743">
        <v>31.019753086419755</v>
      </c>
      <c r="BH15" s="743">
        <v>31.019753086419755</v>
      </c>
      <c r="BI15" s="757" t="e">
        <f t="shared" si="20"/>
        <v>#REF!</v>
      </c>
      <c r="BJ15" s="743">
        <v>31.019753086419755</v>
      </c>
      <c r="BK15" s="743">
        <v>31.019753086419755</v>
      </c>
      <c r="BL15" s="743">
        <v>31.019753086419755</v>
      </c>
      <c r="BM15" s="743">
        <v>31.019753086419755</v>
      </c>
      <c r="BN15" s="743">
        <v>31.019753086419755</v>
      </c>
      <c r="BO15" s="743">
        <v>31.995061728395068</v>
      </c>
      <c r="BP15" s="743">
        <v>31.995061728395068</v>
      </c>
      <c r="BQ15" s="757" t="e">
        <f t="shared" si="21"/>
        <v>#REF!</v>
      </c>
      <c r="BR15" s="743">
        <v>31.995061728395068</v>
      </c>
      <c r="BS15" s="743">
        <v>31.995061728395068</v>
      </c>
      <c r="BT15" s="743">
        <v>31.995061728395068</v>
      </c>
      <c r="BU15" s="757" t="e">
        <f t="shared" si="22"/>
        <v>#REF!</v>
      </c>
      <c r="BV15" s="743">
        <v>31.995061728395068</v>
      </c>
      <c r="BW15" s="743">
        <v>31.896296296296299</v>
      </c>
      <c r="BX15" s="743">
        <v>31.896296296296299</v>
      </c>
      <c r="BY15" s="743">
        <v>31.896296296296299</v>
      </c>
      <c r="BZ15" s="743">
        <v>31.896296296296299</v>
      </c>
      <c r="CA15" s="743">
        <v>31.896296296296299</v>
      </c>
      <c r="CB15" s="728">
        <v>31.896296296296299</v>
      </c>
      <c r="CC15" s="724">
        <v>31.896296296296299</v>
      </c>
      <c r="CD15" s="724">
        <v>31.896296296296299</v>
      </c>
      <c r="CE15" s="724">
        <v>31.896296296296299</v>
      </c>
      <c r="CF15" s="724">
        <v>31.896296296296299</v>
      </c>
      <c r="CG15" s="724">
        <v>31.896296296296299</v>
      </c>
      <c r="CH15" s="724">
        <v>31.896296296296299</v>
      </c>
      <c r="CI15" s="724">
        <v>31.896296296296299</v>
      </c>
      <c r="CJ15" s="724">
        <v>31.896296296296299</v>
      </c>
      <c r="CK15" s="743">
        <v>31.896296296296299</v>
      </c>
      <c r="CL15" s="743">
        <v>31.896296296296299</v>
      </c>
      <c r="CM15" s="743" t="e">
        <f t="shared" ref="CM15:CN15" si="24">#REF!</f>
        <v>#REF!</v>
      </c>
      <c r="CN15" s="743" t="e">
        <f t="shared" si="24"/>
        <v>#REF!</v>
      </c>
      <c r="CO15" s="743">
        <v>31.896296296296299</v>
      </c>
      <c r="CP15" s="743">
        <v>31.896296296296299</v>
      </c>
      <c r="CQ15" s="743">
        <v>31.896296296296299</v>
      </c>
      <c r="CR15" s="743">
        <v>31.896296296296299</v>
      </c>
      <c r="CS15" s="743">
        <v>31.896296296296299</v>
      </c>
      <c r="CT15" s="743">
        <v>31.741975308641972</v>
      </c>
      <c r="CU15" s="743">
        <v>31.741975308641972</v>
      </c>
      <c r="CV15" s="743">
        <v>31.741975308641972</v>
      </c>
      <c r="CW15" s="731">
        <v>31.741975308641972</v>
      </c>
      <c r="CX15" s="731">
        <v>31.495061728395061</v>
      </c>
      <c r="CY15" s="731">
        <v>31.495061728395061</v>
      </c>
      <c r="CZ15" s="731">
        <v>31.495061728395061</v>
      </c>
      <c r="DA15" s="731">
        <v>31.495061728395061</v>
      </c>
      <c r="DB15" s="731">
        <v>31.495061728395061</v>
      </c>
      <c r="DC15" s="731">
        <v>31.495061728395061</v>
      </c>
      <c r="DD15" s="731">
        <v>31.495061728395061</v>
      </c>
      <c r="DE15" s="731">
        <v>31.495061728395061</v>
      </c>
      <c r="DF15" s="731">
        <v>31.495061728395061</v>
      </c>
      <c r="DG15" s="737">
        <v>31.5</v>
      </c>
      <c r="DH15" s="737">
        <v>31.5</v>
      </c>
      <c r="DI15" s="737">
        <v>31.5</v>
      </c>
      <c r="DJ15" s="737">
        <v>31.5</v>
      </c>
      <c r="DK15" s="737">
        <v>31.5</v>
      </c>
      <c r="DL15" s="737">
        <v>31.5</v>
      </c>
      <c r="DM15" s="737">
        <v>31.5</v>
      </c>
      <c r="DN15" s="737">
        <v>31.5</v>
      </c>
      <c r="DO15" s="737">
        <v>31.5</v>
      </c>
      <c r="DP15" s="737">
        <v>31.5</v>
      </c>
      <c r="DQ15" s="737">
        <v>31.5</v>
      </c>
      <c r="DR15" s="737">
        <v>31.5</v>
      </c>
      <c r="DS15" s="737">
        <v>31.5</v>
      </c>
      <c r="DT15" s="737">
        <v>31.5</v>
      </c>
      <c r="DU15" s="737">
        <v>31.5</v>
      </c>
      <c r="DV15" s="737">
        <v>31.5</v>
      </c>
      <c r="DW15" s="737">
        <v>31.5</v>
      </c>
      <c r="DX15" s="737">
        <v>31.5</v>
      </c>
      <c r="DY15" s="737">
        <v>31.5</v>
      </c>
      <c r="DZ15" s="737">
        <v>31.5</v>
      </c>
      <c r="EA15" s="737">
        <v>31.5</v>
      </c>
      <c r="EB15" s="737">
        <v>31.5</v>
      </c>
      <c r="EC15" s="737">
        <v>31.5</v>
      </c>
      <c r="ED15" s="737">
        <v>31.5</v>
      </c>
      <c r="EE15" s="737">
        <v>31.5</v>
      </c>
      <c r="EF15" s="731">
        <v>31.495061728395061</v>
      </c>
      <c r="EG15" s="731">
        <f>Matoke!J3</f>
        <v>0</v>
      </c>
      <c r="EH15" s="731"/>
      <c r="EI15" s="731"/>
    </row>
    <row r="16" spans="1:139">
      <c r="A16" s="738" t="s">
        <v>140</v>
      </c>
      <c r="B16" s="759" t="s">
        <v>105</v>
      </c>
      <c r="C16" s="740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742">
        <v>30</v>
      </c>
      <c r="R16" s="742">
        <v>30</v>
      </c>
      <c r="S16" s="742">
        <v>30</v>
      </c>
      <c r="T16" s="742">
        <v>30</v>
      </c>
      <c r="U16" s="742">
        <v>30</v>
      </c>
      <c r="V16" s="742">
        <v>30</v>
      </c>
      <c r="W16" s="742">
        <v>30</v>
      </c>
      <c r="X16" s="743">
        <v>30</v>
      </c>
      <c r="Y16" s="757" t="e">
        <f t="shared" si="18"/>
        <v>#REF!</v>
      </c>
      <c r="Z16" s="743">
        <v>29.888888888888889</v>
      </c>
      <c r="AA16" s="743">
        <v>29.888888888888889</v>
      </c>
      <c r="AB16" s="748">
        <v>29.888888888888889</v>
      </c>
      <c r="AC16" s="750">
        <v>29.89</v>
      </c>
      <c r="AD16" s="748">
        <v>26.555555555555554</v>
      </c>
      <c r="AE16" s="728">
        <v>26.555555555555554</v>
      </c>
      <c r="AF16" s="729">
        <v>26.999999999999996</v>
      </c>
      <c r="AG16" s="729">
        <v>26.999999999999996</v>
      </c>
      <c r="AH16" s="729">
        <v>26.999999999999996</v>
      </c>
      <c r="AI16" s="729">
        <v>26.999999999999996</v>
      </c>
      <c r="AJ16" s="729">
        <v>26.999999999999996</v>
      </c>
      <c r="AK16" s="729">
        <v>26.999999999999996</v>
      </c>
      <c r="AL16" s="729">
        <v>26.999999999999996</v>
      </c>
      <c r="AM16" s="729">
        <v>26.999999999999996</v>
      </c>
      <c r="AN16" s="743">
        <v>26.999999999999996</v>
      </c>
      <c r="AO16" s="743">
        <v>26.222222222222218</v>
      </c>
      <c r="AP16" s="743">
        <v>26.222222222222218</v>
      </c>
      <c r="AQ16" s="743">
        <v>26.222222222222218</v>
      </c>
      <c r="AR16" s="743">
        <v>25.833333333333332</v>
      </c>
      <c r="AS16" s="743">
        <v>25.833333333333332</v>
      </c>
      <c r="AT16" s="731">
        <v>25.833333333333332</v>
      </c>
      <c r="AU16" s="731">
        <v>25.833333333333332</v>
      </c>
      <c r="AV16" s="731">
        <v>25.833333333333332</v>
      </c>
      <c r="AW16" s="743">
        <v>25.833333333333332</v>
      </c>
      <c r="AX16" s="743">
        <v>25.833333333333332</v>
      </c>
      <c r="AY16" s="743">
        <v>25.833333333333332</v>
      </c>
      <c r="AZ16" s="743">
        <v>25.833333333333332</v>
      </c>
      <c r="BA16" s="743">
        <v>25.833333333333332</v>
      </c>
      <c r="BB16" s="743">
        <v>25.833333333333332</v>
      </c>
      <c r="BC16" s="743">
        <v>25.833333333333332</v>
      </c>
      <c r="BD16" s="743">
        <v>25.833333333333332</v>
      </c>
      <c r="BE16" s="743" t="e">
        <f t="shared" si="19"/>
        <v>#REF!</v>
      </c>
      <c r="BF16" s="743">
        <v>25.833333333333332</v>
      </c>
      <c r="BG16" s="743">
        <v>25.833333333333332</v>
      </c>
      <c r="BH16" s="743">
        <v>25.833333333333332</v>
      </c>
      <c r="BI16" s="757" t="e">
        <f t="shared" si="20"/>
        <v>#REF!</v>
      </c>
      <c r="BJ16" s="743">
        <v>25.833333333333332</v>
      </c>
      <c r="BK16" s="743">
        <v>25.833333333333332</v>
      </c>
      <c r="BL16" s="743">
        <v>25.833333333333332</v>
      </c>
      <c r="BM16" s="743">
        <v>25.833333333333332</v>
      </c>
      <c r="BN16" s="743">
        <v>25.833333333333332</v>
      </c>
      <c r="BO16" s="743">
        <v>25.833333333333332</v>
      </c>
      <c r="BP16" s="743">
        <v>25.833333333333332</v>
      </c>
      <c r="BQ16" s="757" t="e">
        <f t="shared" si="21"/>
        <v>#REF!</v>
      </c>
      <c r="BR16" s="743">
        <v>31.277777777777771</v>
      </c>
      <c r="BS16" s="743">
        <v>31.277777777777771</v>
      </c>
      <c r="BT16" s="743">
        <v>31.277777777777771</v>
      </c>
      <c r="BU16" s="757" t="e">
        <f t="shared" si="22"/>
        <v>#REF!</v>
      </c>
      <c r="BV16" s="743">
        <v>31.277777777777771</v>
      </c>
      <c r="BW16" s="743">
        <v>31.277777777777771</v>
      </c>
      <c r="BX16" s="743">
        <v>31.277777777777771</v>
      </c>
      <c r="BY16" s="743">
        <v>31.277777777777771</v>
      </c>
      <c r="BZ16" s="743">
        <v>31.277777777777771</v>
      </c>
      <c r="CA16" s="743">
        <v>31.277777777777771</v>
      </c>
      <c r="CB16" s="728">
        <v>34.750000000000007</v>
      </c>
      <c r="CC16" s="724">
        <v>34.750000000000007</v>
      </c>
      <c r="CD16" s="724">
        <v>34.750000000000007</v>
      </c>
      <c r="CE16" s="724">
        <v>34.750000000000007</v>
      </c>
      <c r="CF16" s="724">
        <v>34.750000000000007</v>
      </c>
      <c r="CG16" s="724">
        <v>34.583333333333336</v>
      </c>
      <c r="CH16" s="724">
        <v>34.583333333333336</v>
      </c>
      <c r="CI16" s="724">
        <v>34.583333333333336</v>
      </c>
      <c r="CJ16" s="724">
        <v>34.583333333333336</v>
      </c>
      <c r="CK16" s="743">
        <v>33.833333333333336</v>
      </c>
      <c r="CL16" s="743">
        <v>31.611111111111111</v>
      </c>
      <c r="CM16" s="743" t="e">
        <f t="shared" ref="CM16:CN16" si="25">#REF!</f>
        <v>#REF!</v>
      </c>
      <c r="CN16" s="743" t="e">
        <f t="shared" si="25"/>
        <v>#REF!</v>
      </c>
      <c r="CO16" s="743">
        <v>31.611111111111111</v>
      </c>
      <c r="CP16" s="743">
        <v>33.722222222222221</v>
      </c>
      <c r="CQ16" s="743">
        <v>33.777777777777779</v>
      </c>
      <c r="CR16" s="743">
        <v>33.777777777777779</v>
      </c>
      <c r="CS16" s="743">
        <v>33.777777777777779</v>
      </c>
      <c r="CT16" s="743">
        <v>33.777777777777779</v>
      </c>
      <c r="CU16" s="743">
        <v>33.777777777777779</v>
      </c>
      <c r="CV16" s="743">
        <v>33.777777777777779</v>
      </c>
      <c r="CW16" s="731">
        <v>33.777777777777779</v>
      </c>
      <c r="CX16" s="731">
        <v>34.388888888888893</v>
      </c>
      <c r="CY16" s="731">
        <v>34.388888888888893</v>
      </c>
      <c r="CZ16" s="731">
        <v>34.388888888888893</v>
      </c>
      <c r="DA16" s="731">
        <v>34.388888888888893</v>
      </c>
      <c r="DB16" s="731">
        <v>34.666666666666664</v>
      </c>
      <c r="DC16" s="731">
        <v>34.666666666666664</v>
      </c>
      <c r="DD16" s="731">
        <v>34.666666666666664</v>
      </c>
      <c r="DE16" s="731">
        <v>34.666666666666664</v>
      </c>
      <c r="DF16" s="731">
        <v>36</v>
      </c>
      <c r="DG16" s="737">
        <v>36</v>
      </c>
      <c r="DH16" s="737">
        <v>36</v>
      </c>
      <c r="DI16" s="737">
        <v>36</v>
      </c>
      <c r="DJ16" s="737">
        <v>36</v>
      </c>
      <c r="DK16" s="737">
        <v>36</v>
      </c>
      <c r="DL16" s="737">
        <v>36</v>
      </c>
      <c r="DM16" s="737">
        <v>36</v>
      </c>
      <c r="DN16" s="737">
        <v>36</v>
      </c>
      <c r="DO16" s="737">
        <v>36</v>
      </c>
      <c r="DP16" s="737">
        <v>36</v>
      </c>
      <c r="DQ16" s="737">
        <v>36</v>
      </c>
      <c r="DR16" s="737">
        <v>36</v>
      </c>
      <c r="DS16" s="737">
        <v>36</v>
      </c>
      <c r="DT16" s="737">
        <v>36</v>
      </c>
      <c r="DU16" s="737">
        <v>36</v>
      </c>
      <c r="DV16" s="737">
        <v>36</v>
      </c>
      <c r="DW16" s="737">
        <v>36</v>
      </c>
      <c r="DX16" s="737">
        <v>36</v>
      </c>
      <c r="DY16" s="737">
        <v>36</v>
      </c>
      <c r="DZ16" s="737">
        <v>36</v>
      </c>
      <c r="EA16" s="737">
        <v>36</v>
      </c>
      <c r="EB16" s="737">
        <v>36</v>
      </c>
      <c r="EC16" s="737">
        <v>36</v>
      </c>
      <c r="ED16" s="737">
        <v>36</v>
      </c>
      <c r="EE16" s="737">
        <v>36</v>
      </c>
      <c r="EF16" s="731">
        <v>36</v>
      </c>
      <c r="EG16" s="731">
        <f>Carrots!J3</f>
        <v>0</v>
      </c>
      <c r="EH16" s="731"/>
      <c r="EI16" s="731"/>
    </row>
    <row r="17" spans="1:139">
      <c r="A17" s="738" t="s">
        <v>140</v>
      </c>
      <c r="B17" s="759" t="s">
        <v>85</v>
      </c>
      <c r="C17" s="74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742">
        <v>50.756172839506171</v>
      </c>
      <c r="R17" s="742">
        <v>50.756172839506171</v>
      </c>
      <c r="S17" s="742">
        <v>50.756172839506171</v>
      </c>
      <c r="T17" s="742">
        <v>50.756172839506171</v>
      </c>
      <c r="U17" s="742">
        <v>50.756172839506171</v>
      </c>
      <c r="V17" s="742">
        <v>50.756172839506171</v>
      </c>
      <c r="W17" s="742">
        <v>50.756172839506171</v>
      </c>
      <c r="X17" s="743">
        <v>50.756172839506171</v>
      </c>
      <c r="Y17" s="745">
        <f>'Market Change Summary'!$D17</f>
        <v>0</v>
      </c>
      <c r="Z17" s="743">
        <v>50.756172839506171</v>
      </c>
      <c r="AA17" s="743">
        <v>50.756172839506171</v>
      </c>
      <c r="AB17" s="748">
        <v>50.756172839506171</v>
      </c>
      <c r="AC17" s="750">
        <v>50.76</v>
      </c>
      <c r="AD17" s="748">
        <v>50.756172839506171</v>
      </c>
      <c r="AE17" s="728">
        <v>60.833333333333336</v>
      </c>
      <c r="AF17" s="729">
        <v>60.833333333333336</v>
      </c>
      <c r="AG17" s="729">
        <v>60.833333333333336</v>
      </c>
      <c r="AH17" s="729">
        <v>60.833333333333336</v>
      </c>
      <c r="AI17" s="729">
        <v>60.833333333333336</v>
      </c>
      <c r="AJ17" s="729">
        <v>60.833333333333336</v>
      </c>
      <c r="AK17" s="729">
        <v>60.833333333333336</v>
      </c>
      <c r="AL17" s="729">
        <v>60.833333333333336</v>
      </c>
      <c r="AM17" s="729">
        <v>60.833333333333336</v>
      </c>
      <c r="AN17" s="743">
        <v>60.833333333333336</v>
      </c>
      <c r="AO17" s="743">
        <v>60.833333333333336</v>
      </c>
      <c r="AP17" s="743">
        <v>60.833333333333336</v>
      </c>
      <c r="AQ17" s="743">
        <v>60.833333333333336</v>
      </c>
      <c r="AR17" s="743">
        <v>60.833333333333336</v>
      </c>
      <c r="AS17" s="743">
        <v>60.833333333333336</v>
      </c>
      <c r="AT17" s="731">
        <v>60.833333333333336</v>
      </c>
      <c r="AU17" s="731">
        <v>60.833333333333336</v>
      </c>
      <c r="AV17" s="731">
        <v>60.833333333333336</v>
      </c>
      <c r="AW17" s="743">
        <v>60.833333333333336</v>
      </c>
      <c r="AX17" s="743">
        <v>60.833333333333336</v>
      </c>
      <c r="AY17" s="743">
        <v>60.833333333333336</v>
      </c>
      <c r="AZ17" s="743">
        <v>60.833333333333336</v>
      </c>
      <c r="BA17" s="743">
        <v>60.833333333333336</v>
      </c>
      <c r="BB17" s="743">
        <v>60.833333333333336</v>
      </c>
      <c r="BC17" s="743">
        <v>60.833333333333336</v>
      </c>
      <c r="BD17" s="743">
        <v>60.833333333333336</v>
      </c>
      <c r="BE17" s="743">
        <f>'Market Change Summary'!$D17</f>
        <v>0</v>
      </c>
      <c r="BF17" s="743">
        <v>60.833333333333336</v>
      </c>
      <c r="BG17" s="743">
        <v>60.833333333333336</v>
      </c>
      <c r="BH17" s="743">
        <v>60.833333333333336</v>
      </c>
      <c r="BI17" s="745">
        <f>'Market Change Summary'!$D17</f>
        <v>0</v>
      </c>
      <c r="BJ17" s="743">
        <v>60.833333333333336</v>
      </c>
      <c r="BK17" s="743">
        <v>60.833333333333336</v>
      </c>
      <c r="BL17" s="743">
        <v>60.833333333333336</v>
      </c>
      <c r="BM17" s="743">
        <v>60.833333333333336</v>
      </c>
      <c r="BN17" s="743">
        <v>60.833333333333336</v>
      </c>
      <c r="BO17" s="743">
        <v>60.833333333333336</v>
      </c>
      <c r="BP17" s="743">
        <v>60.833333333333336</v>
      </c>
      <c r="BQ17" s="745">
        <f>'Market Change Summary'!$D17</f>
        <v>0</v>
      </c>
      <c r="BR17" s="743">
        <v>49.398148148148152</v>
      </c>
      <c r="BS17" s="743">
        <v>46.75925925925926</v>
      </c>
      <c r="BT17" s="743">
        <v>46.75925925925926</v>
      </c>
      <c r="BU17" s="745">
        <f>'Market Change Summary'!$D17</f>
        <v>0</v>
      </c>
      <c r="BV17" s="743">
        <v>46.75925925925926</v>
      </c>
      <c r="BW17" s="743">
        <v>46.75925925925926</v>
      </c>
      <c r="BX17" s="743">
        <v>46.75925925925926</v>
      </c>
      <c r="BY17" s="743">
        <v>46.75925925925926</v>
      </c>
      <c r="BZ17" s="743">
        <v>46.75925925925926</v>
      </c>
      <c r="CA17" s="743">
        <v>46.75925925925926</v>
      </c>
      <c r="CB17" s="728">
        <v>42.731481481481474</v>
      </c>
      <c r="CC17" s="724">
        <v>42.731481481481474</v>
      </c>
      <c r="CD17" s="724">
        <v>42.731481481481474</v>
      </c>
      <c r="CE17" s="724">
        <v>42.731481481481474</v>
      </c>
      <c r="CF17" s="724">
        <v>42.731481481481474</v>
      </c>
      <c r="CG17" s="724">
        <v>42.731481481481474</v>
      </c>
      <c r="CH17" s="724">
        <v>42.731481481481474</v>
      </c>
      <c r="CI17" s="724">
        <v>42.731481481481474</v>
      </c>
      <c r="CJ17" s="724">
        <v>42.731481481481474</v>
      </c>
      <c r="CK17" s="743">
        <v>42.731481481481474</v>
      </c>
      <c r="CL17" s="743">
        <v>41.99074074074074</v>
      </c>
      <c r="CM17" s="743">
        <f>'Market Change Summary'!D17</f>
        <v>0</v>
      </c>
      <c r="CN17" s="743">
        <f>'Market Change Summary'!D17</f>
        <v>0</v>
      </c>
      <c r="CO17" s="743">
        <v>41.99074074074074</v>
      </c>
      <c r="CP17" s="743">
        <v>41.99074074074074</v>
      </c>
      <c r="CQ17" s="743">
        <v>41.99074074074074</v>
      </c>
      <c r="CR17" s="743">
        <v>41.99074074074074</v>
      </c>
      <c r="CS17" s="743">
        <v>41.99074074074074</v>
      </c>
      <c r="CT17" s="743">
        <v>41.99074074074074</v>
      </c>
      <c r="CU17" s="743">
        <v>41.99074074074074</v>
      </c>
      <c r="CV17" s="743">
        <v>41.99074074074074</v>
      </c>
      <c r="CW17" s="731">
        <v>41.99074074074074</v>
      </c>
      <c r="CX17" s="731">
        <v>41.99074074074074</v>
      </c>
      <c r="CY17" s="731">
        <v>41.99074074074074</v>
      </c>
      <c r="CZ17" s="731">
        <v>41.99074074074074</v>
      </c>
      <c r="DA17" s="731">
        <v>41.99074074074074</v>
      </c>
      <c r="DB17" s="731">
        <v>41.99074074074074</v>
      </c>
      <c r="DC17" s="731">
        <v>41.99074074074074</v>
      </c>
      <c r="DD17" s="731">
        <v>41.99074074074074</v>
      </c>
      <c r="DE17" s="731">
        <v>41.527777777777779</v>
      </c>
      <c r="DF17" s="731">
        <v>47.793209876543209</v>
      </c>
      <c r="DG17" s="737">
        <v>47.8</v>
      </c>
      <c r="DH17" s="737">
        <v>47.8</v>
      </c>
      <c r="DI17" s="737">
        <v>47.8</v>
      </c>
      <c r="DJ17" s="737">
        <v>47.8</v>
      </c>
      <c r="DK17" s="737">
        <v>47.8</v>
      </c>
      <c r="DL17" s="737">
        <v>47.8</v>
      </c>
      <c r="DM17" s="737">
        <v>47.8</v>
      </c>
      <c r="DN17" s="737">
        <v>47.8</v>
      </c>
      <c r="DO17" s="737">
        <v>47.8</v>
      </c>
      <c r="DP17" s="737">
        <v>47.8</v>
      </c>
      <c r="DQ17" s="737">
        <v>47.8</v>
      </c>
      <c r="DR17" s="737">
        <v>47.8</v>
      </c>
      <c r="DS17" s="737">
        <v>47.8</v>
      </c>
      <c r="DT17" s="737">
        <v>47.8</v>
      </c>
      <c r="DU17" s="737">
        <v>47.8</v>
      </c>
      <c r="DV17" s="737">
        <v>47.8</v>
      </c>
      <c r="DW17" s="737">
        <v>47.8</v>
      </c>
      <c r="DX17" s="737">
        <v>47.8</v>
      </c>
      <c r="DY17" s="737">
        <v>47.8</v>
      </c>
      <c r="DZ17" s="737">
        <v>47.8</v>
      </c>
      <c r="EA17" s="737">
        <v>47.8</v>
      </c>
      <c r="EB17" s="737">
        <v>47.8</v>
      </c>
      <c r="EC17" s="737">
        <v>47.8</v>
      </c>
      <c r="ED17" s="737">
        <v>47.8</v>
      </c>
      <c r="EE17" s="737">
        <v>47.8</v>
      </c>
      <c r="EF17" s="731">
        <v>48.441358024691361</v>
      </c>
      <c r="EG17" s="731">
        <f>'Market Change Summary'!D17</f>
        <v>0</v>
      </c>
      <c r="EH17" s="731"/>
      <c r="EI17" s="731"/>
    </row>
    <row r="18" spans="1:139">
      <c r="A18" s="760" t="s">
        <v>140</v>
      </c>
      <c r="B18" s="761" t="s">
        <v>30</v>
      </c>
      <c r="C18" s="762"/>
      <c r="D18" s="762"/>
      <c r="E18" s="762"/>
      <c r="F18" s="762"/>
      <c r="G18" s="762"/>
      <c r="H18" s="762"/>
      <c r="I18" s="762"/>
      <c r="J18" s="762"/>
      <c r="K18" s="762"/>
      <c r="L18" s="762"/>
      <c r="M18" s="762"/>
      <c r="N18" s="762"/>
      <c r="O18" s="762"/>
      <c r="P18" s="762"/>
      <c r="Q18" s="764">
        <v>38.629629629629626</v>
      </c>
      <c r="R18" s="764">
        <v>38.629629629629626</v>
      </c>
      <c r="S18" s="764">
        <v>38.629629629629626</v>
      </c>
      <c r="T18" s="764">
        <v>38.629629629629626</v>
      </c>
      <c r="U18" s="764">
        <v>38.629629629629626</v>
      </c>
      <c r="V18" s="764">
        <v>38.629629629629626</v>
      </c>
      <c r="W18" s="764">
        <v>38.629629629629626</v>
      </c>
      <c r="X18" s="766">
        <v>38.629629629629626</v>
      </c>
      <c r="Y18" s="768" t="e">
        <f>#REF!</f>
        <v>#REF!</v>
      </c>
      <c r="Z18" s="766">
        <v>38.629629629629626</v>
      </c>
      <c r="AA18" s="766">
        <v>38.629629629629626</v>
      </c>
      <c r="AB18" s="770">
        <v>39.074074074074076</v>
      </c>
      <c r="AC18" s="772">
        <v>39.07</v>
      </c>
      <c r="AD18" s="770">
        <v>39.074074074074076</v>
      </c>
      <c r="AE18" s="774">
        <v>39.074074074074076</v>
      </c>
      <c r="AF18" s="776">
        <v>39.074074074074076</v>
      </c>
      <c r="AG18" s="776">
        <v>39.074074074074076</v>
      </c>
      <c r="AH18" s="776">
        <v>39.074074074074076</v>
      </c>
      <c r="AI18" s="776">
        <v>39.074074074074076</v>
      </c>
      <c r="AJ18" s="776">
        <v>39.074074074074076</v>
      </c>
      <c r="AK18" s="776">
        <v>39.074074074074076</v>
      </c>
      <c r="AL18" s="776">
        <v>39.074074074074076</v>
      </c>
      <c r="AM18" s="776">
        <v>39.074074074074076</v>
      </c>
      <c r="AN18" s="778">
        <v>39.074074074074076</v>
      </c>
      <c r="AO18" s="778">
        <v>39.074074074074076</v>
      </c>
      <c r="AP18" s="778">
        <v>39.074074074074076</v>
      </c>
      <c r="AQ18" s="778">
        <v>39.074074074074076</v>
      </c>
      <c r="AR18" s="778">
        <v>37.962962962962962</v>
      </c>
      <c r="AS18" s="778">
        <v>37.962962962962962</v>
      </c>
      <c r="AT18" s="778">
        <v>37.962962962962962</v>
      </c>
      <c r="AU18" s="778">
        <v>37.962962962962962</v>
      </c>
      <c r="AV18" s="778">
        <v>37.962962962962962</v>
      </c>
      <c r="AW18" s="778">
        <v>37.962962962962962</v>
      </c>
      <c r="AX18" s="778">
        <v>37.962962962962962</v>
      </c>
      <c r="AY18" s="778">
        <v>37.962962962962962</v>
      </c>
      <c r="AZ18" s="778">
        <v>37.037037037037038</v>
      </c>
      <c r="BA18" s="778">
        <v>39.074074074074069</v>
      </c>
      <c r="BB18" s="778">
        <v>39.074074074074069</v>
      </c>
      <c r="BC18" s="778">
        <v>39.074074074074069</v>
      </c>
      <c r="BD18" s="778">
        <v>39.444444444444443</v>
      </c>
      <c r="BE18" s="778" t="e">
        <f>#REF!</f>
        <v>#REF!</v>
      </c>
      <c r="BF18" s="778">
        <v>40.555555555555557</v>
      </c>
      <c r="BG18" s="778">
        <v>40.555555555555557</v>
      </c>
      <c r="BH18" s="778">
        <v>40.370370370370374</v>
      </c>
      <c r="BI18" s="779" t="e">
        <f>#REF!</f>
        <v>#REF!</v>
      </c>
      <c r="BJ18" s="778">
        <v>40.370370370370374</v>
      </c>
      <c r="BK18" s="778">
        <v>40.555555555555557</v>
      </c>
      <c r="BL18" s="778">
        <v>40.555555555555557</v>
      </c>
      <c r="BM18" s="778">
        <v>40.185185185185183</v>
      </c>
      <c r="BN18" s="766">
        <v>40.185185185185183</v>
      </c>
      <c r="BO18" s="778">
        <v>40.185185185185183</v>
      </c>
      <c r="BP18" s="778">
        <v>40.185185185185183</v>
      </c>
      <c r="BQ18" s="779" t="e">
        <f>#REF!</f>
        <v>#REF!</v>
      </c>
      <c r="BR18" s="778">
        <v>40.185185185185183</v>
      </c>
      <c r="BS18" s="778">
        <v>40.185185185185183</v>
      </c>
      <c r="BT18" s="778">
        <v>40.185185185185183</v>
      </c>
      <c r="BU18" s="779" t="e">
        <f>#REF!</f>
        <v>#REF!</v>
      </c>
      <c r="BV18" s="778">
        <v>39.814814814814817</v>
      </c>
      <c r="BW18" s="778">
        <v>39.814814814814817</v>
      </c>
      <c r="BX18" s="778">
        <v>35.666666666666664</v>
      </c>
      <c r="BY18" s="778">
        <v>35.666666666666664</v>
      </c>
      <c r="BZ18" s="778">
        <v>35.666666666666664</v>
      </c>
      <c r="CA18" s="778">
        <v>35.666666666666664</v>
      </c>
      <c r="CB18" s="776">
        <v>34.481481481481488</v>
      </c>
      <c r="CC18" s="782">
        <v>34.481481481481488</v>
      </c>
      <c r="CD18" s="782">
        <v>33.666666666666664</v>
      </c>
      <c r="CE18" s="782">
        <v>33.666666666666664</v>
      </c>
      <c r="CF18" s="782">
        <v>33.666666666666664</v>
      </c>
      <c r="CG18" s="782">
        <v>33.666666666666664</v>
      </c>
      <c r="CH18" s="782">
        <v>33.666666666666664</v>
      </c>
      <c r="CI18" s="782">
        <v>33.666666666666664</v>
      </c>
      <c r="CJ18" s="782">
        <v>33.666666666666664</v>
      </c>
      <c r="CK18" s="778">
        <v>33.666666666666664</v>
      </c>
      <c r="CL18" s="778">
        <v>33.666666666666664</v>
      </c>
      <c r="CM18" s="778" t="e">
        <f t="shared" ref="CM18:CN18" si="26">#REF!</f>
        <v>#REF!</v>
      </c>
      <c r="CN18" s="778" t="e">
        <f t="shared" si="26"/>
        <v>#REF!</v>
      </c>
      <c r="CO18" s="778">
        <v>26.333333333333332</v>
      </c>
      <c r="CP18" s="778">
        <v>26.333333333333332</v>
      </c>
      <c r="CQ18" s="778">
        <v>26.333333333333332</v>
      </c>
      <c r="CR18" s="778">
        <v>26.333333333333332</v>
      </c>
      <c r="CS18" s="784">
        <v>26.333333333333332</v>
      </c>
      <c r="CT18" s="786">
        <v>26.333333333333332</v>
      </c>
      <c r="CU18" s="778">
        <v>26.333333333333332</v>
      </c>
      <c r="CV18" s="778">
        <v>26.333333333333332</v>
      </c>
      <c r="CW18" s="778">
        <v>26.333333333333332</v>
      </c>
      <c r="CX18" s="778">
        <v>28.592592592592592</v>
      </c>
      <c r="CY18" s="778">
        <v>28.592592592592592</v>
      </c>
      <c r="CZ18" s="778">
        <v>28.592592592592592</v>
      </c>
      <c r="DA18" s="778">
        <v>28.592592592592592</v>
      </c>
      <c r="DB18" s="778">
        <v>26.555555555555554</v>
      </c>
      <c r="DC18" s="778">
        <v>26.555555555555554</v>
      </c>
      <c r="DD18" s="778">
        <v>26.777777777777775</v>
      </c>
      <c r="DE18" s="778">
        <v>26.777777777777775</v>
      </c>
      <c r="DF18" s="778">
        <v>26.777777777777775</v>
      </c>
      <c r="DG18" s="737">
        <v>26.8</v>
      </c>
      <c r="DH18" s="737">
        <v>26.8</v>
      </c>
      <c r="DI18" s="737">
        <v>26.8</v>
      </c>
      <c r="DJ18" s="787">
        <v>26.8</v>
      </c>
      <c r="DK18" s="787">
        <v>26.8</v>
      </c>
      <c r="DL18" s="787">
        <v>26.8</v>
      </c>
      <c r="DM18" s="787">
        <v>26.8</v>
      </c>
      <c r="DN18" s="787">
        <v>26.8</v>
      </c>
      <c r="DO18" s="787">
        <v>26.8</v>
      </c>
      <c r="DP18" s="787">
        <v>26.8</v>
      </c>
      <c r="DQ18" s="787">
        <v>26.8</v>
      </c>
      <c r="DR18" s="787">
        <v>26.8</v>
      </c>
      <c r="DS18" s="787">
        <v>26.8</v>
      </c>
      <c r="DT18" s="787">
        <v>26.8</v>
      </c>
      <c r="DU18" s="787">
        <v>26.8</v>
      </c>
      <c r="DV18" s="787">
        <v>26.8</v>
      </c>
      <c r="DW18" s="787">
        <v>26.8</v>
      </c>
      <c r="DX18" s="787">
        <v>26.8</v>
      </c>
      <c r="DY18" s="787">
        <v>26.8</v>
      </c>
      <c r="DZ18" s="787">
        <v>26.8</v>
      </c>
      <c r="EA18" s="787">
        <v>26.8</v>
      </c>
      <c r="EB18" s="787">
        <v>26.8</v>
      </c>
      <c r="EC18" s="787">
        <v>26.8</v>
      </c>
      <c r="ED18" s="787">
        <v>26.8</v>
      </c>
      <c r="EE18" s="787">
        <v>26.8</v>
      </c>
      <c r="EF18" s="778">
        <v>29.296296296296294</v>
      </c>
      <c r="EG18" s="778" t="e">
        <f>#REF!</f>
        <v>#REF!</v>
      </c>
      <c r="EH18" s="731"/>
      <c r="EI18" s="731"/>
    </row>
    <row r="19" spans="1:139">
      <c r="A19" s="719" t="s">
        <v>139</v>
      </c>
      <c r="B19" s="720" t="s">
        <v>24</v>
      </c>
      <c r="C19" s="721">
        <f t="shared" ref="C19:W19" si="27">C3+2</f>
        <v>45.95</v>
      </c>
      <c r="D19" s="721">
        <f t="shared" si="27"/>
        <v>45.95</v>
      </c>
      <c r="E19" s="721">
        <f t="shared" si="27"/>
        <v>45.07</v>
      </c>
      <c r="F19" s="721">
        <f t="shared" si="27"/>
        <v>45.15</v>
      </c>
      <c r="G19" s="721">
        <f t="shared" si="27"/>
        <v>45.07</v>
      </c>
      <c r="H19" s="721">
        <f t="shared" si="27"/>
        <v>45.146127946127955</v>
      </c>
      <c r="I19" s="721">
        <f t="shared" si="27"/>
        <v>43.093602693602698</v>
      </c>
      <c r="J19" s="721">
        <f t="shared" si="27"/>
        <v>43.093602693602698</v>
      </c>
      <c r="K19" s="721">
        <f t="shared" si="27"/>
        <v>43.093602693602698</v>
      </c>
      <c r="L19" s="721">
        <f t="shared" si="27"/>
        <v>43.093602693602698</v>
      </c>
      <c r="M19" s="721">
        <f t="shared" si="27"/>
        <v>43.093602693602698</v>
      </c>
      <c r="N19" s="721">
        <f t="shared" si="27"/>
        <v>43.070707070707073</v>
      </c>
      <c r="O19" s="721">
        <f t="shared" si="27"/>
        <v>43.070707070707073</v>
      </c>
      <c r="P19" s="721">
        <f t="shared" si="27"/>
        <v>43.1</v>
      </c>
      <c r="Q19" s="721">
        <f t="shared" si="27"/>
        <v>43.192143658810323</v>
      </c>
      <c r="R19" s="721">
        <f t="shared" si="27"/>
        <v>43.48</v>
      </c>
      <c r="S19" s="721">
        <f t="shared" si="27"/>
        <v>43.463075196408532</v>
      </c>
      <c r="T19" s="721">
        <f t="shared" si="27"/>
        <v>43.466217732884395</v>
      </c>
      <c r="U19" s="721">
        <f t="shared" si="27"/>
        <v>43.466217732884395</v>
      </c>
      <c r="V19" s="721">
        <f t="shared" si="27"/>
        <v>43.795061728395062</v>
      </c>
      <c r="W19" s="721">
        <f t="shared" si="27"/>
        <v>43.753310886644222</v>
      </c>
      <c r="X19" s="724">
        <v>43.551964085297421</v>
      </c>
      <c r="Y19" s="725">
        <f t="shared" ref="Y19:Z19" si="28">Y3+2</f>
        <v>2</v>
      </c>
      <c r="Z19" s="724">
        <f t="shared" si="28"/>
        <v>42.406509539842872</v>
      </c>
      <c r="AA19" s="791">
        <v>50</v>
      </c>
      <c r="AB19" s="727">
        <v>50</v>
      </c>
      <c r="AC19" s="791">
        <v>50</v>
      </c>
      <c r="AD19" s="727">
        <v>46</v>
      </c>
      <c r="AE19" s="727">
        <v>46</v>
      </c>
      <c r="AF19" s="223">
        <v>48</v>
      </c>
      <c r="AG19" s="727">
        <v>50</v>
      </c>
      <c r="AH19" s="791">
        <v>50</v>
      </c>
      <c r="AI19" s="727">
        <v>50</v>
      </c>
      <c r="AJ19" s="727">
        <v>55</v>
      </c>
      <c r="AK19" s="727">
        <v>50</v>
      </c>
      <c r="AL19" s="791">
        <v>50</v>
      </c>
      <c r="AM19" s="727">
        <v>55</v>
      </c>
      <c r="AN19" s="727">
        <v>60</v>
      </c>
      <c r="AO19" s="223">
        <v>60</v>
      </c>
      <c r="AP19" s="223">
        <v>60</v>
      </c>
      <c r="AQ19" s="223">
        <v>55</v>
      </c>
      <c r="AR19" s="223">
        <v>60</v>
      </c>
      <c r="AS19" s="223">
        <v>50</v>
      </c>
      <c r="AT19" s="223">
        <v>50</v>
      </c>
      <c r="AU19" s="223">
        <v>50</v>
      </c>
      <c r="AV19" s="223">
        <v>50</v>
      </c>
      <c r="AW19" s="223">
        <v>45</v>
      </c>
      <c r="AX19" s="223">
        <v>45</v>
      </c>
      <c r="AY19" s="223">
        <v>45</v>
      </c>
      <c r="AZ19" s="223">
        <v>40</v>
      </c>
      <c r="BA19" s="223">
        <v>40</v>
      </c>
      <c r="BB19" s="223">
        <v>40</v>
      </c>
      <c r="BC19" s="223">
        <v>40</v>
      </c>
      <c r="BD19" s="223">
        <v>40</v>
      </c>
      <c r="BE19" s="223">
        <v>40</v>
      </c>
      <c r="BF19" s="793">
        <v>40</v>
      </c>
      <c r="BG19" s="223">
        <v>35</v>
      </c>
      <c r="BH19" s="223">
        <v>35</v>
      </c>
      <c r="BI19" s="223">
        <v>35</v>
      </c>
      <c r="BJ19" s="223">
        <v>35</v>
      </c>
      <c r="BK19" s="223">
        <v>35</v>
      </c>
      <c r="BL19" s="223">
        <v>35</v>
      </c>
      <c r="BM19" s="223">
        <v>35</v>
      </c>
      <c r="BN19" s="223">
        <v>35</v>
      </c>
      <c r="BO19" s="223">
        <v>35</v>
      </c>
      <c r="BP19" s="223">
        <v>35</v>
      </c>
      <c r="BQ19" s="223">
        <v>35</v>
      </c>
      <c r="BR19" s="223">
        <v>35</v>
      </c>
      <c r="BS19" s="223">
        <v>35</v>
      </c>
      <c r="BT19" s="223">
        <v>35</v>
      </c>
      <c r="BU19" s="223">
        <v>35</v>
      </c>
      <c r="BV19" s="223">
        <v>35</v>
      </c>
      <c r="BW19" s="223">
        <v>35</v>
      </c>
      <c r="BX19" s="223">
        <v>35</v>
      </c>
      <c r="BY19" s="223">
        <v>35</v>
      </c>
      <c r="BZ19" s="223">
        <v>30</v>
      </c>
      <c r="CA19" s="223">
        <v>30</v>
      </c>
      <c r="CB19" s="223">
        <v>30</v>
      </c>
      <c r="CC19" s="223">
        <v>30</v>
      </c>
      <c r="CD19" s="223">
        <v>30</v>
      </c>
      <c r="CE19" s="223">
        <v>30</v>
      </c>
      <c r="CF19" s="223">
        <v>30</v>
      </c>
      <c r="CG19" s="223">
        <v>30</v>
      </c>
      <c r="CH19" s="223"/>
      <c r="CI19" s="223"/>
      <c r="CJ19" s="223"/>
      <c r="CK19" s="737">
        <v>43.795061728395062</v>
      </c>
      <c r="CL19" s="737">
        <v>43.795061728395062</v>
      </c>
      <c r="CM19" s="737">
        <v>43.795061728395062</v>
      </c>
      <c r="CN19" s="737">
        <v>43.795061728395062</v>
      </c>
      <c r="CO19" s="737">
        <v>43.795061728395062</v>
      </c>
      <c r="CP19" s="737">
        <v>43.795061728395062</v>
      </c>
      <c r="CQ19" s="737">
        <v>43.795061728395062</v>
      </c>
      <c r="CR19" s="737">
        <v>43.795061728395062</v>
      </c>
      <c r="CS19" s="737">
        <v>40</v>
      </c>
      <c r="CT19" s="737">
        <v>30</v>
      </c>
      <c r="CU19" s="737">
        <v>30</v>
      </c>
      <c r="CV19" s="737">
        <v>30</v>
      </c>
      <c r="CW19" s="737">
        <v>30</v>
      </c>
      <c r="CX19" s="737">
        <v>30</v>
      </c>
      <c r="CY19" s="737">
        <v>30</v>
      </c>
      <c r="CZ19" s="737">
        <v>30</v>
      </c>
      <c r="DA19" s="737">
        <v>30</v>
      </c>
      <c r="DB19" s="737">
        <v>30</v>
      </c>
      <c r="DC19" s="737">
        <v>30</v>
      </c>
      <c r="DD19" s="737">
        <v>30</v>
      </c>
      <c r="DE19" s="737">
        <v>30</v>
      </c>
      <c r="DF19" s="737">
        <v>30</v>
      </c>
      <c r="DG19" s="737">
        <v>30</v>
      </c>
      <c r="DH19" s="737"/>
      <c r="DI19" s="737"/>
      <c r="DJ19" s="737"/>
      <c r="DK19" s="737"/>
      <c r="DL19" s="737"/>
      <c r="DM19" s="737"/>
      <c r="DN19" s="737"/>
      <c r="DO19" s="737"/>
      <c r="DP19" s="731"/>
      <c r="DQ19" s="731"/>
      <c r="DR19" s="731"/>
      <c r="DS19" s="731"/>
      <c r="DT19" s="731"/>
      <c r="DU19" s="731"/>
      <c r="DV19" s="731"/>
      <c r="DW19" s="731"/>
      <c r="DX19" s="731"/>
      <c r="DY19" s="731"/>
      <c r="DZ19" s="731"/>
      <c r="EA19" s="731"/>
      <c r="EB19" s="731"/>
      <c r="EC19" s="731"/>
      <c r="ED19" s="731"/>
      <c r="EE19" s="731"/>
      <c r="EF19" s="731"/>
      <c r="EG19" s="731"/>
      <c r="EH19" s="731"/>
      <c r="EI19" s="731"/>
    </row>
    <row r="20" spans="1:139">
      <c r="A20" s="738" t="s">
        <v>139</v>
      </c>
      <c r="B20" s="739" t="s">
        <v>26</v>
      </c>
      <c r="C20" s="740">
        <f t="shared" ref="C20:W20" si="29">C4+2</f>
        <v>30.15</v>
      </c>
      <c r="D20" s="740">
        <f t="shared" si="29"/>
        <v>30.15</v>
      </c>
      <c r="E20" s="740">
        <f t="shared" si="29"/>
        <v>27.58</v>
      </c>
      <c r="F20" s="740">
        <f t="shared" si="29"/>
        <v>27.58</v>
      </c>
      <c r="G20" s="740">
        <f t="shared" si="29"/>
        <v>27.58</v>
      </c>
      <c r="H20" s="740">
        <f t="shared" si="29"/>
        <v>30.909722222222225</v>
      </c>
      <c r="I20" s="740">
        <f t="shared" si="29"/>
        <v>30.909722222222225</v>
      </c>
      <c r="J20" s="740">
        <f t="shared" si="29"/>
        <v>31.828703703703706</v>
      </c>
      <c r="K20" s="740">
        <f t="shared" si="29"/>
        <v>31.828703703703706</v>
      </c>
      <c r="L20" s="740">
        <f t="shared" si="29"/>
        <v>31.828703703703706</v>
      </c>
      <c r="M20" s="740">
        <f t="shared" si="29"/>
        <v>31.828703703703706</v>
      </c>
      <c r="N20" s="740">
        <f t="shared" si="29"/>
        <v>38.493055555555564</v>
      </c>
      <c r="O20" s="740">
        <f t="shared" si="29"/>
        <v>38.493055555555564</v>
      </c>
      <c r="P20" s="740">
        <f t="shared" si="29"/>
        <v>38.9</v>
      </c>
      <c r="Q20" s="740">
        <f t="shared" si="29"/>
        <v>40.407407407407412</v>
      </c>
      <c r="R20" s="740">
        <f t="shared" si="29"/>
        <v>41.94</v>
      </c>
      <c r="S20" s="740">
        <f t="shared" si="29"/>
        <v>42.261574074074069</v>
      </c>
      <c r="T20" s="740">
        <f t="shared" si="29"/>
        <v>43.30555555555555</v>
      </c>
      <c r="U20" s="740">
        <f t="shared" si="29"/>
        <v>43.30555555555555</v>
      </c>
      <c r="V20" s="740">
        <f t="shared" si="29"/>
        <v>41.951388888888886</v>
      </c>
      <c r="W20" s="740">
        <f t="shared" si="29"/>
        <v>42.444444444444443</v>
      </c>
      <c r="X20" s="743">
        <v>42.57175925925926</v>
      </c>
      <c r="Y20" s="745">
        <f t="shared" ref="Y20:Z20" si="30">Y4+2</f>
        <v>2</v>
      </c>
      <c r="Z20" s="743">
        <f t="shared" si="30"/>
        <v>42.872685185185183</v>
      </c>
      <c r="AA20" s="794">
        <v>50</v>
      </c>
      <c r="AB20" s="750">
        <v>60</v>
      </c>
      <c r="AC20" s="794">
        <v>60</v>
      </c>
      <c r="AD20" s="750">
        <v>50</v>
      </c>
      <c r="AE20" s="750">
        <v>60</v>
      </c>
      <c r="AF20" s="750">
        <v>80</v>
      </c>
      <c r="AG20" s="750">
        <v>80</v>
      </c>
      <c r="AH20" s="794">
        <v>90</v>
      </c>
      <c r="AI20" s="750">
        <v>90</v>
      </c>
      <c r="AJ20" s="750">
        <v>90</v>
      </c>
      <c r="AK20" s="727">
        <v>90</v>
      </c>
      <c r="AL20" s="794">
        <v>90</v>
      </c>
      <c r="AM20" s="750">
        <v>90</v>
      </c>
      <c r="AN20" s="750">
        <v>90</v>
      </c>
      <c r="AO20" s="750">
        <v>90</v>
      </c>
      <c r="AP20" s="750">
        <v>90</v>
      </c>
      <c r="AQ20" s="750">
        <v>90</v>
      </c>
      <c r="AR20" s="794">
        <v>90</v>
      </c>
      <c r="AS20" s="750">
        <v>70</v>
      </c>
      <c r="AT20" s="223">
        <v>70</v>
      </c>
      <c r="AU20" s="223">
        <v>65</v>
      </c>
      <c r="AV20" s="223">
        <v>60</v>
      </c>
      <c r="AW20" s="750">
        <v>55</v>
      </c>
      <c r="AX20" s="750">
        <v>55</v>
      </c>
      <c r="AY20" s="750">
        <v>55</v>
      </c>
      <c r="AZ20" s="750">
        <v>60</v>
      </c>
      <c r="BA20" s="750">
        <v>60</v>
      </c>
      <c r="BB20" s="750">
        <v>60</v>
      </c>
      <c r="BC20" s="750">
        <v>60</v>
      </c>
      <c r="BD20" s="794">
        <v>60</v>
      </c>
      <c r="BE20" s="750">
        <v>60</v>
      </c>
      <c r="BF20" s="750">
        <v>55</v>
      </c>
      <c r="BG20" s="750">
        <v>55</v>
      </c>
      <c r="BH20" s="750">
        <v>55</v>
      </c>
      <c r="BI20" s="750">
        <v>55</v>
      </c>
      <c r="BJ20" s="750">
        <v>55</v>
      </c>
      <c r="BK20" s="750">
        <v>55</v>
      </c>
      <c r="BL20" s="750">
        <v>55</v>
      </c>
      <c r="BM20" s="750">
        <v>55</v>
      </c>
      <c r="BN20" s="750">
        <v>55</v>
      </c>
      <c r="BO20" s="750">
        <v>55</v>
      </c>
      <c r="BP20" s="750">
        <v>55</v>
      </c>
      <c r="BQ20" s="750">
        <v>55</v>
      </c>
      <c r="BR20" s="750">
        <v>60</v>
      </c>
      <c r="BS20" s="750">
        <v>60</v>
      </c>
      <c r="BT20" s="750">
        <v>60</v>
      </c>
      <c r="BU20" s="750">
        <v>60</v>
      </c>
      <c r="BV20" s="750">
        <v>60</v>
      </c>
      <c r="BW20" s="750">
        <v>60</v>
      </c>
      <c r="BX20" s="794">
        <v>60</v>
      </c>
      <c r="BY20" s="750">
        <v>55</v>
      </c>
      <c r="BZ20" s="750">
        <v>55</v>
      </c>
      <c r="CA20" s="750">
        <v>55</v>
      </c>
      <c r="CB20" s="750">
        <v>60</v>
      </c>
      <c r="CC20" s="750">
        <v>60</v>
      </c>
      <c r="CD20" s="750">
        <v>60</v>
      </c>
      <c r="CE20" s="750">
        <v>60</v>
      </c>
      <c r="CF20" s="223">
        <v>70</v>
      </c>
      <c r="CG20" s="223">
        <v>70</v>
      </c>
      <c r="CH20" s="223"/>
      <c r="CI20" s="223"/>
      <c r="CJ20" s="223"/>
      <c r="CK20" s="795">
        <v>41.951388888888886</v>
      </c>
      <c r="CL20" s="795">
        <v>41.951388888888886</v>
      </c>
      <c r="CM20" s="795">
        <v>41.951388888888886</v>
      </c>
      <c r="CN20" s="795">
        <v>41.951388888888886</v>
      </c>
      <c r="CO20" s="795">
        <v>41.951388888888886</v>
      </c>
      <c r="CP20" s="795">
        <v>41.951388888888886</v>
      </c>
      <c r="CQ20" s="795">
        <v>41.951388888888886</v>
      </c>
      <c r="CR20" s="795">
        <v>50</v>
      </c>
      <c r="CS20" s="795">
        <v>55</v>
      </c>
      <c r="CT20" s="795">
        <v>60</v>
      </c>
      <c r="CU20" s="795">
        <v>60</v>
      </c>
      <c r="CV20" s="795">
        <v>60</v>
      </c>
      <c r="CW20" s="795">
        <v>60</v>
      </c>
      <c r="CX20" s="795">
        <v>60</v>
      </c>
      <c r="CY20" s="737">
        <v>60</v>
      </c>
      <c r="CZ20" s="737">
        <v>60</v>
      </c>
      <c r="DA20" s="737">
        <v>70</v>
      </c>
      <c r="DB20" s="737">
        <v>80</v>
      </c>
      <c r="DC20" s="737">
        <v>80</v>
      </c>
      <c r="DD20" s="737">
        <v>80</v>
      </c>
      <c r="DE20" s="737">
        <v>80</v>
      </c>
      <c r="DF20" s="737">
        <v>80</v>
      </c>
      <c r="DG20" s="737">
        <v>80</v>
      </c>
      <c r="DH20" s="737"/>
      <c r="DI20" s="737"/>
      <c r="DJ20" s="737"/>
      <c r="DK20" s="737"/>
      <c r="DL20" s="737"/>
      <c r="DM20" s="737"/>
      <c r="DN20" s="737"/>
      <c r="DO20" s="737"/>
      <c r="DP20" s="731"/>
      <c r="DQ20" s="731"/>
      <c r="DR20" s="731"/>
      <c r="DS20" s="731"/>
      <c r="DT20" s="731"/>
      <c r="DU20" s="731"/>
      <c r="DV20" s="731"/>
      <c r="DW20" s="731"/>
      <c r="DX20" s="731"/>
      <c r="DY20" s="731"/>
      <c r="DZ20" s="731"/>
      <c r="EA20" s="731"/>
      <c r="EB20" s="731"/>
      <c r="EC20" s="731"/>
      <c r="ED20" s="731"/>
      <c r="EE20" s="731"/>
      <c r="EF20" s="731"/>
      <c r="EG20" s="731"/>
      <c r="EH20" s="731"/>
      <c r="EI20" s="731"/>
    </row>
    <row r="21" spans="1:139">
      <c r="A21" s="738" t="s">
        <v>139</v>
      </c>
      <c r="B21" s="739" t="s">
        <v>29</v>
      </c>
      <c r="C21" s="740">
        <f t="shared" ref="C21:W21" si="31">C5+2</f>
        <v>38.479999999999997</v>
      </c>
      <c r="D21" s="740">
        <f t="shared" si="31"/>
        <v>38.479999999999997</v>
      </c>
      <c r="E21" s="740">
        <f t="shared" si="31"/>
        <v>39.44</v>
      </c>
      <c r="F21" s="740">
        <f t="shared" si="31"/>
        <v>39.54</v>
      </c>
      <c r="G21" s="740">
        <f t="shared" si="31"/>
        <v>40.46</v>
      </c>
      <c r="H21" s="740">
        <f t="shared" si="31"/>
        <v>40.462962962962962</v>
      </c>
      <c r="I21" s="740">
        <f t="shared" si="31"/>
        <v>41.567901234567898</v>
      </c>
      <c r="J21" s="740">
        <f t="shared" si="31"/>
        <v>41.567901234567898</v>
      </c>
      <c r="K21" s="740">
        <f t="shared" si="31"/>
        <v>41.567901234567898</v>
      </c>
      <c r="L21" s="740">
        <f t="shared" si="31"/>
        <v>41.567901234567898</v>
      </c>
      <c r="M21" s="740">
        <f t="shared" si="31"/>
        <v>41.567901234567898</v>
      </c>
      <c r="N21" s="740">
        <f t="shared" si="31"/>
        <v>46.895061728395063</v>
      </c>
      <c r="O21" s="740">
        <f t="shared" si="31"/>
        <v>46.895061728395063</v>
      </c>
      <c r="P21" s="740">
        <f t="shared" si="31"/>
        <v>47</v>
      </c>
      <c r="Q21" s="740">
        <f t="shared" si="31"/>
        <v>46.376543209876537</v>
      </c>
      <c r="R21" s="740">
        <f t="shared" si="31"/>
        <v>47.56</v>
      </c>
      <c r="S21" s="740">
        <f t="shared" si="31"/>
        <v>47.561728395061728</v>
      </c>
      <c r="T21" s="740">
        <f t="shared" si="31"/>
        <v>49.703703703703702</v>
      </c>
      <c r="U21" s="740">
        <f t="shared" si="31"/>
        <v>47.561728395061728</v>
      </c>
      <c r="V21" s="740">
        <f t="shared" si="31"/>
        <v>47.981481481481488</v>
      </c>
      <c r="W21" s="740">
        <f t="shared" si="31"/>
        <v>48.148148148148152</v>
      </c>
      <c r="X21" s="743">
        <v>46.987654320987652</v>
      </c>
      <c r="Y21" s="750">
        <v>60</v>
      </c>
      <c r="Z21" s="795">
        <v>60</v>
      </c>
      <c r="AA21" s="794">
        <v>60</v>
      </c>
      <c r="AB21" s="750">
        <v>60</v>
      </c>
      <c r="AC21" s="794">
        <v>60</v>
      </c>
      <c r="AD21" s="750">
        <v>60</v>
      </c>
      <c r="AE21" s="750">
        <v>60</v>
      </c>
      <c r="AF21" s="750">
        <v>65</v>
      </c>
      <c r="AG21" s="750">
        <v>60</v>
      </c>
      <c r="AH21" s="794">
        <v>60</v>
      </c>
      <c r="AI21" s="750">
        <v>60</v>
      </c>
      <c r="AJ21" s="750">
        <v>60</v>
      </c>
      <c r="AK21" s="727">
        <v>60</v>
      </c>
      <c r="AL21" s="794">
        <v>55</v>
      </c>
      <c r="AM21" s="750">
        <v>60</v>
      </c>
      <c r="AN21" s="750">
        <v>55</v>
      </c>
      <c r="AO21" s="750">
        <v>55</v>
      </c>
      <c r="AP21" s="750">
        <v>55</v>
      </c>
      <c r="AQ21" s="750">
        <v>50</v>
      </c>
      <c r="AR21" s="794">
        <v>50</v>
      </c>
      <c r="AS21" s="750">
        <v>50</v>
      </c>
      <c r="AT21" s="223">
        <v>40</v>
      </c>
      <c r="AU21" s="223">
        <v>40</v>
      </c>
      <c r="AV21" s="223">
        <v>40</v>
      </c>
      <c r="AW21" s="750">
        <v>40</v>
      </c>
      <c r="AX21" s="750">
        <v>40</v>
      </c>
      <c r="AY21" s="750">
        <v>40</v>
      </c>
      <c r="AZ21" s="750">
        <v>40</v>
      </c>
      <c r="BA21" s="750">
        <v>40</v>
      </c>
      <c r="BB21" s="750">
        <v>40</v>
      </c>
      <c r="BC21" s="750">
        <v>40</v>
      </c>
      <c r="BD21" s="794">
        <v>40</v>
      </c>
      <c r="BE21" s="750">
        <v>40</v>
      </c>
      <c r="BF21" s="750">
        <v>40</v>
      </c>
      <c r="BG21" s="750">
        <v>40</v>
      </c>
      <c r="BH21" s="750">
        <v>45</v>
      </c>
      <c r="BI21" s="750">
        <v>45</v>
      </c>
      <c r="BJ21" s="750">
        <v>45</v>
      </c>
      <c r="BK21" s="750">
        <v>45</v>
      </c>
      <c r="BL21" s="750">
        <v>45</v>
      </c>
      <c r="BM21" s="750">
        <v>45</v>
      </c>
      <c r="BN21" s="750">
        <v>45</v>
      </c>
      <c r="BO21" s="750">
        <v>45</v>
      </c>
      <c r="BP21" s="750">
        <v>45</v>
      </c>
      <c r="BQ21" s="750">
        <v>45</v>
      </c>
      <c r="BR21" s="750">
        <v>50</v>
      </c>
      <c r="BS21" s="750">
        <v>50</v>
      </c>
      <c r="BT21" s="750">
        <v>50</v>
      </c>
      <c r="BU21" s="750">
        <v>50</v>
      </c>
      <c r="BV21" s="750">
        <v>50</v>
      </c>
      <c r="BW21" s="750">
        <v>50</v>
      </c>
      <c r="BX21" s="794">
        <v>50</v>
      </c>
      <c r="BY21" s="750">
        <v>50</v>
      </c>
      <c r="BZ21" s="750">
        <v>50</v>
      </c>
      <c r="CA21" s="750">
        <v>50</v>
      </c>
      <c r="CB21" s="750">
        <v>50</v>
      </c>
      <c r="CC21" s="750">
        <v>50</v>
      </c>
      <c r="CD21" s="750">
        <v>50</v>
      </c>
      <c r="CE21" s="750">
        <v>50</v>
      </c>
      <c r="CF21" s="223">
        <v>50</v>
      </c>
      <c r="CG21" s="223">
        <v>50</v>
      </c>
      <c r="CH21" s="223"/>
      <c r="CI21" s="223"/>
      <c r="CJ21" s="223"/>
      <c r="CK21" s="795">
        <v>47.981481481481488</v>
      </c>
      <c r="CL21" s="795">
        <v>47.981481481481488</v>
      </c>
      <c r="CM21" s="795">
        <v>47.981481481481488</v>
      </c>
      <c r="CN21" s="795">
        <v>47.981481481481488</v>
      </c>
      <c r="CO21" s="795">
        <v>47.981481481481488</v>
      </c>
      <c r="CP21" s="795">
        <v>47.981481481481488</v>
      </c>
      <c r="CQ21" s="795">
        <v>60</v>
      </c>
      <c r="CR21" s="795">
        <v>60</v>
      </c>
      <c r="CS21" s="795">
        <v>60</v>
      </c>
      <c r="CT21" s="795">
        <v>60</v>
      </c>
      <c r="CU21" s="795">
        <v>60</v>
      </c>
      <c r="CV21" s="795">
        <v>60</v>
      </c>
      <c r="CW21" s="795">
        <v>60</v>
      </c>
      <c r="CX21" s="795">
        <v>60</v>
      </c>
      <c r="CY21" s="737">
        <v>60</v>
      </c>
      <c r="CZ21" s="737">
        <v>70</v>
      </c>
      <c r="DA21" s="737">
        <v>70</v>
      </c>
      <c r="DB21" s="737">
        <v>70</v>
      </c>
      <c r="DC21" s="737">
        <v>70</v>
      </c>
      <c r="DD21" s="737">
        <v>70</v>
      </c>
      <c r="DE21" s="737">
        <v>70</v>
      </c>
      <c r="DF21" s="737">
        <v>70</v>
      </c>
      <c r="DG21" s="737">
        <v>70</v>
      </c>
      <c r="DH21" s="737"/>
      <c r="DI21" s="737"/>
      <c r="DJ21" s="737"/>
      <c r="DK21" s="737"/>
      <c r="DL21" s="737"/>
      <c r="DM21" s="737"/>
      <c r="DN21" s="737"/>
      <c r="DO21" s="737"/>
      <c r="DP21" s="737"/>
      <c r="DQ21" s="737"/>
      <c r="DR21" s="737"/>
      <c r="DS21" s="737"/>
      <c r="DT21" s="737"/>
      <c r="DU21" s="737"/>
      <c r="DV21" s="737"/>
      <c r="DW21" s="737"/>
      <c r="DX21" s="737"/>
      <c r="DY21" s="737"/>
      <c r="DZ21" s="737"/>
      <c r="EA21" s="737"/>
      <c r="EB21" s="737"/>
      <c r="EC21" s="737"/>
      <c r="ED21" s="737"/>
      <c r="EE21" s="737"/>
      <c r="EF21" s="737"/>
      <c r="EG21" s="737"/>
      <c r="EH21" s="737"/>
      <c r="EI21" s="737"/>
    </row>
    <row r="22" spans="1:139">
      <c r="A22" s="738" t="s">
        <v>139</v>
      </c>
      <c r="B22" s="739" t="s">
        <v>94</v>
      </c>
      <c r="C22" s="740">
        <f t="shared" ref="C22:W22" si="32">C6+2</f>
        <v>41.5</v>
      </c>
      <c r="D22" s="740">
        <f t="shared" si="32"/>
        <v>40</v>
      </c>
      <c r="E22" s="740">
        <f t="shared" si="32"/>
        <v>39.67</v>
      </c>
      <c r="F22" s="740">
        <f t="shared" si="32"/>
        <v>39.799999999999997</v>
      </c>
      <c r="G22" s="740">
        <f t="shared" si="32"/>
        <v>39.67</v>
      </c>
      <c r="H22" s="740">
        <f t="shared" si="32"/>
        <v>39.666666666666664</v>
      </c>
      <c r="I22" s="740">
        <f t="shared" si="32"/>
        <v>39.666666666666664</v>
      </c>
      <c r="J22" s="740">
        <f t="shared" si="32"/>
        <v>39.666666666666664</v>
      </c>
      <c r="K22" s="740">
        <f t="shared" si="32"/>
        <v>39.666666666666664</v>
      </c>
      <c r="L22" s="740">
        <f t="shared" si="32"/>
        <v>39.666666666666664</v>
      </c>
      <c r="M22" s="740">
        <f t="shared" si="32"/>
        <v>39.666666666666664</v>
      </c>
      <c r="N22" s="740">
        <f t="shared" si="32"/>
        <v>39.666666666666664</v>
      </c>
      <c r="O22" s="740">
        <f t="shared" si="32"/>
        <v>35.888888888888893</v>
      </c>
      <c r="P22" s="740">
        <f t="shared" si="32"/>
        <v>35.799999999999997</v>
      </c>
      <c r="Q22" s="740">
        <f t="shared" si="32"/>
        <v>36.333333333333336</v>
      </c>
      <c r="R22" s="740">
        <f t="shared" si="32"/>
        <v>36.44</v>
      </c>
      <c r="S22" s="740">
        <f t="shared" si="32"/>
        <v>36.444444444444443</v>
      </c>
      <c r="T22" s="740">
        <f t="shared" si="32"/>
        <v>37.222222222222221</v>
      </c>
      <c r="U22" s="740">
        <f t="shared" si="32"/>
        <v>37.222222222222221</v>
      </c>
      <c r="V22" s="740">
        <f t="shared" si="32"/>
        <v>37.777777777777771</v>
      </c>
      <c r="W22" s="740">
        <f t="shared" si="32"/>
        <v>38.833333333333336</v>
      </c>
      <c r="X22" s="743">
        <v>35.333333333333336</v>
      </c>
      <c r="Y22" s="750">
        <v>40</v>
      </c>
      <c r="Z22" s="795">
        <v>40</v>
      </c>
      <c r="AA22" s="794">
        <v>45</v>
      </c>
      <c r="AB22" s="750">
        <v>45</v>
      </c>
      <c r="AC22" s="794">
        <v>45</v>
      </c>
      <c r="AD22" s="750">
        <v>45</v>
      </c>
      <c r="AE22" s="750">
        <v>45</v>
      </c>
      <c r="AF22" s="750">
        <v>40</v>
      </c>
      <c r="AG22" s="750">
        <v>45</v>
      </c>
      <c r="AH22" s="794">
        <v>45</v>
      </c>
      <c r="AI22" s="750">
        <v>45</v>
      </c>
      <c r="AJ22" s="750">
        <v>50</v>
      </c>
      <c r="AK22" s="727">
        <v>50</v>
      </c>
      <c r="AL22" s="794">
        <v>55</v>
      </c>
      <c r="AM22" s="750">
        <v>55</v>
      </c>
      <c r="AN22" s="750">
        <v>55</v>
      </c>
      <c r="AO22" s="750">
        <v>55</v>
      </c>
      <c r="AP22" s="750">
        <v>55</v>
      </c>
      <c r="AQ22" s="750">
        <v>50</v>
      </c>
      <c r="AR22" s="794">
        <v>50</v>
      </c>
      <c r="AS22" s="750">
        <v>50</v>
      </c>
      <c r="AT22" s="223">
        <v>50</v>
      </c>
      <c r="AU22" s="223">
        <v>50</v>
      </c>
      <c r="AV22" s="223">
        <v>50</v>
      </c>
      <c r="AW22" s="750">
        <v>50</v>
      </c>
      <c r="AX22" s="750">
        <v>50</v>
      </c>
      <c r="AY22" s="750">
        <v>50</v>
      </c>
      <c r="AZ22" s="750">
        <v>50</v>
      </c>
      <c r="BA22" s="750">
        <v>50</v>
      </c>
      <c r="BB22" s="750">
        <v>50</v>
      </c>
      <c r="BC22" s="750">
        <v>60</v>
      </c>
      <c r="BD22" s="794">
        <v>50</v>
      </c>
      <c r="BE22" s="750">
        <v>50</v>
      </c>
      <c r="BF22" s="750">
        <v>45</v>
      </c>
      <c r="BG22" s="750">
        <v>45</v>
      </c>
      <c r="BH22" s="750">
        <v>45</v>
      </c>
      <c r="BI22" s="750">
        <v>45</v>
      </c>
      <c r="BJ22" s="750">
        <v>45</v>
      </c>
      <c r="BK22" s="750">
        <v>45</v>
      </c>
      <c r="BL22" s="750">
        <v>45</v>
      </c>
      <c r="BM22" s="750">
        <v>45</v>
      </c>
      <c r="BN22" s="750">
        <v>45</v>
      </c>
      <c r="BO22" s="750">
        <v>45</v>
      </c>
      <c r="BP22" s="750">
        <v>45</v>
      </c>
      <c r="BQ22" s="750">
        <v>45</v>
      </c>
      <c r="BR22" s="750">
        <v>45</v>
      </c>
      <c r="BS22" s="750">
        <v>45</v>
      </c>
      <c r="BT22" s="750">
        <v>45</v>
      </c>
      <c r="BU22" s="750">
        <v>45</v>
      </c>
      <c r="BV22" s="750">
        <v>45</v>
      </c>
      <c r="BW22" s="750">
        <v>45</v>
      </c>
      <c r="BX22" s="794">
        <v>45</v>
      </c>
      <c r="BY22" s="750">
        <v>45</v>
      </c>
      <c r="BZ22" s="750">
        <v>50</v>
      </c>
      <c r="CA22" s="750">
        <v>50</v>
      </c>
      <c r="CB22" s="750">
        <v>50</v>
      </c>
      <c r="CC22" s="750">
        <v>50</v>
      </c>
      <c r="CD22" s="750">
        <v>50</v>
      </c>
      <c r="CE22" s="750">
        <v>50</v>
      </c>
      <c r="CF22" s="223">
        <v>50</v>
      </c>
      <c r="CG22" s="223">
        <v>50</v>
      </c>
      <c r="CH22" s="223"/>
      <c r="CI22" s="223"/>
      <c r="CJ22" s="223"/>
      <c r="CK22" s="795">
        <v>37.777777777777771</v>
      </c>
      <c r="CL22" s="795">
        <v>37.777777777777771</v>
      </c>
      <c r="CM22" s="795">
        <v>37.777777777777771</v>
      </c>
      <c r="CN22" s="795">
        <v>37.777777777777771</v>
      </c>
      <c r="CO22" s="795">
        <v>37.777777777777771</v>
      </c>
      <c r="CP22" s="795">
        <v>37.777777777777771</v>
      </c>
      <c r="CQ22" s="795">
        <v>40</v>
      </c>
      <c r="CR22" s="795">
        <v>40</v>
      </c>
      <c r="CS22" s="795">
        <v>40</v>
      </c>
      <c r="CT22" s="795">
        <v>40</v>
      </c>
      <c r="CU22" s="795">
        <v>40</v>
      </c>
      <c r="CV22" s="795">
        <v>40</v>
      </c>
      <c r="CW22" s="795">
        <v>40</v>
      </c>
      <c r="CX22" s="795">
        <v>40</v>
      </c>
      <c r="CY22" s="737">
        <v>40</v>
      </c>
      <c r="CZ22" s="737">
        <v>40</v>
      </c>
      <c r="DA22" s="737">
        <v>40</v>
      </c>
      <c r="DB22" s="737">
        <v>40</v>
      </c>
      <c r="DC22" s="737">
        <v>40</v>
      </c>
      <c r="DD22" s="737">
        <v>40</v>
      </c>
      <c r="DE22" s="737">
        <v>40</v>
      </c>
      <c r="DF22" s="737">
        <v>40</v>
      </c>
      <c r="DG22" s="737">
        <v>40</v>
      </c>
      <c r="DH22" s="737"/>
      <c r="DI22" s="737"/>
      <c r="DJ22" s="737"/>
      <c r="DK22" s="737"/>
      <c r="DL22" s="737"/>
      <c r="DM22" s="737"/>
      <c r="DN22" s="737"/>
      <c r="DO22" s="737"/>
      <c r="DP22" s="737"/>
      <c r="DQ22" s="737"/>
      <c r="DR22" s="737"/>
      <c r="DS22" s="737"/>
      <c r="DT22" s="737"/>
      <c r="DU22" s="737"/>
      <c r="DV22" s="737"/>
      <c r="DW22" s="737"/>
      <c r="DX22" s="737"/>
      <c r="DY22" s="737"/>
      <c r="DZ22" s="737"/>
      <c r="EA22" s="737"/>
      <c r="EB22" s="737"/>
      <c r="EC22" s="737"/>
      <c r="ED22" s="737"/>
      <c r="EE22" s="737"/>
      <c r="EF22" s="737"/>
      <c r="EG22" s="737"/>
      <c r="EH22" s="737"/>
      <c r="EI22" s="737"/>
    </row>
    <row r="23" spans="1:139">
      <c r="A23" s="738" t="s">
        <v>139</v>
      </c>
      <c r="B23" s="739" t="s">
        <v>81</v>
      </c>
      <c r="C23" s="740">
        <f t="shared" ref="C23:W23" si="33">C7+2</f>
        <v>57.83</v>
      </c>
      <c r="D23" s="740">
        <f t="shared" si="33"/>
        <v>57.83</v>
      </c>
      <c r="E23" s="740">
        <f t="shared" si="33"/>
        <v>57.83</v>
      </c>
      <c r="F23" s="740">
        <f t="shared" si="33"/>
        <v>56.17</v>
      </c>
      <c r="G23" s="740">
        <f t="shared" si="33"/>
        <v>57.83</v>
      </c>
      <c r="H23" s="740">
        <f t="shared" si="33"/>
        <v>56.166666666666664</v>
      </c>
      <c r="I23" s="740">
        <f t="shared" si="33"/>
        <v>56.166666666666664</v>
      </c>
      <c r="J23" s="740">
        <f t="shared" si="33"/>
        <v>56.166666666666664</v>
      </c>
      <c r="K23" s="740">
        <f t="shared" si="33"/>
        <v>56.166666666666664</v>
      </c>
      <c r="L23" s="740">
        <f t="shared" si="33"/>
        <v>56.166666666666664</v>
      </c>
      <c r="M23" s="740">
        <f t="shared" si="33"/>
        <v>56.166666666666664</v>
      </c>
      <c r="N23" s="740">
        <f t="shared" si="33"/>
        <v>56.166666666666664</v>
      </c>
      <c r="O23" s="740">
        <f t="shared" si="33"/>
        <v>61.444444444444436</v>
      </c>
      <c r="P23" s="740">
        <f t="shared" si="33"/>
        <v>61.4</v>
      </c>
      <c r="Q23" s="740">
        <f t="shared" si="33"/>
        <v>61.444444444444436</v>
      </c>
      <c r="R23" s="740">
        <f t="shared" si="33"/>
        <v>61.17</v>
      </c>
      <c r="S23" s="740">
        <f t="shared" si="33"/>
        <v>61.166666666666664</v>
      </c>
      <c r="T23" s="740">
        <f t="shared" si="33"/>
        <v>60.888888888888893</v>
      </c>
      <c r="U23" s="740">
        <f t="shared" si="33"/>
        <v>60.888888888888893</v>
      </c>
      <c r="V23" s="740">
        <f t="shared" si="33"/>
        <v>62.555555555555564</v>
      </c>
      <c r="W23" s="740">
        <f t="shared" si="33"/>
        <v>62.555555555555564</v>
      </c>
      <c r="X23" s="743">
        <v>61.222222222222229</v>
      </c>
      <c r="Y23" s="745">
        <f t="shared" ref="Y23:Z23" si="34">Y7+2</f>
        <v>2</v>
      </c>
      <c r="Z23" s="743">
        <f t="shared" si="34"/>
        <v>56.777777777777771</v>
      </c>
      <c r="AA23" s="794">
        <v>70</v>
      </c>
      <c r="AB23" s="750">
        <v>70</v>
      </c>
      <c r="AC23" s="794">
        <v>70</v>
      </c>
      <c r="AD23" s="750">
        <v>70</v>
      </c>
      <c r="AE23" s="750">
        <v>60</v>
      </c>
      <c r="AF23" s="750">
        <v>60</v>
      </c>
      <c r="AG23" s="750">
        <v>70</v>
      </c>
      <c r="AH23" s="794">
        <v>60</v>
      </c>
      <c r="AI23" s="750">
        <v>60</v>
      </c>
      <c r="AJ23" s="750">
        <v>60</v>
      </c>
      <c r="AK23" s="727">
        <v>60</v>
      </c>
      <c r="AL23" s="794">
        <v>60</v>
      </c>
      <c r="AM23" s="750">
        <v>65</v>
      </c>
      <c r="AN23" s="750">
        <v>60</v>
      </c>
      <c r="AO23" s="750">
        <v>60</v>
      </c>
      <c r="AP23" s="750">
        <v>60</v>
      </c>
      <c r="AQ23" s="750">
        <v>60</v>
      </c>
      <c r="AR23" s="794">
        <v>60</v>
      </c>
      <c r="AS23" s="750">
        <v>60</v>
      </c>
      <c r="AT23" s="223">
        <v>60</v>
      </c>
      <c r="AU23" s="223">
        <v>60</v>
      </c>
      <c r="AV23" s="223">
        <v>60</v>
      </c>
      <c r="AW23" s="750">
        <v>60</v>
      </c>
      <c r="AX23" s="750">
        <v>60</v>
      </c>
      <c r="AY23" s="750">
        <v>60</v>
      </c>
      <c r="AZ23" s="750">
        <v>60</v>
      </c>
      <c r="BA23" s="750">
        <v>60</v>
      </c>
      <c r="BB23" s="750">
        <v>60</v>
      </c>
      <c r="BC23" s="750">
        <v>55</v>
      </c>
      <c r="BD23" s="794">
        <v>55</v>
      </c>
      <c r="BE23" s="750">
        <v>55</v>
      </c>
      <c r="BF23" s="750">
        <v>55</v>
      </c>
      <c r="BG23" s="750">
        <v>55</v>
      </c>
      <c r="BH23" s="750">
        <v>55</v>
      </c>
      <c r="BI23" s="750">
        <v>55</v>
      </c>
      <c r="BJ23" s="750">
        <v>55</v>
      </c>
      <c r="BK23" s="750">
        <v>55</v>
      </c>
      <c r="BL23" s="750">
        <v>55</v>
      </c>
      <c r="BM23" s="750">
        <v>55</v>
      </c>
      <c r="BN23" s="750">
        <v>55</v>
      </c>
      <c r="BO23" s="750">
        <v>55</v>
      </c>
      <c r="BP23" s="750">
        <v>55</v>
      </c>
      <c r="BQ23" s="750">
        <v>55</v>
      </c>
      <c r="BR23" s="750">
        <v>55</v>
      </c>
      <c r="BS23" s="750">
        <v>55</v>
      </c>
      <c r="BT23" s="750">
        <v>55</v>
      </c>
      <c r="BU23" s="750">
        <v>55</v>
      </c>
      <c r="BV23" s="750">
        <v>55</v>
      </c>
      <c r="BW23" s="750">
        <v>55</v>
      </c>
      <c r="BX23" s="794">
        <v>55</v>
      </c>
      <c r="BY23" s="750">
        <v>55</v>
      </c>
      <c r="BZ23" s="750">
        <v>55</v>
      </c>
      <c r="CA23" s="750">
        <v>55</v>
      </c>
      <c r="CB23" s="750">
        <v>55</v>
      </c>
      <c r="CC23" s="750">
        <v>55</v>
      </c>
      <c r="CD23" s="750">
        <v>55</v>
      </c>
      <c r="CE23" s="750">
        <v>55</v>
      </c>
      <c r="CF23" s="223">
        <v>60</v>
      </c>
      <c r="CG23" s="223">
        <v>60</v>
      </c>
      <c r="CH23" s="223"/>
      <c r="CI23" s="223"/>
      <c r="CJ23" s="223"/>
      <c r="CK23" s="795">
        <v>62.555555555555564</v>
      </c>
      <c r="CL23" s="795">
        <v>62.555555555555564</v>
      </c>
      <c r="CM23" s="795">
        <v>62.555555555555564</v>
      </c>
      <c r="CN23" s="795">
        <v>62.555555555555564</v>
      </c>
      <c r="CO23" s="795">
        <v>62.555555555555564</v>
      </c>
      <c r="CP23" s="795">
        <v>62.555555555555564</v>
      </c>
      <c r="CQ23" s="795">
        <v>62.555555555555564</v>
      </c>
      <c r="CR23" s="795">
        <v>62.555555555555564</v>
      </c>
      <c r="CS23" s="795">
        <v>62.555555555555564</v>
      </c>
      <c r="CT23" s="795">
        <v>62.555555555555564</v>
      </c>
      <c r="CU23" s="795">
        <v>62.555555555555564</v>
      </c>
      <c r="CV23" s="795">
        <v>62.555555555555564</v>
      </c>
      <c r="CW23" s="795">
        <v>62.555555555555564</v>
      </c>
      <c r="CX23" s="795">
        <v>62.555555555555564</v>
      </c>
      <c r="CY23" s="737">
        <v>62.555555555555564</v>
      </c>
      <c r="CZ23" s="737">
        <v>62.555555555555564</v>
      </c>
      <c r="DA23" s="737">
        <v>62.555555555555564</v>
      </c>
      <c r="DB23" s="737">
        <v>62.555555555555564</v>
      </c>
      <c r="DC23" s="737">
        <v>62.555555555555564</v>
      </c>
      <c r="DD23" s="737">
        <v>62.555555555555564</v>
      </c>
      <c r="DE23" s="737">
        <v>62.555555555555564</v>
      </c>
      <c r="DF23" s="737">
        <v>62.555555555555564</v>
      </c>
      <c r="DG23" s="737">
        <v>62.555555555555564</v>
      </c>
      <c r="DH23" s="737"/>
      <c r="DI23" s="737"/>
      <c r="DJ23" s="737"/>
      <c r="DK23" s="737"/>
      <c r="DL23" s="737"/>
      <c r="DM23" s="737"/>
      <c r="DN23" s="737"/>
      <c r="DO23" s="737"/>
      <c r="DP23" s="737"/>
      <c r="DQ23" s="737"/>
      <c r="DR23" s="737"/>
      <c r="DS23" s="737"/>
      <c r="DT23" s="737"/>
      <c r="DU23" s="737"/>
      <c r="DV23" s="737"/>
      <c r="DW23" s="737"/>
      <c r="DX23" s="737"/>
      <c r="DY23" s="737"/>
      <c r="DZ23" s="737"/>
      <c r="EA23" s="737"/>
      <c r="EB23" s="737"/>
      <c r="EC23" s="737"/>
      <c r="ED23" s="737"/>
      <c r="EE23" s="737"/>
      <c r="EF23" s="737"/>
      <c r="EG23" s="737"/>
      <c r="EH23" s="737"/>
      <c r="EI23" s="737"/>
    </row>
    <row r="24" spans="1:139">
      <c r="A24" s="738" t="s">
        <v>139</v>
      </c>
      <c r="B24" s="739" t="s">
        <v>74</v>
      </c>
      <c r="C24" s="740">
        <f t="shared" ref="C24:W24" si="35">C8+2</f>
        <v>22.83</v>
      </c>
      <c r="D24" s="740">
        <f t="shared" si="35"/>
        <v>22.83</v>
      </c>
      <c r="E24" s="740">
        <f t="shared" si="35"/>
        <v>22.83</v>
      </c>
      <c r="F24" s="740">
        <f t="shared" si="35"/>
        <v>22.83</v>
      </c>
      <c r="G24" s="740">
        <f t="shared" si="35"/>
        <v>22.83</v>
      </c>
      <c r="H24" s="740">
        <f t="shared" si="35"/>
        <v>22.833333333333332</v>
      </c>
      <c r="I24" s="740">
        <f t="shared" si="35"/>
        <v>22.833333333333332</v>
      </c>
      <c r="J24" s="740">
        <f t="shared" si="35"/>
        <v>22.833333333333332</v>
      </c>
      <c r="K24" s="740">
        <f t="shared" si="35"/>
        <v>22.833333333333332</v>
      </c>
      <c r="L24" s="740">
        <f t="shared" si="35"/>
        <v>22.833333333333332</v>
      </c>
      <c r="M24" s="740">
        <f t="shared" si="35"/>
        <v>22.833333333333332</v>
      </c>
      <c r="N24" s="740">
        <f t="shared" si="35"/>
        <v>22.277777777777779</v>
      </c>
      <c r="O24" s="740">
        <f t="shared" si="35"/>
        <v>22.277777777777779</v>
      </c>
      <c r="P24" s="740">
        <f t="shared" si="35"/>
        <v>22.3</v>
      </c>
      <c r="Q24" s="740">
        <f t="shared" si="35"/>
        <v>22.277777777777779</v>
      </c>
      <c r="R24" s="740">
        <f t="shared" si="35"/>
        <v>22.28</v>
      </c>
      <c r="S24" s="740">
        <f t="shared" si="35"/>
        <v>22.277777777777779</v>
      </c>
      <c r="T24" s="740">
        <f t="shared" si="35"/>
        <v>22.277777777777779</v>
      </c>
      <c r="U24" s="740">
        <f t="shared" si="35"/>
        <v>22.277777777777779</v>
      </c>
      <c r="V24" s="740">
        <f t="shared" si="35"/>
        <v>22.277777777777779</v>
      </c>
      <c r="W24" s="740">
        <f t="shared" si="35"/>
        <v>22.277777777777779</v>
      </c>
      <c r="X24" s="743">
        <v>22.277777777777779</v>
      </c>
      <c r="Y24" s="745">
        <f t="shared" ref="Y24:Z24" si="36">Y8+2</f>
        <v>2</v>
      </c>
      <c r="Z24" s="743">
        <f t="shared" si="36"/>
        <v>22.277777777777779</v>
      </c>
      <c r="AA24" s="794">
        <v>30</v>
      </c>
      <c r="AB24" s="750">
        <v>30</v>
      </c>
      <c r="AC24" s="794">
        <v>30</v>
      </c>
      <c r="AD24" s="750">
        <v>30</v>
      </c>
      <c r="AE24" s="750">
        <v>30</v>
      </c>
      <c r="AF24" s="750">
        <v>30</v>
      </c>
      <c r="AG24" s="750">
        <v>30</v>
      </c>
      <c r="AH24" s="794">
        <v>30</v>
      </c>
      <c r="AI24" s="750">
        <v>30</v>
      </c>
      <c r="AJ24" s="750">
        <v>30</v>
      </c>
      <c r="AK24" s="727">
        <v>30</v>
      </c>
      <c r="AL24" s="794">
        <v>30</v>
      </c>
      <c r="AM24" s="750">
        <v>30</v>
      </c>
      <c r="AN24" s="750">
        <v>30</v>
      </c>
      <c r="AO24" s="750">
        <v>30</v>
      </c>
      <c r="AP24" s="750">
        <v>30</v>
      </c>
      <c r="AQ24" s="750">
        <v>30</v>
      </c>
      <c r="AR24" s="794">
        <v>30</v>
      </c>
      <c r="AS24" s="750">
        <v>30</v>
      </c>
      <c r="AT24" s="223">
        <v>30</v>
      </c>
      <c r="AU24" s="223">
        <v>30</v>
      </c>
      <c r="AV24" s="223">
        <v>30</v>
      </c>
      <c r="AW24" s="750">
        <v>30</v>
      </c>
      <c r="AX24" s="750">
        <v>30</v>
      </c>
      <c r="AY24" s="750">
        <v>40</v>
      </c>
      <c r="AZ24" s="750">
        <v>45</v>
      </c>
      <c r="BA24" s="750">
        <v>45</v>
      </c>
      <c r="BB24" s="750">
        <v>40</v>
      </c>
      <c r="BC24" s="750">
        <v>40</v>
      </c>
      <c r="BD24" s="794">
        <v>40</v>
      </c>
      <c r="BE24" s="750">
        <v>40</v>
      </c>
      <c r="BF24" s="750">
        <v>40</v>
      </c>
      <c r="BG24" s="750">
        <v>40</v>
      </c>
      <c r="BH24" s="750">
        <v>40</v>
      </c>
      <c r="BI24" s="750">
        <v>40</v>
      </c>
      <c r="BJ24" s="750">
        <v>40</v>
      </c>
      <c r="BK24" s="750">
        <v>40</v>
      </c>
      <c r="BL24" s="750">
        <v>40</v>
      </c>
      <c r="BM24" s="750">
        <v>40</v>
      </c>
      <c r="BN24" s="750">
        <v>40</v>
      </c>
      <c r="BO24" s="750">
        <v>40</v>
      </c>
      <c r="BP24" s="750">
        <v>40</v>
      </c>
      <c r="BQ24" s="750">
        <v>40</v>
      </c>
      <c r="BR24" s="750">
        <v>40</v>
      </c>
      <c r="BS24" s="750">
        <v>40</v>
      </c>
      <c r="BT24" s="750">
        <v>40</v>
      </c>
      <c r="BU24" s="750">
        <v>40</v>
      </c>
      <c r="BV24" s="750">
        <v>40</v>
      </c>
      <c r="BW24" s="750">
        <v>40</v>
      </c>
      <c r="BX24" s="794">
        <v>40</v>
      </c>
      <c r="BY24" s="750">
        <v>45</v>
      </c>
      <c r="BZ24" s="750">
        <v>45</v>
      </c>
      <c r="CA24" s="750">
        <v>45</v>
      </c>
      <c r="CB24" s="750">
        <v>40</v>
      </c>
      <c r="CC24" s="750">
        <v>40</v>
      </c>
      <c r="CD24" s="750">
        <v>40</v>
      </c>
      <c r="CE24" s="750">
        <v>40</v>
      </c>
      <c r="CF24" s="223">
        <v>40</v>
      </c>
      <c r="CG24" s="223">
        <v>40</v>
      </c>
      <c r="CH24" s="223"/>
      <c r="CI24" s="223"/>
      <c r="CJ24" s="223"/>
      <c r="CK24" s="795">
        <v>22.277777777777779</v>
      </c>
      <c r="CL24" s="795">
        <v>22.277777777777779</v>
      </c>
      <c r="CM24" s="795">
        <v>22.277777777777779</v>
      </c>
      <c r="CN24" s="795">
        <v>22.277777777777779</v>
      </c>
      <c r="CO24" s="795">
        <v>22.277777777777779</v>
      </c>
      <c r="CP24" s="795">
        <v>30</v>
      </c>
      <c r="CQ24" s="795">
        <v>30</v>
      </c>
      <c r="CR24" s="795">
        <v>30</v>
      </c>
      <c r="CS24" s="795">
        <v>30</v>
      </c>
      <c r="CT24" s="795">
        <v>30</v>
      </c>
      <c r="CU24" s="795">
        <v>30</v>
      </c>
      <c r="CV24" s="795">
        <v>35</v>
      </c>
      <c r="CW24" s="795">
        <v>30</v>
      </c>
      <c r="CX24" s="795">
        <v>30</v>
      </c>
      <c r="CY24" s="737">
        <v>30</v>
      </c>
      <c r="CZ24" s="737">
        <v>30</v>
      </c>
      <c r="DA24" s="737">
        <v>30</v>
      </c>
      <c r="DB24" s="737">
        <v>30</v>
      </c>
      <c r="DC24" s="737">
        <v>30</v>
      </c>
      <c r="DD24" s="737">
        <v>30</v>
      </c>
      <c r="DE24" s="737">
        <v>30</v>
      </c>
      <c r="DF24" s="737">
        <v>30</v>
      </c>
      <c r="DG24" s="737">
        <v>30</v>
      </c>
      <c r="DH24" s="737"/>
      <c r="DI24" s="737"/>
      <c r="DJ24" s="737"/>
      <c r="DK24" s="737"/>
      <c r="DL24" s="737"/>
      <c r="DM24" s="737"/>
      <c r="DN24" s="737"/>
      <c r="DO24" s="737"/>
      <c r="DP24" s="737"/>
      <c r="DQ24" s="737"/>
      <c r="DR24" s="737"/>
      <c r="DS24" s="737"/>
      <c r="DT24" s="737"/>
      <c r="DU24" s="737"/>
      <c r="DV24" s="737"/>
      <c r="DW24" s="737"/>
      <c r="DX24" s="737"/>
      <c r="DY24" s="737"/>
      <c r="DZ24" s="737"/>
      <c r="EA24" s="737"/>
      <c r="EB24" s="737"/>
      <c r="EC24" s="737"/>
      <c r="ED24" s="737"/>
      <c r="EE24" s="737"/>
      <c r="EF24" s="737"/>
      <c r="EG24" s="737"/>
      <c r="EH24" s="737"/>
      <c r="EI24" s="737"/>
    </row>
    <row r="25" spans="1:139">
      <c r="A25" s="738" t="s">
        <v>139</v>
      </c>
      <c r="B25" s="739" t="s">
        <v>144</v>
      </c>
      <c r="C25" s="740">
        <f t="shared" ref="C25:W25" si="37">C9+2</f>
        <v>29.5</v>
      </c>
      <c r="D25" s="740">
        <f t="shared" si="37"/>
        <v>31.17</v>
      </c>
      <c r="E25" s="740">
        <f t="shared" si="37"/>
        <v>31.17</v>
      </c>
      <c r="F25" s="740">
        <f t="shared" si="37"/>
        <v>31.17</v>
      </c>
      <c r="G25" s="740">
        <f t="shared" si="37"/>
        <v>31.17</v>
      </c>
      <c r="H25" s="740">
        <f t="shared" si="37"/>
        <v>31.166666666666668</v>
      </c>
      <c r="I25" s="740">
        <f t="shared" si="37"/>
        <v>31.166666666666668</v>
      </c>
      <c r="J25" s="740">
        <f t="shared" si="37"/>
        <v>31.166666666666668</v>
      </c>
      <c r="K25" s="740">
        <f t="shared" si="37"/>
        <v>31.166666666666668</v>
      </c>
      <c r="L25" s="740">
        <f t="shared" si="37"/>
        <v>31.166666666666668</v>
      </c>
      <c r="M25" s="740">
        <f t="shared" si="37"/>
        <v>31.166666666666668</v>
      </c>
      <c r="N25" s="740">
        <f t="shared" si="37"/>
        <v>31.166666666666668</v>
      </c>
      <c r="O25" s="740">
        <f t="shared" si="37"/>
        <v>31.166666666666668</v>
      </c>
      <c r="P25" s="740">
        <f t="shared" si="37"/>
        <v>31.2</v>
      </c>
      <c r="Q25" s="740">
        <f t="shared" si="37"/>
        <v>22.833333333333332</v>
      </c>
      <c r="R25" s="740">
        <f t="shared" si="37"/>
        <v>22.83</v>
      </c>
      <c r="S25" s="740">
        <f t="shared" si="37"/>
        <v>22.833333333333332</v>
      </c>
      <c r="T25" s="740">
        <f t="shared" si="37"/>
        <v>22.833333333333332</v>
      </c>
      <c r="U25" s="740">
        <f t="shared" si="37"/>
        <v>22.833333333333332</v>
      </c>
      <c r="V25" s="740">
        <f t="shared" si="37"/>
        <v>22.833333333333332</v>
      </c>
      <c r="W25" s="740">
        <f t="shared" si="37"/>
        <v>22.833333333333332</v>
      </c>
      <c r="X25" s="743">
        <v>22.833333333333332</v>
      </c>
      <c r="Y25" s="757" t="e">
        <f t="shared" ref="Y25:Z25" si="38">Y9+2</f>
        <v>#REF!</v>
      </c>
      <c r="Z25" s="743">
        <f t="shared" si="38"/>
        <v>22.833333333333332</v>
      </c>
      <c r="AA25" s="794">
        <v>30</v>
      </c>
      <c r="AB25" s="750">
        <v>30</v>
      </c>
      <c r="AC25" s="794">
        <v>30</v>
      </c>
      <c r="AD25" s="750">
        <v>30</v>
      </c>
      <c r="AE25" s="750">
        <v>30</v>
      </c>
      <c r="AF25" s="750">
        <v>25</v>
      </c>
      <c r="AG25" s="750">
        <v>30</v>
      </c>
      <c r="AH25" s="794">
        <v>30</v>
      </c>
      <c r="AI25" s="750">
        <v>30</v>
      </c>
      <c r="AJ25" s="750">
        <v>30</v>
      </c>
      <c r="AK25" s="727">
        <v>30</v>
      </c>
      <c r="AL25" s="794">
        <v>30</v>
      </c>
      <c r="AM25" s="750">
        <v>25</v>
      </c>
      <c r="AN25" s="750">
        <v>25</v>
      </c>
      <c r="AO25" s="750">
        <v>25</v>
      </c>
      <c r="AP25" s="750">
        <v>25</v>
      </c>
      <c r="AQ25" s="750">
        <v>30</v>
      </c>
      <c r="AR25" s="794">
        <v>30</v>
      </c>
      <c r="AS25" s="750">
        <v>30</v>
      </c>
      <c r="AT25" s="223">
        <v>30</v>
      </c>
      <c r="AU25" s="223">
        <v>30</v>
      </c>
      <c r="AV25" s="223">
        <v>30</v>
      </c>
      <c r="AW25" s="750">
        <v>30</v>
      </c>
      <c r="AX25" s="750">
        <v>30</v>
      </c>
      <c r="AY25" s="750">
        <v>30</v>
      </c>
      <c r="AZ25" s="750">
        <v>30</v>
      </c>
      <c r="BA25" s="750">
        <v>30</v>
      </c>
      <c r="BB25" s="750">
        <v>30</v>
      </c>
      <c r="BC25" s="750">
        <v>30</v>
      </c>
      <c r="BD25" s="794">
        <v>30</v>
      </c>
      <c r="BE25" s="750">
        <v>30</v>
      </c>
      <c r="BF25" s="750">
        <v>30</v>
      </c>
      <c r="BG25" s="750">
        <v>30</v>
      </c>
      <c r="BH25" s="750">
        <v>30</v>
      </c>
      <c r="BI25" s="750">
        <v>30</v>
      </c>
      <c r="BJ25" s="750">
        <v>30</v>
      </c>
      <c r="BK25" s="750">
        <v>30</v>
      </c>
      <c r="BL25" s="750">
        <v>30</v>
      </c>
      <c r="BM25" s="750">
        <v>30</v>
      </c>
      <c r="BN25" s="750">
        <v>30</v>
      </c>
      <c r="BO25" s="750">
        <v>30</v>
      </c>
      <c r="BP25" s="750">
        <v>30</v>
      </c>
      <c r="BQ25" s="750">
        <v>30</v>
      </c>
      <c r="BR25" s="750">
        <v>30</v>
      </c>
      <c r="BS25" s="750">
        <v>35</v>
      </c>
      <c r="BT25" s="750">
        <v>35</v>
      </c>
      <c r="BU25" s="750">
        <v>35</v>
      </c>
      <c r="BV25" s="750">
        <v>35</v>
      </c>
      <c r="BW25" s="750">
        <v>35</v>
      </c>
      <c r="BX25" s="794">
        <v>35</v>
      </c>
      <c r="BY25" s="750">
        <v>35</v>
      </c>
      <c r="BZ25" s="750">
        <v>35</v>
      </c>
      <c r="CA25" s="750">
        <v>35</v>
      </c>
      <c r="CB25" s="750">
        <v>35</v>
      </c>
      <c r="CC25" s="750">
        <v>35</v>
      </c>
      <c r="CD25" s="750">
        <v>35</v>
      </c>
      <c r="CE25" s="750">
        <v>35</v>
      </c>
      <c r="CF25" s="223">
        <v>35</v>
      </c>
      <c r="CG25" s="223">
        <v>35</v>
      </c>
      <c r="CH25" s="223"/>
      <c r="CI25" s="223"/>
      <c r="CJ25" s="223"/>
      <c r="CK25" s="795">
        <v>22.833333333333332</v>
      </c>
      <c r="CL25" s="795">
        <v>22.833333333333332</v>
      </c>
      <c r="CM25" s="795">
        <v>22.833333333333332</v>
      </c>
      <c r="CN25" s="795">
        <v>22.833333333333332</v>
      </c>
      <c r="CO25" s="795">
        <v>22.833333333333332</v>
      </c>
      <c r="CP25" s="795">
        <v>22.833333333333332</v>
      </c>
      <c r="CQ25" s="795">
        <v>25</v>
      </c>
      <c r="CR25" s="795">
        <v>25</v>
      </c>
      <c r="CS25" s="795">
        <v>30</v>
      </c>
      <c r="CT25" s="795">
        <v>30</v>
      </c>
      <c r="CU25" s="795">
        <v>30</v>
      </c>
      <c r="CV25" s="795">
        <v>30</v>
      </c>
      <c r="CW25" s="795">
        <v>30</v>
      </c>
      <c r="CX25" s="795">
        <v>35</v>
      </c>
      <c r="CY25" s="737">
        <v>30</v>
      </c>
      <c r="CZ25" s="737">
        <v>28</v>
      </c>
      <c r="DA25" s="737">
        <v>28</v>
      </c>
      <c r="DB25" s="737">
        <v>28</v>
      </c>
      <c r="DC25" s="737">
        <v>28</v>
      </c>
      <c r="DD25" s="737">
        <v>28</v>
      </c>
      <c r="DE25" s="737">
        <v>28</v>
      </c>
      <c r="DF25" s="737">
        <v>28</v>
      </c>
      <c r="DG25" s="737">
        <v>28</v>
      </c>
      <c r="DH25" s="737"/>
      <c r="DI25" s="737"/>
      <c r="DJ25" s="737"/>
      <c r="DK25" s="737"/>
      <c r="DL25" s="737"/>
      <c r="DM25" s="737"/>
      <c r="DN25" s="737"/>
      <c r="DO25" s="737"/>
      <c r="DP25" s="737"/>
      <c r="DQ25" s="737"/>
      <c r="DR25" s="737"/>
      <c r="DS25" s="737"/>
      <c r="DT25" s="737"/>
      <c r="DU25" s="737"/>
      <c r="DV25" s="737"/>
      <c r="DW25" s="737"/>
      <c r="DX25" s="737"/>
      <c r="DY25" s="737"/>
      <c r="DZ25" s="737"/>
      <c r="EA25" s="737"/>
      <c r="EB25" s="737"/>
      <c r="EC25" s="737"/>
      <c r="ED25" s="737"/>
      <c r="EE25" s="737"/>
      <c r="EF25" s="737"/>
      <c r="EG25" s="737"/>
      <c r="EH25" s="737"/>
      <c r="EI25" s="737"/>
    </row>
    <row r="26" spans="1:139">
      <c r="A26" s="738" t="s">
        <v>139</v>
      </c>
      <c r="B26" s="739" t="s">
        <v>145</v>
      </c>
      <c r="C26" s="740">
        <f t="shared" ref="C26:W26" si="39">C10+2</f>
        <v>27.83</v>
      </c>
      <c r="D26" s="740">
        <f t="shared" si="39"/>
        <v>27.83</v>
      </c>
      <c r="E26" s="740">
        <f t="shared" si="39"/>
        <v>26.17</v>
      </c>
      <c r="F26" s="740">
        <f t="shared" si="39"/>
        <v>26.17</v>
      </c>
      <c r="G26" s="740">
        <f t="shared" si="39"/>
        <v>26.17</v>
      </c>
      <c r="H26" s="740">
        <f t="shared" si="39"/>
        <v>26.166666666666668</v>
      </c>
      <c r="I26" s="740">
        <f t="shared" si="39"/>
        <v>26.166666666666668</v>
      </c>
      <c r="J26" s="740">
        <f t="shared" si="39"/>
        <v>26.166666666666668</v>
      </c>
      <c r="K26" s="740">
        <f t="shared" si="39"/>
        <v>26.166666666666668</v>
      </c>
      <c r="L26" s="740">
        <f t="shared" si="39"/>
        <v>26.166666666666668</v>
      </c>
      <c r="M26" s="740">
        <f t="shared" si="39"/>
        <v>26.166666666666668</v>
      </c>
      <c r="N26" s="740">
        <f t="shared" si="39"/>
        <v>12</v>
      </c>
      <c r="O26" s="740">
        <f t="shared" si="39"/>
        <v>12</v>
      </c>
      <c r="P26" s="740">
        <f t="shared" si="39"/>
        <v>12</v>
      </c>
      <c r="Q26" s="740">
        <f t="shared" si="39"/>
        <v>13.666666666666666</v>
      </c>
      <c r="R26" s="740">
        <f t="shared" si="39"/>
        <v>15.33</v>
      </c>
      <c r="S26" s="740">
        <f t="shared" si="39"/>
        <v>15.333333333333334</v>
      </c>
      <c r="T26" s="740">
        <f t="shared" si="39"/>
        <v>15.333333333333334</v>
      </c>
      <c r="U26" s="740">
        <f t="shared" si="39"/>
        <v>15.333333333333334</v>
      </c>
      <c r="V26" s="740">
        <f t="shared" si="39"/>
        <v>15.333333333333334</v>
      </c>
      <c r="W26" s="740">
        <f t="shared" si="39"/>
        <v>15.333333333333334</v>
      </c>
      <c r="X26" s="743">
        <v>15.333333333333334</v>
      </c>
      <c r="Y26" s="757" t="e">
        <f t="shared" ref="Y26:Z26" si="40">Y10+2</f>
        <v>#REF!</v>
      </c>
      <c r="Z26" s="743">
        <f t="shared" si="40"/>
        <v>15.888888888888888</v>
      </c>
      <c r="AA26" s="794">
        <v>25</v>
      </c>
      <c r="AB26" s="750">
        <v>25</v>
      </c>
      <c r="AC26" s="794">
        <v>25</v>
      </c>
      <c r="AD26" s="750">
        <v>25</v>
      </c>
      <c r="AE26" s="750">
        <v>25</v>
      </c>
      <c r="AF26" s="750">
        <v>20</v>
      </c>
      <c r="AG26" s="750">
        <v>25</v>
      </c>
      <c r="AH26" s="794">
        <v>25</v>
      </c>
      <c r="AI26" s="750">
        <v>25</v>
      </c>
      <c r="AJ26" s="750">
        <v>30</v>
      </c>
      <c r="AK26" s="727">
        <v>30</v>
      </c>
      <c r="AL26" s="794">
        <v>30</v>
      </c>
      <c r="AM26" s="750">
        <v>30</v>
      </c>
      <c r="AN26" s="750">
        <v>20</v>
      </c>
      <c r="AO26" s="750">
        <v>20</v>
      </c>
      <c r="AP26" s="750">
        <v>30</v>
      </c>
      <c r="AQ26" s="750">
        <v>30</v>
      </c>
      <c r="AR26" s="794">
        <v>30</v>
      </c>
      <c r="AS26" s="750">
        <v>30</v>
      </c>
      <c r="AT26" s="223">
        <v>30</v>
      </c>
      <c r="AU26" s="223">
        <v>30</v>
      </c>
      <c r="AV26" s="223">
        <v>30</v>
      </c>
      <c r="AW26" s="750">
        <v>30</v>
      </c>
      <c r="AX26" s="750">
        <v>30</v>
      </c>
      <c r="AY26" s="750">
        <v>30</v>
      </c>
      <c r="AZ26" s="750">
        <v>30</v>
      </c>
      <c r="BA26" s="750">
        <v>30</v>
      </c>
      <c r="BB26" s="750">
        <v>30</v>
      </c>
      <c r="BC26" s="750">
        <v>30</v>
      </c>
      <c r="BD26" s="794">
        <v>30</v>
      </c>
      <c r="BE26" s="750">
        <v>30</v>
      </c>
      <c r="BF26" s="750">
        <v>30</v>
      </c>
      <c r="BG26" s="750">
        <v>30</v>
      </c>
      <c r="BH26" s="750">
        <v>30</v>
      </c>
      <c r="BI26" s="750">
        <v>30</v>
      </c>
      <c r="BJ26" s="750">
        <v>30</v>
      </c>
      <c r="BK26" s="750">
        <v>30</v>
      </c>
      <c r="BL26" s="750">
        <v>30</v>
      </c>
      <c r="BM26" s="750">
        <v>30</v>
      </c>
      <c r="BN26" s="750">
        <v>30</v>
      </c>
      <c r="BO26" s="750">
        <v>30</v>
      </c>
      <c r="BP26" s="750">
        <v>30</v>
      </c>
      <c r="BQ26" s="750">
        <v>30</v>
      </c>
      <c r="BR26" s="750">
        <v>30</v>
      </c>
      <c r="BS26" s="750">
        <v>30</v>
      </c>
      <c r="BT26" s="750">
        <v>30</v>
      </c>
      <c r="BU26" s="750">
        <v>30</v>
      </c>
      <c r="BV26" s="750">
        <v>30</v>
      </c>
      <c r="BW26" s="750">
        <v>30</v>
      </c>
      <c r="BX26" s="794">
        <v>30</v>
      </c>
      <c r="BY26" s="750">
        <v>30</v>
      </c>
      <c r="BZ26" s="750">
        <v>30</v>
      </c>
      <c r="CA26" s="750">
        <v>30</v>
      </c>
      <c r="CB26" s="750">
        <v>30</v>
      </c>
      <c r="CC26" s="750">
        <v>30</v>
      </c>
      <c r="CD26" s="750">
        <v>30</v>
      </c>
      <c r="CE26" s="750">
        <v>30</v>
      </c>
      <c r="CF26" s="223">
        <v>30</v>
      </c>
      <c r="CG26" s="223">
        <v>30</v>
      </c>
      <c r="CH26" s="223"/>
      <c r="CI26" s="223"/>
      <c r="CJ26" s="223"/>
      <c r="CK26" s="795">
        <v>15.333333333333334</v>
      </c>
      <c r="CL26" s="795">
        <v>15.333333333333334</v>
      </c>
      <c r="CM26" s="795">
        <v>15.333333333333334</v>
      </c>
      <c r="CN26" s="795">
        <v>15.333333333333334</v>
      </c>
      <c r="CO26" s="795">
        <v>15.333333333333334</v>
      </c>
      <c r="CP26" s="795">
        <v>20</v>
      </c>
      <c r="CQ26" s="795">
        <v>20</v>
      </c>
      <c r="CR26" s="795">
        <v>20</v>
      </c>
      <c r="CS26" s="795">
        <v>20</v>
      </c>
      <c r="CT26" s="795">
        <v>20</v>
      </c>
      <c r="CU26" s="795">
        <v>20</v>
      </c>
      <c r="CV26" s="795">
        <v>20</v>
      </c>
      <c r="CW26" s="795">
        <v>20</v>
      </c>
      <c r="CX26" s="795">
        <v>20</v>
      </c>
      <c r="CY26" s="737">
        <v>20</v>
      </c>
      <c r="CZ26" s="737">
        <v>20</v>
      </c>
      <c r="DA26" s="737">
        <v>20</v>
      </c>
      <c r="DB26" s="737">
        <v>20</v>
      </c>
      <c r="DC26" s="737">
        <v>20</v>
      </c>
      <c r="DD26" s="737">
        <v>20</v>
      </c>
      <c r="DE26" s="737">
        <v>20</v>
      </c>
      <c r="DF26" s="737">
        <v>20</v>
      </c>
      <c r="DG26" s="737">
        <v>20</v>
      </c>
      <c r="DH26" s="737"/>
      <c r="DI26" s="737"/>
      <c r="DJ26" s="737"/>
      <c r="DK26" s="737"/>
      <c r="DL26" s="737"/>
      <c r="DM26" s="737"/>
      <c r="DN26" s="737"/>
      <c r="DO26" s="737"/>
      <c r="DP26" s="737"/>
      <c r="DQ26" s="737"/>
      <c r="DR26" s="737"/>
      <c r="DS26" s="737"/>
      <c r="DT26" s="737"/>
      <c r="DU26" s="737"/>
      <c r="DV26" s="737"/>
      <c r="DW26" s="737"/>
      <c r="DX26" s="737"/>
      <c r="DY26" s="737"/>
      <c r="DZ26" s="737"/>
      <c r="EA26" s="737"/>
      <c r="EB26" s="737"/>
      <c r="EC26" s="737"/>
      <c r="ED26" s="737"/>
      <c r="EE26" s="737"/>
      <c r="EF26" s="737"/>
      <c r="EG26" s="737"/>
      <c r="EH26" s="737"/>
      <c r="EI26" s="737"/>
    </row>
    <row r="27" spans="1:139">
      <c r="A27" s="738" t="s">
        <v>139</v>
      </c>
      <c r="B27" s="739" t="s">
        <v>146</v>
      </c>
      <c r="C27" s="740"/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>
        <v>32.666666666666671</v>
      </c>
      <c r="R27" s="740">
        <v>32.67</v>
      </c>
      <c r="S27" s="740">
        <v>32.666666666666671</v>
      </c>
      <c r="T27" s="742">
        <v>32.666666666666671</v>
      </c>
      <c r="U27" s="740">
        <f t="shared" ref="U27:W27" si="41">U11+2</f>
        <v>32.666666666666671</v>
      </c>
      <c r="V27" s="740">
        <f t="shared" si="41"/>
        <v>32.67</v>
      </c>
      <c r="W27" s="740">
        <f t="shared" si="41"/>
        <v>32.666666666666671</v>
      </c>
      <c r="X27" s="743">
        <v>32.666666666666671</v>
      </c>
      <c r="Y27" s="757" t="e">
        <f t="shared" ref="Y27:Z27" si="42">Y11+2</f>
        <v>#REF!</v>
      </c>
      <c r="Z27" s="743">
        <f t="shared" si="42"/>
        <v>32</v>
      </c>
      <c r="AA27" s="794">
        <v>40</v>
      </c>
      <c r="AB27" s="750">
        <v>40</v>
      </c>
      <c r="AC27" s="794">
        <v>40</v>
      </c>
      <c r="AD27" s="750">
        <v>40</v>
      </c>
      <c r="AE27" s="750">
        <v>40</v>
      </c>
      <c r="AF27" s="750">
        <v>40</v>
      </c>
      <c r="AG27" s="750">
        <v>40</v>
      </c>
      <c r="AH27" s="794">
        <v>30</v>
      </c>
      <c r="AI27" s="750">
        <v>30</v>
      </c>
      <c r="AJ27" s="750">
        <v>40</v>
      </c>
      <c r="AK27" s="727">
        <v>40</v>
      </c>
      <c r="AL27" s="794">
        <v>40</v>
      </c>
      <c r="AM27" s="750">
        <v>40</v>
      </c>
      <c r="AN27" s="750">
        <v>50</v>
      </c>
      <c r="AO27" s="750">
        <v>50</v>
      </c>
      <c r="AP27" s="750">
        <v>50</v>
      </c>
      <c r="AQ27" s="750">
        <v>50</v>
      </c>
      <c r="AR27" s="794">
        <v>50</v>
      </c>
      <c r="AS27" s="750">
        <v>50</v>
      </c>
      <c r="AT27" s="223">
        <v>50</v>
      </c>
      <c r="AU27" s="223">
        <v>50</v>
      </c>
      <c r="AV27" s="223">
        <v>40</v>
      </c>
      <c r="AW27" s="750">
        <v>40</v>
      </c>
      <c r="AX27" s="750">
        <v>40</v>
      </c>
      <c r="AY27" s="750">
        <v>40</v>
      </c>
      <c r="AZ27" s="750">
        <v>40</v>
      </c>
      <c r="BA27" s="750">
        <v>40</v>
      </c>
      <c r="BB27" s="750">
        <v>40</v>
      </c>
      <c r="BC27" s="750">
        <v>40</v>
      </c>
      <c r="BD27" s="794">
        <v>40</v>
      </c>
      <c r="BE27" s="750">
        <v>40</v>
      </c>
      <c r="BF27" s="750">
        <v>40</v>
      </c>
      <c r="BG27" s="750">
        <v>40</v>
      </c>
      <c r="BH27" s="750">
        <v>40</v>
      </c>
      <c r="BI27" s="750">
        <v>40</v>
      </c>
      <c r="BJ27" s="750">
        <v>40</v>
      </c>
      <c r="BK27" s="750">
        <v>40</v>
      </c>
      <c r="BL27" s="750">
        <v>40</v>
      </c>
      <c r="BM27" s="750">
        <v>40</v>
      </c>
      <c r="BN27" s="750">
        <v>40</v>
      </c>
      <c r="BO27" s="750">
        <v>40</v>
      </c>
      <c r="BP27" s="750">
        <v>40</v>
      </c>
      <c r="BQ27" s="750">
        <v>40</v>
      </c>
      <c r="BR27" s="750">
        <v>40</v>
      </c>
      <c r="BS27" s="750">
        <v>40</v>
      </c>
      <c r="BT27" s="750">
        <v>40</v>
      </c>
      <c r="BU27" s="750">
        <v>40</v>
      </c>
      <c r="BV27" s="750">
        <v>40</v>
      </c>
      <c r="BW27" s="750">
        <v>40</v>
      </c>
      <c r="BX27" s="794">
        <v>40</v>
      </c>
      <c r="BY27" s="750">
        <v>40</v>
      </c>
      <c r="BZ27" s="750">
        <v>40</v>
      </c>
      <c r="CA27" s="750">
        <v>40</v>
      </c>
      <c r="CB27" s="750">
        <v>40</v>
      </c>
      <c r="CC27" s="750">
        <v>40</v>
      </c>
      <c r="CD27" s="750">
        <v>40</v>
      </c>
      <c r="CE27" s="750">
        <v>40</v>
      </c>
      <c r="CF27" s="223">
        <v>40</v>
      </c>
      <c r="CG27" s="223">
        <v>40</v>
      </c>
      <c r="CH27" s="223"/>
      <c r="CI27" s="223"/>
      <c r="CJ27" s="223"/>
      <c r="CK27" s="795">
        <v>32.67</v>
      </c>
      <c r="CL27" s="795">
        <v>32.67</v>
      </c>
      <c r="CM27" s="795">
        <v>40</v>
      </c>
      <c r="CN27" s="795">
        <v>40</v>
      </c>
      <c r="CO27" s="795">
        <v>40</v>
      </c>
      <c r="CP27" s="795">
        <v>40</v>
      </c>
      <c r="CQ27" s="795">
        <v>35</v>
      </c>
      <c r="CR27" s="795">
        <v>40</v>
      </c>
      <c r="CS27" s="795">
        <v>40</v>
      </c>
      <c r="CT27" s="795">
        <v>35</v>
      </c>
      <c r="CU27" s="795">
        <v>35</v>
      </c>
      <c r="CV27" s="795">
        <v>35</v>
      </c>
      <c r="CW27" s="795">
        <v>35</v>
      </c>
      <c r="CX27" s="795">
        <v>35</v>
      </c>
      <c r="CY27" s="737">
        <v>35</v>
      </c>
      <c r="CZ27" s="737">
        <v>35</v>
      </c>
      <c r="DA27" s="737">
        <v>35</v>
      </c>
      <c r="DB27" s="737">
        <v>35</v>
      </c>
      <c r="DC27" s="737">
        <v>35</v>
      </c>
      <c r="DD27" s="737">
        <v>35</v>
      </c>
      <c r="DE27" s="737">
        <v>35</v>
      </c>
      <c r="DF27" s="737">
        <v>35</v>
      </c>
      <c r="DG27" s="737">
        <v>35</v>
      </c>
      <c r="DH27" s="737"/>
      <c r="DI27" s="737"/>
      <c r="DJ27" s="737"/>
      <c r="DK27" s="737"/>
      <c r="DL27" s="737"/>
      <c r="DM27" s="737"/>
      <c r="DN27" s="737"/>
      <c r="DO27" s="737"/>
      <c r="DP27" s="737"/>
      <c r="DQ27" s="737"/>
      <c r="DR27" s="737"/>
      <c r="DS27" s="737"/>
      <c r="DT27" s="737"/>
      <c r="DU27" s="737"/>
      <c r="DV27" s="737"/>
      <c r="DW27" s="737"/>
      <c r="DX27" s="737"/>
      <c r="DY27" s="737"/>
      <c r="DZ27" s="737"/>
      <c r="EA27" s="737"/>
      <c r="EB27" s="737"/>
      <c r="EC27" s="737"/>
      <c r="ED27" s="737"/>
      <c r="EE27" s="737"/>
      <c r="EF27" s="737"/>
      <c r="EG27" s="737"/>
      <c r="EH27" s="737"/>
      <c r="EI27" s="737"/>
    </row>
    <row r="28" spans="1:139">
      <c r="A28" s="738" t="s">
        <v>139</v>
      </c>
      <c r="B28" s="759" t="s">
        <v>83</v>
      </c>
      <c r="C28" s="740"/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2">
        <v>62.833333333333336</v>
      </c>
      <c r="R28" s="742">
        <v>62.833333333333336</v>
      </c>
      <c r="S28" s="742">
        <v>62.833333333333336</v>
      </c>
      <c r="T28" s="742">
        <v>62.833333333333336</v>
      </c>
      <c r="U28" s="742">
        <v>62.833333333333336</v>
      </c>
      <c r="V28" s="742">
        <v>62.833333333333336</v>
      </c>
      <c r="W28" s="742">
        <v>62.833333333333336</v>
      </c>
      <c r="X28" s="742">
        <v>62.833333333333336</v>
      </c>
      <c r="Y28" s="745">
        <f t="shared" ref="Y28:Z28" si="43">Y12+2</f>
        <v>2</v>
      </c>
      <c r="Z28" s="743">
        <f t="shared" si="43"/>
        <v>62.833333333333336</v>
      </c>
      <c r="AA28" s="794">
        <v>80</v>
      </c>
      <c r="AB28" s="750">
        <v>80</v>
      </c>
      <c r="AC28" s="794">
        <v>80</v>
      </c>
      <c r="AD28" s="750">
        <v>70</v>
      </c>
      <c r="AE28" s="750">
        <v>70</v>
      </c>
      <c r="AF28" s="750">
        <v>70</v>
      </c>
      <c r="AG28" s="750">
        <v>80</v>
      </c>
      <c r="AH28" s="794">
        <v>70</v>
      </c>
      <c r="AI28" s="750">
        <v>70</v>
      </c>
      <c r="AJ28" s="750">
        <v>70</v>
      </c>
      <c r="AK28" s="727">
        <v>70</v>
      </c>
      <c r="AL28" s="794">
        <v>70</v>
      </c>
      <c r="AM28" s="750">
        <v>60</v>
      </c>
      <c r="AN28" s="750">
        <v>60</v>
      </c>
      <c r="AO28" s="750">
        <v>60</v>
      </c>
      <c r="AP28" s="750">
        <v>60</v>
      </c>
      <c r="AQ28" s="750">
        <v>60</v>
      </c>
      <c r="AR28" s="794">
        <v>60</v>
      </c>
      <c r="AS28" s="750">
        <v>60</v>
      </c>
      <c r="AT28" s="223">
        <v>60</v>
      </c>
      <c r="AU28" s="223">
        <v>60</v>
      </c>
      <c r="AV28" s="223">
        <v>60</v>
      </c>
      <c r="AW28" s="750">
        <v>60</v>
      </c>
      <c r="AX28" s="750">
        <v>60</v>
      </c>
      <c r="AY28" s="750">
        <v>60</v>
      </c>
      <c r="AZ28" s="750">
        <v>60</v>
      </c>
      <c r="BA28" s="750">
        <v>60</v>
      </c>
      <c r="BB28" s="750">
        <v>60</v>
      </c>
      <c r="BC28" s="750">
        <v>60</v>
      </c>
      <c r="BD28" s="794">
        <v>60</v>
      </c>
      <c r="BE28" s="750">
        <v>60</v>
      </c>
      <c r="BF28" s="750">
        <v>60</v>
      </c>
      <c r="BG28" s="750">
        <v>60</v>
      </c>
      <c r="BH28" s="750">
        <v>60</v>
      </c>
      <c r="BI28" s="750">
        <v>60</v>
      </c>
      <c r="BJ28" s="750">
        <v>60</v>
      </c>
      <c r="BK28" s="750">
        <v>60</v>
      </c>
      <c r="BL28" s="750">
        <v>60</v>
      </c>
      <c r="BM28" s="750">
        <v>60</v>
      </c>
      <c r="BN28" s="750">
        <v>60</v>
      </c>
      <c r="BO28" s="750">
        <v>60</v>
      </c>
      <c r="BP28" s="750">
        <v>60</v>
      </c>
      <c r="BQ28" s="750">
        <v>60</v>
      </c>
      <c r="BR28" s="750">
        <v>60</v>
      </c>
      <c r="BS28" s="750">
        <v>60</v>
      </c>
      <c r="BT28" s="750">
        <v>60</v>
      </c>
      <c r="BU28" s="750">
        <v>60</v>
      </c>
      <c r="BV28" s="750">
        <v>60</v>
      </c>
      <c r="BW28" s="750">
        <v>60</v>
      </c>
      <c r="BX28" s="794">
        <v>60</v>
      </c>
      <c r="BY28" s="750">
        <v>60</v>
      </c>
      <c r="BZ28" s="750">
        <v>60</v>
      </c>
      <c r="CA28" s="750">
        <v>60</v>
      </c>
      <c r="CB28" s="750">
        <v>60</v>
      </c>
      <c r="CC28" s="750">
        <v>60</v>
      </c>
      <c r="CD28" s="750">
        <v>60</v>
      </c>
      <c r="CE28" s="750">
        <v>60</v>
      </c>
      <c r="CF28" s="223">
        <v>60</v>
      </c>
      <c r="CG28" s="223">
        <v>60</v>
      </c>
      <c r="CH28" s="223"/>
      <c r="CI28" s="223"/>
      <c r="CJ28" s="223"/>
      <c r="CK28" s="743">
        <v>62.833333333333336</v>
      </c>
      <c r="CL28" s="743">
        <v>62.833333333333336</v>
      </c>
      <c r="CM28" s="743">
        <v>62.833333333333336</v>
      </c>
      <c r="CN28" s="743">
        <v>62.833333333333336</v>
      </c>
      <c r="CO28" s="743">
        <v>62.833333333333336</v>
      </c>
      <c r="CP28" s="743">
        <v>62.833333333333336</v>
      </c>
      <c r="CQ28" s="743">
        <v>62.833333333333336</v>
      </c>
      <c r="CR28" s="743">
        <v>62.833333333333336</v>
      </c>
      <c r="CS28" s="743">
        <v>62.833333333333336</v>
      </c>
      <c r="CT28" s="743">
        <v>62.833333333333336</v>
      </c>
      <c r="CU28" s="743">
        <v>62.833333333333336</v>
      </c>
      <c r="CV28" s="743">
        <v>62.833333333333336</v>
      </c>
      <c r="CW28" s="743">
        <v>62.833333333333336</v>
      </c>
      <c r="CX28" s="743">
        <v>62.833333333333336</v>
      </c>
      <c r="CY28" s="731">
        <v>62.833333333333336</v>
      </c>
      <c r="CZ28" s="731">
        <v>62.833333333333336</v>
      </c>
      <c r="DA28" s="731">
        <v>62.833333333333336</v>
      </c>
      <c r="DB28" s="731">
        <v>62.833333333333336</v>
      </c>
      <c r="DC28" s="731">
        <v>62.833333333333336</v>
      </c>
      <c r="DD28" s="731">
        <v>62.833333333333336</v>
      </c>
      <c r="DE28" s="731">
        <v>62.833333333333336</v>
      </c>
      <c r="DF28" s="731">
        <v>62.833333333333336</v>
      </c>
      <c r="DG28" s="731">
        <v>62.833333333333336</v>
      </c>
      <c r="DH28" s="731"/>
      <c r="DI28" s="731"/>
      <c r="DJ28" s="731"/>
      <c r="DK28" s="731"/>
      <c r="DL28" s="731"/>
      <c r="DM28" s="731"/>
      <c r="DN28" s="731"/>
      <c r="DO28" s="731"/>
      <c r="DP28" s="731"/>
      <c r="DQ28" s="731"/>
      <c r="DR28" s="731"/>
      <c r="DS28" s="731"/>
      <c r="DT28" s="731"/>
      <c r="DU28" s="731"/>
      <c r="DV28" s="731"/>
      <c r="DW28" s="731"/>
      <c r="DX28" s="731"/>
      <c r="DY28" s="731"/>
      <c r="DZ28" s="731"/>
      <c r="EA28" s="731"/>
      <c r="EB28" s="731"/>
      <c r="EC28" s="731"/>
      <c r="ED28" s="731"/>
      <c r="EE28" s="731"/>
      <c r="EF28" s="731"/>
      <c r="EG28" s="731"/>
      <c r="EH28" s="731"/>
      <c r="EI28" s="731"/>
    </row>
    <row r="29" spans="1:139">
      <c r="A29" s="738" t="s">
        <v>139</v>
      </c>
      <c r="B29" s="759" t="s">
        <v>84</v>
      </c>
      <c r="C29" s="740"/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0"/>
      <c r="P29" s="740"/>
      <c r="Q29" s="742">
        <v>137.83333333333334</v>
      </c>
      <c r="R29" s="742">
        <v>137.83333333333334</v>
      </c>
      <c r="S29" s="742">
        <v>137.83333333333334</v>
      </c>
      <c r="T29" s="742">
        <v>137.83333333333334</v>
      </c>
      <c r="U29" s="742">
        <v>137.83333333333334</v>
      </c>
      <c r="V29" s="742">
        <v>137.83333333333334</v>
      </c>
      <c r="W29" s="742">
        <v>137.83333333333334</v>
      </c>
      <c r="X29" s="742">
        <v>137.83333333333334</v>
      </c>
      <c r="Y29" s="745">
        <f t="shared" ref="Y29:Z29" si="44">Y13+2</f>
        <v>2</v>
      </c>
      <c r="Z29" s="743">
        <f t="shared" si="44"/>
        <v>128.66666666666669</v>
      </c>
      <c r="AA29" s="794">
        <v>130</v>
      </c>
      <c r="AB29" s="750">
        <v>140</v>
      </c>
      <c r="AC29" s="794">
        <v>140</v>
      </c>
      <c r="AD29" s="750">
        <v>140</v>
      </c>
      <c r="AE29" s="750">
        <v>140</v>
      </c>
      <c r="AF29" s="750">
        <v>140</v>
      </c>
      <c r="AG29" s="750">
        <v>130</v>
      </c>
      <c r="AH29" s="794">
        <v>130</v>
      </c>
      <c r="AI29" s="750">
        <v>130</v>
      </c>
      <c r="AJ29" s="750">
        <v>130</v>
      </c>
      <c r="AK29" s="727">
        <v>130</v>
      </c>
      <c r="AL29" s="794">
        <v>130</v>
      </c>
      <c r="AM29" s="750">
        <v>125</v>
      </c>
      <c r="AN29" s="750">
        <v>130</v>
      </c>
      <c r="AO29" s="750">
        <v>130</v>
      </c>
      <c r="AP29" s="750">
        <v>130</v>
      </c>
      <c r="AQ29" s="750">
        <v>130</v>
      </c>
      <c r="AR29" s="794">
        <v>130</v>
      </c>
      <c r="AS29" s="750">
        <v>130</v>
      </c>
      <c r="AT29" s="223">
        <v>130</v>
      </c>
      <c r="AU29" s="223">
        <v>125</v>
      </c>
      <c r="AV29" s="223">
        <v>125</v>
      </c>
      <c r="AW29" s="750">
        <v>130</v>
      </c>
      <c r="AX29" s="750">
        <v>130</v>
      </c>
      <c r="AY29" s="750">
        <v>130</v>
      </c>
      <c r="AZ29" s="750">
        <v>130</v>
      </c>
      <c r="BA29" s="750">
        <v>130</v>
      </c>
      <c r="BB29" s="750">
        <v>130</v>
      </c>
      <c r="BC29" s="750">
        <v>130</v>
      </c>
      <c r="BD29" s="794">
        <v>130</v>
      </c>
      <c r="BE29" s="750">
        <v>130</v>
      </c>
      <c r="BF29" s="750">
        <v>130</v>
      </c>
      <c r="BG29" s="750">
        <v>130</v>
      </c>
      <c r="BH29" s="750">
        <v>130</v>
      </c>
      <c r="BI29" s="750">
        <v>130</v>
      </c>
      <c r="BJ29" s="750">
        <v>130</v>
      </c>
      <c r="BK29" s="750">
        <v>130</v>
      </c>
      <c r="BL29" s="750">
        <v>130</v>
      </c>
      <c r="BM29" s="750">
        <v>130</v>
      </c>
      <c r="BN29" s="750">
        <v>130</v>
      </c>
      <c r="BO29" s="750">
        <v>130</v>
      </c>
      <c r="BP29" s="750">
        <v>130</v>
      </c>
      <c r="BQ29" s="750">
        <v>130</v>
      </c>
      <c r="BR29" s="750">
        <v>130</v>
      </c>
      <c r="BS29" s="750">
        <v>130</v>
      </c>
      <c r="BT29" s="750">
        <v>130</v>
      </c>
      <c r="BU29" s="750">
        <v>130</v>
      </c>
      <c r="BV29" s="750">
        <v>130</v>
      </c>
      <c r="BW29" s="750">
        <v>130</v>
      </c>
      <c r="BX29" s="794">
        <v>130</v>
      </c>
      <c r="BY29" s="750">
        <v>130</v>
      </c>
      <c r="BZ29" s="750">
        <v>130</v>
      </c>
      <c r="CA29" s="750">
        <v>130</v>
      </c>
      <c r="CB29" s="750">
        <v>130</v>
      </c>
      <c r="CC29" s="750">
        <v>130</v>
      </c>
      <c r="CD29" s="750">
        <v>130</v>
      </c>
      <c r="CE29" s="750">
        <v>130</v>
      </c>
      <c r="CF29" s="223">
        <v>130</v>
      </c>
      <c r="CG29" s="223">
        <v>130</v>
      </c>
      <c r="CH29" s="223"/>
      <c r="CI29" s="223"/>
      <c r="CJ29" s="223"/>
      <c r="CK29" s="743">
        <v>137.83333333333334</v>
      </c>
      <c r="CL29" s="743">
        <v>137.83333333333334</v>
      </c>
      <c r="CM29" s="743">
        <v>137.83333333333334</v>
      </c>
      <c r="CN29" s="743">
        <v>137.83333333333334</v>
      </c>
      <c r="CO29" s="743">
        <v>137.83333333333334</v>
      </c>
      <c r="CP29" s="743">
        <v>137.83333333333334</v>
      </c>
      <c r="CQ29" s="743">
        <v>137.83333333333334</v>
      </c>
      <c r="CR29" s="743">
        <v>137.83333333333334</v>
      </c>
      <c r="CS29" s="743">
        <v>137.83333333333334</v>
      </c>
      <c r="CT29" s="743">
        <v>137.83333333333334</v>
      </c>
      <c r="CU29" s="743">
        <v>137.83333333333334</v>
      </c>
      <c r="CV29" s="743">
        <v>137.83333333333334</v>
      </c>
      <c r="CW29" s="743">
        <v>137.83333333333334</v>
      </c>
      <c r="CX29" s="743">
        <v>137.83333333333334</v>
      </c>
      <c r="CY29" s="731">
        <v>137.83333333333334</v>
      </c>
      <c r="CZ29" s="731">
        <v>137.83333333333334</v>
      </c>
      <c r="DA29" s="731">
        <v>137.83333333333334</v>
      </c>
      <c r="DB29" s="731">
        <v>137.83333333333334</v>
      </c>
      <c r="DC29" s="731">
        <v>137.83333333333334</v>
      </c>
      <c r="DD29" s="731">
        <v>137.83333333333334</v>
      </c>
      <c r="DE29" s="731">
        <v>137.83333333333334</v>
      </c>
      <c r="DF29" s="731">
        <v>137.83333333333334</v>
      </c>
      <c r="DG29" s="731">
        <v>137.83333333333334</v>
      </c>
      <c r="DH29" s="731"/>
      <c r="DI29" s="731"/>
      <c r="DJ29" s="731"/>
      <c r="DK29" s="731"/>
      <c r="DL29" s="731"/>
      <c r="DM29" s="731"/>
      <c r="DN29" s="731"/>
      <c r="DO29" s="731"/>
      <c r="DP29" s="731"/>
      <c r="DQ29" s="731"/>
      <c r="DR29" s="731"/>
      <c r="DS29" s="731"/>
      <c r="DT29" s="731"/>
      <c r="DU29" s="731"/>
      <c r="DV29" s="731"/>
      <c r="DW29" s="731"/>
      <c r="DX29" s="731"/>
      <c r="DY29" s="731"/>
      <c r="DZ29" s="731"/>
      <c r="EA29" s="731"/>
      <c r="EB29" s="731"/>
      <c r="EC29" s="731"/>
      <c r="ED29" s="731"/>
      <c r="EE29" s="731"/>
      <c r="EF29" s="731"/>
      <c r="EG29" s="731"/>
      <c r="EH29" s="731"/>
      <c r="EI29" s="731"/>
    </row>
    <row r="30" spans="1:139">
      <c r="A30" s="738" t="s">
        <v>139</v>
      </c>
      <c r="B30" s="759" t="s">
        <v>147</v>
      </c>
      <c r="C30" s="740"/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2">
        <v>90.333333333333329</v>
      </c>
      <c r="R30" s="742">
        <v>90.333333333333329</v>
      </c>
      <c r="S30" s="742">
        <v>90.333333333333329</v>
      </c>
      <c r="T30" s="742">
        <v>90.333333333333329</v>
      </c>
      <c r="U30" s="742">
        <v>90.333333333333329</v>
      </c>
      <c r="V30" s="742">
        <v>90.333333333333329</v>
      </c>
      <c r="W30" s="742">
        <v>90.333333333333329</v>
      </c>
      <c r="X30" s="742">
        <v>90.333333333333329</v>
      </c>
      <c r="Y30" s="757" t="e">
        <f t="shared" ref="Y30:Z30" si="45">Y14+2</f>
        <v>#REF!</v>
      </c>
      <c r="Z30" s="743">
        <f t="shared" si="45"/>
        <v>90.333333333333329</v>
      </c>
      <c r="AA30" s="794">
        <v>100</v>
      </c>
      <c r="AB30" s="750">
        <v>120</v>
      </c>
      <c r="AC30" s="794">
        <v>120</v>
      </c>
      <c r="AD30" s="750">
        <v>150</v>
      </c>
      <c r="AE30" s="750">
        <v>150</v>
      </c>
      <c r="AF30" s="750">
        <v>150</v>
      </c>
      <c r="AG30" s="750">
        <v>140</v>
      </c>
      <c r="AH30" s="794">
        <v>150</v>
      </c>
      <c r="AI30" s="750">
        <v>150</v>
      </c>
      <c r="AJ30" s="750">
        <v>145</v>
      </c>
      <c r="AK30" s="727">
        <v>140</v>
      </c>
      <c r="AL30" s="794">
        <v>140</v>
      </c>
      <c r="AM30" s="750">
        <v>150</v>
      </c>
      <c r="AN30" s="750">
        <v>150</v>
      </c>
      <c r="AO30" s="750">
        <v>150</v>
      </c>
      <c r="AP30" s="750">
        <v>150</v>
      </c>
      <c r="AQ30" s="750">
        <v>150</v>
      </c>
      <c r="AR30" s="794">
        <v>150</v>
      </c>
      <c r="AS30" s="750">
        <v>150</v>
      </c>
      <c r="AT30" s="223">
        <v>150</v>
      </c>
      <c r="AU30" s="223">
        <v>150</v>
      </c>
      <c r="AV30" s="223">
        <v>140</v>
      </c>
      <c r="AW30" s="750">
        <v>140</v>
      </c>
      <c r="AX30" s="750">
        <v>140</v>
      </c>
      <c r="AY30" s="750">
        <v>140</v>
      </c>
      <c r="AZ30" s="750">
        <v>140</v>
      </c>
      <c r="BA30" s="750">
        <v>140</v>
      </c>
      <c r="BB30" s="750">
        <v>140</v>
      </c>
      <c r="BC30" s="750">
        <v>140</v>
      </c>
      <c r="BD30" s="794">
        <v>140</v>
      </c>
      <c r="BE30" s="750">
        <v>110</v>
      </c>
      <c r="BF30" s="750">
        <v>110</v>
      </c>
      <c r="BG30" s="750">
        <v>110</v>
      </c>
      <c r="BH30" s="750">
        <v>110</v>
      </c>
      <c r="BI30" s="750">
        <v>110</v>
      </c>
      <c r="BJ30" s="750">
        <v>110</v>
      </c>
      <c r="BK30" s="750">
        <v>110</v>
      </c>
      <c r="BL30" s="750">
        <v>110</v>
      </c>
      <c r="BM30" s="750">
        <v>110</v>
      </c>
      <c r="BN30" s="750">
        <v>110</v>
      </c>
      <c r="BO30" s="750">
        <v>110</v>
      </c>
      <c r="BP30" s="750">
        <v>110</v>
      </c>
      <c r="BQ30" s="750">
        <v>120</v>
      </c>
      <c r="BR30" s="750">
        <v>110</v>
      </c>
      <c r="BS30" s="750">
        <v>120</v>
      </c>
      <c r="BT30" s="750">
        <v>120</v>
      </c>
      <c r="BU30" s="750">
        <v>120</v>
      </c>
      <c r="BV30" s="750">
        <v>120</v>
      </c>
      <c r="BW30" s="750">
        <v>120</v>
      </c>
      <c r="BX30" s="794">
        <v>120</v>
      </c>
      <c r="BY30" s="750">
        <v>120</v>
      </c>
      <c r="BZ30" s="750">
        <v>120</v>
      </c>
      <c r="CA30" s="750">
        <v>120</v>
      </c>
      <c r="CB30" s="750">
        <v>120</v>
      </c>
      <c r="CC30" s="750">
        <v>120</v>
      </c>
      <c r="CD30" s="750">
        <v>120</v>
      </c>
      <c r="CE30" s="750">
        <v>120</v>
      </c>
      <c r="CF30" s="223">
        <v>120</v>
      </c>
      <c r="CG30" s="223">
        <v>150</v>
      </c>
      <c r="CH30" s="223"/>
      <c r="CI30" s="223"/>
      <c r="CJ30" s="223"/>
      <c r="CK30" s="743">
        <v>90.333333333333329</v>
      </c>
      <c r="CL30" s="743">
        <v>90.333333333333329</v>
      </c>
      <c r="CM30" s="743">
        <v>90.333333333333329</v>
      </c>
      <c r="CN30" s="743">
        <v>90.333333333333329</v>
      </c>
      <c r="CO30" s="743">
        <v>90.333333333333329</v>
      </c>
      <c r="CP30" s="795">
        <v>100</v>
      </c>
      <c r="CQ30" s="795">
        <v>100</v>
      </c>
      <c r="CR30" s="795">
        <v>100</v>
      </c>
      <c r="CS30" s="795">
        <v>100</v>
      </c>
      <c r="CT30" s="795">
        <v>100</v>
      </c>
      <c r="CU30" s="795">
        <v>100</v>
      </c>
      <c r="CV30" s="795">
        <v>100</v>
      </c>
      <c r="CW30" s="795">
        <v>100</v>
      </c>
      <c r="CX30" s="795">
        <v>100</v>
      </c>
      <c r="CY30" s="737">
        <v>100</v>
      </c>
      <c r="CZ30" s="737">
        <v>100</v>
      </c>
      <c r="DA30" s="737">
        <v>100</v>
      </c>
      <c r="DB30" s="737">
        <v>100</v>
      </c>
      <c r="DC30" s="737">
        <v>100</v>
      </c>
      <c r="DD30" s="737">
        <v>100</v>
      </c>
      <c r="DE30" s="737">
        <v>100</v>
      </c>
      <c r="DF30" s="737">
        <v>100</v>
      </c>
      <c r="DG30" s="737">
        <v>100</v>
      </c>
      <c r="DH30" s="737"/>
      <c r="DI30" s="737"/>
      <c r="DJ30" s="737"/>
      <c r="DK30" s="737"/>
      <c r="DL30" s="737"/>
      <c r="DM30" s="737"/>
      <c r="DN30" s="737"/>
      <c r="DO30" s="737"/>
      <c r="DP30" s="737"/>
      <c r="DQ30" s="737"/>
      <c r="DR30" s="737"/>
      <c r="DS30" s="737"/>
      <c r="DT30" s="737"/>
      <c r="DU30" s="737"/>
      <c r="DV30" s="737"/>
      <c r="DW30" s="737"/>
      <c r="DX30" s="737"/>
      <c r="DY30" s="737"/>
      <c r="DZ30" s="737"/>
      <c r="EA30" s="737"/>
      <c r="EB30" s="737"/>
      <c r="EC30" s="737"/>
      <c r="ED30" s="737"/>
      <c r="EE30" s="737"/>
      <c r="EF30" s="737"/>
      <c r="EG30" s="737"/>
      <c r="EH30" s="737"/>
      <c r="EI30" s="737"/>
    </row>
    <row r="31" spans="1:139">
      <c r="A31" s="738" t="s">
        <v>139</v>
      </c>
      <c r="B31" s="759" t="s">
        <v>104</v>
      </c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2">
        <v>34.001234567901243</v>
      </c>
      <c r="R31" s="742">
        <v>34.001234567901243</v>
      </c>
      <c r="S31" s="742">
        <v>34.001234567901243</v>
      </c>
      <c r="T31" s="742">
        <v>34.001234567901243</v>
      </c>
      <c r="U31" s="742">
        <v>34.001234567901243</v>
      </c>
      <c r="V31" s="742">
        <v>34.001234567901243</v>
      </c>
      <c r="W31" s="742">
        <v>34.001234567901243</v>
      </c>
      <c r="X31" s="742">
        <v>34.001234567901243</v>
      </c>
      <c r="Y31" s="757" t="e">
        <f t="shared" ref="Y31:Z31" si="46">Y15+2</f>
        <v>#REF!</v>
      </c>
      <c r="Z31" s="743">
        <f t="shared" si="46"/>
        <v>34.001234567901243</v>
      </c>
      <c r="AA31" s="794">
        <v>50</v>
      </c>
      <c r="AB31" s="750">
        <v>50</v>
      </c>
      <c r="AC31" s="794">
        <v>50</v>
      </c>
      <c r="AD31" s="750">
        <v>50</v>
      </c>
      <c r="AE31" s="750">
        <v>50</v>
      </c>
      <c r="AF31" s="750">
        <v>50</v>
      </c>
      <c r="AG31" s="750">
        <v>60</v>
      </c>
      <c r="AH31" s="794">
        <v>60</v>
      </c>
      <c r="AI31" s="750">
        <v>60</v>
      </c>
      <c r="AJ31" s="750">
        <v>60</v>
      </c>
      <c r="AK31" s="727">
        <v>55</v>
      </c>
      <c r="AL31" s="794">
        <v>55</v>
      </c>
      <c r="AM31" s="750">
        <v>55</v>
      </c>
      <c r="AN31" s="750">
        <v>60</v>
      </c>
      <c r="AO31" s="750">
        <v>60</v>
      </c>
      <c r="AP31" s="750">
        <v>60</v>
      </c>
      <c r="AQ31" s="750">
        <v>60</v>
      </c>
      <c r="AR31" s="794">
        <v>60</v>
      </c>
      <c r="AS31" s="750">
        <v>60</v>
      </c>
      <c r="AT31" s="223">
        <v>60</v>
      </c>
      <c r="AU31" s="223">
        <v>60</v>
      </c>
      <c r="AV31" s="223">
        <v>60</v>
      </c>
      <c r="AW31" s="750">
        <v>60</v>
      </c>
      <c r="AX31" s="750">
        <v>60</v>
      </c>
      <c r="AY31" s="750">
        <v>60</v>
      </c>
      <c r="AZ31" s="750">
        <v>60</v>
      </c>
      <c r="BA31" s="750">
        <v>60</v>
      </c>
      <c r="BB31" s="750">
        <v>60</v>
      </c>
      <c r="BC31" s="750">
        <v>60</v>
      </c>
      <c r="BD31" s="794">
        <v>60</v>
      </c>
      <c r="BE31" s="750">
        <v>60</v>
      </c>
      <c r="BF31" s="750">
        <v>50</v>
      </c>
      <c r="BG31" s="750">
        <v>55</v>
      </c>
      <c r="BH31" s="750">
        <v>55</v>
      </c>
      <c r="BI31" s="750">
        <v>55</v>
      </c>
      <c r="BJ31" s="750">
        <v>55</v>
      </c>
      <c r="BK31" s="750">
        <v>55</v>
      </c>
      <c r="BL31" s="750">
        <v>55</v>
      </c>
      <c r="BM31" s="750">
        <v>55</v>
      </c>
      <c r="BN31" s="750">
        <v>55</v>
      </c>
      <c r="BO31" s="750">
        <v>55</v>
      </c>
      <c r="BP31" s="750">
        <v>55</v>
      </c>
      <c r="BQ31" s="750">
        <v>55</v>
      </c>
      <c r="BR31" s="750">
        <v>55</v>
      </c>
      <c r="BS31" s="750">
        <v>55</v>
      </c>
      <c r="BT31" s="750">
        <v>55</v>
      </c>
      <c r="BU31" s="750">
        <v>55</v>
      </c>
      <c r="BV31" s="750">
        <v>55</v>
      </c>
      <c r="BW31" s="750">
        <v>55</v>
      </c>
      <c r="BX31" s="794">
        <v>55</v>
      </c>
      <c r="BY31" s="750">
        <v>55</v>
      </c>
      <c r="BZ31" s="750">
        <v>55</v>
      </c>
      <c r="CA31" s="750">
        <v>55</v>
      </c>
      <c r="CB31" s="750">
        <v>55</v>
      </c>
      <c r="CC31" s="750">
        <v>55</v>
      </c>
      <c r="CD31" s="750">
        <v>55</v>
      </c>
      <c r="CE31" s="750">
        <v>55</v>
      </c>
      <c r="CF31" s="223">
        <v>55</v>
      </c>
      <c r="CG31" s="223">
        <v>55</v>
      </c>
      <c r="CH31" s="223"/>
      <c r="CI31" s="223"/>
      <c r="CJ31" s="223"/>
      <c r="CK31" s="743">
        <v>34.001234567901243</v>
      </c>
      <c r="CL31" s="743">
        <v>34.001234567901243</v>
      </c>
      <c r="CM31" s="743">
        <v>34.001234567901243</v>
      </c>
      <c r="CN31" s="743">
        <v>34.001234567901243</v>
      </c>
      <c r="CO31" s="743">
        <v>34.001234567901243</v>
      </c>
      <c r="CP31" s="743">
        <v>34.001234567901243</v>
      </c>
      <c r="CQ31" s="795">
        <v>50</v>
      </c>
      <c r="CR31" s="795">
        <v>40</v>
      </c>
      <c r="CS31" s="795">
        <v>45</v>
      </c>
      <c r="CT31" s="795">
        <v>50</v>
      </c>
      <c r="CU31" s="795">
        <v>50</v>
      </c>
      <c r="CV31" s="795">
        <v>50</v>
      </c>
      <c r="CW31" s="795">
        <v>50</v>
      </c>
      <c r="CX31" s="795">
        <v>50</v>
      </c>
      <c r="CY31" s="737">
        <v>50</v>
      </c>
      <c r="CZ31" s="737">
        <v>50</v>
      </c>
      <c r="DA31" s="737">
        <v>50</v>
      </c>
      <c r="DB31" s="737">
        <v>55</v>
      </c>
      <c r="DC31" s="737">
        <v>55</v>
      </c>
      <c r="DD31" s="737">
        <v>55</v>
      </c>
      <c r="DE31" s="737">
        <v>55</v>
      </c>
      <c r="DF31" s="737">
        <v>55</v>
      </c>
      <c r="DG31" s="737">
        <v>55</v>
      </c>
      <c r="DH31" s="737"/>
      <c r="DI31" s="737"/>
      <c r="DJ31" s="737"/>
      <c r="DK31" s="737"/>
      <c r="DL31" s="737"/>
      <c r="DM31" s="737"/>
      <c r="DN31" s="737"/>
      <c r="DO31" s="737"/>
      <c r="DP31" s="737"/>
      <c r="DQ31" s="737"/>
      <c r="DR31" s="737"/>
      <c r="DS31" s="737"/>
      <c r="DT31" s="737"/>
      <c r="DU31" s="737"/>
      <c r="DV31" s="737"/>
      <c r="DW31" s="737"/>
      <c r="DX31" s="737"/>
      <c r="DY31" s="737"/>
      <c r="DZ31" s="737"/>
      <c r="EA31" s="737"/>
      <c r="EB31" s="737"/>
      <c r="EC31" s="737"/>
      <c r="ED31" s="737"/>
      <c r="EE31" s="737"/>
      <c r="EF31" s="737"/>
      <c r="EG31" s="737"/>
      <c r="EH31" s="737"/>
      <c r="EI31" s="737"/>
    </row>
    <row r="32" spans="1:139">
      <c r="A32" s="738" t="s">
        <v>139</v>
      </c>
      <c r="B32" s="759" t="s">
        <v>105</v>
      </c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2">
        <v>32</v>
      </c>
      <c r="R32" s="742">
        <v>32</v>
      </c>
      <c r="S32" s="742">
        <v>32</v>
      </c>
      <c r="T32" s="742">
        <v>32</v>
      </c>
      <c r="U32" s="742">
        <v>32</v>
      </c>
      <c r="V32" s="742">
        <v>32</v>
      </c>
      <c r="W32" s="742">
        <v>32</v>
      </c>
      <c r="X32" s="742">
        <v>32</v>
      </c>
      <c r="Y32" s="757" t="e">
        <f t="shared" ref="Y32:Z32" si="47">Y16+2</f>
        <v>#REF!</v>
      </c>
      <c r="Z32" s="743">
        <f t="shared" si="47"/>
        <v>31.888888888888889</v>
      </c>
      <c r="AA32" s="794">
        <v>40</v>
      </c>
      <c r="AB32" s="750">
        <v>40</v>
      </c>
      <c r="AC32" s="794">
        <v>40</v>
      </c>
      <c r="AD32" s="750">
        <v>40</v>
      </c>
      <c r="AE32" s="750">
        <v>40</v>
      </c>
      <c r="AF32" s="750">
        <v>40</v>
      </c>
      <c r="AG32" s="750">
        <v>30</v>
      </c>
      <c r="AH32" s="794">
        <v>40</v>
      </c>
      <c r="AI32" s="750">
        <v>40</v>
      </c>
      <c r="AJ32" s="750">
        <v>30</v>
      </c>
      <c r="AK32" s="727">
        <v>40</v>
      </c>
      <c r="AL32" s="794">
        <v>40</v>
      </c>
      <c r="AM32" s="750">
        <v>40</v>
      </c>
      <c r="AN32" s="750">
        <v>40</v>
      </c>
      <c r="AO32" s="750">
        <v>45</v>
      </c>
      <c r="AP32" s="750">
        <v>40</v>
      </c>
      <c r="AQ32" s="750">
        <v>40</v>
      </c>
      <c r="AR32" s="794">
        <v>40</v>
      </c>
      <c r="AS32" s="750">
        <v>40</v>
      </c>
      <c r="AT32" s="223">
        <v>40</v>
      </c>
      <c r="AU32" s="223">
        <v>40</v>
      </c>
      <c r="AV32" s="223">
        <v>40</v>
      </c>
      <c r="AW32" s="750">
        <v>40</v>
      </c>
      <c r="AX32" s="750">
        <v>40</v>
      </c>
      <c r="AY32" s="750">
        <v>40</v>
      </c>
      <c r="AZ32" s="750">
        <v>40</v>
      </c>
      <c r="BA32" s="750">
        <v>40</v>
      </c>
      <c r="BB32" s="750">
        <v>40</v>
      </c>
      <c r="BC32" s="750">
        <v>40</v>
      </c>
      <c r="BD32" s="794">
        <v>40</v>
      </c>
      <c r="BE32" s="750">
        <v>45</v>
      </c>
      <c r="BF32" s="750">
        <v>45</v>
      </c>
      <c r="BG32" s="750">
        <v>45</v>
      </c>
      <c r="BH32" s="750">
        <v>45</v>
      </c>
      <c r="BI32" s="750">
        <v>45</v>
      </c>
      <c r="BJ32" s="750">
        <v>45</v>
      </c>
      <c r="BK32" s="750">
        <v>45</v>
      </c>
      <c r="BL32" s="750">
        <v>45</v>
      </c>
      <c r="BM32" s="750">
        <v>45</v>
      </c>
      <c r="BN32" s="750">
        <v>45</v>
      </c>
      <c r="BO32" s="750">
        <v>45</v>
      </c>
      <c r="BP32" s="750">
        <v>45</v>
      </c>
      <c r="BQ32" s="750">
        <v>45</v>
      </c>
      <c r="BR32" s="750">
        <v>50</v>
      </c>
      <c r="BS32" s="750">
        <v>50</v>
      </c>
      <c r="BT32" s="750">
        <v>50</v>
      </c>
      <c r="BU32" s="750">
        <v>50</v>
      </c>
      <c r="BV32" s="750">
        <v>50</v>
      </c>
      <c r="BW32" s="750">
        <v>50</v>
      </c>
      <c r="BX32" s="794">
        <v>50</v>
      </c>
      <c r="BY32" s="750">
        <v>50</v>
      </c>
      <c r="BZ32" s="750">
        <v>50</v>
      </c>
      <c r="CA32" s="750">
        <v>50</v>
      </c>
      <c r="CB32" s="750">
        <v>50</v>
      </c>
      <c r="CC32" s="750">
        <v>50</v>
      </c>
      <c r="CD32" s="750">
        <v>50</v>
      </c>
      <c r="CE32" s="750">
        <v>45</v>
      </c>
      <c r="CF32" s="223">
        <v>45</v>
      </c>
      <c r="CG32" s="223">
        <v>45</v>
      </c>
      <c r="CH32" s="223"/>
      <c r="CI32" s="223"/>
      <c r="CJ32" s="223"/>
      <c r="CK32" s="795">
        <v>40</v>
      </c>
      <c r="CL32" s="795">
        <v>40</v>
      </c>
      <c r="CM32" s="795">
        <v>40</v>
      </c>
      <c r="CN32" s="795">
        <v>40</v>
      </c>
      <c r="CO32" s="795">
        <v>40</v>
      </c>
      <c r="CP32" s="795">
        <v>40</v>
      </c>
      <c r="CQ32" s="795">
        <v>40</v>
      </c>
      <c r="CR32" s="795">
        <v>40</v>
      </c>
      <c r="CS32" s="795">
        <v>50</v>
      </c>
      <c r="CT32" s="795">
        <v>50</v>
      </c>
      <c r="CU32" s="795">
        <v>50</v>
      </c>
      <c r="CV32" s="795">
        <v>50</v>
      </c>
      <c r="CW32" s="795">
        <v>50</v>
      </c>
      <c r="CX32" s="795">
        <v>50</v>
      </c>
      <c r="CY32" s="737">
        <v>40</v>
      </c>
      <c r="CZ32" s="737">
        <v>40</v>
      </c>
      <c r="DA32" s="737">
        <v>40</v>
      </c>
      <c r="DB32" s="737">
        <v>40</v>
      </c>
      <c r="DC32" s="737">
        <v>40</v>
      </c>
      <c r="DD32" s="737">
        <v>40</v>
      </c>
      <c r="DE32" s="737">
        <v>40</v>
      </c>
      <c r="DF32" s="737">
        <v>40</v>
      </c>
      <c r="DG32" s="737">
        <v>40</v>
      </c>
      <c r="DH32" s="737"/>
      <c r="DI32" s="737"/>
      <c r="DJ32" s="737"/>
      <c r="DK32" s="737"/>
      <c r="DL32" s="737"/>
      <c r="DM32" s="737"/>
      <c r="DN32" s="737"/>
      <c r="DO32" s="737"/>
      <c r="DP32" s="737"/>
      <c r="DQ32" s="737"/>
      <c r="DR32" s="737"/>
      <c r="DS32" s="737"/>
      <c r="DT32" s="737"/>
      <c r="DU32" s="737"/>
      <c r="DV32" s="737"/>
      <c r="DW32" s="737"/>
      <c r="DX32" s="737"/>
      <c r="DY32" s="737"/>
      <c r="DZ32" s="737"/>
      <c r="EA32" s="737"/>
      <c r="EB32" s="737"/>
      <c r="EC32" s="737"/>
      <c r="ED32" s="737"/>
      <c r="EE32" s="737"/>
      <c r="EF32" s="737"/>
      <c r="EG32" s="737"/>
      <c r="EH32" s="737"/>
      <c r="EI32" s="737"/>
    </row>
    <row r="33" spans="1:139">
      <c r="A33" s="738" t="s">
        <v>139</v>
      </c>
      <c r="B33" s="759" t="s">
        <v>85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2">
        <v>52.756172839506171</v>
      </c>
      <c r="R33" s="742">
        <v>52.756172839506171</v>
      </c>
      <c r="S33" s="742">
        <v>52.756172839506171</v>
      </c>
      <c r="T33" s="742">
        <v>52.756172839506171</v>
      </c>
      <c r="U33" s="742">
        <v>52.756172839506171</v>
      </c>
      <c r="V33" s="742">
        <v>52.756172839506171</v>
      </c>
      <c r="W33" s="742">
        <v>52.756172839506171</v>
      </c>
      <c r="X33" s="742">
        <v>52.756172839506171</v>
      </c>
      <c r="Y33" s="745">
        <f t="shared" ref="Y33:Z33" si="48">Y17+2</f>
        <v>2</v>
      </c>
      <c r="Z33" s="743">
        <f t="shared" si="48"/>
        <v>52.756172839506171</v>
      </c>
      <c r="AA33" s="794">
        <v>70</v>
      </c>
      <c r="AB33" s="750">
        <v>70</v>
      </c>
      <c r="AC33" s="794">
        <v>70</v>
      </c>
      <c r="AD33" s="750">
        <v>70</v>
      </c>
      <c r="AE33" s="750">
        <v>70</v>
      </c>
      <c r="AF33" s="750">
        <v>60</v>
      </c>
      <c r="AG33" s="750">
        <v>80</v>
      </c>
      <c r="AH33" s="794">
        <v>60</v>
      </c>
      <c r="AI33" s="750">
        <v>60</v>
      </c>
      <c r="AJ33" s="750">
        <v>60</v>
      </c>
      <c r="AK33" s="727">
        <v>60</v>
      </c>
      <c r="AL33" s="794">
        <v>55</v>
      </c>
      <c r="AM33" s="750">
        <v>55</v>
      </c>
      <c r="AN33" s="750">
        <v>50</v>
      </c>
      <c r="AO33" s="750">
        <v>50</v>
      </c>
      <c r="AP33" s="750">
        <v>60</v>
      </c>
      <c r="AQ33" s="750">
        <v>60</v>
      </c>
      <c r="AR33" s="794">
        <v>60</v>
      </c>
      <c r="AS33" s="750">
        <v>60</v>
      </c>
      <c r="AT33" s="223">
        <v>60</v>
      </c>
      <c r="AU33" s="223">
        <v>60</v>
      </c>
      <c r="AV33" s="223">
        <v>50</v>
      </c>
      <c r="AW33" s="750">
        <v>50</v>
      </c>
      <c r="AX33" s="750">
        <v>50</v>
      </c>
      <c r="AY33" s="750">
        <v>50</v>
      </c>
      <c r="AZ33" s="750">
        <v>50</v>
      </c>
      <c r="BA33" s="750">
        <v>50</v>
      </c>
      <c r="BB33" s="750">
        <v>50</v>
      </c>
      <c r="BC33" s="750">
        <v>50</v>
      </c>
      <c r="BD33" s="794">
        <v>50</v>
      </c>
      <c r="BE33" s="750">
        <v>55</v>
      </c>
      <c r="BF33" s="750">
        <v>60</v>
      </c>
      <c r="BG33" s="750">
        <v>60</v>
      </c>
      <c r="BH33" s="750">
        <v>60</v>
      </c>
      <c r="BI33" s="750">
        <v>60</v>
      </c>
      <c r="BJ33" s="750">
        <v>60</v>
      </c>
      <c r="BK33" s="750">
        <v>60</v>
      </c>
      <c r="BL33" s="750">
        <v>60</v>
      </c>
      <c r="BM33" s="750">
        <v>60</v>
      </c>
      <c r="BN33" s="750">
        <v>60</v>
      </c>
      <c r="BO33" s="750">
        <v>60</v>
      </c>
      <c r="BP33" s="750">
        <v>60</v>
      </c>
      <c r="BQ33" s="750">
        <v>60</v>
      </c>
      <c r="BR33" s="750">
        <v>60</v>
      </c>
      <c r="BS33" s="750">
        <v>60</v>
      </c>
      <c r="BT33" s="750">
        <v>60</v>
      </c>
      <c r="BU33" s="750">
        <v>60</v>
      </c>
      <c r="BV33" s="750">
        <v>60</v>
      </c>
      <c r="BW33" s="750">
        <v>60</v>
      </c>
      <c r="BX33" s="794">
        <v>60</v>
      </c>
      <c r="BY33" s="750">
        <v>60</v>
      </c>
      <c r="BZ33" s="750">
        <v>60</v>
      </c>
      <c r="CA33" s="750">
        <v>60</v>
      </c>
      <c r="CB33" s="750">
        <v>60</v>
      </c>
      <c r="CC33" s="750">
        <v>60</v>
      </c>
      <c r="CD33" s="750">
        <v>60</v>
      </c>
      <c r="CE33" s="750">
        <v>60</v>
      </c>
      <c r="CF33" s="223">
        <v>60</v>
      </c>
      <c r="CG33" s="223">
        <v>60</v>
      </c>
      <c r="CH33" s="223"/>
      <c r="CI33" s="223"/>
      <c r="CJ33" s="223"/>
      <c r="CK33" s="743">
        <v>52.756172839506171</v>
      </c>
      <c r="CL33" s="743">
        <v>52.756172839506171</v>
      </c>
      <c r="CM33" s="743">
        <v>52.756172839506171</v>
      </c>
      <c r="CN33" s="743">
        <v>52.756172839506171</v>
      </c>
      <c r="CO33" s="743">
        <v>52.756172839506171</v>
      </c>
      <c r="CP33" s="743">
        <v>52.756172839506171</v>
      </c>
      <c r="CQ33" s="743">
        <v>52.756172839506171</v>
      </c>
      <c r="CR33" s="743">
        <v>52.756172839506171</v>
      </c>
      <c r="CS33" s="743">
        <v>52.756172839506171</v>
      </c>
      <c r="CT33" s="743">
        <v>52.756172839506171</v>
      </c>
      <c r="CU33" s="743">
        <v>52.756172839506171</v>
      </c>
      <c r="CV33" s="743">
        <v>52.756172839506171</v>
      </c>
      <c r="CW33" s="743">
        <v>52.756172839506171</v>
      </c>
      <c r="CX33" s="743">
        <v>52.756172839506171</v>
      </c>
      <c r="CY33" s="731">
        <v>52.756172839506171</v>
      </c>
      <c r="CZ33" s="731">
        <v>52.756172839506171</v>
      </c>
      <c r="DA33" s="731">
        <v>52.756172839506171</v>
      </c>
      <c r="DB33" s="731">
        <v>52.756172839506171</v>
      </c>
      <c r="DC33" s="731">
        <v>52.756172839506171</v>
      </c>
      <c r="DD33" s="731">
        <v>52.756172839506171</v>
      </c>
      <c r="DE33" s="731">
        <v>52.756172839506171</v>
      </c>
      <c r="DF33" s="731">
        <v>52.756172839506171</v>
      </c>
      <c r="DG33" s="731">
        <v>52.756172839506171</v>
      </c>
      <c r="DH33" s="731"/>
      <c r="DI33" s="731"/>
      <c r="DJ33" s="731"/>
      <c r="DK33" s="731"/>
      <c r="DL33" s="731"/>
      <c r="DM33" s="731"/>
      <c r="DN33" s="731"/>
      <c r="DO33" s="731"/>
      <c r="DP33" s="731"/>
      <c r="DQ33" s="731"/>
      <c r="DR33" s="731"/>
      <c r="DS33" s="731"/>
      <c r="DT33" s="731"/>
      <c r="DU33" s="731"/>
      <c r="DV33" s="731"/>
      <c r="DW33" s="731"/>
      <c r="DX33" s="731"/>
      <c r="DY33" s="731"/>
      <c r="DZ33" s="731"/>
      <c r="EA33" s="731"/>
      <c r="EB33" s="731"/>
      <c r="EC33" s="731"/>
      <c r="ED33" s="731"/>
      <c r="EE33" s="731"/>
      <c r="EF33" s="731"/>
      <c r="EG33" s="731"/>
      <c r="EH33" s="731"/>
      <c r="EI33" s="731"/>
    </row>
    <row r="34" spans="1:139">
      <c r="A34" s="760" t="s">
        <v>139</v>
      </c>
      <c r="B34" s="761" t="s">
        <v>30</v>
      </c>
      <c r="C34" s="762"/>
      <c r="D34" s="762"/>
      <c r="E34" s="762"/>
      <c r="F34" s="762"/>
      <c r="G34" s="762"/>
      <c r="H34" s="762"/>
      <c r="I34" s="762"/>
      <c r="J34" s="762"/>
      <c r="K34" s="762"/>
      <c r="L34" s="762"/>
      <c r="M34" s="762"/>
      <c r="N34" s="762"/>
      <c r="O34" s="762"/>
      <c r="P34" s="762"/>
      <c r="Q34" s="764">
        <v>40.629629629629626</v>
      </c>
      <c r="R34" s="764">
        <v>40.629629629629626</v>
      </c>
      <c r="S34" s="764">
        <v>40.629629629629626</v>
      </c>
      <c r="T34" s="764">
        <v>40.629629629629626</v>
      </c>
      <c r="U34" s="764">
        <v>40.629629629629626</v>
      </c>
      <c r="V34" s="764">
        <v>40.629629629629626</v>
      </c>
      <c r="W34" s="764">
        <v>40.629629629629626</v>
      </c>
      <c r="X34" s="764">
        <v>40.629629629629626</v>
      </c>
      <c r="Y34" s="768" t="e">
        <f t="shared" ref="Y34:Z34" si="49">Y18+2</f>
        <v>#REF!</v>
      </c>
      <c r="Z34" s="766">
        <f t="shared" si="49"/>
        <v>40.629629629629626</v>
      </c>
      <c r="AA34" s="825">
        <v>60</v>
      </c>
      <c r="AB34" s="827">
        <v>60</v>
      </c>
      <c r="AC34" s="825">
        <v>60</v>
      </c>
      <c r="AD34" s="827">
        <v>60</v>
      </c>
      <c r="AE34" s="827">
        <v>60</v>
      </c>
      <c r="AF34" s="827">
        <v>60</v>
      </c>
      <c r="AG34" s="827">
        <v>55</v>
      </c>
      <c r="AH34" s="825">
        <v>59</v>
      </c>
      <c r="AI34" s="827">
        <v>59</v>
      </c>
      <c r="AJ34" s="827">
        <v>60</v>
      </c>
      <c r="AK34" s="829">
        <v>60</v>
      </c>
      <c r="AL34" s="831">
        <v>60</v>
      </c>
      <c r="AM34" s="772">
        <v>60</v>
      </c>
      <c r="AN34" s="772">
        <v>60</v>
      </c>
      <c r="AO34" s="833">
        <v>55</v>
      </c>
      <c r="AP34" s="833">
        <v>55</v>
      </c>
      <c r="AQ34" s="833">
        <v>55</v>
      </c>
      <c r="AR34" s="833">
        <v>55</v>
      </c>
      <c r="AS34" s="833">
        <v>55</v>
      </c>
      <c r="AT34" s="833">
        <v>55</v>
      </c>
      <c r="AU34" s="833">
        <v>50</v>
      </c>
      <c r="AV34" s="833">
        <v>50</v>
      </c>
      <c r="AW34" s="833">
        <v>55</v>
      </c>
      <c r="AX34" s="833">
        <v>55</v>
      </c>
      <c r="AY34" s="833">
        <v>55</v>
      </c>
      <c r="AZ34" s="833">
        <v>55</v>
      </c>
      <c r="BA34" s="833">
        <v>55</v>
      </c>
      <c r="BB34" s="833">
        <v>55</v>
      </c>
      <c r="BC34" s="833">
        <v>55</v>
      </c>
      <c r="BD34" s="833">
        <v>55</v>
      </c>
      <c r="BE34" s="833">
        <v>55</v>
      </c>
      <c r="BF34" s="833">
        <v>55</v>
      </c>
      <c r="BG34" s="833">
        <v>55</v>
      </c>
      <c r="BH34" s="833">
        <v>55</v>
      </c>
      <c r="BI34" s="833">
        <v>55</v>
      </c>
      <c r="BJ34" s="833">
        <v>55</v>
      </c>
      <c r="BK34" s="833">
        <v>55</v>
      </c>
      <c r="BL34" s="833">
        <v>55</v>
      </c>
      <c r="BM34" s="833">
        <v>55</v>
      </c>
      <c r="BN34" s="833">
        <v>55</v>
      </c>
      <c r="BO34" s="833">
        <v>55</v>
      </c>
      <c r="BP34" s="833">
        <v>55</v>
      </c>
      <c r="BQ34" s="833">
        <v>50</v>
      </c>
      <c r="BR34" s="833">
        <v>50</v>
      </c>
      <c r="BS34" s="833">
        <v>50</v>
      </c>
      <c r="BT34" s="833">
        <v>50</v>
      </c>
      <c r="BU34" s="833">
        <v>50</v>
      </c>
      <c r="BV34" s="833">
        <v>50</v>
      </c>
      <c r="BW34" s="833">
        <v>50</v>
      </c>
      <c r="BX34" s="833">
        <v>50</v>
      </c>
      <c r="BY34" s="833">
        <v>50</v>
      </c>
      <c r="BZ34" s="833">
        <v>50</v>
      </c>
      <c r="CA34" s="833">
        <v>50</v>
      </c>
      <c r="CB34" s="833">
        <v>50</v>
      </c>
      <c r="CC34" s="833">
        <v>50</v>
      </c>
      <c r="CD34" s="833">
        <v>50</v>
      </c>
      <c r="CE34" s="833">
        <v>45</v>
      </c>
      <c r="CF34" s="833">
        <v>45</v>
      </c>
      <c r="CG34" s="833">
        <v>45</v>
      </c>
      <c r="CH34" s="833"/>
      <c r="CI34" s="833"/>
      <c r="CJ34" s="833"/>
      <c r="CK34" s="778">
        <v>40.629629629629626</v>
      </c>
      <c r="CL34" s="778">
        <v>40.629629629629626</v>
      </c>
      <c r="CM34" s="778">
        <v>40.629629629629626</v>
      </c>
      <c r="CN34" s="778">
        <v>40.629629629629626</v>
      </c>
      <c r="CO34" s="778">
        <v>40.629629629629626</v>
      </c>
      <c r="CP34" s="778">
        <v>40.629629629629626</v>
      </c>
      <c r="CQ34" s="778">
        <v>40.629629629629626</v>
      </c>
      <c r="CR34" s="778">
        <v>40.629629629629626</v>
      </c>
      <c r="CS34" s="778">
        <v>40.629629629629626</v>
      </c>
      <c r="CT34" s="778">
        <v>40.629629629629626</v>
      </c>
      <c r="CU34" s="778">
        <v>40.629629629629626</v>
      </c>
      <c r="CV34" s="778">
        <v>40.629629629629626</v>
      </c>
      <c r="CW34" s="778">
        <v>40.629629629629626</v>
      </c>
      <c r="CX34" s="778">
        <v>40.629629629629626</v>
      </c>
      <c r="CY34" s="778">
        <v>40.629629629629626</v>
      </c>
      <c r="CZ34" s="778">
        <v>40.629629629629626</v>
      </c>
      <c r="DA34" s="778">
        <v>40.629629629629626</v>
      </c>
      <c r="DB34" s="778">
        <v>40.629629629629626</v>
      </c>
      <c r="DC34" s="778">
        <v>40.629629629629626</v>
      </c>
      <c r="DD34" s="778">
        <v>40.629629629629626</v>
      </c>
      <c r="DE34" s="731">
        <v>40.629629629629626</v>
      </c>
      <c r="DF34" s="731">
        <v>40.629629629629626</v>
      </c>
      <c r="DG34" s="731">
        <v>40.629629629629626</v>
      </c>
      <c r="DH34" s="731"/>
      <c r="DI34" s="731"/>
      <c r="DJ34" s="731"/>
      <c r="DK34" s="731"/>
      <c r="DL34" s="731"/>
      <c r="DM34" s="731"/>
      <c r="DN34" s="731"/>
      <c r="DO34" s="731"/>
      <c r="DP34" s="731"/>
      <c r="DQ34" s="731"/>
      <c r="DR34" s="731"/>
      <c r="DS34" s="731"/>
      <c r="DT34" s="731"/>
      <c r="DU34" s="731"/>
      <c r="DV34" s="731"/>
      <c r="DW34" s="731"/>
      <c r="DX34" s="731"/>
      <c r="DY34" s="731"/>
      <c r="DZ34" s="731"/>
      <c r="EA34" s="731"/>
      <c r="EB34" s="731"/>
      <c r="EC34" s="731"/>
      <c r="ED34" s="731"/>
      <c r="EE34" s="731"/>
      <c r="EF34" s="731"/>
      <c r="EG34" s="731"/>
      <c r="EH34" s="731"/>
      <c r="EI34" s="731"/>
    </row>
    <row r="35" spans="1:139">
      <c r="A35" s="719" t="s">
        <v>95</v>
      </c>
      <c r="B35" s="720" t="s">
        <v>18</v>
      </c>
      <c r="C35" s="721"/>
      <c r="D35" s="721">
        <v>34</v>
      </c>
      <c r="E35" s="721">
        <v>34</v>
      </c>
      <c r="F35" s="721">
        <v>34</v>
      </c>
      <c r="G35" s="721">
        <v>34</v>
      </c>
      <c r="H35" s="721">
        <v>34</v>
      </c>
      <c r="I35" s="721">
        <v>35</v>
      </c>
      <c r="J35" s="721">
        <v>34</v>
      </c>
      <c r="K35" s="721">
        <v>35</v>
      </c>
      <c r="L35" s="721">
        <v>35</v>
      </c>
      <c r="M35" s="721">
        <v>34</v>
      </c>
      <c r="N35" s="721">
        <v>34</v>
      </c>
      <c r="O35" s="721">
        <v>35</v>
      </c>
      <c r="P35" s="721">
        <v>34</v>
      </c>
      <c r="Q35" s="721">
        <v>34</v>
      </c>
      <c r="R35" s="721">
        <v>35</v>
      </c>
      <c r="S35" s="721">
        <v>35</v>
      </c>
      <c r="T35" s="721">
        <v>34</v>
      </c>
      <c r="U35" s="721">
        <v>36</v>
      </c>
      <c r="V35" s="721">
        <v>34</v>
      </c>
      <c r="W35" s="721">
        <v>34</v>
      </c>
      <c r="X35" s="721">
        <v>34.6</v>
      </c>
      <c r="Y35" s="727">
        <v>35.21</v>
      </c>
      <c r="Z35" s="733">
        <v>34.5</v>
      </c>
      <c r="AA35" s="835">
        <v>35.409999999999997</v>
      </c>
      <c r="AB35" s="837">
        <v>34.159999999999997</v>
      </c>
      <c r="AC35" s="837">
        <v>34.18</v>
      </c>
      <c r="AD35" s="733">
        <v>34.72</v>
      </c>
      <c r="AE35" s="733">
        <v>34.090000000000003</v>
      </c>
      <c r="AF35" s="733">
        <v>34.090000000000003</v>
      </c>
      <c r="AG35" s="733">
        <v>32.6</v>
      </c>
      <c r="AH35" s="837">
        <v>34.1</v>
      </c>
      <c r="AI35" s="733">
        <v>34.1</v>
      </c>
      <c r="AJ35" s="733">
        <v>36.17</v>
      </c>
      <c r="AK35" s="727">
        <v>30.09</v>
      </c>
      <c r="AL35" s="727">
        <v>33.11</v>
      </c>
      <c r="AM35" s="223">
        <v>33.03</v>
      </c>
      <c r="AN35" s="223">
        <v>33.409999999999997</v>
      </c>
      <c r="AO35" s="223">
        <v>32.97</v>
      </c>
      <c r="AP35" s="223">
        <v>33.799999999999997</v>
      </c>
      <c r="AQ35" s="223">
        <v>33.979999999999997</v>
      </c>
      <c r="AR35" s="223">
        <v>34.020000000000003</v>
      </c>
      <c r="AS35" s="223">
        <v>33.53</v>
      </c>
      <c r="AT35" s="223">
        <v>22.51</v>
      </c>
      <c r="AU35" s="223">
        <v>33.04</v>
      </c>
      <c r="AV35" s="223">
        <v>33.07</v>
      </c>
      <c r="AW35" s="223">
        <v>33.17</v>
      </c>
      <c r="AX35" s="223">
        <v>33.17</v>
      </c>
      <c r="AY35" s="223">
        <v>32.549999999999997</v>
      </c>
      <c r="AZ35" s="223">
        <v>32</v>
      </c>
      <c r="BA35" s="223">
        <v>31.74</v>
      </c>
      <c r="BB35" s="223">
        <v>31.59</v>
      </c>
      <c r="BC35" s="223">
        <v>32.54</v>
      </c>
      <c r="BD35" s="223">
        <v>30.49</v>
      </c>
      <c r="BE35" s="223">
        <v>32.46</v>
      </c>
      <c r="BF35" s="223">
        <v>32.619999999999997</v>
      </c>
      <c r="BG35" s="223">
        <v>32.42</v>
      </c>
      <c r="BH35" s="223">
        <v>31.95</v>
      </c>
      <c r="BI35" s="223">
        <v>32.869999999999997</v>
      </c>
      <c r="BJ35" s="223">
        <v>30.67</v>
      </c>
      <c r="BK35" s="223">
        <v>31.64</v>
      </c>
      <c r="BL35" s="223">
        <v>34</v>
      </c>
      <c r="BM35" s="223">
        <v>32.65</v>
      </c>
      <c r="BN35" s="223">
        <v>32.04</v>
      </c>
      <c r="BO35" s="223">
        <v>31.89</v>
      </c>
      <c r="BP35" s="223">
        <v>31.97</v>
      </c>
      <c r="BQ35" s="223">
        <v>32.630000000000003</v>
      </c>
      <c r="BR35" s="223">
        <v>31.54</v>
      </c>
      <c r="BS35" s="223">
        <v>31.87</v>
      </c>
      <c r="BT35" s="223">
        <v>32.06</v>
      </c>
      <c r="BU35" s="223">
        <v>32.06</v>
      </c>
      <c r="BV35" s="223">
        <v>31.91</v>
      </c>
      <c r="BW35" s="727">
        <v>31.5</v>
      </c>
      <c r="BX35" s="727">
        <v>21.84</v>
      </c>
      <c r="BY35" s="727">
        <v>31.91</v>
      </c>
      <c r="BZ35" s="727">
        <v>32.04</v>
      </c>
      <c r="CA35" s="727">
        <v>31.14</v>
      </c>
      <c r="CB35" s="727">
        <v>31.18</v>
      </c>
      <c r="CC35" s="727">
        <v>31.17</v>
      </c>
      <c r="CD35" s="727">
        <v>31.25</v>
      </c>
      <c r="CE35" s="727">
        <v>31.77</v>
      </c>
      <c r="CF35" s="727">
        <v>31.69</v>
      </c>
      <c r="CG35" s="223"/>
      <c r="CH35" s="223"/>
      <c r="CI35" s="223"/>
      <c r="CJ35" s="223"/>
      <c r="CK35" s="223">
        <v>32.47</v>
      </c>
      <c r="CL35" s="223">
        <v>32.54</v>
      </c>
      <c r="CM35" s="223">
        <v>32.14</v>
      </c>
      <c r="CN35" s="223">
        <v>32.31</v>
      </c>
      <c r="CO35" s="223"/>
      <c r="CP35" s="223">
        <v>32.380000000000003</v>
      </c>
      <c r="CQ35" s="223">
        <v>32.54</v>
      </c>
      <c r="CR35" s="223">
        <v>31.74</v>
      </c>
      <c r="CS35" s="223">
        <v>30.52</v>
      </c>
      <c r="CT35" s="223">
        <v>32.119999999999997</v>
      </c>
      <c r="CU35" s="223"/>
      <c r="CV35" s="223"/>
      <c r="CW35" s="223"/>
      <c r="CX35" s="223"/>
      <c r="CY35" s="223"/>
      <c r="CZ35" s="223"/>
      <c r="DA35" s="223"/>
      <c r="DB35" s="223"/>
      <c r="DC35" s="223"/>
      <c r="DD35" s="223"/>
      <c r="DE35" s="223"/>
      <c r="DF35" s="223"/>
      <c r="DG35" s="223"/>
      <c r="DH35" s="223"/>
      <c r="DI35" s="223"/>
      <c r="DJ35" s="223"/>
      <c r="DK35" s="223"/>
      <c r="DL35" s="223"/>
      <c r="DM35" s="223"/>
      <c r="DN35" s="223"/>
      <c r="DO35" s="223"/>
      <c r="DP35" s="223"/>
      <c r="DQ35" s="223"/>
      <c r="DR35" s="223"/>
      <c r="DS35" s="223"/>
      <c r="DT35" s="223"/>
      <c r="DU35" s="223"/>
      <c r="DV35" s="223"/>
      <c r="DW35" s="223"/>
      <c r="DX35" s="223"/>
      <c r="DY35" s="223"/>
      <c r="DZ35" s="223"/>
      <c r="EA35" s="223"/>
      <c r="EB35" s="223"/>
      <c r="EC35" s="223"/>
      <c r="ED35" s="223"/>
      <c r="EE35" s="223"/>
      <c r="EF35" s="223"/>
      <c r="EG35" s="223"/>
      <c r="EH35" s="223"/>
      <c r="EI35" s="223"/>
    </row>
    <row r="36" spans="1:139">
      <c r="A36" s="738" t="s">
        <v>95</v>
      </c>
      <c r="B36" s="739" t="s">
        <v>24</v>
      </c>
      <c r="C36" s="740"/>
      <c r="D36" s="740">
        <v>41</v>
      </c>
      <c r="E36" s="740">
        <v>41</v>
      </c>
      <c r="F36" s="740">
        <v>40</v>
      </c>
      <c r="G36" s="740">
        <v>40</v>
      </c>
      <c r="H36" s="740">
        <v>40</v>
      </c>
      <c r="I36" s="740">
        <v>41</v>
      </c>
      <c r="J36" s="740">
        <v>40</v>
      </c>
      <c r="K36" s="740">
        <v>40</v>
      </c>
      <c r="L36" s="740">
        <v>40</v>
      </c>
      <c r="M36" s="740">
        <v>28</v>
      </c>
      <c r="N36" s="740">
        <v>40</v>
      </c>
      <c r="O36" s="740">
        <v>37</v>
      </c>
      <c r="P36" s="740">
        <v>40</v>
      </c>
      <c r="Q36" s="740">
        <v>39</v>
      </c>
      <c r="R36" s="740">
        <v>40</v>
      </c>
      <c r="S36" s="740">
        <v>40</v>
      </c>
      <c r="T36" s="740">
        <v>40</v>
      </c>
      <c r="U36" s="740">
        <v>41</v>
      </c>
      <c r="V36" s="740">
        <v>38</v>
      </c>
      <c r="W36" s="740">
        <v>40</v>
      </c>
      <c r="X36" s="740">
        <v>41.35</v>
      </c>
      <c r="Y36" s="750">
        <v>41.05</v>
      </c>
      <c r="Z36" s="795">
        <v>41.31</v>
      </c>
      <c r="AA36" s="839">
        <v>41.19</v>
      </c>
      <c r="AB36" s="840">
        <v>41.34</v>
      </c>
      <c r="AC36" s="840">
        <v>41.42</v>
      </c>
      <c r="AD36" s="795">
        <v>41.61</v>
      </c>
      <c r="AE36" s="795">
        <v>41.47</v>
      </c>
      <c r="AF36" s="795">
        <v>41.47</v>
      </c>
      <c r="AG36" s="795">
        <v>41.44</v>
      </c>
      <c r="AH36" s="840">
        <v>41.88</v>
      </c>
      <c r="AI36" s="795">
        <v>41.88</v>
      </c>
      <c r="AJ36" s="795">
        <v>41.64</v>
      </c>
      <c r="AK36" s="727">
        <v>41.5</v>
      </c>
      <c r="AL36" s="750">
        <v>41.79</v>
      </c>
      <c r="AM36" s="750">
        <v>26.43</v>
      </c>
      <c r="AN36" s="750">
        <v>41.99</v>
      </c>
      <c r="AO36" s="750">
        <v>39.04</v>
      </c>
      <c r="AP36" s="750">
        <v>41.57</v>
      </c>
      <c r="AQ36" s="750">
        <v>41.58</v>
      </c>
      <c r="AR36" s="223">
        <v>41.69</v>
      </c>
      <c r="AS36" s="223">
        <v>40</v>
      </c>
      <c r="AT36" s="223">
        <v>36.04</v>
      </c>
      <c r="AU36" s="223">
        <v>36.29</v>
      </c>
      <c r="AV36" s="223">
        <v>32.6</v>
      </c>
      <c r="AW36" s="750">
        <v>22.87</v>
      </c>
      <c r="AX36" s="750">
        <v>22.87</v>
      </c>
      <c r="AY36" s="750">
        <v>31.61</v>
      </c>
      <c r="AZ36" s="750">
        <v>31.18</v>
      </c>
      <c r="BA36" s="750">
        <v>31.03</v>
      </c>
      <c r="BB36" s="750">
        <v>33.44</v>
      </c>
      <c r="BC36" s="750"/>
      <c r="BD36" s="750">
        <v>31</v>
      </c>
      <c r="BE36" s="750"/>
      <c r="BF36" s="750"/>
      <c r="BG36" s="750"/>
      <c r="BH36" s="750"/>
      <c r="BI36" s="750"/>
      <c r="BJ36" s="750">
        <v>31.37</v>
      </c>
      <c r="BK36" s="750">
        <v>31.64</v>
      </c>
      <c r="BL36" s="750"/>
      <c r="BM36" s="750">
        <v>31.51</v>
      </c>
      <c r="BN36" s="750">
        <v>30.99</v>
      </c>
      <c r="BO36" s="750">
        <v>28.67</v>
      </c>
      <c r="BP36" s="750">
        <v>29.06</v>
      </c>
      <c r="BQ36" s="750">
        <v>29.4</v>
      </c>
      <c r="BR36" s="750">
        <v>28.22</v>
      </c>
      <c r="BS36" s="750">
        <v>28.37</v>
      </c>
      <c r="BT36" s="750">
        <v>28.49</v>
      </c>
      <c r="BU36" s="750">
        <v>28</v>
      </c>
      <c r="BV36" s="750">
        <v>27.81</v>
      </c>
      <c r="BW36" s="750">
        <v>24.91</v>
      </c>
      <c r="BX36" s="750">
        <v>24.88</v>
      </c>
      <c r="BY36" s="750">
        <v>24.39</v>
      </c>
      <c r="BZ36" s="750">
        <v>24.85</v>
      </c>
      <c r="CA36" s="750">
        <v>24.71</v>
      </c>
      <c r="CB36" s="750">
        <v>25.5</v>
      </c>
      <c r="CC36" s="750">
        <v>25</v>
      </c>
      <c r="CD36" s="750">
        <v>24.49</v>
      </c>
      <c r="CE36" s="750">
        <v>25.24</v>
      </c>
      <c r="CF36" s="750">
        <v>24.6</v>
      </c>
      <c r="CG36" s="223"/>
      <c r="CH36" s="223"/>
      <c r="CI36" s="223"/>
      <c r="CJ36" s="223"/>
      <c r="CK36" s="750">
        <v>17.2</v>
      </c>
      <c r="CL36" s="750">
        <v>24.87</v>
      </c>
      <c r="CM36" s="750">
        <v>24.66</v>
      </c>
      <c r="CN36" s="750">
        <v>24.41</v>
      </c>
      <c r="CO36" s="750"/>
      <c r="CP36" s="750">
        <v>24.46</v>
      </c>
      <c r="CQ36" s="750">
        <v>24.55</v>
      </c>
      <c r="CR36" s="750">
        <v>24.58</v>
      </c>
      <c r="CS36" s="750">
        <v>24.64</v>
      </c>
      <c r="CT36" s="223">
        <v>24.28</v>
      </c>
      <c r="CU36" s="223"/>
      <c r="CV36" s="223"/>
      <c r="CW36" s="223"/>
      <c r="CX36" s="223"/>
      <c r="CY36" s="223"/>
      <c r="CZ36" s="223"/>
      <c r="DA36" s="223"/>
      <c r="DB36" s="223"/>
      <c r="DC36" s="223"/>
      <c r="DD36" s="223"/>
      <c r="DE36" s="223"/>
      <c r="DF36" s="223"/>
      <c r="DG36" s="223"/>
      <c r="DH36" s="223"/>
      <c r="DI36" s="223"/>
      <c r="DJ36" s="223"/>
      <c r="DK36" s="223"/>
      <c r="DL36" s="223"/>
      <c r="DM36" s="223"/>
      <c r="DN36" s="223"/>
      <c r="DO36" s="223"/>
      <c r="DP36" s="223"/>
      <c r="DQ36" s="223"/>
      <c r="DR36" s="223"/>
      <c r="DS36" s="223"/>
      <c r="DT36" s="223"/>
      <c r="DU36" s="223"/>
      <c r="DV36" s="223"/>
      <c r="DW36" s="223"/>
      <c r="DX36" s="223"/>
      <c r="DY36" s="223"/>
      <c r="DZ36" s="223"/>
      <c r="EA36" s="223"/>
      <c r="EB36" s="223"/>
      <c r="EC36" s="223"/>
      <c r="ED36" s="223"/>
      <c r="EE36" s="223"/>
      <c r="EF36" s="223"/>
      <c r="EG36" s="223"/>
      <c r="EH36" s="223"/>
      <c r="EI36" s="223"/>
    </row>
    <row r="37" spans="1:139">
      <c r="A37" s="738" t="s">
        <v>95</v>
      </c>
      <c r="B37" s="739" t="s">
        <v>26</v>
      </c>
      <c r="C37" s="740"/>
      <c r="D37" s="740">
        <v>20</v>
      </c>
      <c r="E37" s="740">
        <v>20</v>
      </c>
      <c r="F37" s="740">
        <v>20</v>
      </c>
      <c r="G37" s="740">
        <v>21</v>
      </c>
      <c r="H37" s="740">
        <v>23</v>
      </c>
      <c r="I37" s="740">
        <v>23</v>
      </c>
      <c r="J37" s="740">
        <v>24</v>
      </c>
      <c r="K37" s="740">
        <v>25</v>
      </c>
      <c r="L37" s="740">
        <v>26</v>
      </c>
      <c r="M37" s="740">
        <v>26</v>
      </c>
      <c r="N37" s="740">
        <v>26</v>
      </c>
      <c r="O37" s="740">
        <v>27</v>
      </c>
      <c r="P37" s="740">
        <v>25</v>
      </c>
      <c r="Q37" s="740">
        <v>26</v>
      </c>
      <c r="R37" s="740">
        <v>29</v>
      </c>
      <c r="S37" s="740">
        <v>35</v>
      </c>
      <c r="T37" s="740">
        <v>28</v>
      </c>
      <c r="U37" s="740">
        <v>34</v>
      </c>
      <c r="V37" s="740">
        <v>32</v>
      </c>
      <c r="W37" s="740">
        <v>36</v>
      </c>
      <c r="X37" s="740">
        <v>37.06</v>
      </c>
      <c r="Y37" s="750">
        <v>36.64</v>
      </c>
      <c r="Z37" s="795">
        <v>36.11</v>
      </c>
      <c r="AA37" s="841">
        <v>37.299999999999997</v>
      </c>
      <c r="AB37" s="794">
        <v>35.71</v>
      </c>
      <c r="AC37" s="794">
        <v>31</v>
      </c>
      <c r="AD37" s="750">
        <v>38.26</v>
      </c>
      <c r="AE37" s="750">
        <v>37.72</v>
      </c>
      <c r="AF37" s="750">
        <v>37.72</v>
      </c>
      <c r="AG37" s="750">
        <v>38.36</v>
      </c>
      <c r="AH37" s="794">
        <v>37.93</v>
      </c>
      <c r="AI37" s="750">
        <v>37.93</v>
      </c>
      <c r="AJ37" s="750">
        <v>39.6</v>
      </c>
      <c r="AK37" s="727">
        <v>63.38</v>
      </c>
      <c r="AL37" s="750">
        <v>60.35</v>
      </c>
      <c r="AM37" s="750">
        <v>60.89</v>
      </c>
      <c r="AN37" s="750">
        <v>65</v>
      </c>
      <c r="AO37" s="750">
        <v>61.73</v>
      </c>
      <c r="AP37" s="750">
        <v>61.43</v>
      </c>
      <c r="AQ37" s="750">
        <v>61.92</v>
      </c>
      <c r="AR37" s="223">
        <v>54.55</v>
      </c>
      <c r="AS37" s="223">
        <v>51.83</v>
      </c>
      <c r="AT37" s="223">
        <v>49.47</v>
      </c>
      <c r="AU37" s="223">
        <v>52.31</v>
      </c>
      <c r="AV37" s="223">
        <v>43.82</v>
      </c>
      <c r="AW37" s="750">
        <v>50.01</v>
      </c>
      <c r="AX37" s="750">
        <v>50.01</v>
      </c>
      <c r="AY37" s="750">
        <v>49.59</v>
      </c>
      <c r="AZ37" s="750">
        <v>48.21</v>
      </c>
      <c r="BA37" s="750">
        <v>36.99</v>
      </c>
      <c r="BB37" s="750"/>
      <c r="BC37" s="750">
        <v>45.66</v>
      </c>
      <c r="BD37" s="750">
        <v>45.5</v>
      </c>
      <c r="BE37" s="750">
        <v>45.5</v>
      </c>
      <c r="BF37" s="750">
        <v>45.13</v>
      </c>
      <c r="BG37" s="750">
        <v>47.63</v>
      </c>
      <c r="BH37" s="750"/>
      <c r="BI37" s="750">
        <v>48.79</v>
      </c>
      <c r="BJ37" s="750">
        <v>49.04</v>
      </c>
      <c r="BK37" s="750">
        <v>48.2</v>
      </c>
      <c r="BL37" s="750"/>
      <c r="BM37" s="750">
        <v>49.29</v>
      </c>
      <c r="BN37" s="750">
        <v>49.71</v>
      </c>
      <c r="BO37" s="750">
        <v>49.82</v>
      </c>
      <c r="BP37" s="750">
        <v>49.05</v>
      </c>
      <c r="BQ37" s="750">
        <v>49.17</v>
      </c>
      <c r="BR37" s="750">
        <v>49.79</v>
      </c>
      <c r="BS37" s="750">
        <v>47.9</v>
      </c>
      <c r="BT37" s="750">
        <v>50.09</v>
      </c>
      <c r="BU37" s="750">
        <v>47.4</v>
      </c>
      <c r="BV37" s="750">
        <v>49.22</v>
      </c>
      <c r="BW37" s="750">
        <v>50.12</v>
      </c>
      <c r="BX37" s="750">
        <v>49</v>
      </c>
      <c r="BY37" s="750">
        <v>49.18</v>
      </c>
      <c r="BZ37" s="750">
        <v>50.32</v>
      </c>
      <c r="CA37" s="750">
        <v>48.03</v>
      </c>
      <c r="CB37" s="750">
        <v>48.27</v>
      </c>
      <c r="CC37" s="750">
        <v>50.12</v>
      </c>
      <c r="CD37" s="750">
        <v>50.27</v>
      </c>
      <c r="CE37" s="750">
        <v>48.01</v>
      </c>
      <c r="CF37" s="750">
        <v>49.97</v>
      </c>
      <c r="CG37" s="223"/>
      <c r="CH37" s="223"/>
      <c r="CI37" s="223"/>
      <c r="CJ37" s="223"/>
      <c r="CK37" s="750">
        <v>47.97</v>
      </c>
      <c r="CL37" s="750">
        <v>50.84</v>
      </c>
      <c r="CM37" s="750">
        <v>49.45</v>
      </c>
      <c r="CN37" s="750">
        <v>50.51</v>
      </c>
      <c r="CO37" s="750"/>
      <c r="CP37" s="750">
        <v>49.89</v>
      </c>
      <c r="CQ37" s="750">
        <v>47.13</v>
      </c>
      <c r="CR37" s="750">
        <v>49.47</v>
      </c>
      <c r="CS37" s="750">
        <v>49.69</v>
      </c>
      <c r="CT37" s="223">
        <v>51.04</v>
      </c>
      <c r="CU37" s="223"/>
      <c r="CV37" s="223"/>
      <c r="CW37" s="223"/>
      <c r="CX37" s="223"/>
      <c r="CY37" s="223"/>
      <c r="CZ37" s="223"/>
      <c r="DA37" s="223"/>
      <c r="DB37" s="223"/>
      <c r="DC37" s="223"/>
      <c r="DD37" s="223"/>
      <c r="DE37" s="223"/>
      <c r="DF37" s="223"/>
      <c r="DG37" s="223"/>
      <c r="DH37" s="223"/>
      <c r="DI37" s="223"/>
      <c r="DJ37" s="223"/>
      <c r="DK37" s="223"/>
      <c r="DL37" s="223"/>
      <c r="DM37" s="223"/>
      <c r="DN37" s="223"/>
      <c r="DO37" s="223"/>
      <c r="DP37" s="223"/>
      <c r="DQ37" s="223"/>
      <c r="DR37" s="223"/>
      <c r="DS37" s="223"/>
      <c r="DT37" s="223"/>
      <c r="DU37" s="223"/>
      <c r="DV37" s="223"/>
      <c r="DW37" s="223"/>
      <c r="DX37" s="223"/>
      <c r="DY37" s="223"/>
      <c r="DZ37" s="223"/>
      <c r="EA37" s="223"/>
      <c r="EB37" s="223"/>
      <c r="EC37" s="223"/>
      <c r="ED37" s="223"/>
      <c r="EE37" s="223"/>
      <c r="EF37" s="223"/>
      <c r="EG37" s="223"/>
      <c r="EH37" s="223"/>
      <c r="EI37" s="223"/>
    </row>
    <row r="38" spans="1:139">
      <c r="A38" s="738" t="s">
        <v>95</v>
      </c>
      <c r="B38" s="739" t="s">
        <v>29</v>
      </c>
      <c r="C38" s="740"/>
      <c r="D38" s="740">
        <v>40</v>
      </c>
      <c r="E38" s="740">
        <v>41</v>
      </c>
      <c r="F38" s="740">
        <v>40</v>
      </c>
      <c r="G38" s="740">
        <v>38</v>
      </c>
      <c r="H38" s="740">
        <v>39</v>
      </c>
      <c r="I38" s="740">
        <v>39</v>
      </c>
      <c r="J38" s="740">
        <v>40</v>
      </c>
      <c r="K38" s="740">
        <v>42</v>
      </c>
      <c r="L38" s="740">
        <v>40</v>
      </c>
      <c r="M38" s="740">
        <v>37</v>
      </c>
      <c r="N38" s="740">
        <v>39</v>
      </c>
      <c r="O38" s="740">
        <v>41</v>
      </c>
      <c r="P38" s="740">
        <v>39</v>
      </c>
      <c r="Q38" s="740">
        <v>38</v>
      </c>
      <c r="R38" s="740">
        <v>40</v>
      </c>
      <c r="S38" s="740">
        <v>44</v>
      </c>
      <c r="T38" s="740">
        <v>33</v>
      </c>
      <c r="U38" s="740">
        <v>80</v>
      </c>
      <c r="V38" s="740">
        <v>39</v>
      </c>
      <c r="W38" s="740">
        <v>41</v>
      </c>
      <c r="X38" s="740">
        <v>39.11</v>
      </c>
      <c r="Y38" s="795">
        <v>38.979999999999997</v>
      </c>
      <c r="Z38" s="795">
        <v>39.49</v>
      </c>
      <c r="AA38" s="841">
        <v>39.69</v>
      </c>
      <c r="AB38" s="794">
        <v>40.11</v>
      </c>
      <c r="AC38" s="794">
        <v>40</v>
      </c>
      <c r="AD38" s="750">
        <v>41.66</v>
      </c>
      <c r="AE38" s="750">
        <v>40.11</v>
      </c>
      <c r="AF38" s="750">
        <v>40.11</v>
      </c>
      <c r="AG38" s="750">
        <v>44.28</v>
      </c>
      <c r="AH38" s="794"/>
      <c r="AI38" s="750"/>
      <c r="AJ38" s="750">
        <v>40.81</v>
      </c>
      <c r="AK38" s="727">
        <v>39.78</v>
      </c>
      <c r="AL38" s="750">
        <v>39.69</v>
      </c>
      <c r="AM38" s="750">
        <v>41.12</v>
      </c>
      <c r="AN38" s="750">
        <v>40</v>
      </c>
      <c r="AO38" s="750">
        <v>40.49</v>
      </c>
      <c r="AP38" s="750">
        <v>40.35</v>
      </c>
      <c r="AQ38" s="750">
        <v>39.33</v>
      </c>
      <c r="AR38" s="223">
        <v>40.340000000000003</v>
      </c>
      <c r="AS38" s="223">
        <v>39.71</v>
      </c>
      <c r="AT38" s="223"/>
      <c r="AU38" s="223">
        <v>40.14</v>
      </c>
      <c r="AV38" s="223">
        <v>58.95</v>
      </c>
      <c r="AW38" s="750">
        <v>40.42</v>
      </c>
      <c r="AX38" s="750">
        <v>40.42</v>
      </c>
      <c r="AY38" s="750">
        <v>40.42</v>
      </c>
      <c r="AZ38" s="750">
        <v>40</v>
      </c>
      <c r="BA38" s="750">
        <v>40.08</v>
      </c>
      <c r="BB38" s="750">
        <v>40.1</v>
      </c>
      <c r="BC38" s="750">
        <v>40.35</v>
      </c>
      <c r="BD38" s="750">
        <v>40.81</v>
      </c>
      <c r="BE38" s="750">
        <v>39.33</v>
      </c>
      <c r="BF38" s="750">
        <v>39.93</v>
      </c>
      <c r="BG38" s="750">
        <v>40.01</v>
      </c>
      <c r="BH38" s="750">
        <v>35.93</v>
      </c>
      <c r="BI38" s="750">
        <v>43.98</v>
      </c>
      <c r="BJ38" s="750">
        <v>40.590000000000003</v>
      </c>
      <c r="BK38" s="750">
        <v>40</v>
      </c>
      <c r="BL38" s="750">
        <v>40</v>
      </c>
      <c r="BM38" s="750">
        <v>39.75</v>
      </c>
      <c r="BN38" s="750">
        <v>40</v>
      </c>
      <c r="BO38" s="750">
        <v>40</v>
      </c>
      <c r="BP38" s="750"/>
      <c r="BQ38" s="750">
        <v>40.35</v>
      </c>
      <c r="BR38" s="750">
        <v>40.11</v>
      </c>
      <c r="BS38" s="750">
        <v>40.6</v>
      </c>
      <c r="BT38" s="750">
        <v>40.49</v>
      </c>
      <c r="BU38" s="750">
        <v>40.200000000000003</v>
      </c>
      <c r="BV38" s="750">
        <v>38.93</v>
      </c>
      <c r="BW38" s="750">
        <v>40.82</v>
      </c>
      <c r="BX38" s="750">
        <v>39.869999999999997</v>
      </c>
      <c r="BY38" s="750">
        <v>40.08</v>
      </c>
      <c r="BZ38" s="750">
        <v>39.65</v>
      </c>
      <c r="CA38" s="750">
        <v>40.19</v>
      </c>
      <c r="CB38" s="750">
        <v>42.04</v>
      </c>
      <c r="CC38" s="750">
        <v>40.04</v>
      </c>
      <c r="CD38" s="750">
        <v>40.08</v>
      </c>
      <c r="CE38" s="750">
        <v>40</v>
      </c>
      <c r="CF38" s="750">
        <v>40.020000000000003</v>
      </c>
      <c r="CG38" s="223"/>
      <c r="CH38" s="223"/>
      <c r="CI38" s="223"/>
      <c r="CJ38" s="223"/>
      <c r="CK38" s="750"/>
      <c r="CL38" s="750"/>
      <c r="CM38" s="750"/>
      <c r="CN38" s="750"/>
      <c r="CO38" s="750"/>
      <c r="CP38" s="750">
        <v>49.79</v>
      </c>
      <c r="CQ38" s="750">
        <v>50.24</v>
      </c>
      <c r="CR38" s="750">
        <v>31.69</v>
      </c>
      <c r="CS38" s="750">
        <v>50.12</v>
      </c>
      <c r="CT38" s="223">
        <v>53.18</v>
      </c>
      <c r="CU38" s="223"/>
      <c r="CV38" s="223"/>
      <c r="CW38" s="223"/>
      <c r="CX38" s="223"/>
      <c r="CY38" s="223"/>
      <c r="CZ38" s="223"/>
      <c r="DA38" s="223"/>
      <c r="DB38" s="223"/>
      <c r="DC38" s="223"/>
      <c r="DD38" s="223"/>
      <c r="DE38" s="223"/>
      <c r="DF38" s="223"/>
      <c r="DG38" s="223"/>
      <c r="DH38" s="223"/>
      <c r="DI38" s="223"/>
      <c r="DJ38" s="223"/>
      <c r="DK38" s="223"/>
      <c r="DL38" s="223"/>
      <c r="DM38" s="223"/>
      <c r="DN38" s="223"/>
      <c r="DO38" s="223"/>
      <c r="DP38" s="223"/>
      <c r="DQ38" s="223"/>
      <c r="DR38" s="223"/>
      <c r="DS38" s="223"/>
      <c r="DT38" s="223"/>
      <c r="DU38" s="223"/>
      <c r="DV38" s="223"/>
      <c r="DW38" s="223"/>
      <c r="DX38" s="223"/>
      <c r="DY38" s="223"/>
      <c r="DZ38" s="223"/>
      <c r="EA38" s="223"/>
      <c r="EB38" s="223"/>
      <c r="EC38" s="223"/>
      <c r="ED38" s="223"/>
      <c r="EE38" s="223"/>
      <c r="EF38" s="223"/>
      <c r="EG38" s="223"/>
      <c r="EH38" s="223"/>
      <c r="EI38" s="223"/>
    </row>
    <row r="39" spans="1:139">
      <c r="A39" s="738" t="s">
        <v>95</v>
      </c>
      <c r="B39" s="739" t="s">
        <v>94</v>
      </c>
      <c r="C39" s="740"/>
      <c r="D39" s="740">
        <v>32</v>
      </c>
      <c r="E39" s="740">
        <v>31</v>
      </c>
      <c r="F39" s="740">
        <v>31</v>
      </c>
      <c r="G39" s="740">
        <v>30</v>
      </c>
      <c r="H39" s="740">
        <v>31</v>
      </c>
      <c r="I39" s="740">
        <v>30</v>
      </c>
      <c r="J39" s="740">
        <v>31</v>
      </c>
      <c r="K39" s="740">
        <v>34</v>
      </c>
      <c r="L39" s="740"/>
      <c r="M39" s="740">
        <v>30</v>
      </c>
      <c r="N39" s="740">
        <v>30</v>
      </c>
      <c r="O39" s="740">
        <v>30</v>
      </c>
      <c r="P39" s="740">
        <v>30</v>
      </c>
      <c r="Q39" s="740"/>
      <c r="R39" s="740"/>
      <c r="S39" s="740">
        <v>33</v>
      </c>
      <c r="T39" s="740">
        <v>33</v>
      </c>
      <c r="U39" s="740">
        <v>32</v>
      </c>
      <c r="V39" s="740">
        <v>33</v>
      </c>
      <c r="W39" s="740">
        <v>32</v>
      </c>
      <c r="X39" s="740">
        <v>37.32</v>
      </c>
      <c r="Y39" s="795">
        <v>47.08</v>
      </c>
      <c r="Z39" s="795">
        <v>32.049999999999997</v>
      </c>
      <c r="AA39" s="841">
        <v>33.35</v>
      </c>
      <c r="AB39" s="794">
        <v>32.86</v>
      </c>
      <c r="AC39" s="794"/>
      <c r="AD39" s="750"/>
      <c r="AE39" s="750"/>
      <c r="AF39" s="750"/>
      <c r="AG39" s="750"/>
      <c r="AH39" s="794"/>
      <c r="AI39" s="750"/>
      <c r="AJ39" s="750"/>
      <c r="AK39" s="750"/>
      <c r="AL39" s="750"/>
      <c r="AM39" s="750"/>
      <c r="AN39" s="750"/>
      <c r="AO39" s="750"/>
      <c r="AP39" s="750"/>
      <c r="AQ39" s="750"/>
      <c r="AR39" s="223"/>
      <c r="AS39" s="223"/>
      <c r="AT39" s="223"/>
      <c r="AU39" s="223"/>
      <c r="AV39" s="223"/>
      <c r="AW39" s="750">
        <v>34.590000000000003</v>
      </c>
      <c r="AX39" s="750">
        <v>34.590000000000003</v>
      </c>
      <c r="AY39" s="750">
        <v>34.590000000000003</v>
      </c>
      <c r="AZ39" s="750"/>
      <c r="BA39" s="750"/>
      <c r="BB39" s="750"/>
      <c r="BC39" s="750">
        <v>34.69</v>
      </c>
      <c r="BD39" s="750"/>
      <c r="BE39" s="750"/>
      <c r="BF39" s="750"/>
      <c r="BG39" s="750"/>
      <c r="BH39" s="750"/>
      <c r="BI39" s="750"/>
      <c r="BJ39" s="750"/>
      <c r="BK39" s="750"/>
      <c r="BL39" s="750"/>
      <c r="BM39" s="750"/>
      <c r="BN39" s="750"/>
      <c r="BO39" s="750"/>
      <c r="BP39" s="750"/>
      <c r="BQ39" s="750"/>
      <c r="BR39" s="750"/>
      <c r="BS39" s="750"/>
      <c r="BT39" s="750"/>
      <c r="BU39" s="750"/>
      <c r="BV39" s="750"/>
      <c r="BW39" s="750"/>
      <c r="BX39" s="750"/>
      <c r="BY39" s="750"/>
      <c r="BZ39" s="750"/>
      <c r="CA39" s="750"/>
      <c r="CB39" s="750"/>
      <c r="CC39" s="750"/>
      <c r="CD39" s="750"/>
      <c r="CE39" s="750"/>
      <c r="CF39" s="750"/>
      <c r="CG39" s="223"/>
      <c r="CH39" s="223"/>
      <c r="CI39" s="223"/>
      <c r="CJ39" s="223"/>
      <c r="CK39" s="750">
        <v>34.31</v>
      </c>
      <c r="CL39" s="750">
        <v>34.75</v>
      </c>
      <c r="CM39" s="750">
        <v>34.81</v>
      </c>
      <c r="CN39" s="750">
        <v>34.72</v>
      </c>
      <c r="CO39" s="750"/>
      <c r="CP39" s="750">
        <v>34.1</v>
      </c>
      <c r="CQ39" s="750"/>
      <c r="CR39" s="750">
        <v>30.22</v>
      </c>
      <c r="CS39" s="750">
        <v>35.11</v>
      </c>
      <c r="CT39" s="223">
        <v>38.22</v>
      </c>
      <c r="CU39" s="223"/>
      <c r="CV39" s="223"/>
      <c r="CW39" s="223"/>
      <c r="CX39" s="223"/>
      <c r="CY39" s="223"/>
      <c r="CZ39" s="223"/>
      <c r="DA39" s="223"/>
      <c r="DB39" s="223"/>
      <c r="DC39" s="223"/>
      <c r="DD39" s="223"/>
      <c r="DE39" s="223"/>
      <c r="DF39" s="223"/>
      <c r="DG39" s="223"/>
      <c r="DH39" s="223"/>
      <c r="DI39" s="223"/>
      <c r="DJ39" s="223"/>
      <c r="DK39" s="223"/>
      <c r="DL39" s="223"/>
      <c r="DM39" s="223"/>
      <c r="DN39" s="223"/>
      <c r="DO39" s="223"/>
      <c r="DP39" s="223"/>
      <c r="DQ39" s="223"/>
      <c r="DR39" s="223"/>
      <c r="DS39" s="223"/>
      <c r="DT39" s="223"/>
      <c r="DU39" s="223"/>
      <c r="DV39" s="223"/>
      <c r="DW39" s="223"/>
      <c r="DX39" s="223"/>
      <c r="DY39" s="223"/>
      <c r="DZ39" s="223"/>
      <c r="EA39" s="223"/>
      <c r="EB39" s="223"/>
      <c r="EC39" s="223"/>
      <c r="ED39" s="223"/>
      <c r="EE39" s="223"/>
      <c r="EF39" s="223"/>
      <c r="EG39" s="223"/>
      <c r="EH39" s="223"/>
      <c r="EI39" s="223"/>
    </row>
    <row r="40" spans="1:139">
      <c r="A40" s="738" t="s">
        <v>95</v>
      </c>
      <c r="B40" s="739" t="s">
        <v>81</v>
      </c>
      <c r="C40" s="740"/>
      <c r="D40" s="740">
        <v>42</v>
      </c>
      <c r="E40" s="740">
        <v>50</v>
      </c>
      <c r="F40" s="740">
        <v>41</v>
      </c>
      <c r="G40" s="740">
        <v>42</v>
      </c>
      <c r="H40" s="740">
        <v>39</v>
      </c>
      <c r="I40" s="740"/>
      <c r="J40" s="740">
        <v>41</v>
      </c>
      <c r="K40" s="740">
        <v>40</v>
      </c>
      <c r="L40" s="740"/>
      <c r="M40" s="740"/>
      <c r="N40" s="740">
        <v>41</v>
      </c>
      <c r="O40" s="740">
        <v>40</v>
      </c>
      <c r="P40" s="740">
        <v>42</v>
      </c>
      <c r="Q40" s="740"/>
      <c r="R40" s="740">
        <v>42</v>
      </c>
      <c r="S40" s="740">
        <v>41</v>
      </c>
      <c r="T40" s="740">
        <v>41</v>
      </c>
      <c r="U40" s="740">
        <v>43</v>
      </c>
      <c r="V40" s="740">
        <v>41</v>
      </c>
      <c r="W40" s="740"/>
      <c r="X40" s="740">
        <v>41.72</v>
      </c>
      <c r="Y40" s="795">
        <v>41.07</v>
      </c>
      <c r="Z40" s="795">
        <v>40</v>
      </c>
      <c r="AA40" s="841">
        <v>40.76</v>
      </c>
      <c r="AB40" s="794">
        <v>40.619999999999997</v>
      </c>
      <c r="AC40" s="794">
        <v>40.409999999999997</v>
      </c>
      <c r="AD40" s="750">
        <v>40.409999999999997</v>
      </c>
      <c r="AE40" s="750">
        <v>39.21</v>
      </c>
      <c r="AF40" s="750">
        <v>39.21</v>
      </c>
      <c r="AG40" s="750">
        <v>40.770000000000003</v>
      </c>
      <c r="AH40" s="794">
        <v>41.58</v>
      </c>
      <c r="AI40" s="750">
        <v>41.58</v>
      </c>
      <c r="AJ40" s="750">
        <v>41.35</v>
      </c>
      <c r="AK40" s="750">
        <v>38.32</v>
      </c>
      <c r="AL40" s="750">
        <v>40.74</v>
      </c>
      <c r="AM40" s="750">
        <v>38.71</v>
      </c>
      <c r="AN40" s="750">
        <v>40</v>
      </c>
      <c r="AO40" s="750">
        <v>40.36</v>
      </c>
      <c r="AP40" s="750"/>
      <c r="AQ40" s="750"/>
      <c r="AR40" s="223">
        <v>43.61</v>
      </c>
      <c r="AS40" s="223">
        <v>40</v>
      </c>
      <c r="AT40" s="223">
        <v>40.049999999999997</v>
      </c>
      <c r="AU40" s="223"/>
      <c r="AV40" s="223"/>
      <c r="AW40" s="750"/>
      <c r="AX40" s="750"/>
      <c r="AY40" s="750"/>
      <c r="AZ40" s="750">
        <v>25</v>
      </c>
      <c r="BA40" s="750">
        <v>40</v>
      </c>
      <c r="BB40" s="750"/>
      <c r="BC40" s="750"/>
      <c r="BD40" s="750">
        <v>65</v>
      </c>
      <c r="BE40" s="750">
        <v>41.9</v>
      </c>
      <c r="BF40" s="750"/>
      <c r="BG40" s="750"/>
      <c r="BH40" s="750"/>
      <c r="BI40" s="750"/>
      <c r="BJ40" s="750"/>
      <c r="BK40" s="750"/>
      <c r="BL40" s="750"/>
      <c r="BM40" s="750"/>
      <c r="BN40" s="750"/>
      <c r="BO40" s="750"/>
      <c r="BP40" s="750"/>
      <c r="BQ40" s="750">
        <v>40</v>
      </c>
      <c r="BR40" s="750"/>
      <c r="BS40" s="750"/>
      <c r="BT40" s="750"/>
      <c r="BU40" s="750"/>
      <c r="BV40" s="750"/>
      <c r="BW40" s="750"/>
      <c r="BX40" s="750"/>
      <c r="BY40" s="750"/>
      <c r="BZ40" s="750"/>
      <c r="CA40" s="750"/>
      <c r="CB40" s="750"/>
      <c r="CC40" s="750"/>
      <c r="CD40" s="750"/>
      <c r="CE40" s="750"/>
      <c r="CF40" s="750"/>
      <c r="CG40" s="223"/>
      <c r="CH40" s="223"/>
      <c r="CI40" s="223"/>
      <c r="CJ40" s="223"/>
      <c r="CK40" s="750"/>
      <c r="CL40" s="750"/>
      <c r="CM40" s="750"/>
      <c r="CN40" s="750"/>
      <c r="CO40" s="750"/>
      <c r="CP40" s="750"/>
      <c r="CQ40" s="750"/>
      <c r="CR40" s="750"/>
      <c r="CS40" s="750"/>
      <c r="CT40" s="223"/>
      <c r="CU40" s="223"/>
      <c r="CV40" s="223"/>
      <c r="CW40" s="223"/>
      <c r="CX40" s="223"/>
      <c r="CY40" s="223"/>
      <c r="CZ40" s="223"/>
      <c r="DA40" s="223"/>
      <c r="DB40" s="223"/>
      <c r="DC40" s="223"/>
      <c r="DD40" s="223"/>
      <c r="DE40" s="223"/>
      <c r="DF40" s="223"/>
      <c r="DG40" s="223"/>
      <c r="DH40" s="223"/>
      <c r="DI40" s="223"/>
      <c r="DJ40" s="223"/>
      <c r="DK40" s="223"/>
      <c r="DL40" s="223"/>
      <c r="DM40" s="223"/>
      <c r="DN40" s="223"/>
      <c r="DO40" s="223"/>
      <c r="DP40" s="223"/>
      <c r="DQ40" s="223"/>
      <c r="DR40" s="223"/>
      <c r="DS40" s="223"/>
      <c r="DT40" s="223"/>
      <c r="DU40" s="223"/>
      <c r="DV40" s="223"/>
      <c r="DW40" s="223"/>
      <c r="DX40" s="223"/>
      <c r="DY40" s="223"/>
      <c r="DZ40" s="223"/>
      <c r="EA40" s="223"/>
      <c r="EB40" s="223"/>
      <c r="EC40" s="223"/>
      <c r="ED40" s="223"/>
      <c r="EE40" s="223"/>
      <c r="EF40" s="223"/>
      <c r="EG40" s="223"/>
      <c r="EH40" s="223"/>
      <c r="EI40" s="223"/>
    </row>
    <row r="41" spans="1:139">
      <c r="A41" s="738" t="s">
        <v>95</v>
      </c>
      <c r="B41" s="739" t="s">
        <v>74</v>
      </c>
      <c r="C41" s="740"/>
      <c r="D41" s="740">
        <v>22</v>
      </c>
      <c r="E41" s="740">
        <v>25</v>
      </c>
      <c r="F41" s="740">
        <v>20</v>
      </c>
      <c r="G41" s="740">
        <v>22</v>
      </c>
      <c r="H41" s="740">
        <v>23</v>
      </c>
      <c r="I41" s="740"/>
      <c r="J41" s="740">
        <v>22</v>
      </c>
      <c r="K41" s="740">
        <v>22</v>
      </c>
      <c r="L41" s="740">
        <v>22</v>
      </c>
      <c r="M41" s="740">
        <v>22</v>
      </c>
      <c r="N41" s="740"/>
      <c r="O41" s="740"/>
      <c r="P41" s="740"/>
      <c r="Q41" s="740"/>
      <c r="R41" s="740"/>
      <c r="S41" s="740"/>
      <c r="T41" s="740"/>
      <c r="U41" s="740">
        <v>22</v>
      </c>
      <c r="V41" s="740">
        <v>21</v>
      </c>
      <c r="W41" s="740"/>
      <c r="X41" s="740">
        <v>20.77</v>
      </c>
      <c r="Y41" s="795">
        <v>21.48</v>
      </c>
      <c r="Z41" s="795">
        <v>46.67</v>
      </c>
      <c r="AA41" s="841">
        <v>20.72</v>
      </c>
      <c r="AB41" s="794">
        <v>22.64</v>
      </c>
      <c r="AC41" s="794">
        <v>21.48</v>
      </c>
      <c r="AD41" s="750">
        <v>22.64</v>
      </c>
      <c r="AE41" s="750">
        <v>21</v>
      </c>
      <c r="AF41" s="750">
        <v>21</v>
      </c>
      <c r="AG41" s="750"/>
      <c r="AH41" s="794">
        <v>22.3</v>
      </c>
      <c r="AI41" s="750">
        <v>22.3</v>
      </c>
      <c r="AJ41" s="750">
        <v>20.96</v>
      </c>
      <c r="AK41" s="750">
        <v>24.63</v>
      </c>
      <c r="AL41" s="750">
        <v>21.11</v>
      </c>
      <c r="AM41" s="750"/>
      <c r="AN41" s="750">
        <v>21.06</v>
      </c>
      <c r="AO41" s="750">
        <v>21.36</v>
      </c>
      <c r="AP41" s="750">
        <v>23.25</v>
      </c>
      <c r="AQ41" s="750">
        <v>20.04</v>
      </c>
      <c r="AR41" s="223">
        <v>20.52</v>
      </c>
      <c r="AS41" s="223">
        <v>20</v>
      </c>
      <c r="AT41" s="223">
        <v>21.26</v>
      </c>
      <c r="AU41" s="223">
        <v>20.91</v>
      </c>
      <c r="AV41" s="223">
        <v>26.43</v>
      </c>
      <c r="AW41" s="750">
        <v>26.78</v>
      </c>
      <c r="AX41" s="750">
        <v>25</v>
      </c>
      <c r="AY41" s="750">
        <v>21.45</v>
      </c>
      <c r="AZ41" s="750">
        <v>27.17</v>
      </c>
      <c r="BA41" s="750"/>
      <c r="BB41" s="750">
        <v>37.5</v>
      </c>
      <c r="BC41" s="750">
        <v>21.46</v>
      </c>
      <c r="BD41" s="750">
        <v>26.6</v>
      </c>
      <c r="BE41" s="750">
        <v>21.51</v>
      </c>
      <c r="BF41" s="750">
        <v>21.53</v>
      </c>
      <c r="BG41" s="750">
        <v>20.51</v>
      </c>
      <c r="BH41" s="750">
        <v>20.73</v>
      </c>
      <c r="BI41" s="750">
        <v>21.02</v>
      </c>
      <c r="BJ41" s="750">
        <v>20.32</v>
      </c>
      <c r="BK41" s="750">
        <v>21.64</v>
      </c>
      <c r="BL41" s="750"/>
      <c r="BM41" s="750">
        <v>22.46</v>
      </c>
      <c r="BN41" s="750">
        <v>20.8</v>
      </c>
      <c r="BO41" s="750"/>
      <c r="BP41" s="750">
        <v>21.76</v>
      </c>
      <c r="BQ41" s="750"/>
      <c r="BR41" s="750"/>
      <c r="BS41" s="750">
        <v>26.5</v>
      </c>
      <c r="BT41" s="750">
        <v>30.3</v>
      </c>
      <c r="BU41" s="750"/>
      <c r="BV41" s="750">
        <v>21.42</v>
      </c>
      <c r="BW41" s="750">
        <v>22.4</v>
      </c>
      <c r="BX41" s="750">
        <v>20.89</v>
      </c>
      <c r="BY41" s="750">
        <v>22.12</v>
      </c>
      <c r="BZ41" s="750">
        <v>23.14</v>
      </c>
      <c r="CA41" s="750">
        <v>24.11</v>
      </c>
      <c r="CB41" s="750">
        <v>20.96</v>
      </c>
      <c r="CC41" s="750"/>
      <c r="CD41" s="750"/>
      <c r="CE41" s="750"/>
      <c r="CF41" s="750"/>
      <c r="CG41" s="223"/>
      <c r="CH41" s="223"/>
      <c r="CI41" s="223"/>
      <c r="CJ41" s="223"/>
      <c r="CK41" s="750"/>
      <c r="CL41" s="750"/>
      <c r="CM41" s="750"/>
      <c r="CN41" s="750">
        <v>21</v>
      </c>
      <c r="CO41" s="750"/>
      <c r="CP41" s="750"/>
      <c r="CQ41" s="750"/>
      <c r="CR41" s="750"/>
      <c r="CS41" s="750"/>
      <c r="CT41" s="223"/>
      <c r="CU41" s="223"/>
      <c r="CV41" s="223"/>
      <c r="CW41" s="223"/>
      <c r="CX41" s="223"/>
      <c r="CY41" s="223"/>
      <c r="CZ41" s="223"/>
      <c r="DA41" s="223"/>
      <c r="DB41" s="223"/>
      <c r="DC41" s="223"/>
      <c r="DD41" s="223"/>
      <c r="DE41" s="223"/>
      <c r="DF41" s="223"/>
      <c r="DG41" s="223"/>
      <c r="DH41" s="223"/>
      <c r="DI41" s="223"/>
      <c r="DJ41" s="223"/>
      <c r="DK41" s="223"/>
      <c r="DL41" s="223"/>
      <c r="DM41" s="223"/>
      <c r="DN41" s="223"/>
      <c r="DO41" s="223"/>
      <c r="DP41" s="223"/>
      <c r="DQ41" s="223"/>
      <c r="DR41" s="223"/>
      <c r="DS41" s="223"/>
      <c r="DT41" s="223"/>
      <c r="DU41" s="223"/>
      <c r="DV41" s="223"/>
      <c r="DW41" s="223"/>
      <c r="DX41" s="223"/>
      <c r="DY41" s="223"/>
      <c r="DZ41" s="223"/>
      <c r="EA41" s="223"/>
      <c r="EB41" s="223"/>
      <c r="EC41" s="223"/>
      <c r="ED41" s="223"/>
      <c r="EE41" s="223"/>
      <c r="EF41" s="223"/>
      <c r="EG41" s="223"/>
      <c r="EH41" s="223"/>
      <c r="EI41" s="223"/>
    </row>
    <row r="42" spans="1:139">
      <c r="A42" s="738" t="s">
        <v>95</v>
      </c>
      <c r="B42" s="739" t="s">
        <v>144</v>
      </c>
      <c r="C42" s="740"/>
      <c r="D42" s="740">
        <v>27</v>
      </c>
      <c r="E42" s="740">
        <v>28</v>
      </c>
      <c r="F42" s="740">
        <v>27</v>
      </c>
      <c r="G42" s="740"/>
      <c r="H42" s="740">
        <v>26</v>
      </c>
      <c r="I42" s="740"/>
      <c r="J42" s="740"/>
      <c r="K42" s="740"/>
      <c r="L42" s="740"/>
      <c r="M42" s="740">
        <v>24</v>
      </c>
      <c r="N42" s="740">
        <v>25</v>
      </c>
      <c r="O42" s="740">
        <v>23</v>
      </c>
      <c r="P42" s="740"/>
      <c r="Q42" s="740">
        <v>25</v>
      </c>
      <c r="R42" s="740"/>
      <c r="S42" s="740">
        <v>26</v>
      </c>
      <c r="T42" s="740">
        <v>17</v>
      </c>
      <c r="U42" s="740">
        <v>23</v>
      </c>
      <c r="V42" s="740"/>
      <c r="W42" s="740"/>
      <c r="X42" s="740">
        <v>24.43</v>
      </c>
      <c r="Y42" s="795">
        <v>21.98</v>
      </c>
      <c r="Z42" s="795"/>
      <c r="AA42" s="841">
        <v>24.47</v>
      </c>
      <c r="AB42" s="794">
        <v>25</v>
      </c>
      <c r="AC42" s="794">
        <v>23.12</v>
      </c>
      <c r="AD42" s="750"/>
      <c r="AE42" s="750"/>
      <c r="AF42" s="750"/>
      <c r="AG42" s="750"/>
      <c r="AH42" s="794"/>
      <c r="AI42" s="750"/>
      <c r="AJ42" s="750"/>
      <c r="AK42" s="750"/>
      <c r="AL42" s="750">
        <v>25.5</v>
      </c>
      <c r="AM42" s="750">
        <v>24.56</v>
      </c>
      <c r="AN42" s="750"/>
      <c r="AO42" s="750"/>
      <c r="AP42" s="750">
        <v>25</v>
      </c>
      <c r="AQ42" s="750"/>
      <c r="AR42" s="223"/>
      <c r="AS42" s="223">
        <v>22.62</v>
      </c>
      <c r="AT42" s="223"/>
      <c r="AU42" s="223">
        <v>25</v>
      </c>
      <c r="AV42" s="223"/>
      <c r="AW42" s="750">
        <v>24.34</v>
      </c>
      <c r="AX42" s="750">
        <v>24.34</v>
      </c>
      <c r="AY42" s="750">
        <v>24.34</v>
      </c>
      <c r="AZ42" s="750">
        <v>26.22</v>
      </c>
      <c r="BA42" s="750">
        <v>24.73</v>
      </c>
      <c r="BB42" s="750"/>
      <c r="BC42" s="750">
        <v>23.45</v>
      </c>
      <c r="BD42" s="750">
        <v>24.7</v>
      </c>
      <c r="BE42" s="750">
        <v>24.49</v>
      </c>
      <c r="BF42" s="750">
        <v>25.16</v>
      </c>
      <c r="BG42" s="750">
        <v>24.09</v>
      </c>
      <c r="BH42" s="750">
        <v>24.2</v>
      </c>
      <c r="BI42" s="750">
        <v>25</v>
      </c>
      <c r="BJ42" s="750">
        <v>24.82</v>
      </c>
      <c r="BK42" s="750">
        <v>24.21</v>
      </c>
      <c r="BL42" s="750">
        <v>25</v>
      </c>
      <c r="BM42" s="750">
        <v>22.1</v>
      </c>
      <c r="BN42" s="750"/>
      <c r="BO42" s="750"/>
      <c r="BP42" s="750"/>
      <c r="BQ42" s="750"/>
      <c r="BR42" s="750">
        <v>25</v>
      </c>
      <c r="BS42" s="750"/>
      <c r="BT42" s="750"/>
      <c r="BU42" s="750"/>
      <c r="BV42" s="750"/>
      <c r="BW42" s="750"/>
      <c r="BX42" s="750"/>
      <c r="BY42" s="750"/>
      <c r="BZ42" s="750" t="s">
        <v>78</v>
      </c>
      <c r="CA42" s="750">
        <v>25</v>
      </c>
      <c r="CB42" s="750"/>
      <c r="CC42" s="750"/>
      <c r="CD42" s="750">
        <v>25.01</v>
      </c>
      <c r="CE42" s="750">
        <v>24.62</v>
      </c>
      <c r="CF42" s="750"/>
      <c r="CG42" s="223"/>
      <c r="CH42" s="223"/>
      <c r="CI42" s="223"/>
      <c r="CJ42" s="223"/>
      <c r="CK42" s="750"/>
      <c r="CL42" s="750"/>
      <c r="CM42" s="750"/>
      <c r="CN42" s="750"/>
      <c r="CO42" s="750"/>
      <c r="CP42" s="750"/>
      <c r="CQ42" s="750"/>
      <c r="CR42" s="750"/>
      <c r="CS42" s="750"/>
      <c r="CT42" s="223"/>
      <c r="CU42" s="223"/>
      <c r="CV42" s="223"/>
      <c r="CW42" s="223"/>
      <c r="CX42" s="223"/>
      <c r="CY42" s="223"/>
      <c r="CZ42" s="223"/>
      <c r="DA42" s="223"/>
      <c r="DB42" s="223"/>
      <c r="DC42" s="223"/>
      <c r="DD42" s="223"/>
      <c r="DE42" s="223"/>
      <c r="DF42" s="223"/>
      <c r="DG42" s="223"/>
      <c r="DH42" s="223"/>
      <c r="DI42" s="223"/>
      <c r="DJ42" s="223"/>
      <c r="DK42" s="223"/>
      <c r="DL42" s="223"/>
      <c r="DM42" s="223"/>
      <c r="DN42" s="223"/>
      <c r="DO42" s="223"/>
      <c r="DP42" s="223"/>
      <c r="DQ42" s="223"/>
      <c r="DR42" s="223"/>
      <c r="DS42" s="223"/>
      <c r="DT42" s="223"/>
      <c r="DU42" s="223"/>
      <c r="DV42" s="223"/>
      <c r="DW42" s="223"/>
      <c r="DX42" s="223"/>
      <c r="DY42" s="223"/>
      <c r="DZ42" s="223"/>
      <c r="EA42" s="223"/>
      <c r="EB42" s="223"/>
      <c r="EC42" s="223"/>
      <c r="ED42" s="223"/>
      <c r="EE42" s="223"/>
      <c r="EF42" s="223"/>
      <c r="EG42" s="223"/>
      <c r="EH42" s="223"/>
      <c r="EI42" s="223"/>
    </row>
    <row r="43" spans="1:139">
      <c r="A43" s="738" t="s">
        <v>95</v>
      </c>
      <c r="B43" s="739" t="s">
        <v>145</v>
      </c>
      <c r="C43" s="740"/>
      <c r="D43" s="740"/>
      <c r="E43" s="740"/>
      <c r="F43" s="740">
        <v>30</v>
      </c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3"/>
      <c r="Z43" s="743"/>
      <c r="AA43" s="843"/>
      <c r="AB43" s="844"/>
      <c r="AC43" s="844"/>
      <c r="AD43" s="757"/>
      <c r="AE43" s="757"/>
      <c r="AF43" s="757"/>
      <c r="AG43" s="757"/>
      <c r="AH43" s="844"/>
      <c r="AI43" s="757"/>
      <c r="AJ43" s="757"/>
      <c r="AK43" s="757"/>
      <c r="AL43" s="757"/>
      <c r="AM43" s="757"/>
      <c r="AN43" s="757"/>
      <c r="AO43" s="757"/>
      <c r="AP43" s="757"/>
      <c r="AQ43" s="757"/>
      <c r="AR43" s="224"/>
      <c r="AS43" s="224"/>
      <c r="AT43" s="224"/>
      <c r="AU43" s="223">
        <v>24.98</v>
      </c>
      <c r="AV43" s="224"/>
      <c r="AW43" s="757"/>
      <c r="AX43" s="757"/>
      <c r="AY43" s="757"/>
      <c r="AZ43" s="757"/>
      <c r="BA43" s="757"/>
      <c r="BB43" s="757"/>
      <c r="BC43" s="757"/>
      <c r="BD43" s="757"/>
      <c r="BE43" s="757"/>
      <c r="BF43" s="757"/>
      <c r="BG43" s="757"/>
      <c r="BH43" s="757"/>
      <c r="BI43" s="757"/>
      <c r="BJ43" s="757"/>
      <c r="BK43" s="757"/>
      <c r="BL43" s="757"/>
      <c r="BM43" s="757"/>
      <c r="BN43" s="757"/>
      <c r="BO43" s="757"/>
      <c r="BP43" s="757"/>
      <c r="BQ43" s="757"/>
      <c r="BR43" s="757"/>
      <c r="BS43" s="757"/>
      <c r="BT43" s="757"/>
      <c r="BU43" s="757"/>
      <c r="BV43" s="757"/>
      <c r="BW43" s="757"/>
      <c r="BX43" s="757"/>
      <c r="BY43" s="757"/>
      <c r="BZ43" s="757"/>
      <c r="CA43" s="757"/>
      <c r="CB43" s="757"/>
      <c r="CC43" s="757"/>
      <c r="CD43" s="757"/>
      <c r="CE43" s="757"/>
      <c r="CF43" s="757"/>
      <c r="CG43" s="224"/>
      <c r="CH43" s="224"/>
      <c r="CI43" s="224"/>
      <c r="CJ43" s="224"/>
      <c r="CK43" s="757"/>
      <c r="CL43" s="757"/>
      <c r="CM43" s="757"/>
      <c r="CN43" s="757"/>
      <c r="CO43" s="757"/>
      <c r="CP43" s="757"/>
      <c r="CQ43" s="757"/>
      <c r="CR43" s="757"/>
      <c r="CS43" s="757"/>
      <c r="CT43" s="224"/>
      <c r="CU43" s="224"/>
      <c r="CV43" s="224"/>
      <c r="CW43" s="224"/>
      <c r="CX43" s="224"/>
      <c r="CY43" s="224"/>
      <c r="CZ43" s="224"/>
      <c r="DA43" s="224"/>
      <c r="DB43" s="224"/>
      <c r="DC43" s="224"/>
      <c r="DD43" s="224"/>
      <c r="DE43" s="224"/>
      <c r="DF43" s="224"/>
      <c r="DG43" s="224"/>
      <c r="DH43" s="224"/>
      <c r="DI43" s="224"/>
      <c r="DJ43" s="224"/>
      <c r="DK43" s="224"/>
      <c r="DL43" s="224"/>
      <c r="DM43" s="224"/>
      <c r="DN43" s="224"/>
      <c r="DO43" s="224"/>
      <c r="DP43" s="224"/>
      <c r="DQ43" s="224"/>
      <c r="DR43" s="224"/>
      <c r="DS43" s="224"/>
      <c r="DT43" s="224"/>
      <c r="DU43" s="224"/>
      <c r="DV43" s="224"/>
      <c r="DW43" s="224"/>
      <c r="DX43" s="224"/>
      <c r="DY43" s="224"/>
      <c r="DZ43" s="224"/>
      <c r="EA43" s="224"/>
      <c r="EB43" s="224"/>
      <c r="EC43" s="224"/>
      <c r="ED43" s="224"/>
      <c r="EE43" s="224"/>
      <c r="EF43" s="224"/>
      <c r="EG43" s="224"/>
      <c r="EH43" s="224"/>
      <c r="EI43" s="224"/>
    </row>
    <row r="44" spans="1:139">
      <c r="A44" s="738" t="s">
        <v>95</v>
      </c>
      <c r="B44" s="739" t="s">
        <v>146</v>
      </c>
      <c r="C44" s="740"/>
      <c r="D44" s="740"/>
      <c r="E44" s="740"/>
      <c r="F44" s="740"/>
      <c r="G44" s="740"/>
      <c r="H44" s="740"/>
      <c r="I44" s="740"/>
      <c r="J44" s="740"/>
      <c r="K44" s="740"/>
      <c r="L44" s="740"/>
      <c r="M44" s="740">
        <v>20</v>
      </c>
      <c r="N44" s="740">
        <v>24</v>
      </c>
      <c r="O44" s="740">
        <v>23</v>
      </c>
      <c r="P44" s="740">
        <v>24</v>
      </c>
      <c r="Q44" s="740">
        <v>25</v>
      </c>
      <c r="R44" s="740">
        <v>25</v>
      </c>
      <c r="S44" s="740"/>
      <c r="T44" s="740"/>
      <c r="U44" s="740">
        <v>25</v>
      </c>
      <c r="V44" s="740">
        <v>25</v>
      </c>
      <c r="W44" s="740">
        <v>25</v>
      </c>
      <c r="X44" s="740">
        <v>24.1</v>
      </c>
      <c r="Y44" s="743"/>
      <c r="Z44" s="795">
        <v>24.71</v>
      </c>
      <c r="AA44" s="841">
        <v>25</v>
      </c>
      <c r="AB44" s="794">
        <v>25.61</v>
      </c>
      <c r="AC44" s="794">
        <v>25.37</v>
      </c>
      <c r="AD44" s="750"/>
      <c r="AE44" s="750">
        <v>24.7</v>
      </c>
      <c r="AF44" s="750">
        <v>24.7</v>
      </c>
      <c r="AG44" s="750">
        <v>24.84</v>
      </c>
      <c r="AH44" s="794">
        <v>25</v>
      </c>
      <c r="AI44" s="750">
        <v>25</v>
      </c>
      <c r="AJ44" s="750"/>
      <c r="AK44" s="750"/>
      <c r="AL44" s="750">
        <v>25</v>
      </c>
      <c r="AM44" s="750"/>
      <c r="AN44" s="750"/>
      <c r="AO44" s="750"/>
      <c r="AP44" s="750">
        <v>30</v>
      </c>
      <c r="AQ44" s="750"/>
      <c r="AR44" s="223"/>
      <c r="AS44" s="223">
        <v>30</v>
      </c>
      <c r="AT44" s="223"/>
      <c r="AU44" s="223"/>
      <c r="AV44" s="223"/>
      <c r="AW44" s="750"/>
      <c r="AX44" s="750"/>
      <c r="AY44" s="750"/>
      <c r="AZ44" s="750"/>
      <c r="BA44" s="750">
        <v>24.81</v>
      </c>
      <c r="BB44" s="750">
        <v>24.4</v>
      </c>
      <c r="BC44" s="750">
        <v>24.94</v>
      </c>
      <c r="BD44" s="750">
        <v>26.88</v>
      </c>
      <c r="BE44" s="750">
        <v>23.73</v>
      </c>
      <c r="BF44" s="750"/>
      <c r="BG44" s="750"/>
      <c r="BH44" s="750"/>
      <c r="BI44" s="750"/>
      <c r="BJ44" s="750"/>
      <c r="BK44" s="750"/>
      <c r="BL44" s="750"/>
      <c r="BM44" s="750"/>
      <c r="BN44" s="750"/>
      <c r="BO44" s="750"/>
      <c r="BP44" s="750">
        <v>27.36</v>
      </c>
      <c r="BQ44" s="750">
        <v>25.89</v>
      </c>
      <c r="BR44" s="750">
        <v>25.15</v>
      </c>
      <c r="BS44" s="750">
        <v>25.07</v>
      </c>
      <c r="BT44" s="750"/>
      <c r="BU44" s="750"/>
      <c r="BV44" s="750"/>
      <c r="BW44" s="750"/>
      <c r="BX44" s="750"/>
      <c r="BY44" s="750"/>
      <c r="BZ44" s="750"/>
      <c r="CA44" s="750">
        <v>24.84</v>
      </c>
      <c r="CB44" s="750">
        <v>24.85</v>
      </c>
      <c r="CC44" s="750">
        <v>25</v>
      </c>
      <c r="CD44" s="750">
        <v>25.08</v>
      </c>
      <c r="CE44" s="750">
        <v>25.25</v>
      </c>
      <c r="CF44" s="750">
        <v>24.7</v>
      </c>
      <c r="CG44" s="223"/>
      <c r="CH44" s="223"/>
      <c r="CI44" s="223"/>
      <c r="CJ44" s="223"/>
      <c r="CK44" s="750"/>
      <c r="CL44" s="750"/>
      <c r="CM44" s="750"/>
      <c r="CN44" s="750"/>
      <c r="CO44" s="750"/>
      <c r="CP44" s="750"/>
      <c r="CQ44" s="750"/>
      <c r="CR44" s="750"/>
      <c r="CS44" s="750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</row>
    <row r="45" spans="1:139">
      <c r="A45" s="738" t="s">
        <v>95</v>
      </c>
      <c r="B45" s="739" t="s">
        <v>83</v>
      </c>
      <c r="C45" s="740"/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95">
        <v>40</v>
      </c>
      <c r="Z45" s="743"/>
      <c r="AA45" s="843"/>
      <c r="AB45" s="847">
        <v>44.22</v>
      </c>
      <c r="AC45" s="847"/>
      <c r="AD45" s="750">
        <v>45</v>
      </c>
      <c r="AE45" s="750">
        <v>44.48</v>
      </c>
      <c r="AF45" s="750">
        <v>44.48</v>
      </c>
      <c r="AG45" s="750">
        <v>45.4</v>
      </c>
      <c r="AH45" s="794">
        <v>42.86</v>
      </c>
      <c r="AI45" s="750">
        <v>42.86</v>
      </c>
      <c r="AJ45" s="750">
        <v>40</v>
      </c>
      <c r="AK45" s="750"/>
      <c r="AL45" s="750">
        <v>40</v>
      </c>
      <c r="AM45" s="750">
        <v>50.5</v>
      </c>
      <c r="AN45" s="750">
        <v>45</v>
      </c>
      <c r="AO45" s="750">
        <v>44.72</v>
      </c>
      <c r="AP45" s="750">
        <v>42.12</v>
      </c>
      <c r="AQ45" s="750">
        <v>50</v>
      </c>
      <c r="AR45" s="223"/>
      <c r="AS45" s="223"/>
      <c r="AT45" s="223">
        <v>45.63</v>
      </c>
      <c r="AU45" s="223">
        <v>44.87</v>
      </c>
      <c r="AV45" s="223"/>
      <c r="AW45" s="750"/>
      <c r="AX45" s="750"/>
      <c r="AY45" s="750"/>
      <c r="AZ45" s="750">
        <v>61.29</v>
      </c>
      <c r="BA45" s="750">
        <v>44.97</v>
      </c>
      <c r="BB45" s="750">
        <v>44.99</v>
      </c>
      <c r="BC45" s="750"/>
      <c r="BD45" s="750">
        <v>57.22</v>
      </c>
      <c r="BE45" s="750"/>
      <c r="BF45" s="750">
        <v>72</v>
      </c>
      <c r="BG45" s="750"/>
      <c r="BH45" s="750">
        <v>44.51</v>
      </c>
      <c r="BI45" s="750">
        <v>47.83</v>
      </c>
      <c r="BJ45" s="750">
        <v>46.2</v>
      </c>
      <c r="BK45" s="750">
        <v>43.47</v>
      </c>
      <c r="BL45" s="750"/>
      <c r="BM45" s="750"/>
      <c r="BN45" s="750"/>
      <c r="BO45" s="750">
        <v>43.65</v>
      </c>
      <c r="BP45" s="750">
        <v>44.78</v>
      </c>
      <c r="BQ45" s="750">
        <v>44.93</v>
      </c>
      <c r="BR45" s="750">
        <v>44.79</v>
      </c>
      <c r="BS45" s="750">
        <v>45.15</v>
      </c>
      <c r="BT45" s="750">
        <v>45</v>
      </c>
      <c r="BU45" s="750">
        <v>45.47</v>
      </c>
      <c r="BV45" s="750"/>
      <c r="BW45" s="750"/>
      <c r="BX45" s="750"/>
      <c r="BY45" s="750"/>
      <c r="BZ45" s="750"/>
      <c r="CA45" s="750">
        <v>45.43</v>
      </c>
      <c r="CB45" s="750">
        <v>44.12</v>
      </c>
      <c r="CC45" s="750"/>
      <c r="CD45" s="750">
        <v>51.57</v>
      </c>
      <c r="CE45" s="750">
        <v>45.37</v>
      </c>
      <c r="CF45" s="750">
        <v>44.7</v>
      </c>
      <c r="CG45" s="223"/>
      <c r="CH45" s="223"/>
      <c r="CI45" s="223"/>
      <c r="CJ45" s="223"/>
      <c r="CK45" s="750"/>
      <c r="CL45" s="750"/>
      <c r="CM45" s="750"/>
      <c r="CN45" s="750"/>
      <c r="CO45" s="750"/>
      <c r="CP45" s="750"/>
      <c r="CQ45" s="750"/>
      <c r="CR45" s="750"/>
      <c r="CS45" s="750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</row>
    <row r="46" spans="1:139">
      <c r="A46" s="738" t="s">
        <v>95</v>
      </c>
      <c r="B46" s="739" t="s">
        <v>84</v>
      </c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3"/>
      <c r="Z46" s="743"/>
      <c r="AA46" s="843"/>
      <c r="AB46" s="844"/>
      <c r="AC46" s="844"/>
      <c r="AD46" s="757"/>
      <c r="AE46" s="757"/>
      <c r="AF46" s="757"/>
      <c r="AG46" s="757"/>
      <c r="AH46" s="844"/>
      <c r="AI46" s="757"/>
      <c r="AJ46" s="757"/>
      <c r="AK46" s="757"/>
      <c r="AL46" s="757"/>
      <c r="AM46" s="757"/>
      <c r="AN46" s="757"/>
      <c r="AO46" s="757"/>
      <c r="AP46" s="757"/>
      <c r="AQ46" s="757"/>
      <c r="AR46" s="224"/>
      <c r="AS46" s="224"/>
      <c r="AT46" s="224"/>
      <c r="AU46" s="224"/>
      <c r="AV46" s="224"/>
      <c r="AW46" s="757"/>
      <c r="AX46" s="757"/>
      <c r="AY46" s="757"/>
      <c r="AZ46" s="757"/>
      <c r="BA46" s="757"/>
      <c r="BB46" s="757"/>
      <c r="BC46" s="757"/>
      <c r="BD46" s="757"/>
      <c r="BE46" s="757"/>
      <c r="BF46" s="757"/>
      <c r="BG46" s="757"/>
      <c r="BH46" s="757"/>
      <c r="BI46" s="757"/>
      <c r="BJ46" s="757"/>
      <c r="BK46" s="757"/>
      <c r="BL46" s="757"/>
      <c r="BM46" s="757"/>
      <c r="BN46" s="757"/>
      <c r="BO46" s="757"/>
      <c r="BP46" s="757"/>
      <c r="BQ46" s="757"/>
      <c r="BR46" s="757"/>
      <c r="BS46" s="757"/>
      <c r="BT46" s="757"/>
      <c r="BU46" s="757"/>
      <c r="BV46" s="757"/>
      <c r="BW46" s="757"/>
      <c r="BX46" s="757"/>
      <c r="BY46" s="757"/>
      <c r="BZ46" s="757"/>
      <c r="CA46" s="757"/>
      <c r="CB46" s="757"/>
      <c r="CC46" s="757"/>
      <c r="CD46" s="757"/>
      <c r="CE46" s="757"/>
      <c r="CF46" s="757"/>
      <c r="CG46" s="224"/>
      <c r="CH46" s="224"/>
      <c r="CI46" s="224"/>
      <c r="CJ46" s="224"/>
      <c r="CK46" s="757"/>
      <c r="CL46" s="757"/>
      <c r="CM46" s="757"/>
      <c r="CN46" s="757"/>
      <c r="CO46" s="757"/>
      <c r="CP46" s="757"/>
      <c r="CQ46" s="757"/>
      <c r="CR46" s="757"/>
      <c r="CS46" s="757"/>
      <c r="CT46" s="224"/>
      <c r="CU46" s="224"/>
      <c r="CV46" s="224"/>
      <c r="CW46" s="224"/>
      <c r="CX46" s="224"/>
      <c r="CY46" s="224"/>
      <c r="CZ46" s="224"/>
      <c r="DA46" s="224"/>
      <c r="DB46" s="224"/>
      <c r="DC46" s="224"/>
      <c r="DD46" s="224"/>
      <c r="DE46" s="224"/>
      <c r="DF46" s="224"/>
      <c r="DG46" s="224"/>
      <c r="DH46" s="224"/>
      <c r="DI46" s="224"/>
      <c r="DJ46" s="224"/>
      <c r="DK46" s="224"/>
      <c r="DL46" s="224"/>
      <c r="DM46" s="224"/>
      <c r="DN46" s="224"/>
      <c r="DO46" s="224"/>
      <c r="DP46" s="224"/>
      <c r="DQ46" s="224"/>
      <c r="DR46" s="224"/>
      <c r="DS46" s="224"/>
      <c r="DT46" s="224"/>
      <c r="DU46" s="224"/>
      <c r="DV46" s="224"/>
      <c r="DW46" s="224"/>
      <c r="DX46" s="224"/>
      <c r="DY46" s="224"/>
      <c r="DZ46" s="224"/>
      <c r="EA46" s="224"/>
      <c r="EB46" s="224"/>
      <c r="EC46" s="224"/>
      <c r="ED46" s="224"/>
      <c r="EE46" s="224"/>
      <c r="EF46" s="224"/>
      <c r="EG46" s="224"/>
      <c r="EH46" s="224"/>
      <c r="EI46" s="224"/>
    </row>
    <row r="47" spans="1:139">
      <c r="A47" s="738" t="s">
        <v>95</v>
      </c>
      <c r="B47" s="739" t="s">
        <v>147</v>
      </c>
      <c r="C47" s="740"/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  <c r="P47" s="740"/>
      <c r="Q47" s="740"/>
      <c r="R47" s="740"/>
      <c r="S47" s="740"/>
      <c r="T47" s="740"/>
      <c r="U47" s="740"/>
      <c r="V47" s="740"/>
      <c r="W47" s="740"/>
      <c r="X47" s="740"/>
      <c r="Y47" s="743"/>
      <c r="Z47" s="795">
        <v>38</v>
      </c>
      <c r="AA47" s="843"/>
      <c r="AB47" s="844"/>
      <c r="AC47" s="844"/>
      <c r="AD47" s="757"/>
      <c r="AE47" s="757"/>
      <c r="AF47" s="757"/>
      <c r="AG47" s="757"/>
      <c r="AH47" s="844"/>
      <c r="AI47" s="757"/>
      <c r="AJ47" s="757"/>
      <c r="AK47" s="757"/>
      <c r="AL47" s="757"/>
      <c r="AM47" s="757"/>
      <c r="AN47" s="757"/>
      <c r="AO47" s="757"/>
      <c r="AP47" s="750">
        <v>20.329999999999998</v>
      </c>
      <c r="AQ47" s="750"/>
      <c r="AR47" s="223"/>
      <c r="AS47" s="223"/>
      <c r="AT47" s="223"/>
      <c r="AU47" s="223"/>
      <c r="AV47" s="223"/>
      <c r="AW47" s="750"/>
      <c r="AX47" s="750"/>
      <c r="AY47" s="750"/>
      <c r="AZ47" s="750"/>
      <c r="BA47" s="750"/>
      <c r="BB47" s="750"/>
      <c r="BC47" s="750"/>
      <c r="BD47" s="750"/>
      <c r="BE47" s="750"/>
      <c r="BF47" s="750"/>
      <c r="BG47" s="750"/>
      <c r="BH47" s="750"/>
      <c r="BI47" s="750"/>
      <c r="BJ47" s="750"/>
      <c r="BK47" s="750"/>
      <c r="BL47" s="750"/>
      <c r="BM47" s="750"/>
      <c r="BN47" s="750"/>
      <c r="BO47" s="750">
        <v>30</v>
      </c>
      <c r="BP47" s="750"/>
      <c r="BQ47" s="750"/>
      <c r="BR47" s="750"/>
      <c r="BS47" s="750"/>
      <c r="BT47" s="750"/>
      <c r="BU47" s="750"/>
      <c r="BV47" s="750"/>
      <c r="BW47" s="750"/>
      <c r="BX47" s="750"/>
      <c r="BY47" s="750" t="s">
        <v>78</v>
      </c>
      <c r="BZ47" s="750"/>
      <c r="CA47" s="750"/>
      <c r="CB47" s="750"/>
      <c r="CC47" s="750"/>
      <c r="CD47" s="750"/>
      <c r="CE47" s="750"/>
      <c r="CF47" s="750"/>
      <c r="CG47" s="223"/>
      <c r="CH47" s="223"/>
      <c r="CI47" s="223"/>
      <c r="CJ47" s="223"/>
      <c r="CK47" s="750"/>
      <c r="CL47" s="750"/>
      <c r="CM47" s="750"/>
      <c r="CN47" s="750"/>
      <c r="CO47" s="750"/>
      <c r="CP47" s="750"/>
      <c r="CQ47" s="750"/>
      <c r="CR47" s="750"/>
      <c r="CS47" s="750"/>
      <c r="CT47" s="223"/>
      <c r="CU47" s="223"/>
      <c r="CV47" s="223"/>
      <c r="CW47" s="223"/>
      <c r="CX47" s="223"/>
      <c r="CY47" s="223"/>
      <c r="CZ47" s="223"/>
      <c r="DA47" s="223"/>
      <c r="DB47" s="223"/>
      <c r="DC47" s="223"/>
      <c r="DD47" s="223"/>
      <c r="DE47" s="223"/>
      <c r="DF47" s="223"/>
      <c r="DG47" s="223"/>
      <c r="DH47" s="223"/>
      <c r="DI47" s="223"/>
      <c r="DJ47" s="223"/>
      <c r="DK47" s="223"/>
      <c r="DL47" s="223"/>
      <c r="DM47" s="223"/>
      <c r="DN47" s="223"/>
      <c r="DO47" s="223"/>
      <c r="DP47" s="223"/>
      <c r="DQ47" s="223"/>
      <c r="DR47" s="223"/>
      <c r="DS47" s="223"/>
      <c r="DT47" s="223"/>
      <c r="DU47" s="223"/>
      <c r="DV47" s="223"/>
      <c r="DW47" s="223"/>
      <c r="DX47" s="223"/>
      <c r="DY47" s="223"/>
      <c r="DZ47" s="223"/>
      <c r="EA47" s="223"/>
      <c r="EB47" s="223"/>
      <c r="EC47" s="223"/>
      <c r="ED47" s="223"/>
      <c r="EE47" s="223"/>
      <c r="EF47" s="223"/>
      <c r="EG47" s="223"/>
      <c r="EH47" s="223"/>
      <c r="EI47" s="223"/>
    </row>
    <row r="48" spans="1:139">
      <c r="A48" s="738" t="s">
        <v>95</v>
      </c>
      <c r="B48" s="739" t="s">
        <v>104</v>
      </c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95">
        <v>29.5</v>
      </c>
      <c r="Z48" s="795">
        <v>35</v>
      </c>
      <c r="AA48" s="841">
        <v>31.04</v>
      </c>
      <c r="AB48" s="794">
        <v>30.37</v>
      </c>
      <c r="AC48" s="794">
        <v>32</v>
      </c>
      <c r="AD48" s="750">
        <v>30</v>
      </c>
      <c r="AE48" s="750">
        <v>32.99</v>
      </c>
      <c r="AF48" s="750">
        <v>32.99</v>
      </c>
      <c r="AG48" s="750">
        <v>30.95</v>
      </c>
      <c r="AH48" s="794">
        <v>29.49</v>
      </c>
      <c r="AI48" s="750">
        <v>32.83</v>
      </c>
      <c r="AJ48" s="750"/>
      <c r="AK48" s="750">
        <v>31.28</v>
      </c>
      <c r="AL48" s="750">
        <v>32.450000000000003</v>
      </c>
      <c r="AM48" s="750">
        <v>30.66</v>
      </c>
      <c r="AN48" s="750"/>
      <c r="AO48" s="750">
        <v>31.74</v>
      </c>
      <c r="AP48" s="750">
        <v>30.96</v>
      </c>
      <c r="AQ48" s="750">
        <v>29.94</v>
      </c>
      <c r="AR48" s="223"/>
      <c r="AS48" s="223">
        <v>31.3</v>
      </c>
      <c r="AT48" s="223"/>
      <c r="AU48" s="223"/>
      <c r="AV48" s="223"/>
      <c r="AW48" s="750"/>
      <c r="AX48" s="750"/>
      <c r="AY48" s="750">
        <v>31.01</v>
      </c>
      <c r="AZ48" s="750">
        <v>31.03</v>
      </c>
      <c r="BA48" s="750">
        <v>32.17</v>
      </c>
      <c r="BB48" s="750">
        <v>30.68</v>
      </c>
      <c r="BC48" s="750">
        <v>31.45</v>
      </c>
      <c r="BD48" s="750">
        <v>31.41</v>
      </c>
      <c r="BE48" s="750">
        <v>31.91</v>
      </c>
      <c r="BF48" s="750">
        <v>31.39</v>
      </c>
      <c r="BG48" s="750">
        <v>31.23</v>
      </c>
      <c r="BH48" s="750">
        <v>32.409999999999997</v>
      </c>
      <c r="BI48" s="750"/>
      <c r="BJ48" s="750">
        <v>33.33</v>
      </c>
      <c r="BK48" s="750"/>
      <c r="BL48" s="750"/>
      <c r="BM48" s="750"/>
      <c r="BN48" s="750"/>
      <c r="BO48" s="750"/>
      <c r="BP48" s="750"/>
      <c r="BQ48" s="750"/>
      <c r="BR48" s="750"/>
      <c r="BS48" s="750">
        <v>32</v>
      </c>
      <c r="BT48" s="750"/>
      <c r="BU48" s="750"/>
      <c r="BV48" s="750"/>
      <c r="BW48" s="750"/>
      <c r="BX48" s="750"/>
      <c r="BY48" s="750"/>
      <c r="BZ48" s="750"/>
      <c r="CA48" s="750"/>
      <c r="CB48" s="750"/>
      <c r="CC48" s="750"/>
      <c r="CD48" s="750"/>
      <c r="CE48" s="750"/>
      <c r="CF48" s="750"/>
      <c r="CG48" s="223"/>
      <c r="CH48" s="223"/>
      <c r="CI48" s="223"/>
      <c r="CJ48" s="223"/>
      <c r="CK48" s="750"/>
      <c r="CL48" s="750"/>
      <c r="CM48" s="750"/>
      <c r="CN48" s="750"/>
      <c r="CO48" s="750"/>
      <c r="CP48" s="750"/>
      <c r="CQ48" s="750"/>
      <c r="CR48" s="750"/>
      <c r="CS48" s="750"/>
      <c r="CT48" s="223"/>
      <c r="CU48" s="223"/>
      <c r="CV48" s="223"/>
      <c r="CW48" s="223"/>
      <c r="CX48" s="223"/>
      <c r="CY48" s="223"/>
      <c r="CZ48" s="223"/>
      <c r="DA48" s="223"/>
      <c r="DB48" s="223"/>
      <c r="DC48" s="223"/>
      <c r="DD48" s="223"/>
      <c r="DE48" s="223"/>
      <c r="DF48" s="223"/>
      <c r="DG48" s="223"/>
      <c r="DH48" s="223"/>
      <c r="DI48" s="223"/>
      <c r="DJ48" s="223"/>
      <c r="DK48" s="223"/>
      <c r="DL48" s="223"/>
      <c r="DM48" s="223"/>
      <c r="DN48" s="223"/>
      <c r="DO48" s="223"/>
      <c r="DP48" s="223"/>
      <c r="DQ48" s="223"/>
      <c r="DR48" s="223"/>
      <c r="DS48" s="223"/>
      <c r="DT48" s="223"/>
      <c r="DU48" s="223"/>
      <c r="DV48" s="223"/>
      <c r="DW48" s="223"/>
      <c r="DX48" s="223"/>
      <c r="DY48" s="223"/>
      <c r="DZ48" s="223"/>
      <c r="EA48" s="223"/>
      <c r="EB48" s="223"/>
      <c r="EC48" s="223"/>
      <c r="ED48" s="223"/>
      <c r="EE48" s="223"/>
      <c r="EF48" s="223"/>
      <c r="EG48" s="223"/>
      <c r="EH48" s="223"/>
      <c r="EI48" s="223"/>
    </row>
    <row r="49" spans="1:139">
      <c r="A49" s="738" t="s">
        <v>95</v>
      </c>
      <c r="B49" s="739" t="s">
        <v>105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  <c r="O49" s="740"/>
      <c r="P49" s="740"/>
      <c r="Q49" s="740"/>
      <c r="R49" s="740"/>
      <c r="S49" s="740"/>
      <c r="T49" s="740"/>
      <c r="U49" s="740"/>
      <c r="V49" s="740"/>
      <c r="W49" s="740"/>
      <c r="X49" s="740"/>
      <c r="Y49" s="795">
        <v>34.67</v>
      </c>
      <c r="Z49" s="795">
        <v>36.92</v>
      </c>
      <c r="AA49" s="841">
        <v>29.3</v>
      </c>
      <c r="AB49" s="794">
        <v>30.01</v>
      </c>
      <c r="AC49" s="794">
        <v>29.63</v>
      </c>
      <c r="AD49" s="750"/>
      <c r="AE49" s="750"/>
      <c r="AF49" s="750"/>
      <c r="AG49" s="750"/>
      <c r="AH49" s="794">
        <v>29.49</v>
      </c>
      <c r="AI49" s="750">
        <v>29.49</v>
      </c>
      <c r="AJ49" s="750">
        <v>30.18</v>
      </c>
      <c r="AK49" s="750"/>
      <c r="AL49" s="750"/>
      <c r="AM49" s="750"/>
      <c r="AN49" s="750"/>
      <c r="AO49" s="750"/>
      <c r="AP49" s="750">
        <v>30</v>
      </c>
      <c r="AQ49" s="750"/>
      <c r="AR49" s="223"/>
      <c r="AS49" s="223"/>
      <c r="AT49" s="223"/>
      <c r="AU49" s="223"/>
      <c r="AV49" s="223">
        <v>25</v>
      </c>
      <c r="AW49" s="750"/>
      <c r="AX49" s="750"/>
      <c r="AY49" s="750"/>
      <c r="AZ49" s="750"/>
      <c r="BA49" s="750"/>
      <c r="BB49" s="750"/>
      <c r="BC49" s="750"/>
      <c r="BD49" s="750"/>
      <c r="BE49" s="750"/>
      <c r="BF49" s="750"/>
      <c r="BG49" s="750"/>
      <c r="BH49" s="750"/>
      <c r="BI49" s="750"/>
      <c r="BJ49" s="750"/>
      <c r="BK49" s="750"/>
      <c r="BL49" s="750"/>
      <c r="BM49" s="750"/>
      <c r="BN49" s="750"/>
      <c r="BO49" s="750"/>
      <c r="BP49" s="750">
        <v>30</v>
      </c>
      <c r="BQ49" s="750">
        <v>30</v>
      </c>
      <c r="BR49" s="750"/>
      <c r="BS49" s="750"/>
      <c r="BT49" s="750"/>
      <c r="BU49" s="750"/>
      <c r="BV49" s="750"/>
      <c r="BW49" s="750"/>
      <c r="BX49" s="750"/>
      <c r="BY49" s="750"/>
      <c r="BZ49" s="750"/>
      <c r="CA49" s="750"/>
      <c r="CB49" s="750">
        <v>45</v>
      </c>
      <c r="CC49" s="750"/>
      <c r="CD49" s="750"/>
      <c r="CE49" s="750"/>
      <c r="CF49" s="750"/>
      <c r="CG49" s="223"/>
      <c r="CH49" s="223"/>
      <c r="CI49" s="223"/>
      <c r="CJ49" s="223"/>
      <c r="CK49" s="750"/>
      <c r="CL49" s="750"/>
      <c r="CM49" s="750"/>
      <c r="CN49" s="750"/>
      <c r="CO49" s="750"/>
      <c r="CP49" s="750"/>
      <c r="CQ49" s="750"/>
      <c r="CR49" s="750"/>
      <c r="CS49" s="750"/>
      <c r="CT49" s="223"/>
      <c r="CU49" s="223"/>
      <c r="CV49" s="223"/>
      <c r="CW49" s="223"/>
      <c r="CX49" s="223"/>
      <c r="CY49" s="223"/>
      <c r="CZ49" s="223"/>
      <c r="DA49" s="223"/>
      <c r="DB49" s="223"/>
      <c r="DC49" s="223"/>
      <c r="DD49" s="223"/>
      <c r="DE49" s="223"/>
      <c r="DF49" s="223"/>
      <c r="DG49" s="223"/>
      <c r="DH49" s="223"/>
      <c r="DI49" s="223"/>
      <c r="DJ49" s="223"/>
      <c r="DK49" s="223"/>
      <c r="DL49" s="223"/>
      <c r="DM49" s="223"/>
      <c r="DN49" s="223"/>
      <c r="DO49" s="223"/>
      <c r="DP49" s="223"/>
      <c r="DQ49" s="223"/>
      <c r="DR49" s="223"/>
      <c r="DS49" s="223"/>
      <c r="DT49" s="223"/>
      <c r="DU49" s="223"/>
      <c r="DV49" s="223"/>
      <c r="DW49" s="223"/>
      <c r="DX49" s="223"/>
      <c r="DY49" s="223"/>
      <c r="DZ49" s="223"/>
      <c r="EA49" s="223"/>
      <c r="EB49" s="223"/>
      <c r="EC49" s="223"/>
      <c r="ED49" s="223"/>
      <c r="EE49" s="223"/>
      <c r="EF49" s="223"/>
      <c r="EG49" s="223"/>
      <c r="EH49" s="223"/>
      <c r="EI49" s="223"/>
    </row>
    <row r="50" spans="1:139">
      <c r="A50" s="738" t="s">
        <v>95</v>
      </c>
      <c r="B50" s="739" t="s">
        <v>85</v>
      </c>
      <c r="C50" s="740"/>
      <c r="D50" s="740"/>
      <c r="E50" s="740"/>
      <c r="F50" s="740"/>
      <c r="G50" s="740"/>
      <c r="H50" s="740"/>
      <c r="I50" s="740"/>
      <c r="J50" s="740"/>
      <c r="K50" s="740"/>
      <c r="L50" s="740"/>
      <c r="M50" s="740"/>
      <c r="N50" s="740"/>
      <c r="O50" s="740"/>
      <c r="P50" s="740"/>
      <c r="Q50" s="740"/>
      <c r="R50" s="740"/>
      <c r="S50" s="740"/>
      <c r="T50" s="740"/>
      <c r="U50" s="740"/>
      <c r="V50" s="740"/>
      <c r="W50" s="740"/>
      <c r="X50" s="740"/>
      <c r="Y50" s="743"/>
      <c r="Z50" s="757"/>
      <c r="AA50" s="843"/>
      <c r="AB50" s="844"/>
      <c r="AC50" s="844"/>
      <c r="AD50" s="757"/>
      <c r="AE50" s="757"/>
      <c r="AF50" s="757"/>
      <c r="AG50" s="757"/>
      <c r="AH50" s="794">
        <v>40</v>
      </c>
      <c r="AI50" s="750">
        <v>40</v>
      </c>
      <c r="AJ50" s="750">
        <v>30</v>
      </c>
      <c r="AK50" s="750">
        <v>42.62</v>
      </c>
      <c r="AL50" s="750"/>
      <c r="AM50" s="750"/>
      <c r="AN50" s="750"/>
      <c r="AO50" s="750"/>
      <c r="AP50" s="750"/>
      <c r="AQ50" s="750"/>
      <c r="AR50" s="223"/>
      <c r="AS50" s="223"/>
      <c r="AT50" s="223"/>
      <c r="AU50" s="223"/>
      <c r="AV50" s="223"/>
      <c r="AW50" s="750"/>
      <c r="AX50" s="750"/>
      <c r="AY50" s="750"/>
      <c r="AZ50" s="750"/>
      <c r="BA50" s="750">
        <v>48.22</v>
      </c>
      <c r="BB50" s="750">
        <v>50</v>
      </c>
      <c r="BC50" s="750">
        <v>52.28</v>
      </c>
      <c r="BD50" s="750">
        <v>60.13</v>
      </c>
      <c r="BE50" s="750">
        <v>58.57</v>
      </c>
      <c r="BF50" s="750">
        <v>59.19</v>
      </c>
      <c r="BG50" s="750"/>
      <c r="BH50" s="750">
        <v>42.99</v>
      </c>
      <c r="BI50" s="750">
        <v>54</v>
      </c>
      <c r="BJ50" s="750">
        <v>46.99</v>
      </c>
      <c r="BK50" s="750">
        <v>48.55</v>
      </c>
      <c r="BL50" s="750"/>
      <c r="BM50" s="750"/>
      <c r="BN50" s="750"/>
      <c r="BO50" s="750">
        <v>60</v>
      </c>
      <c r="BP50" s="750">
        <v>42.93</v>
      </c>
      <c r="BQ50" s="750">
        <v>43.62</v>
      </c>
      <c r="BR50" s="750">
        <v>44.7</v>
      </c>
      <c r="BS50" s="750">
        <v>45.53</v>
      </c>
      <c r="BT50" s="750"/>
      <c r="BU50" s="750">
        <v>25</v>
      </c>
      <c r="BV50" s="223"/>
      <c r="BW50" s="750"/>
      <c r="BX50" s="750"/>
      <c r="BY50" s="750"/>
      <c r="BZ50" s="750"/>
      <c r="CA50" s="750"/>
      <c r="CB50" s="750"/>
      <c r="CC50" s="750"/>
      <c r="CD50" s="750"/>
      <c r="CE50" s="750"/>
      <c r="CF50" s="750"/>
      <c r="CG50" s="223"/>
      <c r="CH50" s="223"/>
      <c r="CI50" s="223"/>
      <c r="CJ50" s="223"/>
      <c r="CK50" s="750">
        <v>43.31</v>
      </c>
      <c r="CL50" s="750"/>
      <c r="CM50" s="750"/>
      <c r="CN50" s="750">
        <v>34.92</v>
      </c>
      <c r="CO50" s="750"/>
      <c r="CP50" s="750"/>
      <c r="CQ50" s="750"/>
      <c r="CR50" s="750"/>
      <c r="CS50" s="750"/>
      <c r="CT50" s="223"/>
      <c r="CU50" s="223"/>
      <c r="CV50" s="223"/>
      <c r="CW50" s="223"/>
      <c r="CX50" s="223"/>
      <c r="CY50" s="223"/>
      <c r="CZ50" s="223"/>
      <c r="DA50" s="223"/>
      <c r="DB50" s="223"/>
      <c r="DC50" s="223"/>
      <c r="DD50" s="223"/>
      <c r="DE50" s="223"/>
      <c r="DF50" s="223"/>
      <c r="DG50" s="223"/>
      <c r="DH50" s="223"/>
      <c r="DI50" s="223"/>
      <c r="DJ50" s="223"/>
      <c r="DK50" s="223"/>
      <c r="DL50" s="223"/>
      <c r="DM50" s="223"/>
      <c r="DN50" s="223"/>
      <c r="DO50" s="223"/>
      <c r="DP50" s="223"/>
      <c r="DQ50" s="223"/>
      <c r="DR50" s="223"/>
      <c r="DS50" s="223"/>
      <c r="DT50" s="223"/>
      <c r="DU50" s="223"/>
      <c r="DV50" s="223"/>
      <c r="DW50" s="223"/>
      <c r="DX50" s="223"/>
      <c r="DY50" s="223"/>
      <c r="DZ50" s="223"/>
      <c r="EA50" s="223"/>
      <c r="EB50" s="223"/>
      <c r="EC50" s="223"/>
      <c r="ED50" s="223"/>
      <c r="EE50" s="223"/>
      <c r="EF50" s="223"/>
      <c r="EG50" s="223"/>
      <c r="EH50" s="223"/>
      <c r="EI50" s="223"/>
    </row>
    <row r="51" spans="1:139">
      <c r="A51" s="760" t="s">
        <v>95</v>
      </c>
      <c r="B51" s="851" t="s">
        <v>30</v>
      </c>
      <c r="C51" s="762"/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  <c r="P51" s="762"/>
      <c r="Q51" s="762"/>
      <c r="R51" s="762"/>
      <c r="S51" s="762"/>
      <c r="T51" s="762"/>
      <c r="U51" s="762"/>
      <c r="V51" s="762"/>
      <c r="W51" s="762"/>
      <c r="X51" s="762"/>
      <c r="Y51" s="766"/>
      <c r="Z51" s="768"/>
      <c r="AA51" s="853"/>
      <c r="AB51" s="855"/>
      <c r="AC51" s="855"/>
      <c r="AD51" s="768"/>
      <c r="AE51" s="768"/>
      <c r="AF51" s="768"/>
      <c r="AG51" s="768"/>
      <c r="AH51" s="855"/>
      <c r="AI51" s="768"/>
      <c r="AJ51" s="768"/>
      <c r="AK51" s="768"/>
      <c r="AL51" s="768"/>
      <c r="AM51" s="779"/>
      <c r="AN51" s="779"/>
      <c r="AO51" s="779"/>
      <c r="AP51" s="779"/>
      <c r="AQ51" s="779"/>
      <c r="AR51" s="779"/>
      <c r="AS51" s="779"/>
      <c r="AT51" s="779"/>
      <c r="AU51" s="779"/>
      <c r="AV51" s="779"/>
      <c r="AW51" s="779"/>
      <c r="AX51" s="779"/>
      <c r="AY51" s="779"/>
      <c r="AZ51" s="833">
        <v>45.29</v>
      </c>
      <c r="BA51" s="833">
        <v>37.880000000000003</v>
      </c>
      <c r="BB51" s="833">
        <v>51.79</v>
      </c>
      <c r="BC51" s="833">
        <v>57.57</v>
      </c>
      <c r="BD51" s="833">
        <v>57.77</v>
      </c>
      <c r="BE51" s="833">
        <v>57.95</v>
      </c>
      <c r="BF51" s="833">
        <v>56.56</v>
      </c>
      <c r="BG51" s="833">
        <v>55.9</v>
      </c>
      <c r="BH51" s="833">
        <v>55.99</v>
      </c>
      <c r="BI51" s="833">
        <v>57.39</v>
      </c>
      <c r="BJ51" s="833">
        <v>42.64</v>
      </c>
      <c r="BK51" s="833">
        <v>54.35</v>
      </c>
      <c r="BL51" s="779"/>
      <c r="BM51" s="833">
        <v>55.92</v>
      </c>
      <c r="BN51" s="779"/>
      <c r="BO51" s="833">
        <v>46.85</v>
      </c>
      <c r="BP51" s="833">
        <v>45.15</v>
      </c>
      <c r="BQ51" s="833">
        <v>45.02</v>
      </c>
      <c r="BR51" s="833">
        <v>44.53</v>
      </c>
      <c r="BS51" s="833">
        <v>43.89</v>
      </c>
      <c r="BT51" s="833">
        <v>43.87</v>
      </c>
      <c r="BU51" s="833">
        <v>42.96</v>
      </c>
      <c r="BV51" s="779"/>
      <c r="BW51" s="833">
        <v>40.93</v>
      </c>
      <c r="BX51" s="833">
        <v>42.25</v>
      </c>
      <c r="BY51" s="833">
        <v>44.27</v>
      </c>
      <c r="BZ51" s="833">
        <v>43.73</v>
      </c>
      <c r="CA51" s="833">
        <v>42.91</v>
      </c>
      <c r="CB51" s="833">
        <v>40.98</v>
      </c>
      <c r="CC51" s="833">
        <v>42.95</v>
      </c>
      <c r="CD51" s="833">
        <v>42.99</v>
      </c>
      <c r="CE51" s="833">
        <v>42.53</v>
      </c>
      <c r="CF51" s="833">
        <v>41.83</v>
      </c>
      <c r="CG51" s="779"/>
      <c r="CH51" s="779"/>
      <c r="CI51" s="779"/>
      <c r="CJ51" s="779"/>
      <c r="CK51" s="833">
        <v>42.91</v>
      </c>
      <c r="CL51" s="833">
        <v>42</v>
      </c>
      <c r="CM51" s="833">
        <v>43.5</v>
      </c>
      <c r="CN51" s="833">
        <v>43.85</v>
      </c>
      <c r="CO51" s="779"/>
      <c r="CP51" s="833">
        <v>21.74</v>
      </c>
      <c r="CQ51" s="833">
        <v>32.29</v>
      </c>
      <c r="CR51" s="833">
        <v>22.69</v>
      </c>
      <c r="CS51" s="833">
        <v>31.79</v>
      </c>
      <c r="CT51" s="833">
        <v>20.91</v>
      </c>
      <c r="CU51" s="779"/>
      <c r="CV51" s="779"/>
      <c r="CW51" s="779"/>
      <c r="CX51" s="779"/>
      <c r="CY51" s="779"/>
      <c r="CZ51" s="779"/>
      <c r="DA51" s="779"/>
      <c r="DB51" s="779"/>
      <c r="DC51" s="779"/>
      <c r="DD51" s="224"/>
      <c r="DE51" s="224"/>
      <c r="DF51" s="224"/>
      <c r="DG51" s="224"/>
      <c r="DH51" s="224"/>
      <c r="DI51" s="224"/>
      <c r="DJ51" s="224"/>
      <c r="DK51" s="224"/>
      <c r="DL51" s="224"/>
      <c r="DM51" s="224"/>
      <c r="DN51" s="224"/>
      <c r="DO51" s="224"/>
      <c r="DP51" s="224"/>
      <c r="DQ51" s="224"/>
      <c r="DR51" s="224"/>
      <c r="DS51" s="224"/>
      <c r="DT51" s="224"/>
      <c r="DU51" s="224"/>
      <c r="DV51" s="224"/>
      <c r="DW51" s="224"/>
      <c r="DX51" s="224"/>
      <c r="DY51" s="224"/>
      <c r="DZ51" s="224"/>
      <c r="EA51" s="224"/>
      <c r="EB51" s="224"/>
      <c r="EC51" s="224"/>
      <c r="ED51" s="224"/>
      <c r="EE51" s="224"/>
      <c r="EF51" s="224"/>
      <c r="EG51" s="224"/>
      <c r="EH51" s="224"/>
      <c r="EI51" s="224"/>
    </row>
    <row r="52" spans="1:139">
      <c r="A52" s="42"/>
      <c r="B52" s="42"/>
      <c r="C52" s="42"/>
      <c r="D52" s="42"/>
      <c r="E52" s="221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</row>
    <row r="53" spans="1:139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</row>
    <row r="54" spans="1:139">
      <c r="A54" s="42"/>
      <c r="B54" s="42"/>
      <c r="C54" s="42"/>
      <c r="D54" s="42"/>
      <c r="E54" s="221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</row>
    <row r="55" spans="1:139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</row>
    <row r="56" spans="1:139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</row>
    <row r="57" spans="1:139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</row>
    <row r="58" spans="1:139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</row>
    <row r="59" spans="1:13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</row>
    <row r="60" spans="1:139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</row>
    <row r="61" spans="1:139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  <c r="CZ61" s="42"/>
      <c r="DA61" s="42"/>
      <c r="DB61" s="42"/>
      <c r="DC61" s="42"/>
      <c r="DD61" s="42"/>
      <c r="DE61" s="42"/>
      <c r="DF61" s="42"/>
      <c r="DG61" s="42"/>
      <c r="DH61" s="42"/>
      <c r="DI61" s="42"/>
      <c r="DJ61" s="4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2"/>
      <c r="EA61" s="42"/>
      <c r="EB61" s="42"/>
      <c r="EC61" s="42"/>
      <c r="ED61" s="42"/>
      <c r="EE61" s="42"/>
      <c r="EF61" s="42"/>
      <c r="EG61" s="42"/>
      <c r="EH61" s="42"/>
      <c r="EI61" s="42"/>
    </row>
    <row r="62" spans="1:139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  <c r="CX62" s="42"/>
      <c r="CY62" s="42"/>
      <c r="CZ62" s="42"/>
      <c r="DA62" s="42"/>
      <c r="DB62" s="42"/>
      <c r="DC62" s="42"/>
      <c r="DD62" s="42"/>
      <c r="DE62" s="42"/>
      <c r="DF62" s="42"/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</row>
    <row r="63" spans="1:139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</row>
    <row r="64" spans="1:139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</row>
    <row r="65" spans="1:139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</row>
    <row r="66" spans="1:139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2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</row>
    <row r="67" spans="1:139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</row>
    <row r="68" spans="1:139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2"/>
      <c r="CY68" s="42"/>
      <c r="CZ68" s="42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2"/>
      <c r="EA68" s="42"/>
      <c r="EB68" s="42"/>
      <c r="EC68" s="42"/>
      <c r="ED68" s="42"/>
      <c r="EE68" s="42"/>
      <c r="EF68" s="42"/>
      <c r="EG68" s="42"/>
      <c r="EH68" s="42"/>
      <c r="EI68" s="42"/>
    </row>
    <row r="69" spans="1:13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42"/>
      <c r="DC69" s="42"/>
      <c r="DD69" s="42"/>
      <c r="DE69" s="42"/>
      <c r="DF69" s="42"/>
      <c r="DG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</row>
    <row r="70" spans="1:139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</row>
    <row r="71" spans="1:139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</row>
    <row r="72" spans="1:139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</row>
    <row r="73" spans="1:139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2"/>
      <c r="EA73" s="42"/>
      <c r="EB73" s="42"/>
      <c r="EC73" s="42"/>
      <c r="ED73" s="42"/>
      <c r="EE73" s="42"/>
      <c r="EF73" s="42"/>
      <c r="EG73" s="42"/>
      <c r="EH73" s="42"/>
      <c r="EI73" s="42"/>
    </row>
    <row r="74" spans="1:139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2"/>
      <c r="EA74" s="42"/>
      <c r="EB74" s="42"/>
      <c r="EC74" s="42"/>
      <c r="ED74" s="42"/>
      <c r="EE74" s="42"/>
      <c r="EF74" s="42"/>
      <c r="EG74" s="42"/>
      <c r="EH74" s="42"/>
      <c r="EI74" s="42"/>
    </row>
    <row r="75" spans="1:139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2"/>
      <c r="EH75" s="42"/>
      <c r="EI75" s="42"/>
    </row>
    <row r="76" spans="1:139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</row>
    <row r="77" spans="1:139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</row>
    <row r="78" spans="1:139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42"/>
      <c r="DC78" s="42"/>
      <c r="DD78" s="42"/>
      <c r="DE78" s="42"/>
      <c r="DF78" s="42"/>
      <c r="DG78" s="42"/>
      <c r="DH78" s="42"/>
      <c r="DI78" s="42"/>
      <c r="DJ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</row>
    <row r="79" spans="1:13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  <c r="CX79" s="42"/>
      <c r="CY79" s="42"/>
      <c r="CZ79" s="42"/>
      <c r="DA79" s="42"/>
      <c r="DB79" s="42"/>
      <c r="DC79" s="42"/>
      <c r="DD79" s="42"/>
      <c r="DE79" s="42"/>
      <c r="DF79" s="42"/>
      <c r="DG79" s="42"/>
      <c r="DH79" s="42"/>
      <c r="DI79" s="42"/>
      <c r="DJ79" s="42"/>
      <c r="DK79" s="42"/>
      <c r="DL79" s="42"/>
      <c r="DM79" s="42"/>
      <c r="DN79" s="42"/>
      <c r="DO79" s="42"/>
      <c r="DP79" s="42"/>
      <c r="DQ79" s="42"/>
      <c r="DR79" s="42"/>
      <c r="DS79" s="42"/>
      <c r="DT79" s="42"/>
      <c r="DU79" s="42"/>
      <c r="DV79" s="42"/>
      <c r="DW79" s="42"/>
      <c r="DX79" s="42"/>
      <c r="DY79" s="42"/>
      <c r="DZ79" s="42"/>
      <c r="EA79" s="42"/>
      <c r="EB79" s="42"/>
      <c r="EC79" s="42"/>
      <c r="ED79" s="42"/>
      <c r="EE79" s="42"/>
      <c r="EF79" s="42"/>
      <c r="EG79" s="42"/>
      <c r="EH79" s="42"/>
      <c r="EI79" s="42"/>
    </row>
    <row r="80" spans="1:139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42"/>
      <c r="DC80" s="42"/>
      <c r="DD80" s="42"/>
      <c r="DE80" s="42"/>
      <c r="DF80" s="42"/>
      <c r="DG80" s="42"/>
      <c r="DH80" s="42"/>
      <c r="DI80" s="42"/>
      <c r="DJ80" s="4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2"/>
      <c r="EH80" s="42"/>
      <c r="EI80" s="42"/>
    </row>
    <row r="81" spans="1:139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  <c r="DB81" s="42"/>
      <c r="DC81" s="42"/>
      <c r="DD81" s="42"/>
      <c r="DE81" s="42"/>
      <c r="DF81" s="42"/>
      <c r="DG81" s="42"/>
      <c r="DH81" s="42"/>
      <c r="DI81" s="42"/>
      <c r="DJ81" s="4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2"/>
      <c r="EA81" s="42"/>
      <c r="EB81" s="42"/>
      <c r="EC81" s="42"/>
      <c r="ED81" s="42"/>
      <c r="EE81" s="42"/>
      <c r="EF81" s="42"/>
      <c r="EG81" s="42"/>
      <c r="EH81" s="42"/>
      <c r="EI81" s="42"/>
    </row>
    <row r="82" spans="1:139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  <c r="CX82" s="42"/>
      <c r="CY82" s="42"/>
      <c r="CZ82" s="42"/>
      <c r="DA82" s="42"/>
      <c r="DB82" s="42"/>
      <c r="DC82" s="42"/>
      <c r="DD82" s="42"/>
      <c r="DE82" s="42"/>
      <c r="DF82" s="42"/>
      <c r="DG82" s="42"/>
      <c r="DH82" s="42"/>
      <c r="DI82" s="42"/>
      <c r="DJ82" s="4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2"/>
      <c r="EA82" s="42"/>
      <c r="EB82" s="42"/>
      <c r="EC82" s="42"/>
      <c r="ED82" s="42"/>
      <c r="EE82" s="42"/>
      <c r="EF82" s="42"/>
      <c r="EG82" s="42"/>
      <c r="EH82" s="42"/>
      <c r="EI82" s="42"/>
    </row>
    <row r="83" spans="1:139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  <c r="CX83" s="42"/>
      <c r="CY83" s="42"/>
      <c r="CZ83" s="42"/>
      <c r="DA83" s="42"/>
      <c r="DB83" s="42"/>
      <c r="DC83" s="42"/>
      <c r="DD83" s="42"/>
      <c r="DE83" s="42"/>
      <c r="DF83" s="42"/>
      <c r="DG83" s="42"/>
      <c r="DH83" s="42"/>
      <c r="DI83" s="42"/>
      <c r="DJ83" s="42"/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2"/>
      <c r="EA83" s="42"/>
      <c r="EB83" s="42"/>
      <c r="EC83" s="42"/>
      <c r="ED83" s="42"/>
      <c r="EE83" s="42"/>
      <c r="EF83" s="42"/>
      <c r="EG83" s="42"/>
      <c r="EH83" s="42"/>
      <c r="EI83" s="42"/>
    </row>
    <row r="84" spans="1:139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  <c r="CX84" s="42"/>
      <c r="CY84" s="42"/>
      <c r="CZ84" s="42"/>
      <c r="DA84" s="42"/>
      <c r="DB84" s="42"/>
      <c r="DC84" s="42"/>
      <c r="DD84" s="42"/>
      <c r="DE84" s="42"/>
      <c r="DF84" s="42"/>
      <c r="DG84" s="42"/>
      <c r="DH84" s="42"/>
      <c r="DI84" s="42"/>
      <c r="DJ84" s="42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2"/>
      <c r="EA84" s="42"/>
      <c r="EB84" s="42"/>
      <c r="EC84" s="42"/>
      <c r="ED84" s="42"/>
      <c r="EE84" s="42"/>
      <c r="EF84" s="42"/>
      <c r="EG84" s="42"/>
      <c r="EH84" s="42"/>
      <c r="EI84" s="42"/>
    </row>
    <row r="85" spans="1:139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  <c r="CX85" s="42"/>
      <c r="CY85" s="42"/>
      <c r="CZ85" s="42"/>
      <c r="DA85" s="42"/>
      <c r="DB85" s="42"/>
      <c r="DC85" s="42"/>
      <c r="DD85" s="42"/>
      <c r="DE85" s="42"/>
      <c r="DF85" s="42"/>
      <c r="DG85" s="42"/>
      <c r="DH85" s="42"/>
      <c r="DI85" s="42"/>
      <c r="DJ85" s="42"/>
      <c r="DK85" s="42"/>
      <c r="DL85" s="42"/>
      <c r="DM85" s="42"/>
      <c r="DN85" s="42"/>
      <c r="DO85" s="42"/>
      <c r="DP85" s="42"/>
      <c r="DQ85" s="42"/>
      <c r="DR85" s="42"/>
      <c r="DS85" s="42"/>
      <c r="DT85" s="42"/>
      <c r="DU85" s="42"/>
      <c r="DV85" s="42"/>
      <c r="DW85" s="42"/>
      <c r="DX85" s="42"/>
      <c r="DY85" s="42"/>
      <c r="DZ85" s="42"/>
      <c r="EA85" s="42"/>
      <c r="EB85" s="42"/>
      <c r="EC85" s="42"/>
      <c r="ED85" s="42"/>
      <c r="EE85" s="42"/>
      <c r="EF85" s="42"/>
      <c r="EG85" s="42"/>
      <c r="EH85" s="42"/>
      <c r="EI85" s="42"/>
    </row>
    <row r="86" spans="1:139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  <c r="CW86" s="42"/>
      <c r="CX86" s="42"/>
      <c r="CY86" s="42"/>
      <c r="CZ86" s="42"/>
      <c r="DA86" s="42"/>
      <c r="DB86" s="42"/>
      <c r="DC86" s="42"/>
      <c r="DD86" s="42"/>
      <c r="DE86" s="42"/>
      <c r="DF86" s="42"/>
      <c r="DG86" s="42"/>
      <c r="DH86" s="42"/>
      <c r="DI86" s="42"/>
      <c r="DJ86" s="42"/>
      <c r="DK86" s="42"/>
      <c r="DL86" s="42"/>
      <c r="DM86" s="42"/>
      <c r="DN86" s="42"/>
      <c r="DO86" s="42"/>
      <c r="DP86" s="42"/>
      <c r="DQ86" s="42"/>
      <c r="DR86" s="42"/>
      <c r="DS86" s="42"/>
      <c r="DT86" s="42"/>
      <c r="DU86" s="42"/>
      <c r="DV86" s="42"/>
      <c r="DW86" s="42"/>
      <c r="DX86" s="42"/>
      <c r="DY86" s="42"/>
      <c r="DZ86" s="42"/>
      <c r="EA86" s="42"/>
      <c r="EB86" s="42"/>
      <c r="EC86" s="42"/>
      <c r="ED86" s="42"/>
      <c r="EE86" s="42"/>
      <c r="EF86" s="42"/>
      <c r="EG86" s="42"/>
      <c r="EH86" s="42"/>
      <c r="EI86" s="42"/>
    </row>
    <row r="87" spans="1:139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  <c r="CX87" s="42"/>
      <c r="CY87" s="42"/>
      <c r="CZ87" s="42"/>
      <c r="DA87" s="42"/>
      <c r="DB87" s="42"/>
      <c r="DC87" s="42"/>
      <c r="DD87" s="42"/>
      <c r="DE87" s="42"/>
      <c r="DF87" s="42"/>
      <c r="DG87" s="42"/>
      <c r="DH87" s="42"/>
      <c r="DI87" s="42"/>
      <c r="DJ87" s="42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2"/>
      <c r="EA87" s="42"/>
      <c r="EB87" s="42"/>
      <c r="EC87" s="42"/>
      <c r="ED87" s="42"/>
      <c r="EE87" s="42"/>
      <c r="EF87" s="42"/>
      <c r="EG87" s="42"/>
      <c r="EH87" s="42"/>
      <c r="EI87" s="42"/>
    </row>
    <row r="88" spans="1:139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  <c r="CX88" s="42"/>
      <c r="CY88" s="42"/>
      <c r="CZ88" s="42"/>
      <c r="DA88" s="42"/>
      <c r="DB88" s="42"/>
      <c r="DC88" s="42"/>
      <c r="DD88" s="42"/>
      <c r="DE88" s="42"/>
      <c r="DF88" s="42"/>
      <c r="DG88" s="42"/>
      <c r="DH88" s="42"/>
      <c r="DI88" s="42"/>
      <c r="DJ88" s="42"/>
      <c r="DK88" s="42"/>
      <c r="DL88" s="42"/>
      <c r="DM88" s="42"/>
      <c r="DN88" s="42"/>
      <c r="DO88" s="42"/>
      <c r="DP88" s="42"/>
      <c r="DQ88" s="42"/>
      <c r="DR88" s="42"/>
      <c r="DS88" s="42"/>
      <c r="DT88" s="42"/>
      <c r="DU88" s="42"/>
      <c r="DV88" s="42"/>
      <c r="DW88" s="42"/>
      <c r="DX88" s="42"/>
      <c r="DY88" s="42"/>
      <c r="DZ88" s="42"/>
      <c r="EA88" s="42"/>
      <c r="EB88" s="42"/>
      <c r="EC88" s="42"/>
      <c r="ED88" s="42"/>
      <c r="EE88" s="42"/>
      <c r="EF88" s="42"/>
      <c r="EG88" s="42"/>
      <c r="EH88" s="42"/>
      <c r="EI88" s="42"/>
    </row>
    <row r="89" spans="1:139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  <c r="CW89" s="42"/>
      <c r="CX89" s="42"/>
      <c r="CY89" s="42"/>
      <c r="CZ89" s="42"/>
      <c r="DA89" s="42"/>
      <c r="DB89" s="42"/>
      <c r="DC89" s="42"/>
      <c r="DD89" s="42"/>
      <c r="DE89" s="42"/>
      <c r="DF89" s="42"/>
      <c r="DG89" s="42"/>
      <c r="DH89" s="42"/>
      <c r="DI89" s="42"/>
      <c r="DJ89" s="42"/>
      <c r="DK89" s="42"/>
      <c r="DL89" s="42"/>
      <c r="DM89" s="42"/>
      <c r="DN89" s="42"/>
      <c r="DO89" s="42"/>
      <c r="DP89" s="42"/>
      <c r="DQ89" s="42"/>
      <c r="DR89" s="42"/>
      <c r="DS89" s="42"/>
      <c r="DT89" s="42"/>
      <c r="DU89" s="42"/>
      <c r="DV89" s="42"/>
      <c r="DW89" s="42"/>
      <c r="DX89" s="42"/>
      <c r="DY89" s="42"/>
      <c r="DZ89" s="42"/>
      <c r="EA89" s="42"/>
      <c r="EB89" s="42"/>
      <c r="EC89" s="42"/>
      <c r="ED89" s="42"/>
      <c r="EE89" s="42"/>
      <c r="EF89" s="42"/>
      <c r="EG89" s="42"/>
      <c r="EH89" s="42"/>
      <c r="EI89" s="42"/>
    </row>
    <row r="90" spans="1:139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</row>
    <row r="91" spans="1:139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  <c r="CW91" s="42"/>
      <c r="CX91" s="42"/>
      <c r="CY91" s="42"/>
      <c r="CZ91" s="42"/>
      <c r="DA91" s="42"/>
      <c r="DB91" s="42"/>
      <c r="DC91" s="42"/>
      <c r="DD91" s="42"/>
      <c r="DE91" s="42"/>
      <c r="DF91" s="42"/>
      <c r="DG91" s="42"/>
      <c r="DH91" s="42"/>
      <c r="DI91" s="42"/>
      <c r="DJ91" s="42"/>
      <c r="DK91" s="42"/>
      <c r="DL91" s="42"/>
      <c r="DM91" s="42"/>
      <c r="DN91" s="42"/>
      <c r="DO91" s="42"/>
      <c r="DP91" s="42"/>
      <c r="DQ91" s="42"/>
      <c r="DR91" s="42"/>
      <c r="DS91" s="42"/>
      <c r="DT91" s="42"/>
      <c r="DU91" s="42"/>
      <c r="DV91" s="42"/>
      <c r="DW91" s="42"/>
      <c r="DX91" s="42"/>
      <c r="DY91" s="42"/>
      <c r="DZ91" s="42"/>
      <c r="EA91" s="42"/>
      <c r="EB91" s="42"/>
      <c r="EC91" s="42"/>
      <c r="ED91" s="42"/>
      <c r="EE91" s="42"/>
      <c r="EF91" s="42"/>
      <c r="EG91" s="42"/>
      <c r="EH91" s="42"/>
      <c r="EI91" s="42"/>
    </row>
    <row r="92" spans="1:139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/>
      <c r="CV92" s="42"/>
      <c r="CW92" s="42"/>
      <c r="CX92" s="42"/>
      <c r="CY92" s="42"/>
      <c r="CZ92" s="42"/>
      <c r="DA92" s="42"/>
      <c r="DB92" s="42"/>
      <c r="DC92" s="42"/>
      <c r="DD92" s="42"/>
      <c r="DE92" s="42"/>
      <c r="DF92" s="42"/>
      <c r="DG92" s="42"/>
      <c r="DH92" s="42"/>
      <c r="DI92" s="42"/>
      <c r="DJ92" s="42"/>
      <c r="DK92" s="42"/>
      <c r="DL92" s="42"/>
      <c r="DM92" s="42"/>
      <c r="DN92" s="42"/>
      <c r="DO92" s="42"/>
      <c r="DP92" s="42"/>
      <c r="DQ92" s="42"/>
      <c r="DR92" s="42"/>
      <c r="DS92" s="42"/>
      <c r="DT92" s="42"/>
      <c r="DU92" s="42"/>
      <c r="DV92" s="42"/>
      <c r="DW92" s="42"/>
      <c r="DX92" s="42"/>
      <c r="DY92" s="42"/>
      <c r="DZ92" s="42"/>
      <c r="EA92" s="42"/>
      <c r="EB92" s="42"/>
      <c r="EC92" s="42"/>
      <c r="ED92" s="42"/>
      <c r="EE92" s="42"/>
      <c r="EF92" s="42"/>
      <c r="EG92" s="42"/>
      <c r="EH92" s="42"/>
      <c r="EI92" s="42"/>
    </row>
    <row r="93" spans="1:139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/>
      <c r="CV93" s="42"/>
      <c r="CW93" s="42"/>
      <c r="CX93" s="42"/>
      <c r="CY93" s="42"/>
      <c r="CZ93" s="42"/>
      <c r="DA93" s="42"/>
      <c r="DB93" s="42"/>
      <c r="DC93" s="42"/>
      <c r="DD93" s="42"/>
      <c r="DE93" s="42"/>
      <c r="DF93" s="42"/>
      <c r="DG93" s="42"/>
      <c r="DH93" s="42"/>
      <c r="DI93" s="42"/>
      <c r="DJ93" s="42"/>
      <c r="DK93" s="42"/>
      <c r="DL93" s="42"/>
      <c r="DM93" s="42"/>
      <c r="DN93" s="42"/>
      <c r="DO93" s="42"/>
      <c r="DP93" s="42"/>
      <c r="DQ93" s="42"/>
      <c r="DR93" s="42"/>
      <c r="DS93" s="42"/>
      <c r="DT93" s="42"/>
      <c r="DU93" s="42"/>
      <c r="DV93" s="42"/>
      <c r="DW93" s="42"/>
      <c r="DX93" s="42"/>
      <c r="DY93" s="42"/>
      <c r="DZ93" s="42"/>
      <c r="EA93" s="42"/>
      <c r="EB93" s="42"/>
      <c r="EC93" s="42"/>
      <c r="ED93" s="42"/>
      <c r="EE93" s="42"/>
      <c r="EF93" s="42"/>
      <c r="EG93" s="42"/>
      <c r="EH93" s="42"/>
      <c r="EI93" s="42"/>
    </row>
    <row r="94" spans="1:139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  <c r="CW94" s="42"/>
      <c r="CX94" s="42"/>
      <c r="CY94" s="42"/>
      <c r="CZ94" s="42"/>
      <c r="DA94" s="42"/>
      <c r="DB94" s="42"/>
      <c r="DC94" s="42"/>
      <c r="DD94" s="42"/>
      <c r="DE94" s="42"/>
      <c r="DF94" s="42"/>
      <c r="DG94" s="42"/>
      <c r="DH94" s="42"/>
      <c r="DI94" s="42"/>
      <c r="DJ94" s="42"/>
      <c r="DK94" s="42"/>
      <c r="DL94" s="42"/>
      <c r="DM94" s="42"/>
      <c r="DN94" s="42"/>
      <c r="DO94" s="42"/>
      <c r="DP94" s="42"/>
      <c r="DQ94" s="42"/>
      <c r="DR94" s="42"/>
      <c r="DS94" s="42"/>
      <c r="DT94" s="42"/>
      <c r="DU94" s="42"/>
      <c r="DV94" s="42"/>
      <c r="DW94" s="42"/>
      <c r="DX94" s="42"/>
      <c r="DY94" s="42"/>
      <c r="DZ94" s="42"/>
      <c r="EA94" s="42"/>
      <c r="EB94" s="42"/>
      <c r="EC94" s="42"/>
      <c r="ED94" s="42"/>
      <c r="EE94" s="42"/>
      <c r="EF94" s="42"/>
      <c r="EG94" s="42"/>
      <c r="EH94" s="42"/>
      <c r="EI94" s="42"/>
    </row>
    <row r="95" spans="1:139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  <c r="CW95" s="42"/>
      <c r="CX95" s="42"/>
      <c r="CY95" s="42"/>
      <c r="CZ95" s="42"/>
      <c r="DA95" s="42"/>
      <c r="DB95" s="42"/>
      <c r="DC95" s="42"/>
      <c r="DD95" s="42"/>
      <c r="DE95" s="42"/>
      <c r="DF95" s="42"/>
      <c r="DG95" s="42"/>
      <c r="DH95" s="42"/>
      <c r="DI95" s="42"/>
      <c r="DJ95" s="42"/>
      <c r="DK95" s="42"/>
      <c r="DL95" s="42"/>
      <c r="DM95" s="42"/>
      <c r="DN95" s="42"/>
      <c r="DO95" s="42"/>
      <c r="DP95" s="42"/>
      <c r="DQ95" s="42"/>
      <c r="DR95" s="42"/>
      <c r="DS95" s="42"/>
      <c r="DT95" s="42"/>
      <c r="DU95" s="42"/>
      <c r="DV95" s="42"/>
      <c r="DW95" s="42"/>
      <c r="DX95" s="42"/>
      <c r="DY95" s="42"/>
      <c r="DZ95" s="42"/>
      <c r="EA95" s="42"/>
      <c r="EB95" s="42"/>
      <c r="EC95" s="42"/>
      <c r="ED95" s="42"/>
      <c r="EE95" s="42"/>
      <c r="EF95" s="42"/>
      <c r="EG95" s="42"/>
      <c r="EH95" s="42"/>
      <c r="EI95" s="42"/>
    </row>
    <row r="96" spans="1:139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  <c r="CW96" s="42"/>
      <c r="CX96" s="42"/>
      <c r="CY96" s="42"/>
      <c r="CZ96" s="42"/>
      <c r="DA96" s="42"/>
      <c r="DB96" s="42"/>
      <c r="DC96" s="42"/>
      <c r="DD96" s="42"/>
      <c r="DE96" s="42"/>
      <c r="DF96" s="42"/>
      <c r="DG96" s="42"/>
      <c r="DH96" s="42"/>
      <c r="DI96" s="42"/>
      <c r="DJ96" s="42"/>
      <c r="DK96" s="42"/>
      <c r="DL96" s="42"/>
      <c r="DM96" s="42"/>
      <c r="DN96" s="42"/>
      <c r="DO96" s="42"/>
      <c r="DP96" s="42"/>
      <c r="DQ96" s="42"/>
      <c r="DR96" s="42"/>
      <c r="DS96" s="42"/>
      <c r="DT96" s="42"/>
      <c r="DU96" s="42"/>
      <c r="DV96" s="42"/>
      <c r="DW96" s="42"/>
      <c r="DX96" s="42"/>
      <c r="DY96" s="42"/>
      <c r="DZ96" s="42"/>
      <c r="EA96" s="42"/>
      <c r="EB96" s="42"/>
      <c r="EC96" s="42"/>
      <c r="ED96" s="42"/>
      <c r="EE96" s="42"/>
      <c r="EF96" s="42"/>
      <c r="EG96" s="42"/>
      <c r="EH96" s="42"/>
      <c r="EI96" s="42"/>
    </row>
    <row r="97" spans="1:139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  <c r="CX97" s="42"/>
      <c r="CY97" s="42"/>
      <c r="CZ97" s="42"/>
      <c r="DA97" s="42"/>
      <c r="DB97" s="42"/>
      <c r="DC97" s="42"/>
      <c r="DD97" s="42"/>
      <c r="DE97" s="42"/>
      <c r="DF97" s="42"/>
      <c r="DG97" s="42"/>
      <c r="DH97" s="42"/>
      <c r="DI97" s="42"/>
      <c r="DJ97" s="42"/>
      <c r="DK97" s="42"/>
      <c r="DL97" s="42"/>
      <c r="DM97" s="42"/>
      <c r="DN97" s="42"/>
      <c r="DO97" s="42"/>
      <c r="DP97" s="42"/>
      <c r="DQ97" s="42"/>
      <c r="DR97" s="42"/>
      <c r="DS97" s="42"/>
      <c r="DT97" s="42"/>
      <c r="DU97" s="42"/>
      <c r="DV97" s="42"/>
      <c r="DW97" s="42"/>
      <c r="DX97" s="42"/>
      <c r="DY97" s="42"/>
      <c r="DZ97" s="42"/>
      <c r="EA97" s="42"/>
      <c r="EB97" s="42"/>
      <c r="EC97" s="42"/>
      <c r="ED97" s="42"/>
      <c r="EE97" s="42"/>
      <c r="EF97" s="42"/>
      <c r="EG97" s="42"/>
      <c r="EH97" s="42"/>
      <c r="EI97" s="42"/>
    </row>
    <row r="98" spans="1:139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  <c r="CX98" s="42"/>
      <c r="CY98" s="42"/>
      <c r="CZ98" s="42"/>
      <c r="DA98" s="42"/>
      <c r="DB98" s="42"/>
      <c r="DC98" s="42"/>
      <c r="DD98" s="42"/>
      <c r="DE98" s="42"/>
      <c r="DF98" s="42"/>
      <c r="DG98" s="42"/>
      <c r="DH98" s="42"/>
      <c r="DI98" s="42"/>
      <c r="DJ98" s="42"/>
      <c r="DK98" s="42"/>
      <c r="DL98" s="42"/>
      <c r="DM98" s="42"/>
      <c r="DN98" s="42"/>
      <c r="DO98" s="42"/>
      <c r="DP98" s="42"/>
      <c r="DQ98" s="42"/>
      <c r="DR98" s="42"/>
      <c r="DS98" s="42"/>
      <c r="DT98" s="42"/>
      <c r="DU98" s="42"/>
      <c r="DV98" s="42"/>
      <c r="DW98" s="42"/>
      <c r="DX98" s="42"/>
      <c r="DY98" s="42"/>
      <c r="DZ98" s="42"/>
      <c r="EA98" s="42"/>
      <c r="EB98" s="42"/>
      <c r="EC98" s="42"/>
      <c r="ED98" s="42"/>
      <c r="EE98" s="42"/>
      <c r="EF98" s="42"/>
      <c r="EG98" s="42"/>
      <c r="EH98" s="42"/>
      <c r="EI98" s="42"/>
    </row>
    <row r="99" spans="1:139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  <c r="CX99" s="42"/>
      <c r="CY99" s="42"/>
      <c r="CZ99" s="42"/>
      <c r="DA99" s="42"/>
      <c r="DB99" s="42"/>
      <c r="DC99" s="42"/>
      <c r="DD99" s="42"/>
      <c r="DE99" s="42"/>
      <c r="DF99" s="42"/>
      <c r="DG99" s="42"/>
      <c r="DH99" s="42"/>
      <c r="DI99" s="42"/>
      <c r="DJ99" s="42"/>
      <c r="DK99" s="42"/>
      <c r="DL99" s="42"/>
      <c r="DM99" s="42"/>
      <c r="DN99" s="42"/>
      <c r="DO99" s="42"/>
      <c r="DP99" s="42"/>
      <c r="DQ99" s="42"/>
      <c r="DR99" s="42"/>
      <c r="DS99" s="42"/>
      <c r="DT99" s="42"/>
      <c r="DU99" s="42"/>
      <c r="DV99" s="42"/>
      <c r="DW99" s="42"/>
      <c r="DX99" s="42"/>
      <c r="DY99" s="42"/>
      <c r="DZ99" s="42"/>
      <c r="EA99" s="42"/>
      <c r="EB99" s="42"/>
      <c r="EC99" s="42"/>
      <c r="ED99" s="42"/>
      <c r="EE99" s="42"/>
      <c r="EF99" s="42"/>
      <c r="EG99" s="42"/>
      <c r="EH99" s="42"/>
      <c r="EI99" s="42"/>
    </row>
    <row r="100" spans="1:139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  <c r="CX100" s="42"/>
      <c r="CY100" s="42"/>
      <c r="CZ100" s="42"/>
      <c r="DA100" s="42"/>
      <c r="DB100" s="42"/>
      <c r="DC100" s="42"/>
      <c r="DD100" s="42"/>
      <c r="DE100" s="42"/>
      <c r="DF100" s="42"/>
      <c r="DG100" s="42"/>
      <c r="DH100" s="42"/>
      <c r="DI100" s="42"/>
      <c r="DJ100" s="42"/>
      <c r="DK100" s="42"/>
      <c r="DL100" s="42"/>
      <c r="DM100" s="42"/>
      <c r="DN100" s="42"/>
      <c r="DO100" s="42"/>
      <c r="DP100" s="42"/>
      <c r="DQ100" s="42"/>
      <c r="DR100" s="42"/>
      <c r="DS100" s="42"/>
      <c r="DT100" s="42"/>
      <c r="DU100" s="42"/>
      <c r="DV100" s="42"/>
      <c r="DW100" s="42"/>
      <c r="DX100" s="42"/>
      <c r="DY100" s="42"/>
      <c r="DZ100" s="42"/>
      <c r="EA100" s="42"/>
      <c r="EB100" s="42"/>
      <c r="EC100" s="42"/>
      <c r="ED100" s="42"/>
      <c r="EE100" s="42"/>
      <c r="EF100" s="42"/>
      <c r="EG100" s="42"/>
      <c r="EH100" s="42"/>
      <c r="EI100" s="42"/>
    </row>
    <row r="101" spans="1:139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  <c r="CW101" s="42"/>
      <c r="CX101" s="42"/>
      <c r="CY101" s="42"/>
      <c r="CZ101" s="42"/>
      <c r="DA101" s="42"/>
      <c r="DB101" s="42"/>
      <c r="DC101" s="42"/>
      <c r="DD101" s="42"/>
      <c r="DE101" s="42"/>
      <c r="DF101" s="42"/>
      <c r="DG101" s="42"/>
      <c r="DH101" s="42"/>
      <c r="DI101" s="42"/>
      <c r="DJ101" s="42"/>
      <c r="DK101" s="42"/>
      <c r="DL101" s="42"/>
      <c r="DM101" s="42"/>
      <c r="DN101" s="42"/>
      <c r="DO101" s="42"/>
      <c r="DP101" s="42"/>
      <c r="DQ101" s="42"/>
      <c r="DR101" s="42"/>
      <c r="DS101" s="42"/>
      <c r="DT101" s="42"/>
      <c r="DU101" s="42"/>
      <c r="DV101" s="42"/>
      <c r="DW101" s="42"/>
      <c r="DX101" s="42"/>
      <c r="DY101" s="42"/>
      <c r="DZ101" s="42"/>
      <c r="EA101" s="42"/>
      <c r="EB101" s="42"/>
      <c r="EC101" s="42"/>
      <c r="ED101" s="42"/>
      <c r="EE101" s="42"/>
      <c r="EF101" s="42"/>
      <c r="EG101" s="42"/>
      <c r="EH101" s="42"/>
      <c r="EI101" s="42"/>
    </row>
    <row r="102" spans="1:139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  <c r="CW102" s="42"/>
      <c r="CX102" s="42"/>
      <c r="CY102" s="42"/>
      <c r="CZ102" s="42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</row>
    <row r="103" spans="1:139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</row>
    <row r="104" spans="1:139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  <c r="CX104" s="42"/>
      <c r="CY104" s="42"/>
      <c r="CZ104" s="42"/>
      <c r="DA104" s="42"/>
      <c r="DB104" s="42"/>
      <c r="DC104" s="42"/>
      <c r="DD104" s="42"/>
      <c r="DE104" s="42"/>
      <c r="DF104" s="42"/>
      <c r="DG104" s="42"/>
      <c r="DH104" s="42"/>
      <c r="DI104" s="42"/>
      <c r="DJ104" s="4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</row>
    <row r="105" spans="1:139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  <c r="CX105" s="42"/>
      <c r="CY105" s="42"/>
      <c r="CZ105" s="42"/>
      <c r="DA105" s="42"/>
      <c r="DB105" s="42"/>
      <c r="DC105" s="42"/>
      <c r="DD105" s="42"/>
      <c r="DE105" s="42"/>
      <c r="DF105" s="42"/>
      <c r="DG105" s="42"/>
      <c r="DH105" s="42"/>
      <c r="DI105" s="42"/>
      <c r="DJ105" s="42"/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2"/>
      <c r="EA105" s="42"/>
      <c r="EB105" s="42"/>
      <c r="EC105" s="42"/>
      <c r="ED105" s="42"/>
      <c r="EE105" s="42"/>
      <c r="EF105" s="42"/>
      <c r="EG105" s="42"/>
      <c r="EH105" s="42"/>
      <c r="EI105" s="42"/>
    </row>
    <row r="106" spans="1:139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  <c r="CX106" s="42"/>
      <c r="CY106" s="42"/>
      <c r="CZ106" s="42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</row>
    <row r="107" spans="1:139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/>
      <c r="CV107" s="42"/>
      <c r="CW107" s="42"/>
      <c r="CX107" s="42"/>
      <c r="CY107" s="42"/>
      <c r="CZ107" s="42"/>
      <c r="DA107" s="42"/>
      <c r="DB107" s="42"/>
      <c r="DC107" s="42"/>
      <c r="DD107" s="42"/>
      <c r="DE107" s="42"/>
      <c r="DF107" s="42"/>
      <c r="DG107" s="42"/>
      <c r="DH107" s="42"/>
      <c r="DI107" s="42"/>
      <c r="DJ107" s="42"/>
      <c r="DK107" s="42"/>
      <c r="DL107" s="42"/>
      <c r="DM107" s="42"/>
      <c r="DN107" s="42"/>
      <c r="DO107" s="42"/>
      <c r="DP107" s="42"/>
      <c r="DQ107" s="42"/>
      <c r="DR107" s="42"/>
      <c r="DS107" s="42"/>
      <c r="DT107" s="42"/>
      <c r="DU107" s="42"/>
      <c r="DV107" s="42"/>
      <c r="DW107" s="42"/>
      <c r="DX107" s="42"/>
      <c r="DY107" s="42"/>
      <c r="DZ107" s="42"/>
      <c r="EA107" s="42"/>
      <c r="EB107" s="42"/>
      <c r="EC107" s="42"/>
      <c r="ED107" s="42"/>
      <c r="EE107" s="42"/>
      <c r="EF107" s="42"/>
      <c r="EG107" s="42"/>
      <c r="EH107" s="42"/>
      <c r="EI107" s="42"/>
    </row>
    <row r="108" spans="1:139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  <c r="CZ108" s="42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</row>
    <row r="109" spans="1:139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  <c r="CX109" s="42"/>
      <c r="CY109" s="42"/>
      <c r="CZ109" s="42"/>
      <c r="DA109" s="42"/>
      <c r="DB109" s="42"/>
      <c r="DC109" s="42"/>
      <c r="DD109" s="42"/>
      <c r="DE109" s="42"/>
      <c r="DF109" s="42"/>
      <c r="DG109" s="42"/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</row>
    <row r="110" spans="1:139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  <c r="CW110" s="42"/>
      <c r="CX110" s="42"/>
      <c r="CY110" s="42"/>
      <c r="CZ110" s="42"/>
      <c r="DA110" s="42"/>
      <c r="DB110" s="42"/>
      <c r="DC110" s="42"/>
      <c r="DD110" s="42"/>
      <c r="DE110" s="42"/>
      <c r="DF110" s="42"/>
      <c r="DG110" s="42"/>
      <c r="DH110" s="42"/>
      <c r="DI110" s="42"/>
      <c r="DJ110" s="42"/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2"/>
      <c r="EA110" s="42"/>
      <c r="EB110" s="42"/>
      <c r="EC110" s="42"/>
      <c r="ED110" s="42"/>
      <c r="EE110" s="42"/>
      <c r="EF110" s="42"/>
      <c r="EG110" s="42"/>
      <c r="EH110" s="42"/>
      <c r="EI110" s="42"/>
    </row>
    <row r="111" spans="1:139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  <c r="CW111" s="42"/>
      <c r="CX111" s="42"/>
      <c r="CY111" s="42"/>
      <c r="CZ111" s="42"/>
      <c r="DA111" s="42"/>
      <c r="DB111" s="42"/>
      <c r="DC111" s="42"/>
      <c r="DD111" s="42"/>
      <c r="DE111" s="42"/>
      <c r="DF111" s="42"/>
      <c r="DG111" s="42"/>
      <c r="DH111" s="42"/>
      <c r="DI111" s="42"/>
      <c r="DJ111" s="42"/>
      <c r="DK111" s="42"/>
      <c r="DL111" s="42"/>
      <c r="DM111" s="42"/>
      <c r="DN111" s="42"/>
      <c r="DO111" s="42"/>
      <c r="DP111" s="42"/>
      <c r="DQ111" s="42"/>
      <c r="DR111" s="42"/>
      <c r="DS111" s="42"/>
      <c r="DT111" s="42"/>
      <c r="DU111" s="42"/>
      <c r="DV111" s="42"/>
      <c r="DW111" s="42"/>
      <c r="DX111" s="42"/>
      <c r="DY111" s="42"/>
      <c r="DZ111" s="42"/>
      <c r="EA111" s="42"/>
      <c r="EB111" s="42"/>
      <c r="EC111" s="42"/>
      <c r="ED111" s="42"/>
      <c r="EE111" s="42"/>
      <c r="EF111" s="42"/>
      <c r="EG111" s="42"/>
      <c r="EH111" s="42"/>
      <c r="EI111" s="42"/>
    </row>
    <row r="112" spans="1:139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/>
      <c r="CZ112" s="42"/>
      <c r="DA112" s="42"/>
      <c r="DB112" s="42"/>
      <c r="DC112" s="42"/>
      <c r="DD112" s="42"/>
      <c r="DE112" s="42"/>
      <c r="DF112" s="42"/>
      <c r="DG112" s="42"/>
      <c r="DH112" s="42"/>
      <c r="DI112" s="42"/>
      <c r="DJ112" s="42"/>
      <c r="DK112" s="42"/>
      <c r="DL112" s="42"/>
      <c r="DM112" s="42"/>
      <c r="DN112" s="42"/>
      <c r="DO112" s="42"/>
      <c r="DP112" s="42"/>
      <c r="DQ112" s="42"/>
      <c r="DR112" s="42"/>
      <c r="DS112" s="42"/>
      <c r="DT112" s="42"/>
      <c r="DU112" s="42"/>
      <c r="DV112" s="42"/>
      <c r="DW112" s="42"/>
      <c r="DX112" s="42"/>
      <c r="DY112" s="42"/>
      <c r="DZ112" s="42"/>
      <c r="EA112" s="42"/>
      <c r="EB112" s="42"/>
      <c r="EC112" s="42"/>
      <c r="ED112" s="42"/>
      <c r="EE112" s="42"/>
      <c r="EF112" s="42"/>
      <c r="EG112" s="42"/>
      <c r="EH112" s="42"/>
      <c r="EI112" s="42"/>
    </row>
    <row r="113" spans="1:139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  <c r="CX113" s="42"/>
      <c r="CY113" s="42"/>
      <c r="CZ113" s="42"/>
      <c r="DA113" s="42"/>
      <c r="DB113" s="42"/>
      <c r="DC113" s="42"/>
      <c r="DD113" s="42"/>
      <c r="DE113" s="42"/>
      <c r="DF113" s="42"/>
      <c r="DG113" s="42"/>
      <c r="DH113" s="42"/>
      <c r="DI113" s="42"/>
      <c r="DJ113" s="42"/>
      <c r="DK113" s="42"/>
      <c r="DL113" s="42"/>
      <c r="DM113" s="42"/>
      <c r="DN113" s="42"/>
      <c r="DO113" s="42"/>
      <c r="DP113" s="42"/>
      <c r="DQ113" s="42"/>
      <c r="DR113" s="42"/>
      <c r="DS113" s="42"/>
      <c r="DT113" s="42"/>
      <c r="DU113" s="42"/>
      <c r="DV113" s="42"/>
      <c r="DW113" s="42"/>
      <c r="DX113" s="42"/>
      <c r="DY113" s="42"/>
      <c r="DZ113" s="42"/>
      <c r="EA113" s="42"/>
      <c r="EB113" s="42"/>
      <c r="EC113" s="42"/>
      <c r="ED113" s="42"/>
      <c r="EE113" s="42"/>
      <c r="EF113" s="42"/>
      <c r="EG113" s="42"/>
      <c r="EH113" s="42"/>
      <c r="EI113" s="42"/>
    </row>
    <row r="114" spans="1:139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  <c r="CW114" s="42"/>
      <c r="CX114" s="42"/>
      <c r="CY114" s="42"/>
      <c r="CZ114" s="42"/>
      <c r="DA114" s="42"/>
      <c r="DB114" s="42"/>
      <c r="DC114" s="42"/>
      <c r="DD114" s="42"/>
      <c r="DE114" s="42"/>
      <c r="DF114" s="42"/>
      <c r="DG114" s="42"/>
      <c r="DH114" s="42"/>
      <c r="DI114" s="42"/>
      <c r="DJ114" s="42"/>
      <c r="DK114" s="42"/>
      <c r="DL114" s="42"/>
      <c r="DM114" s="42"/>
      <c r="DN114" s="42"/>
      <c r="DO114" s="42"/>
      <c r="DP114" s="42"/>
      <c r="DQ114" s="42"/>
      <c r="DR114" s="42"/>
      <c r="DS114" s="42"/>
      <c r="DT114" s="42"/>
      <c r="DU114" s="42"/>
      <c r="DV114" s="42"/>
      <c r="DW114" s="42"/>
      <c r="DX114" s="42"/>
      <c r="DY114" s="42"/>
      <c r="DZ114" s="42"/>
      <c r="EA114" s="42"/>
      <c r="EB114" s="42"/>
      <c r="EC114" s="42"/>
      <c r="ED114" s="42"/>
      <c r="EE114" s="42"/>
      <c r="EF114" s="42"/>
      <c r="EG114" s="42"/>
      <c r="EH114" s="42"/>
      <c r="EI114" s="42"/>
    </row>
    <row r="115" spans="1:139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  <c r="CX115" s="42"/>
      <c r="CY115" s="42"/>
      <c r="CZ115" s="42"/>
      <c r="DA115" s="42"/>
      <c r="DB115" s="42"/>
      <c r="DC115" s="42"/>
      <c r="DD115" s="42"/>
      <c r="DE115" s="42"/>
      <c r="DF115" s="42"/>
      <c r="DG115" s="42"/>
      <c r="DH115" s="42"/>
      <c r="DI115" s="42"/>
      <c r="DJ115" s="4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2"/>
      <c r="EA115" s="42"/>
      <c r="EB115" s="42"/>
      <c r="EC115" s="42"/>
      <c r="ED115" s="42"/>
      <c r="EE115" s="42"/>
      <c r="EF115" s="42"/>
      <c r="EG115" s="42"/>
      <c r="EH115" s="42"/>
      <c r="EI115" s="42"/>
    </row>
    <row r="116" spans="1:139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  <c r="CX116" s="42"/>
      <c r="CY116" s="42"/>
      <c r="CZ116" s="42"/>
      <c r="DA116" s="42"/>
      <c r="DB116" s="42"/>
      <c r="DC116" s="42"/>
      <c r="DD116" s="42"/>
      <c r="DE116" s="42"/>
      <c r="DF116" s="42"/>
      <c r="DG116" s="42"/>
      <c r="DH116" s="42"/>
      <c r="DI116" s="42"/>
      <c r="DJ116" s="42"/>
      <c r="DK116" s="42"/>
      <c r="DL116" s="42"/>
      <c r="DM116" s="42"/>
      <c r="DN116" s="42"/>
      <c r="DO116" s="42"/>
      <c r="DP116" s="42"/>
      <c r="DQ116" s="42"/>
      <c r="DR116" s="42"/>
      <c r="DS116" s="42"/>
      <c r="DT116" s="42"/>
      <c r="DU116" s="42"/>
      <c r="DV116" s="42"/>
      <c r="DW116" s="42"/>
      <c r="DX116" s="42"/>
      <c r="DY116" s="42"/>
      <c r="DZ116" s="42"/>
      <c r="EA116" s="42"/>
      <c r="EB116" s="42"/>
      <c r="EC116" s="42"/>
      <c r="ED116" s="42"/>
      <c r="EE116" s="42"/>
      <c r="EF116" s="42"/>
      <c r="EG116" s="42"/>
      <c r="EH116" s="42"/>
      <c r="EI116" s="42"/>
    </row>
    <row r="117" spans="1:139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  <c r="CX117" s="42"/>
      <c r="CY117" s="42"/>
      <c r="CZ117" s="42"/>
      <c r="DA117" s="42"/>
      <c r="DB117" s="42"/>
      <c r="DC117" s="42"/>
      <c r="DD117" s="42"/>
      <c r="DE117" s="42"/>
      <c r="DF117" s="42"/>
      <c r="DG117" s="42"/>
      <c r="DH117" s="42"/>
      <c r="DI117" s="42"/>
      <c r="DJ117" s="42"/>
      <c r="DK117" s="42"/>
      <c r="DL117" s="42"/>
      <c r="DM117" s="42"/>
      <c r="DN117" s="42"/>
      <c r="DO117" s="42"/>
      <c r="DP117" s="42"/>
      <c r="DQ117" s="42"/>
      <c r="DR117" s="42"/>
      <c r="DS117" s="42"/>
      <c r="DT117" s="42"/>
      <c r="DU117" s="42"/>
      <c r="DV117" s="42"/>
      <c r="DW117" s="42"/>
      <c r="DX117" s="42"/>
      <c r="DY117" s="42"/>
      <c r="DZ117" s="42"/>
      <c r="EA117" s="42"/>
      <c r="EB117" s="42"/>
      <c r="EC117" s="42"/>
      <c r="ED117" s="42"/>
      <c r="EE117" s="42"/>
      <c r="EF117" s="42"/>
      <c r="EG117" s="42"/>
      <c r="EH117" s="42"/>
      <c r="EI117" s="42"/>
    </row>
    <row r="118" spans="1:139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  <c r="CW118" s="42"/>
      <c r="CX118" s="42"/>
      <c r="CY118" s="42"/>
      <c r="CZ118" s="42"/>
      <c r="DA118" s="42"/>
      <c r="DB118" s="42"/>
      <c r="DC118" s="42"/>
      <c r="DD118" s="42"/>
      <c r="DE118" s="42"/>
      <c r="DF118" s="42"/>
      <c r="DG118" s="42"/>
      <c r="DH118" s="42"/>
      <c r="DI118" s="42"/>
      <c r="DJ118" s="42"/>
      <c r="DK118" s="42"/>
      <c r="DL118" s="42"/>
      <c r="DM118" s="42"/>
      <c r="DN118" s="42"/>
      <c r="DO118" s="42"/>
      <c r="DP118" s="42"/>
      <c r="DQ118" s="42"/>
      <c r="DR118" s="42"/>
      <c r="DS118" s="42"/>
      <c r="DT118" s="42"/>
      <c r="DU118" s="42"/>
      <c r="DV118" s="42"/>
      <c r="DW118" s="42"/>
      <c r="DX118" s="42"/>
      <c r="DY118" s="42"/>
      <c r="DZ118" s="42"/>
      <c r="EA118" s="42"/>
      <c r="EB118" s="42"/>
      <c r="EC118" s="42"/>
      <c r="ED118" s="42"/>
      <c r="EE118" s="42"/>
      <c r="EF118" s="42"/>
      <c r="EG118" s="42"/>
      <c r="EH118" s="42"/>
      <c r="EI118" s="42"/>
    </row>
    <row r="119" spans="1:139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  <c r="CX119" s="42"/>
      <c r="CY119" s="42"/>
      <c r="CZ119" s="42"/>
      <c r="DA119" s="42"/>
      <c r="DB119" s="42"/>
      <c r="DC119" s="42"/>
      <c r="DD119" s="42"/>
      <c r="DE119" s="42"/>
      <c r="DF119" s="42"/>
      <c r="DG119" s="42"/>
      <c r="DH119" s="42"/>
      <c r="DI119" s="42"/>
      <c r="DJ119" s="42"/>
      <c r="DK119" s="42"/>
      <c r="DL119" s="42"/>
      <c r="DM119" s="42"/>
      <c r="DN119" s="42"/>
      <c r="DO119" s="42"/>
      <c r="DP119" s="42"/>
      <c r="DQ119" s="42"/>
      <c r="DR119" s="42"/>
      <c r="DS119" s="42"/>
      <c r="DT119" s="42"/>
      <c r="DU119" s="42"/>
      <c r="DV119" s="42"/>
      <c r="DW119" s="42"/>
      <c r="DX119" s="42"/>
      <c r="DY119" s="42"/>
      <c r="DZ119" s="42"/>
      <c r="EA119" s="42"/>
      <c r="EB119" s="42"/>
      <c r="EC119" s="42"/>
      <c r="ED119" s="42"/>
      <c r="EE119" s="42"/>
      <c r="EF119" s="42"/>
      <c r="EG119" s="42"/>
      <c r="EH119" s="42"/>
      <c r="EI119" s="42"/>
    </row>
    <row r="120" spans="1:139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  <c r="CW120" s="42"/>
      <c r="CX120" s="42"/>
      <c r="CY120" s="42"/>
      <c r="CZ120" s="42"/>
      <c r="DA120" s="42"/>
      <c r="DB120" s="42"/>
      <c r="DC120" s="42"/>
      <c r="DD120" s="42"/>
      <c r="DE120" s="42"/>
      <c r="DF120" s="42"/>
      <c r="DG120" s="42"/>
      <c r="DH120" s="42"/>
      <c r="DI120" s="42"/>
      <c r="DJ120" s="42"/>
      <c r="DK120" s="42"/>
      <c r="DL120" s="42"/>
      <c r="DM120" s="42"/>
      <c r="DN120" s="42"/>
      <c r="DO120" s="42"/>
      <c r="DP120" s="42"/>
      <c r="DQ120" s="42"/>
      <c r="DR120" s="42"/>
      <c r="DS120" s="42"/>
      <c r="DT120" s="42"/>
      <c r="DU120" s="42"/>
      <c r="DV120" s="42"/>
      <c r="DW120" s="42"/>
      <c r="DX120" s="42"/>
      <c r="DY120" s="42"/>
      <c r="DZ120" s="42"/>
      <c r="EA120" s="42"/>
      <c r="EB120" s="42"/>
      <c r="EC120" s="42"/>
      <c r="ED120" s="42"/>
      <c r="EE120" s="42"/>
      <c r="EF120" s="42"/>
      <c r="EG120" s="42"/>
      <c r="EH120" s="42"/>
      <c r="EI120" s="42"/>
    </row>
    <row r="121" spans="1:139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  <c r="CW121" s="42"/>
      <c r="CX121" s="42"/>
      <c r="CY121" s="42"/>
      <c r="CZ121" s="42"/>
      <c r="DA121" s="42"/>
      <c r="DB121" s="42"/>
      <c r="DC121" s="42"/>
      <c r="DD121" s="42"/>
      <c r="DE121" s="42"/>
      <c r="DF121" s="42"/>
      <c r="DG121" s="42"/>
      <c r="DH121" s="42"/>
      <c r="DI121" s="42"/>
      <c r="DJ121" s="42"/>
      <c r="DK121" s="42"/>
      <c r="DL121" s="42"/>
      <c r="DM121" s="42"/>
      <c r="DN121" s="42"/>
      <c r="DO121" s="42"/>
      <c r="DP121" s="42"/>
      <c r="DQ121" s="42"/>
      <c r="DR121" s="42"/>
      <c r="DS121" s="42"/>
      <c r="DT121" s="42"/>
      <c r="DU121" s="42"/>
      <c r="DV121" s="42"/>
      <c r="DW121" s="42"/>
      <c r="DX121" s="42"/>
      <c r="DY121" s="42"/>
      <c r="DZ121" s="42"/>
      <c r="EA121" s="42"/>
      <c r="EB121" s="42"/>
      <c r="EC121" s="42"/>
      <c r="ED121" s="42"/>
      <c r="EE121" s="42"/>
      <c r="EF121" s="42"/>
      <c r="EG121" s="42"/>
      <c r="EH121" s="42"/>
      <c r="EI121" s="42"/>
    </row>
    <row r="122" spans="1:139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  <c r="CW122" s="42"/>
      <c r="CX122" s="42"/>
      <c r="CY122" s="42"/>
      <c r="CZ122" s="42"/>
      <c r="DA122" s="42"/>
      <c r="DB122" s="42"/>
      <c r="DC122" s="42"/>
      <c r="DD122" s="42"/>
      <c r="DE122" s="42"/>
      <c r="DF122" s="42"/>
      <c r="DG122" s="42"/>
      <c r="DH122" s="42"/>
      <c r="DI122" s="42"/>
      <c r="DJ122" s="42"/>
      <c r="DK122" s="42"/>
      <c r="DL122" s="42"/>
      <c r="DM122" s="42"/>
      <c r="DN122" s="42"/>
      <c r="DO122" s="42"/>
      <c r="DP122" s="42"/>
      <c r="DQ122" s="42"/>
      <c r="DR122" s="42"/>
      <c r="DS122" s="42"/>
      <c r="DT122" s="42"/>
      <c r="DU122" s="42"/>
      <c r="DV122" s="42"/>
      <c r="DW122" s="42"/>
      <c r="DX122" s="42"/>
      <c r="DY122" s="42"/>
      <c r="DZ122" s="42"/>
      <c r="EA122" s="42"/>
      <c r="EB122" s="42"/>
      <c r="EC122" s="42"/>
      <c r="ED122" s="42"/>
      <c r="EE122" s="42"/>
      <c r="EF122" s="42"/>
      <c r="EG122" s="42"/>
      <c r="EH122" s="42"/>
      <c r="EI122" s="42"/>
    </row>
    <row r="123" spans="1:139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2"/>
      <c r="EA123" s="42"/>
      <c r="EB123" s="42"/>
      <c r="EC123" s="42"/>
      <c r="ED123" s="42"/>
      <c r="EE123" s="42"/>
      <c r="EF123" s="42"/>
      <c r="EG123" s="42"/>
      <c r="EH123" s="42"/>
      <c r="EI123" s="42"/>
    </row>
    <row r="124" spans="1:139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  <c r="CX124" s="42"/>
      <c r="CY124" s="42"/>
      <c r="CZ124" s="42"/>
      <c r="DA124" s="42"/>
      <c r="DB124" s="42"/>
      <c r="DC124" s="42"/>
      <c r="DD124" s="42"/>
      <c r="DE124" s="42"/>
      <c r="DF124" s="42"/>
      <c r="DG124" s="42"/>
      <c r="DH124" s="42"/>
      <c r="DI124" s="42"/>
      <c r="DJ124" s="42"/>
      <c r="DK124" s="42"/>
      <c r="DL124" s="42"/>
      <c r="DM124" s="42"/>
      <c r="DN124" s="42"/>
      <c r="DO124" s="42"/>
      <c r="DP124" s="42"/>
      <c r="DQ124" s="42"/>
      <c r="DR124" s="42"/>
      <c r="DS124" s="42"/>
      <c r="DT124" s="42"/>
      <c r="DU124" s="42"/>
      <c r="DV124" s="42"/>
      <c r="DW124" s="42"/>
      <c r="DX124" s="42"/>
      <c r="DY124" s="42"/>
      <c r="DZ124" s="42"/>
      <c r="EA124" s="42"/>
      <c r="EB124" s="42"/>
      <c r="EC124" s="42"/>
      <c r="ED124" s="42"/>
      <c r="EE124" s="42"/>
      <c r="EF124" s="42"/>
      <c r="EG124" s="42"/>
      <c r="EH124" s="42"/>
      <c r="EI124" s="42"/>
    </row>
    <row r="125" spans="1:139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/>
      <c r="CZ125" s="42"/>
      <c r="DA125" s="42"/>
      <c r="DB125" s="42"/>
      <c r="DC125" s="42"/>
      <c r="DD125" s="42"/>
      <c r="DE125" s="42"/>
      <c r="DF125" s="42"/>
      <c r="DG125" s="42"/>
      <c r="DH125" s="42"/>
      <c r="DI125" s="42"/>
      <c r="DJ125" s="42"/>
      <c r="DK125" s="42"/>
      <c r="DL125" s="42"/>
      <c r="DM125" s="42"/>
      <c r="DN125" s="42"/>
      <c r="DO125" s="42"/>
      <c r="DP125" s="42"/>
      <c r="DQ125" s="42"/>
      <c r="DR125" s="42"/>
      <c r="DS125" s="42"/>
      <c r="DT125" s="42"/>
      <c r="DU125" s="42"/>
      <c r="DV125" s="42"/>
      <c r="DW125" s="42"/>
      <c r="DX125" s="42"/>
      <c r="DY125" s="42"/>
      <c r="DZ125" s="42"/>
      <c r="EA125" s="42"/>
      <c r="EB125" s="42"/>
      <c r="EC125" s="42"/>
      <c r="ED125" s="42"/>
      <c r="EE125" s="42"/>
      <c r="EF125" s="42"/>
      <c r="EG125" s="42"/>
      <c r="EH125" s="42"/>
      <c r="EI125" s="42"/>
    </row>
    <row r="126" spans="1:139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  <c r="CW126" s="42"/>
      <c r="CX126" s="42"/>
      <c r="CY126" s="42"/>
      <c r="CZ126" s="42"/>
      <c r="DA126" s="42"/>
      <c r="DB126" s="42"/>
      <c r="DC126" s="42"/>
      <c r="DD126" s="42"/>
      <c r="DE126" s="42"/>
      <c r="DF126" s="42"/>
      <c r="DG126" s="42"/>
      <c r="DH126" s="42"/>
      <c r="DI126" s="42"/>
      <c r="DJ126" s="42"/>
      <c r="DK126" s="42"/>
      <c r="DL126" s="42"/>
      <c r="DM126" s="42"/>
      <c r="DN126" s="42"/>
      <c r="DO126" s="42"/>
      <c r="DP126" s="42"/>
      <c r="DQ126" s="42"/>
      <c r="DR126" s="42"/>
      <c r="DS126" s="42"/>
      <c r="DT126" s="42"/>
      <c r="DU126" s="42"/>
      <c r="DV126" s="42"/>
      <c r="DW126" s="42"/>
      <c r="DX126" s="42"/>
      <c r="DY126" s="42"/>
      <c r="DZ126" s="42"/>
      <c r="EA126" s="42"/>
      <c r="EB126" s="42"/>
      <c r="EC126" s="42"/>
      <c r="ED126" s="42"/>
      <c r="EE126" s="42"/>
      <c r="EF126" s="42"/>
      <c r="EG126" s="42"/>
      <c r="EH126" s="42"/>
      <c r="EI126" s="42"/>
    </row>
    <row r="127" spans="1:139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</row>
    <row r="128" spans="1:139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  <c r="CX128" s="42"/>
      <c r="CY128" s="42"/>
      <c r="CZ128" s="42"/>
      <c r="DA128" s="42"/>
      <c r="DB128" s="42"/>
      <c r="DC128" s="42"/>
      <c r="DD128" s="42"/>
      <c r="DE128" s="42"/>
      <c r="DF128" s="42"/>
      <c r="DG128" s="42"/>
      <c r="DH128" s="42"/>
      <c r="DI128" s="42"/>
      <c r="DJ128" s="42"/>
      <c r="DK128" s="42"/>
      <c r="DL128" s="42"/>
      <c r="DM128" s="42"/>
      <c r="DN128" s="42"/>
      <c r="DO128" s="42"/>
      <c r="DP128" s="42"/>
      <c r="DQ128" s="42"/>
      <c r="DR128" s="42"/>
      <c r="DS128" s="42"/>
      <c r="DT128" s="42"/>
      <c r="DU128" s="42"/>
      <c r="DV128" s="42"/>
      <c r="DW128" s="42"/>
      <c r="DX128" s="42"/>
      <c r="DY128" s="42"/>
      <c r="DZ128" s="42"/>
      <c r="EA128" s="42"/>
      <c r="EB128" s="42"/>
      <c r="EC128" s="42"/>
      <c r="ED128" s="42"/>
      <c r="EE128" s="42"/>
      <c r="EF128" s="42"/>
      <c r="EG128" s="42"/>
      <c r="EH128" s="42"/>
      <c r="EI128" s="42"/>
    </row>
    <row r="129" spans="1:139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  <c r="CX129" s="42"/>
      <c r="CY129" s="42"/>
      <c r="CZ129" s="42"/>
      <c r="DA129" s="42"/>
      <c r="DB129" s="42"/>
      <c r="DC129" s="42"/>
      <c r="DD129" s="42"/>
      <c r="DE129" s="42"/>
      <c r="DF129" s="42"/>
      <c r="DG129" s="42"/>
      <c r="DH129" s="42"/>
      <c r="DI129" s="42"/>
      <c r="DJ129" s="42"/>
      <c r="DK129" s="42"/>
      <c r="DL129" s="42"/>
      <c r="DM129" s="42"/>
      <c r="DN129" s="42"/>
      <c r="DO129" s="42"/>
      <c r="DP129" s="42"/>
      <c r="DQ129" s="42"/>
      <c r="DR129" s="42"/>
      <c r="DS129" s="42"/>
      <c r="DT129" s="42"/>
      <c r="DU129" s="42"/>
      <c r="DV129" s="42"/>
      <c r="DW129" s="42"/>
      <c r="DX129" s="42"/>
      <c r="DY129" s="42"/>
      <c r="DZ129" s="42"/>
      <c r="EA129" s="42"/>
      <c r="EB129" s="42"/>
      <c r="EC129" s="42"/>
      <c r="ED129" s="42"/>
      <c r="EE129" s="42"/>
      <c r="EF129" s="42"/>
      <c r="EG129" s="42"/>
      <c r="EH129" s="42"/>
      <c r="EI129" s="42"/>
    </row>
    <row r="130" spans="1:139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  <c r="CW130" s="42"/>
      <c r="CX130" s="42"/>
      <c r="CY130" s="42"/>
      <c r="CZ130" s="42"/>
      <c r="DA130" s="42"/>
      <c r="DB130" s="42"/>
      <c r="DC130" s="42"/>
      <c r="DD130" s="42"/>
      <c r="DE130" s="42"/>
      <c r="DF130" s="42"/>
      <c r="DG130" s="42"/>
      <c r="DH130" s="42"/>
      <c r="DI130" s="42"/>
      <c r="DJ130" s="42"/>
      <c r="DK130" s="42"/>
      <c r="DL130" s="42"/>
      <c r="DM130" s="42"/>
      <c r="DN130" s="42"/>
      <c r="DO130" s="42"/>
      <c r="DP130" s="42"/>
      <c r="DQ130" s="42"/>
      <c r="DR130" s="42"/>
      <c r="DS130" s="42"/>
      <c r="DT130" s="42"/>
      <c r="DU130" s="42"/>
      <c r="DV130" s="42"/>
      <c r="DW130" s="42"/>
      <c r="DX130" s="42"/>
      <c r="DY130" s="42"/>
      <c r="DZ130" s="42"/>
      <c r="EA130" s="42"/>
      <c r="EB130" s="42"/>
      <c r="EC130" s="42"/>
      <c r="ED130" s="42"/>
      <c r="EE130" s="42"/>
      <c r="EF130" s="42"/>
      <c r="EG130" s="42"/>
      <c r="EH130" s="42"/>
      <c r="EI130" s="42"/>
    </row>
    <row r="131" spans="1:139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  <c r="CW131" s="42"/>
      <c r="CX131" s="42"/>
      <c r="CY131" s="42"/>
      <c r="CZ131" s="42"/>
      <c r="DA131" s="42"/>
      <c r="DB131" s="42"/>
      <c r="DC131" s="42"/>
      <c r="DD131" s="42"/>
      <c r="DE131" s="42"/>
      <c r="DF131" s="42"/>
      <c r="DG131" s="42"/>
      <c r="DH131" s="42"/>
      <c r="DI131" s="42"/>
      <c r="DJ131" s="42"/>
      <c r="DK131" s="42"/>
      <c r="DL131" s="42"/>
      <c r="DM131" s="42"/>
      <c r="DN131" s="42"/>
      <c r="DO131" s="42"/>
      <c r="DP131" s="42"/>
      <c r="DQ131" s="42"/>
      <c r="DR131" s="42"/>
      <c r="DS131" s="42"/>
      <c r="DT131" s="42"/>
      <c r="DU131" s="42"/>
      <c r="DV131" s="42"/>
      <c r="DW131" s="42"/>
      <c r="DX131" s="42"/>
      <c r="DY131" s="42"/>
      <c r="DZ131" s="42"/>
      <c r="EA131" s="42"/>
      <c r="EB131" s="42"/>
      <c r="EC131" s="42"/>
      <c r="ED131" s="42"/>
      <c r="EE131" s="42"/>
      <c r="EF131" s="42"/>
      <c r="EG131" s="42"/>
      <c r="EH131" s="42"/>
      <c r="EI131" s="42"/>
    </row>
    <row r="132" spans="1:139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  <c r="CW132" s="42"/>
      <c r="CX132" s="42"/>
      <c r="CY132" s="42"/>
      <c r="CZ132" s="42"/>
      <c r="DA132" s="42"/>
      <c r="DB132" s="42"/>
      <c r="DC132" s="42"/>
      <c r="DD132" s="42"/>
      <c r="DE132" s="42"/>
      <c r="DF132" s="42"/>
      <c r="DG132" s="42"/>
      <c r="DH132" s="42"/>
      <c r="DI132" s="42"/>
      <c r="DJ132" s="42"/>
      <c r="DK132" s="42"/>
      <c r="DL132" s="42"/>
      <c r="DM132" s="42"/>
      <c r="DN132" s="42"/>
      <c r="DO132" s="42"/>
      <c r="DP132" s="42"/>
      <c r="DQ132" s="42"/>
      <c r="DR132" s="42"/>
      <c r="DS132" s="42"/>
      <c r="DT132" s="42"/>
      <c r="DU132" s="42"/>
      <c r="DV132" s="42"/>
      <c r="DW132" s="42"/>
      <c r="DX132" s="42"/>
      <c r="DY132" s="42"/>
      <c r="DZ132" s="42"/>
      <c r="EA132" s="42"/>
      <c r="EB132" s="42"/>
      <c r="EC132" s="42"/>
      <c r="ED132" s="42"/>
      <c r="EE132" s="42"/>
      <c r="EF132" s="42"/>
      <c r="EG132" s="42"/>
      <c r="EH132" s="42"/>
      <c r="EI132" s="42"/>
    </row>
    <row r="133" spans="1:139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</row>
    <row r="134" spans="1:139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/>
      <c r="CZ134" s="42"/>
      <c r="DA134" s="42"/>
      <c r="DB134" s="42"/>
      <c r="DC134" s="42"/>
      <c r="DD134" s="42"/>
      <c r="DE134" s="42"/>
      <c r="DF134" s="42"/>
      <c r="DG134" s="42"/>
      <c r="DH134" s="42"/>
      <c r="DI134" s="42"/>
      <c r="DJ134" s="42"/>
      <c r="DK134" s="42"/>
      <c r="DL134" s="42"/>
      <c r="DM134" s="42"/>
      <c r="DN134" s="42"/>
      <c r="DO134" s="42"/>
      <c r="DP134" s="42"/>
      <c r="DQ134" s="42"/>
      <c r="DR134" s="42"/>
      <c r="DS134" s="42"/>
      <c r="DT134" s="42"/>
      <c r="DU134" s="42"/>
      <c r="DV134" s="42"/>
      <c r="DW134" s="42"/>
      <c r="DX134" s="42"/>
      <c r="DY134" s="42"/>
      <c r="DZ134" s="42"/>
      <c r="EA134" s="42"/>
      <c r="EB134" s="42"/>
      <c r="EC134" s="42"/>
      <c r="ED134" s="42"/>
      <c r="EE134" s="42"/>
      <c r="EF134" s="42"/>
      <c r="EG134" s="42"/>
      <c r="EH134" s="42"/>
      <c r="EI134" s="42"/>
    </row>
    <row r="135" spans="1:139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  <c r="CW135" s="42"/>
      <c r="CX135" s="42"/>
      <c r="CY135" s="42"/>
      <c r="CZ135" s="42"/>
      <c r="DA135" s="42"/>
      <c r="DB135" s="42"/>
      <c r="DC135" s="42"/>
      <c r="DD135" s="42"/>
      <c r="DE135" s="42"/>
      <c r="DF135" s="42"/>
      <c r="DG135" s="42"/>
      <c r="DH135" s="42"/>
      <c r="DI135" s="42"/>
      <c r="DJ135" s="42"/>
      <c r="DK135" s="42"/>
      <c r="DL135" s="42"/>
      <c r="DM135" s="42"/>
      <c r="DN135" s="42"/>
      <c r="DO135" s="42"/>
      <c r="DP135" s="42"/>
      <c r="DQ135" s="42"/>
      <c r="DR135" s="42"/>
      <c r="DS135" s="42"/>
      <c r="DT135" s="42"/>
      <c r="DU135" s="42"/>
      <c r="DV135" s="42"/>
      <c r="DW135" s="42"/>
      <c r="DX135" s="42"/>
      <c r="DY135" s="42"/>
      <c r="DZ135" s="42"/>
      <c r="EA135" s="42"/>
      <c r="EB135" s="42"/>
      <c r="EC135" s="42"/>
      <c r="ED135" s="42"/>
      <c r="EE135" s="42"/>
      <c r="EF135" s="42"/>
      <c r="EG135" s="42"/>
      <c r="EH135" s="42"/>
      <c r="EI135" s="42"/>
    </row>
    <row r="136" spans="1:139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  <c r="CW136" s="42"/>
      <c r="CX136" s="42"/>
      <c r="CY136" s="42"/>
      <c r="CZ136" s="42"/>
      <c r="DA136" s="42"/>
      <c r="DB136" s="42"/>
      <c r="DC136" s="42"/>
      <c r="DD136" s="42"/>
      <c r="DE136" s="42"/>
      <c r="DF136" s="42"/>
      <c r="DG136" s="42"/>
      <c r="DH136" s="42"/>
      <c r="DI136" s="42"/>
      <c r="DJ136" s="42"/>
      <c r="DK136" s="42"/>
      <c r="DL136" s="42"/>
      <c r="DM136" s="42"/>
      <c r="DN136" s="42"/>
      <c r="DO136" s="42"/>
      <c r="DP136" s="42"/>
      <c r="DQ136" s="42"/>
      <c r="DR136" s="42"/>
      <c r="DS136" s="42"/>
      <c r="DT136" s="42"/>
      <c r="DU136" s="42"/>
      <c r="DV136" s="42"/>
      <c r="DW136" s="42"/>
      <c r="DX136" s="42"/>
      <c r="DY136" s="42"/>
      <c r="DZ136" s="42"/>
      <c r="EA136" s="42"/>
      <c r="EB136" s="42"/>
      <c r="EC136" s="42"/>
      <c r="ED136" s="42"/>
      <c r="EE136" s="42"/>
      <c r="EF136" s="42"/>
      <c r="EG136" s="42"/>
      <c r="EH136" s="42"/>
      <c r="EI136" s="42"/>
    </row>
    <row r="137" spans="1:139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  <c r="CW137" s="42"/>
      <c r="CX137" s="42"/>
      <c r="CY137" s="42"/>
      <c r="CZ137" s="42"/>
      <c r="DA137" s="42"/>
      <c r="DB137" s="42"/>
      <c r="DC137" s="42"/>
      <c r="DD137" s="42"/>
      <c r="DE137" s="42"/>
      <c r="DF137" s="42"/>
      <c r="DG137" s="42"/>
      <c r="DH137" s="42"/>
      <c r="DI137" s="42"/>
      <c r="DJ137" s="42"/>
      <c r="DK137" s="42"/>
      <c r="DL137" s="42"/>
      <c r="DM137" s="42"/>
      <c r="DN137" s="42"/>
      <c r="DO137" s="42"/>
      <c r="DP137" s="42"/>
      <c r="DQ137" s="42"/>
      <c r="DR137" s="42"/>
      <c r="DS137" s="42"/>
      <c r="DT137" s="42"/>
      <c r="DU137" s="42"/>
      <c r="DV137" s="42"/>
      <c r="DW137" s="42"/>
      <c r="DX137" s="42"/>
      <c r="DY137" s="42"/>
      <c r="DZ137" s="42"/>
      <c r="EA137" s="42"/>
      <c r="EB137" s="42"/>
      <c r="EC137" s="42"/>
      <c r="ED137" s="42"/>
      <c r="EE137" s="42"/>
      <c r="EF137" s="42"/>
      <c r="EG137" s="42"/>
      <c r="EH137" s="42"/>
      <c r="EI137" s="42"/>
    </row>
    <row r="138" spans="1:139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  <c r="CW138" s="42"/>
      <c r="CX138" s="42"/>
      <c r="CY138" s="42"/>
      <c r="CZ138" s="42"/>
      <c r="DA138" s="42"/>
      <c r="DB138" s="42"/>
      <c r="DC138" s="42"/>
      <c r="DD138" s="42"/>
      <c r="DE138" s="42"/>
      <c r="DF138" s="42"/>
      <c r="DG138" s="42"/>
      <c r="DH138" s="42"/>
      <c r="DI138" s="42"/>
      <c r="DJ138" s="42"/>
      <c r="DK138" s="42"/>
      <c r="DL138" s="42"/>
      <c r="DM138" s="42"/>
      <c r="DN138" s="42"/>
      <c r="DO138" s="42"/>
      <c r="DP138" s="42"/>
      <c r="DQ138" s="42"/>
      <c r="DR138" s="42"/>
      <c r="DS138" s="42"/>
      <c r="DT138" s="42"/>
      <c r="DU138" s="42"/>
      <c r="DV138" s="42"/>
      <c r="DW138" s="42"/>
      <c r="DX138" s="42"/>
      <c r="DY138" s="42"/>
      <c r="DZ138" s="42"/>
      <c r="EA138" s="42"/>
      <c r="EB138" s="42"/>
      <c r="EC138" s="42"/>
      <c r="ED138" s="42"/>
      <c r="EE138" s="42"/>
      <c r="EF138" s="42"/>
      <c r="EG138" s="42"/>
      <c r="EH138" s="42"/>
      <c r="EI138" s="42"/>
    </row>
    <row r="139" spans="1:139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  <c r="CZ139" s="42"/>
      <c r="DA139" s="42"/>
      <c r="DB139" s="42"/>
      <c r="DC139" s="42"/>
      <c r="DD139" s="42"/>
      <c r="DE139" s="42"/>
      <c r="DF139" s="42"/>
      <c r="DG139" s="42"/>
      <c r="DH139" s="42"/>
      <c r="DI139" s="42"/>
      <c r="DJ139" s="42"/>
      <c r="DK139" s="42"/>
      <c r="DL139" s="42"/>
      <c r="DM139" s="42"/>
      <c r="DN139" s="42"/>
      <c r="DO139" s="42"/>
      <c r="DP139" s="42"/>
      <c r="DQ139" s="42"/>
      <c r="DR139" s="42"/>
      <c r="DS139" s="42"/>
      <c r="DT139" s="42"/>
      <c r="DU139" s="42"/>
      <c r="DV139" s="42"/>
      <c r="DW139" s="42"/>
      <c r="DX139" s="42"/>
      <c r="DY139" s="42"/>
      <c r="DZ139" s="42"/>
      <c r="EA139" s="42"/>
      <c r="EB139" s="42"/>
      <c r="EC139" s="42"/>
      <c r="ED139" s="42"/>
      <c r="EE139" s="42"/>
      <c r="EF139" s="42"/>
      <c r="EG139" s="42"/>
      <c r="EH139" s="42"/>
      <c r="EI139" s="42"/>
    </row>
    <row r="140" spans="1:139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</row>
    <row r="141" spans="1:139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  <c r="CW141" s="42"/>
      <c r="CX141" s="42"/>
      <c r="CY141" s="42"/>
      <c r="CZ141" s="42"/>
      <c r="DA141" s="42"/>
      <c r="DB141" s="42"/>
      <c r="DC141" s="42"/>
      <c r="DD141" s="42"/>
      <c r="DE141" s="42"/>
      <c r="DF141" s="42"/>
      <c r="DG141" s="42"/>
      <c r="DH141" s="42"/>
      <c r="DI141" s="42"/>
      <c r="DJ141" s="42"/>
      <c r="DK141" s="42"/>
      <c r="DL141" s="42"/>
      <c r="DM141" s="42"/>
      <c r="DN141" s="42"/>
      <c r="DO141" s="42"/>
      <c r="DP141" s="42"/>
      <c r="DQ141" s="42"/>
      <c r="DR141" s="42"/>
      <c r="DS141" s="42"/>
      <c r="DT141" s="42"/>
      <c r="DU141" s="42"/>
      <c r="DV141" s="42"/>
      <c r="DW141" s="42"/>
      <c r="DX141" s="42"/>
      <c r="DY141" s="42"/>
      <c r="DZ141" s="42"/>
      <c r="EA141" s="42"/>
      <c r="EB141" s="42"/>
      <c r="EC141" s="42"/>
      <c r="ED141" s="42"/>
      <c r="EE141" s="42"/>
      <c r="EF141" s="42"/>
      <c r="EG141" s="42"/>
      <c r="EH141" s="42"/>
      <c r="EI141" s="42"/>
    </row>
    <row r="142" spans="1:139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  <c r="CW142" s="42"/>
      <c r="CX142" s="42"/>
      <c r="CY142" s="42"/>
      <c r="CZ142" s="42"/>
      <c r="DA142" s="42"/>
      <c r="DB142" s="42"/>
      <c r="DC142" s="42"/>
      <c r="DD142" s="42"/>
      <c r="DE142" s="42"/>
      <c r="DF142" s="42"/>
      <c r="DG142" s="42"/>
      <c r="DH142" s="42"/>
      <c r="DI142" s="42"/>
      <c r="DJ142" s="42"/>
      <c r="DK142" s="42"/>
      <c r="DL142" s="42"/>
      <c r="DM142" s="42"/>
      <c r="DN142" s="42"/>
      <c r="DO142" s="42"/>
      <c r="DP142" s="42"/>
      <c r="DQ142" s="42"/>
      <c r="DR142" s="42"/>
      <c r="DS142" s="42"/>
      <c r="DT142" s="42"/>
      <c r="DU142" s="42"/>
      <c r="DV142" s="42"/>
      <c r="DW142" s="42"/>
      <c r="DX142" s="42"/>
      <c r="DY142" s="42"/>
      <c r="DZ142" s="42"/>
      <c r="EA142" s="42"/>
      <c r="EB142" s="42"/>
      <c r="EC142" s="42"/>
      <c r="ED142" s="42"/>
      <c r="EE142" s="42"/>
      <c r="EF142" s="42"/>
      <c r="EG142" s="42"/>
      <c r="EH142" s="42"/>
      <c r="EI142" s="42"/>
    </row>
    <row r="143" spans="1:139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  <c r="CX143" s="42"/>
      <c r="CY143" s="42"/>
      <c r="CZ143" s="42"/>
      <c r="DA143" s="42"/>
      <c r="DB143" s="42"/>
      <c r="DC143" s="42"/>
      <c r="DD143" s="42"/>
      <c r="DE143" s="42"/>
      <c r="DF143" s="42"/>
      <c r="DG143" s="42"/>
      <c r="DH143" s="42"/>
      <c r="DI143" s="42"/>
      <c r="DJ143" s="42"/>
      <c r="DK143" s="42"/>
      <c r="DL143" s="42"/>
      <c r="DM143" s="42"/>
      <c r="DN143" s="42"/>
      <c r="DO143" s="42"/>
      <c r="DP143" s="42"/>
      <c r="DQ143" s="42"/>
      <c r="DR143" s="42"/>
      <c r="DS143" s="42"/>
      <c r="DT143" s="42"/>
      <c r="DU143" s="42"/>
      <c r="DV143" s="42"/>
      <c r="DW143" s="42"/>
      <c r="DX143" s="42"/>
      <c r="DY143" s="42"/>
      <c r="DZ143" s="42"/>
      <c r="EA143" s="42"/>
      <c r="EB143" s="42"/>
      <c r="EC143" s="42"/>
      <c r="ED143" s="42"/>
      <c r="EE143" s="42"/>
      <c r="EF143" s="42"/>
      <c r="EG143" s="42"/>
      <c r="EH143" s="42"/>
      <c r="EI143" s="42"/>
    </row>
    <row r="144" spans="1:139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  <c r="CW144" s="42"/>
      <c r="CX144" s="42"/>
      <c r="CY144" s="42"/>
      <c r="CZ144" s="42"/>
      <c r="DA144" s="42"/>
      <c r="DB144" s="42"/>
      <c r="DC144" s="42"/>
      <c r="DD144" s="42"/>
      <c r="DE144" s="42"/>
      <c r="DF144" s="42"/>
      <c r="DG144" s="42"/>
      <c r="DH144" s="42"/>
      <c r="DI144" s="42"/>
      <c r="DJ144" s="42"/>
      <c r="DK144" s="42"/>
      <c r="DL144" s="42"/>
      <c r="DM144" s="42"/>
      <c r="DN144" s="42"/>
      <c r="DO144" s="42"/>
      <c r="DP144" s="42"/>
      <c r="DQ144" s="42"/>
      <c r="DR144" s="42"/>
      <c r="DS144" s="42"/>
      <c r="DT144" s="42"/>
      <c r="DU144" s="42"/>
      <c r="DV144" s="42"/>
      <c r="DW144" s="42"/>
      <c r="DX144" s="42"/>
      <c r="DY144" s="42"/>
      <c r="DZ144" s="42"/>
      <c r="EA144" s="42"/>
      <c r="EB144" s="42"/>
      <c r="EC144" s="42"/>
      <c r="ED144" s="42"/>
      <c r="EE144" s="42"/>
      <c r="EF144" s="42"/>
      <c r="EG144" s="42"/>
      <c r="EH144" s="42"/>
      <c r="EI144" s="42"/>
    </row>
    <row r="145" spans="1:139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/>
      <c r="CV145" s="42"/>
      <c r="CW145" s="42"/>
      <c r="CX145" s="42"/>
      <c r="CY145" s="42"/>
      <c r="CZ145" s="42"/>
      <c r="DA145" s="42"/>
      <c r="DB145" s="42"/>
      <c r="DC145" s="42"/>
      <c r="DD145" s="42"/>
      <c r="DE145" s="42"/>
      <c r="DF145" s="42"/>
      <c r="DG145" s="42"/>
      <c r="DH145" s="42"/>
      <c r="DI145" s="42"/>
      <c r="DJ145" s="42"/>
      <c r="DK145" s="42"/>
      <c r="DL145" s="42"/>
      <c r="DM145" s="42"/>
      <c r="DN145" s="42"/>
      <c r="DO145" s="42"/>
      <c r="DP145" s="42"/>
      <c r="DQ145" s="42"/>
      <c r="DR145" s="42"/>
      <c r="DS145" s="42"/>
      <c r="DT145" s="42"/>
      <c r="DU145" s="42"/>
      <c r="DV145" s="42"/>
      <c r="DW145" s="42"/>
      <c r="DX145" s="42"/>
      <c r="DY145" s="42"/>
      <c r="DZ145" s="42"/>
      <c r="EA145" s="42"/>
      <c r="EB145" s="42"/>
      <c r="EC145" s="42"/>
      <c r="ED145" s="42"/>
      <c r="EE145" s="42"/>
      <c r="EF145" s="42"/>
      <c r="EG145" s="42"/>
      <c r="EH145" s="42"/>
      <c r="EI145" s="42"/>
    </row>
    <row r="146" spans="1:139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  <c r="CW146" s="42"/>
      <c r="CX146" s="42"/>
      <c r="CY146" s="42"/>
      <c r="CZ146" s="42"/>
      <c r="DA146" s="42"/>
      <c r="DB146" s="42"/>
      <c r="DC146" s="42"/>
      <c r="DD146" s="42"/>
      <c r="DE146" s="42"/>
      <c r="DF146" s="42"/>
      <c r="DG146" s="42"/>
      <c r="DH146" s="42"/>
      <c r="DI146" s="42"/>
      <c r="DJ146" s="42"/>
      <c r="DK146" s="42"/>
      <c r="DL146" s="42"/>
      <c r="DM146" s="42"/>
      <c r="DN146" s="42"/>
      <c r="DO146" s="42"/>
      <c r="DP146" s="42"/>
      <c r="DQ146" s="42"/>
      <c r="DR146" s="42"/>
      <c r="DS146" s="42"/>
      <c r="DT146" s="42"/>
      <c r="DU146" s="42"/>
      <c r="DV146" s="42"/>
      <c r="DW146" s="42"/>
      <c r="DX146" s="42"/>
      <c r="DY146" s="42"/>
      <c r="DZ146" s="42"/>
      <c r="EA146" s="42"/>
      <c r="EB146" s="42"/>
      <c r="EC146" s="42"/>
      <c r="ED146" s="42"/>
      <c r="EE146" s="42"/>
      <c r="EF146" s="42"/>
      <c r="EG146" s="42"/>
      <c r="EH146" s="42"/>
      <c r="EI146" s="42"/>
    </row>
    <row r="147" spans="1:139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  <c r="CZ147" s="42"/>
      <c r="DA147" s="42"/>
      <c r="DB147" s="42"/>
      <c r="DC147" s="42"/>
      <c r="DD147" s="42"/>
      <c r="DE147" s="42"/>
      <c r="DF147" s="42"/>
      <c r="DG147" s="42"/>
      <c r="DH147" s="42"/>
      <c r="DI147" s="42"/>
      <c r="DJ147" s="42"/>
      <c r="DK147" s="42"/>
      <c r="DL147" s="42"/>
      <c r="DM147" s="42"/>
      <c r="DN147" s="42"/>
      <c r="DO147" s="42"/>
      <c r="DP147" s="42"/>
      <c r="DQ147" s="42"/>
      <c r="DR147" s="42"/>
      <c r="DS147" s="42"/>
      <c r="DT147" s="42"/>
      <c r="DU147" s="42"/>
      <c r="DV147" s="42"/>
      <c r="DW147" s="42"/>
      <c r="DX147" s="42"/>
      <c r="DY147" s="42"/>
      <c r="DZ147" s="42"/>
      <c r="EA147" s="42"/>
      <c r="EB147" s="42"/>
      <c r="EC147" s="42"/>
      <c r="ED147" s="42"/>
      <c r="EE147" s="42"/>
      <c r="EF147" s="42"/>
      <c r="EG147" s="42"/>
      <c r="EH147" s="42"/>
      <c r="EI147" s="42"/>
    </row>
    <row r="148" spans="1:139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  <c r="CW148" s="42"/>
      <c r="CX148" s="42"/>
      <c r="CY148" s="42"/>
      <c r="CZ148" s="42"/>
      <c r="DA148" s="42"/>
      <c r="DB148" s="42"/>
      <c r="DC148" s="42"/>
      <c r="DD148" s="42"/>
      <c r="DE148" s="42"/>
      <c r="DF148" s="42"/>
      <c r="DG148" s="42"/>
      <c r="DH148" s="42"/>
      <c r="DI148" s="42"/>
      <c r="DJ148" s="42"/>
      <c r="DK148" s="42"/>
      <c r="DL148" s="42"/>
      <c r="DM148" s="42"/>
      <c r="DN148" s="42"/>
      <c r="DO148" s="42"/>
      <c r="DP148" s="42"/>
      <c r="DQ148" s="42"/>
      <c r="DR148" s="42"/>
      <c r="DS148" s="42"/>
      <c r="DT148" s="42"/>
      <c r="DU148" s="42"/>
      <c r="DV148" s="42"/>
      <c r="DW148" s="42"/>
      <c r="DX148" s="42"/>
      <c r="DY148" s="42"/>
      <c r="DZ148" s="42"/>
      <c r="EA148" s="42"/>
      <c r="EB148" s="42"/>
      <c r="EC148" s="42"/>
      <c r="ED148" s="42"/>
      <c r="EE148" s="42"/>
      <c r="EF148" s="42"/>
      <c r="EG148" s="42"/>
      <c r="EH148" s="42"/>
      <c r="EI148" s="42"/>
    </row>
    <row r="149" spans="1:139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  <c r="CW149" s="42"/>
      <c r="CX149" s="42"/>
      <c r="CY149" s="42"/>
      <c r="CZ149" s="42"/>
      <c r="DA149" s="42"/>
      <c r="DB149" s="42"/>
      <c r="DC149" s="42"/>
      <c r="DD149" s="42"/>
      <c r="DE149" s="42"/>
      <c r="DF149" s="42"/>
      <c r="DG149" s="42"/>
      <c r="DH149" s="42"/>
      <c r="DI149" s="42"/>
      <c r="DJ149" s="42"/>
      <c r="DK149" s="42"/>
      <c r="DL149" s="42"/>
      <c r="DM149" s="42"/>
      <c r="DN149" s="42"/>
      <c r="DO149" s="42"/>
      <c r="DP149" s="42"/>
      <c r="DQ149" s="42"/>
      <c r="DR149" s="42"/>
      <c r="DS149" s="42"/>
      <c r="DT149" s="42"/>
      <c r="DU149" s="42"/>
      <c r="DV149" s="42"/>
      <c r="DW149" s="42"/>
      <c r="DX149" s="42"/>
      <c r="DY149" s="42"/>
      <c r="DZ149" s="42"/>
      <c r="EA149" s="42"/>
      <c r="EB149" s="42"/>
      <c r="EC149" s="42"/>
      <c r="ED149" s="42"/>
      <c r="EE149" s="42"/>
      <c r="EF149" s="42"/>
      <c r="EG149" s="42"/>
      <c r="EH149" s="42"/>
      <c r="EI149" s="42"/>
    </row>
    <row r="150" spans="1:139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  <c r="CW150" s="42"/>
      <c r="CX150" s="42"/>
      <c r="CY150" s="42"/>
      <c r="CZ150" s="42"/>
      <c r="DA150" s="42"/>
      <c r="DB150" s="42"/>
      <c r="DC150" s="42"/>
      <c r="DD150" s="42"/>
      <c r="DE150" s="42"/>
      <c r="DF150" s="42"/>
      <c r="DG150" s="42"/>
      <c r="DH150" s="42"/>
      <c r="DI150" s="42"/>
      <c r="DJ150" s="42"/>
      <c r="DK150" s="42"/>
      <c r="DL150" s="42"/>
      <c r="DM150" s="42"/>
      <c r="DN150" s="42"/>
      <c r="DO150" s="42"/>
      <c r="DP150" s="42"/>
      <c r="DQ150" s="42"/>
      <c r="DR150" s="42"/>
      <c r="DS150" s="42"/>
      <c r="DT150" s="42"/>
      <c r="DU150" s="42"/>
      <c r="DV150" s="42"/>
      <c r="DW150" s="42"/>
      <c r="DX150" s="42"/>
      <c r="DY150" s="42"/>
      <c r="DZ150" s="42"/>
      <c r="EA150" s="42"/>
      <c r="EB150" s="42"/>
      <c r="EC150" s="42"/>
      <c r="ED150" s="42"/>
      <c r="EE150" s="42"/>
      <c r="EF150" s="42"/>
      <c r="EG150" s="42"/>
      <c r="EH150" s="42"/>
      <c r="EI150" s="42"/>
    </row>
    <row r="151" spans="1:139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  <c r="CW151" s="42"/>
      <c r="CX151" s="42"/>
      <c r="CY151" s="42"/>
      <c r="CZ151" s="42"/>
      <c r="DA151" s="42"/>
      <c r="DB151" s="42"/>
      <c r="DC151" s="42"/>
      <c r="DD151" s="42"/>
      <c r="DE151" s="42"/>
      <c r="DF151" s="42"/>
      <c r="DG151" s="42"/>
      <c r="DH151" s="42"/>
      <c r="DI151" s="42"/>
      <c r="DJ151" s="42"/>
      <c r="DK151" s="42"/>
      <c r="DL151" s="42"/>
      <c r="DM151" s="42"/>
      <c r="DN151" s="42"/>
      <c r="DO151" s="42"/>
      <c r="DP151" s="42"/>
      <c r="DQ151" s="42"/>
      <c r="DR151" s="42"/>
      <c r="DS151" s="42"/>
      <c r="DT151" s="42"/>
      <c r="DU151" s="42"/>
      <c r="DV151" s="42"/>
      <c r="DW151" s="42"/>
      <c r="DX151" s="42"/>
      <c r="DY151" s="42"/>
      <c r="DZ151" s="42"/>
      <c r="EA151" s="42"/>
      <c r="EB151" s="42"/>
      <c r="EC151" s="42"/>
      <c r="ED151" s="42"/>
      <c r="EE151" s="42"/>
      <c r="EF151" s="42"/>
      <c r="EG151" s="42"/>
      <c r="EH151" s="42"/>
      <c r="EI151" s="42"/>
    </row>
    <row r="152" spans="1:139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  <c r="CW152" s="42"/>
      <c r="CX152" s="42"/>
      <c r="CY152" s="42"/>
      <c r="CZ152" s="42"/>
      <c r="DA152" s="42"/>
      <c r="DB152" s="42"/>
      <c r="DC152" s="42"/>
      <c r="DD152" s="42"/>
      <c r="DE152" s="42"/>
      <c r="DF152" s="42"/>
      <c r="DG152" s="42"/>
      <c r="DH152" s="42"/>
      <c r="DI152" s="42"/>
      <c r="DJ152" s="42"/>
      <c r="DK152" s="42"/>
      <c r="DL152" s="42"/>
      <c r="DM152" s="42"/>
      <c r="DN152" s="42"/>
      <c r="DO152" s="42"/>
      <c r="DP152" s="42"/>
      <c r="DQ152" s="42"/>
      <c r="DR152" s="42"/>
      <c r="DS152" s="42"/>
      <c r="DT152" s="42"/>
      <c r="DU152" s="42"/>
      <c r="DV152" s="42"/>
      <c r="DW152" s="42"/>
      <c r="DX152" s="42"/>
      <c r="DY152" s="42"/>
      <c r="DZ152" s="42"/>
      <c r="EA152" s="42"/>
      <c r="EB152" s="42"/>
      <c r="EC152" s="42"/>
      <c r="ED152" s="42"/>
      <c r="EE152" s="42"/>
      <c r="EF152" s="42"/>
      <c r="EG152" s="42"/>
      <c r="EH152" s="42"/>
      <c r="EI152" s="42"/>
    </row>
    <row r="153" spans="1:139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  <c r="CW153" s="42"/>
      <c r="CX153" s="42"/>
      <c r="CY153" s="42"/>
      <c r="CZ153" s="42"/>
      <c r="DA153" s="42"/>
      <c r="DB153" s="42"/>
      <c r="DC153" s="42"/>
      <c r="DD153" s="42"/>
      <c r="DE153" s="42"/>
      <c r="DF153" s="42"/>
      <c r="DG153" s="42"/>
      <c r="DH153" s="42"/>
      <c r="DI153" s="42"/>
      <c r="DJ153" s="42"/>
      <c r="DK153" s="42"/>
      <c r="DL153" s="42"/>
      <c r="DM153" s="42"/>
      <c r="DN153" s="42"/>
      <c r="DO153" s="42"/>
      <c r="DP153" s="42"/>
      <c r="DQ153" s="42"/>
      <c r="DR153" s="42"/>
      <c r="DS153" s="42"/>
      <c r="DT153" s="42"/>
      <c r="DU153" s="42"/>
      <c r="DV153" s="42"/>
      <c r="DW153" s="42"/>
      <c r="DX153" s="42"/>
      <c r="DY153" s="42"/>
      <c r="DZ153" s="42"/>
      <c r="EA153" s="42"/>
      <c r="EB153" s="42"/>
      <c r="EC153" s="42"/>
      <c r="ED153" s="42"/>
      <c r="EE153" s="42"/>
      <c r="EF153" s="42"/>
      <c r="EG153" s="42"/>
      <c r="EH153" s="42"/>
      <c r="EI153" s="42"/>
    </row>
    <row r="154" spans="1:139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  <c r="CW154" s="42"/>
      <c r="CX154" s="42"/>
      <c r="CY154" s="42"/>
      <c r="CZ154" s="42"/>
      <c r="DA154" s="42"/>
      <c r="DB154" s="42"/>
      <c r="DC154" s="42"/>
      <c r="DD154" s="42"/>
      <c r="DE154" s="42"/>
      <c r="DF154" s="42"/>
      <c r="DG154" s="42"/>
      <c r="DH154" s="42"/>
      <c r="DI154" s="42"/>
      <c r="DJ154" s="42"/>
      <c r="DK154" s="42"/>
      <c r="DL154" s="42"/>
      <c r="DM154" s="42"/>
      <c r="DN154" s="42"/>
      <c r="DO154" s="42"/>
      <c r="DP154" s="42"/>
      <c r="DQ154" s="42"/>
      <c r="DR154" s="42"/>
      <c r="DS154" s="42"/>
      <c r="DT154" s="42"/>
      <c r="DU154" s="42"/>
      <c r="DV154" s="42"/>
      <c r="DW154" s="42"/>
      <c r="DX154" s="42"/>
      <c r="DY154" s="42"/>
      <c r="DZ154" s="42"/>
      <c r="EA154" s="42"/>
      <c r="EB154" s="42"/>
      <c r="EC154" s="42"/>
      <c r="ED154" s="42"/>
      <c r="EE154" s="42"/>
      <c r="EF154" s="42"/>
      <c r="EG154" s="42"/>
      <c r="EH154" s="42"/>
      <c r="EI154" s="42"/>
    </row>
    <row r="155" spans="1:139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  <c r="CX155" s="42"/>
      <c r="CY155" s="42"/>
      <c r="CZ155" s="42"/>
      <c r="DA155" s="42"/>
      <c r="DB155" s="42"/>
      <c r="DC155" s="42"/>
      <c r="DD155" s="42"/>
      <c r="DE155" s="42"/>
      <c r="DF155" s="42"/>
      <c r="DG155" s="42"/>
      <c r="DH155" s="42"/>
      <c r="DI155" s="42"/>
      <c r="DJ155" s="42"/>
      <c r="DK155" s="42"/>
      <c r="DL155" s="42"/>
      <c r="DM155" s="42"/>
      <c r="DN155" s="42"/>
      <c r="DO155" s="42"/>
      <c r="DP155" s="42"/>
      <c r="DQ155" s="42"/>
      <c r="DR155" s="42"/>
      <c r="DS155" s="42"/>
      <c r="DT155" s="42"/>
      <c r="DU155" s="42"/>
      <c r="DV155" s="42"/>
      <c r="DW155" s="42"/>
      <c r="DX155" s="42"/>
      <c r="DY155" s="42"/>
      <c r="DZ155" s="42"/>
      <c r="EA155" s="42"/>
      <c r="EB155" s="42"/>
      <c r="EC155" s="42"/>
      <c r="ED155" s="42"/>
      <c r="EE155" s="42"/>
      <c r="EF155" s="42"/>
      <c r="EG155" s="42"/>
      <c r="EH155" s="42"/>
      <c r="EI155" s="42"/>
    </row>
    <row r="156" spans="1:139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  <c r="CW156" s="42"/>
      <c r="CX156" s="42"/>
      <c r="CY156" s="42"/>
      <c r="CZ156" s="42"/>
      <c r="DA156" s="42"/>
      <c r="DB156" s="42"/>
      <c r="DC156" s="42"/>
      <c r="DD156" s="42"/>
      <c r="DE156" s="42"/>
      <c r="DF156" s="42"/>
      <c r="DG156" s="42"/>
      <c r="DH156" s="42"/>
      <c r="DI156" s="42"/>
      <c r="DJ156" s="42"/>
      <c r="DK156" s="42"/>
      <c r="DL156" s="42"/>
      <c r="DM156" s="42"/>
      <c r="DN156" s="42"/>
      <c r="DO156" s="42"/>
      <c r="DP156" s="42"/>
      <c r="DQ156" s="42"/>
      <c r="DR156" s="42"/>
      <c r="DS156" s="42"/>
      <c r="DT156" s="42"/>
      <c r="DU156" s="42"/>
      <c r="DV156" s="42"/>
      <c r="DW156" s="42"/>
      <c r="DX156" s="42"/>
      <c r="DY156" s="42"/>
      <c r="DZ156" s="42"/>
      <c r="EA156" s="42"/>
      <c r="EB156" s="42"/>
      <c r="EC156" s="42"/>
      <c r="ED156" s="42"/>
      <c r="EE156" s="42"/>
      <c r="EF156" s="42"/>
      <c r="EG156" s="42"/>
      <c r="EH156" s="42"/>
      <c r="EI156" s="42"/>
    </row>
    <row r="157" spans="1:139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  <c r="CW157" s="42"/>
      <c r="CX157" s="42"/>
      <c r="CY157" s="42"/>
      <c r="CZ157" s="42"/>
      <c r="DA157" s="42"/>
      <c r="DB157" s="42"/>
      <c r="DC157" s="42"/>
      <c r="DD157" s="42"/>
      <c r="DE157" s="42"/>
      <c r="DF157" s="42"/>
      <c r="DG157" s="42"/>
      <c r="DH157" s="42"/>
      <c r="DI157" s="42"/>
      <c r="DJ157" s="42"/>
      <c r="DK157" s="42"/>
      <c r="DL157" s="42"/>
      <c r="DM157" s="42"/>
      <c r="DN157" s="42"/>
      <c r="DO157" s="42"/>
      <c r="DP157" s="42"/>
      <c r="DQ157" s="42"/>
      <c r="DR157" s="42"/>
      <c r="DS157" s="42"/>
      <c r="DT157" s="42"/>
      <c r="DU157" s="42"/>
      <c r="DV157" s="42"/>
      <c r="DW157" s="42"/>
      <c r="DX157" s="42"/>
      <c r="DY157" s="42"/>
      <c r="DZ157" s="42"/>
      <c r="EA157" s="42"/>
      <c r="EB157" s="42"/>
      <c r="EC157" s="42"/>
      <c r="ED157" s="42"/>
      <c r="EE157" s="42"/>
      <c r="EF157" s="42"/>
      <c r="EG157" s="42"/>
      <c r="EH157" s="42"/>
      <c r="EI157" s="42"/>
    </row>
    <row r="158" spans="1:139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  <c r="CW158" s="42"/>
      <c r="CX158" s="42"/>
      <c r="CY158" s="42"/>
      <c r="CZ158" s="42"/>
      <c r="DA158" s="42"/>
      <c r="DB158" s="42"/>
      <c r="DC158" s="42"/>
      <c r="DD158" s="42"/>
      <c r="DE158" s="42"/>
      <c r="DF158" s="42"/>
      <c r="DG158" s="42"/>
      <c r="DH158" s="42"/>
      <c r="DI158" s="42"/>
      <c r="DJ158" s="42"/>
      <c r="DK158" s="42"/>
      <c r="DL158" s="42"/>
      <c r="DM158" s="42"/>
      <c r="DN158" s="42"/>
      <c r="DO158" s="42"/>
      <c r="DP158" s="42"/>
      <c r="DQ158" s="42"/>
      <c r="DR158" s="42"/>
      <c r="DS158" s="42"/>
      <c r="DT158" s="42"/>
      <c r="DU158" s="42"/>
      <c r="DV158" s="42"/>
      <c r="DW158" s="42"/>
      <c r="DX158" s="42"/>
      <c r="DY158" s="42"/>
      <c r="DZ158" s="42"/>
      <c r="EA158" s="42"/>
      <c r="EB158" s="42"/>
      <c r="EC158" s="42"/>
      <c r="ED158" s="42"/>
      <c r="EE158" s="42"/>
      <c r="EF158" s="42"/>
      <c r="EG158" s="42"/>
      <c r="EH158" s="42"/>
      <c r="EI158" s="42"/>
    </row>
    <row r="159" spans="1:139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  <c r="CW159" s="42"/>
      <c r="CX159" s="42"/>
      <c r="CY159" s="42"/>
      <c r="CZ159" s="42"/>
      <c r="DA159" s="42"/>
      <c r="DB159" s="42"/>
      <c r="DC159" s="42"/>
      <c r="DD159" s="42"/>
      <c r="DE159" s="42"/>
      <c r="DF159" s="42"/>
      <c r="DG159" s="42"/>
      <c r="DH159" s="42"/>
      <c r="DI159" s="42"/>
      <c r="DJ159" s="42"/>
      <c r="DK159" s="42"/>
      <c r="DL159" s="42"/>
      <c r="DM159" s="42"/>
      <c r="DN159" s="42"/>
      <c r="DO159" s="42"/>
      <c r="DP159" s="42"/>
      <c r="DQ159" s="42"/>
      <c r="DR159" s="42"/>
      <c r="DS159" s="42"/>
      <c r="DT159" s="42"/>
      <c r="DU159" s="42"/>
      <c r="DV159" s="42"/>
      <c r="DW159" s="42"/>
      <c r="DX159" s="42"/>
      <c r="DY159" s="42"/>
      <c r="DZ159" s="42"/>
      <c r="EA159" s="42"/>
      <c r="EB159" s="42"/>
      <c r="EC159" s="42"/>
      <c r="ED159" s="42"/>
      <c r="EE159" s="42"/>
      <c r="EF159" s="42"/>
      <c r="EG159" s="42"/>
      <c r="EH159" s="42"/>
      <c r="EI159" s="42"/>
    </row>
    <row r="160" spans="1:139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  <c r="CW160" s="42"/>
      <c r="CX160" s="42"/>
      <c r="CY160" s="42"/>
      <c r="CZ160" s="42"/>
      <c r="DA160" s="42"/>
      <c r="DB160" s="42"/>
      <c r="DC160" s="42"/>
      <c r="DD160" s="42"/>
      <c r="DE160" s="42"/>
      <c r="DF160" s="42"/>
      <c r="DG160" s="42"/>
      <c r="DH160" s="42"/>
      <c r="DI160" s="42"/>
      <c r="DJ160" s="42"/>
      <c r="DK160" s="42"/>
      <c r="DL160" s="42"/>
      <c r="DM160" s="42"/>
      <c r="DN160" s="42"/>
      <c r="DO160" s="42"/>
      <c r="DP160" s="42"/>
      <c r="DQ160" s="42"/>
      <c r="DR160" s="42"/>
      <c r="DS160" s="42"/>
      <c r="DT160" s="42"/>
      <c r="DU160" s="42"/>
      <c r="DV160" s="42"/>
      <c r="DW160" s="42"/>
      <c r="DX160" s="42"/>
      <c r="DY160" s="42"/>
      <c r="DZ160" s="42"/>
      <c r="EA160" s="42"/>
      <c r="EB160" s="42"/>
      <c r="EC160" s="42"/>
      <c r="ED160" s="42"/>
      <c r="EE160" s="42"/>
      <c r="EF160" s="42"/>
      <c r="EG160" s="42"/>
      <c r="EH160" s="42"/>
      <c r="EI160" s="42"/>
    </row>
    <row r="161" spans="1:139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  <c r="CW161" s="42"/>
      <c r="CX161" s="42"/>
      <c r="CY161" s="42"/>
      <c r="CZ161" s="42"/>
      <c r="DA161" s="42"/>
      <c r="DB161" s="42"/>
      <c r="DC161" s="42"/>
      <c r="DD161" s="42"/>
      <c r="DE161" s="42"/>
      <c r="DF161" s="42"/>
      <c r="DG161" s="42"/>
      <c r="DH161" s="42"/>
      <c r="DI161" s="42"/>
      <c r="DJ161" s="42"/>
      <c r="DK161" s="42"/>
      <c r="DL161" s="42"/>
      <c r="DM161" s="42"/>
      <c r="DN161" s="42"/>
      <c r="DO161" s="42"/>
      <c r="DP161" s="42"/>
      <c r="DQ161" s="42"/>
      <c r="DR161" s="42"/>
      <c r="DS161" s="42"/>
      <c r="DT161" s="42"/>
      <c r="DU161" s="42"/>
      <c r="DV161" s="42"/>
      <c r="DW161" s="42"/>
      <c r="DX161" s="42"/>
      <c r="DY161" s="42"/>
      <c r="DZ161" s="42"/>
      <c r="EA161" s="42"/>
      <c r="EB161" s="42"/>
      <c r="EC161" s="42"/>
      <c r="ED161" s="42"/>
      <c r="EE161" s="42"/>
      <c r="EF161" s="42"/>
      <c r="EG161" s="42"/>
      <c r="EH161" s="42"/>
      <c r="EI161" s="42"/>
    </row>
    <row r="162" spans="1:139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  <c r="CW162" s="42"/>
      <c r="CX162" s="42"/>
      <c r="CY162" s="42"/>
      <c r="CZ162" s="42"/>
      <c r="DA162" s="42"/>
      <c r="DB162" s="42"/>
      <c r="DC162" s="42"/>
      <c r="DD162" s="42"/>
      <c r="DE162" s="42"/>
      <c r="DF162" s="42"/>
      <c r="DG162" s="42"/>
      <c r="DH162" s="42"/>
      <c r="DI162" s="42"/>
      <c r="DJ162" s="42"/>
      <c r="DK162" s="42"/>
      <c r="DL162" s="42"/>
      <c r="DM162" s="42"/>
      <c r="DN162" s="42"/>
      <c r="DO162" s="42"/>
      <c r="DP162" s="42"/>
      <c r="DQ162" s="42"/>
      <c r="DR162" s="42"/>
      <c r="DS162" s="42"/>
      <c r="DT162" s="42"/>
      <c r="DU162" s="42"/>
      <c r="DV162" s="42"/>
      <c r="DW162" s="42"/>
      <c r="DX162" s="42"/>
      <c r="DY162" s="42"/>
      <c r="DZ162" s="42"/>
      <c r="EA162" s="42"/>
      <c r="EB162" s="42"/>
      <c r="EC162" s="42"/>
      <c r="ED162" s="42"/>
      <c r="EE162" s="42"/>
      <c r="EF162" s="42"/>
      <c r="EG162" s="42"/>
      <c r="EH162" s="42"/>
      <c r="EI162" s="42"/>
    </row>
    <row r="163" spans="1:139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  <c r="CW163" s="42"/>
      <c r="CX163" s="42"/>
      <c r="CY163" s="42"/>
      <c r="CZ163" s="42"/>
      <c r="DA163" s="42"/>
      <c r="DB163" s="42"/>
      <c r="DC163" s="42"/>
      <c r="DD163" s="42"/>
      <c r="DE163" s="42"/>
      <c r="DF163" s="42"/>
      <c r="DG163" s="42"/>
      <c r="DH163" s="42"/>
      <c r="DI163" s="42"/>
      <c r="DJ163" s="42"/>
      <c r="DK163" s="42"/>
      <c r="DL163" s="42"/>
      <c r="DM163" s="42"/>
      <c r="DN163" s="42"/>
      <c r="DO163" s="42"/>
      <c r="DP163" s="42"/>
      <c r="DQ163" s="42"/>
      <c r="DR163" s="42"/>
      <c r="DS163" s="42"/>
      <c r="DT163" s="42"/>
      <c r="DU163" s="42"/>
      <c r="DV163" s="42"/>
      <c r="DW163" s="42"/>
      <c r="DX163" s="42"/>
      <c r="DY163" s="42"/>
      <c r="DZ163" s="42"/>
      <c r="EA163" s="42"/>
      <c r="EB163" s="42"/>
      <c r="EC163" s="42"/>
      <c r="ED163" s="42"/>
      <c r="EE163" s="42"/>
      <c r="EF163" s="42"/>
      <c r="EG163" s="42"/>
      <c r="EH163" s="42"/>
      <c r="EI163" s="42"/>
    </row>
    <row r="164" spans="1:139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  <c r="CW164" s="42"/>
      <c r="CX164" s="42"/>
      <c r="CY164" s="42"/>
      <c r="CZ164" s="42"/>
      <c r="DA164" s="42"/>
      <c r="DB164" s="42"/>
      <c r="DC164" s="42"/>
      <c r="DD164" s="42"/>
      <c r="DE164" s="42"/>
      <c r="DF164" s="42"/>
      <c r="DG164" s="42"/>
      <c r="DH164" s="42"/>
      <c r="DI164" s="42"/>
      <c r="DJ164" s="42"/>
      <c r="DK164" s="42"/>
      <c r="DL164" s="42"/>
      <c r="DM164" s="42"/>
      <c r="DN164" s="42"/>
      <c r="DO164" s="42"/>
      <c r="DP164" s="42"/>
      <c r="DQ164" s="42"/>
      <c r="DR164" s="42"/>
      <c r="DS164" s="42"/>
      <c r="DT164" s="42"/>
      <c r="DU164" s="42"/>
      <c r="DV164" s="42"/>
      <c r="DW164" s="42"/>
      <c r="DX164" s="42"/>
      <c r="DY164" s="42"/>
      <c r="DZ164" s="42"/>
      <c r="EA164" s="42"/>
      <c r="EB164" s="42"/>
      <c r="EC164" s="42"/>
      <c r="ED164" s="42"/>
      <c r="EE164" s="42"/>
      <c r="EF164" s="42"/>
      <c r="EG164" s="42"/>
      <c r="EH164" s="42"/>
      <c r="EI164" s="42"/>
    </row>
    <row r="165" spans="1:139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  <c r="CW165" s="42"/>
      <c r="CX165" s="42"/>
      <c r="CY165" s="42"/>
      <c r="CZ165" s="42"/>
      <c r="DA165" s="42"/>
      <c r="DB165" s="42"/>
      <c r="DC165" s="42"/>
      <c r="DD165" s="42"/>
      <c r="DE165" s="42"/>
      <c r="DF165" s="42"/>
      <c r="DG165" s="42"/>
      <c r="DH165" s="42"/>
      <c r="DI165" s="42"/>
      <c r="DJ165" s="42"/>
      <c r="DK165" s="42"/>
      <c r="DL165" s="42"/>
      <c r="DM165" s="42"/>
      <c r="DN165" s="42"/>
      <c r="DO165" s="42"/>
      <c r="DP165" s="42"/>
      <c r="DQ165" s="42"/>
      <c r="DR165" s="42"/>
      <c r="DS165" s="42"/>
      <c r="DT165" s="42"/>
      <c r="DU165" s="42"/>
      <c r="DV165" s="42"/>
      <c r="DW165" s="42"/>
      <c r="DX165" s="42"/>
      <c r="DY165" s="42"/>
      <c r="DZ165" s="42"/>
      <c r="EA165" s="42"/>
      <c r="EB165" s="42"/>
      <c r="EC165" s="42"/>
      <c r="ED165" s="42"/>
      <c r="EE165" s="42"/>
      <c r="EF165" s="42"/>
      <c r="EG165" s="42"/>
      <c r="EH165" s="42"/>
      <c r="EI165" s="42"/>
    </row>
    <row r="166" spans="1:139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/>
      <c r="CZ166" s="42"/>
      <c r="DA166" s="42"/>
      <c r="DB166" s="42"/>
      <c r="DC166" s="42"/>
      <c r="DD166" s="42"/>
      <c r="DE166" s="42"/>
      <c r="DF166" s="42"/>
      <c r="DG166" s="42"/>
      <c r="DH166" s="42"/>
      <c r="DI166" s="42"/>
      <c r="DJ166" s="42"/>
      <c r="DK166" s="42"/>
      <c r="DL166" s="42"/>
      <c r="DM166" s="42"/>
      <c r="DN166" s="42"/>
      <c r="DO166" s="42"/>
      <c r="DP166" s="42"/>
      <c r="DQ166" s="42"/>
      <c r="DR166" s="42"/>
      <c r="DS166" s="42"/>
      <c r="DT166" s="42"/>
      <c r="DU166" s="42"/>
      <c r="DV166" s="42"/>
      <c r="DW166" s="42"/>
      <c r="DX166" s="42"/>
      <c r="DY166" s="42"/>
      <c r="DZ166" s="42"/>
      <c r="EA166" s="42"/>
      <c r="EB166" s="42"/>
      <c r="EC166" s="42"/>
      <c r="ED166" s="42"/>
      <c r="EE166" s="42"/>
      <c r="EF166" s="42"/>
      <c r="EG166" s="42"/>
      <c r="EH166" s="42"/>
      <c r="EI166" s="42"/>
    </row>
    <row r="167" spans="1:139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  <c r="CW167" s="42"/>
      <c r="CX167" s="42"/>
      <c r="CY167" s="42"/>
      <c r="CZ167" s="42"/>
      <c r="DA167" s="42"/>
      <c r="DB167" s="42"/>
      <c r="DC167" s="42"/>
      <c r="DD167" s="42"/>
      <c r="DE167" s="42"/>
      <c r="DF167" s="42"/>
      <c r="DG167" s="42"/>
      <c r="DH167" s="42"/>
      <c r="DI167" s="42"/>
      <c r="DJ167" s="42"/>
      <c r="DK167" s="42"/>
      <c r="DL167" s="42"/>
      <c r="DM167" s="42"/>
      <c r="DN167" s="42"/>
      <c r="DO167" s="42"/>
      <c r="DP167" s="42"/>
      <c r="DQ167" s="42"/>
      <c r="DR167" s="42"/>
      <c r="DS167" s="42"/>
      <c r="DT167" s="42"/>
      <c r="DU167" s="42"/>
      <c r="DV167" s="42"/>
      <c r="DW167" s="42"/>
      <c r="DX167" s="42"/>
      <c r="DY167" s="42"/>
      <c r="DZ167" s="42"/>
      <c r="EA167" s="42"/>
      <c r="EB167" s="42"/>
      <c r="EC167" s="42"/>
      <c r="ED167" s="42"/>
      <c r="EE167" s="42"/>
      <c r="EF167" s="42"/>
      <c r="EG167" s="42"/>
      <c r="EH167" s="42"/>
      <c r="EI167" s="42"/>
    </row>
    <row r="168" spans="1:139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  <c r="CX168" s="42"/>
      <c r="CY168" s="42"/>
      <c r="CZ168" s="42"/>
      <c r="DA168" s="42"/>
      <c r="DB168" s="42"/>
      <c r="DC168" s="42"/>
      <c r="DD168" s="42"/>
      <c r="DE168" s="42"/>
      <c r="DF168" s="42"/>
      <c r="DG168" s="42"/>
      <c r="DH168" s="42"/>
      <c r="DI168" s="42"/>
      <c r="DJ168" s="4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  <c r="DX168" s="42"/>
      <c r="DY168" s="42"/>
      <c r="DZ168" s="42"/>
      <c r="EA168" s="42"/>
      <c r="EB168" s="42"/>
      <c r="EC168" s="42"/>
      <c r="ED168" s="42"/>
      <c r="EE168" s="42"/>
      <c r="EF168" s="42"/>
      <c r="EG168" s="42"/>
      <c r="EH168" s="42"/>
      <c r="EI168" s="42"/>
    </row>
    <row r="169" spans="1:139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  <c r="CW169" s="42"/>
      <c r="CX169" s="42"/>
      <c r="CY169" s="42"/>
      <c r="CZ169" s="42"/>
      <c r="DA169" s="42"/>
      <c r="DB169" s="42"/>
      <c r="DC169" s="42"/>
      <c r="DD169" s="42"/>
      <c r="DE169" s="42"/>
      <c r="DF169" s="42"/>
      <c r="DG169" s="42"/>
      <c r="DH169" s="42"/>
      <c r="DI169" s="42"/>
      <c r="DJ169" s="42"/>
      <c r="DK169" s="42"/>
      <c r="DL169" s="42"/>
      <c r="DM169" s="42"/>
      <c r="DN169" s="42"/>
      <c r="DO169" s="42"/>
      <c r="DP169" s="42"/>
      <c r="DQ169" s="42"/>
      <c r="DR169" s="42"/>
      <c r="DS169" s="42"/>
      <c r="DT169" s="42"/>
      <c r="DU169" s="42"/>
      <c r="DV169" s="42"/>
      <c r="DW169" s="42"/>
      <c r="DX169" s="42"/>
      <c r="DY169" s="42"/>
      <c r="DZ169" s="42"/>
      <c r="EA169" s="42"/>
      <c r="EB169" s="42"/>
      <c r="EC169" s="42"/>
      <c r="ED169" s="42"/>
      <c r="EE169" s="42"/>
      <c r="EF169" s="42"/>
      <c r="EG169" s="42"/>
      <c r="EH169" s="42"/>
      <c r="EI169" s="42"/>
    </row>
    <row r="170" spans="1:139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  <c r="CW170" s="42"/>
      <c r="CX170" s="42"/>
      <c r="CY170" s="42"/>
      <c r="CZ170" s="42"/>
      <c r="DA170" s="42"/>
      <c r="DB170" s="42"/>
      <c r="DC170" s="42"/>
      <c r="DD170" s="42"/>
      <c r="DE170" s="42"/>
      <c r="DF170" s="42"/>
      <c r="DG170" s="42"/>
      <c r="DH170" s="42"/>
      <c r="DI170" s="42"/>
      <c r="DJ170" s="42"/>
      <c r="DK170" s="42"/>
      <c r="DL170" s="42"/>
      <c r="DM170" s="42"/>
      <c r="DN170" s="42"/>
      <c r="DO170" s="42"/>
      <c r="DP170" s="42"/>
      <c r="DQ170" s="42"/>
      <c r="DR170" s="42"/>
      <c r="DS170" s="42"/>
      <c r="DT170" s="42"/>
      <c r="DU170" s="42"/>
      <c r="DV170" s="42"/>
      <c r="DW170" s="42"/>
      <c r="DX170" s="42"/>
      <c r="DY170" s="42"/>
      <c r="DZ170" s="42"/>
      <c r="EA170" s="42"/>
      <c r="EB170" s="42"/>
      <c r="EC170" s="42"/>
      <c r="ED170" s="42"/>
      <c r="EE170" s="42"/>
      <c r="EF170" s="42"/>
      <c r="EG170" s="42"/>
      <c r="EH170" s="42"/>
      <c r="EI170" s="42"/>
    </row>
    <row r="171" spans="1:139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  <c r="CW171" s="42"/>
      <c r="CX171" s="42"/>
      <c r="CY171" s="42"/>
      <c r="CZ171" s="42"/>
      <c r="DA171" s="42"/>
      <c r="DB171" s="42"/>
      <c r="DC171" s="42"/>
      <c r="DD171" s="42"/>
      <c r="DE171" s="42"/>
      <c r="DF171" s="42"/>
      <c r="DG171" s="42"/>
      <c r="DH171" s="42"/>
      <c r="DI171" s="42"/>
      <c r="DJ171" s="42"/>
      <c r="DK171" s="42"/>
      <c r="DL171" s="42"/>
      <c r="DM171" s="42"/>
      <c r="DN171" s="42"/>
      <c r="DO171" s="42"/>
      <c r="DP171" s="42"/>
      <c r="DQ171" s="42"/>
      <c r="DR171" s="42"/>
      <c r="DS171" s="42"/>
      <c r="DT171" s="42"/>
      <c r="DU171" s="42"/>
      <c r="DV171" s="42"/>
      <c r="DW171" s="42"/>
      <c r="DX171" s="42"/>
      <c r="DY171" s="42"/>
      <c r="DZ171" s="42"/>
      <c r="EA171" s="42"/>
      <c r="EB171" s="42"/>
      <c r="EC171" s="42"/>
      <c r="ED171" s="42"/>
      <c r="EE171" s="42"/>
      <c r="EF171" s="42"/>
      <c r="EG171" s="42"/>
      <c r="EH171" s="42"/>
      <c r="EI171" s="42"/>
    </row>
    <row r="172" spans="1:139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  <c r="CW172" s="42"/>
      <c r="CX172" s="42"/>
      <c r="CY172" s="42"/>
      <c r="CZ172" s="42"/>
      <c r="DA172" s="42"/>
      <c r="DB172" s="42"/>
      <c r="DC172" s="42"/>
      <c r="DD172" s="42"/>
      <c r="DE172" s="42"/>
      <c r="DF172" s="42"/>
      <c r="DG172" s="42"/>
      <c r="DH172" s="42"/>
      <c r="DI172" s="42"/>
      <c r="DJ172" s="42"/>
      <c r="DK172" s="42"/>
      <c r="DL172" s="42"/>
      <c r="DM172" s="42"/>
      <c r="DN172" s="42"/>
      <c r="DO172" s="42"/>
      <c r="DP172" s="42"/>
      <c r="DQ172" s="42"/>
      <c r="DR172" s="42"/>
      <c r="DS172" s="42"/>
      <c r="DT172" s="42"/>
      <c r="DU172" s="42"/>
      <c r="DV172" s="42"/>
      <c r="DW172" s="42"/>
      <c r="DX172" s="42"/>
      <c r="DY172" s="42"/>
      <c r="DZ172" s="42"/>
      <c r="EA172" s="42"/>
      <c r="EB172" s="42"/>
      <c r="EC172" s="42"/>
      <c r="ED172" s="42"/>
      <c r="EE172" s="42"/>
      <c r="EF172" s="42"/>
      <c r="EG172" s="42"/>
      <c r="EH172" s="42"/>
      <c r="EI172" s="42"/>
    </row>
    <row r="173" spans="1:139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  <c r="CW173" s="42"/>
      <c r="CX173" s="42"/>
      <c r="CY173" s="42"/>
      <c r="CZ173" s="42"/>
      <c r="DA173" s="42"/>
      <c r="DB173" s="42"/>
      <c r="DC173" s="42"/>
      <c r="DD173" s="42"/>
      <c r="DE173" s="42"/>
      <c r="DF173" s="42"/>
      <c r="DG173" s="42"/>
      <c r="DH173" s="42"/>
      <c r="DI173" s="42"/>
      <c r="DJ173" s="42"/>
      <c r="DK173" s="42"/>
      <c r="DL173" s="42"/>
      <c r="DM173" s="42"/>
      <c r="DN173" s="42"/>
      <c r="DO173" s="42"/>
      <c r="DP173" s="42"/>
      <c r="DQ173" s="42"/>
      <c r="DR173" s="42"/>
      <c r="DS173" s="42"/>
      <c r="DT173" s="42"/>
      <c r="DU173" s="42"/>
      <c r="DV173" s="42"/>
      <c r="DW173" s="42"/>
      <c r="DX173" s="42"/>
      <c r="DY173" s="42"/>
      <c r="DZ173" s="42"/>
      <c r="EA173" s="42"/>
      <c r="EB173" s="42"/>
      <c r="EC173" s="42"/>
      <c r="ED173" s="42"/>
      <c r="EE173" s="42"/>
      <c r="EF173" s="42"/>
      <c r="EG173" s="42"/>
      <c r="EH173" s="42"/>
      <c r="EI173" s="42"/>
    </row>
    <row r="174" spans="1:139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  <c r="CW174" s="42"/>
      <c r="CX174" s="42"/>
      <c r="CY174" s="42"/>
      <c r="CZ174" s="42"/>
      <c r="DA174" s="42"/>
      <c r="DB174" s="42"/>
      <c r="DC174" s="42"/>
      <c r="DD174" s="42"/>
      <c r="DE174" s="42"/>
      <c r="DF174" s="42"/>
      <c r="DG174" s="42"/>
      <c r="DH174" s="42"/>
      <c r="DI174" s="42"/>
      <c r="DJ174" s="42"/>
      <c r="DK174" s="42"/>
      <c r="DL174" s="42"/>
      <c r="DM174" s="42"/>
      <c r="DN174" s="42"/>
      <c r="DO174" s="42"/>
      <c r="DP174" s="42"/>
      <c r="DQ174" s="42"/>
      <c r="DR174" s="42"/>
      <c r="DS174" s="42"/>
      <c r="DT174" s="42"/>
      <c r="DU174" s="42"/>
      <c r="DV174" s="42"/>
      <c r="DW174" s="42"/>
      <c r="DX174" s="42"/>
      <c r="DY174" s="42"/>
      <c r="DZ174" s="42"/>
      <c r="EA174" s="42"/>
      <c r="EB174" s="42"/>
      <c r="EC174" s="42"/>
      <c r="ED174" s="42"/>
      <c r="EE174" s="42"/>
      <c r="EF174" s="42"/>
      <c r="EG174" s="42"/>
      <c r="EH174" s="42"/>
      <c r="EI174" s="42"/>
    </row>
    <row r="175" spans="1:139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  <c r="CW175" s="42"/>
      <c r="CX175" s="42"/>
      <c r="CY175" s="42"/>
      <c r="CZ175" s="42"/>
      <c r="DA175" s="42"/>
      <c r="DB175" s="42"/>
      <c r="DC175" s="42"/>
      <c r="DD175" s="42"/>
      <c r="DE175" s="42"/>
      <c r="DF175" s="42"/>
      <c r="DG175" s="42"/>
      <c r="DH175" s="42"/>
      <c r="DI175" s="42"/>
      <c r="DJ175" s="42"/>
      <c r="DK175" s="42"/>
      <c r="DL175" s="42"/>
      <c r="DM175" s="42"/>
      <c r="DN175" s="42"/>
      <c r="DO175" s="42"/>
      <c r="DP175" s="42"/>
      <c r="DQ175" s="42"/>
      <c r="DR175" s="42"/>
      <c r="DS175" s="42"/>
      <c r="DT175" s="42"/>
      <c r="DU175" s="42"/>
      <c r="DV175" s="42"/>
      <c r="DW175" s="42"/>
      <c r="DX175" s="42"/>
      <c r="DY175" s="42"/>
      <c r="DZ175" s="42"/>
      <c r="EA175" s="42"/>
      <c r="EB175" s="42"/>
      <c r="EC175" s="42"/>
      <c r="ED175" s="42"/>
      <c r="EE175" s="42"/>
      <c r="EF175" s="42"/>
      <c r="EG175" s="42"/>
      <c r="EH175" s="42"/>
      <c r="EI175" s="42"/>
    </row>
    <row r="176" spans="1:139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B176" s="42"/>
      <c r="DC176" s="42"/>
      <c r="DD176" s="42"/>
      <c r="DE176" s="42"/>
      <c r="DF176" s="42"/>
      <c r="DG176" s="42"/>
      <c r="DH176" s="42"/>
      <c r="DI176" s="42"/>
      <c r="DJ176" s="42"/>
      <c r="DK176" s="42"/>
      <c r="DL176" s="42"/>
      <c r="DM176" s="42"/>
      <c r="DN176" s="42"/>
      <c r="DO176" s="42"/>
      <c r="DP176" s="42"/>
      <c r="DQ176" s="42"/>
      <c r="DR176" s="42"/>
      <c r="DS176" s="42"/>
      <c r="DT176" s="42"/>
      <c r="DU176" s="42"/>
      <c r="DV176" s="42"/>
      <c r="DW176" s="42"/>
      <c r="DX176" s="42"/>
      <c r="DY176" s="42"/>
      <c r="DZ176" s="42"/>
      <c r="EA176" s="42"/>
      <c r="EB176" s="42"/>
      <c r="EC176" s="42"/>
      <c r="ED176" s="42"/>
      <c r="EE176" s="42"/>
      <c r="EF176" s="42"/>
      <c r="EG176" s="42"/>
      <c r="EH176" s="42"/>
      <c r="EI176" s="42"/>
    </row>
    <row r="177" spans="1:139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  <c r="CW177" s="42"/>
      <c r="CX177" s="42"/>
      <c r="CY177" s="42"/>
      <c r="CZ177" s="42"/>
      <c r="DA177" s="42"/>
      <c r="DB177" s="42"/>
      <c r="DC177" s="42"/>
      <c r="DD177" s="42"/>
      <c r="DE177" s="42"/>
      <c r="DF177" s="42"/>
      <c r="DG177" s="42"/>
      <c r="DH177" s="42"/>
      <c r="DI177" s="42"/>
      <c r="DJ177" s="42"/>
      <c r="DK177" s="42"/>
      <c r="DL177" s="42"/>
      <c r="DM177" s="42"/>
      <c r="DN177" s="42"/>
      <c r="DO177" s="42"/>
      <c r="DP177" s="42"/>
      <c r="DQ177" s="42"/>
      <c r="DR177" s="42"/>
      <c r="DS177" s="42"/>
      <c r="DT177" s="42"/>
      <c r="DU177" s="42"/>
      <c r="DV177" s="42"/>
      <c r="DW177" s="42"/>
      <c r="DX177" s="42"/>
      <c r="DY177" s="42"/>
      <c r="DZ177" s="42"/>
      <c r="EA177" s="42"/>
      <c r="EB177" s="42"/>
      <c r="EC177" s="42"/>
      <c r="ED177" s="42"/>
      <c r="EE177" s="42"/>
      <c r="EF177" s="42"/>
      <c r="EG177" s="42"/>
      <c r="EH177" s="42"/>
      <c r="EI177" s="42"/>
    </row>
    <row r="178" spans="1:139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  <c r="CW178" s="42"/>
      <c r="CX178" s="42"/>
      <c r="CY178" s="42"/>
      <c r="CZ178" s="42"/>
      <c r="DA178" s="42"/>
      <c r="DB178" s="42"/>
      <c r="DC178" s="42"/>
      <c r="DD178" s="42"/>
      <c r="DE178" s="42"/>
      <c r="DF178" s="42"/>
      <c r="DG178" s="42"/>
      <c r="DH178" s="42"/>
      <c r="DI178" s="42"/>
      <c r="DJ178" s="42"/>
      <c r="DK178" s="42"/>
      <c r="DL178" s="42"/>
      <c r="DM178" s="42"/>
      <c r="DN178" s="42"/>
      <c r="DO178" s="42"/>
      <c r="DP178" s="42"/>
      <c r="DQ178" s="42"/>
      <c r="DR178" s="42"/>
      <c r="DS178" s="42"/>
      <c r="DT178" s="42"/>
      <c r="DU178" s="42"/>
      <c r="DV178" s="42"/>
      <c r="DW178" s="42"/>
      <c r="DX178" s="42"/>
      <c r="DY178" s="42"/>
      <c r="DZ178" s="42"/>
      <c r="EA178" s="42"/>
      <c r="EB178" s="42"/>
      <c r="EC178" s="42"/>
      <c r="ED178" s="42"/>
      <c r="EE178" s="42"/>
      <c r="EF178" s="42"/>
      <c r="EG178" s="42"/>
      <c r="EH178" s="42"/>
      <c r="EI178" s="42"/>
    </row>
    <row r="179" spans="1:13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  <c r="CX179" s="42"/>
      <c r="CY179" s="42"/>
      <c r="CZ179" s="42"/>
      <c r="DA179" s="42"/>
      <c r="DB179" s="42"/>
      <c r="DC179" s="42"/>
      <c r="DD179" s="42"/>
      <c r="DE179" s="42"/>
      <c r="DF179" s="42"/>
      <c r="DG179" s="42"/>
      <c r="DH179" s="42"/>
      <c r="DI179" s="42"/>
      <c r="DJ179" s="4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2"/>
      <c r="EA179" s="42"/>
      <c r="EB179" s="42"/>
      <c r="EC179" s="42"/>
      <c r="ED179" s="42"/>
      <c r="EE179" s="42"/>
      <c r="EF179" s="42"/>
      <c r="EG179" s="42"/>
      <c r="EH179" s="42"/>
      <c r="EI179" s="42"/>
    </row>
    <row r="180" spans="1:139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  <c r="CW180" s="42"/>
      <c r="CX180" s="42"/>
      <c r="CY180" s="42"/>
      <c r="CZ180" s="42"/>
      <c r="DA180" s="42"/>
      <c r="DB180" s="42"/>
      <c r="DC180" s="42"/>
      <c r="DD180" s="42"/>
      <c r="DE180" s="42"/>
      <c r="DF180" s="42"/>
      <c r="DG180" s="42"/>
      <c r="DH180" s="42"/>
      <c r="DI180" s="42"/>
      <c r="DJ180" s="42"/>
      <c r="DK180" s="42"/>
      <c r="DL180" s="42"/>
      <c r="DM180" s="42"/>
      <c r="DN180" s="42"/>
      <c r="DO180" s="42"/>
      <c r="DP180" s="42"/>
      <c r="DQ180" s="42"/>
      <c r="DR180" s="42"/>
      <c r="DS180" s="42"/>
      <c r="DT180" s="42"/>
      <c r="DU180" s="42"/>
      <c r="DV180" s="42"/>
      <c r="DW180" s="42"/>
      <c r="DX180" s="42"/>
      <c r="DY180" s="42"/>
      <c r="DZ180" s="42"/>
      <c r="EA180" s="42"/>
      <c r="EB180" s="42"/>
      <c r="EC180" s="42"/>
      <c r="ED180" s="42"/>
      <c r="EE180" s="42"/>
      <c r="EF180" s="42"/>
      <c r="EG180" s="42"/>
      <c r="EH180" s="42"/>
      <c r="EI180" s="42"/>
    </row>
    <row r="181" spans="1:139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  <c r="CW181" s="42"/>
      <c r="CX181" s="42"/>
      <c r="CY181" s="42"/>
      <c r="CZ181" s="42"/>
      <c r="DA181" s="42"/>
      <c r="DB181" s="42"/>
      <c r="DC181" s="42"/>
      <c r="DD181" s="42"/>
      <c r="DE181" s="42"/>
      <c r="DF181" s="42"/>
      <c r="DG181" s="42"/>
      <c r="DH181" s="42"/>
      <c r="DI181" s="42"/>
      <c r="DJ181" s="42"/>
      <c r="DK181" s="42"/>
      <c r="DL181" s="42"/>
      <c r="DM181" s="42"/>
      <c r="DN181" s="42"/>
      <c r="DO181" s="42"/>
      <c r="DP181" s="42"/>
      <c r="DQ181" s="42"/>
      <c r="DR181" s="42"/>
      <c r="DS181" s="42"/>
      <c r="DT181" s="42"/>
      <c r="DU181" s="42"/>
      <c r="DV181" s="42"/>
      <c r="DW181" s="42"/>
      <c r="DX181" s="42"/>
      <c r="DY181" s="42"/>
      <c r="DZ181" s="42"/>
      <c r="EA181" s="42"/>
      <c r="EB181" s="42"/>
      <c r="EC181" s="42"/>
      <c r="ED181" s="42"/>
      <c r="EE181" s="42"/>
      <c r="EF181" s="42"/>
      <c r="EG181" s="42"/>
      <c r="EH181" s="42"/>
      <c r="EI181" s="42"/>
    </row>
    <row r="182" spans="1:139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  <c r="CW182" s="42"/>
      <c r="CX182" s="42"/>
      <c r="CY182" s="42"/>
      <c r="CZ182" s="42"/>
      <c r="DA182" s="42"/>
      <c r="DB182" s="42"/>
      <c r="DC182" s="42"/>
      <c r="DD182" s="42"/>
      <c r="DE182" s="42"/>
      <c r="DF182" s="42"/>
      <c r="DG182" s="42"/>
      <c r="DH182" s="42"/>
      <c r="DI182" s="42"/>
      <c r="DJ182" s="42"/>
      <c r="DK182" s="42"/>
      <c r="DL182" s="42"/>
      <c r="DM182" s="42"/>
      <c r="DN182" s="42"/>
      <c r="DO182" s="42"/>
      <c r="DP182" s="42"/>
      <c r="DQ182" s="42"/>
      <c r="DR182" s="42"/>
      <c r="DS182" s="42"/>
      <c r="DT182" s="42"/>
      <c r="DU182" s="42"/>
      <c r="DV182" s="42"/>
      <c r="DW182" s="42"/>
      <c r="DX182" s="42"/>
      <c r="DY182" s="42"/>
      <c r="DZ182" s="42"/>
      <c r="EA182" s="42"/>
      <c r="EB182" s="42"/>
      <c r="EC182" s="42"/>
      <c r="ED182" s="42"/>
      <c r="EE182" s="42"/>
      <c r="EF182" s="42"/>
      <c r="EG182" s="42"/>
      <c r="EH182" s="42"/>
      <c r="EI182" s="42"/>
    </row>
    <row r="183" spans="1:139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  <c r="CW183" s="42"/>
      <c r="CX183" s="42"/>
      <c r="CY183" s="42"/>
      <c r="CZ183" s="42"/>
      <c r="DA183" s="42"/>
      <c r="DB183" s="42"/>
      <c r="DC183" s="42"/>
      <c r="DD183" s="42"/>
      <c r="DE183" s="42"/>
      <c r="DF183" s="42"/>
      <c r="DG183" s="42"/>
      <c r="DH183" s="42"/>
      <c r="DI183" s="42"/>
      <c r="DJ183" s="42"/>
      <c r="DK183" s="42"/>
      <c r="DL183" s="42"/>
      <c r="DM183" s="42"/>
      <c r="DN183" s="42"/>
      <c r="DO183" s="42"/>
      <c r="DP183" s="42"/>
      <c r="DQ183" s="42"/>
      <c r="DR183" s="42"/>
      <c r="DS183" s="42"/>
      <c r="DT183" s="42"/>
      <c r="DU183" s="42"/>
      <c r="DV183" s="42"/>
      <c r="DW183" s="42"/>
      <c r="DX183" s="42"/>
      <c r="DY183" s="42"/>
      <c r="DZ183" s="42"/>
      <c r="EA183" s="42"/>
      <c r="EB183" s="42"/>
      <c r="EC183" s="42"/>
      <c r="ED183" s="42"/>
      <c r="EE183" s="42"/>
      <c r="EF183" s="42"/>
      <c r="EG183" s="42"/>
      <c r="EH183" s="42"/>
      <c r="EI183" s="42"/>
    </row>
    <row r="184" spans="1:139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  <c r="CW184" s="42"/>
      <c r="CX184" s="42"/>
      <c r="CY184" s="42"/>
      <c r="CZ184" s="42"/>
      <c r="DA184" s="42"/>
      <c r="DB184" s="42"/>
      <c r="DC184" s="42"/>
      <c r="DD184" s="42"/>
      <c r="DE184" s="42"/>
      <c r="DF184" s="42"/>
      <c r="DG184" s="42"/>
      <c r="DH184" s="42"/>
      <c r="DI184" s="42"/>
      <c r="DJ184" s="42"/>
      <c r="DK184" s="42"/>
      <c r="DL184" s="42"/>
      <c r="DM184" s="42"/>
      <c r="DN184" s="42"/>
      <c r="DO184" s="42"/>
      <c r="DP184" s="42"/>
      <c r="DQ184" s="42"/>
      <c r="DR184" s="42"/>
      <c r="DS184" s="42"/>
      <c r="DT184" s="42"/>
      <c r="DU184" s="42"/>
      <c r="DV184" s="42"/>
      <c r="DW184" s="42"/>
      <c r="DX184" s="42"/>
      <c r="DY184" s="42"/>
      <c r="DZ184" s="42"/>
      <c r="EA184" s="42"/>
      <c r="EB184" s="42"/>
      <c r="EC184" s="42"/>
      <c r="ED184" s="42"/>
      <c r="EE184" s="42"/>
      <c r="EF184" s="42"/>
      <c r="EG184" s="42"/>
      <c r="EH184" s="42"/>
      <c r="EI184" s="42"/>
    </row>
    <row r="185" spans="1:139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  <c r="CW185" s="42"/>
      <c r="CX185" s="42"/>
      <c r="CY185" s="42"/>
      <c r="CZ185" s="42"/>
      <c r="DA185" s="42"/>
      <c r="DB185" s="42"/>
      <c r="DC185" s="42"/>
      <c r="DD185" s="42"/>
      <c r="DE185" s="42"/>
      <c r="DF185" s="42"/>
      <c r="DG185" s="42"/>
      <c r="DH185" s="42"/>
      <c r="DI185" s="42"/>
      <c r="DJ185" s="42"/>
      <c r="DK185" s="42"/>
      <c r="DL185" s="42"/>
      <c r="DM185" s="42"/>
      <c r="DN185" s="42"/>
      <c r="DO185" s="42"/>
      <c r="DP185" s="42"/>
      <c r="DQ185" s="42"/>
      <c r="DR185" s="42"/>
      <c r="DS185" s="42"/>
      <c r="DT185" s="42"/>
      <c r="DU185" s="42"/>
      <c r="DV185" s="42"/>
      <c r="DW185" s="42"/>
      <c r="DX185" s="42"/>
      <c r="DY185" s="42"/>
      <c r="DZ185" s="42"/>
      <c r="EA185" s="42"/>
      <c r="EB185" s="42"/>
      <c r="EC185" s="42"/>
      <c r="ED185" s="42"/>
      <c r="EE185" s="42"/>
      <c r="EF185" s="42"/>
      <c r="EG185" s="42"/>
      <c r="EH185" s="42"/>
      <c r="EI185" s="42"/>
    </row>
    <row r="186" spans="1:139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  <c r="CW186" s="42"/>
      <c r="CX186" s="42"/>
      <c r="CY186" s="42"/>
      <c r="CZ186" s="42"/>
      <c r="DA186" s="42"/>
      <c r="DB186" s="42"/>
      <c r="DC186" s="42"/>
      <c r="DD186" s="42"/>
      <c r="DE186" s="42"/>
      <c r="DF186" s="42"/>
      <c r="DG186" s="42"/>
      <c r="DH186" s="42"/>
      <c r="DI186" s="42"/>
      <c r="DJ186" s="42"/>
      <c r="DK186" s="42"/>
      <c r="DL186" s="42"/>
      <c r="DM186" s="42"/>
      <c r="DN186" s="42"/>
      <c r="DO186" s="42"/>
      <c r="DP186" s="42"/>
      <c r="DQ186" s="42"/>
      <c r="DR186" s="42"/>
      <c r="DS186" s="42"/>
      <c r="DT186" s="42"/>
      <c r="DU186" s="42"/>
      <c r="DV186" s="42"/>
      <c r="DW186" s="42"/>
      <c r="DX186" s="42"/>
      <c r="DY186" s="42"/>
      <c r="DZ186" s="42"/>
      <c r="EA186" s="42"/>
      <c r="EB186" s="42"/>
      <c r="EC186" s="42"/>
      <c r="ED186" s="42"/>
      <c r="EE186" s="42"/>
      <c r="EF186" s="42"/>
      <c r="EG186" s="42"/>
      <c r="EH186" s="42"/>
      <c r="EI186" s="42"/>
    </row>
    <row r="187" spans="1:139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  <c r="CW187" s="42"/>
      <c r="CX187" s="42"/>
      <c r="CY187" s="42"/>
      <c r="CZ187" s="42"/>
      <c r="DA187" s="42"/>
      <c r="DB187" s="42"/>
      <c r="DC187" s="42"/>
      <c r="DD187" s="42"/>
      <c r="DE187" s="42"/>
      <c r="DF187" s="42"/>
      <c r="DG187" s="42"/>
      <c r="DH187" s="42"/>
      <c r="DI187" s="42"/>
      <c r="DJ187" s="42"/>
      <c r="DK187" s="42"/>
      <c r="DL187" s="42"/>
      <c r="DM187" s="42"/>
      <c r="DN187" s="42"/>
      <c r="DO187" s="42"/>
      <c r="DP187" s="42"/>
      <c r="DQ187" s="42"/>
      <c r="DR187" s="42"/>
      <c r="DS187" s="42"/>
      <c r="DT187" s="42"/>
      <c r="DU187" s="42"/>
      <c r="DV187" s="42"/>
      <c r="DW187" s="42"/>
      <c r="DX187" s="42"/>
      <c r="DY187" s="42"/>
      <c r="DZ187" s="42"/>
      <c r="EA187" s="42"/>
      <c r="EB187" s="42"/>
      <c r="EC187" s="42"/>
      <c r="ED187" s="42"/>
      <c r="EE187" s="42"/>
      <c r="EF187" s="42"/>
      <c r="EG187" s="42"/>
      <c r="EH187" s="42"/>
      <c r="EI187" s="42"/>
    </row>
    <row r="188" spans="1:139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  <c r="CW188" s="42"/>
      <c r="CX188" s="42"/>
      <c r="CY188" s="42"/>
      <c r="CZ188" s="42"/>
      <c r="DA188" s="42"/>
      <c r="DB188" s="42"/>
      <c r="DC188" s="42"/>
      <c r="DD188" s="42"/>
      <c r="DE188" s="42"/>
      <c r="DF188" s="42"/>
      <c r="DG188" s="42"/>
      <c r="DH188" s="42"/>
      <c r="DI188" s="42"/>
      <c r="DJ188" s="42"/>
      <c r="DK188" s="42"/>
      <c r="DL188" s="42"/>
      <c r="DM188" s="42"/>
      <c r="DN188" s="42"/>
      <c r="DO188" s="42"/>
      <c r="DP188" s="42"/>
      <c r="DQ188" s="42"/>
      <c r="DR188" s="42"/>
      <c r="DS188" s="42"/>
      <c r="DT188" s="42"/>
      <c r="DU188" s="42"/>
      <c r="DV188" s="42"/>
      <c r="DW188" s="42"/>
      <c r="DX188" s="42"/>
      <c r="DY188" s="42"/>
      <c r="DZ188" s="42"/>
      <c r="EA188" s="42"/>
      <c r="EB188" s="42"/>
      <c r="EC188" s="42"/>
      <c r="ED188" s="42"/>
      <c r="EE188" s="42"/>
      <c r="EF188" s="42"/>
      <c r="EG188" s="42"/>
      <c r="EH188" s="42"/>
      <c r="EI188" s="42"/>
    </row>
    <row r="189" spans="1:13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  <c r="CW189" s="42"/>
      <c r="CX189" s="42"/>
      <c r="CY189" s="42"/>
      <c r="CZ189" s="42"/>
      <c r="DA189" s="42"/>
      <c r="DB189" s="42"/>
      <c r="DC189" s="42"/>
      <c r="DD189" s="42"/>
      <c r="DE189" s="42"/>
      <c r="DF189" s="42"/>
      <c r="DG189" s="42"/>
      <c r="DH189" s="42"/>
      <c r="DI189" s="42"/>
      <c r="DJ189" s="42"/>
      <c r="DK189" s="42"/>
      <c r="DL189" s="42"/>
      <c r="DM189" s="42"/>
      <c r="DN189" s="42"/>
      <c r="DO189" s="42"/>
      <c r="DP189" s="42"/>
      <c r="DQ189" s="42"/>
      <c r="DR189" s="42"/>
      <c r="DS189" s="42"/>
      <c r="DT189" s="42"/>
      <c r="DU189" s="42"/>
      <c r="DV189" s="42"/>
      <c r="DW189" s="42"/>
      <c r="DX189" s="42"/>
      <c r="DY189" s="42"/>
      <c r="DZ189" s="42"/>
      <c r="EA189" s="42"/>
      <c r="EB189" s="42"/>
      <c r="EC189" s="42"/>
      <c r="ED189" s="42"/>
      <c r="EE189" s="42"/>
      <c r="EF189" s="42"/>
      <c r="EG189" s="42"/>
      <c r="EH189" s="42"/>
      <c r="EI189" s="42"/>
    </row>
    <row r="190" spans="1:139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  <c r="CW190" s="42"/>
      <c r="CX190" s="42"/>
      <c r="CY190" s="42"/>
      <c r="CZ190" s="42"/>
      <c r="DA190" s="42"/>
      <c r="DB190" s="42"/>
      <c r="DC190" s="42"/>
      <c r="DD190" s="42"/>
      <c r="DE190" s="42"/>
      <c r="DF190" s="42"/>
      <c r="DG190" s="42"/>
      <c r="DH190" s="42"/>
      <c r="DI190" s="42"/>
      <c r="DJ190" s="42"/>
      <c r="DK190" s="42"/>
      <c r="DL190" s="42"/>
      <c r="DM190" s="42"/>
      <c r="DN190" s="42"/>
      <c r="DO190" s="42"/>
      <c r="DP190" s="42"/>
      <c r="DQ190" s="42"/>
      <c r="DR190" s="42"/>
      <c r="DS190" s="42"/>
      <c r="DT190" s="42"/>
      <c r="DU190" s="42"/>
      <c r="DV190" s="42"/>
      <c r="DW190" s="42"/>
      <c r="DX190" s="42"/>
      <c r="DY190" s="42"/>
      <c r="DZ190" s="42"/>
      <c r="EA190" s="42"/>
      <c r="EB190" s="42"/>
      <c r="EC190" s="42"/>
      <c r="ED190" s="42"/>
      <c r="EE190" s="42"/>
      <c r="EF190" s="42"/>
      <c r="EG190" s="42"/>
      <c r="EH190" s="42"/>
      <c r="EI190" s="42"/>
    </row>
    <row r="191" spans="1:139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  <c r="CW191" s="42"/>
      <c r="CX191" s="42"/>
      <c r="CY191" s="42"/>
      <c r="CZ191" s="42"/>
      <c r="DA191" s="42"/>
      <c r="DB191" s="42"/>
      <c r="DC191" s="42"/>
      <c r="DD191" s="42"/>
      <c r="DE191" s="42"/>
      <c r="DF191" s="42"/>
      <c r="DG191" s="42"/>
      <c r="DH191" s="42"/>
      <c r="DI191" s="42"/>
      <c r="DJ191" s="42"/>
      <c r="DK191" s="42"/>
      <c r="DL191" s="42"/>
      <c r="DM191" s="42"/>
      <c r="DN191" s="42"/>
      <c r="DO191" s="42"/>
      <c r="DP191" s="42"/>
      <c r="DQ191" s="42"/>
      <c r="DR191" s="42"/>
      <c r="DS191" s="42"/>
      <c r="DT191" s="42"/>
      <c r="DU191" s="42"/>
      <c r="DV191" s="42"/>
      <c r="DW191" s="42"/>
      <c r="DX191" s="42"/>
      <c r="DY191" s="42"/>
      <c r="DZ191" s="42"/>
      <c r="EA191" s="42"/>
      <c r="EB191" s="42"/>
      <c r="EC191" s="42"/>
      <c r="ED191" s="42"/>
      <c r="EE191" s="42"/>
      <c r="EF191" s="42"/>
      <c r="EG191" s="42"/>
      <c r="EH191" s="42"/>
      <c r="EI191" s="42"/>
    </row>
    <row r="192" spans="1:139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  <c r="CW192" s="42"/>
      <c r="CX192" s="42"/>
      <c r="CY192" s="42"/>
      <c r="CZ192" s="42"/>
      <c r="DA192" s="42"/>
      <c r="DB192" s="42"/>
      <c r="DC192" s="42"/>
      <c r="DD192" s="42"/>
      <c r="DE192" s="42"/>
      <c r="DF192" s="42"/>
      <c r="DG192" s="42"/>
      <c r="DH192" s="42"/>
      <c r="DI192" s="42"/>
      <c r="DJ192" s="42"/>
      <c r="DK192" s="42"/>
      <c r="DL192" s="42"/>
      <c r="DM192" s="42"/>
      <c r="DN192" s="42"/>
      <c r="DO192" s="42"/>
      <c r="DP192" s="42"/>
      <c r="DQ192" s="42"/>
      <c r="DR192" s="42"/>
      <c r="DS192" s="42"/>
      <c r="DT192" s="42"/>
      <c r="DU192" s="42"/>
      <c r="DV192" s="42"/>
      <c r="DW192" s="42"/>
      <c r="DX192" s="42"/>
      <c r="DY192" s="42"/>
      <c r="DZ192" s="42"/>
      <c r="EA192" s="42"/>
      <c r="EB192" s="42"/>
      <c r="EC192" s="42"/>
      <c r="ED192" s="42"/>
      <c r="EE192" s="42"/>
      <c r="EF192" s="42"/>
      <c r="EG192" s="42"/>
      <c r="EH192" s="42"/>
      <c r="EI192" s="42"/>
    </row>
    <row r="193" spans="1:139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  <c r="CW193" s="42"/>
      <c r="CX193" s="42"/>
      <c r="CY193" s="42"/>
      <c r="CZ193" s="42"/>
      <c r="DA193" s="42"/>
      <c r="DB193" s="42"/>
      <c r="DC193" s="42"/>
      <c r="DD193" s="42"/>
      <c r="DE193" s="42"/>
      <c r="DF193" s="42"/>
      <c r="DG193" s="42"/>
      <c r="DH193" s="42"/>
      <c r="DI193" s="42"/>
      <c r="DJ193" s="42"/>
      <c r="DK193" s="42"/>
      <c r="DL193" s="42"/>
      <c r="DM193" s="42"/>
      <c r="DN193" s="42"/>
      <c r="DO193" s="42"/>
      <c r="DP193" s="42"/>
      <c r="DQ193" s="42"/>
      <c r="DR193" s="42"/>
      <c r="DS193" s="42"/>
      <c r="DT193" s="42"/>
      <c r="DU193" s="42"/>
      <c r="DV193" s="42"/>
      <c r="DW193" s="42"/>
      <c r="DX193" s="42"/>
      <c r="DY193" s="42"/>
      <c r="DZ193" s="42"/>
      <c r="EA193" s="42"/>
      <c r="EB193" s="42"/>
      <c r="EC193" s="42"/>
      <c r="ED193" s="42"/>
      <c r="EE193" s="42"/>
      <c r="EF193" s="42"/>
      <c r="EG193" s="42"/>
      <c r="EH193" s="42"/>
      <c r="EI193" s="42"/>
    </row>
    <row r="194" spans="1:139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  <c r="CW194" s="42"/>
      <c r="CX194" s="42"/>
      <c r="CY194" s="42"/>
      <c r="CZ194" s="42"/>
      <c r="DA194" s="42"/>
      <c r="DB194" s="42"/>
      <c r="DC194" s="42"/>
      <c r="DD194" s="42"/>
      <c r="DE194" s="42"/>
      <c r="DF194" s="42"/>
      <c r="DG194" s="42"/>
      <c r="DH194" s="42"/>
      <c r="DI194" s="42"/>
      <c r="DJ194" s="42"/>
      <c r="DK194" s="42"/>
      <c r="DL194" s="42"/>
      <c r="DM194" s="42"/>
      <c r="DN194" s="42"/>
      <c r="DO194" s="42"/>
      <c r="DP194" s="42"/>
      <c r="DQ194" s="42"/>
      <c r="DR194" s="42"/>
      <c r="DS194" s="42"/>
      <c r="DT194" s="42"/>
      <c r="DU194" s="42"/>
      <c r="DV194" s="42"/>
      <c r="DW194" s="42"/>
      <c r="DX194" s="42"/>
      <c r="DY194" s="42"/>
      <c r="DZ194" s="42"/>
      <c r="EA194" s="42"/>
      <c r="EB194" s="42"/>
      <c r="EC194" s="42"/>
      <c r="ED194" s="42"/>
      <c r="EE194" s="42"/>
      <c r="EF194" s="42"/>
      <c r="EG194" s="42"/>
      <c r="EH194" s="42"/>
      <c r="EI194" s="42"/>
    </row>
    <row r="195" spans="1:139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  <c r="CW195" s="42"/>
      <c r="CX195" s="42"/>
      <c r="CY195" s="42"/>
      <c r="CZ195" s="42"/>
      <c r="DA195" s="42"/>
      <c r="DB195" s="42"/>
      <c r="DC195" s="42"/>
      <c r="DD195" s="42"/>
      <c r="DE195" s="42"/>
      <c r="DF195" s="42"/>
      <c r="DG195" s="42"/>
      <c r="DH195" s="42"/>
      <c r="DI195" s="42"/>
      <c r="DJ195" s="42"/>
      <c r="DK195" s="42"/>
      <c r="DL195" s="42"/>
      <c r="DM195" s="42"/>
      <c r="DN195" s="42"/>
      <c r="DO195" s="42"/>
      <c r="DP195" s="42"/>
      <c r="DQ195" s="42"/>
      <c r="DR195" s="42"/>
      <c r="DS195" s="42"/>
      <c r="DT195" s="42"/>
      <c r="DU195" s="42"/>
      <c r="DV195" s="42"/>
      <c r="DW195" s="42"/>
      <c r="DX195" s="42"/>
      <c r="DY195" s="42"/>
      <c r="DZ195" s="42"/>
      <c r="EA195" s="42"/>
      <c r="EB195" s="42"/>
      <c r="EC195" s="42"/>
      <c r="ED195" s="42"/>
      <c r="EE195" s="42"/>
      <c r="EF195" s="42"/>
      <c r="EG195" s="42"/>
      <c r="EH195" s="42"/>
      <c r="EI195" s="42"/>
    </row>
    <row r="196" spans="1:139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  <c r="CW196" s="42"/>
      <c r="CX196" s="42"/>
      <c r="CY196" s="42"/>
      <c r="CZ196" s="42"/>
      <c r="DA196" s="42"/>
      <c r="DB196" s="42"/>
      <c r="DC196" s="42"/>
      <c r="DD196" s="42"/>
      <c r="DE196" s="42"/>
      <c r="DF196" s="42"/>
      <c r="DG196" s="42"/>
      <c r="DH196" s="42"/>
      <c r="DI196" s="42"/>
      <c r="DJ196" s="42"/>
      <c r="DK196" s="42"/>
      <c r="DL196" s="42"/>
      <c r="DM196" s="42"/>
      <c r="DN196" s="42"/>
      <c r="DO196" s="42"/>
      <c r="DP196" s="42"/>
      <c r="DQ196" s="42"/>
      <c r="DR196" s="42"/>
      <c r="DS196" s="42"/>
      <c r="DT196" s="42"/>
      <c r="DU196" s="42"/>
      <c r="DV196" s="42"/>
      <c r="DW196" s="42"/>
      <c r="DX196" s="42"/>
      <c r="DY196" s="42"/>
      <c r="DZ196" s="42"/>
      <c r="EA196" s="42"/>
      <c r="EB196" s="42"/>
      <c r="EC196" s="42"/>
      <c r="ED196" s="42"/>
      <c r="EE196" s="42"/>
      <c r="EF196" s="42"/>
      <c r="EG196" s="42"/>
      <c r="EH196" s="42"/>
      <c r="EI196" s="42"/>
    </row>
    <row r="197" spans="1:139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  <c r="CW197" s="42"/>
      <c r="CX197" s="42"/>
      <c r="CY197" s="42"/>
      <c r="CZ197" s="42"/>
      <c r="DA197" s="42"/>
      <c r="DB197" s="42"/>
      <c r="DC197" s="42"/>
      <c r="DD197" s="42"/>
      <c r="DE197" s="42"/>
      <c r="DF197" s="42"/>
      <c r="DG197" s="42"/>
      <c r="DH197" s="42"/>
      <c r="DI197" s="42"/>
      <c r="DJ197" s="42"/>
      <c r="DK197" s="42"/>
      <c r="DL197" s="42"/>
      <c r="DM197" s="42"/>
      <c r="DN197" s="42"/>
      <c r="DO197" s="42"/>
      <c r="DP197" s="42"/>
      <c r="DQ197" s="42"/>
      <c r="DR197" s="42"/>
      <c r="DS197" s="42"/>
      <c r="DT197" s="42"/>
      <c r="DU197" s="42"/>
      <c r="DV197" s="42"/>
      <c r="DW197" s="42"/>
      <c r="DX197" s="42"/>
      <c r="DY197" s="42"/>
      <c r="DZ197" s="42"/>
      <c r="EA197" s="42"/>
      <c r="EB197" s="42"/>
      <c r="EC197" s="42"/>
      <c r="ED197" s="42"/>
      <c r="EE197" s="42"/>
      <c r="EF197" s="42"/>
      <c r="EG197" s="42"/>
      <c r="EH197" s="42"/>
      <c r="EI197" s="42"/>
    </row>
    <row r="198" spans="1:139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  <c r="CW198" s="42"/>
      <c r="CX198" s="42"/>
      <c r="CY198" s="42"/>
      <c r="CZ198" s="42"/>
      <c r="DA198" s="42"/>
      <c r="DB198" s="42"/>
      <c r="DC198" s="42"/>
      <c r="DD198" s="42"/>
      <c r="DE198" s="42"/>
      <c r="DF198" s="42"/>
      <c r="DG198" s="42"/>
      <c r="DH198" s="42"/>
      <c r="DI198" s="42"/>
      <c r="DJ198" s="42"/>
      <c r="DK198" s="42"/>
      <c r="DL198" s="42"/>
      <c r="DM198" s="42"/>
      <c r="DN198" s="42"/>
      <c r="DO198" s="42"/>
      <c r="DP198" s="42"/>
      <c r="DQ198" s="42"/>
      <c r="DR198" s="42"/>
      <c r="DS198" s="42"/>
      <c r="DT198" s="42"/>
      <c r="DU198" s="42"/>
      <c r="DV198" s="42"/>
      <c r="DW198" s="42"/>
      <c r="DX198" s="42"/>
      <c r="DY198" s="42"/>
      <c r="DZ198" s="42"/>
      <c r="EA198" s="42"/>
      <c r="EB198" s="42"/>
      <c r="EC198" s="42"/>
      <c r="ED198" s="42"/>
      <c r="EE198" s="42"/>
      <c r="EF198" s="42"/>
      <c r="EG198" s="42"/>
      <c r="EH198" s="42"/>
      <c r="EI198" s="42"/>
    </row>
    <row r="199" spans="1:13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  <c r="CW199" s="42"/>
      <c r="CX199" s="42"/>
      <c r="CY199" s="42"/>
      <c r="CZ199" s="42"/>
      <c r="DA199" s="42"/>
      <c r="DB199" s="42"/>
      <c r="DC199" s="42"/>
      <c r="DD199" s="42"/>
      <c r="DE199" s="42"/>
      <c r="DF199" s="42"/>
      <c r="DG199" s="42"/>
      <c r="DH199" s="42"/>
      <c r="DI199" s="42"/>
      <c r="DJ199" s="42"/>
      <c r="DK199" s="42"/>
      <c r="DL199" s="42"/>
      <c r="DM199" s="42"/>
      <c r="DN199" s="42"/>
      <c r="DO199" s="42"/>
      <c r="DP199" s="42"/>
      <c r="DQ199" s="42"/>
      <c r="DR199" s="42"/>
      <c r="DS199" s="42"/>
      <c r="DT199" s="42"/>
      <c r="DU199" s="42"/>
      <c r="DV199" s="42"/>
      <c r="DW199" s="42"/>
      <c r="DX199" s="42"/>
      <c r="DY199" s="42"/>
      <c r="DZ199" s="42"/>
      <c r="EA199" s="42"/>
      <c r="EB199" s="42"/>
      <c r="EC199" s="42"/>
      <c r="ED199" s="42"/>
      <c r="EE199" s="42"/>
      <c r="EF199" s="42"/>
      <c r="EG199" s="42"/>
      <c r="EH199" s="42"/>
      <c r="EI199" s="42"/>
    </row>
    <row r="200" spans="1:139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  <c r="CW200" s="42"/>
      <c r="CX200" s="42"/>
      <c r="CY200" s="42"/>
      <c r="CZ200" s="42"/>
      <c r="DA200" s="42"/>
      <c r="DB200" s="42"/>
      <c r="DC200" s="42"/>
      <c r="DD200" s="42"/>
      <c r="DE200" s="42"/>
      <c r="DF200" s="42"/>
      <c r="DG200" s="42"/>
      <c r="DH200" s="42"/>
      <c r="DI200" s="42"/>
      <c r="DJ200" s="42"/>
      <c r="DK200" s="42"/>
      <c r="DL200" s="42"/>
      <c r="DM200" s="42"/>
      <c r="DN200" s="42"/>
      <c r="DO200" s="42"/>
      <c r="DP200" s="42"/>
      <c r="DQ200" s="42"/>
      <c r="DR200" s="42"/>
      <c r="DS200" s="42"/>
      <c r="DT200" s="42"/>
      <c r="DU200" s="42"/>
      <c r="DV200" s="42"/>
      <c r="DW200" s="42"/>
      <c r="DX200" s="42"/>
      <c r="DY200" s="42"/>
      <c r="DZ200" s="42"/>
      <c r="EA200" s="42"/>
      <c r="EB200" s="42"/>
      <c r="EC200" s="42"/>
      <c r="ED200" s="42"/>
      <c r="EE200" s="42"/>
      <c r="EF200" s="42"/>
      <c r="EG200" s="42"/>
      <c r="EH200" s="42"/>
      <c r="EI200" s="42"/>
    </row>
    <row r="201" spans="1:139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  <c r="CW201" s="42"/>
      <c r="CX201" s="42"/>
      <c r="CY201" s="42"/>
      <c r="CZ201" s="42"/>
      <c r="DA201" s="42"/>
      <c r="DB201" s="42"/>
      <c r="DC201" s="42"/>
      <c r="DD201" s="42"/>
      <c r="DE201" s="42"/>
      <c r="DF201" s="42"/>
      <c r="DG201" s="42"/>
      <c r="DH201" s="42"/>
      <c r="DI201" s="42"/>
      <c r="DJ201" s="42"/>
      <c r="DK201" s="42"/>
      <c r="DL201" s="42"/>
      <c r="DM201" s="42"/>
      <c r="DN201" s="42"/>
      <c r="DO201" s="42"/>
      <c r="DP201" s="42"/>
      <c r="DQ201" s="42"/>
      <c r="DR201" s="42"/>
      <c r="DS201" s="42"/>
      <c r="DT201" s="42"/>
      <c r="DU201" s="42"/>
      <c r="DV201" s="42"/>
      <c r="DW201" s="42"/>
      <c r="DX201" s="42"/>
      <c r="DY201" s="42"/>
      <c r="DZ201" s="42"/>
      <c r="EA201" s="42"/>
      <c r="EB201" s="42"/>
      <c r="EC201" s="42"/>
      <c r="ED201" s="42"/>
      <c r="EE201" s="42"/>
      <c r="EF201" s="42"/>
      <c r="EG201" s="42"/>
      <c r="EH201" s="42"/>
      <c r="EI201" s="42"/>
    </row>
    <row r="202" spans="1:139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  <c r="CW202" s="42"/>
      <c r="CX202" s="42"/>
      <c r="CY202" s="42"/>
      <c r="CZ202" s="42"/>
      <c r="DA202" s="42"/>
      <c r="DB202" s="42"/>
      <c r="DC202" s="42"/>
      <c r="DD202" s="42"/>
      <c r="DE202" s="42"/>
      <c r="DF202" s="42"/>
      <c r="DG202" s="42"/>
      <c r="DH202" s="42"/>
      <c r="DI202" s="42"/>
      <c r="DJ202" s="42"/>
      <c r="DK202" s="42"/>
      <c r="DL202" s="42"/>
      <c r="DM202" s="42"/>
      <c r="DN202" s="42"/>
      <c r="DO202" s="42"/>
      <c r="DP202" s="42"/>
      <c r="DQ202" s="42"/>
      <c r="DR202" s="42"/>
      <c r="DS202" s="42"/>
      <c r="DT202" s="42"/>
      <c r="DU202" s="42"/>
      <c r="DV202" s="42"/>
      <c r="DW202" s="42"/>
      <c r="DX202" s="42"/>
      <c r="DY202" s="42"/>
      <c r="DZ202" s="42"/>
      <c r="EA202" s="42"/>
      <c r="EB202" s="42"/>
      <c r="EC202" s="42"/>
      <c r="ED202" s="42"/>
      <c r="EE202" s="42"/>
      <c r="EF202" s="42"/>
      <c r="EG202" s="42"/>
      <c r="EH202" s="42"/>
      <c r="EI202" s="42"/>
    </row>
    <row r="203" spans="1:139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  <c r="CW203" s="42"/>
      <c r="CX203" s="42"/>
      <c r="CY203" s="42"/>
      <c r="CZ203" s="42"/>
      <c r="DA203" s="42"/>
      <c r="DB203" s="42"/>
      <c r="DC203" s="42"/>
      <c r="DD203" s="42"/>
      <c r="DE203" s="42"/>
      <c r="DF203" s="42"/>
      <c r="DG203" s="42"/>
      <c r="DH203" s="42"/>
      <c r="DI203" s="42"/>
      <c r="DJ203" s="42"/>
      <c r="DK203" s="42"/>
      <c r="DL203" s="42"/>
      <c r="DM203" s="42"/>
      <c r="DN203" s="42"/>
      <c r="DO203" s="42"/>
      <c r="DP203" s="42"/>
      <c r="DQ203" s="42"/>
      <c r="DR203" s="42"/>
      <c r="DS203" s="42"/>
      <c r="DT203" s="42"/>
      <c r="DU203" s="42"/>
      <c r="DV203" s="42"/>
      <c r="DW203" s="42"/>
      <c r="DX203" s="42"/>
      <c r="DY203" s="42"/>
      <c r="DZ203" s="42"/>
      <c r="EA203" s="42"/>
      <c r="EB203" s="42"/>
      <c r="EC203" s="42"/>
      <c r="ED203" s="42"/>
      <c r="EE203" s="42"/>
      <c r="EF203" s="42"/>
      <c r="EG203" s="42"/>
      <c r="EH203" s="42"/>
      <c r="EI203" s="42"/>
    </row>
    <row r="204" spans="1:139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  <c r="CW204" s="42"/>
      <c r="CX204" s="42"/>
      <c r="CY204" s="42"/>
      <c r="CZ204" s="42"/>
      <c r="DA204" s="42"/>
      <c r="DB204" s="42"/>
      <c r="DC204" s="42"/>
      <c r="DD204" s="42"/>
      <c r="DE204" s="42"/>
      <c r="DF204" s="42"/>
      <c r="DG204" s="42"/>
      <c r="DH204" s="42"/>
      <c r="DI204" s="42"/>
      <c r="DJ204" s="42"/>
      <c r="DK204" s="42"/>
      <c r="DL204" s="42"/>
      <c r="DM204" s="42"/>
      <c r="DN204" s="42"/>
      <c r="DO204" s="42"/>
      <c r="DP204" s="42"/>
      <c r="DQ204" s="42"/>
      <c r="DR204" s="42"/>
      <c r="DS204" s="42"/>
      <c r="DT204" s="42"/>
      <c r="DU204" s="42"/>
      <c r="DV204" s="42"/>
      <c r="DW204" s="42"/>
      <c r="DX204" s="42"/>
      <c r="DY204" s="42"/>
      <c r="DZ204" s="42"/>
      <c r="EA204" s="42"/>
      <c r="EB204" s="42"/>
      <c r="EC204" s="42"/>
      <c r="ED204" s="42"/>
      <c r="EE204" s="42"/>
      <c r="EF204" s="42"/>
      <c r="EG204" s="42"/>
      <c r="EH204" s="42"/>
      <c r="EI204" s="42"/>
    </row>
    <row r="205" spans="1:139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  <c r="CW205" s="42"/>
      <c r="CX205" s="42"/>
      <c r="CY205" s="42"/>
      <c r="CZ205" s="42"/>
      <c r="DA205" s="42"/>
      <c r="DB205" s="42"/>
      <c r="DC205" s="42"/>
      <c r="DD205" s="42"/>
      <c r="DE205" s="42"/>
      <c r="DF205" s="42"/>
      <c r="DG205" s="42"/>
      <c r="DH205" s="42"/>
      <c r="DI205" s="42"/>
      <c r="DJ205" s="42"/>
      <c r="DK205" s="42"/>
      <c r="DL205" s="42"/>
      <c r="DM205" s="42"/>
      <c r="DN205" s="42"/>
      <c r="DO205" s="42"/>
      <c r="DP205" s="42"/>
      <c r="DQ205" s="42"/>
      <c r="DR205" s="42"/>
      <c r="DS205" s="42"/>
      <c r="DT205" s="42"/>
      <c r="DU205" s="42"/>
      <c r="DV205" s="42"/>
      <c r="DW205" s="42"/>
      <c r="DX205" s="42"/>
      <c r="DY205" s="42"/>
      <c r="DZ205" s="42"/>
      <c r="EA205" s="42"/>
      <c r="EB205" s="42"/>
      <c r="EC205" s="42"/>
      <c r="ED205" s="42"/>
      <c r="EE205" s="42"/>
      <c r="EF205" s="42"/>
      <c r="EG205" s="42"/>
      <c r="EH205" s="42"/>
      <c r="EI205" s="42"/>
    </row>
    <row r="206" spans="1:139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  <c r="CW206" s="42"/>
      <c r="CX206" s="42"/>
      <c r="CY206" s="42"/>
      <c r="CZ206" s="42"/>
      <c r="DA206" s="42"/>
      <c r="DB206" s="42"/>
      <c r="DC206" s="42"/>
      <c r="DD206" s="42"/>
      <c r="DE206" s="42"/>
      <c r="DF206" s="42"/>
      <c r="DG206" s="42"/>
      <c r="DH206" s="42"/>
      <c r="DI206" s="42"/>
      <c r="DJ206" s="42"/>
      <c r="DK206" s="42"/>
      <c r="DL206" s="42"/>
      <c r="DM206" s="42"/>
      <c r="DN206" s="42"/>
      <c r="DO206" s="42"/>
      <c r="DP206" s="42"/>
      <c r="DQ206" s="42"/>
      <c r="DR206" s="42"/>
      <c r="DS206" s="42"/>
      <c r="DT206" s="42"/>
      <c r="DU206" s="42"/>
      <c r="DV206" s="42"/>
      <c r="DW206" s="42"/>
      <c r="DX206" s="42"/>
      <c r="DY206" s="42"/>
      <c r="DZ206" s="42"/>
      <c r="EA206" s="42"/>
      <c r="EB206" s="42"/>
      <c r="EC206" s="42"/>
      <c r="ED206" s="42"/>
      <c r="EE206" s="42"/>
      <c r="EF206" s="42"/>
      <c r="EG206" s="42"/>
      <c r="EH206" s="42"/>
      <c r="EI206" s="42"/>
    </row>
    <row r="207" spans="1:139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  <c r="CW207" s="42"/>
      <c r="CX207" s="42"/>
      <c r="CY207" s="42"/>
      <c r="CZ207" s="42"/>
      <c r="DA207" s="42"/>
      <c r="DB207" s="42"/>
      <c r="DC207" s="42"/>
      <c r="DD207" s="42"/>
      <c r="DE207" s="42"/>
      <c r="DF207" s="42"/>
      <c r="DG207" s="42"/>
      <c r="DH207" s="42"/>
      <c r="DI207" s="42"/>
      <c r="DJ207" s="42"/>
      <c r="DK207" s="42"/>
      <c r="DL207" s="42"/>
      <c r="DM207" s="42"/>
      <c r="DN207" s="42"/>
      <c r="DO207" s="42"/>
      <c r="DP207" s="42"/>
      <c r="DQ207" s="42"/>
      <c r="DR207" s="42"/>
      <c r="DS207" s="42"/>
      <c r="DT207" s="42"/>
      <c r="DU207" s="42"/>
      <c r="DV207" s="42"/>
      <c r="DW207" s="42"/>
      <c r="DX207" s="42"/>
      <c r="DY207" s="42"/>
      <c r="DZ207" s="42"/>
      <c r="EA207" s="42"/>
      <c r="EB207" s="42"/>
      <c r="EC207" s="42"/>
      <c r="ED207" s="42"/>
      <c r="EE207" s="42"/>
      <c r="EF207" s="42"/>
      <c r="EG207" s="42"/>
      <c r="EH207" s="42"/>
      <c r="EI207" s="42"/>
    </row>
    <row r="208" spans="1:139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  <c r="CW208" s="42"/>
      <c r="CX208" s="42"/>
      <c r="CY208" s="42"/>
      <c r="CZ208" s="42"/>
      <c r="DA208" s="42"/>
      <c r="DB208" s="42"/>
      <c r="DC208" s="42"/>
      <c r="DD208" s="42"/>
      <c r="DE208" s="42"/>
      <c r="DF208" s="42"/>
      <c r="DG208" s="42"/>
      <c r="DH208" s="42"/>
      <c r="DI208" s="42"/>
      <c r="DJ208" s="42"/>
      <c r="DK208" s="42"/>
      <c r="DL208" s="42"/>
      <c r="DM208" s="42"/>
      <c r="DN208" s="42"/>
      <c r="DO208" s="42"/>
      <c r="DP208" s="42"/>
      <c r="DQ208" s="42"/>
      <c r="DR208" s="42"/>
      <c r="DS208" s="42"/>
      <c r="DT208" s="42"/>
      <c r="DU208" s="42"/>
      <c r="DV208" s="42"/>
      <c r="DW208" s="42"/>
      <c r="DX208" s="42"/>
      <c r="DY208" s="42"/>
      <c r="DZ208" s="42"/>
      <c r="EA208" s="42"/>
      <c r="EB208" s="42"/>
      <c r="EC208" s="42"/>
      <c r="ED208" s="42"/>
      <c r="EE208" s="42"/>
      <c r="EF208" s="42"/>
      <c r="EG208" s="42"/>
      <c r="EH208" s="42"/>
      <c r="EI208" s="42"/>
    </row>
    <row r="209" spans="1:13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  <c r="CW209" s="42"/>
      <c r="CX209" s="42"/>
      <c r="CY209" s="42"/>
      <c r="CZ209" s="42"/>
      <c r="DA209" s="42"/>
      <c r="DB209" s="42"/>
      <c r="DC209" s="42"/>
      <c r="DD209" s="42"/>
      <c r="DE209" s="42"/>
      <c r="DF209" s="42"/>
      <c r="DG209" s="42"/>
      <c r="DH209" s="42"/>
      <c r="DI209" s="42"/>
      <c r="DJ209" s="42"/>
      <c r="DK209" s="42"/>
      <c r="DL209" s="42"/>
      <c r="DM209" s="42"/>
      <c r="DN209" s="42"/>
      <c r="DO209" s="42"/>
      <c r="DP209" s="42"/>
      <c r="DQ209" s="42"/>
      <c r="DR209" s="42"/>
      <c r="DS209" s="42"/>
      <c r="DT209" s="42"/>
      <c r="DU209" s="42"/>
      <c r="DV209" s="42"/>
      <c r="DW209" s="42"/>
      <c r="DX209" s="42"/>
      <c r="DY209" s="42"/>
      <c r="DZ209" s="42"/>
      <c r="EA209" s="42"/>
      <c r="EB209" s="42"/>
      <c r="EC209" s="42"/>
      <c r="ED209" s="42"/>
      <c r="EE209" s="42"/>
      <c r="EF209" s="42"/>
      <c r="EG209" s="42"/>
      <c r="EH209" s="42"/>
      <c r="EI209" s="42"/>
    </row>
    <row r="210" spans="1:139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  <c r="CW210" s="42"/>
      <c r="CX210" s="42"/>
      <c r="CY210" s="42"/>
      <c r="CZ210" s="42"/>
      <c r="DA210" s="42"/>
      <c r="DB210" s="42"/>
      <c r="DC210" s="42"/>
      <c r="DD210" s="42"/>
      <c r="DE210" s="42"/>
      <c r="DF210" s="42"/>
      <c r="DG210" s="42"/>
      <c r="DH210" s="42"/>
      <c r="DI210" s="42"/>
      <c r="DJ210" s="42"/>
      <c r="DK210" s="42"/>
      <c r="DL210" s="42"/>
      <c r="DM210" s="42"/>
      <c r="DN210" s="42"/>
      <c r="DO210" s="42"/>
      <c r="DP210" s="42"/>
      <c r="DQ210" s="42"/>
      <c r="DR210" s="42"/>
      <c r="DS210" s="42"/>
      <c r="DT210" s="42"/>
      <c r="DU210" s="42"/>
      <c r="DV210" s="42"/>
      <c r="DW210" s="42"/>
      <c r="DX210" s="42"/>
      <c r="DY210" s="42"/>
      <c r="DZ210" s="42"/>
      <c r="EA210" s="42"/>
      <c r="EB210" s="42"/>
      <c r="EC210" s="42"/>
      <c r="ED210" s="42"/>
      <c r="EE210" s="42"/>
      <c r="EF210" s="42"/>
      <c r="EG210" s="42"/>
      <c r="EH210" s="42"/>
      <c r="EI210" s="42"/>
    </row>
    <row r="211" spans="1:139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  <c r="CW211" s="42"/>
      <c r="CX211" s="42"/>
      <c r="CY211" s="42"/>
      <c r="CZ211" s="42"/>
      <c r="DA211" s="42"/>
      <c r="DB211" s="42"/>
      <c r="DC211" s="42"/>
      <c r="DD211" s="42"/>
      <c r="DE211" s="42"/>
      <c r="DF211" s="42"/>
      <c r="DG211" s="42"/>
      <c r="DH211" s="42"/>
      <c r="DI211" s="42"/>
      <c r="DJ211" s="42"/>
      <c r="DK211" s="42"/>
      <c r="DL211" s="42"/>
      <c r="DM211" s="42"/>
      <c r="DN211" s="42"/>
      <c r="DO211" s="42"/>
      <c r="DP211" s="42"/>
      <c r="DQ211" s="42"/>
      <c r="DR211" s="42"/>
      <c r="DS211" s="42"/>
      <c r="DT211" s="42"/>
      <c r="DU211" s="42"/>
      <c r="DV211" s="42"/>
      <c r="DW211" s="42"/>
      <c r="DX211" s="42"/>
      <c r="DY211" s="42"/>
      <c r="DZ211" s="42"/>
      <c r="EA211" s="42"/>
      <c r="EB211" s="42"/>
      <c r="EC211" s="42"/>
      <c r="ED211" s="42"/>
      <c r="EE211" s="42"/>
      <c r="EF211" s="42"/>
      <c r="EG211" s="42"/>
      <c r="EH211" s="42"/>
      <c r="EI211" s="42"/>
    </row>
    <row r="212" spans="1:139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  <c r="CW212" s="42"/>
      <c r="CX212" s="42"/>
      <c r="CY212" s="42"/>
      <c r="CZ212" s="42"/>
      <c r="DA212" s="42"/>
      <c r="DB212" s="42"/>
      <c r="DC212" s="42"/>
      <c r="DD212" s="42"/>
      <c r="DE212" s="42"/>
      <c r="DF212" s="42"/>
      <c r="DG212" s="42"/>
      <c r="DH212" s="42"/>
      <c r="DI212" s="42"/>
      <c r="DJ212" s="42"/>
      <c r="DK212" s="42"/>
      <c r="DL212" s="42"/>
      <c r="DM212" s="42"/>
      <c r="DN212" s="42"/>
      <c r="DO212" s="42"/>
      <c r="DP212" s="42"/>
      <c r="DQ212" s="42"/>
      <c r="DR212" s="42"/>
      <c r="DS212" s="42"/>
      <c r="DT212" s="42"/>
      <c r="DU212" s="42"/>
      <c r="DV212" s="42"/>
      <c r="DW212" s="42"/>
      <c r="DX212" s="42"/>
      <c r="DY212" s="42"/>
      <c r="DZ212" s="42"/>
      <c r="EA212" s="42"/>
      <c r="EB212" s="42"/>
      <c r="EC212" s="42"/>
      <c r="ED212" s="42"/>
      <c r="EE212" s="42"/>
      <c r="EF212" s="42"/>
      <c r="EG212" s="42"/>
      <c r="EH212" s="42"/>
      <c r="EI212" s="42"/>
    </row>
    <row r="213" spans="1:139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  <c r="CW213" s="42"/>
      <c r="CX213" s="42"/>
      <c r="CY213" s="42"/>
      <c r="CZ213" s="42"/>
      <c r="DA213" s="42"/>
      <c r="DB213" s="42"/>
      <c r="DC213" s="42"/>
      <c r="DD213" s="42"/>
      <c r="DE213" s="42"/>
      <c r="DF213" s="42"/>
      <c r="DG213" s="42"/>
      <c r="DH213" s="42"/>
      <c r="DI213" s="42"/>
      <c r="DJ213" s="42"/>
      <c r="DK213" s="42"/>
      <c r="DL213" s="42"/>
      <c r="DM213" s="42"/>
      <c r="DN213" s="42"/>
      <c r="DO213" s="42"/>
      <c r="DP213" s="42"/>
      <c r="DQ213" s="42"/>
      <c r="DR213" s="42"/>
      <c r="DS213" s="42"/>
      <c r="DT213" s="42"/>
      <c r="DU213" s="42"/>
      <c r="DV213" s="42"/>
      <c r="DW213" s="42"/>
      <c r="DX213" s="42"/>
      <c r="DY213" s="42"/>
      <c r="DZ213" s="42"/>
      <c r="EA213" s="42"/>
      <c r="EB213" s="42"/>
      <c r="EC213" s="42"/>
      <c r="ED213" s="42"/>
      <c r="EE213" s="42"/>
      <c r="EF213" s="42"/>
      <c r="EG213" s="42"/>
      <c r="EH213" s="42"/>
      <c r="EI213" s="42"/>
    </row>
    <row r="214" spans="1:139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  <c r="CW214" s="42"/>
      <c r="CX214" s="42"/>
      <c r="CY214" s="42"/>
      <c r="CZ214" s="42"/>
      <c r="DA214" s="42"/>
      <c r="DB214" s="42"/>
      <c r="DC214" s="42"/>
      <c r="DD214" s="42"/>
      <c r="DE214" s="42"/>
      <c r="DF214" s="42"/>
      <c r="DG214" s="42"/>
      <c r="DH214" s="42"/>
      <c r="DI214" s="42"/>
      <c r="DJ214" s="42"/>
      <c r="DK214" s="42"/>
      <c r="DL214" s="42"/>
      <c r="DM214" s="42"/>
      <c r="DN214" s="42"/>
      <c r="DO214" s="42"/>
      <c r="DP214" s="42"/>
      <c r="DQ214" s="42"/>
      <c r="DR214" s="42"/>
      <c r="DS214" s="42"/>
      <c r="DT214" s="42"/>
      <c r="DU214" s="42"/>
      <c r="DV214" s="42"/>
      <c r="DW214" s="42"/>
      <c r="DX214" s="42"/>
      <c r="DY214" s="42"/>
      <c r="DZ214" s="42"/>
      <c r="EA214" s="42"/>
      <c r="EB214" s="42"/>
      <c r="EC214" s="42"/>
      <c r="ED214" s="42"/>
      <c r="EE214" s="42"/>
      <c r="EF214" s="42"/>
      <c r="EG214" s="42"/>
      <c r="EH214" s="42"/>
      <c r="EI214" s="42"/>
    </row>
    <row r="215" spans="1:139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  <c r="CW215" s="42"/>
      <c r="CX215" s="42"/>
      <c r="CY215" s="42"/>
      <c r="CZ215" s="42"/>
      <c r="DA215" s="42"/>
      <c r="DB215" s="42"/>
      <c r="DC215" s="42"/>
      <c r="DD215" s="42"/>
      <c r="DE215" s="42"/>
      <c r="DF215" s="42"/>
      <c r="DG215" s="42"/>
      <c r="DH215" s="42"/>
      <c r="DI215" s="42"/>
      <c r="DJ215" s="42"/>
      <c r="DK215" s="42"/>
      <c r="DL215" s="42"/>
      <c r="DM215" s="42"/>
      <c r="DN215" s="42"/>
      <c r="DO215" s="42"/>
      <c r="DP215" s="42"/>
      <c r="DQ215" s="42"/>
      <c r="DR215" s="42"/>
      <c r="DS215" s="42"/>
      <c r="DT215" s="42"/>
      <c r="DU215" s="42"/>
      <c r="DV215" s="42"/>
      <c r="DW215" s="42"/>
      <c r="DX215" s="42"/>
      <c r="DY215" s="42"/>
      <c r="DZ215" s="42"/>
      <c r="EA215" s="42"/>
      <c r="EB215" s="42"/>
      <c r="EC215" s="42"/>
      <c r="ED215" s="42"/>
      <c r="EE215" s="42"/>
      <c r="EF215" s="42"/>
      <c r="EG215" s="42"/>
      <c r="EH215" s="42"/>
      <c r="EI215" s="42"/>
    </row>
    <row r="216" spans="1:139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42"/>
      <c r="DB216" s="42"/>
      <c r="DC216" s="42"/>
      <c r="DD216" s="42"/>
      <c r="DE216" s="42"/>
      <c r="DF216" s="42"/>
      <c r="DG216" s="42"/>
      <c r="DH216" s="42"/>
      <c r="DI216" s="42"/>
      <c r="DJ216" s="42"/>
      <c r="DK216" s="42"/>
      <c r="DL216" s="42"/>
      <c r="DM216" s="42"/>
      <c r="DN216" s="42"/>
      <c r="DO216" s="42"/>
      <c r="DP216" s="42"/>
      <c r="DQ216" s="42"/>
      <c r="DR216" s="42"/>
      <c r="DS216" s="42"/>
      <c r="DT216" s="42"/>
      <c r="DU216" s="42"/>
      <c r="DV216" s="42"/>
      <c r="DW216" s="42"/>
      <c r="DX216" s="42"/>
      <c r="DY216" s="42"/>
      <c r="DZ216" s="42"/>
      <c r="EA216" s="42"/>
      <c r="EB216" s="42"/>
      <c r="EC216" s="42"/>
      <c r="ED216" s="42"/>
      <c r="EE216" s="42"/>
      <c r="EF216" s="42"/>
      <c r="EG216" s="42"/>
      <c r="EH216" s="42"/>
      <c r="EI216" s="42"/>
    </row>
    <row r="217" spans="1:139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2"/>
      <c r="DD217" s="42"/>
      <c r="DE217" s="42"/>
      <c r="DF217" s="42"/>
      <c r="DG217" s="42"/>
      <c r="DH217" s="42"/>
      <c r="DI217" s="42"/>
      <c r="DJ217" s="42"/>
      <c r="DK217" s="42"/>
      <c r="DL217" s="42"/>
      <c r="DM217" s="42"/>
      <c r="DN217" s="42"/>
      <c r="DO217" s="42"/>
      <c r="DP217" s="42"/>
      <c r="DQ217" s="42"/>
      <c r="DR217" s="42"/>
      <c r="DS217" s="42"/>
      <c r="DT217" s="42"/>
      <c r="DU217" s="42"/>
      <c r="DV217" s="42"/>
      <c r="DW217" s="42"/>
      <c r="DX217" s="42"/>
      <c r="DY217" s="42"/>
      <c r="DZ217" s="42"/>
      <c r="EA217" s="42"/>
      <c r="EB217" s="42"/>
      <c r="EC217" s="42"/>
      <c r="ED217" s="42"/>
      <c r="EE217" s="42"/>
      <c r="EF217" s="42"/>
      <c r="EG217" s="42"/>
      <c r="EH217" s="42"/>
      <c r="EI217" s="42"/>
    </row>
    <row r="218" spans="1:139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  <c r="CW218" s="42"/>
      <c r="CX218" s="42"/>
      <c r="CY218" s="42"/>
      <c r="CZ218" s="42"/>
      <c r="DA218" s="42"/>
      <c r="DB218" s="42"/>
      <c r="DC218" s="42"/>
      <c r="DD218" s="42"/>
      <c r="DE218" s="42"/>
      <c r="DF218" s="42"/>
      <c r="DG218" s="42"/>
      <c r="DH218" s="42"/>
      <c r="DI218" s="42"/>
      <c r="DJ218" s="42"/>
      <c r="DK218" s="42"/>
      <c r="DL218" s="42"/>
      <c r="DM218" s="42"/>
      <c r="DN218" s="42"/>
      <c r="DO218" s="42"/>
      <c r="DP218" s="42"/>
      <c r="DQ218" s="42"/>
      <c r="DR218" s="42"/>
      <c r="DS218" s="42"/>
      <c r="DT218" s="42"/>
      <c r="DU218" s="42"/>
      <c r="DV218" s="42"/>
      <c r="DW218" s="42"/>
      <c r="DX218" s="42"/>
      <c r="DY218" s="42"/>
      <c r="DZ218" s="42"/>
      <c r="EA218" s="42"/>
      <c r="EB218" s="42"/>
      <c r="EC218" s="42"/>
      <c r="ED218" s="42"/>
      <c r="EE218" s="42"/>
      <c r="EF218" s="42"/>
      <c r="EG218" s="42"/>
      <c r="EH218" s="42"/>
      <c r="EI218" s="42"/>
    </row>
    <row r="219" spans="1:13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2"/>
      <c r="CX219" s="42"/>
      <c r="CY219" s="42"/>
      <c r="CZ219" s="42"/>
      <c r="DA219" s="42"/>
      <c r="DB219" s="42"/>
      <c r="DC219" s="42"/>
      <c r="DD219" s="42"/>
      <c r="DE219" s="42"/>
      <c r="DF219" s="42"/>
      <c r="DG219" s="42"/>
      <c r="DH219" s="42"/>
      <c r="DI219" s="42"/>
      <c r="DJ219" s="42"/>
      <c r="DK219" s="42"/>
      <c r="DL219" s="42"/>
      <c r="DM219" s="42"/>
      <c r="DN219" s="42"/>
      <c r="DO219" s="42"/>
      <c r="DP219" s="42"/>
      <c r="DQ219" s="42"/>
      <c r="DR219" s="42"/>
      <c r="DS219" s="42"/>
      <c r="DT219" s="42"/>
      <c r="DU219" s="42"/>
      <c r="DV219" s="42"/>
      <c r="DW219" s="42"/>
      <c r="DX219" s="42"/>
      <c r="DY219" s="42"/>
      <c r="DZ219" s="42"/>
      <c r="EA219" s="42"/>
      <c r="EB219" s="42"/>
      <c r="EC219" s="42"/>
      <c r="ED219" s="42"/>
      <c r="EE219" s="42"/>
      <c r="EF219" s="42"/>
      <c r="EG219" s="42"/>
      <c r="EH219" s="42"/>
      <c r="EI219" s="42"/>
    </row>
    <row r="220" spans="1:139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  <c r="CW220" s="42"/>
      <c r="CX220" s="42"/>
      <c r="CY220" s="42"/>
      <c r="CZ220" s="42"/>
      <c r="DA220" s="42"/>
      <c r="DB220" s="42"/>
      <c r="DC220" s="42"/>
      <c r="DD220" s="42"/>
      <c r="DE220" s="42"/>
      <c r="DF220" s="42"/>
      <c r="DG220" s="42"/>
      <c r="DH220" s="42"/>
      <c r="DI220" s="42"/>
      <c r="DJ220" s="42"/>
      <c r="DK220" s="42"/>
      <c r="DL220" s="42"/>
      <c r="DM220" s="42"/>
      <c r="DN220" s="42"/>
      <c r="DO220" s="42"/>
      <c r="DP220" s="42"/>
      <c r="DQ220" s="42"/>
      <c r="DR220" s="42"/>
      <c r="DS220" s="42"/>
      <c r="DT220" s="42"/>
      <c r="DU220" s="42"/>
      <c r="DV220" s="42"/>
      <c r="DW220" s="42"/>
      <c r="DX220" s="42"/>
      <c r="DY220" s="42"/>
      <c r="DZ220" s="42"/>
      <c r="EA220" s="42"/>
      <c r="EB220" s="42"/>
      <c r="EC220" s="42"/>
      <c r="ED220" s="42"/>
      <c r="EE220" s="42"/>
      <c r="EF220" s="42"/>
      <c r="EG220" s="42"/>
      <c r="EH220" s="42"/>
      <c r="EI220" s="42"/>
    </row>
    <row r="221" spans="1:139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  <c r="CW221" s="42"/>
      <c r="CX221" s="42"/>
      <c r="CY221" s="42"/>
      <c r="CZ221" s="42"/>
      <c r="DA221" s="42"/>
      <c r="DB221" s="42"/>
      <c r="DC221" s="42"/>
      <c r="DD221" s="42"/>
      <c r="DE221" s="42"/>
      <c r="DF221" s="42"/>
      <c r="DG221" s="42"/>
      <c r="DH221" s="42"/>
      <c r="DI221" s="42"/>
      <c r="DJ221" s="42"/>
      <c r="DK221" s="42"/>
      <c r="DL221" s="42"/>
      <c r="DM221" s="42"/>
      <c r="DN221" s="42"/>
      <c r="DO221" s="42"/>
      <c r="DP221" s="42"/>
      <c r="DQ221" s="42"/>
      <c r="DR221" s="42"/>
      <c r="DS221" s="42"/>
      <c r="DT221" s="42"/>
      <c r="DU221" s="42"/>
      <c r="DV221" s="42"/>
      <c r="DW221" s="42"/>
      <c r="DX221" s="42"/>
      <c r="DY221" s="42"/>
      <c r="DZ221" s="42"/>
      <c r="EA221" s="42"/>
      <c r="EB221" s="42"/>
      <c r="EC221" s="42"/>
      <c r="ED221" s="42"/>
      <c r="EE221" s="42"/>
      <c r="EF221" s="42"/>
      <c r="EG221" s="42"/>
      <c r="EH221" s="42"/>
      <c r="EI221" s="42"/>
    </row>
    <row r="222" spans="1:139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  <c r="CW222" s="42"/>
      <c r="CX222" s="42"/>
      <c r="CY222" s="42"/>
      <c r="CZ222" s="42"/>
      <c r="DA222" s="42"/>
      <c r="DB222" s="42"/>
      <c r="DC222" s="42"/>
      <c r="DD222" s="42"/>
      <c r="DE222" s="42"/>
      <c r="DF222" s="42"/>
      <c r="DG222" s="42"/>
      <c r="DH222" s="42"/>
      <c r="DI222" s="42"/>
      <c r="DJ222" s="42"/>
      <c r="DK222" s="42"/>
      <c r="DL222" s="42"/>
      <c r="DM222" s="42"/>
      <c r="DN222" s="42"/>
      <c r="DO222" s="42"/>
      <c r="DP222" s="42"/>
      <c r="DQ222" s="42"/>
      <c r="DR222" s="42"/>
      <c r="DS222" s="42"/>
      <c r="DT222" s="42"/>
      <c r="DU222" s="42"/>
      <c r="DV222" s="42"/>
      <c r="DW222" s="42"/>
      <c r="DX222" s="42"/>
      <c r="DY222" s="42"/>
      <c r="DZ222" s="42"/>
      <c r="EA222" s="42"/>
      <c r="EB222" s="42"/>
      <c r="EC222" s="42"/>
      <c r="ED222" s="42"/>
      <c r="EE222" s="42"/>
      <c r="EF222" s="42"/>
      <c r="EG222" s="42"/>
      <c r="EH222" s="42"/>
      <c r="EI222" s="42"/>
    </row>
    <row r="223" spans="1:139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  <c r="CW223" s="42"/>
      <c r="CX223" s="42"/>
      <c r="CY223" s="42"/>
      <c r="CZ223" s="42"/>
      <c r="DA223" s="42"/>
      <c r="DB223" s="42"/>
      <c r="DC223" s="42"/>
      <c r="DD223" s="42"/>
      <c r="DE223" s="42"/>
      <c r="DF223" s="42"/>
      <c r="DG223" s="42"/>
      <c r="DH223" s="42"/>
      <c r="DI223" s="42"/>
      <c r="DJ223" s="42"/>
      <c r="DK223" s="42"/>
      <c r="DL223" s="42"/>
      <c r="DM223" s="42"/>
      <c r="DN223" s="42"/>
      <c r="DO223" s="42"/>
      <c r="DP223" s="42"/>
      <c r="DQ223" s="42"/>
      <c r="DR223" s="42"/>
      <c r="DS223" s="42"/>
      <c r="DT223" s="42"/>
      <c r="DU223" s="42"/>
      <c r="DV223" s="42"/>
      <c r="DW223" s="42"/>
      <c r="DX223" s="42"/>
      <c r="DY223" s="42"/>
      <c r="DZ223" s="42"/>
      <c r="EA223" s="42"/>
      <c r="EB223" s="42"/>
      <c r="EC223" s="42"/>
      <c r="ED223" s="42"/>
      <c r="EE223" s="42"/>
      <c r="EF223" s="42"/>
      <c r="EG223" s="42"/>
      <c r="EH223" s="42"/>
      <c r="EI223" s="42"/>
    </row>
    <row r="224" spans="1:139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  <c r="CW224" s="42"/>
      <c r="CX224" s="42"/>
      <c r="CY224" s="42"/>
      <c r="CZ224" s="42"/>
      <c r="DA224" s="42"/>
      <c r="DB224" s="42"/>
      <c r="DC224" s="42"/>
      <c r="DD224" s="42"/>
      <c r="DE224" s="42"/>
      <c r="DF224" s="42"/>
      <c r="DG224" s="42"/>
      <c r="DH224" s="42"/>
      <c r="DI224" s="42"/>
      <c r="DJ224" s="42"/>
      <c r="DK224" s="42"/>
      <c r="DL224" s="42"/>
      <c r="DM224" s="42"/>
      <c r="DN224" s="42"/>
      <c r="DO224" s="42"/>
      <c r="DP224" s="42"/>
      <c r="DQ224" s="42"/>
      <c r="DR224" s="42"/>
      <c r="DS224" s="42"/>
      <c r="DT224" s="42"/>
      <c r="DU224" s="42"/>
      <c r="DV224" s="42"/>
      <c r="DW224" s="42"/>
      <c r="DX224" s="42"/>
      <c r="DY224" s="42"/>
      <c r="DZ224" s="42"/>
      <c r="EA224" s="42"/>
      <c r="EB224" s="42"/>
      <c r="EC224" s="42"/>
      <c r="ED224" s="42"/>
      <c r="EE224" s="42"/>
      <c r="EF224" s="42"/>
      <c r="EG224" s="42"/>
      <c r="EH224" s="42"/>
      <c r="EI224" s="42"/>
    </row>
    <row r="225" spans="1:139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  <c r="CW225" s="42"/>
      <c r="CX225" s="42"/>
      <c r="CY225" s="42"/>
      <c r="CZ225" s="42"/>
      <c r="DA225" s="42"/>
      <c r="DB225" s="42"/>
      <c r="DC225" s="42"/>
      <c r="DD225" s="42"/>
      <c r="DE225" s="42"/>
      <c r="DF225" s="42"/>
      <c r="DG225" s="42"/>
      <c r="DH225" s="42"/>
      <c r="DI225" s="42"/>
      <c r="DJ225" s="42"/>
      <c r="DK225" s="42"/>
      <c r="DL225" s="42"/>
      <c r="DM225" s="42"/>
      <c r="DN225" s="42"/>
      <c r="DO225" s="42"/>
      <c r="DP225" s="42"/>
      <c r="DQ225" s="42"/>
      <c r="DR225" s="42"/>
      <c r="DS225" s="42"/>
      <c r="DT225" s="42"/>
      <c r="DU225" s="42"/>
      <c r="DV225" s="42"/>
      <c r="DW225" s="42"/>
      <c r="DX225" s="42"/>
      <c r="DY225" s="42"/>
      <c r="DZ225" s="42"/>
      <c r="EA225" s="42"/>
      <c r="EB225" s="42"/>
      <c r="EC225" s="42"/>
      <c r="ED225" s="42"/>
      <c r="EE225" s="42"/>
      <c r="EF225" s="42"/>
      <c r="EG225" s="42"/>
      <c r="EH225" s="42"/>
      <c r="EI225" s="42"/>
    </row>
    <row r="226" spans="1:139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  <c r="CW226" s="42"/>
      <c r="CX226" s="42"/>
      <c r="CY226" s="42"/>
      <c r="CZ226" s="42"/>
      <c r="DA226" s="42"/>
      <c r="DB226" s="42"/>
      <c r="DC226" s="42"/>
      <c r="DD226" s="42"/>
      <c r="DE226" s="42"/>
      <c r="DF226" s="42"/>
      <c r="DG226" s="42"/>
      <c r="DH226" s="42"/>
      <c r="DI226" s="42"/>
      <c r="DJ226" s="42"/>
      <c r="DK226" s="42"/>
      <c r="DL226" s="42"/>
      <c r="DM226" s="42"/>
      <c r="DN226" s="42"/>
      <c r="DO226" s="42"/>
      <c r="DP226" s="42"/>
      <c r="DQ226" s="42"/>
      <c r="DR226" s="42"/>
      <c r="DS226" s="42"/>
      <c r="DT226" s="42"/>
      <c r="DU226" s="42"/>
      <c r="DV226" s="42"/>
      <c r="DW226" s="42"/>
      <c r="DX226" s="42"/>
      <c r="DY226" s="42"/>
      <c r="DZ226" s="42"/>
      <c r="EA226" s="42"/>
      <c r="EB226" s="42"/>
      <c r="EC226" s="42"/>
      <c r="ED226" s="42"/>
      <c r="EE226" s="42"/>
      <c r="EF226" s="42"/>
      <c r="EG226" s="42"/>
      <c r="EH226" s="42"/>
      <c r="EI226" s="42"/>
    </row>
    <row r="227" spans="1:139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  <c r="CW227" s="42"/>
      <c r="CX227" s="42"/>
      <c r="CY227" s="42"/>
      <c r="CZ227" s="42"/>
      <c r="DA227" s="42"/>
      <c r="DB227" s="42"/>
      <c r="DC227" s="42"/>
      <c r="DD227" s="42"/>
      <c r="DE227" s="42"/>
      <c r="DF227" s="42"/>
      <c r="DG227" s="42"/>
      <c r="DH227" s="42"/>
      <c r="DI227" s="42"/>
      <c r="DJ227" s="42"/>
      <c r="DK227" s="42"/>
      <c r="DL227" s="42"/>
      <c r="DM227" s="42"/>
      <c r="DN227" s="42"/>
      <c r="DO227" s="42"/>
      <c r="DP227" s="42"/>
      <c r="DQ227" s="42"/>
      <c r="DR227" s="42"/>
      <c r="DS227" s="42"/>
      <c r="DT227" s="42"/>
      <c r="DU227" s="42"/>
      <c r="DV227" s="42"/>
      <c r="DW227" s="42"/>
      <c r="DX227" s="42"/>
      <c r="DY227" s="42"/>
      <c r="DZ227" s="42"/>
      <c r="EA227" s="42"/>
      <c r="EB227" s="42"/>
      <c r="EC227" s="42"/>
      <c r="ED227" s="42"/>
      <c r="EE227" s="42"/>
      <c r="EF227" s="42"/>
      <c r="EG227" s="42"/>
      <c r="EH227" s="42"/>
      <c r="EI227" s="42"/>
    </row>
    <row r="228" spans="1:139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  <c r="CW228" s="42"/>
      <c r="CX228" s="42"/>
      <c r="CY228" s="42"/>
      <c r="CZ228" s="42"/>
      <c r="DA228" s="42"/>
      <c r="DB228" s="42"/>
      <c r="DC228" s="42"/>
      <c r="DD228" s="42"/>
      <c r="DE228" s="42"/>
      <c r="DF228" s="42"/>
      <c r="DG228" s="42"/>
      <c r="DH228" s="42"/>
      <c r="DI228" s="42"/>
      <c r="DJ228" s="42"/>
      <c r="DK228" s="42"/>
      <c r="DL228" s="42"/>
      <c r="DM228" s="42"/>
      <c r="DN228" s="42"/>
      <c r="DO228" s="42"/>
      <c r="DP228" s="42"/>
      <c r="DQ228" s="42"/>
      <c r="DR228" s="42"/>
      <c r="DS228" s="42"/>
      <c r="DT228" s="42"/>
      <c r="DU228" s="42"/>
      <c r="DV228" s="42"/>
      <c r="DW228" s="42"/>
      <c r="DX228" s="42"/>
      <c r="DY228" s="42"/>
      <c r="DZ228" s="42"/>
      <c r="EA228" s="42"/>
      <c r="EB228" s="42"/>
      <c r="EC228" s="42"/>
      <c r="ED228" s="42"/>
      <c r="EE228" s="42"/>
      <c r="EF228" s="42"/>
      <c r="EG228" s="42"/>
      <c r="EH228" s="42"/>
      <c r="EI228" s="42"/>
    </row>
    <row r="229" spans="1:13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  <c r="CW229" s="42"/>
      <c r="CX229" s="42"/>
      <c r="CY229" s="42"/>
      <c r="CZ229" s="42"/>
      <c r="DA229" s="42"/>
      <c r="DB229" s="42"/>
      <c r="DC229" s="42"/>
      <c r="DD229" s="42"/>
      <c r="DE229" s="42"/>
      <c r="DF229" s="42"/>
      <c r="DG229" s="42"/>
      <c r="DH229" s="42"/>
      <c r="DI229" s="42"/>
      <c r="DJ229" s="42"/>
      <c r="DK229" s="42"/>
      <c r="DL229" s="42"/>
      <c r="DM229" s="42"/>
      <c r="DN229" s="42"/>
      <c r="DO229" s="42"/>
      <c r="DP229" s="42"/>
      <c r="DQ229" s="42"/>
      <c r="DR229" s="42"/>
      <c r="DS229" s="42"/>
      <c r="DT229" s="42"/>
      <c r="DU229" s="42"/>
      <c r="DV229" s="42"/>
      <c r="DW229" s="42"/>
      <c r="DX229" s="42"/>
      <c r="DY229" s="42"/>
      <c r="DZ229" s="42"/>
      <c r="EA229" s="42"/>
      <c r="EB229" s="42"/>
      <c r="EC229" s="42"/>
      <c r="ED229" s="42"/>
      <c r="EE229" s="42"/>
      <c r="EF229" s="42"/>
      <c r="EG229" s="42"/>
      <c r="EH229" s="42"/>
      <c r="EI229" s="42"/>
    </row>
    <row r="230" spans="1:139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  <c r="CW230" s="42"/>
      <c r="CX230" s="42"/>
      <c r="CY230" s="42"/>
      <c r="CZ230" s="42"/>
      <c r="DA230" s="42"/>
      <c r="DB230" s="42"/>
      <c r="DC230" s="42"/>
      <c r="DD230" s="42"/>
      <c r="DE230" s="42"/>
      <c r="DF230" s="42"/>
      <c r="DG230" s="42"/>
      <c r="DH230" s="42"/>
      <c r="DI230" s="42"/>
      <c r="DJ230" s="42"/>
      <c r="DK230" s="42"/>
      <c r="DL230" s="42"/>
      <c r="DM230" s="42"/>
      <c r="DN230" s="42"/>
      <c r="DO230" s="42"/>
      <c r="DP230" s="42"/>
      <c r="DQ230" s="42"/>
      <c r="DR230" s="42"/>
      <c r="DS230" s="42"/>
      <c r="DT230" s="42"/>
      <c r="DU230" s="42"/>
      <c r="DV230" s="42"/>
      <c r="DW230" s="42"/>
      <c r="DX230" s="42"/>
      <c r="DY230" s="42"/>
      <c r="DZ230" s="42"/>
      <c r="EA230" s="42"/>
      <c r="EB230" s="42"/>
      <c r="EC230" s="42"/>
      <c r="ED230" s="42"/>
      <c r="EE230" s="42"/>
      <c r="EF230" s="42"/>
      <c r="EG230" s="42"/>
      <c r="EH230" s="42"/>
      <c r="EI230" s="42"/>
    </row>
    <row r="231" spans="1:139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  <c r="CW231" s="42"/>
      <c r="CX231" s="42"/>
      <c r="CY231" s="42"/>
      <c r="CZ231" s="42"/>
      <c r="DA231" s="42"/>
      <c r="DB231" s="42"/>
      <c r="DC231" s="42"/>
      <c r="DD231" s="42"/>
      <c r="DE231" s="42"/>
      <c r="DF231" s="42"/>
      <c r="DG231" s="42"/>
      <c r="DH231" s="42"/>
      <c r="DI231" s="42"/>
      <c r="DJ231" s="42"/>
      <c r="DK231" s="42"/>
      <c r="DL231" s="42"/>
      <c r="DM231" s="42"/>
      <c r="DN231" s="42"/>
      <c r="DO231" s="42"/>
      <c r="DP231" s="42"/>
      <c r="DQ231" s="42"/>
      <c r="DR231" s="42"/>
      <c r="DS231" s="42"/>
      <c r="DT231" s="42"/>
      <c r="DU231" s="42"/>
      <c r="DV231" s="42"/>
      <c r="DW231" s="42"/>
      <c r="DX231" s="42"/>
      <c r="DY231" s="42"/>
      <c r="DZ231" s="42"/>
      <c r="EA231" s="42"/>
      <c r="EB231" s="42"/>
      <c r="EC231" s="42"/>
      <c r="ED231" s="42"/>
      <c r="EE231" s="42"/>
      <c r="EF231" s="42"/>
      <c r="EG231" s="42"/>
      <c r="EH231" s="42"/>
      <c r="EI231" s="42"/>
    </row>
    <row r="232" spans="1:139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  <c r="CW232" s="42"/>
      <c r="CX232" s="42"/>
      <c r="CY232" s="42"/>
      <c r="CZ232" s="42"/>
      <c r="DA232" s="42"/>
      <c r="DB232" s="42"/>
      <c r="DC232" s="42"/>
      <c r="DD232" s="42"/>
      <c r="DE232" s="42"/>
      <c r="DF232" s="42"/>
      <c r="DG232" s="42"/>
      <c r="DH232" s="42"/>
      <c r="DI232" s="42"/>
      <c r="DJ232" s="42"/>
      <c r="DK232" s="42"/>
      <c r="DL232" s="42"/>
      <c r="DM232" s="42"/>
      <c r="DN232" s="42"/>
      <c r="DO232" s="42"/>
      <c r="DP232" s="42"/>
      <c r="DQ232" s="42"/>
      <c r="DR232" s="42"/>
      <c r="DS232" s="42"/>
      <c r="DT232" s="42"/>
      <c r="DU232" s="42"/>
      <c r="DV232" s="42"/>
      <c r="DW232" s="42"/>
      <c r="DX232" s="42"/>
      <c r="DY232" s="42"/>
      <c r="DZ232" s="42"/>
      <c r="EA232" s="42"/>
      <c r="EB232" s="42"/>
      <c r="EC232" s="42"/>
      <c r="ED232" s="42"/>
      <c r="EE232" s="42"/>
      <c r="EF232" s="42"/>
      <c r="EG232" s="42"/>
      <c r="EH232" s="42"/>
      <c r="EI232" s="42"/>
    </row>
    <row r="233" spans="1:139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  <c r="CW233" s="42"/>
      <c r="CX233" s="42"/>
      <c r="CY233" s="42"/>
      <c r="CZ233" s="42"/>
      <c r="DA233" s="42"/>
      <c r="DB233" s="42"/>
      <c r="DC233" s="42"/>
      <c r="DD233" s="42"/>
      <c r="DE233" s="42"/>
      <c r="DF233" s="42"/>
      <c r="DG233" s="42"/>
      <c r="DH233" s="42"/>
      <c r="DI233" s="42"/>
      <c r="DJ233" s="42"/>
      <c r="DK233" s="42"/>
      <c r="DL233" s="42"/>
      <c r="DM233" s="42"/>
      <c r="DN233" s="42"/>
      <c r="DO233" s="42"/>
      <c r="DP233" s="42"/>
      <c r="DQ233" s="42"/>
      <c r="DR233" s="42"/>
      <c r="DS233" s="42"/>
      <c r="DT233" s="42"/>
      <c r="DU233" s="42"/>
      <c r="DV233" s="42"/>
      <c r="DW233" s="42"/>
      <c r="DX233" s="42"/>
      <c r="DY233" s="42"/>
      <c r="DZ233" s="42"/>
      <c r="EA233" s="42"/>
      <c r="EB233" s="42"/>
      <c r="EC233" s="42"/>
      <c r="ED233" s="42"/>
      <c r="EE233" s="42"/>
      <c r="EF233" s="42"/>
      <c r="EG233" s="42"/>
      <c r="EH233" s="42"/>
      <c r="EI233" s="42"/>
    </row>
    <row r="234" spans="1:139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  <c r="CW234" s="42"/>
      <c r="CX234" s="42"/>
      <c r="CY234" s="42"/>
      <c r="CZ234" s="42"/>
      <c r="DA234" s="42"/>
      <c r="DB234" s="42"/>
      <c r="DC234" s="42"/>
      <c r="DD234" s="42"/>
      <c r="DE234" s="42"/>
      <c r="DF234" s="42"/>
      <c r="DG234" s="42"/>
      <c r="DH234" s="42"/>
      <c r="DI234" s="42"/>
      <c r="DJ234" s="42"/>
      <c r="DK234" s="42"/>
      <c r="DL234" s="42"/>
      <c r="DM234" s="42"/>
      <c r="DN234" s="42"/>
      <c r="DO234" s="42"/>
      <c r="DP234" s="42"/>
      <c r="DQ234" s="42"/>
      <c r="DR234" s="42"/>
      <c r="DS234" s="42"/>
      <c r="DT234" s="42"/>
      <c r="DU234" s="42"/>
      <c r="DV234" s="42"/>
      <c r="DW234" s="42"/>
      <c r="DX234" s="42"/>
      <c r="DY234" s="42"/>
      <c r="DZ234" s="42"/>
      <c r="EA234" s="42"/>
      <c r="EB234" s="42"/>
      <c r="EC234" s="42"/>
      <c r="ED234" s="42"/>
      <c r="EE234" s="42"/>
      <c r="EF234" s="42"/>
      <c r="EG234" s="42"/>
      <c r="EH234" s="42"/>
      <c r="EI234" s="42"/>
    </row>
    <row r="235" spans="1:139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  <c r="CW235" s="42"/>
      <c r="CX235" s="42"/>
      <c r="CY235" s="42"/>
      <c r="CZ235" s="42"/>
      <c r="DA235" s="42"/>
      <c r="DB235" s="42"/>
      <c r="DC235" s="42"/>
      <c r="DD235" s="42"/>
      <c r="DE235" s="42"/>
      <c r="DF235" s="42"/>
      <c r="DG235" s="42"/>
      <c r="DH235" s="42"/>
      <c r="DI235" s="42"/>
      <c r="DJ235" s="42"/>
      <c r="DK235" s="42"/>
      <c r="DL235" s="42"/>
      <c r="DM235" s="42"/>
      <c r="DN235" s="42"/>
      <c r="DO235" s="42"/>
      <c r="DP235" s="42"/>
      <c r="DQ235" s="42"/>
      <c r="DR235" s="42"/>
      <c r="DS235" s="42"/>
      <c r="DT235" s="42"/>
      <c r="DU235" s="42"/>
      <c r="DV235" s="42"/>
      <c r="DW235" s="42"/>
      <c r="DX235" s="42"/>
      <c r="DY235" s="42"/>
      <c r="DZ235" s="42"/>
      <c r="EA235" s="42"/>
      <c r="EB235" s="42"/>
      <c r="EC235" s="42"/>
      <c r="ED235" s="42"/>
      <c r="EE235" s="42"/>
      <c r="EF235" s="42"/>
      <c r="EG235" s="42"/>
      <c r="EH235" s="42"/>
      <c r="EI235" s="42"/>
    </row>
    <row r="236" spans="1:139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  <c r="CW236" s="42"/>
      <c r="CX236" s="42"/>
      <c r="CY236" s="42"/>
      <c r="CZ236" s="42"/>
      <c r="DA236" s="42"/>
      <c r="DB236" s="42"/>
      <c r="DC236" s="42"/>
      <c r="DD236" s="42"/>
      <c r="DE236" s="42"/>
      <c r="DF236" s="42"/>
      <c r="DG236" s="42"/>
      <c r="DH236" s="42"/>
      <c r="DI236" s="42"/>
      <c r="DJ236" s="42"/>
      <c r="DK236" s="42"/>
      <c r="DL236" s="42"/>
      <c r="DM236" s="42"/>
      <c r="DN236" s="42"/>
      <c r="DO236" s="42"/>
      <c r="DP236" s="42"/>
      <c r="DQ236" s="42"/>
      <c r="DR236" s="42"/>
      <c r="DS236" s="42"/>
      <c r="DT236" s="42"/>
      <c r="DU236" s="42"/>
      <c r="DV236" s="42"/>
      <c r="DW236" s="42"/>
      <c r="DX236" s="42"/>
      <c r="DY236" s="42"/>
      <c r="DZ236" s="42"/>
      <c r="EA236" s="42"/>
      <c r="EB236" s="42"/>
      <c r="EC236" s="42"/>
      <c r="ED236" s="42"/>
      <c r="EE236" s="42"/>
      <c r="EF236" s="42"/>
      <c r="EG236" s="42"/>
      <c r="EH236" s="42"/>
      <c r="EI236" s="42"/>
    </row>
    <row r="237" spans="1:139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  <c r="CW237" s="42"/>
      <c r="CX237" s="42"/>
      <c r="CY237" s="42"/>
      <c r="CZ237" s="42"/>
      <c r="DA237" s="42"/>
      <c r="DB237" s="42"/>
      <c r="DC237" s="42"/>
      <c r="DD237" s="42"/>
      <c r="DE237" s="42"/>
      <c r="DF237" s="42"/>
      <c r="DG237" s="42"/>
      <c r="DH237" s="42"/>
      <c r="DI237" s="42"/>
      <c r="DJ237" s="42"/>
      <c r="DK237" s="42"/>
      <c r="DL237" s="42"/>
      <c r="DM237" s="42"/>
      <c r="DN237" s="42"/>
      <c r="DO237" s="42"/>
      <c r="DP237" s="42"/>
      <c r="DQ237" s="42"/>
      <c r="DR237" s="42"/>
      <c r="DS237" s="42"/>
      <c r="DT237" s="42"/>
      <c r="DU237" s="42"/>
      <c r="DV237" s="42"/>
      <c r="DW237" s="42"/>
      <c r="DX237" s="42"/>
      <c r="DY237" s="42"/>
      <c r="DZ237" s="42"/>
      <c r="EA237" s="42"/>
      <c r="EB237" s="42"/>
      <c r="EC237" s="42"/>
      <c r="ED237" s="42"/>
      <c r="EE237" s="42"/>
      <c r="EF237" s="42"/>
      <c r="EG237" s="42"/>
      <c r="EH237" s="42"/>
      <c r="EI237" s="42"/>
    </row>
    <row r="238" spans="1:139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  <c r="CW238" s="42"/>
      <c r="CX238" s="42"/>
      <c r="CY238" s="42"/>
      <c r="CZ238" s="42"/>
      <c r="DA238" s="42"/>
      <c r="DB238" s="42"/>
      <c r="DC238" s="42"/>
      <c r="DD238" s="42"/>
      <c r="DE238" s="42"/>
      <c r="DF238" s="42"/>
      <c r="DG238" s="42"/>
      <c r="DH238" s="42"/>
      <c r="DI238" s="42"/>
      <c r="DJ238" s="42"/>
      <c r="DK238" s="42"/>
      <c r="DL238" s="42"/>
      <c r="DM238" s="42"/>
      <c r="DN238" s="42"/>
      <c r="DO238" s="42"/>
      <c r="DP238" s="42"/>
      <c r="DQ238" s="42"/>
      <c r="DR238" s="42"/>
      <c r="DS238" s="42"/>
      <c r="DT238" s="42"/>
      <c r="DU238" s="42"/>
      <c r="DV238" s="42"/>
      <c r="DW238" s="42"/>
      <c r="DX238" s="42"/>
      <c r="DY238" s="42"/>
      <c r="DZ238" s="42"/>
      <c r="EA238" s="42"/>
      <c r="EB238" s="42"/>
      <c r="EC238" s="42"/>
      <c r="ED238" s="42"/>
      <c r="EE238" s="42"/>
      <c r="EF238" s="42"/>
      <c r="EG238" s="42"/>
      <c r="EH238" s="42"/>
      <c r="EI238" s="42"/>
    </row>
    <row r="239" spans="1:1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  <c r="CW239" s="42"/>
      <c r="CX239" s="42"/>
      <c r="CY239" s="42"/>
      <c r="CZ239" s="42"/>
      <c r="DA239" s="42"/>
      <c r="DB239" s="42"/>
      <c r="DC239" s="42"/>
      <c r="DD239" s="42"/>
      <c r="DE239" s="42"/>
      <c r="DF239" s="42"/>
      <c r="DG239" s="42"/>
      <c r="DH239" s="42"/>
      <c r="DI239" s="42"/>
      <c r="DJ239" s="42"/>
      <c r="DK239" s="42"/>
      <c r="DL239" s="42"/>
      <c r="DM239" s="42"/>
      <c r="DN239" s="42"/>
      <c r="DO239" s="42"/>
      <c r="DP239" s="42"/>
      <c r="DQ239" s="42"/>
      <c r="DR239" s="42"/>
      <c r="DS239" s="42"/>
      <c r="DT239" s="42"/>
      <c r="DU239" s="42"/>
      <c r="DV239" s="42"/>
      <c r="DW239" s="42"/>
      <c r="DX239" s="42"/>
      <c r="DY239" s="42"/>
      <c r="DZ239" s="42"/>
      <c r="EA239" s="42"/>
      <c r="EB239" s="42"/>
      <c r="EC239" s="42"/>
      <c r="ED239" s="42"/>
      <c r="EE239" s="42"/>
      <c r="EF239" s="42"/>
      <c r="EG239" s="42"/>
      <c r="EH239" s="42"/>
      <c r="EI239" s="42"/>
    </row>
    <row r="240" spans="1:139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  <c r="CW240" s="42"/>
      <c r="CX240" s="42"/>
      <c r="CY240" s="42"/>
      <c r="CZ240" s="42"/>
      <c r="DA240" s="42"/>
      <c r="DB240" s="42"/>
      <c r="DC240" s="42"/>
      <c r="DD240" s="42"/>
      <c r="DE240" s="42"/>
      <c r="DF240" s="42"/>
      <c r="DG240" s="42"/>
      <c r="DH240" s="42"/>
      <c r="DI240" s="42"/>
      <c r="DJ240" s="42"/>
      <c r="DK240" s="42"/>
      <c r="DL240" s="42"/>
      <c r="DM240" s="42"/>
      <c r="DN240" s="42"/>
      <c r="DO240" s="42"/>
      <c r="DP240" s="42"/>
      <c r="DQ240" s="42"/>
      <c r="DR240" s="42"/>
      <c r="DS240" s="42"/>
      <c r="DT240" s="42"/>
      <c r="DU240" s="42"/>
      <c r="DV240" s="42"/>
      <c r="DW240" s="42"/>
      <c r="DX240" s="42"/>
      <c r="DY240" s="42"/>
      <c r="DZ240" s="42"/>
      <c r="EA240" s="42"/>
      <c r="EB240" s="42"/>
      <c r="EC240" s="42"/>
      <c r="ED240" s="42"/>
      <c r="EE240" s="42"/>
      <c r="EF240" s="42"/>
      <c r="EG240" s="42"/>
      <c r="EH240" s="42"/>
      <c r="EI240" s="42"/>
    </row>
    <row r="241" spans="1:139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  <c r="CW241" s="42"/>
      <c r="CX241" s="42"/>
      <c r="CY241" s="42"/>
      <c r="CZ241" s="42"/>
      <c r="DA241" s="42"/>
      <c r="DB241" s="42"/>
      <c r="DC241" s="42"/>
      <c r="DD241" s="42"/>
      <c r="DE241" s="42"/>
      <c r="DF241" s="42"/>
      <c r="DG241" s="42"/>
      <c r="DH241" s="42"/>
      <c r="DI241" s="42"/>
      <c r="DJ241" s="42"/>
      <c r="DK241" s="42"/>
      <c r="DL241" s="42"/>
      <c r="DM241" s="42"/>
      <c r="DN241" s="42"/>
      <c r="DO241" s="42"/>
      <c r="DP241" s="42"/>
      <c r="DQ241" s="42"/>
      <c r="DR241" s="42"/>
      <c r="DS241" s="42"/>
      <c r="DT241" s="42"/>
      <c r="DU241" s="42"/>
      <c r="DV241" s="42"/>
      <c r="DW241" s="42"/>
      <c r="DX241" s="42"/>
      <c r="DY241" s="42"/>
      <c r="DZ241" s="42"/>
      <c r="EA241" s="42"/>
      <c r="EB241" s="42"/>
      <c r="EC241" s="42"/>
      <c r="ED241" s="42"/>
      <c r="EE241" s="42"/>
      <c r="EF241" s="42"/>
      <c r="EG241" s="42"/>
      <c r="EH241" s="42"/>
      <c r="EI241" s="42"/>
    </row>
    <row r="242" spans="1:139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  <c r="CW242" s="42"/>
      <c r="CX242" s="42"/>
      <c r="CY242" s="42"/>
      <c r="CZ242" s="42"/>
      <c r="DA242" s="42"/>
      <c r="DB242" s="42"/>
      <c r="DC242" s="42"/>
      <c r="DD242" s="42"/>
      <c r="DE242" s="42"/>
      <c r="DF242" s="42"/>
      <c r="DG242" s="42"/>
      <c r="DH242" s="42"/>
      <c r="DI242" s="42"/>
      <c r="DJ242" s="42"/>
      <c r="DK242" s="42"/>
      <c r="DL242" s="42"/>
      <c r="DM242" s="42"/>
      <c r="DN242" s="42"/>
      <c r="DO242" s="42"/>
      <c r="DP242" s="42"/>
      <c r="DQ242" s="42"/>
      <c r="DR242" s="42"/>
      <c r="DS242" s="42"/>
      <c r="DT242" s="42"/>
      <c r="DU242" s="42"/>
      <c r="DV242" s="42"/>
      <c r="DW242" s="42"/>
      <c r="DX242" s="42"/>
      <c r="DY242" s="42"/>
      <c r="DZ242" s="42"/>
      <c r="EA242" s="42"/>
      <c r="EB242" s="42"/>
      <c r="EC242" s="42"/>
      <c r="ED242" s="42"/>
      <c r="EE242" s="42"/>
      <c r="EF242" s="42"/>
      <c r="EG242" s="42"/>
      <c r="EH242" s="42"/>
      <c r="EI242" s="42"/>
    </row>
    <row r="243" spans="1:139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  <c r="CW243" s="42"/>
      <c r="CX243" s="42"/>
      <c r="CY243" s="42"/>
      <c r="CZ243" s="42"/>
      <c r="DA243" s="42"/>
      <c r="DB243" s="42"/>
      <c r="DC243" s="42"/>
      <c r="DD243" s="42"/>
      <c r="DE243" s="42"/>
      <c r="DF243" s="42"/>
      <c r="DG243" s="42"/>
      <c r="DH243" s="42"/>
      <c r="DI243" s="42"/>
      <c r="DJ243" s="42"/>
      <c r="DK243" s="42"/>
      <c r="DL243" s="42"/>
      <c r="DM243" s="42"/>
      <c r="DN243" s="42"/>
      <c r="DO243" s="42"/>
      <c r="DP243" s="42"/>
      <c r="DQ243" s="42"/>
      <c r="DR243" s="42"/>
      <c r="DS243" s="42"/>
      <c r="DT243" s="42"/>
      <c r="DU243" s="42"/>
      <c r="DV243" s="42"/>
      <c r="DW243" s="42"/>
      <c r="DX243" s="42"/>
      <c r="DY243" s="42"/>
      <c r="DZ243" s="42"/>
      <c r="EA243" s="42"/>
      <c r="EB243" s="42"/>
      <c r="EC243" s="42"/>
      <c r="ED243" s="42"/>
      <c r="EE243" s="42"/>
      <c r="EF243" s="42"/>
      <c r="EG243" s="42"/>
      <c r="EH243" s="42"/>
      <c r="EI243" s="42"/>
    </row>
    <row r="244" spans="1:139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  <c r="CW244" s="42"/>
      <c r="CX244" s="42"/>
      <c r="CY244" s="42"/>
      <c r="CZ244" s="42"/>
      <c r="DA244" s="42"/>
      <c r="DB244" s="42"/>
      <c r="DC244" s="42"/>
      <c r="DD244" s="42"/>
      <c r="DE244" s="42"/>
      <c r="DF244" s="42"/>
      <c r="DG244" s="42"/>
      <c r="DH244" s="42"/>
      <c r="DI244" s="42"/>
      <c r="DJ244" s="42"/>
      <c r="DK244" s="42"/>
      <c r="DL244" s="42"/>
      <c r="DM244" s="42"/>
      <c r="DN244" s="42"/>
      <c r="DO244" s="42"/>
      <c r="DP244" s="42"/>
      <c r="DQ244" s="42"/>
      <c r="DR244" s="42"/>
      <c r="DS244" s="42"/>
      <c r="DT244" s="42"/>
      <c r="DU244" s="42"/>
      <c r="DV244" s="42"/>
      <c r="DW244" s="42"/>
      <c r="DX244" s="42"/>
      <c r="DY244" s="42"/>
      <c r="DZ244" s="42"/>
      <c r="EA244" s="42"/>
      <c r="EB244" s="42"/>
      <c r="EC244" s="42"/>
      <c r="ED244" s="42"/>
      <c r="EE244" s="42"/>
      <c r="EF244" s="42"/>
      <c r="EG244" s="42"/>
      <c r="EH244" s="42"/>
      <c r="EI244" s="42"/>
    </row>
    <row r="245" spans="1:139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  <c r="CW245" s="42"/>
      <c r="CX245" s="42"/>
      <c r="CY245" s="42"/>
      <c r="CZ245" s="42"/>
      <c r="DA245" s="42"/>
      <c r="DB245" s="42"/>
      <c r="DC245" s="42"/>
      <c r="DD245" s="42"/>
      <c r="DE245" s="42"/>
      <c r="DF245" s="42"/>
      <c r="DG245" s="42"/>
      <c r="DH245" s="42"/>
      <c r="DI245" s="42"/>
      <c r="DJ245" s="42"/>
      <c r="DK245" s="42"/>
      <c r="DL245" s="42"/>
      <c r="DM245" s="42"/>
      <c r="DN245" s="42"/>
      <c r="DO245" s="42"/>
      <c r="DP245" s="42"/>
      <c r="DQ245" s="42"/>
      <c r="DR245" s="42"/>
      <c r="DS245" s="42"/>
      <c r="DT245" s="42"/>
      <c r="DU245" s="42"/>
      <c r="DV245" s="42"/>
      <c r="DW245" s="42"/>
      <c r="DX245" s="42"/>
      <c r="DY245" s="42"/>
      <c r="DZ245" s="42"/>
      <c r="EA245" s="42"/>
      <c r="EB245" s="42"/>
      <c r="EC245" s="42"/>
      <c r="ED245" s="42"/>
      <c r="EE245" s="42"/>
      <c r="EF245" s="42"/>
      <c r="EG245" s="42"/>
      <c r="EH245" s="42"/>
      <c r="EI245" s="42"/>
    </row>
    <row r="246" spans="1:139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  <c r="CW246" s="42"/>
      <c r="CX246" s="42"/>
      <c r="CY246" s="42"/>
      <c r="CZ246" s="42"/>
      <c r="DA246" s="42"/>
      <c r="DB246" s="42"/>
      <c r="DC246" s="42"/>
      <c r="DD246" s="42"/>
      <c r="DE246" s="42"/>
      <c r="DF246" s="42"/>
      <c r="DG246" s="42"/>
      <c r="DH246" s="42"/>
      <c r="DI246" s="42"/>
      <c r="DJ246" s="42"/>
      <c r="DK246" s="42"/>
      <c r="DL246" s="42"/>
      <c r="DM246" s="42"/>
      <c r="DN246" s="42"/>
      <c r="DO246" s="42"/>
      <c r="DP246" s="42"/>
      <c r="DQ246" s="42"/>
      <c r="DR246" s="42"/>
      <c r="DS246" s="42"/>
      <c r="DT246" s="42"/>
      <c r="DU246" s="42"/>
      <c r="DV246" s="42"/>
      <c r="DW246" s="42"/>
      <c r="DX246" s="42"/>
      <c r="DY246" s="42"/>
      <c r="DZ246" s="42"/>
      <c r="EA246" s="42"/>
      <c r="EB246" s="42"/>
      <c r="EC246" s="42"/>
      <c r="ED246" s="42"/>
      <c r="EE246" s="42"/>
      <c r="EF246" s="42"/>
      <c r="EG246" s="42"/>
      <c r="EH246" s="42"/>
      <c r="EI246" s="42"/>
    </row>
    <row r="247" spans="1:139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  <c r="CW247" s="42"/>
      <c r="CX247" s="42"/>
      <c r="CY247" s="42"/>
      <c r="CZ247" s="42"/>
      <c r="DA247" s="42"/>
      <c r="DB247" s="42"/>
      <c r="DC247" s="42"/>
      <c r="DD247" s="42"/>
      <c r="DE247" s="42"/>
      <c r="DF247" s="42"/>
      <c r="DG247" s="42"/>
      <c r="DH247" s="42"/>
      <c r="DI247" s="42"/>
      <c r="DJ247" s="42"/>
      <c r="DK247" s="42"/>
      <c r="DL247" s="42"/>
      <c r="DM247" s="42"/>
      <c r="DN247" s="42"/>
      <c r="DO247" s="42"/>
      <c r="DP247" s="42"/>
      <c r="DQ247" s="42"/>
      <c r="DR247" s="42"/>
      <c r="DS247" s="42"/>
      <c r="DT247" s="42"/>
      <c r="DU247" s="42"/>
      <c r="DV247" s="42"/>
      <c r="DW247" s="42"/>
      <c r="DX247" s="42"/>
      <c r="DY247" s="42"/>
      <c r="DZ247" s="42"/>
      <c r="EA247" s="42"/>
      <c r="EB247" s="42"/>
      <c r="EC247" s="42"/>
      <c r="ED247" s="42"/>
      <c r="EE247" s="42"/>
      <c r="EF247" s="42"/>
      <c r="EG247" s="42"/>
      <c r="EH247" s="42"/>
      <c r="EI247" s="42"/>
    </row>
    <row r="248" spans="1:139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  <c r="CW248" s="42"/>
      <c r="CX248" s="42"/>
      <c r="CY248" s="42"/>
      <c r="CZ248" s="42"/>
      <c r="DA248" s="42"/>
      <c r="DB248" s="42"/>
      <c r="DC248" s="42"/>
      <c r="DD248" s="42"/>
      <c r="DE248" s="42"/>
      <c r="DF248" s="42"/>
      <c r="DG248" s="42"/>
      <c r="DH248" s="42"/>
      <c r="DI248" s="42"/>
      <c r="DJ248" s="42"/>
      <c r="DK248" s="42"/>
      <c r="DL248" s="42"/>
      <c r="DM248" s="42"/>
      <c r="DN248" s="42"/>
      <c r="DO248" s="42"/>
      <c r="DP248" s="42"/>
      <c r="DQ248" s="42"/>
      <c r="DR248" s="42"/>
      <c r="DS248" s="42"/>
      <c r="DT248" s="42"/>
      <c r="DU248" s="42"/>
      <c r="DV248" s="42"/>
      <c r="DW248" s="42"/>
      <c r="DX248" s="42"/>
      <c r="DY248" s="42"/>
      <c r="DZ248" s="42"/>
      <c r="EA248" s="42"/>
      <c r="EB248" s="42"/>
      <c r="EC248" s="42"/>
      <c r="ED248" s="42"/>
      <c r="EE248" s="42"/>
      <c r="EF248" s="42"/>
      <c r="EG248" s="42"/>
      <c r="EH248" s="42"/>
      <c r="EI248" s="42"/>
    </row>
    <row r="249" spans="1:13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  <c r="CW249" s="42"/>
      <c r="CX249" s="42"/>
      <c r="CY249" s="42"/>
      <c r="CZ249" s="42"/>
      <c r="DA249" s="42"/>
      <c r="DB249" s="42"/>
      <c r="DC249" s="42"/>
      <c r="DD249" s="42"/>
      <c r="DE249" s="42"/>
      <c r="DF249" s="42"/>
      <c r="DG249" s="42"/>
      <c r="DH249" s="42"/>
      <c r="DI249" s="42"/>
      <c r="DJ249" s="42"/>
      <c r="DK249" s="42"/>
      <c r="DL249" s="42"/>
      <c r="DM249" s="42"/>
      <c r="DN249" s="42"/>
      <c r="DO249" s="42"/>
      <c r="DP249" s="42"/>
      <c r="DQ249" s="42"/>
      <c r="DR249" s="42"/>
      <c r="DS249" s="42"/>
      <c r="DT249" s="42"/>
      <c r="DU249" s="42"/>
      <c r="DV249" s="42"/>
      <c r="DW249" s="42"/>
      <c r="DX249" s="42"/>
      <c r="DY249" s="42"/>
      <c r="DZ249" s="42"/>
      <c r="EA249" s="42"/>
      <c r="EB249" s="42"/>
      <c r="EC249" s="42"/>
      <c r="ED249" s="42"/>
      <c r="EE249" s="42"/>
      <c r="EF249" s="42"/>
      <c r="EG249" s="42"/>
      <c r="EH249" s="42"/>
      <c r="EI249" s="42"/>
    </row>
    <row r="250" spans="1:139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  <c r="CW250" s="42"/>
      <c r="CX250" s="42"/>
      <c r="CY250" s="42"/>
      <c r="CZ250" s="42"/>
      <c r="DA250" s="42"/>
      <c r="DB250" s="42"/>
      <c r="DC250" s="42"/>
      <c r="DD250" s="42"/>
      <c r="DE250" s="42"/>
      <c r="DF250" s="42"/>
      <c r="DG250" s="42"/>
      <c r="DH250" s="42"/>
      <c r="DI250" s="42"/>
      <c r="DJ250" s="42"/>
      <c r="DK250" s="42"/>
      <c r="DL250" s="42"/>
      <c r="DM250" s="42"/>
      <c r="DN250" s="42"/>
      <c r="DO250" s="42"/>
      <c r="DP250" s="42"/>
      <c r="DQ250" s="42"/>
      <c r="DR250" s="42"/>
      <c r="DS250" s="42"/>
      <c r="DT250" s="42"/>
      <c r="DU250" s="42"/>
      <c r="DV250" s="42"/>
      <c r="DW250" s="42"/>
      <c r="DX250" s="42"/>
      <c r="DY250" s="42"/>
      <c r="DZ250" s="42"/>
      <c r="EA250" s="42"/>
      <c r="EB250" s="42"/>
      <c r="EC250" s="42"/>
      <c r="ED250" s="42"/>
      <c r="EE250" s="42"/>
      <c r="EF250" s="42"/>
      <c r="EG250" s="42"/>
      <c r="EH250" s="42"/>
      <c r="EI250" s="42"/>
    </row>
    <row r="251" spans="1:139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  <c r="CW251" s="42"/>
      <c r="CX251" s="42"/>
      <c r="CY251" s="42"/>
      <c r="CZ251" s="42"/>
      <c r="DA251" s="42"/>
      <c r="DB251" s="42"/>
      <c r="DC251" s="42"/>
      <c r="DD251" s="42"/>
      <c r="DE251" s="42"/>
      <c r="DF251" s="42"/>
      <c r="DG251" s="42"/>
      <c r="DH251" s="42"/>
      <c r="DI251" s="42"/>
      <c r="DJ251" s="42"/>
      <c r="DK251" s="42"/>
      <c r="DL251" s="42"/>
      <c r="DM251" s="42"/>
      <c r="DN251" s="42"/>
      <c r="DO251" s="42"/>
      <c r="DP251" s="42"/>
      <c r="DQ251" s="42"/>
      <c r="DR251" s="42"/>
      <c r="DS251" s="42"/>
      <c r="DT251" s="42"/>
      <c r="DU251" s="42"/>
      <c r="DV251" s="42"/>
      <c r="DW251" s="42"/>
      <c r="DX251" s="42"/>
      <c r="DY251" s="42"/>
      <c r="DZ251" s="42"/>
      <c r="EA251" s="42"/>
      <c r="EB251" s="42"/>
      <c r="EC251" s="42"/>
      <c r="ED251" s="42"/>
      <c r="EE251" s="42"/>
      <c r="EF251" s="42"/>
      <c r="EG251" s="42"/>
      <c r="EH251" s="42"/>
      <c r="EI251" s="42"/>
    </row>
    <row r="252" spans="1:139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  <c r="CW252" s="42"/>
      <c r="CX252" s="42"/>
      <c r="CY252" s="42"/>
      <c r="CZ252" s="42"/>
      <c r="DA252" s="42"/>
      <c r="DB252" s="42"/>
      <c r="DC252" s="42"/>
      <c r="DD252" s="42"/>
      <c r="DE252" s="42"/>
      <c r="DF252" s="42"/>
      <c r="DG252" s="42"/>
      <c r="DH252" s="42"/>
      <c r="DI252" s="42"/>
      <c r="DJ252" s="42"/>
      <c r="DK252" s="42"/>
      <c r="DL252" s="42"/>
      <c r="DM252" s="42"/>
      <c r="DN252" s="42"/>
      <c r="DO252" s="42"/>
      <c r="DP252" s="42"/>
      <c r="DQ252" s="42"/>
      <c r="DR252" s="42"/>
      <c r="DS252" s="42"/>
      <c r="DT252" s="42"/>
      <c r="DU252" s="42"/>
      <c r="DV252" s="42"/>
      <c r="DW252" s="42"/>
      <c r="DX252" s="42"/>
      <c r="DY252" s="42"/>
      <c r="DZ252" s="42"/>
      <c r="EA252" s="42"/>
      <c r="EB252" s="42"/>
      <c r="EC252" s="42"/>
      <c r="ED252" s="42"/>
      <c r="EE252" s="42"/>
      <c r="EF252" s="42"/>
      <c r="EG252" s="42"/>
      <c r="EH252" s="42"/>
      <c r="EI252" s="42"/>
    </row>
    <row r="253" spans="1:139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  <c r="CW253" s="42"/>
      <c r="CX253" s="42"/>
      <c r="CY253" s="42"/>
      <c r="CZ253" s="42"/>
      <c r="DA253" s="42"/>
      <c r="DB253" s="42"/>
      <c r="DC253" s="42"/>
      <c r="DD253" s="42"/>
      <c r="DE253" s="42"/>
      <c r="DF253" s="42"/>
      <c r="DG253" s="42"/>
      <c r="DH253" s="42"/>
      <c r="DI253" s="42"/>
      <c r="DJ253" s="42"/>
      <c r="DK253" s="42"/>
      <c r="DL253" s="42"/>
      <c r="DM253" s="42"/>
      <c r="DN253" s="42"/>
      <c r="DO253" s="42"/>
      <c r="DP253" s="42"/>
      <c r="DQ253" s="42"/>
      <c r="DR253" s="42"/>
      <c r="DS253" s="42"/>
      <c r="DT253" s="42"/>
      <c r="DU253" s="42"/>
      <c r="DV253" s="42"/>
      <c r="DW253" s="42"/>
      <c r="DX253" s="42"/>
      <c r="DY253" s="42"/>
      <c r="DZ253" s="42"/>
      <c r="EA253" s="42"/>
      <c r="EB253" s="42"/>
      <c r="EC253" s="42"/>
      <c r="ED253" s="42"/>
      <c r="EE253" s="42"/>
      <c r="EF253" s="42"/>
      <c r="EG253" s="42"/>
      <c r="EH253" s="42"/>
      <c r="EI253" s="42"/>
    </row>
    <row r="254" spans="1:139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  <c r="CW254" s="42"/>
      <c r="CX254" s="42"/>
      <c r="CY254" s="42"/>
      <c r="CZ254" s="42"/>
      <c r="DA254" s="42"/>
      <c r="DB254" s="42"/>
      <c r="DC254" s="42"/>
      <c r="DD254" s="42"/>
      <c r="DE254" s="42"/>
      <c r="DF254" s="42"/>
      <c r="DG254" s="42"/>
      <c r="DH254" s="42"/>
      <c r="DI254" s="42"/>
      <c r="DJ254" s="42"/>
      <c r="DK254" s="42"/>
      <c r="DL254" s="42"/>
      <c r="DM254" s="42"/>
      <c r="DN254" s="42"/>
      <c r="DO254" s="42"/>
      <c r="DP254" s="42"/>
      <c r="DQ254" s="42"/>
      <c r="DR254" s="42"/>
      <c r="DS254" s="42"/>
      <c r="DT254" s="42"/>
      <c r="DU254" s="42"/>
      <c r="DV254" s="42"/>
      <c r="DW254" s="42"/>
      <c r="DX254" s="42"/>
      <c r="DY254" s="42"/>
      <c r="DZ254" s="42"/>
      <c r="EA254" s="42"/>
      <c r="EB254" s="42"/>
      <c r="EC254" s="42"/>
      <c r="ED254" s="42"/>
      <c r="EE254" s="42"/>
      <c r="EF254" s="42"/>
      <c r="EG254" s="42"/>
      <c r="EH254" s="42"/>
      <c r="EI254" s="42"/>
    </row>
    <row r="255" spans="1:139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  <c r="CW255" s="42"/>
      <c r="CX255" s="42"/>
      <c r="CY255" s="42"/>
      <c r="CZ255" s="42"/>
      <c r="DA255" s="42"/>
      <c r="DB255" s="42"/>
      <c r="DC255" s="42"/>
      <c r="DD255" s="42"/>
      <c r="DE255" s="42"/>
      <c r="DF255" s="42"/>
      <c r="DG255" s="42"/>
      <c r="DH255" s="42"/>
      <c r="DI255" s="42"/>
      <c r="DJ255" s="42"/>
      <c r="DK255" s="42"/>
      <c r="DL255" s="42"/>
      <c r="DM255" s="42"/>
      <c r="DN255" s="42"/>
      <c r="DO255" s="42"/>
      <c r="DP255" s="42"/>
      <c r="DQ255" s="42"/>
      <c r="DR255" s="42"/>
      <c r="DS255" s="42"/>
      <c r="DT255" s="42"/>
      <c r="DU255" s="42"/>
      <c r="DV255" s="42"/>
      <c r="DW255" s="42"/>
      <c r="DX255" s="42"/>
      <c r="DY255" s="42"/>
      <c r="DZ255" s="42"/>
      <c r="EA255" s="42"/>
      <c r="EB255" s="42"/>
      <c r="EC255" s="42"/>
      <c r="ED255" s="42"/>
      <c r="EE255" s="42"/>
      <c r="EF255" s="42"/>
      <c r="EG255" s="42"/>
      <c r="EH255" s="42"/>
      <c r="EI255" s="42"/>
    </row>
    <row r="256" spans="1:139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  <c r="CW256" s="42"/>
      <c r="CX256" s="42"/>
      <c r="CY256" s="42"/>
      <c r="CZ256" s="42"/>
      <c r="DA256" s="42"/>
      <c r="DB256" s="42"/>
      <c r="DC256" s="42"/>
      <c r="DD256" s="42"/>
      <c r="DE256" s="42"/>
      <c r="DF256" s="42"/>
      <c r="DG256" s="42"/>
      <c r="DH256" s="42"/>
      <c r="DI256" s="42"/>
      <c r="DJ256" s="42"/>
      <c r="DK256" s="42"/>
      <c r="DL256" s="42"/>
      <c r="DM256" s="42"/>
      <c r="DN256" s="42"/>
      <c r="DO256" s="42"/>
      <c r="DP256" s="42"/>
      <c r="DQ256" s="42"/>
      <c r="DR256" s="42"/>
      <c r="DS256" s="42"/>
      <c r="DT256" s="42"/>
      <c r="DU256" s="42"/>
      <c r="DV256" s="42"/>
      <c r="DW256" s="42"/>
      <c r="DX256" s="42"/>
      <c r="DY256" s="42"/>
      <c r="DZ256" s="42"/>
      <c r="EA256" s="42"/>
      <c r="EB256" s="42"/>
      <c r="EC256" s="42"/>
      <c r="ED256" s="42"/>
      <c r="EE256" s="42"/>
      <c r="EF256" s="42"/>
      <c r="EG256" s="42"/>
      <c r="EH256" s="42"/>
      <c r="EI256" s="42"/>
    </row>
    <row r="257" spans="1:139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  <c r="CW257" s="42"/>
      <c r="CX257" s="42"/>
      <c r="CY257" s="42"/>
      <c r="CZ257" s="42"/>
      <c r="DA257" s="42"/>
      <c r="DB257" s="42"/>
      <c r="DC257" s="42"/>
      <c r="DD257" s="42"/>
      <c r="DE257" s="42"/>
      <c r="DF257" s="42"/>
      <c r="DG257" s="42"/>
      <c r="DH257" s="42"/>
      <c r="DI257" s="42"/>
      <c r="DJ257" s="42"/>
      <c r="DK257" s="42"/>
      <c r="DL257" s="42"/>
      <c r="DM257" s="42"/>
      <c r="DN257" s="42"/>
      <c r="DO257" s="42"/>
      <c r="DP257" s="42"/>
      <c r="DQ257" s="42"/>
      <c r="DR257" s="42"/>
      <c r="DS257" s="42"/>
      <c r="DT257" s="42"/>
      <c r="DU257" s="42"/>
      <c r="DV257" s="42"/>
      <c r="DW257" s="42"/>
      <c r="DX257" s="42"/>
      <c r="DY257" s="42"/>
      <c r="DZ257" s="42"/>
      <c r="EA257" s="42"/>
      <c r="EB257" s="42"/>
      <c r="EC257" s="42"/>
      <c r="ED257" s="42"/>
      <c r="EE257" s="42"/>
      <c r="EF257" s="42"/>
      <c r="EG257" s="42"/>
      <c r="EH257" s="42"/>
      <c r="EI257" s="42"/>
    </row>
    <row r="258" spans="1:139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  <c r="CW258" s="42"/>
      <c r="CX258" s="42"/>
      <c r="CY258" s="42"/>
      <c r="CZ258" s="42"/>
      <c r="DA258" s="42"/>
      <c r="DB258" s="42"/>
      <c r="DC258" s="42"/>
      <c r="DD258" s="42"/>
      <c r="DE258" s="42"/>
      <c r="DF258" s="42"/>
      <c r="DG258" s="42"/>
      <c r="DH258" s="42"/>
      <c r="DI258" s="42"/>
      <c r="DJ258" s="42"/>
      <c r="DK258" s="42"/>
      <c r="DL258" s="42"/>
      <c r="DM258" s="42"/>
      <c r="DN258" s="42"/>
      <c r="DO258" s="42"/>
      <c r="DP258" s="42"/>
      <c r="DQ258" s="42"/>
      <c r="DR258" s="42"/>
      <c r="DS258" s="42"/>
      <c r="DT258" s="42"/>
      <c r="DU258" s="42"/>
      <c r="DV258" s="42"/>
      <c r="DW258" s="42"/>
      <c r="DX258" s="42"/>
      <c r="DY258" s="42"/>
      <c r="DZ258" s="42"/>
      <c r="EA258" s="42"/>
      <c r="EB258" s="42"/>
      <c r="EC258" s="42"/>
      <c r="ED258" s="42"/>
      <c r="EE258" s="42"/>
      <c r="EF258" s="42"/>
      <c r="EG258" s="42"/>
      <c r="EH258" s="42"/>
      <c r="EI258" s="42"/>
    </row>
    <row r="259" spans="1:13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  <c r="CW259" s="42"/>
      <c r="CX259" s="42"/>
      <c r="CY259" s="42"/>
      <c r="CZ259" s="42"/>
      <c r="DA259" s="42"/>
      <c r="DB259" s="42"/>
      <c r="DC259" s="42"/>
      <c r="DD259" s="42"/>
      <c r="DE259" s="42"/>
      <c r="DF259" s="42"/>
      <c r="DG259" s="42"/>
      <c r="DH259" s="42"/>
      <c r="DI259" s="42"/>
      <c r="DJ259" s="42"/>
      <c r="DK259" s="42"/>
      <c r="DL259" s="42"/>
      <c r="DM259" s="42"/>
      <c r="DN259" s="42"/>
      <c r="DO259" s="42"/>
      <c r="DP259" s="42"/>
      <c r="DQ259" s="42"/>
      <c r="DR259" s="42"/>
      <c r="DS259" s="42"/>
      <c r="DT259" s="42"/>
      <c r="DU259" s="42"/>
      <c r="DV259" s="42"/>
      <c r="DW259" s="42"/>
      <c r="DX259" s="42"/>
      <c r="DY259" s="42"/>
      <c r="DZ259" s="42"/>
      <c r="EA259" s="42"/>
      <c r="EB259" s="42"/>
      <c r="EC259" s="42"/>
      <c r="ED259" s="42"/>
      <c r="EE259" s="42"/>
      <c r="EF259" s="42"/>
      <c r="EG259" s="42"/>
      <c r="EH259" s="42"/>
      <c r="EI259" s="42"/>
    </row>
    <row r="260" spans="1:139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  <c r="CW260" s="42"/>
      <c r="CX260" s="42"/>
      <c r="CY260" s="42"/>
      <c r="CZ260" s="42"/>
      <c r="DA260" s="42"/>
      <c r="DB260" s="42"/>
      <c r="DC260" s="42"/>
      <c r="DD260" s="42"/>
      <c r="DE260" s="42"/>
      <c r="DF260" s="42"/>
      <c r="DG260" s="42"/>
      <c r="DH260" s="42"/>
      <c r="DI260" s="42"/>
      <c r="DJ260" s="42"/>
      <c r="DK260" s="42"/>
      <c r="DL260" s="42"/>
      <c r="DM260" s="42"/>
      <c r="DN260" s="42"/>
      <c r="DO260" s="42"/>
      <c r="DP260" s="42"/>
      <c r="DQ260" s="42"/>
      <c r="DR260" s="42"/>
      <c r="DS260" s="42"/>
      <c r="DT260" s="42"/>
      <c r="DU260" s="42"/>
      <c r="DV260" s="42"/>
      <c r="DW260" s="42"/>
      <c r="DX260" s="42"/>
      <c r="DY260" s="42"/>
      <c r="DZ260" s="42"/>
      <c r="EA260" s="42"/>
      <c r="EB260" s="42"/>
      <c r="EC260" s="42"/>
      <c r="ED260" s="42"/>
      <c r="EE260" s="42"/>
      <c r="EF260" s="42"/>
      <c r="EG260" s="42"/>
      <c r="EH260" s="42"/>
      <c r="EI260" s="42"/>
    </row>
    <row r="261" spans="1:139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  <c r="CW261" s="42"/>
      <c r="CX261" s="42"/>
      <c r="CY261" s="42"/>
      <c r="CZ261" s="42"/>
      <c r="DA261" s="42"/>
      <c r="DB261" s="42"/>
      <c r="DC261" s="42"/>
      <c r="DD261" s="42"/>
      <c r="DE261" s="42"/>
      <c r="DF261" s="42"/>
      <c r="DG261" s="42"/>
      <c r="DH261" s="42"/>
      <c r="DI261" s="42"/>
      <c r="DJ261" s="42"/>
      <c r="DK261" s="42"/>
      <c r="DL261" s="42"/>
      <c r="DM261" s="42"/>
      <c r="DN261" s="42"/>
      <c r="DO261" s="42"/>
      <c r="DP261" s="42"/>
      <c r="DQ261" s="42"/>
      <c r="DR261" s="42"/>
      <c r="DS261" s="42"/>
      <c r="DT261" s="42"/>
      <c r="DU261" s="42"/>
      <c r="DV261" s="42"/>
      <c r="DW261" s="42"/>
      <c r="DX261" s="42"/>
      <c r="DY261" s="42"/>
      <c r="DZ261" s="42"/>
      <c r="EA261" s="42"/>
      <c r="EB261" s="42"/>
      <c r="EC261" s="42"/>
      <c r="ED261" s="42"/>
      <c r="EE261" s="42"/>
      <c r="EF261" s="42"/>
      <c r="EG261" s="42"/>
      <c r="EH261" s="42"/>
      <c r="EI261" s="42"/>
    </row>
    <row r="262" spans="1:139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  <c r="CW262" s="42"/>
      <c r="CX262" s="42"/>
      <c r="CY262" s="42"/>
      <c r="CZ262" s="42"/>
      <c r="DA262" s="42"/>
      <c r="DB262" s="42"/>
      <c r="DC262" s="42"/>
      <c r="DD262" s="42"/>
      <c r="DE262" s="42"/>
      <c r="DF262" s="42"/>
      <c r="DG262" s="42"/>
      <c r="DH262" s="42"/>
      <c r="DI262" s="42"/>
      <c r="DJ262" s="42"/>
      <c r="DK262" s="42"/>
      <c r="DL262" s="42"/>
      <c r="DM262" s="42"/>
      <c r="DN262" s="42"/>
      <c r="DO262" s="42"/>
      <c r="DP262" s="42"/>
      <c r="DQ262" s="42"/>
      <c r="DR262" s="42"/>
      <c r="DS262" s="42"/>
      <c r="DT262" s="42"/>
      <c r="DU262" s="42"/>
      <c r="DV262" s="42"/>
      <c r="DW262" s="42"/>
      <c r="DX262" s="42"/>
      <c r="DY262" s="42"/>
      <c r="DZ262" s="42"/>
      <c r="EA262" s="42"/>
      <c r="EB262" s="42"/>
      <c r="EC262" s="42"/>
      <c r="ED262" s="42"/>
      <c r="EE262" s="42"/>
      <c r="EF262" s="42"/>
      <c r="EG262" s="42"/>
      <c r="EH262" s="42"/>
      <c r="EI262" s="42"/>
    </row>
    <row r="263" spans="1:139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  <c r="CW263" s="42"/>
      <c r="CX263" s="42"/>
      <c r="CY263" s="42"/>
      <c r="CZ263" s="42"/>
      <c r="DA263" s="42"/>
      <c r="DB263" s="42"/>
      <c r="DC263" s="42"/>
      <c r="DD263" s="42"/>
      <c r="DE263" s="42"/>
      <c r="DF263" s="42"/>
      <c r="DG263" s="42"/>
      <c r="DH263" s="42"/>
      <c r="DI263" s="42"/>
      <c r="DJ263" s="42"/>
      <c r="DK263" s="42"/>
      <c r="DL263" s="42"/>
      <c r="DM263" s="42"/>
      <c r="DN263" s="42"/>
      <c r="DO263" s="42"/>
      <c r="DP263" s="42"/>
      <c r="DQ263" s="42"/>
      <c r="DR263" s="42"/>
      <c r="DS263" s="42"/>
      <c r="DT263" s="42"/>
      <c r="DU263" s="42"/>
      <c r="DV263" s="42"/>
      <c r="DW263" s="42"/>
      <c r="DX263" s="42"/>
      <c r="DY263" s="42"/>
      <c r="DZ263" s="42"/>
      <c r="EA263" s="42"/>
      <c r="EB263" s="42"/>
      <c r="EC263" s="42"/>
      <c r="ED263" s="42"/>
      <c r="EE263" s="42"/>
      <c r="EF263" s="42"/>
      <c r="EG263" s="42"/>
      <c r="EH263" s="42"/>
      <c r="EI263" s="42"/>
    </row>
    <row r="264" spans="1:139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  <c r="CW264" s="42"/>
      <c r="CX264" s="42"/>
      <c r="CY264" s="42"/>
      <c r="CZ264" s="42"/>
      <c r="DA264" s="42"/>
      <c r="DB264" s="42"/>
      <c r="DC264" s="42"/>
      <c r="DD264" s="42"/>
      <c r="DE264" s="42"/>
      <c r="DF264" s="42"/>
      <c r="DG264" s="42"/>
      <c r="DH264" s="42"/>
      <c r="DI264" s="42"/>
      <c r="DJ264" s="42"/>
      <c r="DK264" s="42"/>
      <c r="DL264" s="42"/>
      <c r="DM264" s="42"/>
      <c r="DN264" s="42"/>
      <c r="DO264" s="42"/>
      <c r="DP264" s="42"/>
      <c r="DQ264" s="42"/>
      <c r="DR264" s="42"/>
      <c r="DS264" s="42"/>
      <c r="DT264" s="42"/>
      <c r="DU264" s="42"/>
      <c r="DV264" s="42"/>
      <c r="DW264" s="42"/>
      <c r="DX264" s="42"/>
      <c r="DY264" s="42"/>
      <c r="DZ264" s="42"/>
      <c r="EA264" s="42"/>
      <c r="EB264" s="42"/>
      <c r="EC264" s="42"/>
      <c r="ED264" s="42"/>
      <c r="EE264" s="42"/>
      <c r="EF264" s="42"/>
      <c r="EG264" s="42"/>
      <c r="EH264" s="42"/>
      <c r="EI264" s="42"/>
    </row>
    <row r="265" spans="1:139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  <c r="CW265" s="42"/>
      <c r="CX265" s="42"/>
      <c r="CY265" s="42"/>
      <c r="CZ265" s="42"/>
      <c r="DA265" s="42"/>
      <c r="DB265" s="42"/>
      <c r="DC265" s="42"/>
      <c r="DD265" s="42"/>
      <c r="DE265" s="42"/>
      <c r="DF265" s="42"/>
      <c r="DG265" s="42"/>
      <c r="DH265" s="42"/>
      <c r="DI265" s="42"/>
      <c r="DJ265" s="42"/>
      <c r="DK265" s="42"/>
      <c r="DL265" s="42"/>
      <c r="DM265" s="42"/>
      <c r="DN265" s="42"/>
      <c r="DO265" s="42"/>
      <c r="DP265" s="42"/>
      <c r="DQ265" s="42"/>
      <c r="DR265" s="42"/>
      <c r="DS265" s="42"/>
      <c r="DT265" s="42"/>
      <c r="DU265" s="42"/>
      <c r="DV265" s="42"/>
      <c r="DW265" s="42"/>
      <c r="DX265" s="42"/>
      <c r="DY265" s="42"/>
      <c r="DZ265" s="42"/>
      <c r="EA265" s="42"/>
      <c r="EB265" s="42"/>
      <c r="EC265" s="42"/>
      <c r="ED265" s="42"/>
      <c r="EE265" s="42"/>
      <c r="EF265" s="42"/>
      <c r="EG265" s="42"/>
      <c r="EH265" s="42"/>
      <c r="EI265" s="42"/>
    </row>
    <row r="266" spans="1:139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  <c r="CW266" s="42"/>
      <c r="CX266" s="42"/>
      <c r="CY266" s="42"/>
      <c r="CZ266" s="42"/>
      <c r="DA266" s="42"/>
      <c r="DB266" s="42"/>
      <c r="DC266" s="42"/>
      <c r="DD266" s="42"/>
      <c r="DE266" s="42"/>
      <c r="DF266" s="42"/>
      <c r="DG266" s="42"/>
      <c r="DH266" s="42"/>
      <c r="DI266" s="42"/>
      <c r="DJ266" s="42"/>
      <c r="DK266" s="42"/>
      <c r="DL266" s="42"/>
      <c r="DM266" s="42"/>
      <c r="DN266" s="42"/>
      <c r="DO266" s="42"/>
      <c r="DP266" s="42"/>
      <c r="DQ266" s="42"/>
      <c r="DR266" s="42"/>
      <c r="DS266" s="42"/>
      <c r="DT266" s="42"/>
      <c r="DU266" s="42"/>
      <c r="DV266" s="42"/>
      <c r="DW266" s="42"/>
      <c r="DX266" s="42"/>
      <c r="DY266" s="42"/>
      <c r="DZ266" s="42"/>
      <c r="EA266" s="42"/>
      <c r="EB266" s="42"/>
      <c r="EC266" s="42"/>
      <c r="ED266" s="42"/>
      <c r="EE266" s="42"/>
      <c r="EF266" s="42"/>
      <c r="EG266" s="42"/>
      <c r="EH266" s="42"/>
      <c r="EI266" s="42"/>
    </row>
    <row r="267" spans="1:139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  <c r="CW267" s="42"/>
      <c r="CX267" s="42"/>
      <c r="CY267" s="42"/>
      <c r="CZ267" s="42"/>
      <c r="DA267" s="42"/>
      <c r="DB267" s="42"/>
      <c r="DC267" s="42"/>
      <c r="DD267" s="42"/>
      <c r="DE267" s="42"/>
      <c r="DF267" s="42"/>
      <c r="DG267" s="42"/>
      <c r="DH267" s="42"/>
      <c r="DI267" s="42"/>
      <c r="DJ267" s="42"/>
      <c r="DK267" s="42"/>
      <c r="DL267" s="42"/>
      <c r="DM267" s="42"/>
      <c r="DN267" s="42"/>
      <c r="DO267" s="42"/>
      <c r="DP267" s="42"/>
      <c r="DQ267" s="42"/>
      <c r="DR267" s="42"/>
      <c r="DS267" s="42"/>
      <c r="DT267" s="42"/>
      <c r="DU267" s="42"/>
      <c r="DV267" s="42"/>
      <c r="DW267" s="42"/>
      <c r="DX267" s="42"/>
      <c r="DY267" s="42"/>
      <c r="DZ267" s="42"/>
      <c r="EA267" s="42"/>
      <c r="EB267" s="42"/>
      <c r="EC267" s="42"/>
      <c r="ED267" s="42"/>
      <c r="EE267" s="42"/>
      <c r="EF267" s="42"/>
      <c r="EG267" s="42"/>
      <c r="EH267" s="42"/>
      <c r="EI267" s="42"/>
    </row>
    <row r="268" spans="1:139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  <c r="CW268" s="42"/>
      <c r="CX268" s="42"/>
      <c r="CY268" s="42"/>
      <c r="CZ268" s="42"/>
      <c r="DA268" s="42"/>
      <c r="DB268" s="42"/>
      <c r="DC268" s="42"/>
      <c r="DD268" s="42"/>
      <c r="DE268" s="42"/>
      <c r="DF268" s="42"/>
      <c r="DG268" s="42"/>
      <c r="DH268" s="42"/>
      <c r="DI268" s="42"/>
      <c r="DJ268" s="42"/>
      <c r="DK268" s="42"/>
      <c r="DL268" s="42"/>
      <c r="DM268" s="42"/>
      <c r="DN268" s="42"/>
      <c r="DO268" s="42"/>
      <c r="DP268" s="42"/>
      <c r="DQ268" s="42"/>
      <c r="DR268" s="42"/>
      <c r="DS268" s="42"/>
      <c r="DT268" s="42"/>
      <c r="DU268" s="42"/>
      <c r="DV268" s="42"/>
      <c r="DW268" s="42"/>
      <c r="DX268" s="42"/>
      <c r="DY268" s="42"/>
      <c r="DZ268" s="42"/>
      <c r="EA268" s="42"/>
      <c r="EB268" s="42"/>
      <c r="EC268" s="42"/>
      <c r="ED268" s="42"/>
      <c r="EE268" s="42"/>
      <c r="EF268" s="42"/>
      <c r="EG268" s="42"/>
      <c r="EH268" s="42"/>
      <c r="EI268" s="42"/>
    </row>
    <row r="269" spans="1:13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  <c r="CW269" s="42"/>
      <c r="CX269" s="42"/>
      <c r="CY269" s="42"/>
      <c r="CZ269" s="42"/>
      <c r="DA269" s="42"/>
      <c r="DB269" s="42"/>
      <c r="DC269" s="42"/>
      <c r="DD269" s="42"/>
      <c r="DE269" s="42"/>
      <c r="DF269" s="42"/>
      <c r="DG269" s="42"/>
      <c r="DH269" s="42"/>
      <c r="DI269" s="42"/>
      <c r="DJ269" s="42"/>
      <c r="DK269" s="42"/>
      <c r="DL269" s="42"/>
      <c r="DM269" s="42"/>
      <c r="DN269" s="42"/>
      <c r="DO269" s="42"/>
      <c r="DP269" s="42"/>
      <c r="DQ269" s="42"/>
      <c r="DR269" s="42"/>
      <c r="DS269" s="42"/>
      <c r="DT269" s="42"/>
      <c r="DU269" s="42"/>
      <c r="DV269" s="42"/>
      <c r="DW269" s="42"/>
      <c r="DX269" s="42"/>
      <c r="DY269" s="42"/>
      <c r="DZ269" s="42"/>
      <c r="EA269" s="42"/>
      <c r="EB269" s="42"/>
      <c r="EC269" s="42"/>
      <c r="ED269" s="42"/>
      <c r="EE269" s="42"/>
      <c r="EF269" s="42"/>
      <c r="EG269" s="42"/>
      <c r="EH269" s="42"/>
      <c r="EI269" s="42"/>
    </row>
    <row r="270" spans="1:139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  <c r="CW270" s="42"/>
      <c r="CX270" s="42"/>
      <c r="CY270" s="42"/>
      <c r="CZ270" s="42"/>
      <c r="DA270" s="42"/>
      <c r="DB270" s="42"/>
      <c r="DC270" s="42"/>
      <c r="DD270" s="42"/>
      <c r="DE270" s="42"/>
      <c r="DF270" s="42"/>
      <c r="DG270" s="42"/>
      <c r="DH270" s="42"/>
      <c r="DI270" s="42"/>
      <c r="DJ270" s="42"/>
      <c r="DK270" s="42"/>
      <c r="DL270" s="42"/>
      <c r="DM270" s="42"/>
      <c r="DN270" s="42"/>
      <c r="DO270" s="42"/>
      <c r="DP270" s="42"/>
      <c r="DQ270" s="42"/>
      <c r="DR270" s="42"/>
      <c r="DS270" s="42"/>
      <c r="DT270" s="42"/>
      <c r="DU270" s="42"/>
      <c r="DV270" s="42"/>
      <c r="DW270" s="42"/>
      <c r="DX270" s="42"/>
      <c r="DY270" s="42"/>
      <c r="DZ270" s="42"/>
      <c r="EA270" s="42"/>
      <c r="EB270" s="42"/>
      <c r="EC270" s="42"/>
      <c r="ED270" s="42"/>
      <c r="EE270" s="42"/>
      <c r="EF270" s="42"/>
      <c r="EG270" s="42"/>
      <c r="EH270" s="42"/>
      <c r="EI270" s="42"/>
    </row>
    <row r="271" spans="1:139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  <c r="CW271" s="42"/>
      <c r="CX271" s="42"/>
      <c r="CY271" s="42"/>
      <c r="CZ271" s="42"/>
      <c r="DA271" s="42"/>
      <c r="DB271" s="42"/>
      <c r="DC271" s="42"/>
      <c r="DD271" s="42"/>
      <c r="DE271" s="42"/>
      <c r="DF271" s="42"/>
      <c r="DG271" s="42"/>
      <c r="DH271" s="42"/>
      <c r="DI271" s="42"/>
      <c r="DJ271" s="42"/>
      <c r="DK271" s="42"/>
      <c r="DL271" s="42"/>
      <c r="DM271" s="42"/>
      <c r="DN271" s="42"/>
      <c r="DO271" s="42"/>
      <c r="DP271" s="42"/>
      <c r="DQ271" s="42"/>
      <c r="DR271" s="42"/>
      <c r="DS271" s="42"/>
      <c r="DT271" s="42"/>
      <c r="DU271" s="42"/>
      <c r="DV271" s="42"/>
      <c r="DW271" s="42"/>
      <c r="DX271" s="42"/>
      <c r="DY271" s="42"/>
      <c r="DZ271" s="42"/>
      <c r="EA271" s="42"/>
      <c r="EB271" s="42"/>
      <c r="EC271" s="42"/>
      <c r="ED271" s="42"/>
      <c r="EE271" s="42"/>
      <c r="EF271" s="42"/>
      <c r="EG271" s="42"/>
      <c r="EH271" s="42"/>
      <c r="EI271" s="42"/>
    </row>
    <row r="272" spans="1:139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  <c r="CW272" s="42"/>
      <c r="CX272" s="42"/>
      <c r="CY272" s="42"/>
      <c r="CZ272" s="42"/>
      <c r="DA272" s="42"/>
      <c r="DB272" s="42"/>
      <c r="DC272" s="42"/>
      <c r="DD272" s="42"/>
      <c r="DE272" s="42"/>
      <c r="DF272" s="42"/>
      <c r="DG272" s="42"/>
      <c r="DH272" s="42"/>
      <c r="DI272" s="42"/>
      <c r="DJ272" s="42"/>
      <c r="DK272" s="42"/>
      <c r="DL272" s="42"/>
      <c r="DM272" s="42"/>
      <c r="DN272" s="42"/>
      <c r="DO272" s="42"/>
      <c r="DP272" s="42"/>
      <c r="DQ272" s="42"/>
      <c r="DR272" s="42"/>
      <c r="DS272" s="42"/>
      <c r="DT272" s="42"/>
      <c r="DU272" s="42"/>
      <c r="DV272" s="42"/>
      <c r="DW272" s="42"/>
      <c r="DX272" s="42"/>
      <c r="DY272" s="42"/>
      <c r="DZ272" s="42"/>
      <c r="EA272" s="42"/>
      <c r="EB272" s="42"/>
      <c r="EC272" s="42"/>
      <c r="ED272" s="42"/>
      <c r="EE272" s="42"/>
      <c r="EF272" s="42"/>
      <c r="EG272" s="42"/>
      <c r="EH272" s="42"/>
      <c r="EI272" s="42"/>
    </row>
    <row r="273" spans="1:139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  <c r="CW273" s="42"/>
      <c r="CX273" s="42"/>
      <c r="CY273" s="42"/>
      <c r="CZ273" s="42"/>
      <c r="DA273" s="42"/>
      <c r="DB273" s="42"/>
      <c r="DC273" s="42"/>
      <c r="DD273" s="42"/>
      <c r="DE273" s="42"/>
      <c r="DF273" s="42"/>
      <c r="DG273" s="42"/>
      <c r="DH273" s="42"/>
      <c r="DI273" s="42"/>
      <c r="DJ273" s="42"/>
      <c r="DK273" s="42"/>
      <c r="DL273" s="42"/>
      <c r="DM273" s="42"/>
      <c r="DN273" s="42"/>
      <c r="DO273" s="42"/>
      <c r="DP273" s="42"/>
      <c r="DQ273" s="42"/>
      <c r="DR273" s="42"/>
      <c r="DS273" s="42"/>
      <c r="DT273" s="42"/>
      <c r="DU273" s="42"/>
      <c r="DV273" s="42"/>
      <c r="DW273" s="42"/>
      <c r="DX273" s="42"/>
      <c r="DY273" s="42"/>
      <c r="DZ273" s="42"/>
      <c r="EA273" s="42"/>
      <c r="EB273" s="42"/>
      <c r="EC273" s="42"/>
      <c r="ED273" s="42"/>
      <c r="EE273" s="42"/>
      <c r="EF273" s="42"/>
      <c r="EG273" s="42"/>
      <c r="EH273" s="42"/>
      <c r="EI273" s="42"/>
    </row>
    <row r="274" spans="1:139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  <c r="CW274" s="42"/>
      <c r="CX274" s="42"/>
      <c r="CY274" s="42"/>
      <c r="CZ274" s="42"/>
      <c r="DA274" s="42"/>
      <c r="DB274" s="42"/>
      <c r="DC274" s="42"/>
      <c r="DD274" s="42"/>
      <c r="DE274" s="42"/>
      <c r="DF274" s="42"/>
      <c r="DG274" s="42"/>
      <c r="DH274" s="42"/>
      <c r="DI274" s="42"/>
      <c r="DJ274" s="42"/>
      <c r="DK274" s="42"/>
      <c r="DL274" s="42"/>
      <c r="DM274" s="42"/>
      <c r="DN274" s="42"/>
      <c r="DO274" s="42"/>
      <c r="DP274" s="42"/>
      <c r="DQ274" s="42"/>
      <c r="DR274" s="42"/>
      <c r="DS274" s="42"/>
      <c r="DT274" s="42"/>
      <c r="DU274" s="42"/>
      <c r="DV274" s="42"/>
      <c r="DW274" s="42"/>
      <c r="DX274" s="42"/>
      <c r="DY274" s="42"/>
      <c r="DZ274" s="42"/>
      <c r="EA274" s="42"/>
      <c r="EB274" s="42"/>
      <c r="EC274" s="42"/>
      <c r="ED274" s="42"/>
      <c r="EE274" s="42"/>
      <c r="EF274" s="42"/>
      <c r="EG274" s="42"/>
      <c r="EH274" s="42"/>
      <c r="EI274" s="42"/>
    </row>
    <row r="275" spans="1:139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  <c r="CW275" s="42"/>
      <c r="CX275" s="42"/>
      <c r="CY275" s="42"/>
      <c r="CZ275" s="42"/>
      <c r="DA275" s="42"/>
      <c r="DB275" s="42"/>
      <c r="DC275" s="42"/>
      <c r="DD275" s="42"/>
      <c r="DE275" s="42"/>
      <c r="DF275" s="42"/>
      <c r="DG275" s="42"/>
      <c r="DH275" s="42"/>
      <c r="DI275" s="42"/>
      <c r="DJ275" s="42"/>
      <c r="DK275" s="42"/>
      <c r="DL275" s="42"/>
      <c r="DM275" s="42"/>
      <c r="DN275" s="42"/>
      <c r="DO275" s="42"/>
      <c r="DP275" s="42"/>
      <c r="DQ275" s="42"/>
      <c r="DR275" s="42"/>
      <c r="DS275" s="42"/>
      <c r="DT275" s="42"/>
      <c r="DU275" s="42"/>
      <c r="DV275" s="42"/>
      <c r="DW275" s="42"/>
      <c r="DX275" s="42"/>
      <c r="DY275" s="42"/>
      <c r="DZ275" s="42"/>
      <c r="EA275" s="42"/>
      <c r="EB275" s="42"/>
      <c r="EC275" s="42"/>
      <c r="ED275" s="42"/>
      <c r="EE275" s="42"/>
      <c r="EF275" s="42"/>
      <c r="EG275" s="42"/>
      <c r="EH275" s="42"/>
      <c r="EI275" s="42"/>
    </row>
    <row r="276" spans="1:139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  <c r="CW276" s="42"/>
      <c r="CX276" s="42"/>
      <c r="CY276" s="42"/>
      <c r="CZ276" s="42"/>
      <c r="DA276" s="42"/>
      <c r="DB276" s="42"/>
      <c r="DC276" s="42"/>
      <c r="DD276" s="42"/>
      <c r="DE276" s="42"/>
      <c r="DF276" s="42"/>
      <c r="DG276" s="42"/>
      <c r="DH276" s="42"/>
      <c r="DI276" s="42"/>
      <c r="DJ276" s="42"/>
      <c r="DK276" s="42"/>
      <c r="DL276" s="42"/>
      <c r="DM276" s="42"/>
      <c r="DN276" s="42"/>
      <c r="DO276" s="42"/>
      <c r="DP276" s="42"/>
      <c r="DQ276" s="42"/>
      <c r="DR276" s="42"/>
      <c r="DS276" s="42"/>
      <c r="DT276" s="42"/>
      <c r="DU276" s="42"/>
      <c r="DV276" s="42"/>
      <c r="DW276" s="42"/>
      <c r="DX276" s="42"/>
      <c r="DY276" s="42"/>
      <c r="DZ276" s="42"/>
      <c r="EA276" s="42"/>
      <c r="EB276" s="42"/>
      <c r="EC276" s="42"/>
      <c r="ED276" s="42"/>
      <c r="EE276" s="42"/>
      <c r="EF276" s="42"/>
      <c r="EG276" s="42"/>
      <c r="EH276" s="42"/>
      <c r="EI276" s="42"/>
    </row>
    <row r="277" spans="1:139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  <c r="CW277" s="42"/>
      <c r="CX277" s="42"/>
      <c r="CY277" s="42"/>
      <c r="CZ277" s="42"/>
      <c r="DA277" s="42"/>
      <c r="DB277" s="42"/>
      <c r="DC277" s="42"/>
      <c r="DD277" s="42"/>
      <c r="DE277" s="42"/>
      <c r="DF277" s="42"/>
      <c r="DG277" s="42"/>
      <c r="DH277" s="42"/>
      <c r="DI277" s="42"/>
      <c r="DJ277" s="42"/>
      <c r="DK277" s="42"/>
      <c r="DL277" s="42"/>
      <c r="DM277" s="42"/>
      <c r="DN277" s="42"/>
      <c r="DO277" s="42"/>
      <c r="DP277" s="42"/>
      <c r="DQ277" s="42"/>
      <c r="DR277" s="42"/>
      <c r="DS277" s="42"/>
      <c r="DT277" s="42"/>
      <c r="DU277" s="42"/>
      <c r="DV277" s="42"/>
      <c r="DW277" s="42"/>
      <c r="DX277" s="42"/>
      <c r="DY277" s="42"/>
      <c r="DZ277" s="42"/>
      <c r="EA277" s="42"/>
      <c r="EB277" s="42"/>
      <c r="EC277" s="42"/>
      <c r="ED277" s="42"/>
      <c r="EE277" s="42"/>
      <c r="EF277" s="42"/>
      <c r="EG277" s="42"/>
      <c r="EH277" s="42"/>
      <c r="EI277" s="42"/>
    </row>
    <row r="278" spans="1:139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  <c r="CW278" s="42"/>
      <c r="CX278" s="42"/>
      <c r="CY278" s="42"/>
      <c r="CZ278" s="42"/>
      <c r="DA278" s="42"/>
      <c r="DB278" s="42"/>
      <c r="DC278" s="42"/>
      <c r="DD278" s="42"/>
      <c r="DE278" s="42"/>
      <c r="DF278" s="42"/>
      <c r="DG278" s="42"/>
      <c r="DH278" s="42"/>
      <c r="DI278" s="42"/>
      <c r="DJ278" s="42"/>
      <c r="DK278" s="42"/>
      <c r="DL278" s="42"/>
      <c r="DM278" s="42"/>
      <c r="DN278" s="42"/>
      <c r="DO278" s="42"/>
      <c r="DP278" s="42"/>
      <c r="DQ278" s="42"/>
      <c r="DR278" s="42"/>
      <c r="DS278" s="42"/>
      <c r="DT278" s="42"/>
      <c r="DU278" s="42"/>
      <c r="DV278" s="42"/>
      <c r="DW278" s="42"/>
      <c r="DX278" s="42"/>
      <c r="DY278" s="42"/>
      <c r="DZ278" s="42"/>
      <c r="EA278" s="42"/>
      <c r="EB278" s="42"/>
      <c r="EC278" s="42"/>
      <c r="ED278" s="42"/>
      <c r="EE278" s="42"/>
      <c r="EF278" s="42"/>
      <c r="EG278" s="42"/>
      <c r="EH278" s="42"/>
      <c r="EI278" s="42"/>
    </row>
    <row r="279" spans="1:13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  <c r="CW279" s="42"/>
      <c r="CX279" s="42"/>
      <c r="CY279" s="42"/>
      <c r="CZ279" s="42"/>
      <c r="DA279" s="42"/>
      <c r="DB279" s="42"/>
      <c r="DC279" s="42"/>
      <c r="DD279" s="42"/>
      <c r="DE279" s="42"/>
      <c r="DF279" s="42"/>
      <c r="DG279" s="42"/>
      <c r="DH279" s="42"/>
      <c r="DI279" s="42"/>
      <c r="DJ279" s="42"/>
      <c r="DK279" s="42"/>
      <c r="DL279" s="42"/>
      <c r="DM279" s="42"/>
      <c r="DN279" s="42"/>
      <c r="DO279" s="42"/>
      <c r="DP279" s="42"/>
      <c r="DQ279" s="42"/>
      <c r="DR279" s="42"/>
      <c r="DS279" s="42"/>
      <c r="DT279" s="42"/>
      <c r="DU279" s="42"/>
      <c r="DV279" s="42"/>
      <c r="DW279" s="42"/>
      <c r="DX279" s="42"/>
      <c r="DY279" s="42"/>
      <c r="DZ279" s="42"/>
      <c r="EA279" s="42"/>
      <c r="EB279" s="42"/>
      <c r="EC279" s="42"/>
      <c r="ED279" s="42"/>
      <c r="EE279" s="42"/>
      <c r="EF279" s="42"/>
      <c r="EG279" s="42"/>
      <c r="EH279" s="42"/>
      <c r="EI279" s="42"/>
    </row>
    <row r="280" spans="1:139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  <c r="CW280" s="42"/>
      <c r="CX280" s="42"/>
      <c r="CY280" s="42"/>
      <c r="CZ280" s="42"/>
      <c r="DA280" s="42"/>
      <c r="DB280" s="42"/>
      <c r="DC280" s="42"/>
      <c r="DD280" s="42"/>
      <c r="DE280" s="42"/>
      <c r="DF280" s="42"/>
      <c r="DG280" s="42"/>
      <c r="DH280" s="42"/>
      <c r="DI280" s="42"/>
      <c r="DJ280" s="42"/>
      <c r="DK280" s="42"/>
      <c r="DL280" s="42"/>
      <c r="DM280" s="42"/>
      <c r="DN280" s="42"/>
      <c r="DO280" s="42"/>
      <c r="DP280" s="42"/>
      <c r="DQ280" s="42"/>
      <c r="DR280" s="42"/>
      <c r="DS280" s="42"/>
      <c r="DT280" s="42"/>
      <c r="DU280" s="42"/>
      <c r="DV280" s="42"/>
      <c r="DW280" s="42"/>
      <c r="DX280" s="42"/>
      <c r="DY280" s="42"/>
      <c r="DZ280" s="42"/>
      <c r="EA280" s="42"/>
      <c r="EB280" s="42"/>
      <c r="EC280" s="42"/>
      <c r="ED280" s="42"/>
      <c r="EE280" s="42"/>
      <c r="EF280" s="42"/>
      <c r="EG280" s="42"/>
      <c r="EH280" s="42"/>
      <c r="EI280" s="42"/>
    </row>
    <row r="281" spans="1:139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  <c r="CW281" s="42"/>
      <c r="CX281" s="42"/>
      <c r="CY281" s="42"/>
      <c r="CZ281" s="42"/>
      <c r="DA281" s="42"/>
      <c r="DB281" s="42"/>
      <c r="DC281" s="42"/>
      <c r="DD281" s="42"/>
      <c r="DE281" s="42"/>
      <c r="DF281" s="42"/>
      <c r="DG281" s="42"/>
      <c r="DH281" s="42"/>
      <c r="DI281" s="42"/>
      <c r="DJ281" s="42"/>
      <c r="DK281" s="42"/>
      <c r="DL281" s="42"/>
      <c r="DM281" s="42"/>
      <c r="DN281" s="42"/>
      <c r="DO281" s="42"/>
      <c r="DP281" s="42"/>
      <c r="DQ281" s="42"/>
      <c r="DR281" s="42"/>
      <c r="DS281" s="42"/>
      <c r="DT281" s="42"/>
      <c r="DU281" s="42"/>
      <c r="DV281" s="42"/>
      <c r="DW281" s="42"/>
      <c r="DX281" s="42"/>
      <c r="DY281" s="42"/>
      <c r="DZ281" s="42"/>
      <c r="EA281" s="42"/>
      <c r="EB281" s="42"/>
      <c r="EC281" s="42"/>
      <c r="ED281" s="42"/>
      <c r="EE281" s="42"/>
      <c r="EF281" s="42"/>
      <c r="EG281" s="42"/>
      <c r="EH281" s="42"/>
      <c r="EI281" s="42"/>
    </row>
    <row r="282" spans="1:139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  <c r="CW282" s="42"/>
      <c r="CX282" s="42"/>
      <c r="CY282" s="42"/>
      <c r="CZ282" s="42"/>
      <c r="DA282" s="42"/>
      <c r="DB282" s="42"/>
      <c r="DC282" s="42"/>
      <c r="DD282" s="42"/>
      <c r="DE282" s="42"/>
      <c r="DF282" s="42"/>
      <c r="DG282" s="42"/>
      <c r="DH282" s="42"/>
      <c r="DI282" s="42"/>
      <c r="DJ282" s="42"/>
      <c r="DK282" s="42"/>
      <c r="DL282" s="42"/>
      <c r="DM282" s="42"/>
      <c r="DN282" s="42"/>
      <c r="DO282" s="42"/>
      <c r="DP282" s="42"/>
      <c r="DQ282" s="42"/>
      <c r="DR282" s="42"/>
      <c r="DS282" s="42"/>
      <c r="DT282" s="42"/>
      <c r="DU282" s="42"/>
      <c r="DV282" s="42"/>
      <c r="DW282" s="42"/>
      <c r="DX282" s="42"/>
      <c r="DY282" s="42"/>
      <c r="DZ282" s="42"/>
      <c r="EA282" s="42"/>
      <c r="EB282" s="42"/>
      <c r="EC282" s="42"/>
      <c r="ED282" s="42"/>
      <c r="EE282" s="42"/>
      <c r="EF282" s="42"/>
      <c r="EG282" s="42"/>
      <c r="EH282" s="42"/>
      <c r="EI282" s="42"/>
    </row>
    <row r="283" spans="1:139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  <c r="CW283" s="42"/>
      <c r="CX283" s="42"/>
      <c r="CY283" s="42"/>
      <c r="CZ283" s="42"/>
      <c r="DA283" s="42"/>
      <c r="DB283" s="42"/>
      <c r="DC283" s="42"/>
      <c r="DD283" s="42"/>
      <c r="DE283" s="42"/>
      <c r="DF283" s="42"/>
      <c r="DG283" s="42"/>
      <c r="DH283" s="42"/>
      <c r="DI283" s="42"/>
      <c r="DJ283" s="42"/>
      <c r="DK283" s="42"/>
      <c r="DL283" s="42"/>
      <c r="DM283" s="42"/>
      <c r="DN283" s="42"/>
      <c r="DO283" s="42"/>
      <c r="DP283" s="42"/>
      <c r="DQ283" s="42"/>
      <c r="DR283" s="42"/>
      <c r="DS283" s="42"/>
      <c r="DT283" s="42"/>
      <c r="DU283" s="42"/>
      <c r="DV283" s="42"/>
      <c r="DW283" s="42"/>
      <c r="DX283" s="42"/>
      <c r="DY283" s="42"/>
      <c r="DZ283" s="42"/>
      <c r="EA283" s="42"/>
      <c r="EB283" s="42"/>
      <c r="EC283" s="42"/>
      <c r="ED283" s="42"/>
      <c r="EE283" s="42"/>
      <c r="EF283" s="42"/>
      <c r="EG283" s="42"/>
      <c r="EH283" s="42"/>
      <c r="EI283" s="42"/>
    </row>
    <row r="284" spans="1:139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  <c r="CW284" s="42"/>
      <c r="CX284" s="42"/>
      <c r="CY284" s="42"/>
      <c r="CZ284" s="42"/>
      <c r="DA284" s="42"/>
      <c r="DB284" s="42"/>
      <c r="DC284" s="42"/>
      <c r="DD284" s="42"/>
      <c r="DE284" s="42"/>
      <c r="DF284" s="42"/>
      <c r="DG284" s="42"/>
      <c r="DH284" s="42"/>
      <c r="DI284" s="42"/>
      <c r="DJ284" s="42"/>
      <c r="DK284" s="42"/>
      <c r="DL284" s="42"/>
      <c r="DM284" s="42"/>
      <c r="DN284" s="42"/>
      <c r="DO284" s="42"/>
      <c r="DP284" s="42"/>
      <c r="DQ284" s="42"/>
      <c r="DR284" s="42"/>
      <c r="DS284" s="42"/>
      <c r="DT284" s="42"/>
      <c r="DU284" s="42"/>
      <c r="DV284" s="42"/>
      <c r="DW284" s="42"/>
      <c r="DX284" s="42"/>
      <c r="DY284" s="42"/>
      <c r="DZ284" s="42"/>
      <c r="EA284" s="42"/>
      <c r="EB284" s="42"/>
      <c r="EC284" s="42"/>
      <c r="ED284" s="42"/>
      <c r="EE284" s="42"/>
      <c r="EF284" s="42"/>
      <c r="EG284" s="42"/>
      <c r="EH284" s="42"/>
      <c r="EI284" s="42"/>
    </row>
    <row r="285" spans="1:139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  <c r="CW285" s="42"/>
      <c r="CX285" s="42"/>
      <c r="CY285" s="42"/>
      <c r="CZ285" s="42"/>
      <c r="DA285" s="42"/>
      <c r="DB285" s="42"/>
      <c r="DC285" s="42"/>
      <c r="DD285" s="42"/>
      <c r="DE285" s="42"/>
      <c r="DF285" s="42"/>
      <c r="DG285" s="42"/>
      <c r="DH285" s="42"/>
      <c r="DI285" s="42"/>
      <c r="DJ285" s="42"/>
      <c r="DK285" s="42"/>
      <c r="DL285" s="42"/>
      <c r="DM285" s="42"/>
      <c r="DN285" s="42"/>
      <c r="DO285" s="42"/>
      <c r="DP285" s="42"/>
      <c r="DQ285" s="42"/>
      <c r="DR285" s="42"/>
      <c r="DS285" s="42"/>
      <c r="DT285" s="42"/>
      <c r="DU285" s="42"/>
      <c r="DV285" s="42"/>
      <c r="DW285" s="42"/>
      <c r="DX285" s="42"/>
      <c r="DY285" s="42"/>
      <c r="DZ285" s="42"/>
      <c r="EA285" s="42"/>
      <c r="EB285" s="42"/>
      <c r="EC285" s="42"/>
      <c r="ED285" s="42"/>
      <c r="EE285" s="42"/>
      <c r="EF285" s="42"/>
      <c r="EG285" s="42"/>
      <c r="EH285" s="42"/>
      <c r="EI285" s="42"/>
    </row>
    <row r="286" spans="1:139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  <c r="CW286" s="42"/>
      <c r="CX286" s="42"/>
      <c r="CY286" s="42"/>
      <c r="CZ286" s="42"/>
      <c r="DA286" s="42"/>
      <c r="DB286" s="42"/>
      <c r="DC286" s="42"/>
      <c r="DD286" s="42"/>
      <c r="DE286" s="42"/>
      <c r="DF286" s="42"/>
      <c r="DG286" s="42"/>
      <c r="DH286" s="42"/>
      <c r="DI286" s="42"/>
      <c r="DJ286" s="42"/>
      <c r="DK286" s="42"/>
      <c r="DL286" s="42"/>
      <c r="DM286" s="42"/>
      <c r="DN286" s="42"/>
      <c r="DO286" s="42"/>
      <c r="DP286" s="42"/>
      <c r="DQ286" s="42"/>
      <c r="DR286" s="42"/>
      <c r="DS286" s="42"/>
      <c r="DT286" s="42"/>
      <c r="DU286" s="42"/>
      <c r="DV286" s="42"/>
      <c r="DW286" s="42"/>
      <c r="DX286" s="42"/>
      <c r="DY286" s="42"/>
      <c r="DZ286" s="42"/>
      <c r="EA286" s="42"/>
      <c r="EB286" s="42"/>
      <c r="EC286" s="42"/>
      <c r="ED286" s="42"/>
      <c r="EE286" s="42"/>
      <c r="EF286" s="42"/>
      <c r="EG286" s="42"/>
      <c r="EH286" s="42"/>
      <c r="EI286" s="42"/>
    </row>
    <row r="287" spans="1:139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  <c r="CW287" s="42"/>
      <c r="CX287" s="42"/>
      <c r="CY287" s="42"/>
      <c r="CZ287" s="42"/>
      <c r="DA287" s="42"/>
      <c r="DB287" s="42"/>
      <c r="DC287" s="42"/>
      <c r="DD287" s="42"/>
      <c r="DE287" s="42"/>
      <c r="DF287" s="42"/>
      <c r="DG287" s="42"/>
      <c r="DH287" s="42"/>
      <c r="DI287" s="42"/>
      <c r="DJ287" s="42"/>
      <c r="DK287" s="42"/>
      <c r="DL287" s="42"/>
      <c r="DM287" s="42"/>
      <c r="DN287" s="42"/>
      <c r="DO287" s="42"/>
      <c r="DP287" s="42"/>
      <c r="DQ287" s="42"/>
      <c r="DR287" s="42"/>
      <c r="DS287" s="42"/>
      <c r="DT287" s="42"/>
      <c r="DU287" s="42"/>
      <c r="DV287" s="42"/>
      <c r="DW287" s="42"/>
      <c r="DX287" s="42"/>
      <c r="DY287" s="42"/>
      <c r="DZ287" s="42"/>
      <c r="EA287" s="42"/>
      <c r="EB287" s="42"/>
      <c r="EC287" s="42"/>
      <c r="ED287" s="42"/>
      <c r="EE287" s="42"/>
      <c r="EF287" s="42"/>
      <c r="EG287" s="42"/>
      <c r="EH287" s="42"/>
      <c r="EI287" s="42"/>
    </row>
    <row r="288" spans="1:139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  <c r="CW288" s="42"/>
      <c r="CX288" s="42"/>
      <c r="CY288" s="42"/>
      <c r="CZ288" s="42"/>
      <c r="DA288" s="42"/>
      <c r="DB288" s="42"/>
      <c r="DC288" s="42"/>
      <c r="DD288" s="42"/>
      <c r="DE288" s="42"/>
      <c r="DF288" s="42"/>
      <c r="DG288" s="42"/>
      <c r="DH288" s="42"/>
      <c r="DI288" s="42"/>
      <c r="DJ288" s="42"/>
      <c r="DK288" s="42"/>
      <c r="DL288" s="42"/>
      <c r="DM288" s="42"/>
      <c r="DN288" s="42"/>
      <c r="DO288" s="42"/>
      <c r="DP288" s="42"/>
      <c r="DQ288" s="42"/>
      <c r="DR288" s="42"/>
      <c r="DS288" s="42"/>
      <c r="DT288" s="42"/>
      <c r="DU288" s="42"/>
      <c r="DV288" s="42"/>
      <c r="DW288" s="42"/>
      <c r="DX288" s="42"/>
      <c r="DY288" s="42"/>
      <c r="DZ288" s="42"/>
      <c r="EA288" s="42"/>
      <c r="EB288" s="42"/>
      <c r="EC288" s="42"/>
      <c r="ED288" s="42"/>
      <c r="EE288" s="42"/>
      <c r="EF288" s="42"/>
      <c r="EG288" s="42"/>
      <c r="EH288" s="42"/>
      <c r="EI288" s="42"/>
    </row>
    <row r="289" spans="1:13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  <c r="CW289" s="42"/>
      <c r="CX289" s="42"/>
      <c r="CY289" s="42"/>
      <c r="CZ289" s="42"/>
      <c r="DA289" s="42"/>
      <c r="DB289" s="42"/>
      <c r="DC289" s="42"/>
      <c r="DD289" s="42"/>
      <c r="DE289" s="42"/>
      <c r="DF289" s="42"/>
      <c r="DG289" s="42"/>
      <c r="DH289" s="42"/>
      <c r="DI289" s="42"/>
      <c r="DJ289" s="42"/>
      <c r="DK289" s="42"/>
      <c r="DL289" s="42"/>
      <c r="DM289" s="42"/>
      <c r="DN289" s="42"/>
      <c r="DO289" s="42"/>
      <c r="DP289" s="42"/>
      <c r="DQ289" s="42"/>
      <c r="DR289" s="42"/>
      <c r="DS289" s="42"/>
      <c r="DT289" s="42"/>
      <c r="DU289" s="42"/>
      <c r="DV289" s="42"/>
      <c r="DW289" s="42"/>
      <c r="DX289" s="42"/>
      <c r="DY289" s="42"/>
      <c r="DZ289" s="42"/>
      <c r="EA289" s="42"/>
      <c r="EB289" s="42"/>
      <c r="EC289" s="42"/>
      <c r="ED289" s="42"/>
      <c r="EE289" s="42"/>
      <c r="EF289" s="42"/>
      <c r="EG289" s="42"/>
      <c r="EH289" s="42"/>
      <c r="EI289" s="42"/>
    </row>
    <row r="290" spans="1:139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  <c r="CW290" s="42"/>
      <c r="CX290" s="42"/>
      <c r="CY290" s="42"/>
      <c r="CZ290" s="42"/>
      <c r="DA290" s="42"/>
      <c r="DB290" s="42"/>
      <c r="DC290" s="42"/>
      <c r="DD290" s="42"/>
      <c r="DE290" s="42"/>
      <c r="DF290" s="42"/>
      <c r="DG290" s="42"/>
      <c r="DH290" s="42"/>
      <c r="DI290" s="42"/>
      <c r="DJ290" s="42"/>
      <c r="DK290" s="42"/>
      <c r="DL290" s="42"/>
      <c r="DM290" s="42"/>
      <c r="DN290" s="42"/>
      <c r="DO290" s="42"/>
      <c r="DP290" s="42"/>
      <c r="DQ290" s="42"/>
      <c r="DR290" s="42"/>
      <c r="DS290" s="42"/>
      <c r="DT290" s="42"/>
      <c r="DU290" s="42"/>
      <c r="DV290" s="42"/>
      <c r="DW290" s="42"/>
      <c r="DX290" s="42"/>
      <c r="DY290" s="42"/>
      <c r="DZ290" s="42"/>
      <c r="EA290" s="42"/>
      <c r="EB290" s="42"/>
      <c r="EC290" s="42"/>
      <c r="ED290" s="42"/>
      <c r="EE290" s="42"/>
      <c r="EF290" s="42"/>
      <c r="EG290" s="42"/>
      <c r="EH290" s="42"/>
      <c r="EI290" s="42"/>
    </row>
    <row r="291" spans="1:139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  <c r="CW291" s="42"/>
      <c r="CX291" s="42"/>
      <c r="CY291" s="42"/>
      <c r="CZ291" s="42"/>
      <c r="DA291" s="42"/>
      <c r="DB291" s="42"/>
      <c r="DC291" s="42"/>
      <c r="DD291" s="42"/>
      <c r="DE291" s="42"/>
      <c r="DF291" s="42"/>
      <c r="DG291" s="42"/>
      <c r="DH291" s="42"/>
      <c r="DI291" s="42"/>
      <c r="DJ291" s="42"/>
      <c r="DK291" s="42"/>
      <c r="DL291" s="42"/>
      <c r="DM291" s="42"/>
      <c r="DN291" s="42"/>
      <c r="DO291" s="42"/>
      <c r="DP291" s="42"/>
      <c r="DQ291" s="42"/>
      <c r="DR291" s="42"/>
      <c r="DS291" s="42"/>
      <c r="DT291" s="42"/>
      <c r="DU291" s="42"/>
      <c r="DV291" s="42"/>
      <c r="DW291" s="42"/>
      <c r="DX291" s="42"/>
      <c r="DY291" s="42"/>
      <c r="DZ291" s="42"/>
      <c r="EA291" s="42"/>
      <c r="EB291" s="42"/>
      <c r="EC291" s="42"/>
      <c r="ED291" s="42"/>
      <c r="EE291" s="42"/>
      <c r="EF291" s="42"/>
      <c r="EG291" s="42"/>
      <c r="EH291" s="42"/>
      <c r="EI291" s="42"/>
    </row>
    <row r="292" spans="1:139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  <c r="CW292" s="42"/>
      <c r="CX292" s="42"/>
      <c r="CY292" s="42"/>
      <c r="CZ292" s="42"/>
      <c r="DA292" s="42"/>
      <c r="DB292" s="42"/>
      <c r="DC292" s="42"/>
      <c r="DD292" s="42"/>
      <c r="DE292" s="42"/>
      <c r="DF292" s="42"/>
      <c r="DG292" s="42"/>
      <c r="DH292" s="42"/>
      <c r="DI292" s="42"/>
      <c r="DJ292" s="42"/>
      <c r="DK292" s="42"/>
      <c r="DL292" s="42"/>
      <c r="DM292" s="42"/>
      <c r="DN292" s="42"/>
      <c r="DO292" s="42"/>
      <c r="DP292" s="42"/>
      <c r="DQ292" s="42"/>
      <c r="DR292" s="42"/>
      <c r="DS292" s="42"/>
      <c r="DT292" s="42"/>
      <c r="DU292" s="42"/>
      <c r="DV292" s="42"/>
      <c r="DW292" s="42"/>
      <c r="DX292" s="42"/>
      <c r="DY292" s="42"/>
      <c r="DZ292" s="42"/>
      <c r="EA292" s="42"/>
      <c r="EB292" s="42"/>
      <c r="EC292" s="42"/>
      <c r="ED292" s="42"/>
      <c r="EE292" s="42"/>
      <c r="EF292" s="42"/>
      <c r="EG292" s="42"/>
      <c r="EH292" s="42"/>
      <c r="EI292" s="42"/>
    </row>
    <row r="293" spans="1:139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  <c r="CW293" s="42"/>
      <c r="CX293" s="42"/>
      <c r="CY293" s="42"/>
      <c r="CZ293" s="42"/>
      <c r="DA293" s="42"/>
      <c r="DB293" s="42"/>
      <c r="DC293" s="42"/>
      <c r="DD293" s="42"/>
      <c r="DE293" s="42"/>
      <c r="DF293" s="42"/>
      <c r="DG293" s="42"/>
      <c r="DH293" s="42"/>
      <c r="DI293" s="42"/>
      <c r="DJ293" s="42"/>
      <c r="DK293" s="42"/>
      <c r="DL293" s="42"/>
      <c r="DM293" s="42"/>
      <c r="DN293" s="42"/>
      <c r="DO293" s="42"/>
      <c r="DP293" s="42"/>
      <c r="DQ293" s="42"/>
      <c r="DR293" s="42"/>
      <c r="DS293" s="42"/>
      <c r="DT293" s="42"/>
      <c r="DU293" s="42"/>
      <c r="DV293" s="42"/>
      <c r="DW293" s="42"/>
      <c r="DX293" s="42"/>
      <c r="DY293" s="42"/>
      <c r="DZ293" s="42"/>
      <c r="EA293" s="42"/>
      <c r="EB293" s="42"/>
      <c r="EC293" s="42"/>
      <c r="ED293" s="42"/>
      <c r="EE293" s="42"/>
      <c r="EF293" s="42"/>
      <c r="EG293" s="42"/>
      <c r="EH293" s="42"/>
      <c r="EI293" s="42"/>
    </row>
    <row r="294" spans="1:139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  <c r="CW294" s="42"/>
      <c r="CX294" s="42"/>
      <c r="CY294" s="42"/>
      <c r="CZ294" s="42"/>
      <c r="DA294" s="42"/>
      <c r="DB294" s="42"/>
      <c r="DC294" s="42"/>
      <c r="DD294" s="42"/>
      <c r="DE294" s="42"/>
      <c r="DF294" s="42"/>
      <c r="DG294" s="42"/>
      <c r="DH294" s="42"/>
      <c r="DI294" s="42"/>
      <c r="DJ294" s="42"/>
      <c r="DK294" s="42"/>
      <c r="DL294" s="42"/>
      <c r="DM294" s="42"/>
      <c r="DN294" s="42"/>
      <c r="DO294" s="42"/>
      <c r="DP294" s="42"/>
      <c r="DQ294" s="42"/>
      <c r="DR294" s="42"/>
      <c r="DS294" s="42"/>
      <c r="DT294" s="42"/>
      <c r="DU294" s="42"/>
      <c r="DV294" s="42"/>
      <c r="DW294" s="42"/>
      <c r="DX294" s="42"/>
      <c r="DY294" s="42"/>
      <c r="DZ294" s="42"/>
      <c r="EA294" s="42"/>
      <c r="EB294" s="42"/>
      <c r="EC294" s="42"/>
      <c r="ED294" s="42"/>
      <c r="EE294" s="42"/>
      <c r="EF294" s="42"/>
      <c r="EG294" s="42"/>
      <c r="EH294" s="42"/>
      <c r="EI294" s="42"/>
    </row>
    <row r="295" spans="1:139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  <c r="CW295" s="42"/>
      <c r="CX295" s="42"/>
      <c r="CY295" s="42"/>
      <c r="CZ295" s="42"/>
      <c r="DA295" s="42"/>
      <c r="DB295" s="42"/>
      <c r="DC295" s="42"/>
      <c r="DD295" s="42"/>
      <c r="DE295" s="42"/>
      <c r="DF295" s="42"/>
      <c r="DG295" s="42"/>
      <c r="DH295" s="42"/>
      <c r="DI295" s="42"/>
      <c r="DJ295" s="42"/>
      <c r="DK295" s="42"/>
      <c r="DL295" s="42"/>
      <c r="DM295" s="42"/>
      <c r="DN295" s="42"/>
      <c r="DO295" s="42"/>
      <c r="DP295" s="42"/>
      <c r="DQ295" s="42"/>
      <c r="DR295" s="42"/>
      <c r="DS295" s="42"/>
      <c r="DT295" s="42"/>
      <c r="DU295" s="42"/>
      <c r="DV295" s="42"/>
      <c r="DW295" s="42"/>
      <c r="DX295" s="42"/>
      <c r="DY295" s="42"/>
      <c r="DZ295" s="42"/>
      <c r="EA295" s="42"/>
      <c r="EB295" s="42"/>
      <c r="EC295" s="42"/>
      <c r="ED295" s="42"/>
      <c r="EE295" s="42"/>
      <c r="EF295" s="42"/>
      <c r="EG295" s="42"/>
      <c r="EH295" s="42"/>
      <c r="EI295" s="42"/>
    </row>
    <row r="296" spans="1:139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  <c r="CW296" s="42"/>
      <c r="CX296" s="42"/>
      <c r="CY296" s="42"/>
      <c r="CZ296" s="42"/>
      <c r="DA296" s="42"/>
      <c r="DB296" s="42"/>
      <c r="DC296" s="42"/>
      <c r="DD296" s="42"/>
      <c r="DE296" s="42"/>
      <c r="DF296" s="42"/>
      <c r="DG296" s="42"/>
      <c r="DH296" s="42"/>
      <c r="DI296" s="42"/>
      <c r="DJ296" s="42"/>
      <c r="DK296" s="42"/>
      <c r="DL296" s="42"/>
      <c r="DM296" s="42"/>
      <c r="DN296" s="42"/>
      <c r="DO296" s="42"/>
      <c r="DP296" s="42"/>
      <c r="DQ296" s="42"/>
      <c r="DR296" s="42"/>
      <c r="DS296" s="42"/>
      <c r="DT296" s="42"/>
      <c r="DU296" s="42"/>
      <c r="DV296" s="42"/>
      <c r="DW296" s="42"/>
      <c r="DX296" s="42"/>
      <c r="DY296" s="42"/>
      <c r="DZ296" s="42"/>
      <c r="EA296" s="42"/>
      <c r="EB296" s="42"/>
      <c r="EC296" s="42"/>
      <c r="ED296" s="42"/>
      <c r="EE296" s="42"/>
      <c r="EF296" s="42"/>
      <c r="EG296" s="42"/>
      <c r="EH296" s="42"/>
      <c r="EI296" s="42"/>
    </row>
    <row r="297" spans="1:139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  <c r="CW297" s="42"/>
      <c r="CX297" s="42"/>
      <c r="CY297" s="42"/>
      <c r="CZ297" s="42"/>
      <c r="DA297" s="42"/>
      <c r="DB297" s="42"/>
      <c r="DC297" s="42"/>
      <c r="DD297" s="42"/>
      <c r="DE297" s="42"/>
      <c r="DF297" s="42"/>
      <c r="DG297" s="42"/>
      <c r="DH297" s="42"/>
      <c r="DI297" s="42"/>
      <c r="DJ297" s="42"/>
      <c r="DK297" s="42"/>
      <c r="DL297" s="42"/>
      <c r="DM297" s="42"/>
      <c r="DN297" s="42"/>
      <c r="DO297" s="42"/>
      <c r="DP297" s="42"/>
      <c r="DQ297" s="42"/>
      <c r="DR297" s="42"/>
      <c r="DS297" s="42"/>
      <c r="DT297" s="42"/>
      <c r="DU297" s="42"/>
      <c r="DV297" s="42"/>
      <c r="DW297" s="42"/>
      <c r="DX297" s="42"/>
      <c r="DY297" s="42"/>
      <c r="DZ297" s="42"/>
      <c r="EA297" s="42"/>
      <c r="EB297" s="42"/>
      <c r="EC297" s="42"/>
      <c r="ED297" s="42"/>
      <c r="EE297" s="42"/>
      <c r="EF297" s="42"/>
      <c r="EG297" s="42"/>
      <c r="EH297" s="42"/>
      <c r="EI297" s="42"/>
    </row>
    <row r="298" spans="1:139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  <c r="CW298" s="42"/>
      <c r="CX298" s="42"/>
      <c r="CY298" s="42"/>
      <c r="CZ298" s="42"/>
      <c r="DA298" s="42"/>
      <c r="DB298" s="42"/>
      <c r="DC298" s="42"/>
      <c r="DD298" s="42"/>
      <c r="DE298" s="42"/>
      <c r="DF298" s="42"/>
      <c r="DG298" s="42"/>
      <c r="DH298" s="42"/>
      <c r="DI298" s="42"/>
      <c r="DJ298" s="42"/>
      <c r="DK298" s="42"/>
      <c r="DL298" s="42"/>
      <c r="DM298" s="42"/>
      <c r="DN298" s="42"/>
      <c r="DO298" s="42"/>
      <c r="DP298" s="42"/>
      <c r="DQ298" s="42"/>
      <c r="DR298" s="42"/>
      <c r="DS298" s="42"/>
      <c r="DT298" s="42"/>
      <c r="DU298" s="42"/>
      <c r="DV298" s="42"/>
      <c r="DW298" s="42"/>
      <c r="DX298" s="42"/>
      <c r="DY298" s="42"/>
      <c r="DZ298" s="42"/>
      <c r="EA298" s="42"/>
      <c r="EB298" s="42"/>
      <c r="EC298" s="42"/>
      <c r="ED298" s="42"/>
      <c r="EE298" s="42"/>
      <c r="EF298" s="42"/>
      <c r="EG298" s="42"/>
      <c r="EH298" s="42"/>
      <c r="EI298" s="42"/>
    </row>
    <row r="299" spans="1:13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  <c r="CW299" s="42"/>
      <c r="CX299" s="42"/>
      <c r="CY299" s="42"/>
      <c r="CZ299" s="42"/>
      <c r="DA299" s="42"/>
      <c r="DB299" s="42"/>
      <c r="DC299" s="42"/>
      <c r="DD299" s="42"/>
      <c r="DE299" s="42"/>
      <c r="DF299" s="42"/>
      <c r="DG299" s="42"/>
      <c r="DH299" s="42"/>
      <c r="DI299" s="42"/>
      <c r="DJ299" s="42"/>
      <c r="DK299" s="42"/>
      <c r="DL299" s="42"/>
      <c r="DM299" s="42"/>
      <c r="DN299" s="42"/>
      <c r="DO299" s="42"/>
      <c r="DP299" s="42"/>
      <c r="DQ299" s="42"/>
      <c r="DR299" s="42"/>
      <c r="DS299" s="42"/>
      <c r="DT299" s="42"/>
      <c r="DU299" s="42"/>
      <c r="DV299" s="42"/>
      <c r="DW299" s="42"/>
      <c r="DX299" s="42"/>
      <c r="DY299" s="42"/>
      <c r="DZ299" s="42"/>
      <c r="EA299" s="42"/>
      <c r="EB299" s="42"/>
      <c r="EC299" s="42"/>
      <c r="ED299" s="42"/>
      <c r="EE299" s="42"/>
      <c r="EF299" s="42"/>
      <c r="EG299" s="42"/>
      <c r="EH299" s="42"/>
      <c r="EI299" s="42"/>
    </row>
    <row r="300" spans="1:139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  <c r="CW300" s="42"/>
      <c r="CX300" s="42"/>
      <c r="CY300" s="42"/>
      <c r="CZ300" s="42"/>
      <c r="DA300" s="42"/>
      <c r="DB300" s="42"/>
      <c r="DC300" s="42"/>
      <c r="DD300" s="42"/>
      <c r="DE300" s="42"/>
      <c r="DF300" s="42"/>
      <c r="DG300" s="42"/>
      <c r="DH300" s="42"/>
      <c r="DI300" s="42"/>
      <c r="DJ300" s="42"/>
      <c r="DK300" s="42"/>
      <c r="DL300" s="42"/>
      <c r="DM300" s="42"/>
      <c r="DN300" s="42"/>
      <c r="DO300" s="42"/>
      <c r="DP300" s="42"/>
      <c r="DQ300" s="42"/>
      <c r="DR300" s="42"/>
      <c r="DS300" s="42"/>
      <c r="DT300" s="42"/>
      <c r="DU300" s="42"/>
      <c r="DV300" s="42"/>
      <c r="DW300" s="42"/>
      <c r="DX300" s="42"/>
      <c r="DY300" s="42"/>
      <c r="DZ300" s="42"/>
      <c r="EA300" s="42"/>
      <c r="EB300" s="42"/>
      <c r="EC300" s="42"/>
      <c r="ED300" s="42"/>
      <c r="EE300" s="42"/>
      <c r="EF300" s="42"/>
      <c r="EG300" s="42"/>
      <c r="EH300" s="42"/>
      <c r="EI300" s="42"/>
    </row>
    <row r="301" spans="1:139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  <c r="CW301" s="42"/>
      <c r="CX301" s="42"/>
      <c r="CY301" s="42"/>
      <c r="CZ301" s="42"/>
      <c r="DA301" s="42"/>
      <c r="DB301" s="42"/>
      <c r="DC301" s="42"/>
      <c r="DD301" s="42"/>
      <c r="DE301" s="42"/>
      <c r="DF301" s="42"/>
      <c r="DG301" s="42"/>
      <c r="DH301" s="42"/>
      <c r="DI301" s="42"/>
      <c r="DJ301" s="42"/>
      <c r="DK301" s="42"/>
      <c r="DL301" s="42"/>
      <c r="DM301" s="42"/>
      <c r="DN301" s="42"/>
      <c r="DO301" s="42"/>
      <c r="DP301" s="42"/>
      <c r="DQ301" s="42"/>
      <c r="DR301" s="42"/>
      <c r="DS301" s="42"/>
      <c r="DT301" s="42"/>
      <c r="DU301" s="42"/>
      <c r="DV301" s="42"/>
      <c r="DW301" s="42"/>
      <c r="DX301" s="42"/>
      <c r="DY301" s="42"/>
      <c r="DZ301" s="42"/>
      <c r="EA301" s="42"/>
      <c r="EB301" s="42"/>
      <c r="EC301" s="42"/>
      <c r="ED301" s="42"/>
      <c r="EE301" s="42"/>
      <c r="EF301" s="42"/>
      <c r="EG301" s="42"/>
      <c r="EH301" s="42"/>
      <c r="EI301" s="42"/>
    </row>
    <row r="302" spans="1:139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  <c r="CW302" s="42"/>
      <c r="CX302" s="42"/>
      <c r="CY302" s="42"/>
      <c r="CZ302" s="42"/>
      <c r="DA302" s="42"/>
      <c r="DB302" s="42"/>
      <c r="DC302" s="42"/>
      <c r="DD302" s="42"/>
      <c r="DE302" s="42"/>
      <c r="DF302" s="42"/>
      <c r="DG302" s="42"/>
      <c r="DH302" s="42"/>
      <c r="DI302" s="42"/>
      <c r="DJ302" s="42"/>
      <c r="DK302" s="42"/>
      <c r="DL302" s="42"/>
      <c r="DM302" s="42"/>
      <c r="DN302" s="42"/>
      <c r="DO302" s="42"/>
      <c r="DP302" s="42"/>
      <c r="DQ302" s="42"/>
      <c r="DR302" s="42"/>
      <c r="DS302" s="42"/>
      <c r="DT302" s="42"/>
      <c r="DU302" s="42"/>
      <c r="DV302" s="42"/>
      <c r="DW302" s="42"/>
      <c r="DX302" s="42"/>
      <c r="DY302" s="42"/>
      <c r="DZ302" s="42"/>
      <c r="EA302" s="42"/>
      <c r="EB302" s="42"/>
      <c r="EC302" s="42"/>
      <c r="ED302" s="42"/>
      <c r="EE302" s="42"/>
      <c r="EF302" s="42"/>
      <c r="EG302" s="42"/>
      <c r="EH302" s="42"/>
      <c r="EI302" s="42"/>
    </row>
    <row r="303" spans="1:139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  <c r="CW303" s="42"/>
      <c r="CX303" s="42"/>
      <c r="CY303" s="42"/>
      <c r="CZ303" s="42"/>
      <c r="DA303" s="42"/>
      <c r="DB303" s="42"/>
      <c r="DC303" s="42"/>
      <c r="DD303" s="42"/>
      <c r="DE303" s="42"/>
      <c r="DF303" s="42"/>
      <c r="DG303" s="42"/>
      <c r="DH303" s="42"/>
      <c r="DI303" s="42"/>
      <c r="DJ303" s="42"/>
      <c r="DK303" s="42"/>
      <c r="DL303" s="42"/>
      <c r="DM303" s="42"/>
      <c r="DN303" s="42"/>
      <c r="DO303" s="42"/>
      <c r="DP303" s="42"/>
      <c r="DQ303" s="42"/>
      <c r="DR303" s="42"/>
      <c r="DS303" s="42"/>
      <c r="DT303" s="42"/>
      <c r="DU303" s="42"/>
      <c r="DV303" s="42"/>
      <c r="DW303" s="42"/>
      <c r="DX303" s="42"/>
      <c r="DY303" s="42"/>
      <c r="DZ303" s="42"/>
      <c r="EA303" s="42"/>
      <c r="EB303" s="42"/>
      <c r="EC303" s="42"/>
      <c r="ED303" s="42"/>
      <c r="EE303" s="42"/>
      <c r="EF303" s="42"/>
      <c r="EG303" s="42"/>
      <c r="EH303" s="42"/>
      <c r="EI303" s="42"/>
    </row>
    <row r="304" spans="1:139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  <c r="CW304" s="42"/>
      <c r="CX304" s="42"/>
      <c r="CY304" s="42"/>
      <c r="CZ304" s="42"/>
      <c r="DA304" s="42"/>
      <c r="DB304" s="42"/>
      <c r="DC304" s="42"/>
      <c r="DD304" s="42"/>
      <c r="DE304" s="42"/>
      <c r="DF304" s="42"/>
      <c r="DG304" s="42"/>
      <c r="DH304" s="42"/>
      <c r="DI304" s="42"/>
      <c r="DJ304" s="42"/>
      <c r="DK304" s="42"/>
      <c r="DL304" s="42"/>
      <c r="DM304" s="42"/>
      <c r="DN304" s="42"/>
      <c r="DO304" s="42"/>
      <c r="DP304" s="42"/>
      <c r="DQ304" s="42"/>
      <c r="DR304" s="42"/>
      <c r="DS304" s="42"/>
      <c r="DT304" s="42"/>
      <c r="DU304" s="42"/>
      <c r="DV304" s="42"/>
      <c r="DW304" s="42"/>
      <c r="DX304" s="42"/>
      <c r="DY304" s="42"/>
      <c r="DZ304" s="42"/>
      <c r="EA304" s="42"/>
      <c r="EB304" s="42"/>
      <c r="EC304" s="42"/>
      <c r="ED304" s="42"/>
      <c r="EE304" s="42"/>
      <c r="EF304" s="42"/>
      <c r="EG304" s="42"/>
      <c r="EH304" s="42"/>
      <c r="EI304" s="42"/>
    </row>
    <row r="305" spans="1:139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  <c r="CW305" s="42"/>
      <c r="CX305" s="42"/>
      <c r="CY305" s="42"/>
      <c r="CZ305" s="42"/>
      <c r="DA305" s="42"/>
      <c r="DB305" s="42"/>
      <c r="DC305" s="42"/>
      <c r="DD305" s="42"/>
      <c r="DE305" s="42"/>
      <c r="DF305" s="42"/>
      <c r="DG305" s="42"/>
      <c r="DH305" s="42"/>
      <c r="DI305" s="42"/>
      <c r="DJ305" s="42"/>
      <c r="DK305" s="42"/>
      <c r="DL305" s="42"/>
      <c r="DM305" s="42"/>
      <c r="DN305" s="42"/>
      <c r="DO305" s="42"/>
      <c r="DP305" s="42"/>
      <c r="DQ305" s="42"/>
      <c r="DR305" s="42"/>
      <c r="DS305" s="42"/>
      <c r="DT305" s="42"/>
      <c r="DU305" s="42"/>
      <c r="DV305" s="42"/>
      <c r="DW305" s="42"/>
      <c r="DX305" s="42"/>
      <c r="DY305" s="42"/>
      <c r="DZ305" s="42"/>
      <c r="EA305" s="42"/>
      <c r="EB305" s="42"/>
      <c r="EC305" s="42"/>
      <c r="ED305" s="42"/>
      <c r="EE305" s="42"/>
      <c r="EF305" s="42"/>
      <c r="EG305" s="42"/>
      <c r="EH305" s="42"/>
      <c r="EI305" s="42"/>
    </row>
    <row r="306" spans="1:139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  <c r="CW306" s="42"/>
      <c r="CX306" s="42"/>
      <c r="CY306" s="42"/>
      <c r="CZ306" s="42"/>
      <c r="DA306" s="42"/>
      <c r="DB306" s="42"/>
      <c r="DC306" s="42"/>
      <c r="DD306" s="42"/>
      <c r="DE306" s="42"/>
      <c r="DF306" s="42"/>
      <c r="DG306" s="42"/>
      <c r="DH306" s="42"/>
      <c r="DI306" s="42"/>
      <c r="DJ306" s="4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2"/>
      <c r="EE306" s="42"/>
      <c r="EF306" s="42"/>
      <c r="EG306" s="42"/>
      <c r="EH306" s="42"/>
      <c r="EI306" s="42"/>
    </row>
    <row r="307" spans="1:139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  <c r="CW307" s="42"/>
      <c r="CX307" s="42"/>
      <c r="CY307" s="42"/>
      <c r="CZ307" s="42"/>
      <c r="DA307" s="42"/>
      <c r="DB307" s="42"/>
      <c r="DC307" s="42"/>
      <c r="DD307" s="42"/>
      <c r="DE307" s="42"/>
      <c r="DF307" s="42"/>
      <c r="DG307" s="42"/>
      <c r="DH307" s="42"/>
      <c r="DI307" s="42"/>
      <c r="DJ307" s="42"/>
      <c r="DK307" s="42"/>
      <c r="DL307" s="42"/>
      <c r="DM307" s="42"/>
      <c r="DN307" s="42"/>
      <c r="DO307" s="42"/>
      <c r="DP307" s="42"/>
      <c r="DQ307" s="42"/>
      <c r="DR307" s="42"/>
      <c r="DS307" s="42"/>
      <c r="DT307" s="42"/>
      <c r="DU307" s="42"/>
      <c r="DV307" s="42"/>
      <c r="DW307" s="42"/>
      <c r="DX307" s="42"/>
      <c r="DY307" s="42"/>
      <c r="DZ307" s="42"/>
      <c r="EA307" s="42"/>
      <c r="EB307" s="42"/>
      <c r="EC307" s="42"/>
      <c r="ED307" s="42"/>
      <c r="EE307" s="42"/>
      <c r="EF307" s="42"/>
      <c r="EG307" s="42"/>
      <c r="EH307" s="42"/>
      <c r="EI307" s="42"/>
    </row>
    <row r="308" spans="1:139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  <c r="CW308" s="42"/>
      <c r="CX308" s="42"/>
      <c r="CY308" s="42"/>
      <c r="CZ308" s="42"/>
      <c r="DA308" s="42"/>
      <c r="DB308" s="42"/>
      <c r="DC308" s="42"/>
      <c r="DD308" s="42"/>
      <c r="DE308" s="42"/>
      <c r="DF308" s="42"/>
      <c r="DG308" s="42"/>
      <c r="DH308" s="42"/>
      <c r="DI308" s="42"/>
      <c r="DJ308" s="42"/>
      <c r="DK308" s="42"/>
      <c r="DL308" s="42"/>
      <c r="DM308" s="42"/>
      <c r="DN308" s="42"/>
      <c r="DO308" s="42"/>
      <c r="DP308" s="42"/>
      <c r="DQ308" s="42"/>
      <c r="DR308" s="42"/>
      <c r="DS308" s="42"/>
      <c r="DT308" s="42"/>
      <c r="DU308" s="42"/>
      <c r="DV308" s="42"/>
      <c r="DW308" s="42"/>
      <c r="DX308" s="42"/>
      <c r="DY308" s="42"/>
      <c r="DZ308" s="42"/>
      <c r="EA308" s="42"/>
      <c r="EB308" s="42"/>
      <c r="EC308" s="42"/>
      <c r="ED308" s="42"/>
      <c r="EE308" s="42"/>
      <c r="EF308" s="42"/>
      <c r="EG308" s="42"/>
      <c r="EH308" s="42"/>
      <c r="EI308" s="42"/>
    </row>
    <row r="309" spans="1:13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  <c r="CW309" s="42"/>
      <c r="CX309" s="42"/>
      <c r="CY309" s="42"/>
      <c r="CZ309" s="42"/>
      <c r="DA309" s="42"/>
      <c r="DB309" s="42"/>
      <c r="DC309" s="42"/>
      <c r="DD309" s="42"/>
      <c r="DE309" s="42"/>
      <c r="DF309" s="42"/>
      <c r="DG309" s="42"/>
      <c r="DH309" s="42"/>
      <c r="DI309" s="42"/>
      <c r="DJ309" s="42"/>
      <c r="DK309" s="42"/>
      <c r="DL309" s="42"/>
      <c r="DM309" s="42"/>
      <c r="DN309" s="42"/>
      <c r="DO309" s="42"/>
      <c r="DP309" s="42"/>
      <c r="DQ309" s="42"/>
      <c r="DR309" s="42"/>
      <c r="DS309" s="42"/>
      <c r="DT309" s="42"/>
      <c r="DU309" s="42"/>
      <c r="DV309" s="42"/>
      <c r="DW309" s="42"/>
      <c r="DX309" s="42"/>
      <c r="DY309" s="42"/>
      <c r="DZ309" s="42"/>
      <c r="EA309" s="42"/>
      <c r="EB309" s="42"/>
      <c r="EC309" s="42"/>
      <c r="ED309" s="42"/>
      <c r="EE309" s="42"/>
      <c r="EF309" s="42"/>
      <c r="EG309" s="42"/>
      <c r="EH309" s="42"/>
      <c r="EI309" s="42"/>
    </row>
    <row r="310" spans="1:139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  <c r="CW310" s="42"/>
      <c r="CX310" s="42"/>
      <c r="CY310" s="42"/>
      <c r="CZ310" s="42"/>
      <c r="DA310" s="42"/>
      <c r="DB310" s="42"/>
      <c r="DC310" s="42"/>
      <c r="DD310" s="42"/>
      <c r="DE310" s="42"/>
      <c r="DF310" s="42"/>
      <c r="DG310" s="42"/>
      <c r="DH310" s="42"/>
      <c r="DI310" s="42"/>
      <c r="DJ310" s="42"/>
      <c r="DK310" s="42"/>
      <c r="DL310" s="42"/>
      <c r="DM310" s="42"/>
      <c r="DN310" s="42"/>
      <c r="DO310" s="42"/>
      <c r="DP310" s="42"/>
      <c r="DQ310" s="42"/>
      <c r="DR310" s="42"/>
      <c r="DS310" s="42"/>
      <c r="DT310" s="42"/>
      <c r="DU310" s="42"/>
      <c r="DV310" s="42"/>
      <c r="DW310" s="42"/>
      <c r="DX310" s="42"/>
      <c r="DY310" s="42"/>
      <c r="DZ310" s="42"/>
      <c r="EA310" s="42"/>
      <c r="EB310" s="42"/>
      <c r="EC310" s="42"/>
      <c r="ED310" s="42"/>
      <c r="EE310" s="42"/>
      <c r="EF310" s="42"/>
      <c r="EG310" s="42"/>
      <c r="EH310" s="42"/>
      <c r="EI310" s="42"/>
    </row>
    <row r="311" spans="1:139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  <c r="CW311" s="42"/>
      <c r="CX311" s="42"/>
      <c r="CY311" s="42"/>
      <c r="CZ311" s="42"/>
      <c r="DA311" s="42"/>
      <c r="DB311" s="42"/>
      <c r="DC311" s="42"/>
      <c r="DD311" s="42"/>
      <c r="DE311" s="42"/>
      <c r="DF311" s="42"/>
      <c r="DG311" s="42"/>
      <c r="DH311" s="42"/>
      <c r="DI311" s="42"/>
      <c r="DJ311" s="42"/>
      <c r="DK311" s="42"/>
      <c r="DL311" s="42"/>
      <c r="DM311" s="42"/>
      <c r="DN311" s="42"/>
      <c r="DO311" s="42"/>
      <c r="DP311" s="42"/>
      <c r="DQ311" s="42"/>
      <c r="DR311" s="42"/>
      <c r="DS311" s="42"/>
      <c r="DT311" s="42"/>
      <c r="DU311" s="42"/>
      <c r="DV311" s="42"/>
      <c r="DW311" s="42"/>
      <c r="DX311" s="42"/>
      <c r="DY311" s="42"/>
      <c r="DZ311" s="42"/>
      <c r="EA311" s="42"/>
      <c r="EB311" s="42"/>
      <c r="EC311" s="42"/>
      <c r="ED311" s="42"/>
      <c r="EE311" s="42"/>
      <c r="EF311" s="42"/>
      <c r="EG311" s="42"/>
      <c r="EH311" s="42"/>
      <c r="EI311" s="42"/>
    </row>
    <row r="312" spans="1:139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  <c r="CW312" s="42"/>
      <c r="CX312" s="42"/>
      <c r="CY312" s="42"/>
      <c r="CZ312" s="42"/>
      <c r="DA312" s="42"/>
      <c r="DB312" s="42"/>
      <c r="DC312" s="42"/>
      <c r="DD312" s="42"/>
      <c r="DE312" s="42"/>
      <c r="DF312" s="42"/>
      <c r="DG312" s="42"/>
      <c r="DH312" s="42"/>
      <c r="DI312" s="42"/>
      <c r="DJ312" s="42"/>
      <c r="DK312" s="42"/>
      <c r="DL312" s="42"/>
      <c r="DM312" s="42"/>
      <c r="DN312" s="42"/>
      <c r="DO312" s="42"/>
      <c r="DP312" s="42"/>
      <c r="DQ312" s="42"/>
      <c r="DR312" s="42"/>
      <c r="DS312" s="42"/>
      <c r="DT312" s="42"/>
      <c r="DU312" s="42"/>
      <c r="DV312" s="42"/>
      <c r="DW312" s="42"/>
      <c r="DX312" s="42"/>
      <c r="DY312" s="42"/>
      <c r="DZ312" s="42"/>
      <c r="EA312" s="42"/>
      <c r="EB312" s="42"/>
      <c r="EC312" s="42"/>
      <c r="ED312" s="42"/>
      <c r="EE312" s="42"/>
      <c r="EF312" s="42"/>
      <c r="EG312" s="42"/>
      <c r="EH312" s="42"/>
      <c r="EI312" s="42"/>
    </row>
    <row r="313" spans="1:139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  <c r="CW313" s="42"/>
      <c r="CX313" s="42"/>
      <c r="CY313" s="42"/>
      <c r="CZ313" s="42"/>
      <c r="DA313" s="42"/>
      <c r="DB313" s="42"/>
      <c r="DC313" s="42"/>
      <c r="DD313" s="42"/>
      <c r="DE313" s="42"/>
      <c r="DF313" s="42"/>
      <c r="DG313" s="42"/>
      <c r="DH313" s="42"/>
      <c r="DI313" s="42"/>
      <c r="DJ313" s="4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2"/>
      <c r="EF313" s="42"/>
      <c r="EG313" s="42"/>
      <c r="EH313" s="42"/>
      <c r="EI313" s="42"/>
    </row>
    <row r="314" spans="1:139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  <c r="CW314" s="42"/>
      <c r="CX314" s="42"/>
      <c r="CY314" s="42"/>
      <c r="CZ314" s="42"/>
      <c r="DA314" s="42"/>
      <c r="DB314" s="42"/>
      <c r="DC314" s="42"/>
      <c r="DD314" s="42"/>
      <c r="DE314" s="42"/>
      <c r="DF314" s="42"/>
      <c r="DG314" s="42"/>
      <c r="DH314" s="42"/>
      <c r="DI314" s="42"/>
      <c r="DJ314" s="4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2"/>
      <c r="EF314" s="42"/>
      <c r="EG314" s="42"/>
      <c r="EH314" s="42"/>
      <c r="EI314" s="42"/>
    </row>
    <row r="315" spans="1:139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  <c r="CW315" s="42"/>
      <c r="CX315" s="42"/>
      <c r="CY315" s="42"/>
      <c r="CZ315" s="42"/>
      <c r="DA315" s="42"/>
      <c r="DB315" s="42"/>
      <c r="DC315" s="42"/>
      <c r="DD315" s="42"/>
      <c r="DE315" s="42"/>
      <c r="DF315" s="42"/>
      <c r="DG315" s="42"/>
      <c r="DH315" s="42"/>
      <c r="DI315" s="42"/>
      <c r="DJ315" s="42"/>
      <c r="DK315" s="42"/>
      <c r="DL315" s="42"/>
      <c r="DM315" s="42"/>
      <c r="DN315" s="42"/>
      <c r="DO315" s="42"/>
      <c r="DP315" s="42"/>
      <c r="DQ315" s="42"/>
      <c r="DR315" s="42"/>
      <c r="DS315" s="42"/>
      <c r="DT315" s="42"/>
      <c r="DU315" s="42"/>
      <c r="DV315" s="42"/>
      <c r="DW315" s="42"/>
      <c r="DX315" s="42"/>
      <c r="DY315" s="42"/>
      <c r="DZ315" s="42"/>
      <c r="EA315" s="42"/>
      <c r="EB315" s="42"/>
      <c r="EC315" s="42"/>
      <c r="ED315" s="42"/>
      <c r="EE315" s="42"/>
      <c r="EF315" s="42"/>
      <c r="EG315" s="42"/>
      <c r="EH315" s="42"/>
      <c r="EI315" s="42"/>
    </row>
    <row r="316" spans="1:139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  <c r="CW316" s="42"/>
      <c r="CX316" s="42"/>
      <c r="CY316" s="42"/>
      <c r="CZ316" s="42"/>
      <c r="DA316" s="42"/>
      <c r="DB316" s="42"/>
      <c r="DC316" s="42"/>
      <c r="DD316" s="42"/>
      <c r="DE316" s="42"/>
      <c r="DF316" s="42"/>
      <c r="DG316" s="42"/>
      <c r="DH316" s="42"/>
      <c r="DI316" s="42"/>
      <c r="DJ316" s="42"/>
      <c r="DK316" s="42"/>
      <c r="DL316" s="42"/>
      <c r="DM316" s="42"/>
      <c r="DN316" s="42"/>
      <c r="DO316" s="42"/>
      <c r="DP316" s="42"/>
      <c r="DQ316" s="42"/>
      <c r="DR316" s="42"/>
      <c r="DS316" s="42"/>
      <c r="DT316" s="42"/>
      <c r="DU316" s="42"/>
      <c r="DV316" s="42"/>
      <c r="DW316" s="42"/>
      <c r="DX316" s="42"/>
      <c r="DY316" s="42"/>
      <c r="DZ316" s="42"/>
      <c r="EA316" s="42"/>
      <c r="EB316" s="42"/>
      <c r="EC316" s="42"/>
      <c r="ED316" s="42"/>
      <c r="EE316" s="42"/>
      <c r="EF316" s="42"/>
      <c r="EG316" s="42"/>
      <c r="EH316" s="42"/>
      <c r="EI316" s="42"/>
    </row>
    <row r="317" spans="1:139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  <c r="CW317" s="42"/>
      <c r="CX317" s="42"/>
      <c r="CY317" s="42"/>
      <c r="CZ317" s="42"/>
      <c r="DA317" s="42"/>
      <c r="DB317" s="42"/>
      <c r="DC317" s="42"/>
      <c r="DD317" s="42"/>
      <c r="DE317" s="42"/>
      <c r="DF317" s="42"/>
      <c r="DG317" s="42"/>
      <c r="DH317" s="42"/>
      <c r="DI317" s="42"/>
      <c r="DJ317" s="42"/>
      <c r="DK317" s="42"/>
      <c r="DL317" s="42"/>
      <c r="DM317" s="42"/>
      <c r="DN317" s="42"/>
      <c r="DO317" s="42"/>
      <c r="DP317" s="42"/>
      <c r="DQ317" s="42"/>
      <c r="DR317" s="42"/>
      <c r="DS317" s="42"/>
      <c r="DT317" s="42"/>
      <c r="DU317" s="42"/>
      <c r="DV317" s="42"/>
      <c r="DW317" s="42"/>
      <c r="DX317" s="42"/>
      <c r="DY317" s="42"/>
      <c r="DZ317" s="42"/>
      <c r="EA317" s="42"/>
      <c r="EB317" s="42"/>
      <c r="EC317" s="42"/>
      <c r="ED317" s="42"/>
      <c r="EE317" s="42"/>
      <c r="EF317" s="42"/>
      <c r="EG317" s="42"/>
      <c r="EH317" s="42"/>
      <c r="EI317" s="42"/>
    </row>
    <row r="318" spans="1:139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  <c r="CW318" s="42"/>
      <c r="CX318" s="42"/>
      <c r="CY318" s="42"/>
      <c r="CZ318" s="42"/>
      <c r="DA318" s="42"/>
      <c r="DB318" s="42"/>
      <c r="DC318" s="42"/>
      <c r="DD318" s="42"/>
      <c r="DE318" s="42"/>
      <c r="DF318" s="42"/>
      <c r="DG318" s="42"/>
      <c r="DH318" s="42"/>
      <c r="DI318" s="42"/>
      <c r="DJ318" s="42"/>
      <c r="DK318" s="42"/>
      <c r="DL318" s="42"/>
      <c r="DM318" s="42"/>
      <c r="DN318" s="42"/>
      <c r="DO318" s="42"/>
      <c r="DP318" s="42"/>
      <c r="DQ318" s="42"/>
      <c r="DR318" s="42"/>
      <c r="DS318" s="42"/>
      <c r="DT318" s="42"/>
      <c r="DU318" s="42"/>
      <c r="DV318" s="42"/>
      <c r="DW318" s="42"/>
      <c r="DX318" s="42"/>
      <c r="DY318" s="42"/>
      <c r="DZ318" s="42"/>
      <c r="EA318" s="42"/>
      <c r="EB318" s="42"/>
      <c r="EC318" s="42"/>
      <c r="ED318" s="42"/>
      <c r="EE318" s="42"/>
      <c r="EF318" s="42"/>
      <c r="EG318" s="42"/>
      <c r="EH318" s="42"/>
      <c r="EI318" s="42"/>
    </row>
    <row r="319" spans="1:13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  <c r="CW319" s="42"/>
      <c r="CX319" s="42"/>
      <c r="CY319" s="42"/>
      <c r="CZ319" s="42"/>
      <c r="DA319" s="42"/>
      <c r="DB319" s="42"/>
      <c r="DC319" s="42"/>
      <c r="DD319" s="42"/>
      <c r="DE319" s="42"/>
      <c r="DF319" s="42"/>
      <c r="DG319" s="42"/>
      <c r="DH319" s="42"/>
      <c r="DI319" s="42"/>
      <c r="DJ319" s="42"/>
      <c r="DK319" s="42"/>
      <c r="DL319" s="42"/>
      <c r="DM319" s="42"/>
      <c r="DN319" s="42"/>
      <c r="DO319" s="42"/>
      <c r="DP319" s="42"/>
      <c r="DQ319" s="42"/>
      <c r="DR319" s="42"/>
      <c r="DS319" s="42"/>
      <c r="DT319" s="42"/>
      <c r="DU319" s="42"/>
      <c r="DV319" s="42"/>
      <c r="DW319" s="42"/>
      <c r="DX319" s="42"/>
      <c r="DY319" s="42"/>
      <c r="DZ319" s="42"/>
      <c r="EA319" s="42"/>
      <c r="EB319" s="42"/>
      <c r="EC319" s="42"/>
      <c r="ED319" s="42"/>
      <c r="EE319" s="42"/>
      <c r="EF319" s="42"/>
      <c r="EG319" s="42"/>
      <c r="EH319" s="42"/>
      <c r="EI319" s="42"/>
    </row>
    <row r="320" spans="1:139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  <c r="CW320" s="42"/>
      <c r="CX320" s="42"/>
      <c r="CY320" s="42"/>
      <c r="CZ320" s="42"/>
      <c r="DA320" s="42"/>
      <c r="DB320" s="42"/>
      <c r="DC320" s="42"/>
      <c r="DD320" s="42"/>
      <c r="DE320" s="42"/>
      <c r="DF320" s="42"/>
      <c r="DG320" s="42"/>
      <c r="DH320" s="42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2"/>
      <c r="EF320" s="42"/>
      <c r="EG320" s="42"/>
      <c r="EH320" s="42"/>
      <c r="EI320" s="42"/>
    </row>
    <row r="321" spans="1:139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  <c r="CW321" s="42"/>
      <c r="CX321" s="42"/>
      <c r="CY321" s="42"/>
      <c r="CZ321" s="42"/>
      <c r="DA321" s="42"/>
      <c r="DB321" s="42"/>
      <c r="DC321" s="42"/>
      <c r="DD321" s="42"/>
      <c r="DE321" s="42"/>
      <c r="DF321" s="42"/>
      <c r="DG321" s="42"/>
      <c r="DH321" s="42"/>
      <c r="DI321" s="42"/>
      <c r="DJ321" s="42"/>
      <c r="DK321" s="42"/>
      <c r="DL321" s="42"/>
      <c r="DM321" s="42"/>
      <c r="DN321" s="42"/>
      <c r="DO321" s="42"/>
      <c r="DP321" s="42"/>
      <c r="DQ321" s="42"/>
      <c r="DR321" s="42"/>
      <c r="DS321" s="42"/>
      <c r="DT321" s="42"/>
      <c r="DU321" s="42"/>
      <c r="DV321" s="42"/>
      <c r="DW321" s="42"/>
      <c r="DX321" s="42"/>
      <c r="DY321" s="42"/>
      <c r="DZ321" s="42"/>
      <c r="EA321" s="42"/>
      <c r="EB321" s="42"/>
      <c r="EC321" s="42"/>
      <c r="ED321" s="42"/>
      <c r="EE321" s="42"/>
      <c r="EF321" s="42"/>
      <c r="EG321" s="42"/>
      <c r="EH321" s="42"/>
      <c r="EI321" s="42"/>
    </row>
    <row r="322" spans="1:139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  <c r="CW322" s="42"/>
      <c r="CX322" s="42"/>
      <c r="CY322" s="42"/>
      <c r="CZ322" s="42"/>
      <c r="DA322" s="42"/>
      <c r="DB322" s="42"/>
      <c r="DC322" s="42"/>
      <c r="DD322" s="42"/>
      <c r="DE322" s="42"/>
      <c r="DF322" s="42"/>
      <c r="DG322" s="42"/>
      <c r="DH322" s="42"/>
      <c r="DI322" s="42"/>
      <c r="DJ322" s="42"/>
      <c r="DK322" s="42"/>
      <c r="DL322" s="42"/>
      <c r="DM322" s="42"/>
      <c r="DN322" s="42"/>
      <c r="DO322" s="42"/>
      <c r="DP322" s="42"/>
      <c r="DQ322" s="42"/>
      <c r="DR322" s="42"/>
      <c r="DS322" s="42"/>
      <c r="DT322" s="42"/>
      <c r="DU322" s="42"/>
      <c r="DV322" s="42"/>
      <c r="DW322" s="42"/>
      <c r="DX322" s="42"/>
      <c r="DY322" s="42"/>
      <c r="DZ322" s="42"/>
      <c r="EA322" s="42"/>
      <c r="EB322" s="42"/>
      <c r="EC322" s="42"/>
      <c r="ED322" s="42"/>
      <c r="EE322" s="42"/>
      <c r="EF322" s="42"/>
      <c r="EG322" s="42"/>
      <c r="EH322" s="42"/>
      <c r="EI322" s="42"/>
    </row>
    <row r="323" spans="1:139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  <c r="CW323" s="42"/>
      <c r="CX323" s="42"/>
      <c r="CY323" s="42"/>
      <c r="CZ323" s="42"/>
      <c r="DA323" s="42"/>
      <c r="DB323" s="42"/>
      <c r="DC323" s="42"/>
      <c r="DD323" s="42"/>
      <c r="DE323" s="42"/>
      <c r="DF323" s="42"/>
      <c r="DG323" s="42"/>
      <c r="DH323" s="42"/>
      <c r="DI323" s="42"/>
      <c r="DJ323" s="42"/>
      <c r="DK323" s="42"/>
      <c r="DL323" s="42"/>
      <c r="DM323" s="42"/>
      <c r="DN323" s="42"/>
      <c r="DO323" s="42"/>
      <c r="DP323" s="42"/>
      <c r="DQ323" s="42"/>
      <c r="DR323" s="42"/>
      <c r="DS323" s="42"/>
      <c r="DT323" s="42"/>
      <c r="DU323" s="42"/>
      <c r="DV323" s="42"/>
      <c r="DW323" s="42"/>
      <c r="DX323" s="42"/>
      <c r="DY323" s="42"/>
      <c r="DZ323" s="42"/>
      <c r="EA323" s="42"/>
      <c r="EB323" s="42"/>
      <c r="EC323" s="42"/>
      <c r="ED323" s="42"/>
      <c r="EE323" s="42"/>
      <c r="EF323" s="42"/>
      <c r="EG323" s="42"/>
      <c r="EH323" s="42"/>
      <c r="EI323" s="42"/>
    </row>
    <row r="324" spans="1:139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  <c r="CW324" s="42"/>
      <c r="CX324" s="42"/>
      <c r="CY324" s="42"/>
      <c r="CZ324" s="42"/>
      <c r="DA324" s="42"/>
      <c r="DB324" s="42"/>
      <c r="DC324" s="42"/>
      <c r="DD324" s="42"/>
      <c r="DE324" s="42"/>
      <c r="DF324" s="42"/>
      <c r="DG324" s="42"/>
      <c r="DH324" s="42"/>
      <c r="DI324" s="42"/>
      <c r="DJ324" s="42"/>
      <c r="DK324" s="42"/>
      <c r="DL324" s="42"/>
      <c r="DM324" s="42"/>
      <c r="DN324" s="42"/>
      <c r="DO324" s="42"/>
      <c r="DP324" s="42"/>
      <c r="DQ324" s="42"/>
      <c r="DR324" s="42"/>
      <c r="DS324" s="42"/>
      <c r="DT324" s="42"/>
      <c r="DU324" s="42"/>
      <c r="DV324" s="42"/>
      <c r="DW324" s="42"/>
      <c r="DX324" s="42"/>
      <c r="DY324" s="42"/>
      <c r="DZ324" s="42"/>
      <c r="EA324" s="42"/>
      <c r="EB324" s="42"/>
      <c r="EC324" s="42"/>
      <c r="ED324" s="42"/>
      <c r="EE324" s="42"/>
      <c r="EF324" s="42"/>
      <c r="EG324" s="42"/>
      <c r="EH324" s="42"/>
      <c r="EI324" s="42"/>
    </row>
    <row r="325" spans="1:139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  <c r="CW325" s="42"/>
      <c r="CX325" s="42"/>
      <c r="CY325" s="42"/>
      <c r="CZ325" s="42"/>
      <c r="DA325" s="42"/>
      <c r="DB325" s="42"/>
      <c r="DC325" s="42"/>
      <c r="DD325" s="42"/>
      <c r="DE325" s="42"/>
      <c r="DF325" s="42"/>
      <c r="DG325" s="42"/>
      <c r="DH325" s="42"/>
      <c r="DI325" s="42"/>
      <c r="DJ325" s="42"/>
      <c r="DK325" s="42"/>
      <c r="DL325" s="42"/>
      <c r="DM325" s="42"/>
      <c r="DN325" s="42"/>
      <c r="DO325" s="42"/>
      <c r="DP325" s="42"/>
      <c r="DQ325" s="42"/>
      <c r="DR325" s="42"/>
      <c r="DS325" s="42"/>
      <c r="DT325" s="42"/>
      <c r="DU325" s="42"/>
      <c r="DV325" s="42"/>
      <c r="DW325" s="42"/>
      <c r="DX325" s="42"/>
      <c r="DY325" s="42"/>
      <c r="DZ325" s="42"/>
      <c r="EA325" s="42"/>
      <c r="EB325" s="42"/>
      <c r="EC325" s="42"/>
      <c r="ED325" s="42"/>
      <c r="EE325" s="42"/>
      <c r="EF325" s="42"/>
      <c r="EG325" s="42"/>
      <c r="EH325" s="42"/>
      <c r="EI325" s="42"/>
    </row>
    <row r="326" spans="1:139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  <c r="CW326" s="42"/>
      <c r="CX326" s="42"/>
      <c r="CY326" s="42"/>
      <c r="CZ326" s="42"/>
      <c r="DA326" s="42"/>
      <c r="DB326" s="42"/>
      <c r="DC326" s="42"/>
      <c r="DD326" s="42"/>
      <c r="DE326" s="42"/>
      <c r="DF326" s="42"/>
      <c r="DG326" s="42"/>
      <c r="DH326" s="42"/>
      <c r="DI326" s="42"/>
      <c r="DJ326" s="42"/>
      <c r="DK326" s="42"/>
      <c r="DL326" s="42"/>
      <c r="DM326" s="42"/>
      <c r="DN326" s="42"/>
      <c r="DO326" s="42"/>
      <c r="DP326" s="42"/>
      <c r="DQ326" s="42"/>
      <c r="DR326" s="42"/>
      <c r="DS326" s="42"/>
      <c r="DT326" s="42"/>
      <c r="DU326" s="42"/>
      <c r="DV326" s="42"/>
      <c r="DW326" s="42"/>
      <c r="DX326" s="42"/>
      <c r="DY326" s="42"/>
      <c r="DZ326" s="42"/>
      <c r="EA326" s="42"/>
      <c r="EB326" s="42"/>
      <c r="EC326" s="42"/>
      <c r="ED326" s="42"/>
      <c r="EE326" s="42"/>
      <c r="EF326" s="42"/>
      <c r="EG326" s="42"/>
      <c r="EH326" s="42"/>
      <c r="EI326" s="42"/>
    </row>
    <row r="327" spans="1:139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  <c r="CW327" s="42"/>
      <c r="CX327" s="42"/>
      <c r="CY327" s="42"/>
      <c r="CZ327" s="42"/>
      <c r="DA327" s="42"/>
      <c r="DB327" s="42"/>
      <c r="DC327" s="42"/>
      <c r="DD327" s="42"/>
      <c r="DE327" s="42"/>
      <c r="DF327" s="42"/>
      <c r="DG327" s="42"/>
      <c r="DH327" s="42"/>
      <c r="DI327" s="42"/>
      <c r="DJ327" s="42"/>
      <c r="DK327" s="42"/>
      <c r="DL327" s="42"/>
      <c r="DM327" s="42"/>
      <c r="DN327" s="42"/>
      <c r="DO327" s="42"/>
      <c r="DP327" s="42"/>
      <c r="DQ327" s="42"/>
      <c r="DR327" s="42"/>
      <c r="DS327" s="42"/>
      <c r="DT327" s="42"/>
      <c r="DU327" s="42"/>
      <c r="DV327" s="42"/>
      <c r="DW327" s="42"/>
      <c r="DX327" s="42"/>
      <c r="DY327" s="42"/>
      <c r="DZ327" s="42"/>
      <c r="EA327" s="42"/>
      <c r="EB327" s="42"/>
      <c r="EC327" s="42"/>
      <c r="ED327" s="42"/>
      <c r="EE327" s="42"/>
      <c r="EF327" s="42"/>
      <c r="EG327" s="42"/>
      <c r="EH327" s="42"/>
      <c r="EI327" s="42"/>
    </row>
    <row r="328" spans="1:139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  <c r="CW328" s="42"/>
      <c r="CX328" s="42"/>
      <c r="CY328" s="42"/>
      <c r="CZ328" s="42"/>
      <c r="DA328" s="42"/>
      <c r="DB328" s="42"/>
      <c r="DC328" s="42"/>
      <c r="DD328" s="42"/>
      <c r="DE328" s="42"/>
      <c r="DF328" s="42"/>
      <c r="DG328" s="42"/>
      <c r="DH328" s="42"/>
      <c r="DI328" s="42"/>
      <c r="DJ328" s="42"/>
      <c r="DK328" s="42"/>
      <c r="DL328" s="42"/>
      <c r="DM328" s="42"/>
      <c r="DN328" s="42"/>
      <c r="DO328" s="42"/>
      <c r="DP328" s="42"/>
      <c r="DQ328" s="42"/>
      <c r="DR328" s="42"/>
      <c r="DS328" s="42"/>
      <c r="DT328" s="42"/>
      <c r="DU328" s="42"/>
      <c r="DV328" s="42"/>
      <c r="DW328" s="42"/>
      <c r="DX328" s="42"/>
      <c r="DY328" s="42"/>
      <c r="DZ328" s="42"/>
      <c r="EA328" s="42"/>
      <c r="EB328" s="42"/>
      <c r="EC328" s="42"/>
      <c r="ED328" s="42"/>
      <c r="EE328" s="42"/>
      <c r="EF328" s="42"/>
      <c r="EG328" s="42"/>
      <c r="EH328" s="42"/>
      <c r="EI328" s="42"/>
    </row>
    <row r="329" spans="1:13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  <c r="CW329" s="42"/>
      <c r="CX329" s="42"/>
      <c r="CY329" s="42"/>
      <c r="CZ329" s="42"/>
      <c r="DA329" s="42"/>
      <c r="DB329" s="42"/>
      <c r="DC329" s="42"/>
      <c r="DD329" s="42"/>
      <c r="DE329" s="42"/>
      <c r="DF329" s="42"/>
      <c r="DG329" s="42"/>
      <c r="DH329" s="42"/>
      <c r="DI329" s="42"/>
      <c r="DJ329" s="42"/>
      <c r="DK329" s="42"/>
      <c r="DL329" s="42"/>
      <c r="DM329" s="42"/>
      <c r="DN329" s="42"/>
      <c r="DO329" s="42"/>
      <c r="DP329" s="42"/>
      <c r="DQ329" s="42"/>
      <c r="DR329" s="42"/>
      <c r="DS329" s="42"/>
      <c r="DT329" s="42"/>
      <c r="DU329" s="42"/>
      <c r="DV329" s="42"/>
      <c r="DW329" s="42"/>
      <c r="DX329" s="42"/>
      <c r="DY329" s="42"/>
      <c r="DZ329" s="42"/>
      <c r="EA329" s="42"/>
      <c r="EB329" s="42"/>
      <c r="EC329" s="42"/>
      <c r="ED329" s="42"/>
      <c r="EE329" s="42"/>
      <c r="EF329" s="42"/>
      <c r="EG329" s="42"/>
      <c r="EH329" s="42"/>
      <c r="EI329" s="42"/>
    </row>
    <row r="330" spans="1:139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  <c r="CW330" s="42"/>
      <c r="CX330" s="42"/>
      <c r="CY330" s="42"/>
      <c r="CZ330" s="42"/>
      <c r="DA330" s="42"/>
      <c r="DB330" s="42"/>
      <c r="DC330" s="42"/>
      <c r="DD330" s="42"/>
      <c r="DE330" s="42"/>
      <c r="DF330" s="42"/>
      <c r="DG330" s="42"/>
      <c r="DH330" s="42"/>
      <c r="DI330" s="42"/>
      <c r="DJ330" s="42"/>
      <c r="DK330" s="42"/>
      <c r="DL330" s="42"/>
      <c r="DM330" s="42"/>
      <c r="DN330" s="42"/>
      <c r="DO330" s="42"/>
      <c r="DP330" s="42"/>
      <c r="DQ330" s="42"/>
      <c r="DR330" s="42"/>
      <c r="DS330" s="42"/>
      <c r="DT330" s="42"/>
      <c r="DU330" s="42"/>
      <c r="DV330" s="42"/>
      <c r="DW330" s="42"/>
      <c r="DX330" s="42"/>
      <c r="DY330" s="42"/>
      <c r="DZ330" s="42"/>
      <c r="EA330" s="42"/>
      <c r="EB330" s="42"/>
      <c r="EC330" s="42"/>
      <c r="ED330" s="42"/>
      <c r="EE330" s="42"/>
      <c r="EF330" s="42"/>
      <c r="EG330" s="42"/>
      <c r="EH330" s="42"/>
      <c r="EI330" s="42"/>
    </row>
    <row r="331" spans="1:139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  <c r="CW331" s="42"/>
      <c r="CX331" s="42"/>
      <c r="CY331" s="42"/>
      <c r="CZ331" s="42"/>
      <c r="DA331" s="42"/>
      <c r="DB331" s="42"/>
      <c r="DC331" s="42"/>
      <c r="DD331" s="42"/>
      <c r="DE331" s="42"/>
      <c r="DF331" s="42"/>
      <c r="DG331" s="42"/>
      <c r="DH331" s="42"/>
      <c r="DI331" s="42"/>
      <c r="DJ331" s="42"/>
      <c r="DK331" s="42"/>
      <c r="DL331" s="42"/>
      <c r="DM331" s="42"/>
      <c r="DN331" s="42"/>
      <c r="DO331" s="42"/>
      <c r="DP331" s="42"/>
      <c r="DQ331" s="42"/>
      <c r="DR331" s="42"/>
      <c r="DS331" s="42"/>
      <c r="DT331" s="42"/>
      <c r="DU331" s="42"/>
      <c r="DV331" s="42"/>
      <c r="DW331" s="42"/>
      <c r="DX331" s="42"/>
      <c r="DY331" s="42"/>
      <c r="DZ331" s="42"/>
      <c r="EA331" s="42"/>
      <c r="EB331" s="42"/>
      <c r="EC331" s="42"/>
      <c r="ED331" s="42"/>
      <c r="EE331" s="42"/>
      <c r="EF331" s="42"/>
      <c r="EG331" s="42"/>
      <c r="EH331" s="42"/>
      <c r="EI331" s="42"/>
    </row>
    <row r="332" spans="1:139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  <c r="CW332" s="42"/>
      <c r="CX332" s="42"/>
      <c r="CY332" s="42"/>
      <c r="CZ332" s="42"/>
      <c r="DA332" s="42"/>
      <c r="DB332" s="42"/>
      <c r="DC332" s="42"/>
      <c r="DD332" s="42"/>
      <c r="DE332" s="42"/>
      <c r="DF332" s="42"/>
      <c r="DG332" s="42"/>
      <c r="DH332" s="42"/>
      <c r="DI332" s="42"/>
      <c r="DJ332" s="42"/>
      <c r="DK332" s="42"/>
      <c r="DL332" s="42"/>
      <c r="DM332" s="42"/>
      <c r="DN332" s="42"/>
      <c r="DO332" s="42"/>
      <c r="DP332" s="42"/>
      <c r="DQ332" s="42"/>
      <c r="DR332" s="42"/>
      <c r="DS332" s="42"/>
      <c r="DT332" s="42"/>
      <c r="DU332" s="42"/>
      <c r="DV332" s="42"/>
      <c r="DW332" s="42"/>
      <c r="DX332" s="42"/>
      <c r="DY332" s="42"/>
      <c r="DZ332" s="42"/>
      <c r="EA332" s="42"/>
      <c r="EB332" s="42"/>
      <c r="EC332" s="42"/>
      <c r="ED332" s="42"/>
      <c r="EE332" s="42"/>
      <c r="EF332" s="42"/>
      <c r="EG332" s="42"/>
      <c r="EH332" s="42"/>
      <c r="EI332" s="42"/>
    </row>
    <row r="333" spans="1:139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  <c r="CW333" s="42"/>
      <c r="CX333" s="42"/>
      <c r="CY333" s="42"/>
      <c r="CZ333" s="42"/>
      <c r="DA333" s="42"/>
      <c r="DB333" s="42"/>
      <c r="DC333" s="42"/>
      <c r="DD333" s="42"/>
      <c r="DE333" s="42"/>
      <c r="DF333" s="42"/>
      <c r="DG333" s="42"/>
      <c r="DH333" s="42"/>
      <c r="DI333" s="42"/>
      <c r="DJ333" s="42"/>
      <c r="DK333" s="42"/>
      <c r="DL333" s="42"/>
      <c r="DM333" s="42"/>
      <c r="DN333" s="42"/>
      <c r="DO333" s="42"/>
      <c r="DP333" s="42"/>
      <c r="DQ333" s="42"/>
      <c r="DR333" s="42"/>
      <c r="DS333" s="42"/>
      <c r="DT333" s="42"/>
      <c r="DU333" s="42"/>
      <c r="DV333" s="42"/>
      <c r="DW333" s="42"/>
      <c r="DX333" s="42"/>
      <c r="DY333" s="42"/>
      <c r="DZ333" s="42"/>
      <c r="EA333" s="42"/>
      <c r="EB333" s="42"/>
      <c r="EC333" s="42"/>
      <c r="ED333" s="42"/>
      <c r="EE333" s="42"/>
      <c r="EF333" s="42"/>
      <c r="EG333" s="42"/>
      <c r="EH333" s="42"/>
      <c r="EI333" s="42"/>
    </row>
    <row r="334" spans="1:139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  <c r="CW334" s="42"/>
      <c r="CX334" s="42"/>
      <c r="CY334" s="42"/>
      <c r="CZ334" s="42"/>
      <c r="DA334" s="42"/>
      <c r="DB334" s="42"/>
      <c r="DC334" s="42"/>
      <c r="DD334" s="42"/>
      <c r="DE334" s="42"/>
      <c r="DF334" s="42"/>
      <c r="DG334" s="42"/>
      <c r="DH334" s="42"/>
      <c r="DI334" s="42"/>
      <c r="DJ334" s="42"/>
      <c r="DK334" s="42"/>
      <c r="DL334" s="42"/>
      <c r="DM334" s="42"/>
      <c r="DN334" s="42"/>
      <c r="DO334" s="42"/>
      <c r="DP334" s="42"/>
      <c r="DQ334" s="42"/>
      <c r="DR334" s="42"/>
      <c r="DS334" s="42"/>
      <c r="DT334" s="42"/>
      <c r="DU334" s="42"/>
      <c r="DV334" s="42"/>
      <c r="DW334" s="42"/>
      <c r="DX334" s="42"/>
      <c r="DY334" s="42"/>
      <c r="DZ334" s="42"/>
      <c r="EA334" s="42"/>
      <c r="EB334" s="42"/>
      <c r="EC334" s="42"/>
      <c r="ED334" s="42"/>
      <c r="EE334" s="42"/>
      <c r="EF334" s="42"/>
      <c r="EG334" s="42"/>
      <c r="EH334" s="42"/>
      <c r="EI334" s="42"/>
    </row>
    <row r="335" spans="1:139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  <c r="CW335" s="42"/>
      <c r="CX335" s="42"/>
      <c r="CY335" s="42"/>
      <c r="CZ335" s="42"/>
      <c r="DA335" s="42"/>
      <c r="DB335" s="42"/>
      <c r="DC335" s="42"/>
      <c r="DD335" s="42"/>
      <c r="DE335" s="42"/>
      <c r="DF335" s="42"/>
      <c r="DG335" s="42"/>
      <c r="DH335" s="42"/>
      <c r="DI335" s="42"/>
      <c r="DJ335" s="42"/>
      <c r="DK335" s="42"/>
      <c r="DL335" s="42"/>
      <c r="DM335" s="42"/>
      <c r="DN335" s="42"/>
      <c r="DO335" s="42"/>
      <c r="DP335" s="42"/>
      <c r="DQ335" s="42"/>
      <c r="DR335" s="42"/>
      <c r="DS335" s="42"/>
      <c r="DT335" s="42"/>
      <c r="DU335" s="42"/>
      <c r="DV335" s="42"/>
      <c r="DW335" s="42"/>
      <c r="DX335" s="42"/>
      <c r="DY335" s="42"/>
      <c r="DZ335" s="42"/>
      <c r="EA335" s="42"/>
      <c r="EB335" s="42"/>
      <c r="EC335" s="42"/>
      <c r="ED335" s="42"/>
      <c r="EE335" s="42"/>
      <c r="EF335" s="42"/>
      <c r="EG335" s="42"/>
      <c r="EH335" s="42"/>
      <c r="EI335" s="42"/>
    </row>
    <row r="336" spans="1:139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  <c r="CW336" s="42"/>
      <c r="CX336" s="42"/>
      <c r="CY336" s="42"/>
      <c r="CZ336" s="42"/>
      <c r="DA336" s="42"/>
      <c r="DB336" s="42"/>
      <c r="DC336" s="42"/>
      <c r="DD336" s="42"/>
      <c r="DE336" s="42"/>
      <c r="DF336" s="42"/>
      <c r="DG336" s="42"/>
      <c r="DH336" s="42"/>
      <c r="DI336" s="42"/>
      <c r="DJ336" s="42"/>
      <c r="DK336" s="42"/>
      <c r="DL336" s="42"/>
      <c r="DM336" s="42"/>
      <c r="DN336" s="42"/>
      <c r="DO336" s="42"/>
      <c r="DP336" s="42"/>
      <c r="DQ336" s="42"/>
      <c r="DR336" s="42"/>
      <c r="DS336" s="42"/>
      <c r="DT336" s="42"/>
      <c r="DU336" s="42"/>
      <c r="DV336" s="42"/>
      <c r="DW336" s="42"/>
      <c r="DX336" s="42"/>
      <c r="DY336" s="42"/>
      <c r="DZ336" s="42"/>
      <c r="EA336" s="42"/>
      <c r="EB336" s="42"/>
      <c r="EC336" s="42"/>
      <c r="ED336" s="42"/>
      <c r="EE336" s="42"/>
      <c r="EF336" s="42"/>
      <c r="EG336" s="42"/>
      <c r="EH336" s="42"/>
      <c r="EI336" s="42"/>
    </row>
    <row r="337" spans="1:139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  <c r="CW337" s="42"/>
      <c r="CX337" s="42"/>
      <c r="CY337" s="42"/>
      <c r="CZ337" s="42"/>
      <c r="DA337" s="42"/>
      <c r="DB337" s="42"/>
      <c r="DC337" s="42"/>
      <c r="DD337" s="42"/>
      <c r="DE337" s="42"/>
      <c r="DF337" s="42"/>
      <c r="DG337" s="42"/>
      <c r="DH337" s="42"/>
      <c r="DI337" s="42"/>
      <c r="DJ337" s="42"/>
      <c r="DK337" s="42"/>
      <c r="DL337" s="42"/>
      <c r="DM337" s="42"/>
      <c r="DN337" s="42"/>
      <c r="DO337" s="42"/>
      <c r="DP337" s="42"/>
      <c r="DQ337" s="42"/>
      <c r="DR337" s="42"/>
      <c r="DS337" s="42"/>
      <c r="DT337" s="42"/>
      <c r="DU337" s="42"/>
      <c r="DV337" s="42"/>
      <c r="DW337" s="42"/>
      <c r="DX337" s="42"/>
      <c r="DY337" s="42"/>
      <c r="DZ337" s="42"/>
      <c r="EA337" s="42"/>
      <c r="EB337" s="42"/>
      <c r="EC337" s="42"/>
      <c r="ED337" s="42"/>
      <c r="EE337" s="42"/>
      <c r="EF337" s="42"/>
      <c r="EG337" s="42"/>
      <c r="EH337" s="42"/>
      <c r="EI337" s="42"/>
    </row>
    <row r="338" spans="1:139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  <c r="CW338" s="42"/>
      <c r="CX338" s="42"/>
      <c r="CY338" s="42"/>
      <c r="CZ338" s="42"/>
      <c r="DA338" s="42"/>
      <c r="DB338" s="42"/>
      <c r="DC338" s="42"/>
      <c r="DD338" s="42"/>
      <c r="DE338" s="42"/>
      <c r="DF338" s="42"/>
      <c r="DG338" s="42"/>
      <c r="DH338" s="42"/>
      <c r="DI338" s="42"/>
      <c r="DJ338" s="42"/>
      <c r="DK338" s="42"/>
      <c r="DL338" s="42"/>
      <c r="DM338" s="42"/>
      <c r="DN338" s="42"/>
      <c r="DO338" s="42"/>
      <c r="DP338" s="42"/>
      <c r="DQ338" s="42"/>
      <c r="DR338" s="42"/>
      <c r="DS338" s="42"/>
      <c r="DT338" s="42"/>
      <c r="DU338" s="42"/>
      <c r="DV338" s="42"/>
      <c r="DW338" s="42"/>
      <c r="DX338" s="42"/>
      <c r="DY338" s="42"/>
      <c r="DZ338" s="42"/>
      <c r="EA338" s="42"/>
      <c r="EB338" s="42"/>
      <c r="EC338" s="42"/>
      <c r="ED338" s="42"/>
      <c r="EE338" s="42"/>
      <c r="EF338" s="42"/>
      <c r="EG338" s="42"/>
      <c r="EH338" s="42"/>
      <c r="EI338" s="42"/>
    </row>
    <row r="339" spans="1:1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  <c r="CW339" s="42"/>
      <c r="CX339" s="42"/>
      <c r="CY339" s="42"/>
      <c r="CZ339" s="42"/>
      <c r="DA339" s="42"/>
      <c r="DB339" s="42"/>
      <c r="DC339" s="42"/>
      <c r="DD339" s="42"/>
      <c r="DE339" s="42"/>
      <c r="DF339" s="42"/>
      <c r="DG339" s="42"/>
      <c r="DH339" s="42"/>
      <c r="DI339" s="42"/>
      <c r="DJ339" s="42"/>
      <c r="DK339" s="42"/>
      <c r="DL339" s="42"/>
      <c r="DM339" s="42"/>
      <c r="DN339" s="42"/>
      <c r="DO339" s="42"/>
      <c r="DP339" s="42"/>
      <c r="DQ339" s="42"/>
      <c r="DR339" s="42"/>
      <c r="DS339" s="42"/>
      <c r="DT339" s="42"/>
      <c r="DU339" s="42"/>
      <c r="DV339" s="42"/>
      <c r="DW339" s="42"/>
      <c r="DX339" s="42"/>
      <c r="DY339" s="42"/>
      <c r="DZ339" s="42"/>
      <c r="EA339" s="42"/>
      <c r="EB339" s="42"/>
      <c r="EC339" s="42"/>
      <c r="ED339" s="42"/>
      <c r="EE339" s="42"/>
      <c r="EF339" s="42"/>
      <c r="EG339" s="42"/>
      <c r="EH339" s="42"/>
      <c r="EI339" s="42"/>
    </row>
    <row r="340" spans="1:139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  <c r="CW340" s="42"/>
      <c r="CX340" s="42"/>
      <c r="CY340" s="42"/>
      <c r="CZ340" s="42"/>
      <c r="DA340" s="42"/>
      <c r="DB340" s="42"/>
      <c r="DC340" s="42"/>
      <c r="DD340" s="42"/>
      <c r="DE340" s="42"/>
      <c r="DF340" s="42"/>
      <c r="DG340" s="42"/>
      <c r="DH340" s="42"/>
      <c r="DI340" s="42"/>
      <c r="DJ340" s="42"/>
      <c r="DK340" s="42"/>
      <c r="DL340" s="42"/>
      <c r="DM340" s="42"/>
      <c r="DN340" s="42"/>
      <c r="DO340" s="42"/>
      <c r="DP340" s="42"/>
      <c r="DQ340" s="42"/>
      <c r="DR340" s="42"/>
      <c r="DS340" s="42"/>
      <c r="DT340" s="42"/>
      <c r="DU340" s="42"/>
      <c r="DV340" s="42"/>
      <c r="DW340" s="42"/>
      <c r="DX340" s="42"/>
      <c r="DY340" s="42"/>
      <c r="DZ340" s="42"/>
      <c r="EA340" s="42"/>
      <c r="EB340" s="42"/>
      <c r="EC340" s="42"/>
      <c r="ED340" s="42"/>
      <c r="EE340" s="42"/>
      <c r="EF340" s="42"/>
      <c r="EG340" s="42"/>
      <c r="EH340" s="42"/>
      <c r="EI340" s="42"/>
    </row>
    <row r="341" spans="1:139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  <c r="CW341" s="42"/>
      <c r="CX341" s="42"/>
      <c r="CY341" s="42"/>
      <c r="CZ341" s="42"/>
      <c r="DA341" s="42"/>
      <c r="DB341" s="42"/>
      <c r="DC341" s="42"/>
      <c r="DD341" s="42"/>
      <c r="DE341" s="42"/>
      <c r="DF341" s="42"/>
      <c r="DG341" s="42"/>
      <c r="DH341" s="42"/>
      <c r="DI341" s="42"/>
      <c r="DJ341" s="42"/>
      <c r="DK341" s="42"/>
      <c r="DL341" s="42"/>
      <c r="DM341" s="42"/>
      <c r="DN341" s="42"/>
      <c r="DO341" s="42"/>
      <c r="DP341" s="42"/>
      <c r="DQ341" s="42"/>
      <c r="DR341" s="42"/>
      <c r="DS341" s="42"/>
      <c r="DT341" s="42"/>
      <c r="DU341" s="42"/>
      <c r="DV341" s="42"/>
      <c r="DW341" s="42"/>
      <c r="DX341" s="42"/>
      <c r="DY341" s="42"/>
      <c r="DZ341" s="42"/>
      <c r="EA341" s="42"/>
      <c r="EB341" s="42"/>
      <c r="EC341" s="42"/>
      <c r="ED341" s="42"/>
      <c r="EE341" s="42"/>
      <c r="EF341" s="42"/>
      <c r="EG341" s="42"/>
      <c r="EH341" s="42"/>
      <c r="EI341" s="42"/>
    </row>
    <row r="342" spans="1:139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  <c r="CW342" s="42"/>
      <c r="CX342" s="42"/>
      <c r="CY342" s="42"/>
      <c r="CZ342" s="42"/>
      <c r="DA342" s="42"/>
      <c r="DB342" s="42"/>
      <c r="DC342" s="42"/>
      <c r="DD342" s="42"/>
      <c r="DE342" s="42"/>
      <c r="DF342" s="42"/>
      <c r="DG342" s="42"/>
      <c r="DH342" s="42"/>
      <c r="DI342" s="42"/>
      <c r="DJ342" s="42"/>
      <c r="DK342" s="42"/>
      <c r="DL342" s="42"/>
      <c r="DM342" s="42"/>
      <c r="DN342" s="42"/>
      <c r="DO342" s="42"/>
      <c r="DP342" s="42"/>
      <c r="DQ342" s="42"/>
      <c r="DR342" s="42"/>
      <c r="DS342" s="42"/>
      <c r="DT342" s="42"/>
      <c r="DU342" s="42"/>
      <c r="DV342" s="42"/>
      <c r="DW342" s="42"/>
      <c r="DX342" s="42"/>
      <c r="DY342" s="42"/>
      <c r="DZ342" s="42"/>
      <c r="EA342" s="42"/>
      <c r="EB342" s="42"/>
      <c r="EC342" s="42"/>
      <c r="ED342" s="42"/>
      <c r="EE342" s="42"/>
      <c r="EF342" s="42"/>
      <c r="EG342" s="42"/>
      <c r="EH342" s="42"/>
      <c r="EI342" s="42"/>
    </row>
    <row r="343" spans="1:139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  <c r="CW343" s="42"/>
      <c r="CX343" s="42"/>
      <c r="CY343" s="42"/>
      <c r="CZ343" s="42"/>
      <c r="DA343" s="42"/>
      <c r="DB343" s="42"/>
      <c r="DC343" s="42"/>
      <c r="DD343" s="42"/>
      <c r="DE343" s="42"/>
      <c r="DF343" s="42"/>
      <c r="DG343" s="42"/>
      <c r="DH343" s="42"/>
      <c r="DI343" s="42"/>
      <c r="DJ343" s="42"/>
      <c r="DK343" s="42"/>
      <c r="DL343" s="42"/>
      <c r="DM343" s="42"/>
      <c r="DN343" s="42"/>
      <c r="DO343" s="42"/>
      <c r="DP343" s="42"/>
      <c r="DQ343" s="42"/>
      <c r="DR343" s="42"/>
      <c r="DS343" s="42"/>
      <c r="DT343" s="42"/>
      <c r="DU343" s="42"/>
      <c r="DV343" s="42"/>
      <c r="DW343" s="42"/>
      <c r="DX343" s="42"/>
      <c r="DY343" s="42"/>
      <c r="DZ343" s="42"/>
      <c r="EA343" s="42"/>
      <c r="EB343" s="42"/>
      <c r="EC343" s="42"/>
      <c r="ED343" s="42"/>
      <c r="EE343" s="42"/>
      <c r="EF343" s="42"/>
      <c r="EG343" s="42"/>
      <c r="EH343" s="42"/>
      <c r="EI343" s="42"/>
    </row>
    <row r="344" spans="1:139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  <c r="CW344" s="42"/>
      <c r="CX344" s="42"/>
      <c r="CY344" s="42"/>
      <c r="CZ344" s="42"/>
      <c r="DA344" s="42"/>
      <c r="DB344" s="42"/>
      <c r="DC344" s="42"/>
      <c r="DD344" s="42"/>
      <c r="DE344" s="42"/>
      <c r="DF344" s="42"/>
      <c r="DG344" s="42"/>
      <c r="DH344" s="42"/>
      <c r="DI344" s="42"/>
      <c r="DJ344" s="42"/>
      <c r="DK344" s="42"/>
      <c r="DL344" s="42"/>
      <c r="DM344" s="42"/>
      <c r="DN344" s="42"/>
      <c r="DO344" s="42"/>
      <c r="DP344" s="42"/>
      <c r="DQ344" s="42"/>
      <c r="DR344" s="42"/>
      <c r="DS344" s="42"/>
      <c r="DT344" s="42"/>
      <c r="DU344" s="42"/>
      <c r="DV344" s="42"/>
      <c r="DW344" s="42"/>
      <c r="DX344" s="42"/>
      <c r="DY344" s="42"/>
      <c r="DZ344" s="42"/>
      <c r="EA344" s="42"/>
      <c r="EB344" s="42"/>
      <c r="EC344" s="42"/>
      <c r="ED344" s="42"/>
      <c r="EE344" s="42"/>
      <c r="EF344" s="42"/>
      <c r="EG344" s="42"/>
      <c r="EH344" s="42"/>
      <c r="EI344" s="42"/>
    </row>
    <row r="345" spans="1:139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  <c r="CW345" s="42"/>
      <c r="CX345" s="42"/>
      <c r="CY345" s="42"/>
      <c r="CZ345" s="42"/>
      <c r="DA345" s="42"/>
      <c r="DB345" s="42"/>
      <c r="DC345" s="42"/>
      <c r="DD345" s="42"/>
      <c r="DE345" s="42"/>
      <c r="DF345" s="42"/>
      <c r="DG345" s="42"/>
      <c r="DH345" s="42"/>
      <c r="DI345" s="42"/>
      <c r="DJ345" s="42"/>
      <c r="DK345" s="42"/>
      <c r="DL345" s="42"/>
      <c r="DM345" s="42"/>
      <c r="DN345" s="42"/>
      <c r="DO345" s="42"/>
      <c r="DP345" s="42"/>
      <c r="DQ345" s="42"/>
      <c r="DR345" s="42"/>
      <c r="DS345" s="42"/>
      <c r="DT345" s="42"/>
      <c r="DU345" s="42"/>
      <c r="DV345" s="42"/>
      <c r="DW345" s="42"/>
      <c r="DX345" s="42"/>
      <c r="DY345" s="42"/>
      <c r="DZ345" s="42"/>
      <c r="EA345" s="42"/>
      <c r="EB345" s="42"/>
      <c r="EC345" s="42"/>
      <c r="ED345" s="42"/>
      <c r="EE345" s="42"/>
      <c r="EF345" s="42"/>
      <c r="EG345" s="42"/>
      <c r="EH345" s="42"/>
      <c r="EI345" s="42"/>
    </row>
    <row r="346" spans="1:139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  <c r="CW346" s="42"/>
      <c r="CX346" s="42"/>
      <c r="CY346" s="42"/>
      <c r="CZ346" s="42"/>
      <c r="DA346" s="42"/>
      <c r="DB346" s="42"/>
      <c r="DC346" s="42"/>
      <c r="DD346" s="42"/>
      <c r="DE346" s="42"/>
      <c r="DF346" s="42"/>
      <c r="DG346" s="42"/>
      <c r="DH346" s="42"/>
      <c r="DI346" s="42"/>
      <c r="DJ346" s="42"/>
      <c r="DK346" s="42"/>
      <c r="DL346" s="42"/>
      <c r="DM346" s="42"/>
      <c r="DN346" s="42"/>
      <c r="DO346" s="42"/>
      <c r="DP346" s="42"/>
      <c r="DQ346" s="42"/>
      <c r="DR346" s="42"/>
      <c r="DS346" s="42"/>
      <c r="DT346" s="42"/>
      <c r="DU346" s="42"/>
      <c r="DV346" s="42"/>
      <c r="DW346" s="42"/>
      <c r="DX346" s="42"/>
      <c r="DY346" s="42"/>
      <c r="DZ346" s="42"/>
      <c r="EA346" s="42"/>
      <c r="EB346" s="42"/>
      <c r="EC346" s="42"/>
      <c r="ED346" s="42"/>
      <c r="EE346" s="42"/>
      <c r="EF346" s="42"/>
      <c r="EG346" s="42"/>
      <c r="EH346" s="42"/>
      <c r="EI346" s="42"/>
    </row>
    <row r="347" spans="1:139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  <c r="CW347" s="42"/>
      <c r="CX347" s="42"/>
      <c r="CY347" s="42"/>
      <c r="CZ347" s="42"/>
      <c r="DA347" s="42"/>
      <c r="DB347" s="42"/>
      <c r="DC347" s="42"/>
      <c r="DD347" s="42"/>
      <c r="DE347" s="42"/>
      <c r="DF347" s="42"/>
      <c r="DG347" s="42"/>
      <c r="DH347" s="42"/>
      <c r="DI347" s="42"/>
      <c r="DJ347" s="42"/>
      <c r="DK347" s="42"/>
      <c r="DL347" s="42"/>
      <c r="DM347" s="42"/>
      <c r="DN347" s="42"/>
      <c r="DO347" s="42"/>
      <c r="DP347" s="42"/>
      <c r="DQ347" s="42"/>
      <c r="DR347" s="42"/>
      <c r="DS347" s="42"/>
      <c r="DT347" s="42"/>
      <c r="DU347" s="42"/>
      <c r="DV347" s="42"/>
      <c r="DW347" s="42"/>
      <c r="DX347" s="42"/>
      <c r="DY347" s="42"/>
      <c r="DZ347" s="42"/>
      <c r="EA347" s="42"/>
      <c r="EB347" s="42"/>
      <c r="EC347" s="42"/>
      <c r="ED347" s="42"/>
      <c r="EE347" s="42"/>
      <c r="EF347" s="42"/>
      <c r="EG347" s="42"/>
      <c r="EH347" s="42"/>
      <c r="EI347" s="42"/>
    </row>
    <row r="348" spans="1:139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  <c r="CW348" s="42"/>
      <c r="CX348" s="42"/>
      <c r="CY348" s="42"/>
      <c r="CZ348" s="42"/>
      <c r="DA348" s="42"/>
      <c r="DB348" s="42"/>
      <c r="DC348" s="42"/>
      <c r="DD348" s="42"/>
      <c r="DE348" s="42"/>
      <c r="DF348" s="42"/>
      <c r="DG348" s="42"/>
      <c r="DH348" s="42"/>
      <c r="DI348" s="42"/>
      <c r="DJ348" s="42"/>
      <c r="DK348" s="42"/>
      <c r="DL348" s="42"/>
      <c r="DM348" s="42"/>
      <c r="DN348" s="42"/>
      <c r="DO348" s="42"/>
      <c r="DP348" s="42"/>
      <c r="DQ348" s="42"/>
      <c r="DR348" s="42"/>
      <c r="DS348" s="42"/>
      <c r="DT348" s="42"/>
      <c r="DU348" s="42"/>
      <c r="DV348" s="42"/>
      <c r="DW348" s="42"/>
      <c r="DX348" s="42"/>
      <c r="DY348" s="42"/>
      <c r="DZ348" s="42"/>
      <c r="EA348" s="42"/>
      <c r="EB348" s="42"/>
      <c r="EC348" s="42"/>
      <c r="ED348" s="42"/>
      <c r="EE348" s="42"/>
      <c r="EF348" s="42"/>
      <c r="EG348" s="42"/>
      <c r="EH348" s="42"/>
      <c r="EI348" s="42"/>
    </row>
    <row r="349" spans="1:13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  <c r="CW349" s="42"/>
      <c r="CX349" s="42"/>
      <c r="CY349" s="42"/>
      <c r="CZ349" s="42"/>
      <c r="DA349" s="42"/>
      <c r="DB349" s="42"/>
      <c r="DC349" s="42"/>
      <c r="DD349" s="42"/>
      <c r="DE349" s="42"/>
      <c r="DF349" s="42"/>
      <c r="DG349" s="42"/>
      <c r="DH349" s="42"/>
      <c r="DI349" s="42"/>
      <c r="DJ349" s="42"/>
      <c r="DK349" s="42"/>
      <c r="DL349" s="42"/>
      <c r="DM349" s="42"/>
      <c r="DN349" s="42"/>
      <c r="DO349" s="42"/>
      <c r="DP349" s="42"/>
      <c r="DQ349" s="42"/>
      <c r="DR349" s="42"/>
      <c r="DS349" s="42"/>
      <c r="DT349" s="42"/>
      <c r="DU349" s="42"/>
      <c r="DV349" s="42"/>
      <c r="DW349" s="42"/>
      <c r="DX349" s="42"/>
      <c r="DY349" s="42"/>
      <c r="DZ349" s="42"/>
      <c r="EA349" s="42"/>
      <c r="EB349" s="42"/>
      <c r="EC349" s="42"/>
      <c r="ED349" s="42"/>
      <c r="EE349" s="42"/>
      <c r="EF349" s="42"/>
      <c r="EG349" s="42"/>
      <c r="EH349" s="42"/>
      <c r="EI349" s="42"/>
    </row>
    <row r="350" spans="1:139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  <c r="CW350" s="42"/>
      <c r="CX350" s="42"/>
      <c r="CY350" s="42"/>
      <c r="CZ350" s="42"/>
      <c r="DA350" s="42"/>
      <c r="DB350" s="42"/>
      <c r="DC350" s="42"/>
      <c r="DD350" s="42"/>
      <c r="DE350" s="42"/>
      <c r="DF350" s="42"/>
      <c r="DG350" s="42"/>
      <c r="DH350" s="42"/>
      <c r="DI350" s="42"/>
      <c r="DJ350" s="42"/>
      <c r="DK350" s="42"/>
      <c r="DL350" s="42"/>
      <c r="DM350" s="42"/>
      <c r="DN350" s="42"/>
      <c r="DO350" s="42"/>
      <c r="DP350" s="42"/>
      <c r="DQ350" s="42"/>
      <c r="DR350" s="42"/>
      <c r="DS350" s="42"/>
      <c r="DT350" s="42"/>
      <c r="DU350" s="42"/>
      <c r="DV350" s="42"/>
      <c r="DW350" s="42"/>
      <c r="DX350" s="42"/>
      <c r="DY350" s="42"/>
      <c r="DZ350" s="42"/>
      <c r="EA350" s="42"/>
      <c r="EB350" s="42"/>
      <c r="EC350" s="42"/>
      <c r="ED350" s="42"/>
      <c r="EE350" s="42"/>
      <c r="EF350" s="42"/>
      <c r="EG350" s="42"/>
      <c r="EH350" s="42"/>
      <c r="EI350" s="42"/>
    </row>
    <row r="351" spans="1:139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  <c r="CW351" s="42"/>
      <c r="CX351" s="42"/>
      <c r="CY351" s="42"/>
      <c r="CZ351" s="42"/>
      <c r="DA351" s="42"/>
      <c r="DB351" s="42"/>
      <c r="DC351" s="42"/>
      <c r="DD351" s="42"/>
      <c r="DE351" s="42"/>
      <c r="DF351" s="42"/>
      <c r="DG351" s="42"/>
      <c r="DH351" s="42"/>
      <c r="DI351" s="42"/>
      <c r="DJ351" s="42"/>
      <c r="DK351" s="42"/>
      <c r="DL351" s="42"/>
      <c r="DM351" s="42"/>
      <c r="DN351" s="42"/>
      <c r="DO351" s="42"/>
      <c r="DP351" s="42"/>
      <c r="DQ351" s="42"/>
      <c r="DR351" s="42"/>
      <c r="DS351" s="42"/>
      <c r="DT351" s="42"/>
      <c r="DU351" s="42"/>
      <c r="DV351" s="42"/>
      <c r="DW351" s="42"/>
      <c r="DX351" s="42"/>
      <c r="DY351" s="42"/>
      <c r="DZ351" s="42"/>
      <c r="EA351" s="42"/>
      <c r="EB351" s="42"/>
      <c r="EC351" s="42"/>
      <c r="ED351" s="42"/>
      <c r="EE351" s="42"/>
      <c r="EF351" s="42"/>
      <c r="EG351" s="42"/>
      <c r="EH351" s="42"/>
      <c r="EI351" s="42"/>
    </row>
    <row r="352" spans="1:139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  <c r="CW352" s="42"/>
      <c r="CX352" s="42"/>
      <c r="CY352" s="42"/>
      <c r="CZ352" s="42"/>
      <c r="DA352" s="42"/>
      <c r="DB352" s="42"/>
      <c r="DC352" s="42"/>
      <c r="DD352" s="42"/>
      <c r="DE352" s="42"/>
      <c r="DF352" s="42"/>
      <c r="DG352" s="42"/>
      <c r="DH352" s="42"/>
      <c r="DI352" s="42"/>
      <c r="DJ352" s="42"/>
      <c r="DK352" s="42"/>
      <c r="DL352" s="42"/>
      <c r="DM352" s="42"/>
      <c r="DN352" s="42"/>
      <c r="DO352" s="42"/>
      <c r="DP352" s="42"/>
      <c r="DQ352" s="42"/>
      <c r="DR352" s="42"/>
      <c r="DS352" s="42"/>
      <c r="DT352" s="42"/>
      <c r="DU352" s="42"/>
      <c r="DV352" s="42"/>
      <c r="DW352" s="42"/>
      <c r="DX352" s="42"/>
      <c r="DY352" s="42"/>
      <c r="DZ352" s="42"/>
      <c r="EA352" s="42"/>
      <c r="EB352" s="42"/>
      <c r="EC352" s="42"/>
      <c r="ED352" s="42"/>
      <c r="EE352" s="42"/>
      <c r="EF352" s="42"/>
      <c r="EG352" s="42"/>
      <c r="EH352" s="42"/>
      <c r="EI352" s="42"/>
    </row>
    <row r="353" spans="1:139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  <c r="CW353" s="42"/>
      <c r="CX353" s="42"/>
      <c r="CY353" s="42"/>
      <c r="CZ353" s="42"/>
      <c r="DA353" s="42"/>
      <c r="DB353" s="42"/>
      <c r="DC353" s="42"/>
      <c r="DD353" s="42"/>
      <c r="DE353" s="42"/>
      <c r="DF353" s="42"/>
      <c r="DG353" s="42"/>
      <c r="DH353" s="42"/>
      <c r="DI353" s="42"/>
      <c r="DJ353" s="42"/>
      <c r="DK353" s="42"/>
      <c r="DL353" s="42"/>
      <c r="DM353" s="42"/>
      <c r="DN353" s="42"/>
      <c r="DO353" s="42"/>
      <c r="DP353" s="42"/>
      <c r="DQ353" s="42"/>
      <c r="DR353" s="42"/>
      <c r="DS353" s="42"/>
      <c r="DT353" s="42"/>
      <c r="DU353" s="42"/>
      <c r="DV353" s="42"/>
      <c r="DW353" s="42"/>
      <c r="DX353" s="42"/>
      <c r="DY353" s="42"/>
      <c r="DZ353" s="42"/>
      <c r="EA353" s="42"/>
      <c r="EB353" s="42"/>
      <c r="EC353" s="42"/>
      <c r="ED353" s="42"/>
      <c r="EE353" s="42"/>
      <c r="EF353" s="42"/>
      <c r="EG353" s="42"/>
      <c r="EH353" s="42"/>
      <c r="EI353" s="42"/>
    </row>
    <row r="354" spans="1:139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  <c r="CW354" s="42"/>
      <c r="CX354" s="42"/>
      <c r="CY354" s="42"/>
      <c r="CZ354" s="42"/>
      <c r="DA354" s="42"/>
      <c r="DB354" s="42"/>
      <c r="DC354" s="42"/>
      <c r="DD354" s="42"/>
      <c r="DE354" s="42"/>
      <c r="DF354" s="42"/>
      <c r="DG354" s="42"/>
      <c r="DH354" s="42"/>
      <c r="DI354" s="42"/>
      <c r="DJ354" s="42"/>
      <c r="DK354" s="42"/>
      <c r="DL354" s="42"/>
      <c r="DM354" s="42"/>
      <c r="DN354" s="42"/>
      <c r="DO354" s="42"/>
      <c r="DP354" s="42"/>
      <c r="DQ354" s="42"/>
      <c r="DR354" s="42"/>
      <c r="DS354" s="42"/>
      <c r="DT354" s="42"/>
      <c r="DU354" s="42"/>
      <c r="DV354" s="42"/>
      <c r="DW354" s="42"/>
      <c r="DX354" s="42"/>
      <c r="DY354" s="42"/>
      <c r="DZ354" s="42"/>
      <c r="EA354" s="42"/>
      <c r="EB354" s="42"/>
      <c r="EC354" s="42"/>
      <c r="ED354" s="42"/>
      <c r="EE354" s="42"/>
      <c r="EF354" s="42"/>
      <c r="EG354" s="42"/>
      <c r="EH354" s="42"/>
      <c r="EI354" s="42"/>
    </row>
    <row r="355" spans="1:139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  <c r="CW355" s="42"/>
      <c r="CX355" s="42"/>
      <c r="CY355" s="42"/>
      <c r="CZ355" s="42"/>
      <c r="DA355" s="42"/>
      <c r="DB355" s="42"/>
      <c r="DC355" s="42"/>
      <c r="DD355" s="42"/>
      <c r="DE355" s="42"/>
      <c r="DF355" s="42"/>
      <c r="DG355" s="42"/>
      <c r="DH355" s="42"/>
      <c r="DI355" s="42"/>
      <c r="DJ355" s="42"/>
      <c r="DK355" s="42"/>
      <c r="DL355" s="42"/>
      <c r="DM355" s="42"/>
      <c r="DN355" s="42"/>
      <c r="DO355" s="42"/>
      <c r="DP355" s="42"/>
      <c r="DQ355" s="42"/>
      <c r="DR355" s="42"/>
      <c r="DS355" s="42"/>
      <c r="DT355" s="42"/>
      <c r="DU355" s="42"/>
      <c r="DV355" s="42"/>
      <c r="DW355" s="42"/>
      <c r="DX355" s="42"/>
      <c r="DY355" s="42"/>
      <c r="DZ355" s="42"/>
      <c r="EA355" s="42"/>
      <c r="EB355" s="42"/>
      <c r="EC355" s="42"/>
      <c r="ED355" s="42"/>
      <c r="EE355" s="42"/>
      <c r="EF355" s="42"/>
      <c r="EG355" s="42"/>
      <c r="EH355" s="42"/>
      <c r="EI355" s="42"/>
    </row>
    <row r="356" spans="1:139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  <c r="CW356" s="42"/>
      <c r="CX356" s="42"/>
      <c r="CY356" s="42"/>
      <c r="CZ356" s="42"/>
      <c r="DA356" s="42"/>
      <c r="DB356" s="42"/>
      <c r="DC356" s="42"/>
      <c r="DD356" s="42"/>
      <c r="DE356" s="42"/>
      <c r="DF356" s="42"/>
      <c r="DG356" s="42"/>
      <c r="DH356" s="42"/>
      <c r="DI356" s="42"/>
      <c r="DJ356" s="42"/>
      <c r="DK356" s="42"/>
      <c r="DL356" s="42"/>
      <c r="DM356" s="42"/>
      <c r="DN356" s="42"/>
      <c r="DO356" s="42"/>
      <c r="DP356" s="42"/>
      <c r="DQ356" s="42"/>
      <c r="DR356" s="42"/>
      <c r="DS356" s="42"/>
      <c r="DT356" s="42"/>
      <c r="DU356" s="42"/>
      <c r="DV356" s="42"/>
      <c r="DW356" s="42"/>
      <c r="DX356" s="42"/>
      <c r="DY356" s="42"/>
      <c r="DZ356" s="42"/>
      <c r="EA356" s="42"/>
      <c r="EB356" s="42"/>
      <c r="EC356" s="42"/>
      <c r="ED356" s="42"/>
      <c r="EE356" s="42"/>
      <c r="EF356" s="42"/>
      <c r="EG356" s="42"/>
      <c r="EH356" s="42"/>
      <c r="EI356" s="42"/>
    </row>
    <row r="357" spans="1:139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  <c r="CW357" s="42"/>
      <c r="CX357" s="42"/>
      <c r="CY357" s="42"/>
      <c r="CZ357" s="42"/>
      <c r="DA357" s="42"/>
      <c r="DB357" s="42"/>
      <c r="DC357" s="42"/>
      <c r="DD357" s="42"/>
      <c r="DE357" s="42"/>
      <c r="DF357" s="42"/>
      <c r="DG357" s="42"/>
      <c r="DH357" s="42"/>
      <c r="DI357" s="42"/>
      <c r="DJ357" s="42"/>
      <c r="DK357" s="42"/>
      <c r="DL357" s="42"/>
      <c r="DM357" s="42"/>
      <c r="DN357" s="42"/>
      <c r="DO357" s="42"/>
      <c r="DP357" s="42"/>
      <c r="DQ357" s="42"/>
      <c r="DR357" s="42"/>
      <c r="DS357" s="42"/>
      <c r="DT357" s="42"/>
      <c r="DU357" s="42"/>
      <c r="DV357" s="42"/>
      <c r="DW357" s="42"/>
      <c r="DX357" s="42"/>
      <c r="DY357" s="42"/>
      <c r="DZ357" s="42"/>
      <c r="EA357" s="42"/>
      <c r="EB357" s="42"/>
      <c r="EC357" s="42"/>
      <c r="ED357" s="42"/>
      <c r="EE357" s="42"/>
      <c r="EF357" s="42"/>
      <c r="EG357" s="42"/>
      <c r="EH357" s="42"/>
      <c r="EI357" s="42"/>
    </row>
    <row r="358" spans="1:139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  <c r="CW358" s="42"/>
      <c r="CX358" s="42"/>
      <c r="CY358" s="42"/>
      <c r="CZ358" s="42"/>
      <c r="DA358" s="42"/>
      <c r="DB358" s="42"/>
      <c r="DC358" s="42"/>
      <c r="DD358" s="42"/>
      <c r="DE358" s="42"/>
      <c r="DF358" s="42"/>
      <c r="DG358" s="42"/>
      <c r="DH358" s="42"/>
      <c r="DI358" s="42"/>
      <c r="DJ358" s="42"/>
      <c r="DK358" s="42"/>
      <c r="DL358" s="42"/>
      <c r="DM358" s="42"/>
      <c r="DN358" s="42"/>
      <c r="DO358" s="42"/>
      <c r="DP358" s="42"/>
      <c r="DQ358" s="42"/>
      <c r="DR358" s="42"/>
      <c r="DS358" s="42"/>
      <c r="DT358" s="42"/>
      <c r="DU358" s="42"/>
      <c r="DV358" s="42"/>
      <c r="DW358" s="42"/>
      <c r="DX358" s="42"/>
      <c r="DY358" s="42"/>
      <c r="DZ358" s="42"/>
      <c r="EA358" s="42"/>
      <c r="EB358" s="42"/>
      <c r="EC358" s="42"/>
      <c r="ED358" s="42"/>
      <c r="EE358" s="42"/>
      <c r="EF358" s="42"/>
      <c r="EG358" s="42"/>
      <c r="EH358" s="42"/>
      <c r="EI358" s="42"/>
    </row>
    <row r="359" spans="1:13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  <c r="CW359" s="42"/>
      <c r="CX359" s="42"/>
      <c r="CY359" s="42"/>
      <c r="CZ359" s="42"/>
      <c r="DA359" s="42"/>
      <c r="DB359" s="42"/>
      <c r="DC359" s="42"/>
      <c r="DD359" s="42"/>
      <c r="DE359" s="42"/>
      <c r="DF359" s="42"/>
      <c r="DG359" s="42"/>
      <c r="DH359" s="42"/>
      <c r="DI359" s="42"/>
      <c r="DJ359" s="42"/>
      <c r="DK359" s="42"/>
      <c r="DL359" s="42"/>
      <c r="DM359" s="42"/>
      <c r="DN359" s="42"/>
      <c r="DO359" s="42"/>
      <c r="DP359" s="42"/>
      <c r="DQ359" s="42"/>
      <c r="DR359" s="42"/>
      <c r="DS359" s="42"/>
      <c r="DT359" s="42"/>
      <c r="DU359" s="42"/>
      <c r="DV359" s="42"/>
      <c r="DW359" s="42"/>
      <c r="DX359" s="42"/>
      <c r="DY359" s="42"/>
      <c r="DZ359" s="42"/>
      <c r="EA359" s="42"/>
      <c r="EB359" s="42"/>
      <c r="EC359" s="42"/>
      <c r="ED359" s="42"/>
      <c r="EE359" s="42"/>
      <c r="EF359" s="42"/>
      <c r="EG359" s="42"/>
      <c r="EH359" s="42"/>
      <c r="EI359" s="42"/>
    </row>
    <row r="360" spans="1:139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  <c r="CW360" s="42"/>
      <c r="CX360" s="42"/>
      <c r="CY360" s="42"/>
      <c r="CZ360" s="42"/>
      <c r="DA360" s="42"/>
      <c r="DB360" s="42"/>
      <c r="DC360" s="42"/>
      <c r="DD360" s="42"/>
      <c r="DE360" s="42"/>
      <c r="DF360" s="42"/>
      <c r="DG360" s="42"/>
      <c r="DH360" s="42"/>
      <c r="DI360" s="42"/>
      <c r="DJ360" s="42"/>
      <c r="DK360" s="42"/>
      <c r="DL360" s="42"/>
      <c r="DM360" s="42"/>
      <c r="DN360" s="42"/>
      <c r="DO360" s="42"/>
      <c r="DP360" s="42"/>
      <c r="DQ360" s="42"/>
      <c r="DR360" s="42"/>
      <c r="DS360" s="42"/>
      <c r="DT360" s="42"/>
      <c r="DU360" s="42"/>
      <c r="DV360" s="42"/>
      <c r="DW360" s="42"/>
      <c r="DX360" s="42"/>
      <c r="DY360" s="42"/>
      <c r="DZ360" s="42"/>
      <c r="EA360" s="42"/>
      <c r="EB360" s="42"/>
      <c r="EC360" s="42"/>
      <c r="ED360" s="42"/>
      <c r="EE360" s="42"/>
      <c r="EF360" s="42"/>
      <c r="EG360" s="42"/>
      <c r="EH360" s="42"/>
      <c r="EI360" s="42"/>
    </row>
    <row r="361" spans="1:139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  <c r="CW361" s="42"/>
      <c r="CX361" s="42"/>
      <c r="CY361" s="42"/>
      <c r="CZ361" s="42"/>
      <c r="DA361" s="42"/>
      <c r="DB361" s="42"/>
      <c r="DC361" s="42"/>
      <c r="DD361" s="42"/>
      <c r="DE361" s="42"/>
      <c r="DF361" s="42"/>
      <c r="DG361" s="42"/>
      <c r="DH361" s="42"/>
      <c r="DI361" s="42"/>
      <c r="DJ361" s="42"/>
      <c r="DK361" s="42"/>
      <c r="DL361" s="42"/>
      <c r="DM361" s="42"/>
      <c r="DN361" s="42"/>
      <c r="DO361" s="42"/>
      <c r="DP361" s="42"/>
      <c r="DQ361" s="42"/>
      <c r="DR361" s="42"/>
      <c r="DS361" s="42"/>
      <c r="DT361" s="42"/>
      <c r="DU361" s="42"/>
      <c r="DV361" s="42"/>
      <c r="DW361" s="42"/>
      <c r="DX361" s="42"/>
      <c r="DY361" s="42"/>
      <c r="DZ361" s="42"/>
      <c r="EA361" s="42"/>
      <c r="EB361" s="42"/>
      <c r="EC361" s="42"/>
      <c r="ED361" s="42"/>
      <c r="EE361" s="42"/>
      <c r="EF361" s="42"/>
      <c r="EG361" s="42"/>
      <c r="EH361" s="42"/>
      <c r="EI361" s="42"/>
    </row>
    <row r="362" spans="1:139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  <c r="CW362" s="42"/>
      <c r="CX362" s="42"/>
      <c r="CY362" s="42"/>
      <c r="CZ362" s="42"/>
      <c r="DA362" s="42"/>
      <c r="DB362" s="42"/>
      <c r="DC362" s="42"/>
      <c r="DD362" s="42"/>
      <c r="DE362" s="42"/>
      <c r="DF362" s="42"/>
      <c r="DG362" s="42"/>
      <c r="DH362" s="42"/>
      <c r="DI362" s="42"/>
      <c r="DJ362" s="42"/>
      <c r="DK362" s="42"/>
      <c r="DL362" s="42"/>
      <c r="DM362" s="42"/>
      <c r="DN362" s="42"/>
      <c r="DO362" s="42"/>
      <c r="DP362" s="42"/>
      <c r="DQ362" s="42"/>
      <c r="DR362" s="42"/>
      <c r="DS362" s="42"/>
      <c r="DT362" s="42"/>
      <c r="DU362" s="42"/>
      <c r="DV362" s="42"/>
      <c r="DW362" s="42"/>
      <c r="DX362" s="42"/>
      <c r="DY362" s="42"/>
      <c r="DZ362" s="42"/>
      <c r="EA362" s="42"/>
      <c r="EB362" s="42"/>
      <c r="EC362" s="42"/>
      <c r="ED362" s="42"/>
      <c r="EE362" s="42"/>
      <c r="EF362" s="42"/>
      <c r="EG362" s="42"/>
      <c r="EH362" s="42"/>
      <c r="EI362" s="42"/>
    </row>
    <row r="363" spans="1:139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  <c r="CW363" s="42"/>
      <c r="CX363" s="42"/>
      <c r="CY363" s="42"/>
      <c r="CZ363" s="42"/>
      <c r="DA363" s="42"/>
      <c r="DB363" s="42"/>
      <c r="DC363" s="42"/>
      <c r="DD363" s="42"/>
      <c r="DE363" s="42"/>
      <c r="DF363" s="42"/>
      <c r="DG363" s="42"/>
      <c r="DH363" s="42"/>
      <c r="DI363" s="42"/>
      <c r="DJ363" s="42"/>
      <c r="DK363" s="42"/>
      <c r="DL363" s="42"/>
      <c r="DM363" s="42"/>
      <c r="DN363" s="42"/>
      <c r="DO363" s="42"/>
      <c r="DP363" s="42"/>
      <c r="DQ363" s="42"/>
      <c r="DR363" s="42"/>
      <c r="DS363" s="42"/>
      <c r="DT363" s="42"/>
      <c r="DU363" s="42"/>
      <c r="DV363" s="42"/>
      <c r="DW363" s="42"/>
      <c r="DX363" s="42"/>
      <c r="DY363" s="42"/>
      <c r="DZ363" s="42"/>
      <c r="EA363" s="42"/>
      <c r="EB363" s="42"/>
      <c r="EC363" s="42"/>
      <c r="ED363" s="42"/>
      <c r="EE363" s="42"/>
      <c r="EF363" s="42"/>
      <c r="EG363" s="42"/>
      <c r="EH363" s="42"/>
      <c r="EI363" s="42"/>
    </row>
    <row r="364" spans="1:139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  <c r="CW364" s="42"/>
      <c r="CX364" s="42"/>
      <c r="CY364" s="42"/>
      <c r="CZ364" s="42"/>
      <c r="DA364" s="42"/>
      <c r="DB364" s="42"/>
      <c r="DC364" s="42"/>
      <c r="DD364" s="42"/>
      <c r="DE364" s="42"/>
      <c r="DF364" s="42"/>
      <c r="DG364" s="42"/>
      <c r="DH364" s="42"/>
      <c r="DI364" s="42"/>
      <c r="DJ364" s="42"/>
      <c r="DK364" s="42"/>
      <c r="DL364" s="42"/>
      <c r="DM364" s="42"/>
      <c r="DN364" s="42"/>
      <c r="DO364" s="42"/>
      <c r="DP364" s="42"/>
      <c r="DQ364" s="42"/>
      <c r="DR364" s="42"/>
      <c r="DS364" s="42"/>
      <c r="DT364" s="42"/>
      <c r="DU364" s="42"/>
      <c r="DV364" s="42"/>
      <c r="DW364" s="42"/>
      <c r="DX364" s="42"/>
      <c r="DY364" s="42"/>
      <c r="DZ364" s="42"/>
      <c r="EA364" s="42"/>
      <c r="EB364" s="42"/>
      <c r="EC364" s="42"/>
      <c r="ED364" s="42"/>
      <c r="EE364" s="42"/>
      <c r="EF364" s="42"/>
      <c r="EG364" s="42"/>
      <c r="EH364" s="42"/>
      <c r="EI364" s="42"/>
    </row>
    <row r="365" spans="1:139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  <c r="CW365" s="42"/>
      <c r="CX365" s="42"/>
      <c r="CY365" s="42"/>
      <c r="CZ365" s="42"/>
      <c r="DA365" s="42"/>
      <c r="DB365" s="42"/>
      <c r="DC365" s="42"/>
      <c r="DD365" s="42"/>
      <c r="DE365" s="42"/>
      <c r="DF365" s="42"/>
      <c r="DG365" s="42"/>
      <c r="DH365" s="42"/>
      <c r="DI365" s="42"/>
      <c r="DJ365" s="42"/>
      <c r="DK365" s="42"/>
      <c r="DL365" s="42"/>
      <c r="DM365" s="42"/>
      <c r="DN365" s="42"/>
      <c r="DO365" s="42"/>
      <c r="DP365" s="42"/>
      <c r="DQ365" s="42"/>
      <c r="DR365" s="42"/>
      <c r="DS365" s="42"/>
      <c r="DT365" s="42"/>
      <c r="DU365" s="42"/>
      <c r="DV365" s="42"/>
      <c r="DW365" s="42"/>
      <c r="DX365" s="42"/>
      <c r="DY365" s="42"/>
      <c r="DZ365" s="42"/>
      <c r="EA365" s="42"/>
      <c r="EB365" s="42"/>
      <c r="EC365" s="42"/>
      <c r="ED365" s="42"/>
      <c r="EE365" s="42"/>
      <c r="EF365" s="42"/>
      <c r="EG365" s="42"/>
      <c r="EH365" s="42"/>
      <c r="EI365" s="42"/>
    </row>
    <row r="366" spans="1:139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  <c r="CW366" s="42"/>
      <c r="CX366" s="42"/>
      <c r="CY366" s="42"/>
      <c r="CZ366" s="42"/>
      <c r="DA366" s="42"/>
      <c r="DB366" s="42"/>
      <c r="DC366" s="42"/>
      <c r="DD366" s="42"/>
      <c r="DE366" s="42"/>
      <c r="DF366" s="42"/>
      <c r="DG366" s="42"/>
      <c r="DH366" s="42"/>
      <c r="DI366" s="42"/>
      <c r="DJ366" s="42"/>
      <c r="DK366" s="42"/>
      <c r="DL366" s="42"/>
      <c r="DM366" s="42"/>
      <c r="DN366" s="42"/>
      <c r="DO366" s="42"/>
      <c r="DP366" s="42"/>
      <c r="DQ366" s="42"/>
      <c r="DR366" s="42"/>
      <c r="DS366" s="42"/>
      <c r="DT366" s="42"/>
      <c r="DU366" s="42"/>
      <c r="DV366" s="42"/>
      <c r="DW366" s="42"/>
      <c r="DX366" s="42"/>
      <c r="DY366" s="42"/>
      <c r="DZ366" s="42"/>
      <c r="EA366" s="42"/>
      <c r="EB366" s="42"/>
      <c r="EC366" s="42"/>
      <c r="ED366" s="42"/>
      <c r="EE366" s="42"/>
      <c r="EF366" s="42"/>
      <c r="EG366" s="42"/>
      <c r="EH366" s="42"/>
      <c r="EI366" s="42"/>
    </row>
    <row r="367" spans="1:139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  <c r="CW367" s="42"/>
      <c r="CX367" s="42"/>
      <c r="CY367" s="42"/>
      <c r="CZ367" s="42"/>
      <c r="DA367" s="42"/>
      <c r="DB367" s="42"/>
      <c r="DC367" s="42"/>
      <c r="DD367" s="42"/>
      <c r="DE367" s="42"/>
      <c r="DF367" s="42"/>
      <c r="DG367" s="42"/>
      <c r="DH367" s="42"/>
      <c r="DI367" s="42"/>
      <c r="DJ367" s="42"/>
      <c r="DK367" s="42"/>
      <c r="DL367" s="42"/>
      <c r="DM367" s="42"/>
      <c r="DN367" s="42"/>
      <c r="DO367" s="42"/>
      <c r="DP367" s="42"/>
      <c r="DQ367" s="42"/>
      <c r="DR367" s="42"/>
      <c r="DS367" s="42"/>
      <c r="DT367" s="42"/>
      <c r="DU367" s="42"/>
      <c r="DV367" s="42"/>
      <c r="DW367" s="42"/>
      <c r="DX367" s="42"/>
      <c r="DY367" s="42"/>
      <c r="DZ367" s="42"/>
      <c r="EA367" s="42"/>
      <c r="EB367" s="42"/>
      <c r="EC367" s="42"/>
      <c r="ED367" s="42"/>
      <c r="EE367" s="42"/>
      <c r="EF367" s="42"/>
      <c r="EG367" s="42"/>
      <c r="EH367" s="42"/>
      <c r="EI367" s="42"/>
    </row>
    <row r="368" spans="1:139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  <c r="CW368" s="42"/>
      <c r="CX368" s="42"/>
      <c r="CY368" s="42"/>
      <c r="CZ368" s="42"/>
      <c r="DA368" s="42"/>
      <c r="DB368" s="42"/>
      <c r="DC368" s="42"/>
      <c r="DD368" s="42"/>
      <c r="DE368" s="42"/>
      <c r="DF368" s="42"/>
      <c r="DG368" s="42"/>
      <c r="DH368" s="42"/>
      <c r="DI368" s="42"/>
      <c r="DJ368" s="42"/>
      <c r="DK368" s="42"/>
      <c r="DL368" s="42"/>
      <c r="DM368" s="42"/>
      <c r="DN368" s="42"/>
      <c r="DO368" s="42"/>
      <c r="DP368" s="42"/>
      <c r="DQ368" s="42"/>
      <c r="DR368" s="42"/>
      <c r="DS368" s="42"/>
      <c r="DT368" s="42"/>
      <c r="DU368" s="42"/>
      <c r="DV368" s="42"/>
      <c r="DW368" s="42"/>
      <c r="DX368" s="42"/>
      <c r="DY368" s="42"/>
      <c r="DZ368" s="42"/>
      <c r="EA368" s="42"/>
      <c r="EB368" s="42"/>
      <c r="EC368" s="42"/>
      <c r="ED368" s="42"/>
      <c r="EE368" s="42"/>
      <c r="EF368" s="42"/>
      <c r="EG368" s="42"/>
      <c r="EH368" s="42"/>
      <c r="EI368" s="42"/>
    </row>
    <row r="369" spans="1:13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  <c r="CW369" s="42"/>
      <c r="CX369" s="42"/>
      <c r="CY369" s="42"/>
      <c r="CZ369" s="42"/>
      <c r="DA369" s="42"/>
      <c r="DB369" s="42"/>
      <c r="DC369" s="42"/>
      <c r="DD369" s="42"/>
      <c r="DE369" s="42"/>
      <c r="DF369" s="42"/>
      <c r="DG369" s="42"/>
      <c r="DH369" s="42"/>
      <c r="DI369" s="42"/>
      <c r="DJ369" s="42"/>
      <c r="DK369" s="42"/>
      <c r="DL369" s="42"/>
      <c r="DM369" s="42"/>
      <c r="DN369" s="42"/>
      <c r="DO369" s="42"/>
      <c r="DP369" s="42"/>
      <c r="DQ369" s="42"/>
      <c r="DR369" s="42"/>
      <c r="DS369" s="42"/>
      <c r="DT369" s="42"/>
      <c r="DU369" s="42"/>
      <c r="DV369" s="42"/>
      <c r="DW369" s="42"/>
      <c r="DX369" s="42"/>
      <c r="DY369" s="42"/>
      <c r="DZ369" s="42"/>
      <c r="EA369" s="42"/>
      <c r="EB369" s="42"/>
      <c r="EC369" s="42"/>
      <c r="ED369" s="42"/>
      <c r="EE369" s="42"/>
      <c r="EF369" s="42"/>
      <c r="EG369" s="42"/>
      <c r="EH369" s="42"/>
      <c r="EI369" s="42"/>
    </row>
    <row r="370" spans="1:139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  <c r="CW370" s="42"/>
      <c r="CX370" s="42"/>
      <c r="CY370" s="42"/>
      <c r="CZ370" s="42"/>
      <c r="DA370" s="42"/>
      <c r="DB370" s="42"/>
      <c r="DC370" s="42"/>
      <c r="DD370" s="42"/>
      <c r="DE370" s="42"/>
      <c r="DF370" s="42"/>
      <c r="DG370" s="42"/>
      <c r="DH370" s="42"/>
      <c r="DI370" s="42"/>
      <c r="DJ370" s="42"/>
      <c r="DK370" s="42"/>
      <c r="DL370" s="42"/>
      <c r="DM370" s="42"/>
      <c r="DN370" s="42"/>
      <c r="DO370" s="42"/>
      <c r="DP370" s="42"/>
      <c r="DQ370" s="42"/>
      <c r="DR370" s="42"/>
      <c r="DS370" s="42"/>
      <c r="DT370" s="42"/>
      <c r="DU370" s="42"/>
      <c r="DV370" s="42"/>
      <c r="DW370" s="42"/>
      <c r="DX370" s="42"/>
      <c r="DY370" s="42"/>
      <c r="DZ370" s="42"/>
      <c r="EA370" s="42"/>
      <c r="EB370" s="42"/>
      <c r="EC370" s="42"/>
      <c r="ED370" s="42"/>
      <c r="EE370" s="42"/>
      <c r="EF370" s="42"/>
      <c r="EG370" s="42"/>
      <c r="EH370" s="42"/>
      <c r="EI370" s="42"/>
    </row>
    <row r="371" spans="1:139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  <c r="CW371" s="42"/>
      <c r="CX371" s="42"/>
      <c r="CY371" s="42"/>
      <c r="CZ371" s="42"/>
      <c r="DA371" s="42"/>
      <c r="DB371" s="42"/>
      <c r="DC371" s="42"/>
      <c r="DD371" s="42"/>
      <c r="DE371" s="42"/>
      <c r="DF371" s="42"/>
      <c r="DG371" s="42"/>
      <c r="DH371" s="42"/>
      <c r="DI371" s="42"/>
      <c r="DJ371" s="42"/>
      <c r="DK371" s="42"/>
      <c r="DL371" s="42"/>
      <c r="DM371" s="42"/>
      <c r="DN371" s="42"/>
      <c r="DO371" s="42"/>
      <c r="DP371" s="42"/>
      <c r="DQ371" s="42"/>
      <c r="DR371" s="42"/>
      <c r="DS371" s="42"/>
      <c r="DT371" s="42"/>
      <c r="DU371" s="42"/>
      <c r="DV371" s="42"/>
      <c r="DW371" s="42"/>
      <c r="DX371" s="42"/>
      <c r="DY371" s="42"/>
      <c r="DZ371" s="42"/>
      <c r="EA371" s="42"/>
      <c r="EB371" s="42"/>
      <c r="EC371" s="42"/>
      <c r="ED371" s="42"/>
      <c r="EE371" s="42"/>
      <c r="EF371" s="42"/>
      <c r="EG371" s="42"/>
      <c r="EH371" s="42"/>
      <c r="EI371" s="42"/>
    </row>
    <row r="372" spans="1:139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  <c r="CW372" s="42"/>
      <c r="CX372" s="42"/>
      <c r="CY372" s="42"/>
      <c r="CZ372" s="42"/>
      <c r="DA372" s="42"/>
      <c r="DB372" s="42"/>
      <c r="DC372" s="42"/>
      <c r="DD372" s="42"/>
      <c r="DE372" s="42"/>
      <c r="DF372" s="42"/>
      <c r="DG372" s="42"/>
      <c r="DH372" s="42"/>
      <c r="DI372" s="42"/>
      <c r="DJ372" s="42"/>
      <c r="DK372" s="42"/>
      <c r="DL372" s="42"/>
      <c r="DM372" s="42"/>
      <c r="DN372" s="42"/>
      <c r="DO372" s="42"/>
      <c r="DP372" s="42"/>
      <c r="DQ372" s="42"/>
      <c r="DR372" s="42"/>
      <c r="DS372" s="42"/>
      <c r="DT372" s="42"/>
      <c r="DU372" s="42"/>
      <c r="DV372" s="42"/>
      <c r="DW372" s="42"/>
      <c r="DX372" s="42"/>
      <c r="DY372" s="42"/>
      <c r="DZ372" s="42"/>
      <c r="EA372" s="42"/>
      <c r="EB372" s="42"/>
      <c r="EC372" s="42"/>
      <c r="ED372" s="42"/>
      <c r="EE372" s="42"/>
      <c r="EF372" s="42"/>
      <c r="EG372" s="42"/>
      <c r="EH372" s="42"/>
      <c r="EI372" s="42"/>
    </row>
    <row r="373" spans="1:139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  <c r="CW373" s="42"/>
      <c r="CX373" s="42"/>
      <c r="CY373" s="42"/>
      <c r="CZ373" s="42"/>
      <c r="DA373" s="42"/>
      <c r="DB373" s="42"/>
      <c r="DC373" s="42"/>
      <c r="DD373" s="42"/>
      <c r="DE373" s="42"/>
      <c r="DF373" s="42"/>
      <c r="DG373" s="42"/>
      <c r="DH373" s="42"/>
      <c r="DI373" s="42"/>
      <c r="DJ373" s="42"/>
      <c r="DK373" s="42"/>
      <c r="DL373" s="42"/>
      <c r="DM373" s="42"/>
      <c r="DN373" s="42"/>
      <c r="DO373" s="42"/>
      <c r="DP373" s="42"/>
      <c r="DQ373" s="42"/>
      <c r="DR373" s="42"/>
      <c r="DS373" s="42"/>
      <c r="DT373" s="42"/>
      <c r="DU373" s="42"/>
      <c r="DV373" s="42"/>
      <c r="DW373" s="42"/>
      <c r="DX373" s="42"/>
      <c r="DY373" s="42"/>
      <c r="DZ373" s="42"/>
      <c r="EA373" s="42"/>
      <c r="EB373" s="42"/>
      <c r="EC373" s="42"/>
      <c r="ED373" s="42"/>
      <c r="EE373" s="42"/>
      <c r="EF373" s="42"/>
      <c r="EG373" s="42"/>
      <c r="EH373" s="42"/>
      <c r="EI373" s="42"/>
    </row>
    <row r="374" spans="1:139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  <c r="CW374" s="42"/>
      <c r="CX374" s="42"/>
      <c r="CY374" s="42"/>
      <c r="CZ374" s="42"/>
      <c r="DA374" s="42"/>
      <c r="DB374" s="42"/>
      <c r="DC374" s="42"/>
      <c r="DD374" s="42"/>
      <c r="DE374" s="42"/>
      <c r="DF374" s="42"/>
      <c r="DG374" s="42"/>
      <c r="DH374" s="42"/>
      <c r="DI374" s="42"/>
      <c r="DJ374" s="42"/>
      <c r="DK374" s="42"/>
      <c r="DL374" s="42"/>
      <c r="DM374" s="42"/>
      <c r="DN374" s="42"/>
      <c r="DO374" s="42"/>
      <c r="DP374" s="42"/>
      <c r="DQ374" s="42"/>
      <c r="DR374" s="42"/>
      <c r="DS374" s="42"/>
      <c r="DT374" s="42"/>
      <c r="DU374" s="42"/>
      <c r="DV374" s="42"/>
      <c r="DW374" s="42"/>
      <c r="DX374" s="42"/>
      <c r="DY374" s="42"/>
      <c r="DZ374" s="42"/>
      <c r="EA374" s="42"/>
      <c r="EB374" s="42"/>
      <c r="EC374" s="42"/>
      <c r="ED374" s="42"/>
      <c r="EE374" s="42"/>
      <c r="EF374" s="42"/>
      <c r="EG374" s="42"/>
      <c r="EH374" s="42"/>
      <c r="EI374" s="42"/>
    </row>
    <row r="375" spans="1:139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  <c r="CW375" s="42"/>
      <c r="CX375" s="42"/>
      <c r="CY375" s="42"/>
      <c r="CZ375" s="42"/>
      <c r="DA375" s="42"/>
      <c r="DB375" s="42"/>
      <c r="DC375" s="42"/>
      <c r="DD375" s="42"/>
      <c r="DE375" s="42"/>
      <c r="DF375" s="42"/>
      <c r="DG375" s="42"/>
      <c r="DH375" s="42"/>
      <c r="DI375" s="42"/>
      <c r="DJ375" s="42"/>
      <c r="DK375" s="42"/>
      <c r="DL375" s="42"/>
      <c r="DM375" s="42"/>
      <c r="DN375" s="42"/>
      <c r="DO375" s="42"/>
      <c r="DP375" s="42"/>
      <c r="DQ375" s="42"/>
      <c r="DR375" s="42"/>
      <c r="DS375" s="42"/>
      <c r="DT375" s="42"/>
      <c r="DU375" s="42"/>
      <c r="DV375" s="42"/>
      <c r="DW375" s="42"/>
      <c r="DX375" s="42"/>
      <c r="DY375" s="42"/>
      <c r="DZ375" s="42"/>
      <c r="EA375" s="42"/>
      <c r="EB375" s="42"/>
      <c r="EC375" s="42"/>
      <c r="ED375" s="42"/>
      <c r="EE375" s="42"/>
      <c r="EF375" s="42"/>
      <c r="EG375" s="42"/>
      <c r="EH375" s="42"/>
      <c r="EI375" s="42"/>
    </row>
    <row r="376" spans="1:139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  <c r="CW376" s="42"/>
      <c r="CX376" s="42"/>
      <c r="CY376" s="42"/>
      <c r="CZ376" s="42"/>
      <c r="DA376" s="42"/>
      <c r="DB376" s="42"/>
      <c r="DC376" s="42"/>
      <c r="DD376" s="42"/>
      <c r="DE376" s="42"/>
      <c r="DF376" s="42"/>
      <c r="DG376" s="42"/>
      <c r="DH376" s="42"/>
      <c r="DI376" s="42"/>
      <c r="DJ376" s="42"/>
      <c r="DK376" s="42"/>
      <c r="DL376" s="42"/>
      <c r="DM376" s="42"/>
      <c r="DN376" s="42"/>
      <c r="DO376" s="42"/>
      <c r="DP376" s="42"/>
      <c r="DQ376" s="42"/>
      <c r="DR376" s="42"/>
      <c r="DS376" s="42"/>
      <c r="DT376" s="42"/>
      <c r="DU376" s="42"/>
      <c r="DV376" s="42"/>
      <c r="DW376" s="42"/>
      <c r="DX376" s="42"/>
      <c r="DY376" s="42"/>
      <c r="DZ376" s="42"/>
      <c r="EA376" s="42"/>
      <c r="EB376" s="42"/>
      <c r="EC376" s="42"/>
      <c r="ED376" s="42"/>
      <c r="EE376" s="42"/>
      <c r="EF376" s="42"/>
      <c r="EG376" s="42"/>
      <c r="EH376" s="42"/>
      <c r="EI376" s="42"/>
    </row>
    <row r="377" spans="1:139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  <c r="CW377" s="42"/>
      <c r="CX377" s="42"/>
      <c r="CY377" s="42"/>
      <c r="CZ377" s="42"/>
      <c r="DA377" s="42"/>
      <c r="DB377" s="42"/>
      <c r="DC377" s="42"/>
      <c r="DD377" s="42"/>
      <c r="DE377" s="42"/>
      <c r="DF377" s="42"/>
      <c r="DG377" s="42"/>
      <c r="DH377" s="42"/>
      <c r="DI377" s="42"/>
      <c r="DJ377" s="42"/>
      <c r="DK377" s="42"/>
      <c r="DL377" s="42"/>
      <c r="DM377" s="42"/>
      <c r="DN377" s="42"/>
      <c r="DO377" s="42"/>
      <c r="DP377" s="42"/>
      <c r="DQ377" s="42"/>
      <c r="DR377" s="42"/>
      <c r="DS377" s="42"/>
      <c r="DT377" s="42"/>
      <c r="DU377" s="42"/>
      <c r="DV377" s="42"/>
      <c r="DW377" s="42"/>
      <c r="DX377" s="42"/>
      <c r="DY377" s="42"/>
      <c r="DZ377" s="42"/>
      <c r="EA377" s="42"/>
      <c r="EB377" s="42"/>
      <c r="EC377" s="42"/>
      <c r="ED377" s="42"/>
      <c r="EE377" s="42"/>
      <c r="EF377" s="42"/>
      <c r="EG377" s="42"/>
      <c r="EH377" s="42"/>
      <c r="EI377" s="42"/>
    </row>
    <row r="378" spans="1:139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  <c r="CW378" s="42"/>
      <c r="CX378" s="42"/>
      <c r="CY378" s="42"/>
      <c r="CZ378" s="42"/>
      <c r="DA378" s="42"/>
      <c r="DB378" s="42"/>
      <c r="DC378" s="42"/>
      <c r="DD378" s="42"/>
      <c r="DE378" s="42"/>
      <c r="DF378" s="42"/>
      <c r="DG378" s="42"/>
      <c r="DH378" s="42"/>
      <c r="DI378" s="42"/>
      <c r="DJ378" s="42"/>
      <c r="DK378" s="42"/>
      <c r="DL378" s="42"/>
      <c r="DM378" s="42"/>
      <c r="DN378" s="42"/>
      <c r="DO378" s="42"/>
      <c r="DP378" s="42"/>
      <c r="DQ378" s="42"/>
      <c r="DR378" s="42"/>
      <c r="DS378" s="42"/>
      <c r="DT378" s="42"/>
      <c r="DU378" s="42"/>
      <c r="DV378" s="42"/>
      <c r="DW378" s="42"/>
      <c r="DX378" s="42"/>
      <c r="DY378" s="42"/>
      <c r="DZ378" s="42"/>
      <c r="EA378" s="42"/>
      <c r="EB378" s="42"/>
      <c r="EC378" s="42"/>
      <c r="ED378" s="42"/>
      <c r="EE378" s="42"/>
      <c r="EF378" s="42"/>
      <c r="EG378" s="42"/>
      <c r="EH378" s="42"/>
      <c r="EI378" s="42"/>
    </row>
    <row r="379" spans="1:13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  <c r="CW379" s="42"/>
      <c r="CX379" s="42"/>
      <c r="CY379" s="42"/>
      <c r="CZ379" s="42"/>
      <c r="DA379" s="42"/>
      <c r="DB379" s="42"/>
      <c r="DC379" s="42"/>
      <c r="DD379" s="42"/>
      <c r="DE379" s="42"/>
      <c r="DF379" s="42"/>
      <c r="DG379" s="42"/>
      <c r="DH379" s="42"/>
      <c r="DI379" s="42"/>
      <c r="DJ379" s="42"/>
      <c r="DK379" s="42"/>
      <c r="DL379" s="42"/>
      <c r="DM379" s="42"/>
      <c r="DN379" s="42"/>
      <c r="DO379" s="42"/>
      <c r="DP379" s="42"/>
      <c r="DQ379" s="42"/>
      <c r="DR379" s="42"/>
      <c r="DS379" s="42"/>
      <c r="DT379" s="42"/>
      <c r="DU379" s="42"/>
      <c r="DV379" s="42"/>
      <c r="DW379" s="42"/>
      <c r="DX379" s="42"/>
      <c r="DY379" s="42"/>
      <c r="DZ379" s="42"/>
      <c r="EA379" s="42"/>
      <c r="EB379" s="42"/>
      <c r="EC379" s="42"/>
      <c r="ED379" s="42"/>
      <c r="EE379" s="42"/>
      <c r="EF379" s="42"/>
      <c r="EG379" s="42"/>
      <c r="EH379" s="42"/>
      <c r="EI379" s="42"/>
    </row>
    <row r="380" spans="1:139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  <c r="CW380" s="42"/>
      <c r="CX380" s="42"/>
      <c r="CY380" s="42"/>
      <c r="CZ380" s="42"/>
      <c r="DA380" s="42"/>
      <c r="DB380" s="42"/>
      <c r="DC380" s="42"/>
      <c r="DD380" s="42"/>
      <c r="DE380" s="42"/>
      <c r="DF380" s="42"/>
      <c r="DG380" s="42"/>
      <c r="DH380" s="42"/>
      <c r="DI380" s="42"/>
      <c r="DJ380" s="42"/>
      <c r="DK380" s="42"/>
      <c r="DL380" s="42"/>
      <c r="DM380" s="42"/>
      <c r="DN380" s="42"/>
      <c r="DO380" s="42"/>
      <c r="DP380" s="42"/>
      <c r="DQ380" s="42"/>
      <c r="DR380" s="42"/>
      <c r="DS380" s="42"/>
      <c r="DT380" s="42"/>
      <c r="DU380" s="42"/>
      <c r="DV380" s="42"/>
      <c r="DW380" s="42"/>
      <c r="DX380" s="42"/>
      <c r="DY380" s="42"/>
      <c r="DZ380" s="42"/>
      <c r="EA380" s="42"/>
      <c r="EB380" s="42"/>
      <c r="EC380" s="42"/>
      <c r="ED380" s="42"/>
      <c r="EE380" s="42"/>
      <c r="EF380" s="42"/>
      <c r="EG380" s="42"/>
      <c r="EH380" s="42"/>
      <c r="EI380" s="42"/>
    </row>
    <row r="381" spans="1:139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  <c r="CW381" s="42"/>
      <c r="CX381" s="42"/>
      <c r="CY381" s="42"/>
      <c r="CZ381" s="42"/>
      <c r="DA381" s="42"/>
      <c r="DB381" s="42"/>
      <c r="DC381" s="42"/>
      <c r="DD381" s="42"/>
      <c r="DE381" s="42"/>
      <c r="DF381" s="42"/>
      <c r="DG381" s="42"/>
      <c r="DH381" s="42"/>
      <c r="DI381" s="42"/>
      <c r="DJ381" s="42"/>
      <c r="DK381" s="42"/>
      <c r="DL381" s="42"/>
      <c r="DM381" s="42"/>
      <c r="DN381" s="42"/>
      <c r="DO381" s="42"/>
      <c r="DP381" s="42"/>
      <c r="DQ381" s="42"/>
      <c r="DR381" s="42"/>
      <c r="DS381" s="42"/>
      <c r="DT381" s="42"/>
      <c r="DU381" s="42"/>
      <c r="DV381" s="42"/>
      <c r="DW381" s="42"/>
      <c r="DX381" s="42"/>
      <c r="DY381" s="42"/>
      <c r="DZ381" s="42"/>
      <c r="EA381" s="42"/>
      <c r="EB381" s="42"/>
      <c r="EC381" s="42"/>
      <c r="ED381" s="42"/>
      <c r="EE381" s="42"/>
      <c r="EF381" s="42"/>
      <c r="EG381" s="42"/>
      <c r="EH381" s="42"/>
      <c r="EI381" s="42"/>
    </row>
    <row r="382" spans="1:139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  <c r="CW382" s="42"/>
      <c r="CX382" s="42"/>
      <c r="CY382" s="42"/>
      <c r="CZ382" s="42"/>
      <c r="DA382" s="42"/>
      <c r="DB382" s="42"/>
      <c r="DC382" s="42"/>
      <c r="DD382" s="42"/>
      <c r="DE382" s="42"/>
      <c r="DF382" s="42"/>
      <c r="DG382" s="42"/>
      <c r="DH382" s="42"/>
      <c r="DI382" s="42"/>
      <c r="DJ382" s="42"/>
      <c r="DK382" s="42"/>
      <c r="DL382" s="42"/>
      <c r="DM382" s="42"/>
      <c r="DN382" s="42"/>
      <c r="DO382" s="42"/>
      <c r="DP382" s="42"/>
      <c r="DQ382" s="42"/>
      <c r="DR382" s="42"/>
      <c r="DS382" s="42"/>
      <c r="DT382" s="42"/>
      <c r="DU382" s="42"/>
      <c r="DV382" s="42"/>
      <c r="DW382" s="42"/>
      <c r="DX382" s="42"/>
      <c r="DY382" s="42"/>
      <c r="DZ382" s="42"/>
      <c r="EA382" s="42"/>
      <c r="EB382" s="42"/>
      <c r="EC382" s="42"/>
      <c r="ED382" s="42"/>
      <c r="EE382" s="42"/>
      <c r="EF382" s="42"/>
      <c r="EG382" s="42"/>
      <c r="EH382" s="42"/>
      <c r="EI382" s="42"/>
    </row>
    <row r="383" spans="1:139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  <c r="CW383" s="42"/>
      <c r="CX383" s="42"/>
      <c r="CY383" s="42"/>
      <c r="CZ383" s="42"/>
      <c r="DA383" s="42"/>
      <c r="DB383" s="42"/>
      <c r="DC383" s="42"/>
      <c r="DD383" s="42"/>
      <c r="DE383" s="42"/>
      <c r="DF383" s="42"/>
      <c r="DG383" s="42"/>
      <c r="DH383" s="42"/>
      <c r="DI383" s="42"/>
      <c r="DJ383" s="42"/>
      <c r="DK383" s="42"/>
      <c r="DL383" s="42"/>
      <c r="DM383" s="42"/>
      <c r="DN383" s="42"/>
      <c r="DO383" s="42"/>
      <c r="DP383" s="42"/>
      <c r="DQ383" s="42"/>
      <c r="DR383" s="42"/>
      <c r="DS383" s="42"/>
      <c r="DT383" s="42"/>
      <c r="DU383" s="42"/>
      <c r="DV383" s="42"/>
      <c r="DW383" s="42"/>
      <c r="DX383" s="42"/>
      <c r="DY383" s="42"/>
      <c r="DZ383" s="42"/>
      <c r="EA383" s="42"/>
      <c r="EB383" s="42"/>
      <c r="EC383" s="42"/>
      <c r="ED383" s="42"/>
      <c r="EE383" s="42"/>
      <c r="EF383" s="42"/>
      <c r="EG383" s="42"/>
      <c r="EH383" s="42"/>
      <c r="EI383" s="42"/>
    </row>
    <row r="384" spans="1:139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  <c r="CW384" s="42"/>
      <c r="CX384" s="42"/>
      <c r="CY384" s="42"/>
      <c r="CZ384" s="42"/>
      <c r="DA384" s="42"/>
      <c r="DB384" s="42"/>
      <c r="DC384" s="42"/>
      <c r="DD384" s="42"/>
      <c r="DE384" s="42"/>
      <c r="DF384" s="42"/>
      <c r="DG384" s="42"/>
      <c r="DH384" s="42"/>
      <c r="DI384" s="42"/>
      <c r="DJ384" s="42"/>
      <c r="DK384" s="42"/>
      <c r="DL384" s="42"/>
      <c r="DM384" s="42"/>
      <c r="DN384" s="42"/>
      <c r="DO384" s="42"/>
      <c r="DP384" s="42"/>
      <c r="DQ384" s="42"/>
      <c r="DR384" s="42"/>
      <c r="DS384" s="42"/>
      <c r="DT384" s="42"/>
      <c r="DU384" s="42"/>
      <c r="DV384" s="42"/>
      <c r="DW384" s="42"/>
      <c r="DX384" s="42"/>
      <c r="DY384" s="42"/>
      <c r="DZ384" s="42"/>
      <c r="EA384" s="42"/>
      <c r="EB384" s="42"/>
      <c r="EC384" s="42"/>
      <c r="ED384" s="42"/>
      <c r="EE384" s="42"/>
      <c r="EF384" s="42"/>
      <c r="EG384" s="42"/>
      <c r="EH384" s="42"/>
      <c r="EI384" s="42"/>
    </row>
    <row r="385" spans="1:139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  <c r="CW385" s="42"/>
      <c r="CX385" s="42"/>
      <c r="CY385" s="42"/>
      <c r="CZ385" s="42"/>
      <c r="DA385" s="42"/>
      <c r="DB385" s="42"/>
      <c r="DC385" s="42"/>
      <c r="DD385" s="42"/>
      <c r="DE385" s="42"/>
      <c r="DF385" s="42"/>
      <c r="DG385" s="42"/>
      <c r="DH385" s="42"/>
      <c r="DI385" s="42"/>
      <c r="DJ385" s="42"/>
      <c r="DK385" s="42"/>
      <c r="DL385" s="42"/>
      <c r="DM385" s="42"/>
      <c r="DN385" s="42"/>
      <c r="DO385" s="42"/>
      <c r="DP385" s="42"/>
      <c r="DQ385" s="42"/>
      <c r="DR385" s="42"/>
      <c r="DS385" s="42"/>
      <c r="DT385" s="42"/>
      <c r="DU385" s="42"/>
      <c r="DV385" s="42"/>
      <c r="DW385" s="42"/>
      <c r="DX385" s="42"/>
      <c r="DY385" s="42"/>
      <c r="DZ385" s="42"/>
      <c r="EA385" s="42"/>
      <c r="EB385" s="42"/>
      <c r="EC385" s="42"/>
      <c r="ED385" s="42"/>
      <c r="EE385" s="42"/>
      <c r="EF385" s="42"/>
      <c r="EG385" s="42"/>
      <c r="EH385" s="42"/>
      <c r="EI385" s="42"/>
    </row>
    <row r="386" spans="1:139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  <c r="CW386" s="42"/>
      <c r="CX386" s="42"/>
      <c r="CY386" s="42"/>
      <c r="CZ386" s="42"/>
      <c r="DA386" s="42"/>
      <c r="DB386" s="42"/>
      <c r="DC386" s="42"/>
      <c r="DD386" s="42"/>
      <c r="DE386" s="42"/>
      <c r="DF386" s="42"/>
      <c r="DG386" s="42"/>
      <c r="DH386" s="42"/>
      <c r="DI386" s="42"/>
      <c r="DJ386" s="42"/>
      <c r="DK386" s="42"/>
      <c r="DL386" s="42"/>
      <c r="DM386" s="42"/>
      <c r="DN386" s="42"/>
      <c r="DO386" s="42"/>
      <c r="DP386" s="42"/>
      <c r="DQ386" s="42"/>
      <c r="DR386" s="42"/>
      <c r="DS386" s="42"/>
      <c r="DT386" s="42"/>
      <c r="DU386" s="42"/>
      <c r="DV386" s="42"/>
      <c r="DW386" s="42"/>
      <c r="DX386" s="42"/>
      <c r="DY386" s="42"/>
      <c r="DZ386" s="42"/>
      <c r="EA386" s="42"/>
      <c r="EB386" s="42"/>
      <c r="EC386" s="42"/>
      <c r="ED386" s="42"/>
      <c r="EE386" s="42"/>
      <c r="EF386" s="42"/>
      <c r="EG386" s="42"/>
      <c r="EH386" s="42"/>
      <c r="EI386" s="42"/>
    </row>
    <row r="387" spans="1:139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  <c r="CW387" s="42"/>
      <c r="CX387" s="42"/>
      <c r="CY387" s="42"/>
      <c r="CZ387" s="42"/>
      <c r="DA387" s="42"/>
      <c r="DB387" s="42"/>
      <c r="DC387" s="42"/>
      <c r="DD387" s="42"/>
      <c r="DE387" s="42"/>
      <c r="DF387" s="42"/>
      <c r="DG387" s="42"/>
      <c r="DH387" s="42"/>
      <c r="DI387" s="42"/>
      <c r="DJ387" s="42"/>
      <c r="DK387" s="42"/>
      <c r="DL387" s="42"/>
      <c r="DM387" s="42"/>
      <c r="DN387" s="42"/>
      <c r="DO387" s="42"/>
      <c r="DP387" s="42"/>
      <c r="DQ387" s="42"/>
      <c r="DR387" s="42"/>
      <c r="DS387" s="42"/>
      <c r="DT387" s="42"/>
      <c r="DU387" s="42"/>
      <c r="DV387" s="42"/>
      <c r="DW387" s="42"/>
      <c r="DX387" s="42"/>
      <c r="DY387" s="42"/>
      <c r="DZ387" s="42"/>
      <c r="EA387" s="42"/>
      <c r="EB387" s="42"/>
      <c r="EC387" s="42"/>
      <c r="ED387" s="42"/>
      <c r="EE387" s="42"/>
      <c r="EF387" s="42"/>
      <c r="EG387" s="42"/>
      <c r="EH387" s="42"/>
      <c r="EI387" s="42"/>
    </row>
    <row r="388" spans="1:139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  <c r="CW388" s="42"/>
      <c r="CX388" s="42"/>
      <c r="CY388" s="42"/>
      <c r="CZ388" s="42"/>
      <c r="DA388" s="42"/>
      <c r="DB388" s="42"/>
      <c r="DC388" s="42"/>
      <c r="DD388" s="42"/>
      <c r="DE388" s="42"/>
      <c r="DF388" s="42"/>
      <c r="DG388" s="42"/>
      <c r="DH388" s="42"/>
      <c r="DI388" s="42"/>
      <c r="DJ388" s="42"/>
      <c r="DK388" s="42"/>
      <c r="DL388" s="42"/>
      <c r="DM388" s="42"/>
      <c r="DN388" s="42"/>
      <c r="DO388" s="42"/>
      <c r="DP388" s="42"/>
      <c r="DQ388" s="42"/>
      <c r="DR388" s="42"/>
      <c r="DS388" s="42"/>
      <c r="DT388" s="42"/>
      <c r="DU388" s="42"/>
      <c r="DV388" s="42"/>
      <c r="DW388" s="42"/>
      <c r="DX388" s="42"/>
      <c r="DY388" s="42"/>
      <c r="DZ388" s="42"/>
      <c r="EA388" s="42"/>
      <c r="EB388" s="42"/>
      <c r="EC388" s="42"/>
      <c r="ED388" s="42"/>
      <c r="EE388" s="42"/>
      <c r="EF388" s="42"/>
      <c r="EG388" s="42"/>
      <c r="EH388" s="42"/>
      <c r="EI388" s="42"/>
    </row>
    <row r="389" spans="1:13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  <c r="CW389" s="42"/>
      <c r="CX389" s="42"/>
      <c r="CY389" s="42"/>
      <c r="CZ389" s="42"/>
      <c r="DA389" s="42"/>
      <c r="DB389" s="42"/>
      <c r="DC389" s="42"/>
      <c r="DD389" s="42"/>
      <c r="DE389" s="42"/>
      <c r="DF389" s="42"/>
      <c r="DG389" s="42"/>
      <c r="DH389" s="42"/>
      <c r="DI389" s="42"/>
      <c r="DJ389" s="42"/>
      <c r="DK389" s="42"/>
      <c r="DL389" s="42"/>
      <c r="DM389" s="42"/>
      <c r="DN389" s="42"/>
      <c r="DO389" s="42"/>
      <c r="DP389" s="42"/>
      <c r="DQ389" s="42"/>
      <c r="DR389" s="42"/>
      <c r="DS389" s="42"/>
      <c r="DT389" s="42"/>
      <c r="DU389" s="42"/>
      <c r="DV389" s="42"/>
      <c r="DW389" s="42"/>
      <c r="DX389" s="42"/>
      <c r="DY389" s="42"/>
      <c r="DZ389" s="42"/>
      <c r="EA389" s="42"/>
      <c r="EB389" s="42"/>
      <c r="EC389" s="42"/>
      <c r="ED389" s="42"/>
      <c r="EE389" s="42"/>
      <c r="EF389" s="42"/>
      <c r="EG389" s="42"/>
      <c r="EH389" s="42"/>
      <c r="EI389" s="42"/>
    </row>
    <row r="390" spans="1:139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  <c r="CW390" s="42"/>
      <c r="CX390" s="42"/>
      <c r="CY390" s="42"/>
      <c r="CZ390" s="42"/>
      <c r="DA390" s="42"/>
      <c r="DB390" s="42"/>
      <c r="DC390" s="42"/>
      <c r="DD390" s="42"/>
      <c r="DE390" s="42"/>
      <c r="DF390" s="42"/>
      <c r="DG390" s="42"/>
      <c r="DH390" s="42"/>
      <c r="DI390" s="42"/>
      <c r="DJ390" s="42"/>
      <c r="DK390" s="42"/>
      <c r="DL390" s="42"/>
      <c r="DM390" s="42"/>
      <c r="DN390" s="42"/>
      <c r="DO390" s="42"/>
      <c r="DP390" s="42"/>
      <c r="DQ390" s="42"/>
      <c r="DR390" s="42"/>
      <c r="DS390" s="42"/>
      <c r="DT390" s="42"/>
      <c r="DU390" s="42"/>
      <c r="DV390" s="42"/>
      <c r="DW390" s="42"/>
      <c r="DX390" s="42"/>
      <c r="DY390" s="42"/>
      <c r="DZ390" s="42"/>
      <c r="EA390" s="42"/>
      <c r="EB390" s="42"/>
      <c r="EC390" s="42"/>
      <c r="ED390" s="42"/>
      <c r="EE390" s="42"/>
      <c r="EF390" s="42"/>
      <c r="EG390" s="42"/>
      <c r="EH390" s="42"/>
      <c r="EI390" s="42"/>
    </row>
    <row r="391" spans="1:139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  <c r="CW391" s="42"/>
      <c r="CX391" s="42"/>
      <c r="CY391" s="42"/>
      <c r="CZ391" s="42"/>
      <c r="DA391" s="42"/>
      <c r="DB391" s="42"/>
      <c r="DC391" s="42"/>
      <c r="DD391" s="42"/>
      <c r="DE391" s="42"/>
      <c r="DF391" s="42"/>
      <c r="DG391" s="42"/>
      <c r="DH391" s="42"/>
      <c r="DI391" s="42"/>
      <c r="DJ391" s="42"/>
      <c r="DK391" s="42"/>
      <c r="DL391" s="42"/>
      <c r="DM391" s="42"/>
      <c r="DN391" s="42"/>
      <c r="DO391" s="42"/>
      <c r="DP391" s="42"/>
      <c r="DQ391" s="42"/>
      <c r="DR391" s="42"/>
      <c r="DS391" s="42"/>
      <c r="DT391" s="42"/>
      <c r="DU391" s="42"/>
      <c r="DV391" s="42"/>
      <c r="DW391" s="42"/>
      <c r="DX391" s="42"/>
      <c r="DY391" s="42"/>
      <c r="DZ391" s="42"/>
      <c r="EA391" s="42"/>
      <c r="EB391" s="42"/>
      <c r="EC391" s="42"/>
      <c r="ED391" s="42"/>
      <c r="EE391" s="42"/>
      <c r="EF391" s="42"/>
      <c r="EG391" s="42"/>
      <c r="EH391" s="42"/>
      <c r="EI391" s="42"/>
    </row>
    <row r="392" spans="1:139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  <c r="CW392" s="42"/>
      <c r="CX392" s="42"/>
      <c r="CY392" s="42"/>
      <c r="CZ392" s="42"/>
      <c r="DA392" s="42"/>
      <c r="DB392" s="42"/>
      <c r="DC392" s="42"/>
      <c r="DD392" s="42"/>
      <c r="DE392" s="42"/>
      <c r="DF392" s="42"/>
      <c r="DG392" s="42"/>
      <c r="DH392" s="42"/>
      <c r="DI392" s="42"/>
      <c r="DJ392" s="42"/>
      <c r="DK392" s="42"/>
      <c r="DL392" s="42"/>
      <c r="DM392" s="42"/>
      <c r="DN392" s="42"/>
      <c r="DO392" s="42"/>
      <c r="DP392" s="42"/>
      <c r="DQ392" s="42"/>
      <c r="DR392" s="42"/>
      <c r="DS392" s="42"/>
      <c r="DT392" s="42"/>
      <c r="DU392" s="42"/>
      <c r="DV392" s="42"/>
      <c r="DW392" s="42"/>
      <c r="DX392" s="42"/>
      <c r="DY392" s="42"/>
      <c r="DZ392" s="42"/>
      <c r="EA392" s="42"/>
      <c r="EB392" s="42"/>
      <c r="EC392" s="42"/>
      <c r="ED392" s="42"/>
      <c r="EE392" s="42"/>
      <c r="EF392" s="42"/>
      <c r="EG392" s="42"/>
      <c r="EH392" s="42"/>
      <c r="EI392" s="42"/>
    </row>
    <row r="393" spans="1:139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  <c r="CW393" s="42"/>
      <c r="CX393" s="42"/>
      <c r="CY393" s="42"/>
      <c r="CZ393" s="42"/>
      <c r="DA393" s="42"/>
      <c r="DB393" s="42"/>
      <c r="DC393" s="42"/>
      <c r="DD393" s="42"/>
      <c r="DE393" s="42"/>
      <c r="DF393" s="42"/>
      <c r="DG393" s="42"/>
      <c r="DH393" s="42"/>
      <c r="DI393" s="42"/>
      <c r="DJ393" s="42"/>
      <c r="DK393" s="42"/>
      <c r="DL393" s="42"/>
      <c r="DM393" s="42"/>
      <c r="DN393" s="42"/>
      <c r="DO393" s="42"/>
      <c r="DP393" s="42"/>
      <c r="DQ393" s="42"/>
      <c r="DR393" s="42"/>
      <c r="DS393" s="42"/>
      <c r="DT393" s="42"/>
      <c r="DU393" s="42"/>
      <c r="DV393" s="42"/>
      <c r="DW393" s="42"/>
      <c r="DX393" s="42"/>
      <c r="DY393" s="42"/>
      <c r="DZ393" s="42"/>
      <c r="EA393" s="42"/>
      <c r="EB393" s="42"/>
      <c r="EC393" s="42"/>
      <c r="ED393" s="42"/>
      <c r="EE393" s="42"/>
      <c r="EF393" s="42"/>
      <c r="EG393" s="42"/>
      <c r="EH393" s="42"/>
      <c r="EI393" s="42"/>
    </row>
    <row r="394" spans="1:139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  <c r="CW394" s="42"/>
      <c r="CX394" s="42"/>
      <c r="CY394" s="42"/>
      <c r="CZ394" s="42"/>
      <c r="DA394" s="42"/>
      <c r="DB394" s="42"/>
      <c r="DC394" s="42"/>
      <c r="DD394" s="42"/>
      <c r="DE394" s="42"/>
      <c r="DF394" s="42"/>
      <c r="DG394" s="42"/>
      <c r="DH394" s="42"/>
      <c r="DI394" s="42"/>
      <c r="DJ394" s="42"/>
      <c r="DK394" s="42"/>
      <c r="DL394" s="42"/>
      <c r="DM394" s="42"/>
      <c r="DN394" s="42"/>
      <c r="DO394" s="42"/>
      <c r="DP394" s="42"/>
      <c r="DQ394" s="42"/>
      <c r="DR394" s="42"/>
      <c r="DS394" s="42"/>
      <c r="DT394" s="42"/>
      <c r="DU394" s="42"/>
      <c r="DV394" s="42"/>
      <c r="DW394" s="42"/>
      <c r="DX394" s="42"/>
      <c r="DY394" s="42"/>
      <c r="DZ394" s="42"/>
      <c r="EA394" s="42"/>
      <c r="EB394" s="42"/>
      <c r="EC394" s="42"/>
      <c r="ED394" s="42"/>
      <c r="EE394" s="42"/>
      <c r="EF394" s="42"/>
      <c r="EG394" s="42"/>
      <c r="EH394" s="42"/>
      <c r="EI394" s="42"/>
    </row>
    <row r="395" spans="1:139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  <c r="CW395" s="42"/>
      <c r="CX395" s="42"/>
      <c r="CY395" s="42"/>
      <c r="CZ395" s="42"/>
      <c r="DA395" s="42"/>
      <c r="DB395" s="42"/>
      <c r="DC395" s="42"/>
      <c r="DD395" s="42"/>
      <c r="DE395" s="42"/>
      <c r="DF395" s="42"/>
      <c r="DG395" s="42"/>
      <c r="DH395" s="42"/>
      <c r="DI395" s="42"/>
      <c r="DJ395" s="42"/>
      <c r="DK395" s="42"/>
      <c r="DL395" s="42"/>
      <c r="DM395" s="42"/>
      <c r="DN395" s="42"/>
      <c r="DO395" s="42"/>
      <c r="DP395" s="42"/>
      <c r="DQ395" s="42"/>
      <c r="DR395" s="42"/>
      <c r="DS395" s="42"/>
      <c r="DT395" s="42"/>
      <c r="DU395" s="42"/>
      <c r="DV395" s="42"/>
      <c r="DW395" s="42"/>
      <c r="DX395" s="42"/>
      <c r="DY395" s="42"/>
      <c r="DZ395" s="42"/>
      <c r="EA395" s="42"/>
      <c r="EB395" s="42"/>
      <c r="EC395" s="42"/>
      <c r="ED395" s="42"/>
      <c r="EE395" s="42"/>
      <c r="EF395" s="42"/>
      <c r="EG395" s="42"/>
      <c r="EH395" s="42"/>
      <c r="EI395" s="42"/>
    </row>
    <row r="396" spans="1:139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  <c r="CW396" s="42"/>
      <c r="CX396" s="42"/>
      <c r="CY396" s="42"/>
      <c r="CZ396" s="42"/>
      <c r="DA396" s="42"/>
      <c r="DB396" s="42"/>
      <c r="DC396" s="42"/>
      <c r="DD396" s="42"/>
      <c r="DE396" s="42"/>
      <c r="DF396" s="42"/>
      <c r="DG396" s="42"/>
      <c r="DH396" s="42"/>
      <c r="DI396" s="42"/>
      <c r="DJ396" s="42"/>
      <c r="DK396" s="42"/>
      <c r="DL396" s="42"/>
      <c r="DM396" s="42"/>
      <c r="DN396" s="42"/>
      <c r="DO396" s="42"/>
      <c r="DP396" s="42"/>
      <c r="DQ396" s="42"/>
      <c r="DR396" s="42"/>
      <c r="DS396" s="42"/>
      <c r="DT396" s="42"/>
      <c r="DU396" s="42"/>
      <c r="DV396" s="42"/>
      <c r="DW396" s="42"/>
      <c r="DX396" s="42"/>
      <c r="DY396" s="42"/>
      <c r="DZ396" s="42"/>
      <c r="EA396" s="42"/>
      <c r="EB396" s="42"/>
      <c r="EC396" s="42"/>
      <c r="ED396" s="42"/>
      <c r="EE396" s="42"/>
      <c r="EF396" s="42"/>
      <c r="EG396" s="42"/>
      <c r="EH396" s="42"/>
      <c r="EI396" s="42"/>
    </row>
    <row r="397" spans="1:139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  <c r="CW397" s="42"/>
      <c r="CX397" s="42"/>
      <c r="CY397" s="42"/>
      <c r="CZ397" s="42"/>
      <c r="DA397" s="42"/>
      <c r="DB397" s="42"/>
      <c r="DC397" s="42"/>
      <c r="DD397" s="42"/>
      <c r="DE397" s="42"/>
      <c r="DF397" s="42"/>
      <c r="DG397" s="42"/>
      <c r="DH397" s="42"/>
      <c r="DI397" s="42"/>
      <c r="DJ397" s="42"/>
      <c r="DK397" s="42"/>
      <c r="DL397" s="42"/>
      <c r="DM397" s="42"/>
      <c r="DN397" s="42"/>
      <c r="DO397" s="42"/>
      <c r="DP397" s="42"/>
      <c r="DQ397" s="42"/>
      <c r="DR397" s="42"/>
      <c r="DS397" s="42"/>
      <c r="DT397" s="42"/>
      <c r="DU397" s="42"/>
      <c r="DV397" s="42"/>
      <c r="DW397" s="42"/>
      <c r="DX397" s="42"/>
      <c r="DY397" s="42"/>
      <c r="DZ397" s="42"/>
      <c r="EA397" s="42"/>
      <c r="EB397" s="42"/>
      <c r="EC397" s="42"/>
      <c r="ED397" s="42"/>
      <c r="EE397" s="42"/>
      <c r="EF397" s="42"/>
      <c r="EG397" s="42"/>
      <c r="EH397" s="42"/>
      <c r="EI397" s="42"/>
    </row>
    <row r="398" spans="1:139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  <c r="CW398" s="42"/>
      <c r="CX398" s="42"/>
      <c r="CY398" s="42"/>
      <c r="CZ398" s="42"/>
      <c r="DA398" s="42"/>
      <c r="DB398" s="42"/>
      <c r="DC398" s="42"/>
      <c r="DD398" s="42"/>
      <c r="DE398" s="42"/>
      <c r="DF398" s="42"/>
      <c r="DG398" s="42"/>
      <c r="DH398" s="42"/>
      <c r="DI398" s="42"/>
      <c r="DJ398" s="42"/>
      <c r="DK398" s="42"/>
      <c r="DL398" s="42"/>
      <c r="DM398" s="42"/>
      <c r="DN398" s="42"/>
      <c r="DO398" s="42"/>
      <c r="DP398" s="42"/>
      <c r="DQ398" s="42"/>
      <c r="DR398" s="42"/>
      <c r="DS398" s="42"/>
      <c r="DT398" s="42"/>
      <c r="DU398" s="42"/>
      <c r="DV398" s="42"/>
      <c r="DW398" s="42"/>
      <c r="DX398" s="42"/>
      <c r="DY398" s="42"/>
      <c r="DZ398" s="42"/>
      <c r="EA398" s="42"/>
      <c r="EB398" s="42"/>
      <c r="EC398" s="42"/>
      <c r="ED398" s="42"/>
      <c r="EE398" s="42"/>
      <c r="EF398" s="42"/>
      <c r="EG398" s="42"/>
      <c r="EH398" s="42"/>
      <c r="EI398" s="42"/>
    </row>
    <row r="399" spans="1:13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  <c r="CW399" s="42"/>
      <c r="CX399" s="42"/>
      <c r="CY399" s="42"/>
      <c r="CZ399" s="42"/>
      <c r="DA399" s="42"/>
      <c r="DB399" s="42"/>
      <c r="DC399" s="42"/>
      <c r="DD399" s="42"/>
      <c r="DE399" s="42"/>
      <c r="DF399" s="42"/>
      <c r="DG399" s="42"/>
      <c r="DH399" s="42"/>
      <c r="DI399" s="42"/>
      <c r="DJ399" s="42"/>
      <c r="DK399" s="42"/>
      <c r="DL399" s="42"/>
      <c r="DM399" s="42"/>
      <c r="DN399" s="42"/>
      <c r="DO399" s="42"/>
      <c r="DP399" s="42"/>
      <c r="DQ399" s="42"/>
      <c r="DR399" s="42"/>
      <c r="DS399" s="42"/>
      <c r="DT399" s="42"/>
      <c r="DU399" s="42"/>
      <c r="DV399" s="42"/>
      <c r="DW399" s="42"/>
      <c r="DX399" s="42"/>
      <c r="DY399" s="42"/>
      <c r="DZ399" s="42"/>
      <c r="EA399" s="42"/>
      <c r="EB399" s="42"/>
      <c r="EC399" s="42"/>
      <c r="ED399" s="42"/>
      <c r="EE399" s="42"/>
      <c r="EF399" s="42"/>
      <c r="EG399" s="42"/>
      <c r="EH399" s="42"/>
      <c r="EI399" s="42"/>
    </row>
    <row r="400" spans="1:139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  <c r="CW400" s="42"/>
      <c r="CX400" s="42"/>
      <c r="CY400" s="42"/>
      <c r="CZ400" s="42"/>
      <c r="DA400" s="42"/>
      <c r="DB400" s="42"/>
      <c r="DC400" s="42"/>
      <c r="DD400" s="42"/>
      <c r="DE400" s="42"/>
      <c r="DF400" s="42"/>
      <c r="DG400" s="42"/>
      <c r="DH400" s="42"/>
      <c r="DI400" s="42"/>
      <c r="DJ400" s="42"/>
      <c r="DK400" s="42"/>
      <c r="DL400" s="42"/>
      <c r="DM400" s="42"/>
      <c r="DN400" s="42"/>
      <c r="DO400" s="42"/>
      <c r="DP400" s="42"/>
      <c r="DQ400" s="42"/>
      <c r="DR400" s="42"/>
      <c r="DS400" s="42"/>
      <c r="DT400" s="42"/>
      <c r="DU400" s="42"/>
      <c r="DV400" s="42"/>
      <c r="DW400" s="42"/>
      <c r="DX400" s="42"/>
      <c r="DY400" s="42"/>
      <c r="DZ400" s="42"/>
      <c r="EA400" s="42"/>
      <c r="EB400" s="42"/>
      <c r="EC400" s="42"/>
      <c r="ED400" s="42"/>
      <c r="EE400" s="42"/>
      <c r="EF400" s="42"/>
      <c r="EG400" s="42"/>
      <c r="EH400" s="42"/>
      <c r="EI400" s="42"/>
    </row>
    <row r="401" spans="1:139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  <c r="CW401" s="42"/>
      <c r="CX401" s="42"/>
      <c r="CY401" s="42"/>
      <c r="CZ401" s="42"/>
      <c r="DA401" s="42"/>
      <c r="DB401" s="42"/>
      <c r="DC401" s="42"/>
      <c r="DD401" s="42"/>
      <c r="DE401" s="42"/>
      <c r="DF401" s="42"/>
      <c r="DG401" s="42"/>
      <c r="DH401" s="42"/>
      <c r="DI401" s="42"/>
      <c r="DJ401" s="42"/>
      <c r="DK401" s="42"/>
      <c r="DL401" s="42"/>
      <c r="DM401" s="42"/>
      <c r="DN401" s="42"/>
      <c r="DO401" s="42"/>
      <c r="DP401" s="42"/>
      <c r="DQ401" s="42"/>
      <c r="DR401" s="42"/>
      <c r="DS401" s="42"/>
      <c r="DT401" s="42"/>
      <c r="DU401" s="42"/>
      <c r="DV401" s="42"/>
      <c r="DW401" s="42"/>
      <c r="DX401" s="42"/>
      <c r="DY401" s="42"/>
      <c r="DZ401" s="42"/>
      <c r="EA401" s="42"/>
      <c r="EB401" s="42"/>
      <c r="EC401" s="42"/>
      <c r="ED401" s="42"/>
      <c r="EE401" s="42"/>
      <c r="EF401" s="42"/>
      <c r="EG401" s="42"/>
      <c r="EH401" s="42"/>
      <c r="EI401" s="42"/>
    </row>
    <row r="402" spans="1:139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  <c r="CW402" s="42"/>
      <c r="CX402" s="42"/>
      <c r="CY402" s="42"/>
      <c r="CZ402" s="42"/>
      <c r="DA402" s="42"/>
      <c r="DB402" s="42"/>
      <c r="DC402" s="42"/>
      <c r="DD402" s="42"/>
      <c r="DE402" s="42"/>
      <c r="DF402" s="42"/>
      <c r="DG402" s="42"/>
      <c r="DH402" s="42"/>
      <c r="DI402" s="42"/>
      <c r="DJ402" s="42"/>
      <c r="DK402" s="42"/>
      <c r="DL402" s="42"/>
      <c r="DM402" s="42"/>
      <c r="DN402" s="42"/>
      <c r="DO402" s="42"/>
      <c r="DP402" s="42"/>
      <c r="DQ402" s="42"/>
      <c r="DR402" s="42"/>
      <c r="DS402" s="42"/>
      <c r="DT402" s="42"/>
      <c r="DU402" s="42"/>
      <c r="DV402" s="42"/>
      <c r="DW402" s="42"/>
      <c r="DX402" s="42"/>
      <c r="DY402" s="42"/>
      <c r="DZ402" s="42"/>
      <c r="EA402" s="42"/>
      <c r="EB402" s="42"/>
      <c r="EC402" s="42"/>
      <c r="ED402" s="42"/>
      <c r="EE402" s="42"/>
      <c r="EF402" s="42"/>
      <c r="EG402" s="42"/>
      <c r="EH402" s="42"/>
      <c r="EI402" s="42"/>
    </row>
    <row r="403" spans="1:139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  <c r="CW403" s="42"/>
      <c r="CX403" s="42"/>
      <c r="CY403" s="42"/>
      <c r="CZ403" s="42"/>
      <c r="DA403" s="42"/>
      <c r="DB403" s="42"/>
      <c r="DC403" s="42"/>
      <c r="DD403" s="42"/>
      <c r="DE403" s="42"/>
      <c r="DF403" s="42"/>
      <c r="DG403" s="42"/>
      <c r="DH403" s="42"/>
      <c r="DI403" s="42"/>
      <c r="DJ403" s="42"/>
      <c r="DK403" s="42"/>
      <c r="DL403" s="42"/>
      <c r="DM403" s="42"/>
      <c r="DN403" s="42"/>
      <c r="DO403" s="42"/>
      <c r="DP403" s="42"/>
      <c r="DQ403" s="42"/>
      <c r="DR403" s="42"/>
      <c r="DS403" s="42"/>
      <c r="DT403" s="42"/>
      <c r="DU403" s="42"/>
      <c r="DV403" s="42"/>
      <c r="DW403" s="42"/>
      <c r="DX403" s="42"/>
      <c r="DY403" s="42"/>
      <c r="DZ403" s="42"/>
      <c r="EA403" s="42"/>
      <c r="EB403" s="42"/>
      <c r="EC403" s="42"/>
      <c r="ED403" s="42"/>
      <c r="EE403" s="42"/>
      <c r="EF403" s="42"/>
      <c r="EG403" s="42"/>
      <c r="EH403" s="42"/>
      <c r="EI403" s="42"/>
    </row>
    <row r="404" spans="1:139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  <c r="CW404" s="42"/>
      <c r="CX404" s="42"/>
      <c r="CY404" s="42"/>
      <c r="CZ404" s="42"/>
      <c r="DA404" s="42"/>
      <c r="DB404" s="42"/>
      <c r="DC404" s="42"/>
      <c r="DD404" s="42"/>
      <c r="DE404" s="42"/>
      <c r="DF404" s="42"/>
      <c r="DG404" s="42"/>
      <c r="DH404" s="42"/>
      <c r="DI404" s="42"/>
      <c r="DJ404" s="42"/>
      <c r="DK404" s="42"/>
      <c r="DL404" s="42"/>
      <c r="DM404" s="42"/>
      <c r="DN404" s="42"/>
      <c r="DO404" s="42"/>
      <c r="DP404" s="42"/>
      <c r="DQ404" s="42"/>
      <c r="DR404" s="42"/>
      <c r="DS404" s="42"/>
      <c r="DT404" s="42"/>
      <c r="DU404" s="42"/>
      <c r="DV404" s="42"/>
      <c r="DW404" s="42"/>
      <c r="DX404" s="42"/>
      <c r="DY404" s="42"/>
      <c r="DZ404" s="42"/>
      <c r="EA404" s="42"/>
      <c r="EB404" s="42"/>
      <c r="EC404" s="42"/>
      <c r="ED404" s="42"/>
      <c r="EE404" s="42"/>
      <c r="EF404" s="42"/>
      <c r="EG404" s="42"/>
      <c r="EH404" s="42"/>
      <c r="EI404" s="42"/>
    </row>
    <row r="405" spans="1:139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  <c r="CW405" s="42"/>
      <c r="CX405" s="42"/>
      <c r="CY405" s="42"/>
      <c r="CZ405" s="42"/>
      <c r="DA405" s="42"/>
      <c r="DB405" s="42"/>
      <c r="DC405" s="42"/>
      <c r="DD405" s="42"/>
      <c r="DE405" s="42"/>
      <c r="DF405" s="42"/>
      <c r="DG405" s="42"/>
      <c r="DH405" s="42"/>
      <c r="DI405" s="42"/>
      <c r="DJ405" s="42"/>
      <c r="DK405" s="42"/>
      <c r="DL405" s="42"/>
      <c r="DM405" s="42"/>
      <c r="DN405" s="42"/>
      <c r="DO405" s="42"/>
      <c r="DP405" s="42"/>
      <c r="DQ405" s="42"/>
      <c r="DR405" s="42"/>
      <c r="DS405" s="42"/>
      <c r="DT405" s="42"/>
      <c r="DU405" s="42"/>
      <c r="DV405" s="42"/>
      <c r="DW405" s="42"/>
      <c r="DX405" s="42"/>
      <c r="DY405" s="42"/>
      <c r="DZ405" s="42"/>
      <c r="EA405" s="42"/>
      <c r="EB405" s="42"/>
      <c r="EC405" s="42"/>
      <c r="ED405" s="42"/>
      <c r="EE405" s="42"/>
      <c r="EF405" s="42"/>
      <c r="EG405" s="42"/>
      <c r="EH405" s="42"/>
      <c r="EI405" s="42"/>
    </row>
    <row r="406" spans="1:139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  <c r="CW406" s="42"/>
      <c r="CX406" s="42"/>
      <c r="CY406" s="42"/>
      <c r="CZ406" s="42"/>
      <c r="DA406" s="42"/>
      <c r="DB406" s="42"/>
      <c r="DC406" s="42"/>
      <c r="DD406" s="42"/>
      <c r="DE406" s="42"/>
      <c r="DF406" s="42"/>
      <c r="DG406" s="42"/>
      <c r="DH406" s="42"/>
      <c r="DI406" s="42"/>
      <c r="DJ406" s="42"/>
      <c r="DK406" s="42"/>
      <c r="DL406" s="42"/>
      <c r="DM406" s="42"/>
      <c r="DN406" s="42"/>
      <c r="DO406" s="42"/>
      <c r="DP406" s="42"/>
      <c r="DQ406" s="42"/>
      <c r="DR406" s="42"/>
      <c r="DS406" s="42"/>
      <c r="DT406" s="42"/>
      <c r="DU406" s="42"/>
      <c r="DV406" s="42"/>
      <c r="DW406" s="42"/>
      <c r="DX406" s="42"/>
      <c r="DY406" s="42"/>
      <c r="DZ406" s="42"/>
      <c r="EA406" s="42"/>
      <c r="EB406" s="42"/>
      <c r="EC406" s="42"/>
      <c r="ED406" s="42"/>
      <c r="EE406" s="42"/>
      <c r="EF406" s="42"/>
      <c r="EG406" s="42"/>
      <c r="EH406" s="42"/>
      <c r="EI406" s="42"/>
    </row>
    <row r="407" spans="1:139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  <c r="CW407" s="42"/>
      <c r="CX407" s="42"/>
      <c r="CY407" s="42"/>
      <c r="CZ407" s="42"/>
      <c r="DA407" s="42"/>
      <c r="DB407" s="42"/>
      <c r="DC407" s="42"/>
      <c r="DD407" s="42"/>
      <c r="DE407" s="42"/>
      <c r="DF407" s="42"/>
      <c r="DG407" s="42"/>
      <c r="DH407" s="42"/>
      <c r="DI407" s="42"/>
      <c r="DJ407" s="42"/>
      <c r="DK407" s="42"/>
      <c r="DL407" s="42"/>
      <c r="DM407" s="42"/>
      <c r="DN407" s="42"/>
      <c r="DO407" s="42"/>
      <c r="DP407" s="42"/>
      <c r="DQ407" s="42"/>
      <c r="DR407" s="42"/>
      <c r="DS407" s="42"/>
      <c r="DT407" s="42"/>
      <c r="DU407" s="42"/>
      <c r="DV407" s="42"/>
      <c r="DW407" s="42"/>
      <c r="DX407" s="42"/>
      <c r="DY407" s="42"/>
      <c r="DZ407" s="42"/>
      <c r="EA407" s="42"/>
      <c r="EB407" s="42"/>
      <c r="EC407" s="42"/>
      <c r="ED407" s="42"/>
      <c r="EE407" s="42"/>
      <c r="EF407" s="42"/>
      <c r="EG407" s="42"/>
      <c r="EH407" s="42"/>
      <c r="EI407" s="42"/>
    </row>
    <row r="408" spans="1:139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  <c r="CW408" s="42"/>
      <c r="CX408" s="42"/>
      <c r="CY408" s="42"/>
      <c r="CZ408" s="42"/>
      <c r="DA408" s="42"/>
      <c r="DB408" s="42"/>
      <c r="DC408" s="42"/>
      <c r="DD408" s="42"/>
      <c r="DE408" s="42"/>
      <c r="DF408" s="42"/>
      <c r="DG408" s="42"/>
      <c r="DH408" s="42"/>
      <c r="DI408" s="42"/>
      <c r="DJ408" s="42"/>
      <c r="DK408" s="42"/>
      <c r="DL408" s="42"/>
      <c r="DM408" s="42"/>
      <c r="DN408" s="42"/>
      <c r="DO408" s="42"/>
      <c r="DP408" s="42"/>
      <c r="DQ408" s="42"/>
      <c r="DR408" s="42"/>
      <c r="DS408" s="42"/>
      <c r="DT408" s="42"/>
      <c r="DU408" s="42"/>
      <c r="DV408" s="42"/>
      <c r="DW408" s="42"/>
      <c r="DX408" s="42"/>
      <c r="DY408" s="42"/>
      <c r="DZ408" s="42"/>
      <c r="EA408" s="42"/>
      <c r="EB408" s="42"/>
      <c r="EC408" s="42"/>
      <c r="ED408" s="42"/>
      <c r="EE408" s="42"/>
      <c r="EF408" s="42"/>
      <c r="EG408" s="42"/>
      <c r="EH408" s="42"/>
      <c r="EI408" s="42"/>
    </row>
    <row r="409" spans="1:13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  <c r="CX409" s="42"/>
      <c r="CY409" s="42"/>
      <c r="CZ409" s="42"/>
      <c r="DA409" s="42"/>
      <c r="DB409" s="42"/>
      <c r="DC409" s="42"/>
      <c r="DD409" s="42"/>
      <c r="DE409" s="42"/>
      <c r="DF409" s="42"/>
      <c r="DG409" s="42"/>
      <c r="DH409" s="42"/>
      <c r="DI409" s="42"/>
      <c r="DJ409" s="4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</row>
    <row r="410" spans="1:139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  <c r="CW410" s="42"/>
      <c r="CX410" s="42"/>
      <c r="CY410" s="42"/>
      <c r="CZ410" s="42"/>
      <c r="DA410" s="42"/>
      <c r="DB410" s="42"/>
      <c r="DC410" s="42"/>
      <c r="DD410" s="42"/>
      <c r="DE410" s="42"/>
      <c r="DF410" s="42"/>
      <c r="DG410" s="42"/>
      <c r="DH410" s="42"/>
      <c r="DI410" s="42"/>
      <c r="DJ410" s="42"/>
      <c r="DK410" s="42"/>
      <c r="DL410" s="42"/>
      <c r="DM410" s="42"/>
      <c r="DN410" s="42"/>
      <c r="DO410" s="42"/>
      <c r="DP410" s="42"/>
      <c r="DQ410" s="42"/>
      <c r="DR410" s="42"/>
      <c r="DS410" s="42"/>
      <c r="DT410" s="42"/>
      <c r="DU410" s="42"/>
      <c r="DV410" s="42"/>
      <c r="DW410" s="42"/>
      <c r="DX410" s="42"/>
      <c r="DY410" s="42"/>
      <c r="DZ410" s="42"/>
      <c r="EA410" s="42"/>
      <c r="EB410" s="42"/>
      <c r="EC410" s="42"/>
      <c r="ED410" s="42"/>
      <c r="EE410" s="42"/>
      <c r="EF410" s="42"/>
      <c r="EG410" s="42"/>
      <c r="EH410" s="42"/>
      <c r="EI410" s="42"/>
    </row>
    <row r="411" spans="1:139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  <c r="CW411" s="42"/>
      <c r="CX411" s="42"/>
      <c r="CY411" s="42"/>
      <c r="CZ411" s="42"/>
      <c r="DA411" s="42"/>
      <c r="DB411" s="42"/>
      <c r="DC411" s="42"/>
      <c r="DD411" s="42"/>
      <c r="DE411" s="42"/>
      <c r="DF411" s="42"/>
      <c r="DG411" s="42"/>
      <c r="DH411" s="42"/>
      <c r="DI411" s="42"/>
      <c r="DJ411" s="42"/>
      <c r="DK411" s="42"/>
      <c r="DL411" s="42"/>
      <c r="DM411" s="42"/>
      <c r="DN411" s="42"/>
      <c r="DO411" s="42"/>
      <c r="DP411" s="42"/>
      <c r="DQ411" s="42"/>
      <c r="DR411" s="42"/>
      <c r="DS411" s="42"/>
      <c r="DT411" s="42"/>
      <c r="DU411" s="42"/>
      <c r="DV411" s="42"/>
      <c r="DW411" s="42"/>
      <c r="DX411" s="42"/>
      <c r="DY411" s="42"/>
      <c r="DZ411" s="42"/>
      <c r="EA411" s="42"/>
      <c r="EB411" s="42"/>
      <c r="EC411" s="42"/>
      <c r="ED411" s="42"/>
      <c r="EE411" s="42"/>
      <c r="EF411" s="42"/>
      <c r="EG411" s="42"/>
      <c r="EH411" s="42"/>
      <c r="EI411" s="42"/>
    </row>
    <row r="412" spans="1:139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  <c r="CW412" s="42"/>
      <c r="CX412" s="42"/>
      <c r="CY412" s="42"/>
      <c r="CZ412" s="42"/>
      <c r="DA412" s="42"/>
      <c r="DB412" s="42"/>
      <c r="DC412" s="42"/>
      <c r="DD412" s="42"/>
      <c r="DE412" s="42"/>
      <c r="DF412" s="42"/>
      <c r="DG412" s="42"/>
      <c r="DH412" s="42"/>
      <c r="DI412" s="42"/>
      <c r="DJ412" s="42"/>
      <c r="DK412" s="42"/>
      <c r="DL412" s="42"/>
      <c r="DM412" s="42"/>
      <c r="DN412" s="42"/>
      <c r="DO412" s="42"/>
      <c r="DP412" s="42"/>
      <c r="DQ412" s="42"/>
      <c r="DR412" s="42"/>
      <c r="DS412" s="42"/>
      <c r="DT412" s="42"/>
      <c r="DU412" s="42"/>
      <c r="DV412" s="42"/>
      <c r="DW412" s="42"/>
      <c r="DX412" s="42"/>
      <c r="DY412" s="42"/>
      <c r="DZ412" s="42"/>
      <c r="EA412" s="42"/>
      <c r="EB412" s="42"/>
      <c r="EC412" s="42"/>
      <c r="ED412" s="42"/>
      <c r="EE412" s="42"/>
      <c r="EF412" s="42"/>
      <c r="EG412" s="42"/>
      <c r="EH412" s="42"/>
      <c r="EI412" s="42"/>
    </row>
    <row r="413" spans="1:139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  <c r="CW413" s="42"/>
      <c r="CX413" s="42"/>
      <c r="CY413" s="42"/>
      <c r="CZ413" s="42"/>
      <c r="DA413" s="42"/>
      <c r="DB413" s="42"/>
      <c r="DC413" s="42"/>
      <c r="DD413" s="42"/>
      <c r="DE413" s="42"/>
      <c r="DF413" s="42"/>
      <c r="DG413" s="42"/>
      <c r="DH413" s="42"/>
      <c r="DI413" s="42"/>
      <c r="DJ413" s="42"/>
      <c r="DK413" s="42"/>
      <c r="DL413" s="42"/>
      <c r="DM413" s="42"/>
      <c r="DN413" s="42"/>
      <c r="DO413" s="42"/>
      <c r="DP413" s="42"/>
      <c r="DQ413" s="42"/>
      <c r="DR413" s="42"/>
      <c r="DS413" s="42"/>
      <c r="DT413" s="42"/>
      <c r="DU413" s="42"/>
      <c r="DV413" s="42"/>
      <c r="DW413" s="42"/>
      <c r="DX413" s="42"/>
      <c r="DY413" s="42"/>
      <c r="DZ413" s="42"/>
      <c r="EA413" s="42"/>
      <c r="EB413" s="42"/>
      <c r="EC413" s="42"/>
      <c r="ED413" s="42"/>
      <c r="EE413" s="42"/>
      <c r="EF413" s="42"/>
      <c r="EG413" s="42"/>
      <c r="EH413" s="42"/>
      <c r="EI413" s="42"/>
    </row>
    <row r="414" spans="1:139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  <c r="CW414" s="42"/>
      <c r="CX414" s="42"/>
      <c r="CY414" s="42"/>
      <c r="CZ414" s="42"/>
      <c r="DA414" s="42"/>
      <c r="DB414" s="42"/>
      <c r="DC414" s="42"/>
      <c r="DD414" s="42"/>
      <c r="DE414" s="42"/>
      <c r="DF414" s="42"/>
      <c r="DG414" s="42"/>
      <c r="DH414" s="42"/>
      <c r="DI414" s="42"/>
      <c r="DJ414" s="42"/>
      <c r="DK414" s="42"/>
      <c r="DL414" s="42"/>
      <c r="DM414" s="42"/>
      <c r="DN414" s="42"/>
      <c r="DO414" s="42"/>
      <c r="DP414" s="42"/>
      <c r="DQ414" s="42"/>
      <c r="DR414" s="42"/>
      <c r="DS414" s="42"/>
      <c r="DT414" s="42"/>
      <c r="DU414" s="42"/>
      <c r="DV414" s="42"/>
      <c r="DW414" s="42"/>
      <c r="DX414" s="42"/>
      <c r="DY414" s="42"/>
      <c r="DZ414" s="42"/>
      <c r="EA414" s="42"/>
      <c r="EB414" s="42"/>
      <c r="EC414" s="42"/>
      <c r="ED414" s="42"/>
      <c r="EE414" s="42"/>
      <c r="EF414" s="42"/>
      <c r="EG414" s="42"/>
      <c r="EH414" s="42"/>
      <c r="EI414" s="42"/>
    </row>
    <row r="415" spans="1:139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  <c r="CW415" s="42"/>
      <c r="CX415" s="42"/>
      <c r="CY415" s="42"/>
      <c r="CZ415" s="42"/>
      <c r="DA415" s="42"/>
      <c r="DB415" s="42"/>
      <c r="DC415" s="42"/>
      <c r="DD415" s="42"/>
      <c r="DE415" s="42"/>
      <c r="DF415" s="42"/>
      <c r="DG415" s="42"/>
      <c r="DH415" s="42"/>
      <c r="DI415" s="42"/>
      <c r="DJ415" s="42"/>
      <c r="DK415" s="42"/>
      <c r="DL415" s="42"/>
      <c r="DM415" s="42"/>
      <c r="DN415" s="42"/>
      <c r="DO415" s="42"/>
      <c r="DP415" s="42"/>
      <c r="DQ415" s="42"/>
      <c r="DR415" s="42"/>
      <c r="DS415" s="42"/>
      <c r="DT415" s="42"/>
      <c r="DU415" s="42"/>
      <c r="DV415" s="42"/>
      <c r="DW415" s="42"/>
      <c r="DX415" s="42"/>
      <c r="DY415" s="42"/>
      <c r="DZ415" s="42"/>
      <c r="EA415" s="42"/>
      <c r="EB415" s="42"/>
      <c r="EC415" s="42"/>
      <c r="ED415" s="42"/>
      <c r="EE415" s="42"/>
      <c r="EF415" s="42"/>
      <c r="EG415" s="42"/>
      <c r="EH415" s="42"/>
      <c r="EI415" s="42"/>
    </row>
    <row r="416" spans="1:139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  <c r="CW416" s="42"/>
      <c r="CX416" s="42"/>
      <c r="CY416" s="42"/>
      <c r="CZ416" s="42"/>
      <c r="DA416" s="42"/>
      <c r="DB416" s="42"/>
      <c r="DC416" s="42"/>
      <c r="DD416" s="42"/>
      <c r="DE416" s="42"/>
      <c r="DF416" s="42"/>
      <c r="DG416" s="42"/>
      <c r="DH416" s="42"/>
      <c r="DI416" s="42"/>
      <c r="DJ416" s="42"/>
      <c r="DK416" s="42"/>
      <c r="DL416" s="42"/>
      <c r="DM416" s="42"/>
      <c r="DN416" s="42"/>
      <c r="DO416" s="42"/>
      <c r="DP416" s="42"/>
      <c r="DQ416" s="42"/>
      <c r="DR416" s="42"/>
      <c r="DS416" s="42"/>
      <c r="DT416" s="42"/>
      <c r="DU416" s="42"/>
      <c r="DV416" s="42"/>
      <c r="DW416" s="42"/>
      <c r="DX416" s="42"/>
      <c r="DY416" s="42"/>
      <c r="DZ416" s="42"/>
      <c r="EA416" s="42"/>
      <c r="EB416" s="42"/>
      <c r="EC416" s="42"/>
      <c r="ED416" s="42"/>
      <c r="EE416" s="42"/>
      <c r="EF416" s="42"/>
      <c r="EG416" s="42"/>
      <c r="EH416" s="42"/>
      <c r="EI416" s="42"/>
    </row>
    <row r="417" spans="1:139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  <c r="CW417" s="42"/>
      <c r="CX417" s="42"/>
      <c r="CY417" s="42"/>
      <c r="CZ417" s="42"/>
      <c r="DA417" s="42"/>
      <c r="DB417" s="42"/>
      <c r="DC417" s="42"/>
      <c r="DD417" s="42"/>
      <c r="DE417" s="42"/>
      <c r="DF417" s="42"/>
      <c r="DG417" s="42"/>
      <c r="DH417" s="42"/>
      <c r="DI417" s="42"/>
      <c r="DJ417" s="42"/>
      <c r="DK417" s="42"/>
      <c r="DL417" s="42"/>
      <c r="DM417" s="42"/>
      <c r="DN417" s="42"/>
      <c r="DO417" s="42"/>
      <c r="DP417" s="42"/>
      <c r="DQ417" s="42"/>
      <c r="DR417" s="42"/>
      <c r="DS417" s="42"/>
      <c r="DT417" s="42"/>
      <c r="DU417" s="42"/>
      <c r="DV417" s="42"/>
      <c r="DW417" s="42"/>
      <c r="DX417" s="42"/>
      <c r="DY417" s="42"/>
      <c r="DZ417" s="42"/>
      <c r="EA417" s="42"/>
      <c r="EB417" s="42"/>
      <c r="EC417" s="42"/>
      <c r="ED417" s="42"/>
      <c r="EE417" s="42"/>
      <c r="EF417" s="42"/>
      <c r="EG417" s="42"/>
      <c r="EH417" s="42"/>
      <c r="EI417" s="42"/>
    </row>
    <row r="418" spans="1:139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  <c r="CW418" s="42"/>
      <c r="CX418" s="42"/>
      <c r="CY418" s="42"/>
      <c r="CZ418" s="42"/>
      <c r="DA418" s="42"/>
      <c r="DB418" s="42"/>
      <c r="DC418" s="42"/>
      <c r="DD418" s="42"/>
      <c r="DE418" s="42"/>
      <c r="DF418" s="42"/>
      <c r="DG418" s="42"/>
      <c r="DH418" s="42"/>
      <c r="DI418" s="42"/>
      <c r="DJ418" s="42"/>
      <c r="DK418" s="42"/>
      <c r="DL418" s="42"/>
      <c r="DM418" s="42"/>
      <c r="DN418" s="42"/>
      <c r="DO418" s="42"/>
      <c r="DP418" s="42"/>
      <c r="DQ418" s="42"/>
      <c r="DR418" s="42"/>
      <c r="DS418" s="42"/>
      <c r="DT418" s="42"/>
      <c r="DU418" s="42"/>
      <c r="DV418" s="42"/>
      <c r="DW418" s="42"/>
      <c r="DX418" s="42"/>
      <c r="DY418" s="42"/>
      <c r="DZ418" s="42"/>
      <c r="EA418" s="42"/>
      <c r="EB418" s="42"/>
      <c r="EC418" s="42"/>
      <c r="ED418" s="42"/>
      <c r="EE418" s="42"/>
      <c r="EF418" s="42"/>
      <c r="EG418" s="42"/>
      <c r="EH418" s="42"/>
      <c r="EI418" s="42"/>
    </row>
    <row r="419" spans="1:13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  <c r="CW419" s="42"/>
      <c r="CX419" s="42"/>
      <c r="CY419" s="42"/>
      <c r="CZ419" s="42"/>
      <c r="DA419" s="42"/>
      <c r="DB419" s="42"/>
      <c r="DC419" s="42"/>
      <c r="DD419" s="42"/>
      <c r="DE419" s="42"/>
      <c r="DF419" s="42"/>
      <c r="DG419" s="42"/>
      <c r="DH419" s="42"/>
      <c r="DI419" s="42"/>
      <c r="DJ419" s="42"/>
      <c r="DK419" s="42"/>
      <c r="DL419" s="42"/>
      <c r="DM419" s="42"/>
      <c r="DN419" s="42"/>
      <c r="DO419" s="42"/>
      <c r="DP419" s="42"/>
      <c r="DQ419" s="42"/>
      <c r="DR419" s="42"/>
      <c r="DS419" s="42"/>
      <c r="DT419" s="42"/>
      <c r="DU419" s="42"/>
      <c r="DV419" s="42"/>
      <c r="DW419" s="42"/>
      <c r="DX419" s="42"/>
      <c r="DY419" s="42"/>
      <c r="DZ419" s="42"/>
      <c r="EA419" s="42"/>
      <c r="EB419" s="42"/>
      <c r="EC419" s="42"/>
      <c r="ED419" s="42"/>
      <c r="EE419" s="42"/>
      <c r="EF419" s="42"/>
      <c r="EG419" s="42"/>
      <c r="EH419" s="42"/>
      <c r="EI419" s="42"/>
    </row>
    <row r="420" spans="1:139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  <c r="CW420" s="42"/>
      <c r="CX420" s="42"/>
      <c r="CY420" s="42"/>
      <c r="CZ420" s="42"/>
      <c r="DA420" s="42"/>
      <c r="DB420" s="42"/>
      <c r="DC420" s="42"/>
      <c r="DD420" s="42"/>
      <c r="DE420" s="42"/>
      <c r="DF420" s="42"/>
      <c r="DG420" s="42"/>
      <c r="DH420" s="42"/>
      <c r="DI420" s="42"/>
      <c r="DJ420" s="42"/>
      <c r="DK420" s="42"/>
      <c r="DL420" s="42"/>
      <c r="DM420" s="42"/>
      <c r="DN420" s="42"/>
      <c r="DO420" s="42"/>
      <c r="DP420" s="42"/>
      <c r="DQ420" s="42"/>
      <c r="DR420" s="42"/>
      <c r="DS420" s="42"/>
      <c r="DT420" s="42"/>
      <c r="DU420" s="42"/>
      <c r="DV420" s="42"/>
      <c r="DW420" s="42"/>
      <c r="DX420" s="42"/>
      <c r="DY420" s="42"/>
      <c r="DZ420" s="42"/>
      <c r="EA420" s="42"/>
      <c r="EB420" s="42"/>
      <c r="EC420" s="42"/>
      <c r="ED420" s="42"/>
      <c r="EE420" s="42"/>
      <c r="EF420" s="42"/>
      <c r="EG420" s="42"/>
      <c r="EH420" s="42"/>
      <c r="EI420" s="42"/>
    </row>
    <row r="421" spans="1:139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  <c r="CW421" s="42"/>
      <c r="CX421" s="42"/>
      <c r="CY421" s="42"/>
      <c r="CZ421" s="42"/>
      <c r="DA421" s="42"/>
      <c r="DB421" s="42"/>
      <c r="DC421" s="42"/>
      <c r="DD421" s="42"/>
      <c r="DE421" s="42"/>
      <c r="DF421" s="42"/>
      <c r="DG421" s="42"/>
      <c r="DH421" s="42"/>
      <c r="DI421" s="42"/>
      <c r="DJ421" s="42"/>
      <c r="DK421" s="42"/>
      <c r="DL421" s="42"/>
      <c r="DM421" s="42"/>
      <c r="DN421" s="42"/>
      <c r="DO421" s="42"/>
      <c r="DP421" s="42"/>
      <c r="DQ421" s="42"/>
      <c r="DR421" s="42"/>
      <c r="DS421" s="42"/>
      <c r="DT421" s="42"/>
      <c r="DU421" s="42"/>
      <c r="DV421" s="42"/>
      <c r="DW421" s="42"/>
      <c r="DX421" s="42"/>
      <c r="DY421" s="42"/>
      <c r="DZ421" s="42"/>
      <c r="EA421" s="42"/>
      <c r="EB421" s="42"/>
      <c r="EC421" s="42"/>
      <c r="ED421" s="42"/>
      <c r="EE421" s="42"/>
      <c r="EF421" s="42"/>
      <c r="EG421" s="42"/>
      <c r="EH421" s="42"/>
      <c r="EI421" s="42"/>
    </row>
    <row r="422" spans="1:139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  <c r="CW422" s="42"/>
      <c r="CX422" s="42"/>
      <c r="CY422" s="42"/>
      <c r="CZ422" s="42"/>
      <c r="DA422" s="42"/>
      <c r="DB422" s="42"/>
      <c r="DC422" s="42"/>
      <c r="DD422" s="42"/>
      <c r="DE422" s="42"/>
      <c r="DF422" s="42"/>
      <c r="DG422" s="42"/>
      <c r="DH422" s="42"/>
      <c r="DI422" s="42"/>
      <c r="DJ422" s="42"/>
      <c r="DK422" s="42"/>
      <c r="DL422" s="42"/>
      <c r="DM422" s="42"/>
      <c r="DN422" s="42"/>
      <c r="DO422" s="42"/>
      <c r="DP422" s="42"/>
      <c r="DQ422" s="42"/>
      <c r="DR422" s="42"/>
      <c r="DS422" s="42"/>
      <c r="DT422" s="42"/>
      <c r="DU422" s="42"/>
      <c r="DV422" s="42"/>
      <c r="DW422" s="42"/>
      <c r="DX422" s="42"/>
      <c r="DY422" s="42"/>
      <c r="DZ422" s="42"/>
      <c r="EA422" s="42"/>
      <c r="EB422" s="42"/>
      <c r="EC422" s="42"/>
      <c r="ED422" s="42"/>
      <c r="EE422" s="42"/>
      <c r="EF422" s="42"/>
      <c r="EG422" s="42"/>
      <c r="EH422" s="42"/>
      <c r="EI422" s="42"/>
    </row>
    <row r="423" spans="1:139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  <c r="CW423" s="42"/>
      <c r="CX423" s="42"/>
      <c r="CY423" s="42"/>
      <c r="CZ423" s="42"/>
      <c r="DA423" s="42"/>
      <c r="DB423" s="42"/>
      <c r="DC423" s="42"/>
      <c r="DD423" s="42"/>
      <c r="DE423" s="42"/>
      <c r="DF423" s="42"/>
      <c r="DG423" s="42"/>
      <c r="DH423" s="42"/>
      <c r="DI423" s="42"/>
      <c r="DJ423" s="42"/>
      <c r="DK423" s="42"/>
      <c r="DL423" s="42"/>
      <c r="DM423" s="42"/>
      <c r="DN423" s="42"/>
      <c r="DO423" s="42"/>
      <c r="DP423" s="42"/>
      <c r="DQ423" s="42"/>
      <c r="DR423" s="42"/>
      <c r="DS423" s="42"/>
      <c r="DT423" s="42"/>
      <c r="DU423" s="42"/>
      <c r="DV423" s="42"/>
      <c r="DW423" s="42"/>
      <c r="DX423" s="42"/>
      <c r="DY423" s="42"/>
      <c r="DZ423" s="42"/>
      <c r="EA423" s="42"/>
      <c r="EB423" s="42"/>
      <c r="EC423" s="42"/>
      <c r="ED423" s="42"/>
      <c r="EE423" s="42"/>
      <c r="EF423" s="42"/>
      <c r="EG423" s="42"/>
      <c r="EH423" s="42"/>
      <c r="EI423" s="42"/>
    </row>
    <row r="424" spans="1:139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  <c r="CW424" s="42"/>
      <c r="CX424" s="42"/>
      <c r="CY424" s="42"/>
      <c r="CZ424" s="42"/>
      <c r="DA424" s="42"/>
      <c r="DB424" s="42"/>
      <c r="DC424" s="42"/>
      <c r="DD424" s="42"/>
      <c r="DE424" s="42"/>
      <c r="DF424" s="42"/>
      <c r="DG424" s="42"/>
      <c r="DH424" s="42"/>
      <c r="DI424" s="42"/>
      <c r="DJ424" s="42"/>
      <c r="DK424" s="42"/>
      <c r="DL424" s="42"/>
      <c r="DM424" s="42"/>
      <c r="DN424" s="42"/>
      <c r="DO424" s="42"/>
      <c r="DP424" s="42"/>
      <c r="DQ424" s="42"/>
      <c r="DR424" s="42"/>
      <c r="DS424" s="42"/>
      <c r="DT424" s="42"/>
      <c r="DU424" s="42"/>
      <c r="DV424" s="42"/>
      <c r="DW424" s="42"/>
      <c r="DX424" s="42"/>
      <c r="DY424" s="42"/>
      <c r="DZ424" s="42"/>
      <c r="EA424" s="42"/>
      <c r="EB424" s="42"/>
      <c r="EC424" s="42"/>
      <c r="ED424" s="42"/>
      <c r="EE424" s="42"/>
      <c r="EF424" s="42"/>
      <c r="EG424" s="42"/>
      <c r="EH424" s="42"/>
      <c r="EI424" s="42"/>
    </row>
    <row r="425" spans="1:139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  <c r="CW425" s="42"/>
      <c r="CX425" s="42"/>
      <c r="CY425" s="42"/>
      <c r="CZ425" s="42"/>
      <c r="DA425" s="42"/>
      <c r="DB425" s="42"/>
      <c r="DC425" s="42"/>
      <c r="DD425" s="42"/>
      <c r="DE425" s="42"/>
      <c r="DF425" s="42"/>
      <c r="DG425" s="42"/>
      <c r="DH425" s="42"/>
      <c r="DI425" s="42"/>
      <c r="DJ425" s="42"/>
      <c r="DK425" s="42"/>
      <c r="DL425" s="42"/>
      <c r="DM425" s="42"/>
      <c r="DN425" s="42"/>
      <c r="DO425" s="42"/>
      <c r="DP425" s="42"/>
      <c r="DQ425" s="42"/>
      <c r="DR425" s="42"/>
      <c r="DS425" s="42"/>
      <c r="DT425" s="42"/>
      <c r="DU425" s="42"/>
      <c r="DV425" s="42"/>
      <c r="DW425" s="42"/>
      <c r="DX425" s="42"/>
      <c r="DY425" s="42"/>
      <c r="DZ425" s="42"/>
      <c r="EA425" s="42"/>
      <c r="EB425" s="42"/>
      <c r="EC425" s="42"/>
      <c r="ED425" s="42"/>
      <c r="EE425" s="42"/>
      <c r="EF425" s="42"/>
      <c r="EG425" s="42"/>
      <c r="EH425" s="42"/>
      <c r="EI425" s="42"/>
    </row>
    <row r="426" spans="1:139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  <c r="CW426" s="42"/>
      <c r="CX426" s="42"/>
      <c r="CY426" s="42"/>
      <c r="CZ426" s="42"/>
      <c r="DA426" s="42"/>
      <c r="DB426" s="42"/>
      <c r="DC426" s="42"/>
      <c r="DD426" s="42"/>
      <c r="DE426" s="42"/>
      <c r="DF426" s="42"/>
      <c r="DG426" s="42"/>
      <c r="DH426" s="42"/>
      <c r="DI426" s="42"/>
      <c r="DJ426" s="42"/>
      <c r="DK426" s="42"/>
      <c r="DL426" s="42"/>
      <c r="DM426" s="42"/>
      <c r="DN426" s="42"/>
      <c r="DO426" s="42"/>
      <c r="DP426" s="42"/>
      <c r="DQ426" s="42"/>
      <c r="DR426" s="42"/>
      <c r="DS426" s="42"/>
      <c r="DT426" s="42"/>
      <c r="DU426" s="42"/>
      <c r="DV426" s="42"/>
      <c r="DW426" s="42"/>
      <c r="DX426" s="42"/>
      <c r="DY426" s="42"/>
      <c r="DZ426" s="42"/>
      <c r="EA426" s="42"/>
      <c r="EB426" s="42"/>
      <c r="EC426" s="42"/>
      <c r="ED426" s="42"/>
      <c r="EE426" s="42"/>
      <c r="EF426" s="42"/>
      <c r="EG426" s="42"/>
      <c r="EH426" s="42"/>
      <c r="EI426" s="42"/>
    </row>
    <row r="427" spans="1:139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  <c r="CW427" s="42"/>
      <c r="CX427" s="42"/>
      <c r="CY427" s="42"/>
      <c r="CZ427" s="42"/>
      <c r="DA427" s="42"/>
      <c r="DB427" s="42"/>
      <c r="DC427" s="42"/>
      <c r="DD427" s="42"/>
      <c r="DE427" s="42"/>
      <c r="DF427" s="42"/>
      <c r="DG427" s="42"/>
      <c r="DH427" s="42"/>
      <c r="DI427" s="42"/>
      <c r="DJ427" s="42"/>
      <c r="DK427" s="42"/>
      <c r="DL427" s="42"/>
      <c r="DM427" s="42"/>
      <c r="DN427" s="42"/>
      <c r="DO427" s="42"/>
      <c r="DP427" s="42"/>
      <c r="DQ427" s="42"/>
      <c r="DR427" s="42"/>
      <c r="DS427" s="42"/>
      <c r="DT427" s="42"/>
      <c r="DU427" s="42"/>
      <c r="DV427" s="42"/>
      <c r="DW427" s="42"/>
      <c r="DX427" s="42"/>
      <c r="DY427" s="42"/>
      <c r="DZ427" s="42"/>
      <c r="EA427" s="42"/>
      <c r="EB427" s="42"/>
      <c r="EC427" s="42"/>
      <c r="ED427" s="42"/>
      <c r="EE427" s="42"/>
      <c r="EF427" s="42"/>
      <c r="EG427" s="42"/>
      <c r="EH427" s="42"/>
      <c r="EI427" s="42"/>
    </row>
    <row r="428" spans="1:139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  <c r="CW428" s="42"/>
      <c r="CX428" s="42"/>
      <c r="CY428" s="42"/>
      <c r="CZ428" s="42"/>
      <c r="DA428" s="42"/>
      <c r="DB428" s="42"/>
      <c r="DC428" s="42"/>
      <c r="DD428" s="42"/>
      <c r="DE428" s="42"/>
      <c r="DF428" s="42"/>
      <c r="DG428" s="42"/>
      <c r="DH428" s="42"/>
      <c r="DI428" s="42"/>
      <c r="DJ428" s="42"/>
      <c r="DK428" s="42"/>
      <c r="DL428" s="42"/>
      <c r="DM428" s="42"/>
      <c r="DN428" s="42"/>
      <c r="DO428" s="42"/>
      <c r="DP428" s="42"/>
      <c r="DQ428" s="42"/>
      <c r="DR428" s="42"/>
      <c r="DS428" s="42"/>
      <c r="DT428" s="42"/>
      <c r="DU428" s="42"/>
      <c r="DV428" s="42"/>
      <c r="DW428" s="42"/>
      <c r="DX428" s="42"/>
      <c r="DY428" s="42"/>
      <c r="DZ428" s="42"/>
      <c r="EA428" s="42"/>
      <c r="EB428" s="42"/>
      <c r="EC428" s="42"/>
      <c r="ED428" s="42"/>
      <c r="EE428" s="42"/>
      <c r="EF428" s="42"/>
      <c r="EG428" s="42"/>
      <c r="EH428" s="42"/>
      <c r="EI428" s="42"/>
    </row>
    <row r="429" spans="1:13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  <c r="CW429" s="42"/>
      <c r="CX429" s="42"/>
      <c r="CY429" s="42"/>
      <c r="CZ429" s="42"/>
      <c r="DA429" s="42"/>
      <c r="DB429" s="42"/>
      <c r="DC429" s="42"/>
      <c r="DD429" s="42"/>
      <c r="DE429" s="42"/>
      <c r="DF429" s="42"/>
      <c r="DG429" s="42"/>
      <c r="DH429" s="42"/>
      <c r="DI429" s="42"/>
      <c r="DJ429" s="42"/>
      <c r="DK429" s="42"/>
      <c r="DL429" s="42"/>
      <c r="DM429" s="42"/>
      <c r="DN429" s="42"/>
      <c r="DO429" s="42"/>
      <c r="DP429" s="42"/>
      <c r="DQ429" s="42"/>
      <c r="DR429" s="42"/>
      <c r="DS429" s="42"/>
      <c r="DT429" s="42"/>
      <c r="DU429" s="42"/>
      <c r="DV429" s="42"/>
      <c r="DW429" s="42"/>
      <c r="DX429" s="42"/>
      <c r="DY429" s="42"/>
      <c r="DZ429" s="42"/>
      <c r="EA429" s="42"/>
      <c r="EB429" s="42"/>
      <c r="EC429" s="42"/>
      <c r="ED429" s="42"/>
      <c r="EE429" s="42"/>
      <c r="EF429" s="42"/>
      <c r="EG429" s="42"/>
      <c r="EH429" s="42"/>
      <c r="EI429" s="42"/>
    </row>
    <row r="430" spans="1:139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  <c r="CW430" s="42"/>
      <c r="CX430" s="42"/>
      <c r="CY430" s="42"/>
      <c r="CZ430" s="42"/>
      <c r="DA430" s="42"/>
      <c r="DB430" s="42"/>
      <c r="DC430" s="42"/>
      <c r="DD430" s="42"/>
      <c r="DE430" s="42"/>
      <c r="DF430" s="42"/>
      <c r="DG430" s="42"/>
      <c r="DH430" s="42"/>
      <c r="DI430" s="42"/>
      <c r="DJ430" s="42"/>
      <c r="DK430" s="42"/>
      <c r="DL430" s="42"/>
      <c r="DM430" s="42"/>
      <c r="DN430" s="42"/>
      <c r="DO430" s="42"/>
      <c r="DP430" s="42"/>
      <c r="DQ430" s="42"/>
      <c r="DR430" s="42"/>
      <c r="DS430" s="42"/>
      <c r="DT430" s="42"/>
      <c r="DU430" s="42"/>
      <c r="DV430" s="42"/>
      <c r="DW430" s="42"/>
      <c r="DX430" s="42"/>
      <c r="DY430" s="42"/>
      <c r="DZ430" s="42"/>
      <c r="EA430" s="42"/>
      <c r="EB430" s="42"/>
      <c r="EC430" s="42"/>
      <c r="ED430" s="42"/>
      <c r="EE430" s="42"/>
      <c r="EF430" s="42"/>
      <c r="EG430" s="42"/>
      <c r="EH430" s="42"/>
      <c r="EI430" s="42"/>
    </row>
    <row r="431" spans="1:139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  <c r="CW431" s="42"/>
      <c r="CX431" s="42"/>
      <c r="CY431" s="42"/>
      <c r="CZ431" s="42"/>
      <c r="DA431" s="42"/>
      <c r="DB431" s="42"/>
      <c r="DC431" s="42"/>
      <c r="DD431" s="42"/>
      <c r="DE431" s="42"/>
      <c r="DF431" s="42"/>
      <c r="DG431" s="42"/>
      <c r="DH431" s="42"/>
      <c r="DI431" s="42"/>
      <c r="DJ431" s="42"/>
      <c r="DK431" s="42"/>
      <c r="DL431" s="42"/>
      <c r="DM431" s="42"/>
      <c r="DN431" s="42"/>
      <c r="DO431" s="42"/>
      <c r="DP431" s="42"/>
      <c r="DQ431" s="42"/>
      <c r="DR431" s="42"/>
      <c r="DS431" s="42"/>
      <c r="DT431" s="42"/>
      <c r="DU431" s="42"/>
      <c r="DV431" s="42"/>
      <c r="DW431" s="42"/>
      <c r="DX431" s="42"/>
      <c r="DY431" s="42"/>
      <c r="DZ431" s="42"/>
      <c r="EA431" s="42"/>
      <c r="EB431" s="42"/>
      <c r="EC431" s="42"/>
      <c r="ED431" s="42"/>
      <c r="EE431" s="42"/>
      <c r="EF431" s="42"/>
      <c r="EG431" s="42"/>
      <c r="EH431" s="42"/>
      <c r="EI431" s="42"/>
    </row>
    <row r="432" spans="1:139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  <c r="CW432" s="42"/>
      <c r="CX432" s="42"/>
      <c r="CY432" s="42"/>
      <c r="CZ432" s="42"/>
      <c r="DA432" s="42"/>
      <c r="DB432" s="42"/>
      <c r="DC432" s="42"/>
      <c r="DD432" s="42"/>
      <c r="DE432" s="42"/>
      <c r="DF432" s="42"/>
      <c r="DG432" s="42"/>
      <c r="DH432" s="42"/>
      <c r="DI432" s="42"/>
      <c r="DJ432" s="42"/>
      <c r="DK432" s="42"/>
      <c r="DL432" s="42"/>
      <c r="DM432" s="42"/>
      <c r="DN432" s="42"/>
      <c r="DO432" s="42"/>
      <c r="DP432" s="42"/>
      <c r="DQ432" s="42"/>
      <c r="DR432" s="42"/>
      <c r="DS432" s="42"/>
      <c r="DT432" s="42"/>
      <c r="DU432" s="42"/>
      <c r="DV432" s="42"/>
      <c r="DW432" s="42"/>
      <c r="DX432" s="42"/>
      <c r="DY432" s="42"/>
      <c r="DZ432" s="42"/>
      <c r="EA432" s="42"/>
      <c r="EB432" s="42"/>
      <c r="EC432" s="42"/>
      <c r="ED432" s="42"/>
      <c r="EE432" s="42"/>
      <c r="EF432" s="42"/>
      <c r="EG432" s="42"/>
      <c r="EH432" s="42"/>
      <c r="EI432" s="42"/>
    </row>
    <row r="433" spans="1:139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  <c r="CW433" s="42"/>
      <c r="CX433" s="42"/>
      <c r="CY433" s="42"/>
      <c r="CZ433" s="42"/>
      <c r="DA433" s="42"/>
      <c r="DB433" s="42"/>
      <c r="DC433" s="42"/>
      <c r="DD433" s="42"/>
      <c r="DE433" s="42"/>
      <c r="DF433" s="42"/>
      <c r="DG433" s="42"/>
      <c r="DH433" s="42"/>
      <c r="DI433" s="42"/>
      <c r="DJ433" s="42"/>
      <c r="DK433" s="42"/>
      <c r="DL433" s="42"/>
      <c r="DM433" s="42"/>
      <c r="DN433" s="42"/>
      <c r="DO433" s="42"/>
      <c r="DP433" s="42"/>
      <c r="DQ433" s="42"/>
      <c r="DR433" s="42"/>
      <c r="DS433" s="42"/>
      <c r="DT433" s="42"/>
      <c r="DU433" s="42"/>
      <c r="DV433" s="42"/>
      <c r="DW433" s="42"/>
      <c r="DX433" s="42"/>
      <c r="DY433" s="42"/>
      <c r="DZ433" s="42"/>
      <c r="EA433" s="42"/>
      <c r="EB433" s="42"/>
      <c r="EC433" s="42"/>
      <c r="ED433" s="42"/>
      <c r="EE433" s="42"/>
      <c r="EF433" s="42"/>
      <c r="EG433" s="42"/>
      <c r="EH433" s="42"/>
      <c r="EI433" s="42"/>
    </row>
    <row r="434" spans="1:139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  <c r="CW434" s="42"/>
      <c r="CX434" s="42"/>
      <c r="CY434" s="42"/>
      <c r="CZ434" s="42"/>
      <c r="DA434" s="42"/>
      <c r="DB434" s="42"/>
      <c r="DC434" s="42"/>
      <c r="DD434" s="42"/>
      <c r="DE434" s="42"/>
      <c r="DF434" s="42"/>
      <c r="DG434" s="42"/>
      <c r="DH434" s="42"/>
      <c r="DI434" s="42"/>
      <c r="DJ434" s="42"/>
      <c r="DK434" s="42"/>
      <c r="DL434" s="42"/>
      <c r="DM434" s="42"/>
      <c r="DN434" s="42"/>
      <c r="DO434" s="42"/>
      <c r="DP434" s="42"/>
      <c r="DQ434" s="42"/>
      <c r="DR434" s="42"/>
      <c r="DS434" s="42"/>
      <c r="DT434" s="42"/>
      <c r="DU434" s="42"/>
      <c r="DV434" s="42"/>
      <c r="DW434" s="42"/>
      <c r="DX434" s="42"/>
      <c r="DY434" s="42"/>
      <c r="DZ434" s="42"/>
      <c r="EA434" s="42"/>
      <c r="EB434" s="42"/>
      <c r="EC434" s="42"/>
      <c r="ED434" s="42"/>
      <c r="EE434" s="42"/>
      <c r="EF434" s="42"/>
      <c r="EG434" s="42"/>
      <c r="EH434" s="42"/>
      <c r="EI434" s="42"/>
    </row>
    <row r="435" spans="1:139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  <c r="CW435" s="42"/>
      <c r="CX435" s="42"/>
      <c r="CY435" s="42"/>
      <c r="CZ435" s="42"/>
      <c r="DA435" s="42"/>
      <c r="DB435" s="42"/>
      <c r="DC435" s="42"/>
      <c r="DD435" s="42"/>
      <c r="DE435" s="42"/>
      <c r="DF435" s="42"/>
      <c r="DG435" s="42"/>
      <c r="DH435" s="42"/>
      <c r="DI435" s="42"/>
      <c r="DJ435" s="42"/>
      <c r="DK435" s="42"/>
      <c r="DL435" s="42"/>
      <c r="DM435" s="42"/>
      <c r="DN435" s="42"/>
      <c r="DO435" s="42"/>
      <c r="DP435" s="42"/>
      <c r="DQ435" s="42"/>
      <c r="DR435" s="42"/>
      <c r="DS435" s="42"/>
      <c r="DT435" s="42"/>
      <c r="DU435" s="42"/>
      <c r="DV435" s="42"/>
      <c r="DW435" s="42"/>
      <c r="DX435" s="42"/>
      <c r="DY435" s="42"/>
      <c r="DZ435" s="42"/>
      <c r="EA435" s="42"/>
      <c r="EB435" s="42"/>
      <c r="EC435" s="42"/>
      <c r="ED435" s="42"/>
      <c r="EE435" s="42"/>
      <c r="EF435" s="42"/>
      <c r="EG435" s="42"/>
      <c r="EH435" s="42"/>
      <c r="EI435" s="42"/>
    </row>
    <row r="436" spans="1:139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  <c r="CW436" s="42"/>
      <c r="CX436" s="42"/>
      <c r="CY436" s="42"/>
      <c r="CZ436" s="42"/>
      <c r="DA436" s="42"/>
      <c r="DB436" s="42"/>
      <c r="DC436" s="42"/>
      <c r="DD436" s="42"/>
      <c r="DE436" s="42"/>
      <c r="DF436" s="42"/>
      <c r="DG436" s="42"/>
      <c r="DH436" s="42"/>
      <c r="DI436" s="42"/>
      <c r="DJ436" s="42"/>
      <c r="DK436" s="42"/>
      <c r="DL436" s="42"/>
      <c r="DM436" s="42"/>
      <c r="DN436" s="42"/>
      <c r="DO436" s="42"/>
      <c r="DP436" s="42"/>
      <c r="DQ436" s="42"/>
      <c r="DR436" s="42"/>
      <c r="DS436" s="42"/>
      <c r="DT436" s="42"/>
      <c r="DU436" s="42"/>
      <c r="DV436" s="42"/>
      <c r="DW436" s="42"/>
      <c r="DX436" s="42"/>
      <c r="DY436" s="42"/>
      <c r="DZ436" s="42"/>
      <c r="EA436" s="42"/>
      <c r="EB436" s="42"/>
      <c r="EC436" s="42"/>
      <c r="ED436" s="42"/>
      <c r="EE436" s="42"/>
      <c r="EF436" s="42"/>
      <c r="EG436" s="42"/>
      <c r="EH436" s="42"/>
      <c r="EI436" s="42"/>
    </row>
    <row r="437" spans="1:139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  <c r="CW437" s="42"/>
      <c r="CX437" s="42"/>
      <c r="CY437" s="42"/>
      <c r="CZ437" s="42"/>
      <c r="DA437" s="42"/>
      <c r="DB437" s="42"/>
      <c r="DC437" s="42"/>
      <c r="DD437" s="42"/>
      <c r="DE437" s="42"/>
      <c r="DF437" s="42"/>
      <c r="DG437" s="42"/>
      <c r="DH437" s="42"/>
      <c r="DI437" s="42"/>
      <c r="DJ437" s="42"/>
      <c r="DK437" s="42"/>
      <c r="DL437" s="42"/>
      <c r="DM437" s="42"/>
      <c r="DN437" s="42"/>
      <c r="DO437" s="42"/>
      <c r="DP437" s="42"/>
      <c r="DQ437" s="42"/>
      <c r="DR437" s="42"/>
      <c r="DS437" s="42"/>
      <c r="DT437" s="42"/>
      <c r="DU437" s="42"/>
      <c r="DV437" s="42"/>
      <c r="DW437" s="42"/>
      <c r="DX437" s="42"/>
      <c r="DY437" s="42"/>
      <c r="DZ437" s="42"/>
      <c r="EA437" s="42"/>
      <c r="EB437" s="42"/>
      <c r="EC437" s="42"/>
      <c r="ED437" s="42"/>
      <c r="EE437" s="42"/>
      <c r="EF437" s="42"/>
      <c r="EG437" s="42"/>
      <c r="EH437" s="42"/>
      <c r="EI437" s="42"/>
    </row>
    <row r="438" spans="1:139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  <c r="CW438" s="42"/>
      <c r="CX438" s="42"/>
      <c r="CY438" s="42"/>
      <c r="CZ438" s="42"/>
      <c r="DA438" s="42"/>
      <c r="DB438" s="42"/>
      <c r="DC438" s="42"/>
      <c r="DD438" s="42"/>
      <c r="DE438" s="42"/>
      <c r="DF438" s="42"/>
      <c r="DG438" s="42"/>
      <c r="DH438" s="42"/>
      <c r="DI438" s="42"/>
      <c r="DJ438" s="42"/>
      <c r="DK438" s="42"/>
      <c r="DL438" s="42"/>
      <c r="DM438" s="42"/>
      <c r="DN438" s="42"/>
      <c r="DO438" s="42"/>
      <c r="DP438" s="42"/>
      <c r="DQ438" s="42"/>
      <c r="DR438" s="42"/>
      <c r="DS438" s="42"/>
      <c r="DT438" s="42"/>
      <c r="DU438" s="42"/>
      <c r="DV438" s="42"/>
      <c r="DW438" s="42"/>
      <c r="DX438" s="42"/>
      <c r="DY438" s="42"/>
      <c r="DZ438" s="42"/>
      <c r="EA438" s="42"/>
      <c r="EB438" s="42"/>
      <c r="EC438" s="42"/>
      <c r="ED438" s="42"/>
      <c r="EE438" s="42"/>
      <c r="EF438" s="42"/>
      <c r="EG438" s="42"/>
      <c r="EH438" s="42"/>
      <c r="EI438" s="42"/>
    </row>
    <row r="439" spans="1:1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  <c r="CW439" s="42"/>
      <c r="CX439" s="42"/>
      <c r="CY439" s="42"/>
      <c r="CZ439" s="42"/>
      <c r="DA439" s="42"/>
      <c r="DB439" s="42"/>
      <c r="DC439" s="42"/>
      <c r="DD439" s="42"/>
      <c r="DE439" s="42"/>
      <c r="DF439" s="42"/>
      <c r="DG439" s="42"/>
      <c r="DH439" s="42"/>
      <c r="DI439" s="42"/>
      <c r="DJ439" s="42"/>
      <c r="DK439" s="42"/>
      <c r="DL439" s="42"/>
      <c r="DM439" s="42"/>
      <c r="DN439" s="42"/>
      <c r="DO439" s="42"/>
      <c r="DP439" s="42"/>
      <c r="DQ439" s="42"/>
      <c r="DR439" s="42"/>
      <c r="DS439" s="42"/>
      <c r="DT439" s="42"/>
      <c r="DU439" s="42"/>
      <c r="DV439" s="42"/>
      <c r="DW439" s="42"/>
      <c r="DX439" s="42"/>
      <c r="DY439" s="42"/>
      <c r="DZ439" s="42"/>
      <c r="EA439" s="42"/>
      <c r="EB439" s="42"/>
      <c r="EC439" s="42"/>
      <c r="ED439" s="42"/>
      <c r="EE439" s="42"/>
      <c r="EF439" s="42"/>
      <c r="EG439" s="42"/>
      <c r="EH439" s="42"/>
      <c r="EI439" s="42"/>
    </row>
    <row r="440" spans="1:139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  <c r="CW440" s="42"/>
      <c r="CX440" s="42"/>
      <c r="CY440" s="42"/>
      <c r="CZ440" s="42"/>
      <c r="DA440" s="42"/>
      <c r="DB440" s="42"/>
      <c r="DC440" s="42"/>
      <c r="DD440" s="42"/>
      <c r="DE440" s="42"/>
      <c r="DF440" s="42"/>
      <c r="DG440" s="42"/>
      <c r="DH440" s="42"/>
      <c r="DI440" s="42"/>
      <c r="DJ440" s="42"/>
      <c r="DK440" s="42"/>
      <c r="DL440" s="42"/>
      <c r="DM440" s="42"/>
      <c r="DN440" s="42"/>
      <c r="DO440" s="42"/>
      <c r="DP440" s="42"/>
      <c r="DQ440" s="42"/>
      <c r="DR440" s="42"/>
      <c r="DS440" s="42"/>
      <c r="DT440" s="42"/>
      <c r="DU440" s="42"/>
      <c r="DV440" s="42"/>
      <c r="DW440" s="42"/>
      <c r="DX440" s="42"/>
      <c r="DY440" s="42"/>
      <c r="DZ440" s="42"/>
      <c r="EA440" s="42"/>
      <c r="EB440" s="42"/>
      <c r="EC440" s="42"/>
      <c r="ED440" s="42"/>
      <c r="EE440" s="42"/>
      <c r="EF440" s="42"/>
      <c r="EG440" s="42"/>
      <c r="EH440" s="42"/>
      <c r="EI440" s="42"/>
    </row>
    <row r="441" spans="1:139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  <c r="CW441" s="42"/>
      <c r="CX441" s="42"/>
      <c r="CY441" s="42"/>
      <c r="CZ441" s="42"/>
      <c r="DA441" s="42"/>
      <c r="DB441" s="42"/>
      <c r="DC441" s="42"/>
      <c r="DD441" s="42"/>
      <c r="DE441" s="42"/>
      <c r="DF441" s="42"/>
      <c r="DG441" s="42"/>
      <c r="DH441" s="42"/>
      <c r="DI441" s="42"/>
      <c r="DJ441" s="42"/>
      <c r="DK441" s="42"/>
      <c r="DL441" s="42"/>
      <c r="DM441" s="42"/>
      <c r="DN441" s="42"/>
      <c r="DO441" s="42"/>
      <c r="DP441" s="42"/>
      <c r="DQ441" s="42"/>
      <c r="DR441" s="42"/>
      <c r="DS441" s="42"/>
      <c r="DT441" s="42"/>
      <c r="DU441" s="42"/>
      <c r="DV441" s="42"/>
      <c r="DW441" s="42"/>
      <c r="DX441" s="42"/>
      <c r="DY441" s="42"/>
      <c r="DZ441" s="42"/>
      <c r="EA441" s="42"/>
      <c r="EB441" s="42"/>
      <c r="EC441" s="42"/>
      <c r="ED441" s="42"/>
      <c r="EE441" s="42"/>
      <c r="EF441" s="42"/>
      <c r="EG441" s="42"/>
      <c r="EH441" s="42"/>
      <c r="EI441" s="42"/>
    </row>
    <row r="442" spans="1:139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  <c r="CW442" s="42"/>
      <c r="CX442" s="42"/>
      <c r="CY442" s="42"/>
      <c r="CZ442" s="42"/>
      <c r="DA442" s="42"/>
      <c r="DB442" s="42"/>
      <c r="DC442" s="42"/>
      <c r="DD442" s="42"/>
      <c r="DE442" s="42"/>
      <c r="DF442" s="42"/>
      <c r="DG442" s="42"/>
      <c r="DH442" s="42"/>
      <c r="DI442" s="42"/>
      <c r="DJ442" s="42"/>
      <c r="DK442" s="42"/>
      <c r="DL442" s="42"/>
      <c r="DM442" s="42"/>
      <c r="DN442" s="42"/>
      <c r="DO442" s="42"/>
      <c r="DP442" s="42"/>
      <c r="DQ442" s="42"/>
      <c r="DR442" s="42"/>
      <c r="DS442" s="42"/>
      <c r="DT442" s="42"/>
      <c r="DU442" s="42"/>
      <c r="DV442" s="42"/>
      <c r="DW442" s="42"/>
      <c r="DX442" s="42"/>
      <c r="DY442" s="42"/>
      <c r="DZ442" s="42"/>
      <c r="EA442" s="42"/>
      <c r="EB442" s="42"/>
      <c r="EC442" s="42"/>
      <c r="ED442" s="42"/>
      <c r="EE442" s="42"/>
      <c r="EF442" s="42"/>
      <c r="EG442" s="42"/>
      <c r="EH442" s="42"/>
      <c r="EI442" s="42"/>
    </row>
    <row r="443" spans="1:139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  <c r="CW443" s="42"/>
      <c r="CX443" s="42"/>
      <c r="CY443" s="42"/>
      <c r="CZ443" s="42"/>
      <c r="DA443" s="42"/>
      <c r="DB443" s="42"/>
      <c r="DC443" s="42"/>
      <c r="DD443" s="42"/>
      <c r="DE443" s="42"/>
      <c r="DF443" s="42"/>
      <c r="DG443" s="42"/>
      <c r="DH443" s="42"/>
      <c r="DI443" s="42"/>
      <c r="DJ443" s="42"/>
      <c r="DK443" s="42"/>
      <c r="DL443" s="42"/>
      <c r="DM443" s="42"/>
      <c r="DN443" s="42"/>
      <c r="DO443" s="42"/>
      <c r="DP443" s="42"/>
      <c r="DQ443" s="42"/>
      <c r="DR443" s="42"/>
      <c r="DS443" s="42"/>
      <c r="DT443" s="42"/>
      <c r="DU443" s="42"/>
      <c r="DV443" s="42"/>
      <c r="DW443" s="42"/>
      <c r="DX443" s="42"/>
      <c r="DY443" s="42"/>
      <c r="DZ443" s="42"/>
      <c r="EA443" s="42"/>
      <c r="EB443" s="42"/>
      <c r="EC443" s="42"/>
      <c r="ED443" s="42"/>
      <c r="EE443" s="42"/>
      <c r="EF443" s="42"/>
      <c r="EG443" s="42"/>
      <c r="EH443" s="42"/>
      <c r="EI443" s="42"/>
    </row>
    <row r="444" spans="1:139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  <c r="CW444" s="42"/>
      <c r="CX444" s="42"/>
      <c r="CY444" s="42"/>
      <c r="CZ444" s="42"/>
      <c r="DA444" s="42"/>
      <c r="DB444" s="42"/>
      <c r="DC444" s="42"/>
      <c r="DD444" s="42"/>
      <c r="DE444" s="42"/>
      <c r="DF444" s="42"/>
      <c r="DG444" s="42"/>
      <c r="DH444" s="42"/>
      <c r="DI444" s="42"/>
      <c r="DJ444" s="42"/>
      <c r="DK444" s="42"/>
      <c r="DL444" s="42"/>
      <c r="DM444" s="42"/>
      <c r="DN444" s="42"/>
      <c r="DO444" s="42"/>
      <c r="DP444" s="42"/>
      <c r="DQ444" s="42"/>
      <c r="DR444" s="42"/>
      <c r="DS444" s="42"/>
      <c r="DT444" s="42"/>
      <c r="DU444" s="42"/>
      <c r="DV444" s="42"/>
      <c r="DW444" s="42"/>
      <c r="DX444" s="42"/>
      <c r="DY444" s="42"/>
      <c r="DZ444" s="42"/>
      <c r="EA444" s="42"/>
      <c r="EB444" s="42"/>
      <c r="EC444" s="42"/>
      <c r="ED444" s="42"/>
      <c r="EE444" s="42"/>
      <c r="EF444" s="42"/>
      <c r="EG444" s="42"/>
      <c r="EH444" s="42"/>
      <c r="EI444" s="42"/>
    </row>
    <row r="445" spans="1:139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  <c r="CW445" s="42"/>
      <c r="CX445" s="42"/>
      <c r="CY445" s="42"/>
      <c r="CZ445" s="42"/>
      <c r="DA445" s="42"/>
      <c r="DB445" s="42"/>
      <c r="DC445" s="42"/>
      <c r="DD445" s="42"/>
      <c r="DE445" s="42"/>
      <c r="DF445" s="42"/>
      <c r="DG445" s="42"/>
      <c r="DH445" s="42"/>
      <c r="DI445" s="42"/>
      <c r="DJ445" s="42"/>
      <c r="DK445" s="42"/>
      <c r="DL445" s="42"/>
      <c r="DM445" s="42"/>
      <c r="DN445" s="42"/>
      <c r="DO445" s="42"/>
      <c r="DP445" s="42"/>
      <c r="DQ445" s="42"/>
      <c r="DR445" s="42"/>
      <c r="DS445" s="42"/>
      <c r="DT445" s="42"/>
      <c r="DU445" s="42"/>
      <c r="DV445" s="42"/>
      <c r="DW445" s="42"/>
      <c r="DX445" s="42"/>
      <c r="DY445" s="42"/>
      <c r="DZ445" s="42"/>
      <c r="EA445" s="42"/>
      <c r="EB445" s="42"/>
      <c r="EC445" s="42"/>
      <c r="ED445" s="42"/>
      <c r="EE445" s="42"/>
      <c r="EF445" s="42"/>
      <c r="EG445" s="42"/>
      <c r="EH445" s="42"/>
      <c r="EI445" s="42"/>
    </row>
    <row r="446" spans="1:139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  <c r="CW446" s="42"/>
      <c r="CX446" s="42"/>
      <c r="CY446" s="42"/>
      <c r="CZ446" s="42"/>
      <c r="DA446" s="42"/>
      <c r="DB446" s="42"/>
      <c r="DC446" s="42"/>
      <c r="DD446" s="42"/>
      <c r="DE446" s="42"/>
      <c r="DF446" s="42"/>
      <c r="DG446" s="42"/>
      <c r="DH446" s="42"/>
      <c r="DI446" s="42"/>
      <c r="DJ446" s="42"/>
      <c r="DK446" s="42"/>
      <c r="DL446" s="42"/>
      <c r="DM446" s="42"/>
      <c r="DN446" s="42"/>
      <c r="DO446" s="42"/>
      <c r="DP446" s="42"/>
      <c r="DQ446" s="42"/>
      <c r="DR446" s="42"/>
      <c r="DS446" s="42"/>
      <c r="DT446" s="42"/>
      <c r="DU446" s="42"/>
      <c r="DV446" s="42"/>
      <c r="DW446" s="42"/>
      <c r="DX446" s="42"/>
      <c r="DY446" s="42"/>
      <c r="DZ446" s="42"/>
      <c r="EA446" s="42"/>
      <c r="EB446" s="42"/>
      <c r="EC446" s="42"/>
      <c r="ED446" s="42"/>
      <c r="EE446" s="42"/>
      <c r="EF446" s="42"/>
      <c r="EG446" s="42"/>
      <c r="EH446" s="42"/>
      <c r="EI446" s="42"/>
    </row>
    <row r="447" spans="1:139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  <c r="CW447" s="42"/>
      <c r="CX447" s="42"/>
      <c r="CY447" s="42"/>
      <c r="CZ447" s="42"/>
      <c r="DA447" s="42"/>
      <c r="DB447" s="42"/>
      <c r="DC447" s="42"/>
      <c r="DD447" s="42"/>
      <c r="DE447" s="42"/>
      <c r="DF447" s="42"/>
      <c r="DG447" s="42"/>
      <c r="DH447" s="42"/>
      <c r="DI447" s="42"/>
      <c r="DJ447" s="42"/>
      <c r="DK447" s="42"/>
      <c r="DL447" s="42"/>
      <c r="DM447" s="42"/>
      <c r="DN447" s="42"/>
      <c r="DO447" s="42"/>
      <c r="DP447" s="42"/>
      <c r="DQ447" s="42"/>
      <c r="DR447" s="42"/>
      <c r="DS447" s="42"/>
      <c r="DT447" s="42"/>
      <c r="DU447" s="42"/>
      <c r="DV447" s="42"/>
      <c r="DW447" s="42"/>
      <c r="DX447" s="42"/>
      <c r="DY447" s="42"/>
      <c r="DZ447" s="42"/>
      <c r="EA447" s="42"/>
      <c r="EB447" s="42"/>
      <c r="EC447" s="42"/>
      <c r="ED447" s="42"/>
      <c r="EE447" s="42"/>
      <c r="EF447" s="42"/>
      <c r="EG447" s="42"/>
      <c r="EH447" s="42"/>
      <c r="EI447" s="42"/>
    </row>
    <row r="448" spans="1:139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  <c r="CW448" s="42"/>
      <c r="CX448" s="42"/>
      <c r="CY448" s="42"/>
      <c r="CZ448" s="42"/>
      <c r="DA448" s="42"/>
      <c r="DB448" s="42"/>
      <c r="DC448" s="42"/>
      <c r="DD448" s="42"/>
      <c r="DE448" s="42"/>
      <c r="DF448" s="42"/>
      <c r="DG448" s="42"/>
      <c r="DH448" s="42"/>
      <c r="DI448" s="42"/>
      <c r="DJ448" s="42"/>
      <c r="DK448" s="42"/>
      <c r="DL448" s="42"/>
      <c r="DM448" s="42"/>
      <c r="DN448" s="42"/>
      <c r="DO448" s="42"/>
      <c r="DP448" s="42"/>
      <c r="DQ448" s="42"/>
      <c r="DR448" s="42"/>
      <c r="DS448" s="42"/>
      <c r="DT448" s="42"/>
      <c r="DU448" s="42"/>
      <c r="DV448" s="42"/>
      <c r="DW448" s="42"/>
      <c r="DX448" s="42"/>
      <c r="DY448" s="42"/>
      <c r="DZ448" s="42"/>
      <c r="EA448" s="42"/>
      <c r="EB448" s="42"/>
      <c r="EC448" s="42"/>
      <c r="ED448" s="42"/>
      <c r="EE448" s="42"/>
      <c r="EF448" s="42"/>
      <c r="EG448" s="42"/>
      <c r="EH448" s="42"/>
      <c r="EI448" s="42"/>
    </row>
    <row r="449" spans="1:13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  <c r="CW449" s="42"/>
      <c r="CX449" s="42"/>
      <c r="CY449" s="42"/>
      <c r="CZ449" s="42"/>
      <c r="DA449" s="42"/>
      <c r="DB449" s="42"/>
      <c r="DC449" s="42"/>
      <c r="DD449" s="42"/>
      <c r="DE449" s="42"/>
      <c r="DF449" s="42"/>
      <c r="DG449" s="42"/>
      <c r="DH449" s="42"/>
      <c r="DI449" s="42"/>
      <c r="DJ449" s="42"/>
      <c r="DK449" s="42"/>
      <c r="DL449" s="42"/>
      <c r="DM449" s="42"/>
      <c r="DN449" s="42"/>
      <c r="DO449" s="42"/>
      <c r="DP449" s="42"/>
      <c r="DQ449" s="42"/>
      <c r="DR449" s="42"/>
      <c r="DS449" s="42"/>
      <c r="DT449" s="42"/>
      <c r="DU449" s="42"/>
      <c r="DV449" s="42"/>
      <c r="DW449" s="42"/>
      <c r="DX449" s="42"/>
      <c r="DY449" s="42"/>
      <c r="DZ449" s="42"/>
      <c r="EA449" s="42"/>
      <c r="EB449" s="42"/>
      <c r="EC449" s="42"/>
      <c r="ED449" s="42"/>
      <c r="EE449" s="42"/>
      <c r="EF449" s="42"/>
      <c r="EG449" s="42"/>
      <c r="EH449" s="42"/>
      <c r="EI449" s="42"/>
    </row>
    <row r="450" spans="1:139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  <c r="CW450" s="42"/>
      <c r="CX450" s="42"/>
      <c r="CY450" s="42"/>
      <c r="CZ450" s="42"/>
      <c r="DA450" s="42"/>
      <c r="DB450" s="42"/>
      <c r="DC450" s="42"/>
      <c r="DD450" s="42"/>
      <c r="DE450" s="42"/>
      <c r="DF450" s="42"/>
      <c r="DG450" s="42"/>
      <c r="DH450" s="42"/>
      <c r="DI450" s="42"/>
      <c r="DJ450" s="42"/>
      <c r="DK450" s="42"/>
      <c r="DL450" s="42"/>
      <c r="DM450" s="42"/>
      <c r="DN450" s="42"/>
      <c r="DO450" s="42"/>
      <c r="DP450" s="42"/>
      <c r="DQ450" s="42"/>
      <c r="DR450" s="42"/>
      <c r="DS450" s="42"/>
      <c r="DT450" s="42"/>
      <c r="DU450" s="42"/>
      <c r="DV450" s="42"/>
      <c r="DW450" s="42"/>
      <c r="DX450" s="42"/>
      <c r="DY450" s="42"/>
      <c r="DZ450" s="42"/>
      <c r="EA450" s="42"/>
      <c r="EB450" s="42"/>
      <c r="EC450" s="42"/>
      <c r="ED450" s="42"/>
      <c r="EE450" s="42"/>
      <c r="EF450" s="42"/>
      <c r="EG450" s="42"/>
      <c r="EH450" s="42"/>
      <c r="EI450" s="42"/>
    </row>
    <row r="451" spans="1:139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  <c r="CW451" s="42"/>
      <c r="CX451" s="42"/>
      <c r="CY451" s="42"/>
      <c r="CZ451" s="42"/>
      <c r="DA451" s="42"/>
      <c r="DB451" s="42"/>
      <c r="DC451" s="42"/>
      <c r="DD451" s="42"/>
      <c r="DE451" s="42"/>
      <c r="DF451" s="42"/>
      <c r="DG451" s="42"/>
      <c r="DH451" s="42"/>
      <c r="DI451" s="42"/>
      <c r="DJ451" s="42"/>
      <c r="DK451" s="42"/>
      <c r="DL451" s="42"/>
      <c r="DM451" s="42"/>
      <c r="DN451" s="42"/>
      <c r="DO451" s="42"/>
      <c r="DP451" s="42"/>
      <c r="DQ451" s="42"/>
      <c r="DR451" s="42"/>
      <c r="DS451" s="42"/>
      <c r="DT451" s="42"/>
      <c r="DU451" s="42"/>
      <c r="DV451" s="42"/>
      <c r="DW451" s="42"/>
      <c r="DX451" s="42"/>
      <c r="DY451" s="42"/>
      <c r="DZ451" s="42"/>
      <c r="EA451" s="42"/>
      <c r="EB451" s="42"/>
      <c r="EC451" s="42"/>
      <c r="ED451" s="42"/>
      <c r="EE451" s="42"/>
      <c r="EF451" s="42"/>
      <c r="EG451" s="42"/>
      <c r="EH451" s="42"/>
      <c r="EI451" s="42"/>
    </row>
    <row r="452" spans="1:139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  <c r="CW452" s="42"/>
      <c r="CX452" s="42"/>
      <c r="CY452" s="42"/>
      <c r="CZ452" s="42"/>
      <c r="DA452" s="42"/>
      <c r="DB452" s="42"/>
      <c r="DC452" s="42"/>
      <c r="DD452" s="42"/>
      <c r="DE452" s="42"/>
      <c r="DF452" s="42"/>
      <c r="DG452" s="42"/>
      <c r="DH452" s="42"/>
      <c r="DI452" s="42"/>
      <c r="DJ452" s="42"/>
      <c r="DK452" s="42"/>
      <c r="DL452" s="42"/>
      <c r="DM452" s="42"/>
      <c r="DN452" s="42"/>
      <c r="DO452" s="42"/>
      <c r="DP452" s="42"/>
      <c r="DQ452" s="42"/>
      <c r="DR452" s="42"/>
      <c r="DS452" s="42"/>
      <c r="DT452" s="42"/>
      <c r="DU452" s="42"/>
      <c r="DV452" s="42"/>
      <c r="DW452" s="42"/>
      <c r="DX452" s="42"/>
      <c r="DY452" s="42"/>
      <c r="DZ452" s="42"/>
      <c r="EA452" s="42"/>
      <c r="EB452" s="42"/>
      <c r="EC452" s="42"/>
      <c r="ED452" s="42"/>
      <c r="EE452" s="42"/>
      <c r="EF452" s="42"/>
      <c r="EG452" s="42"/>
      <c r="EH452" s="42"/>
      <c r="EI452" s="42"/>
    </row>
    <row r="453" spans="1:139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  <c r="CW453" s="42"/>
      <c r="CX453" s="42"/>
      <c r="CY453" s="42"/>
      <c r="CZ453" s="42"/>
      <c r="DA453" s="42"/>
      <c r="DB453" s="42"/>
      <c r="DC453" s="42"/>
      <c r="DD453" s="42"/>
      <c r="DE453" s="42"/>
      <c r="DF453" s="42"/>
      <c r="DG453" s="42"/>
      <c r="DH453" s="42"/>
      <c r="DI453" s="42"/>
      <c r="DJ453" s="42"/>
      <c r="DK453" s="42"/>
      <c r="DL453" s="42"/>
      <c r="DM453" s="42"/>
      <c r="DN453" s="42"/>
      <c r="DO453" s="42"/>
      <c r="DP453" s="42"/>
      <c r="DQ453" s="42"/>
      <c r="DR453" s="42"/>
      <c r="DS453" s="42"/>
      <c r="DT453" s="42"/>
      <c r="DU453" s="42"/>
      <c r="DV453" s="42"/>
      <c r="DW453" s="42"/>
      <c r="DX453" s="42"/>
      <c r="DY453" s="42"/>
      <c r="DZ453" s="42"/>
      <c r="EA453" s="42"/>
      <c r="EB453" s="42"/>
      <c r="EC453" s="42"/>
      <c r="ED453" s="42"/>
      <c r="EE453" s="42"/>
      <c r="EF453" s="42"/>
      <c r="EG453" s="42"/>
      <c r="EH453" s="42"/>
      <c r="EI453" s="42"/>
    </row>
    <row r="454" spans="1:139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  <c r="CW454" s="42"/>
      <c r="CX454" s="42"/>
      <c r="CY454" s="42"/>
      <c r="CZ454" s="42"/>
      <c r="DA454" s="42"/>
      <c r="DB454" s="42"/>
      <c r="DC454" s="42"/>
      <c r="DD454" s="42"/>
      <c r="DE454" s="42"/>
      <c r="DF454" s="42"/>
      <c r="DG454" s="42"/>
      <c r="DH454" s="42"/>
      <c r="DI454" s="42"/>
      <c r="DJ454" s="42"/>
      <c r="DK454" s="42"/>
      <c r="DL454" s="42"/>
      <c r="DM454" s="42"/>
      <c r="DN454" s="42"/>
      <c r="DO454" s="42"/>
      <c r="DP454" s="42"/>
      <c r="DQ454" s="42"/>
      <c r="DR454" s="42"/>
      <c r="DS454" s="42"/>
      <c r="DT454" s="42"/>
      <c r="DU454" s="42"/>
      <c r="DV454" s="42"/>
      <c r="DW454" s="42"/>
      <c r="DX454" s="42"/>
      <c r="DY454" s="42"/>
      <c r="DZ454" s="42"/>
      <c r="EA454" s="42"/>
      <c r="EB454" s="42"/>
      <c r="EC454" s="42"/>
      <c r="ED454" s="42"/>
      <c r="EE454" s="42"/>
      <c r="EF454" s="42"/>
      <c r="EG454" s="42"/>
      <c r="EH454" s="42"/>
      <c r="EI454" s="42"/>
    </row>
    <row r="455" spans="1:139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  <c r="CW455" s="42"/>
      <c r="CX455" s="42"/>
      <c r="CY455" s="42"/>
      <c r="CZ455" s="42"/>
      <c r="DA455" s="42"/>
      <c r="DB455" s="42"/>
      <c r="DC455" s="42"/>
      <c r="DD455" s="42"/>
      <c r="DE455" s="42"/>
      <c r="DF455" s="42"/>
      <c r="DG455" s="42"/>
      <c r="DH455" s="42"/>
      <c r="DI455" s="42"/>
      <c r="DJ455" s="42"/>
      <c r="DK455" s="42"/>
      <c r="DL455" s="42"/>
      <c r="DM455" s="42"/>
      <c r="DN455" s="42"/>
      <c r="DO455" s="42"/>
      <c r="DP455" s="42"/>
      <c r="DQ455" s="42"/>
      <c r="DR455" s="42"/>
      <c r="DS455" s="42"/>
      <c r="DT455" s="42"/>
      <c r="DU455" s="42"/>
      <c r="DV455" s="42"/>
      <c r="DW455" s="42"/>
      <c r="DX455" s="42"/>
      <c r="DY455" s="42"/>
      <c r="DZ455" s="42"/>
      <c r="EA455" s="42"/>
      <c r="EB455" s="42"/>
      <c r="EC455" s="42"/>
      <c r="ED455" s="42"/>
      <c r="EE455" s="42"/>
      <c r="EF455" s="42"/>
      <c r="EG455" s="42"/>
      <c r="EH455" s="42"/>
      <c r="EI455" s="42"/>
    </row>
    <row r="456" spans="1:139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</row>
    <row r="457" spans="1:139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  <c r="CW457" s="42"/>
      <c r="CX457" s="42"/>
      <c r="CY457" s="42"/>
      <c r="CZ457" s="42"/>
      <c r="DA457" s="42"/>
      <c r="DB457" s="42"/>
      <c r="DC457" s="42"/>
      <c r="DD457" s="42"/>
      <c r="DE457" s="42"/>
      <c r="DF457" s="42"/>
      <c r="DG457" s="42"/>
      <c r="DH457" s="42"/>
      <c r="DI457" s="42"/>
      <c r="DJ457" s="42"/>
      <c r="DK457" s="42"/>
      <c r="DL457" s="42"/>
      <c r="DM457" s="42"/>
      <c r="DN457" s="42"/>
      <c r="DO457" s="42"/>
      <c r="DP457" s="42"/>
      <c r="DQ457" s="42"/>
      <c r="DR457" s="42"/>
      <c r="DS457" s="42"/>
      <c r="DT457" s="42"/>
      <c r="DU457" s="42"/>
      <c r="DV457" s="42"/>
      <c r="DW457" s="42"/>
      <c r="DX457" s="42"/>
      <c r="DY457" s="42"/>
      <c r="DZ457" s="42"/>
      <c r="EA457" s="42"/>
      <c r="EB457" s="42"/>
      <c r="EC457" s="42"/>
      <c r="ED457" s="42"/>
      <c r="EE457" s="42"/>
      <c r="EF457" s="42"/>
      <c r="EG457" s="42"/>
      <c r="EH457" s="42"/>
      <c r="EI457" s="42"/>
    </row>
    <row r="458" spans="1:139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  <c r="CW458" s="42"/>
      <c r="CX458" s="42"/>
      <c r="CY458" s="42"/>
      <c r="CZ458" s="42"/>
      <c r="DA458" s="42"/>
      <c r="DB458" s="42"/>
      <c r="DC458" s="42"/>
      <c r="DD458" s="42"/>
      <c r="DE458" s="42"/>
      <c r="DF458" s="42"/>
      <c r="DG458" s="42"/>
      <c r="DH458" s="42"/>
      <c r="DI458" s="42"/>
      <c r="DJ458" s="42"/>
      <c r="DK458" s="42"/>
      <c r="DL458" s="42"/>
      <c r="DM458" s="42"/>
      <c r="DN458" s="42"/>
      <c r="DO458" s="42"/>
      <c r="DP458" s="42"/>
      <c r="DQ458" s="42"/>
      <c r="DR458" s="42"/>
      <c r="DS458" s="42"/>
      <c r="DT458" s="42"/>
      <c r="DU458" s="42"/>
      <c r="DV458" s="42"/>
      <c r="DW458" s="42"/>
      <c r="DX458" s="42"/>
      <c r="DY458" s="42"/>
      <c r="DZ458" s="42"/>
      <c r="EA458" s="42"/>
      <c r="EB458" s="42"/>
      <c r="EC458" s="42"/>
      <c r="ED458" s="42"/>
      <c r="EE458" s="42"/>
      <c r="EF458" s="42"/>
      <c r="EG458" s="42"/>
      <c r="EH458" s="42"/>
      <c r="EI458" s="42"/>
    </row>
    <row r="459" spans="1:13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  <c r="CW459" s="42"/>
      <c r="CX459" s="42"/>
      <c r="CY459" s="42"/>
      <c r="CZ459" s="42"/>
      <c r="DA459" s="42"/>
      <c r="DB459" s="42"/>
      <c r="DC459" s="42"/>
      <c r="DD459" s="42"/>
      <c r="DE459" s="42"/>
      <c r="DF459" s="42"/>
      <c r="DG459" s="42"/>
      <c r="DH459" s="42"/>
      <c r="DI459" s="42"/>
      <c r="DJ459" s="42"/>
      <c r="DK459" s="42"/>
      <c r="DL459" s="42"/>
      <c r="DM459" s="42"/>
      <c r="DN459" s="42"/>
      <c r="DO459" s="42"/>
      <c r="DP459" s="42"/>
      <c r="DQ459" s="42"/>
      <c r="DR459" s="42"/>
      <c r="DS459" s="42"/>
      <c r="DT459" s="42"/>
      <c r="DU459" s="42"/>
      <c r="DV459" s="42"/>
      <c r="DW459" s="42"/>
      <c r="DX459" s="42"/>
      <c r="DY459" s="42"/>
      <c r="DZ459" s="42"/>
      <c r="EA459" s="42"/>
      <c r="EB459" s="42"/>
      <c r="EC459" s="42"/>
      <c r="ED459" s="42"/>
      <c r="EE459" s="42"/>
      <c r="EF459" s="42"/>
      <c r="EG459" s="42"/>
      <c r="EH459" s="42"/>
      <c r="EI459" s="42"/>
    </row>
    <row r="460" spans="1:139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  <c r="CX460" s="42"/>
      <c r="CY460" s="42"/>
      <c r="CZ460" s="42"/>
      <c r="DA460" s="42"/>
      <c r="DB460" s="42"/>
      <c r="DC460" s="42"/>
      <c r="DD460" s="42"/>
      <c r="DE460" s="42"/>
      <c r="DF460" s="42"/>
      <c r="DG460" s="42"/>
      <c r="DH460" s="42"/>
      <c r="DI460" s="42"/>
      <c r="DJ460" s="4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</row>
    <row r="461" spans="1:139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  <c r="CX461" s="42"/>
      <c r="CY461" s="42"/>
      <c r="CZ461" s="42"/>
      <c r="DA461" s="42"/>
      <c r="DB461" s="42"/>
      <c r="DC461" s="42"/>
      <c r="DD461" s="42"/>
      <c r="DE461" s="42"/>
      <c r="DF461" s="42"/>
      <c r="DG461" s="42"/>
      <c r="DH461" s="42"/>
      <c r="DI461" s="42"/>
      <c r="DJ461" s="4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</row>
    <row r="462" spans="1:139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  <c r="DQ462" s="42"/>
      <c r="DR462" s="42"/>
      <c r="DS462" s="42"/>
      <c r="DT462" s="42"/>
      <c r="DU462" s="42"/>
      <c r="DV462" s="42"/>
      <c r="DW462" s="42"/>
      <c r="DX462" s="42"/>
      <c r="DY462" s="42"/>
      <c r="DZ462" s="42"/>
      <c r="EA462" s="42"/>
      <c r="EB462" s="42"/>
      <c r="EC462" s="42"/>
      <c r="ED462" s="42"/>
      <c r="EE462" s="42"/>
      <c r="EF462" s="42"/>
      <c r="EG462" s="42"/>
      <c r="EH462" s="42"/>
      <c r="EI462" s="42"/>
    </row>
    <row r="463" spans="1:139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/>
      <c r="CZ463" s="42"/>
      <c r="DA463" s="42"/>
      <c r="DB463" s="42"/>
      <c r="DC463" s="42"/>
      <c r="DD463" s="42"/>
      <c r="DE463" s="42"/>
      <c r="DF463" s="42"/>
      <c r="DG463" s="42"/>
      <c r="DH463" s="42"/>
      <c r="DI463" s="42"/>
      <c r="DJ463" s="42"/>
      <c r="DK463" s="42"/>
      <c r="DL463" s="42"/>
      <c r="DM463" s="42"/>
      <c r="DN463" s="42"/>
      <c r="DO463" s="42"/>
      <c r="DP463" s="42"/>
      <c r="DQ463" s="42"/>
      <c r="DR463" s="42"/>
      <c r="DS463" s="42"/>
      <c r="DT463" s="42"/>
      <c r="DU463" s="42"/>
      <c r="DV463" s="42"/>
      <c r="DW463" s="42"/>
      <c r="DX463" s="42"/>
      <c r="DY463" s="42"/>
      <c r="DZ463" s="42"/>
      <c r="EA463" s="42"/>
      <c r="EB463" s="42"/>
      <c r="EC463" s="42"/>
      <c r="ED463" s="42"/>
      <c r="EE463" s="42"/>
      <c r="EF463" s="42"/>
      <c r="EG463" s="42"/>
      <c r="EH463" s="42"/>
      <c r="EI463" s="42"/>
    </row>
    <row r="464" spans="1:139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  <c r="CW464" s="42"/>
      <c r="CX464" s="42"/>
      <c r="CY464" s="42"/>
      <c r="CZ464" s="42"/>
      <c r="DA464" s="42"/>
      <c r="DB464" s="42"/>
      <c r="DC464" s="42"/>
      <c r="DD464" s="42"/>
      <c r="DE464" s="42"/>
      <c r="DF464" s="42"/>
      <c r="DG464" s="42"/>
      <c r="DH464" s="42"/>
      <c r="DI464" s="42"/>
      <c r="DJ464" s="42"/>
      <c r="DK464" s="42"/>
      <c r="DL464" s="42"/>
      <c r="DM464" s="42"/>
      <c r="DN464" s="42"/>
      <c r="DO464" s="42"/>
      <c r="DP464" s="42"/>
      <c r="DQ464" s="42"/>
      <c r="DR464" s="42"/>
      <c r="DS464" s="42"/>
      <c r="DT464" s="42"/>
      <c r="DU464" s="42"/>
      <c r="DV464" s="42"/>
      <c r="DW464" s="42"/>
      <c r="DX464" s="42"/>
      <c r="DY464" s="42"/>
      <c r="DZ464" s="42"/>
      <c r="EA464" s="42"/>
      <c r="EB464" s="42"/>
      <c r="EC464" s="42"/>
      <c r="ED464" s="42"/>
      <c r="EE464" s="42"/>
      <c r="EF464" s="42"/>
      <c r="EG464" s="42"/>
      <c r="EH464" s="42"/>
      <c r="EI464" s="42"/>
    </row>
    <row r="465" spans="1:139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  <c r="CX465" s="42"/>
      <c r="CY465" s="42"/>
      <c r="CZ465" s="42"/>
      <c r="DA465" s="42"/>
      <c r="DB465" s="42"/>
      <c r="DC465" s="42"/>
      <c r="DD465" s="42"/>
      <c r="DE465" s="42"/>
      <c r="DF465" s="42"/>
      <c r="DG465" s="42"/>
      <c r="DH465" s="42"/>
      <c r="DI465" s="42"/>
      <c r="DJ465" s="4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</row>
    <row r="466" spans="1:139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  <c r="CW466" s="42"/>
      <c r="CX466" s="42"/>
      <c r="CY466" s="42"/>
      <c r="CZ466" s="42"/>
      <c r="DA466" s="42"/>
      <c r="DB466" s="42"/>
      <c r="DC466" s="42"/>
      <c r="DD466" s="42"/>
      <c r="DE466" s="42"/>
      <c r="DF466" s="42"/>
      <c r="DG466" s="42"/>
      <c r="DH466" s="42"/>
      <c r="DI466" s="42"/>
      <c r="DJ466" s="42"/>
      <c r="DK466" s="42"/>
      <c r="DL466" s="42"/>
      <c r="DM466" s="42"/>
      <c r="DN466" s="42"/>
      <c r="DO466" s="42"/>
      <c r="DP466" s="42"/>
      <c r="DQ466" s="42"/>
      <c r="DR466" s="42"/>
      <c r="DS466" s="42"/>
      <c r="DT466" s="42"/>
      <c r="DU466" s="42"/>
      <c r="DV466" s="42"/>
      <c r="DW466" s="42"/>
      <c r="DX466" s="42"/>
      <c r="DY466" s="42"/>
      <c r="DZ466" s="42"/>
      <c r="EA466" s="42"/>
      <c r="EB466" s="42"/>
      <c r="EC466" s="42"/>
      <c r="ED466" s="42"/>
      <c r="EE466" s="42"/>
      <c r="EF466" s="42"/>
      <c r="EG466" s="42"/>
      <c r="EH466" s="42"/>
      <c r="EI466" s="42"/>
    </row>
    <row r="467" spans="1:139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  <c r="CW467" s="42"/>
      <c r="CX467" s="42"/>
      <c r="CY467" s="42"/>
      <c r="CZ467" s="42"/>
      <c r="DA467" s="42"/>
      <c r="DB467" s="42"/>
      <c r="DC467" s="42"/>
      <c r="DD467" s="42"/>
      <c r="DE467" s="42"/>
      <c r="DF467" s="42"/>
      <c r="DG467" s="42"/>
      <c r="DH467" s="42"/>
      <c r="DI467" s="42"/>
      <c r="DJ467" s="42"/>
      <c r="DK467" s="42"/>
      <c r="DL467" s="42"/>
      <c r="DM467" s="42"/>
      <c r="DN467" s="42"/>
      <c r="DO467" s="42"/>
      <c r="DP467" s="42"/>
      <c r="DQ467" s="42"/>
      <c r="DR467" s="42"/>
      <c r="DS467" s="42"/>
      <c r="DT467" s="42"/>
      <c r="DU467" s="42"/>
      <c r="DV467" s="42"/>
      <c r="DW467" s="42"/>
      <c r="DX467" s="42"/>
      <c r="DY467" s="42"/>
      <c r="DZ467" s="42"/>
      <c r="EA467" s="42"/>
      <c r="EB467" s="42"/>
      <c r="EC467" s="42"/>
      <c r="ED467" s="42"/>
      <c r="EE467" s="42"/>
      <c r="EF467" s="42"/>
      <c r="EG467" s="42"/>
      <c r="EH467" s="42"/>
      <c r="EI467" s="42"/>
    </row>
    <row r="468" spans="1:139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  <c r="CW468" s="42"/>
      <c r="CX468" s="42"/>
      <c r="CY468" s="42"/>
      <c r="CZ468" s="42"/>
      <c r="DA468" s="42"/>
      <c r="DB468" s="42"/>
      <c r="DC468" s="42"/>
      <c r="DD468" s="42"/>
      <c r="DE468" s="42"/>
      <c r="DF468" s="42"/>
      <c r="DG468" s="42"/>
      <c r="DH468" s="42"/>
      <c r="DI468" s="42"/>
      <c r="DJ468" s="42"/>
      <c r="DK468" s="42"/>
      <c r="DL468" s="42"/>
      <c r="DM468" s="42"/>
      <c r="DN468" s="42"/>
      <c r="DO468" s="42"/>
      <c r="DP468" s="42"/>
      <c r="DQ468" s="42"/>
      <c r="DR468" s="42"/>
      <c r="DS468" s="42"/>
      <c r="DT468" s="42"/>
      <c r="DU468" s="42"/>
      <c r="DV468" s="42"/>
      <c r="DW468" s="42"/>
      <c r="DX468" s="42"/>
      <c r="DY468" s="42"/>
      <c r="DZ468" s="42"/>
      <c r="EA468" s="42"/>
      <c r="EB468" s="42"/>
      <c r="EC468" s="42"/>
      <c r="ED468" s="42"/>
      <c r="EE468" s="42"/>
      <c r="EF468" s="42"/>
      <c r="EG468" s="42"/>
      <c r="EH468" s="42"/>
      <c r="EI468" s="42"/>
    </row>
    <row r="469" spans="1:13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  <c r="CW469" s="42"/>
      <c r="CX469" s="42"/>
      <c r="CY469" s="42"/>
      <c r="CZ469" s="42"/>
      <c r="DA469" s="42"/>
      <c r="DB469" s="42"/>
      <c r="DC469" s="42"/>
      <c r="DD469" s="42"/>
      <c r="DE469" s="42"/>
      <c r="DF469" s="42"/>
      <c r="DG469" s="42"/>
      <c r="DH469" s="42"/>
      <c r="DI469" s="42"/>
      <c r="DJ469" s="42"/>
      <c r="DK469" s="42"/>
      <c r="DL469" s="42"/>
      <c r="DM469" s="42"/>
      <c r="DN469" s="42"/>
      <c r="DO469" s="42"/>
      <c r="DP469" s="42"/>
      <c r="DQ469" s="42"/>
      <c r="DR469" s="42"/>
      <c r="DS469" s="42"/>
      <c r="DT469" s="42"/>
      <c r="DU469" s="42"/>
      <c r="DV469" s="42"/>
      <c r="DW469" s="42"/>
      <c r="DX469" s="42"/>
      <c r="DY469" s="42"/>
      <c r="DZ469" s="42"/>
      <c r="EA469" s="42"/>
      <c r="EB469" s="42"/>
      <c r="EC469" s="42"/>
      <c r="ED469" s="42"/>
      <c r="EE469" s="42"/>
      <c r="EF469" s="42"/>
      <c r="EG469" s="42"/>
      <c r="EH469" s="42"/>
      <c r="EI469" s="42"/>
    </row>
    <row r="470" spans="1:139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  <c r="CW470" s="42"/>
      <c r="CX470" s="42"/>
      <c r="CY470" s="42"/>
      <c r="CZ470" s="42"/>
      <c r="DA470" s="42"/>
      <c r="DB470" s="42"/>
      <c r="DC470" s="42"/>
      <c r="DD470" s="42"/>
      <c r="DE470" s="42"/>
      <c r="DF470" s="42"/>
      <c r="DG470" s="42"/>
      <c r="DH470" s="42"/>
      <c r="DI470" s="42"/>
      <c r="DJ470" s="42"/>
      <c r="DK470" s="42"/>
      <c r="DL470" s="42"/>
      <c r="DM470" s="42"/>
      <c r="DN470" s="42"/>
      <c r="DO470" s="42"/>
      <c r="DP470" s="42"/>
      <c r="DQ470" s="42"/>
      <c r="DR470" s="42"/>
      <c r="DS470" s="42"/>
      <c r="DT470" s="42"/>
      <c r="DU470" s="42"/>
      <c r="DV470" s="42"/>
      <c r="DW470" s="42"/>
      <c r="DX470" s="42"/>
      <c r="DY470" s="42"/>
      <c r="DZ470" s="42"/>
      <c r="EA470" s="42"/>
      <c r="EB470" s="42"/>
      <c r="EC470" s="42"/>
      <c r="ED470" s="42"/>
      <c r="EE470" s="42"/>
      <c r="EF470" s="42"/>
      <c r="EG470" s="42"/>
      <c r="EH470" s="42"/>
      <c r="EI470" s="42"/>
    </row>
    <row r="471" spans="1:139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  <c r="CW471" s="42"/>
      <c r="CX471" s="42"/>
      <c r="CY471" s="42"/>
      <c r="CZ471" s="42"/>
      <c r="DA471" s="42"/>
      <c r="DB471" s="42"/>
      <c r="DC471" s="42"/>
      <c r="DD471" s="42"/>
      <c r="DE471" s="42"/>
      <c r="DF471" s="42"/>
      <c r="DG471" s="42"/>
      <c r="DH471" s="42"/>
      <c r="DI471" s="42"/>
      <c r="DJ471" s="42"/>
      <c r="DK471" s="42"/>
      <c r="DL471" s="42"/>
      <c r="DM471" s="42"/>
      <c r="DN471" s="42"/>
      <c r="DO471" s="42"/>
      <c r="DP471" s="42"/>
      <c r="DQ471" s="42"/>
      <c r="DR471" s="42"/>
      <c r="DS471" s="42"/>
      <c r="DT471" s="42"/>
      <c r="DU471" s="42"/>
      <c r="DV471" s="42"/>
      <c r="DW471" s="42"/>
      <c r="DX471" s="42"/>
      <c r="DY471" s="42"/>
      <c r="DZ471" s="42"/>
      <c r="EA471" s="42"/>
      <c r="EB471" s="42"/>
      <c r="EC471" s="42"/>
      <c r="ED471" s="42"/>
      <c r="EE471" s="42"/>
      <c r="EF471" s="42"/>
      <c r="EG471" s="42"/>
      <c r="EH471" s="42"/>
      <c r="EI471" s="42"/>
    </row>
    <row r="472" spans="1:139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  <c r="CW472" s="42"/>
      <c r="CX472" s="42"/>
      <c r="CY472" s="42"/>
      <c r="CZ472" s="42"/>
      <c r="DA472" s="42"/>
      <c r="DB472" s="42"/>
      <c r="DC472" s="42"/>
      <c r="DD472" s="42"/>
      <c r="DE472" s="42"/>
      <c r="DF472" s="42"/>
      <c r="DG472" s="42"/>
      <c r="DH472" s="42"/>
      <c r="DI472" s="42"/>
      <c r="DJ472" s="42"/>
      <c r="DK472" s="42"/>
      <c r="DL472" s="42"/>
      <c r="DM472" s="42"/>
      <c r="DN472" s="42"/>
      <c r="DO472" s="42"/>
      <c r="DP472" s="42"/>
      <c r="DQ472" s="42"/>
      <c r="DR472" s="42"/>
      <c r="DS472" s="42"/>
      <c r="DT472" s="42"/>
      <c r="DU472" s="42"/>
      <c r="DV472" s="42"/>
      <c r="DW472" s="42"/>
      <c r="DX472" s="42"/>
      <c r="DY472" s="42"/>
      <c r="DZ472" s="42"/>
      <c r="EA472" s="42"/>
      <c r="EB472" s="42"/>
      <c r="EC472" s="42"/>
      <c r="ED472" s="42"/>
      <c r="EE472" s="42"/>
      <c r="EF472" s="42"/>
      <c r="EG472" s="42"/>
      <c r="EH472" s="42"/>
      <c r="EI472" s="42"/>
    </row>
    <row r="473" spans="1:139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  <c r="CW473" s="42"/>
      <c r="CX473" s="42"/>
      <c r="CY473" s="42"/>
      <c r="CZ473" s="42"/>
      <c r="DA473" s="42"/>
      <c r="DB473" s="42"/>
      <c r="DC473" s="42"/>
      <c r="DD473" s="42"/>
      <c r="DE473" s="42"/>
      <c r="DF473" s="42"/>
      <c r="DG473" s="42"/>
      <c r="DH473" s="42"/>
      <c r="DI473" s="42"/>
      <c r="DJ473" s="42"/>
      <c r="DK473" s="42"/>
      <c r="DL473" s="42"/>
      <c r="DM473" s="42"/>
      <c r="DN473" s="42"/>
      <c r="DO473" s="42"/>
      <c r="DP473" s="42"/>
      <c r="DQ473" s="42"/>
      <c r="DR473" s="42"/>
      <c r="DS473" s="42"/>
      <c r="DT473" s="42"/>
      <c r="DU473" s="42"/>
      <c r="DV473" s="42"/>
      <c r="DW473" s="42"/>
      <c r="DX473" s="42"/>
      <c r="DY473" s="42"/>
      <c r="DZ473" s="42"/>
      <c r="EA473" s="42"/>
      <c r="EB473" s="42"/>
      <c r="EC473" s="42"/>
      <c r="ED473" s="42"/>
      <c r="EE473" s="42"/>
      <c r="EF473" s="42"/>
      <c r="EG473" s="42"/>
      <c r="EH473" s="42"/>
      <c r="EI473" s="42"/>
    </row>
    <row r="474" spans="1:139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  <c r="CW474" s="42"/>
      <c r="CX474" s="42"/>
      <c r="CY474" s="42"/>
      <c r="CZ474" s="42"/>
      <c r="DA474" s="42"/>
      <c r="DB474" s="42"/>
      <c r="DC474" s="42"/>
      <c r="DD474" s="42"/>
      <c r="DE474" s="42"/>
      <c r="DF474" s="42"/>
      <c r="DG474" s="42"/>
      <c r="DH474" s="42"/>
      <c r="DI474" s="42"/>
      <c r="DJ474" s="42"/>
      <c r="DK474" s="42"/>
      <c r="DL474" s="42"/>
      <c r="DM474" s="42"/>
      <c r="DN474" s="42"/>
      <c r="DO474" s="42"/>
      <c r="DP474" s="42"/>
      <c r="DQ474" s="42"/>
      <c r="DR474" s="42"/>
      <c r="DS474" s="42"/>
      <c r="DT474" s="42"/>
      <c r="DU474" s="42"/>
      <c r="DV474" s="42"/>
      <c r="DW474" s="42"/>
      <c r="DX474" s="42"/>
      <c r="DY474" s="42"/>
      <c r="DZ474" s="42"/>
      <c r="EA474" s="42"/>
      <c r="EB474" s="42"/>
      <c r="EC474" s="42"/>
      <c r="ED474" s="42"/>
      <c r="EE474" s="42"/>
      <c r="EF474" s="42"/>
      <c r="EG474" s="42"/>
      <c r="EH474" s="42"/>
      <c r="EI474" s="42"/>
    </row>
    <row r="475" spans="1:139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  <c r="CW475" s="42"/>
      <c r="CX475" s="42"/>
      <c r="CY475" s="42"/>
      <c r="CZ475" s="42"/>
      <c r="DA475" s="42"/>
      <c r="DB475" s="42"/>
      <c r="DC475" s="42"/>
      <c r="DD475" s="42"/>
      <c r="DE475" s="42"/>
      <c r="DF475" s="42"/>
      <c r="DG475" s="42"/>
      <c r="DH475" s="42"/>
      <c r="DI475" s="42"/>
      <c r="DJ475" s="42"/>
      <c r="DK475" s="42"/>
      <c r="DL475" s="42"/>
      <c r="DM475" s="42"/>
      <c r="DN475" s="42"/>
      <c r="DO475" s="42"/>
      <c r="DP475" s="42"/>
      <c r="DQ475" s="42"/>
      <c r="DR475" s="42"/>
      <c r="DS475" s="42"/>
      <c r="DT475" s="42"/>
      <c r="DU475" s="42"/>
      <c r="DV475" s="42"/>
      <c r="DW475" s="42"/>
      <c r="DX475" s="42"/>
      <c r="DY475" s="42"/>
      <c r="DZ475" s="42"/>
      <c r="EA475" s="42"/>
      <c r="EB475" s="42"/>
      <c r="EC475" s="42"/>
      <c r="ED475" s="42"/>
      <c r="EE475" s="42"/>
      <c r="EF475" s="42"/>
      <c r="EG475" s="42"/>
      <c r="EH475" s="42"/>
      <c r="EI475" s="42"/>
    </row>
    <row r="476" spans="1:139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  <c r="CW476" s="42"/>
      <c r="CX476" s="42"/>
      <c r="CY476" s="42"/>
      <c r="CZ476" s="42"/>
      <c r="DA476" s="42"/>
      <c r="DB476" s="42"/>
      <c r="DC476" s="42"/>
      <c r="DD476" s="42"/>
      <c r="DE476" s="42"/>
      <c r="DF476" s="42"/>
      <c r="DG476" s="42"/>
      <c r="DH476" s="42"/>
      <c r="DI476" s="42"/>
      <c r="DJ476" s="42"/>
      <c r="DK476" s="42"/>
      <c r="DL476" s="42"/>
      <c r="DM476" s="42"/>
      <c r="DN476" s="42"/>
      <c r="DO476" s="42"/>
      <c r="DP476" s="42"/>
      <c r="DQ476" s="42"/>
      <c r="DR476" s="42"/>
      <c r="DS476" s="42"/>
      <c r="DT476" s="42"/>
      <c r="DU476" s="42"/>
      <c r="DV476" s="42"/>
      <c r="DW476" s="42"/>
      <c r="DX476" s="42"/>
      <c r="DY476" s="42"/>
      <c r="DZ476" s="42"/>
      <c r="EA476" s="42"/>
      <c r="EB476" s="42"/>
      <c r="EC476" s="42"/>
      <c r="ED476" s="42"/>
      <c r="EE476" s="42"/>
      <c r="EF476" s="42"/>
      <c r="EG476" s="42"/>
      <c r="EH476" s="42"/>
      <c r="EI476" s="42"/>
    </row>
    <row r="477" spans="1:139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  <c r="CW477" s="42"/>
      <c r="CX477" s="42"/>
      <c r="CY477" s="42"/>
      <c r="CZ477" s="42"/>
      <c r="DA477" s="42"/>
      <c r="DB477" s="42"/>
      <c r="DC477" s="42"/>
      <c r="DD477" s="42"/>
      <c r="DE477" s="42"/>
      <c r="DF477" s="42"/>
      <c r="DG477" s="42"/>
      <c r="DH477" s="42"/>
      <c r="DI477" s="42"/>
      <c r="DJ477" s="42"/>
      <c r="DK477" s="42"/>
      <c r="DL477" s="42"/>
      <c r="DM477" s="42"/>
      <c r="DN477" s="42"/>
      <c r="DO477" s="42"/>
      <c r="DP477" s="42"/>
      <c r="DQ477" s="42"/>
      <c r="DR477" s="42"/>
      <c r="DS477" s="42"/>
      <c r="DT477" s="42"/>
      <c r="DU477" s="42"/>
      <c r="DV477" s="42"/>
      <c r="DW477" s="42"/>
      <c r="DX477" s="42"/>
      <c r="DY477" s="42"/>
      <c r="DZ477" s="42"/>
      <c r="EA477" s="42"/>
      <c r="EB477" s="42"/>
      <c r="EC477" s="42"/>
      <c r="ED477" s="42"/>
      <c r="EE477" s="42"/>
      <c r="EF477" s="42"/>
      <c r="EG477" s="42"/>
      <c r="EH477" s="42"/>
      <c r="EI477" s="42"/>
    </row>
    <row r="478" spans="1:139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  <c r="CW478" s="42"/>
      <c r="CX478" s="42"/>
      <c r="CY478" s="42"/>
      <c r="CZ478" s="42"/>
      <c r="DA478" s="42"/>
      <c r="DB478" s="42"/>
      <c r="DC478" s="42"/>
      <c r="DD478" s="42"/>
      <c r="DE478" s="42"/>
      <c r="DF478" s="42"/>
      <c r="DG478" s="42"/>
      <c r="DH478" s="42"/>
      <c r="DI478" s="42"/>
      <c r="DJ478" s="42"/>
      <c r="DK478" s="42"/>
      <c r="DL478" s="42"/>
      <c r="DM478" s="42"/>
      <c r="DN478" s="42"/>
      <c r="DO478" s="42"/>
      <c r="DP478" s="42"/>
      <c r="DQ478" s="42"/>
      <c r="DR478" s="42"/>
      <c r="DS478" s="42"/>
      <c r="DT478" s="42"/>
      <c r="DU478" s="42"/>
      <c r="DV478" s="42"/>
      <c r="DW478" s="42"/>
      <c r="DX478" s="42"/>
      <c r="DY478" s="42"/>
      <c r="DZ478" s="42"/>
      <c r="EA478" s="42"/>
      <c r="EB478" s="42"/>
      <c r="EC478" s="42"/>
      <c r="ED478" s="42"/>
      <c r="EE478" s="42"/>
      <c r="EF478" s="42"/>
      <c r="EG478" s="42"/>
      <c r="EH478" s="42"/>
      <c r="EI478" s="42"/>
    </row>
    <row r="479" spans="1:13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  <c r="CW479" s="42"/>
      <c r="CX479" s="42"/>
      <c r="CY479" s="42"/>
      <c r="CZ479" s="42"/>
      <c r="DA479" s="42"/>
      <c r="DB479" s="42"/>
      <c r="DC479" s="42"/>
      <c r="DD479" s="42"/>
      <c r="DE479" s="42"/>
      <c r="DF479" s="42"/>
      <c r="DG479" s="42"/>
      <c r="DH479" s="42"/>
      <c r="DI479" s="42"/>
      <c r="DJ479" s="42"/>
      <c r="DK479" s="42"/>
      <c r="DL479" s="42"/>
      <c r="DM479" s="42"/>
      <c r="DN479" s="42"/>
      <c r="DO479" s="42"/>
      <c r="DP479" s="42"/>
      <c r="DQ479" s="42"/>
      <c r="DR479" s="42"/>
      <c r="DS479" s="42"/>
      <c r="DT479" s="42"/>
      <c r="DU479" s="42"/>
      <c r="DV479" s="42"/>
      <c r="DW479" s="42"/>
      <c r="DX479" s="42"/>
      <c r="DY479" s="42"/>
      <c r="DZ479" s="42"/>
      <c r="EA479" s="42"/>
      <c r="EB479" s="42"/>
      <c r="EC479" s="42"/>
      <c r="ED479" s="42"/>
      <c r="EE479" s="42"/>
      <c r="EF479" s="42"/>
      <c r="EG479" s="42"/>
      <c r="EH479" s="42"/>
      <c r="EI479" s="42"/>
    </row>
    <row r="480" spans="1:139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  <c r="CW480" s="42"/>
      <c r="CX480" s="42"/>
      <c r="CY480" s="42"/>
      <c r="CZ480" s="42"/>
      <c r="DA480" s="42"/>
      <c r="DB480" s="42"/>
      <c r="DC480" s="42"/>
      <c r="DD480" s="42"/>
      <c r="DE480" s="42"/>
      <c r="DF480" s="42"/>
      <c r="DG480" s="42"/>
      <c r="DH480" s="42"/>
      <c r="DI480" s="42"/>
      <c r="DJ480" s="42"/>
      <c r="DK480" s="42"/>
      <c r="DL480" s="42"/>
      <c r="DM480" s="42"/>
      <c r="DN480" s="42"/>
      <c r="DO480" s="42"/>
      <c r="DP480" s="42"/>
      <c r="DQ480" s="42"/>
      <c r="DR480" s="42"/>
      <c r="DS480" s="42"/>
      <c r="DT480" s="42"/>
      <c r="DU480" s="42"/>
      <c r="DV480" s="42"/>
      <c r="DW480" s="42"/>
      <c r="DX480" s="42"/>
      <c r="DY480" s="42"/>
      <c r="DZ480" s="42"/>
      <c r="EA480" s="42"/>
      <c r="EB480" s="42"/>
      <c r="EC480" s="42"/>
      <c r="ED480" s="42"/>
      <c r="EE480" s="42"/>
      <c r="EF480" s="42"/>
      <c r="EG480" s="42"/>
      <c r="EH480" s="42"/>
      <c r="EI480" s="42"/>
    </row>
    <row r="481" spans="1:139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  <c r="CW481" s="42"/>
      <c r="CX481" s="42"/>
      <c r="CY481" s="42"/>
      <c r="CZ481" s="42"/>
      <c r="DA481" s="42"/>
      <c r="DB481" s="42"/>
      <c r="DC481" s="42"/>
      <c r="DD481" s="42"/>
      <c r="DE481" s="42"/>
      <c r="DF481" s="42"/>
      <c r="DG481" s="42"/>
      <c r="DH481" s="42"/>
      <c r="DI481" s="42"/>
      <c r="DJ481" s="42"/>
      <c r="DK481" s="42"/>
      <c r="DL481" s="42"/>
      <c r="DM481" s="42"/>
      <c r="DN481" s="42"/>
      <c r="DO481" s="42"/>
      <c r="DP481" s="42"/>
      <c r="DQ481" s="42"/>
      <c r="DR481" s="42"/>
      <c r="DS481" s="42"/>
      <c r="DT481" s="42"/>
      <c r="DU481" s="42"/>
      <c r="DV481" s="42"/>
      <c r="DW481" s="42"/>
      <c r="DX481" s="42"/>
      <c r="DY481" s="42"/>
      <c r="DZ481" s="42"/>
      <c r="EA481" s="42"/>
      <c r="EB481" s="42"/>
      <c r="EC481" s="42"/>
      <c r="ED481" s="42"/>
      <c r="EE481" s="42"/>
      <c r="EF481" s="42"/>
      <c r="EG481" s="42"/>
      <c r="EH481" s="42"/>
      <c r="EI481" s="42"/>
    </row>
    <row r="482" spans="1:139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  <c r="CW482" s="42"/>
      <c r="CX482" s="42"/>
      <c r="CY482" s="42"/>
      <c r="CZ482" s="42"/>
      <c r="DA482" s="42"/>
      <c r="DB482" s="42"/>
      <c r="DC482" s="42"/>
      <c r="DD482" s="42"/>
      <c r="DE482" s="42"/>
      <c r="DF482" s="42"/>
      <c r="DG482" s="42"/>
      <c r="DH482" s="42"/>
      <c r="DI482" s="42"/>
      <c r="DJ482" s="42"/>
      <c r="DK482" s="42"/>
      <c r="DL482" s="42"/>
      <c r="DM482" s="42"/>
      <c r="DN482" s="42"/>
      <c r="DO482" s="42"/>
      <c r="DP482" s="42"/>
      <c r="DQ482" s="42"/>
      <c r="DR482" s="42"/>
      <c r="DS482" s="42"/>
      <c r="DT482" s="42"/>
      <c r="DU482" s="42"/>
      <c r="DV482" s="42"/>
      <c r="DW482" s="42"/>
      <c r="DX482" s="42"/>
      <c r="DY482" s="42"/>
      <c r="DZ482" s="42"/>
      <c r="EA482" s="42"/>
      <c r="EB482" s="42"/>
      <c r="EC482" s="42"/>
      <c r="ED482" s="42"/>
      <c r="EE482" s="42"/>
      <c r="EF482" s="42"/>
      <c r="EG482" s="42"/>
      <c r="EH482" s="42"/>
      <c r="EI482" s="42"/>
    </row>
    <row r="483" spans="1:139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  <c r="CW483" s="42"/>
      <c r="CX483" s="42"/>
      <c r="CY483" s="42"/>
      <c r="CZ483" s="42"/>
      <c r="DA483" s="42"/>
      <c r="DB483" s="42"/>
      <c r="DC483" s="42"/>
      <c r="DD483" s="42"/>
      <c r="DE483" s="42"/>
      <c r="DF483" s="42"/>
      <c r="DG483" s="42"/>
      <c r="DH483" s="42"/>
      <c r="DI483" s="42"/>
      <c r="DJ483" s="42"/>
      <c r="DK483" s="42"/>
      <c r="DL483" s="42"/>
      <c r="DM483" s="42"/>
      <c r="DN483" s="42"/>
      <c r="DO483" s="42"/>
      <c r="DP483" s="42"/>
      <c r="DQ483" s="42"/>
      <c r="DR483" s="42"/>
      <c r="DS483" s="42"/>
      <c r="DT483" s="42"/>
      <c r="DU483" s="42"/>
      <c r="DV483" s="42"/>
      <c r="DW483" s="42"/>
      <c r="DX483" s="42"/>
      <c r="DY483" s="42"/>
      <c r="DZ483" s="42"/>
      <c r="EA483" s="42"/>
      <c r="EB483" s="42"/>
      <c r="EC483" s="42"/>
      <c r="ED483" s="42"/>
      <c r="EE483" s="42"/>
      <c r="EF483" s="42"/>
      <c r="EG483" s="42"/>
      <c r="EH483" s="42"/>
      <c r="EI483" s="42"/>
    </row>
    <row r="484" spans="1:139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  <c r="CW484" s="42"/>
      <c r="CX484" s="42"/>
      <c r="CY484" s="42"/>
      <c r="CZ484" s="42"/>
      <c r="DA484" s="42"/>
      <c r="DB484" s="42"/>
      <c r="DC484" s="42"/>
      <c r="DD484" s="42"/>
      <c r="DE484" s="42"/>
      <c r="DF484" s="42"/>
      <c r="DG484" s="42"/>
      <c r="DH484" s="42"/>
      <c r="DI484" s="42"/>
      <c r="DJ484" s="42"/>
      <c r="DK484" s="42"/>
      <c r="DL484" s="42"/>
      <c r="DM484" s="42"/>
      <c r="DN484" s="42"/>
      <c r="DO484" s="42"/>
      <c r="DP484" s="42"/>
      <c r="DQ484" s="42"/>
      <c r="DR484" s="42"/>
      <c r="DS484" s="42"/>
      <c r="DT484" s="42"/>
      <c r="DU484" s="42"/>
      <c r="DV484" s="42"/>
      <c r="DW484" s="42"/>
      <c r="DX484" s="42"/>
      <c r="DY484" s="42"/>
      <c r="DZ484" s="42"/>
      <c r="EA484" s="42"/>
      <c r="EB484" s="42"/>
      <c r="EC484" s="42"/>
      <c r="ED484" s="42"/>
      <c r="EE484" s="42"/>
      <c r="EF484" s="42"/>
      <c r="EG484" s="42"/>
      <c r="EH484" s="42"/>
      <c r="EI484" s="42"/>
    </row>
    <row r="485" spans="1:139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  <c r="CW485" s="42"/>
      <c r="CX485" s="42"/>
      <c r="CY485" s="42"/>
      <c r="CZ485" s="42"/>
      <c r="DA485" s="42"/>
      <c r="DB485" s="42"/>
      <c r="DC485" s="42"/>
      <c r="DD485" s="42"/>
      <c r="DE485" s="42"/>
      <c r="DF485" s="42"/>
      <c r="DG485" s="42"/>
      <c r="DH485" s="42"/>
      <c r="DI485" s="42"/>
      <c r="DJ485" s="42"/>
      <c r="DK485" s="42"/>
      <c r="DL485" s="42"/>
      <c r="DM485" s="42"/>
      <c r="DN485" s="42"/>
      <c r="DO485" s="42"/>
      <c r="DP485" s="42"/>
      <c r="DQ485" s="42"/>
      <c r="DR485" s="42"/>
      <c r="DS485" s="42"/>
      <c r="DT485" s="42"/>
      <c r="DU485" s="42"/>
      <c r="DV485" s="42"/>
      <c r="DW485" s="42"/>
      <c r="DX485" s="42"/>
      <c r="DY485" s="42"/>
      <c r="DZ485" s="42"/>
      <c r="EA485" s="42"/>
      <c r="EB485" s="42"/>
      <c r="EC485" s="42"/>
      <c r="ED485" s="42"/>
      <c r="EE485" s="42"/>
      <c r="EF485" s="42"/>
      <c r="EG485" s="42"/>
      <c r="EH485" s="42"/>
      <c r="EI485" s="42"/>
    </row>
    <row r="486" spans="1:139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  <c r="CW486" s="42"/>
      <c r="CX486" s="42"/>
      <c r="CY486" s="42"/>
      <c r="CZ486" s="42"/>
      <c r="DA486" s="42"/>
      <c r="DB486" s="42"/>
      <c r="DC486" s="42"/>
      <c r="DD486" s="42"/>
      <c r="DE486" s="42"/>
      <c r="DF486" s="42"/>
      <c r="DG486" s="42"/>
      <c r="DH486" s="42"/>
      <c r="DI486" s="42"/>
      <c r="DJ486" s="42"/>
      <c r="DK486" s="42"/>
      <c r="DL486" s="42"/>
      <c r="DM486" s="42"/>
      <c r="DN486" s="42"/>
      <c r="DO486" s="42"/>
      <c r="DP486" s="42"/>
      <c r="DQ486" s="42"/>
      <c r="DR486" s="42"/>
      <c r="DS486" s="42"/>
      <c r="DT486" s="42"/>
      <c r="DU486" s="42"/>
      <c r="DV486" s="42"/>
      <c r="DW486" s="42"/>
      <c r="DX486" s="42"/>
      <c r="DY486" s="42"/>
      <c r="DZ486" s="42"/>
      <c r="EA486" s="42"/>
      <c r="EB486" s="42"/>
      <c r="EC486" s="42"/>
      <c r="ED486" s="42"/>
      <c r="EE486" s="42"/>
      <c r="EF486" s="42"/>
      <c r="EG486" s="42"/>
      <c r="EH486" s="42"/>
      <c r="EI486" s="42"/>
    </row>
    <row r="487" spans="1:139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  <c r="CW487" s="42"/>
      <c r="CX487" s="42"/>
      <c r="CY487" s="42"/>
      <c r="CZ487" s="42"/>
      <c r="DA487" s="42"/>
      <c r="DB487" s="42"/>
      <c r="DC487" s="42"/>
      <c r="DD487" s="42"/>
      <c r="DE487" s="42"/>
      <c r="DF487" s="42"/>
      <c r="DG487" s="42"/>
      <c r="DH487" s="42"/>
      <c r="DI487" s="42"/>
      <c r="DJ487" s="42"/>
      <c r="DK487" s="42"/>
      <c r="DL487" s="42"/>
      <c r="DM487" s="42"/>
      <c r="DN487" s="42"/>
      <c r="DO487" s="42"/>
      <c r="DP487" s="42"/>
      <c r="DQ487" s="42"/>
      <c r="DR487" s="42"/>
      <c r="DS487" s="42"/>
      <c r="DT487" s="42"/>
      <c r="DU487" s="42"/>
      <c r="DV487" s="42"/>
      <c r="DW487" s="42"/>
      <c r="DX487" s="42"/>
      <c r="DY487" s="42"/>
      <c r="DZ487" s="42"/>
      <c r="EA487" s="42"/>
      <c r="EB487" s="42"/>
      <c r="EC487" s="42"/>
      <c r="ED487" s="42"/>
      <c r="EE487" s="42"/>
      <c r="EF487" s="42"/>
      <c r="EG487" s="42"/>
      <c r="EH487" s="42"/>
      <c r="EI487" s="42"/>
    </row>
    <row r="488" spans="1:139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  <c r="CW488" s="42"/>
      <c r="CX488" s="42"/>
      <c r="CY488" s="42"/>
      <c r="CZ488" s="42"/>
      <c r="DA488" s="42"/>
      <c r="DB488" s="42"/>
      <c r="DC488" s="42"/>
      <c r="DD488" s="42"/>
      <c r="DE488" s="42"/>
      <c r="DF488" s="42"/>
      <c r="DG488" s="42"/>
      <c r="DH488" s="42"/>
      <c r="DI488" s="42"/>
      <c r="DJ488" s="42"/>
      <c r="DK488" s="42"/>
      <c r="DL488" s="42"/>
      <c r="DM488" s="42"/>
      <c r="DN488" s="42"/>
      <c r="DO488" s="42"/>
      <c r="DP488" s="42"/>
      <c r="DQ488" s="42"/>
      <c r="DR488" s="42"/>
      <c r="DS488" s="42"/>
      <c r="DT488" s="42"/>
      <c r="DU488" s="42"/>
      <c r="DV488" s="42"/>
      <c r="DW488" s="42"/>
      <c r="DX488" s="42"/>
      <c r="DY488" s="42"/>
      <c r="DZ488" s="42"/>
      <c r="EA488" s="42"/>
      <c r="EB488" s="42"/>
      <c r="EC488" s="42"/>
      <c r="ED488" s="42"/>
      <c r="EE488" s="42"/>
      <c r="EF488" s="42"/>
      <c r="EG488" s="42"/>
      <c r="EH488" s="42"/>
      <c r="EI488" s="42"/>
    </row>
    <row r="489" spans="1:13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  <c r="CW489" s="42"/>
      <c r="CX489" s="42"/>
      <c r="CY489" s="42"/>
      <c r="CZ489" s="42"/>
      <c r="DA489" s="42"/>
      <c r="DB489" s="42"/>
      <c r="DC489" s="42"/>
      <c r="DD489" s="42"/>
      <c r="DE489" s="42"/>
      <c r="DF489" s="42"/>
      <c r="DG489" s="42"/>
      <c r="DH489" s="42"/>
      <c r="DI489" s="42"/>
      <c r="DJ489" s="42"/>
      <c r="DK489" s="42"/>
      <c r="DL489" s="42"/>
      <c r="DM489" s="42"/>
      <c r="DN489" s="42"/>
      <c r="DO489" s="42"/>
      <c r="DP489" s="42"/>
      <c r="DQ489" s="42"/>
      <c r="DR489" s="42"/>
      <c r="DS489" s="42"/>
      <c r="DT489" s="42"/>
      <c r="DU489" s="42"/>
      <c r="DV489" s="42"/>
      <c r="DW489" s="42"/>
      <c r="DX489" s="42"/>
      <c r="DY489" s="42"/>
      <c r="DZ489" s="42"/>
      <c r="EA489" s="42"/>
      <c r="EB489" s="42"/>
      <c r="EC489" s="42"/>
      <c r="ED489" s="42"/>
      <c r="EE489" s="42"/>
      <c r="EF489" s="42"/>
      <c r="EG489" s="42"/>
      <c r="EH489" s="42"/>
      <c r="EI489" s="42"/>
    </row>
    <row r="490" spans="1:139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  <c r="CW490" s="42"/>
      <c r="CX490" s="42"/>
      <c r="CY490" s="42"/>
      <c r="CZ490" s="42"/>
      <c r="DA490" s="42"/>
      <c r="DB490" s="42"/>
      <c r="DC490" s="42"/>
      <c r="DD490" s="42"/>
      <c r="DE490" s="42"/>
      <c r="DF490" s="42"/>
      <c r="DG490" s="42"/>
      <c r="DH490" s="42"/>
      <c r="DI490" s="42"/>
      <c r="DJ490" s="42"/>
      <c r="DK490" s="42"/>
      <c r="DL490" s="42"/>
      <c r="DM490" s="42"/>
      <c r="DN490" s="42"/>
      <c r="DO490" s="42"/>
      <c r="DP490" s="42"/>
      <c r="DQ490" s="42"/>
      <c r="DR490" s="42"/>
      <c r="DS490" s="42"/>
      <c r="DT490" s="42"/>
      <c r="DU490" s="42"/>
      <c r="DV490" s="42"/>
      <c r="DW490" s="42"/>
      <c r="DX490" s="42"/>
      <c r="DY490" s="42"/>
      <c r="DZ490" s="42"/>
      <c r="EA490" s="42"/>
      <c r="EB490" s="42"/>
      <c r="EC490" s="42"/>
      <c r="ED490" s="42"/>
      <c r="EE490" s="42"/>
      <c r="EF490" s="42"/>
      <c r="EG490" s="42"/>
      <c r="EH490" s="42"/>
      <c r="EI490" s="42"/>
    </row>
    <row r="491" spans="1:139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  <c r="CW491" s="42"/>
      <c r="CX491" s="42"/>
      <c r="CY491" s="42"/>
      <c r="CZ491" s="42"/>
      <c r="DA491" s="42"/>
      <c r="DB491" s="42"/>
      <c r="DC491" s="42"/>
      <c r="DD491" s="42"/>
      <c r="DE491" s="42"/>
      <c r="DF491" s="42"/>
      <c r="DG491" s="42"/>
      <c r="DH491" s="42"/>
      <c r="DI491" s="42"/>
      <c r="DJ491" s="42"/>
      <c r="DK491" s="42"/>
      <c r="DL491" s="42"/>
      <c r="DM491" s="42"/>
      <c r="DN491" s="42"/>
      <c r="DO491" s="42"/>
      <c r="DP491" s="42"/>
      <c r="DQ491" s="42"/>
      <c r="DR491" s="42"/>
      <c r="DS491" s="42"/>
      <c r="DT491" s="42"/>
      <c r="DU491" s="42"/>
      <c r="DV491" s="42"/>
      <c r="DW491" s="42"/>
      <c r="DX491" s="42"/>
      <c r="DY491" s="42"/>
      <c r="DZ491" s="42"/>
      <c r="EA491" s="42"/>
      <c r="EB491" s="42"/>
      <c r="EC491" s="42"/>
      <c r="ED491" s="42"/>
      <c r="EE491" s="42"/>
      <c r="EF491" s="42"/>
      <c r="EG491" s="42"/>
      <c r="EH491" s="42"/>
      <c r="EI491" s="42"/>
    </row>
    <row r="492" spans="1:139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  <c r="CW492" s="42"/>
      <c r="CX492" s="42"/>
      <c r="CY492" s="42"/>
      <c r="CZ492" s="42"/>
      <c r="DA492" s="42"/>
      <c r="DB492" s="42"/>
      <c r="DC492" s="42"/>
      <c r="DD492" s="42"/>
      <c r="DE492" s="42"/>
      <c r="DF492" s="42"/>
      <c r="DG492" s="42"/>
      <c r="DH492" s="42"/>
      <c r="DI492" s="42"/>
      <c r="DJ492" s="42"/>
      <c r="DK492" s="42"/>
      <c r="DL492" s="42"/>
      <c r="DM492" s="42"/>
      <c r="DN492" s="42"/>
      <c r="DO492" s="42"/>
      <c r="DP492" s="42"/>
      <c r="DQ492" s="42"/>
      <c r="DR492" s="42"/>
      <c r="DS492" s="42"/>
      <c r="DT492" s="42"/>
      <c r="DU492" s="42"/>
      <c r="DV492" s="42"/>
      <c r="DW492" s="42"/>
      <c r="DX492" s="42"/>
      <c r="DY492" s="42"/>
      <c r="DZ492" s="42"/>
      <c r="EA492" s="42"/>
      <c r="EB492" s="42"/>
      <c r="EC492" s="42"/>
      <c r="ED492" s="42"/>
      <c r="EE492" s="42"/>
      <c r="EF492" s="42"/>
      <c r="EG492" s="42"/>
      <c r="EH492" s="42"/>
      <c r="EI492" s="42"/>
    </row>
    <row r="493" spans="1:139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  <c r="CW493" s="42"/>
      <c r="CX493" s="42"/>
      <c r="CY493" s="42"/>
      <c r="CZ493" s="42"/>
      <c r="DA493" s="42"/>
      <c r="DB493" s="42"/>
      <c r="DC493" s="42"/>
      <c r="DD493" s="42"/>
      <c r="DE493" s="42"/>
      <c r="DF493" s="42"/>
      <c r="DG493" s="42"/>
      <c r="DH493" s="42"/>
      <c r="DI493" s="42"/>
      <c r="DJ493" s="42"/>
      <c r="DK493" s="42"/>
      <c r="DL493" s="42"/>
      <c r="DM493" s="42"/>
      <c r="DN493" s="42"/>
      <c r="DO493" s="42"/>
      <c r="DP493" s="42"/>
      <c r="DQ493" s="42"/>
      <c r="DR493" s="42"/>
      <c r="DS493" s="42"/>
      <c r="DT493" s="42"/>
      <c r="DU493" s="42"/>
      <c r="DV493" s="42"/>
      <c r="DW493" s="42"/>
      <c r="DX493" s="42"/>
      <c r="DY493" s="42"/>
      <c r="DZ493" s="42"/>
      <c r="EA493" s="42"/>
      <c r="EB493" s="42"/>
      <c r="EC493" s="42"/>
      <c r="ED493" s="42"/>
      <c r="EE493" s="42"/>
      <c r="EF493" s="42"/>
      <c r="EG493" s="42"/>
      <c r="EH493" s="42"/>
      <c r="EI493" s="42"/>
    </row>
    <row r="494" spans="1:139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  <c r="DQ494" s="42"/>
      <c r="DR494" s="42"/>
      <c r="DS494" s="42"/>
      <c r="DT494" s="42"/>
      <c r="DU494" s="42"/>
      <c r="DV494" s="42"/>
      <c r="DW494" s="42"/>
      <c r="DX494" s="42"/>
      <c r="DY494" s="42"/>
      <c r="DZ494" s="42"/>
      <c r="EA494" s="42"/>
      <c r="EB494" s="42"/>
      <c r="EC494" s="42"/>
      <c r="ED494" s="42"/>
      <c r="EE494" s="42"/>
      <c r="EF494" s="42"/>
      <c r="EG494" s="42"/>
      <c r="EH494" s="42"/>
      <c r="EI494" s="42"/>
    </row>
    <row r="495" spans="1:139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  <c r="CW495" s="42"/>
      <c r="CX495" s="42"/>
      <c r="CY495" s="42"/>
      <c r="CZ495" s="42"/>
      <c r="DA495" s="42"/>
      <c r="DB495" s="42"/>
      <c r="DC495" s="42"/>
      <c r="DD495" s="42"/>
      <c r="DE495" s="42"/>
      <c r="DF495" s="42"/>
      <c r="DG495" s="42"/>
      <c r="DH495" s="42"/>
      <c r="DI495" s="42"/>
      <c r="DJ495" s="42"/>
      <c r="DK495" s="42"/>
      <c r="DL495" s="42"/>
      <c r="DM495" s="42"/>
      <c r="DN495" s="42"/>
      <c r="DO495" s="42"/>
      <c r="DP495" s="42"/>
      <c r="DQ495" s="42"/>
      <c r="DR495" s="42"/>
      <c r="DS495" s="42"/>
      <c r="DT495" s="42"/>
      <c r="DU495" s="42"/>
      <c r="DV495" s="42"/>
      <c r="DW495" s="42"/>
      <c r="DX495" s="42"/>
      <c r="DY495" s="42"/>
      <c r="DZ495" s="42"/>
      <c r="EA495" s="42"/>
      <c r="EB495" s="42"/>
      <c r="EC495" s="42"/>
      <c r="ED495" s="42"/>
      <c r="EE495" s="42"/>
      <c r="EF495" s="42"/>
      <c r="EG495" s="42"/>
      <c r="EH495" s="42"/>
      <c r="EI495" s="42"/>
    </row>
    <row r="496" spans="1:139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  <c r="CW496" s="42"/>
      <c r="CX496" s="42"/>
      <c r="CY496" s="42"/>
      <c r="CZ496" s="42"/>
      <c r="DA496" s="42"/>
      <c r="DB496" s="42"/>
      <c r="DC496" s="42"/>
      <c r="DD496" s="42"/>
      <c r="DE496" s="42"/>
      <c r="DF496" s="42"/>
      <c r="DG496" s="42"/>
      <c r="DH496" s="42"/>
      <c r="DI496" s="42"/>
      <c r="DJ496" s="42"/>
      <c r="DK496" s="42"/>
      <c r="DL496" s="42"/>
      <c r="DM496" s="42"/>
      <c r="DN496" s="42"/>
      <c r="DO496" s="42"/>
      <c r="DP496" s="42"/>
      <c r="DQ496" s="42"/>
      <c r="DR496" s="42"/>
      <c r="DS496" s="42"/>
      <c r="DT496" s="42"/>
      <c r="DU496" s="42"/>
      <c r="DV496" s="42"/>
      <c r="DW496" s="42"/>
      <c r="DX496" s="42"/>
      <c r="DY496" s="42"/>
      <c r="DZ496" s="42"/>
      <c r="EA496" s="42"/>
      <c r="EB496" s="42"/>
      <c r="EC496" s="42"/>
      <c r="ED496" s="42"/>
      <c r="EE496" s="42"/>
      <c r="EF496" s="42"/>
      <c r="EG496" s="42"/>
      <c r="EH496" s="42"/>
      <c r="EI496" s="42"/>
    </row>
    <row r="497" spans="1:139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  <c r="CW497" s="42"/>
      <c r="CX497" s="42"/>
      <c r="CY497" s="42"/>
      <c r="CZ497" s="42"/>
      <c r="DA497" s="42"/>
      <c r="DB497" s="42"/>
      <c r="DC497" s="42"/>
      <c r="DD497" s="42"/>
      <c r="DE497" s="42"/>
      <c r="DF497" s="42"/>
      <c r="DG497" s="42"/>
      <c r="DH497" s="42"/>
      <c r="DI497" s="42"/>
      <c r="DJ497" s="42"/>
      <c r="DK497" s="42"/>
      <c r="DL497" s="42"/>
      <c r="DM497" s="42"/>
      <c r="DN497" s="42"/>
      <c r="DO497" s="42"/>
      <c r="DP497" s="42"/>
      <c r="DQ497" s="42"/>
      <c r="DR497" s="42"/>
      <c r="DS497" s="42"/>
      <c r="DT497" s="42"/>
      <c r="DU497" s="42"/>
      <c r="DV497" s="42"/>
      <c r="DW497" s="42"/>
      <c r="DX497" s="42"/>
      <c r="DY497" s="42"/>
      <c r="DZ497" s="42"/>
      <c r="EA497" s="42"/>
      <c r="EB497" s="42"/>
      <c r="EC497" s="42"/>
      <c r="ED497" s="42"/>
      <c r="EE497" s="42"/>
      <c r="EF497" s="42"/>
      <c r="EG497" s="42"/>
      <c r="EH497" s="42"/>
      <c r="EI497" s="42"/>
    </row>
    <row r="498" spans="1:139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  <c r="CW498" s="42"/>
      <c r="CX498" s="42"/>
      <c r="CY498" s="42"/>
      <c r="CZ498" s="42"/>
      <c r="DA498" s="42"/>
      <c r="DB498" s="42"/>
      <c r="DC498" s="42"/>
      <c r="DD498" s="42"/>
      <c r="DE498" s="42"/>
      <c r="DF498" s="42"/>
      <c r="DG498" s="42"/>
      <c r="DH498" s="42"/>
      <c r="DI498" s="42"/>
      <c r="DJ498" s="42"/>
      <c r="DK498" s="42"/>
      <c r="DL498" s="42"/>
      <c r="DM498" s="42"/>
      <c r="DN498" s="42"/>
      <c r="DO498" s="42"/>
      <c r="DP498" s="42"/>
      <c r="DQ498" s="42"/>
      <c r="DR498" s="42"/>
      <c r="DS498" s="42"/>
      <c r="DT498" s="42"/>
      <c r="DU498" s="42"/>
      <c r="DV498" s="42"/>
      <c r="DW498" s="42"/>
      <c r="DX498" s="42"/>
      <c r="DY498" s="42"/>
      <c r="DZ498" s="42"/>
      <c r="EA498" s="42"/>
      <c r="EB498" s="42"/>
      <c r="EC498" s="42"/>
      <c r="ED498" s="42"/>
      <c r="EE498" s="42"/>
      <c r="EF498" s="42"/>
      <c r="EG498" s="42"/>
      <c r="EH498" s="42"/>
      <c r="EI498" s="42"/>
    </row>
    <row r="499" spans="1:13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  <c r="DQ499" s="42"/>
      <c r="DR499" s="42"/>
      <c r="DS499" s="42"/>
      <c r="DT499" s="42"/>
      <c r="DU499" s="42"/>
      <c r="DV499" s="42"/>
      <c r="DW499" s="42"/>
      <c r="DX499" s="42"/>
      <c r="DY499" s="42"/>
      <c r="DZ499" s="42"/>
      <c r="EA499" s="42"/>
      <c r="EB499" s="42"/>
      <c r="EC499" s="42"/>
      <c r="ED499" s="42"/>
      <c r="EE499" s="42"/>
      <c r="EF499" s="42"/>
      <c r="EG499" s="42"/>
      <c r="EH499" s="42"/>
      <c r="EI499" s="42"/>
    </row>
    <row r="500" spans="1:139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/>
      <c r="CZ500" s="42"/>
      <c r="DA500" s="42"/>
      <c r="DB500" s="42"/>
      <c r="DC500" s="42"/>
      <c r="DD500" s="42"/>
      <c r="DE500" s="42"/>
      <c r="DF500" s="42"/>
      <c r="DG500" s="42"/>
      <c r="DH500" s="42"/>
      <c r="DI500" s="42"/>
      <c r="DJ500" s="42"/>
      <c r="DK500" s="42"/>
      <c r="DL500" s="42"/>
      <c r="DM500" s="42"/>
      <c r="DN500" s="42"/>
      <c r="DO500" s="42"/>
      <c r="DP500" s="42"/>
      <c r="DQ500" s="42"/>
      <c r="DR500" s="42"/>
      <c r="DS500" s="42"/>
      <c r="DT500" s="42"/>
      <c r="DU500" s="42"/>
      <c r="DV500" s="42"/>
      <c r="DW500" s="42"/>
      <c r="DX500" s="42"/>
      <c r="DY500" s="42"/>
      <c r="DZ500" s="42"/>
      <c r="EA500" s="42"/>
      <c r="EB500" s="42"/>
      <c r="EC500" s="42"/>
      <c r="ED500" s="42"/>
      <c r="EE500" s="42"/>
      <c r="EF500" s="42"/>
      <c r="EG500" s="42"/>
      <c r="EH500" s="42"/>
      <c r="EI500" s="42"/>
    </row>
    <row r="501" spans="1:139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  <c r="CW501" s="42"/>
      <c r="CX501" s="42"/>
      <c r="CY501" s="42"/>
      <c r="CZ501" s="42"/>
      <c r="DA501" s="42"/>
      <c r="DB501" s="42"/>
      <c r="DC501" s="42"/>
      <c r="DD501" s="42"/>
      <c r="DE501" s="42"/>
      <c r="DF501" s="42"/>
      <c r="DG501" s="42"/>
      <c r="DH501" s="42"/>
      <c r="DI501" s="42"/>
      <c r="DJ501" s="42"/>
      <c r="DK501" s="42"/>
      <c r="DL501" s="42"/>
      <c r="DM501" s="42"/>
      <c r="DN501" s="42"/>
      <c r="DO501" s="42"/>
      <c r="DP501" s="42"/>
      <c r="DQ501" s="42"/>
      <c r="DR501" s="42"/>
      <c r="DS501" s="42"/>
      <c r="DT501" s="42"/>
      <c r="DU501" s="42"/>
      <c r="DV501" s="42"/>
      <c r="DW501" s="42"/>
      <c r="DX501" s="42"/>
      <c r="DY501" s="42"/>
      <c r="DZ501" s="42"/>
      <c r="EA501" s="42"/>
      <c r="EB501" s="42"/>
      <c r="EC501" s="42"/>
      <c r="ED501" s="42"/>
      <c r="EE501" s="42"/>
      <c r="EF501" s="42"/>
      <c r="EG501" s="42"/>
      <c r="EH501" s="42"/>
      <c r="EI501" s="42"/>
    </row>
    <row r="502" spans="1:139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  <c r="CW502" s="42"/>
      <c r="CX502" s="42"/>
      <c r="CY502" s="42"/>
      <c r="CZ502" s="42"/>
      <c r="DA502" s="42"/>
      <c r="DB502" s="42"/>
      <c r="DC502" s="42"/>
      <c r="DD502" s="42"/>
      <c r="DE502" s="42"/>
      <c r="DF502" s="42"/>
      <c r="DG502" s="42"/>
      <c r="DH502" s="42"/>
      <c r="DI502" s="42"/>
      <c r="DJ502" s="42"/>
      <c r="DK502" s="42"/>
      <c r="DL502" s="42"/>
      <c r="DM502" s="42"/>
      <c r="DN502" s="42"/>
      <c r="DO502" s="42"/>
      <c r="DP502" s="42"/>
      <c r="DQ502" s="42"/>
      <c r="DR502" s="42"/>
      <c r="DS502" s="42"/>
      <c r="DT502" s="42"/>
      <c r="DU502" s="42"/>
      <c r="DV502" s="42"/>
      <c r="DW502" s="42"/>
      <c r="DX502" s="42"/>
      <c r="DY502" s="42"/>
      <c r="DZ502" s="42"/>
      <c r="EA502" s="42"/>
      <c r="EB502" s="42"/>
      <c r="EC502" s="42"/>
      <c r="ED502" s="42"/>
      <c r="EE502" s="42"/>
      <c r="EF502" s="42"/>
      <c r="EG502" s="42"/>
      <c r="EH502" s="42"/>
      <c r="EI502" s="42"/>
    </row>
    <row r="503" spans="1:139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  <c r="CW503" s="42"/>
      <c r="CX503" s="42"/>
      <c r="CY503" s="42"/>
      <c r="CZ503" s="42"/>
      <c r="DA503" s="42"/>
      <c r="DB503" s="42"/>
      <c r="DC503" s="42"/>
      <c r="DD503" s="42"/>
      <c r="DE503" s="42"/>
      <c r="DF503" s="42"/>
      <c r="DG503" s="42"/>
      <c r="DH503" s="42"/>
      <c r="DI503" s="42"/>
      <c r="DJ503" s="42"/>
      <c r="DK503" s="42"/>
      <c r="DL503" s="42"/>
      <c r="DM503" s="42"/>
      <c r="DN503" s="42"/>
      <c r="DO503" s="42"/>
      <c r="DP503" s="42"/>
      <c r="DQ503" s="42"/>
      <c r="DR503" s="42"/>
      <c r="DS503" s="42"/>
      <c r="DT503" s="42"/>
      <c r="DU503" s="42"/>
      <c r="DV503" s="42"/>
      <c r="DW503" s="42"/>
      <c r="DX503" s="42"/>
      <c r="DY503" s="42"/>
      <c r="DZ503" s="42"/>
      <c r="EA503" s="42"/>
      <c r="EB503" s="42"/>
      <c r="EC503" s="42"/>
      <c r="ED503" s="42"/>
      <c r="EE503" s="42"/>
      <c r="EF503" s="42"/>
      <c r="EG503" s="42"/>
      <c r="EH503" s="42"/>
      <c r="EI503" s="42"/>
    </row>
    <row r="504" spans="1:139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  <c r="CW504" s="42"/>
      <c r="CX504" s="42"/>
      <c r="CY504" s="42"/>
      <c r="CZ504" s="42"/>
      <c r="DA504" s="42"/>
      <c r="DB504" s="42"/>
      <c r="DC504" s="42"/>
      <c r="DD504" s="42"/>
      <c r="DE504" s="42"/>
      <c r="DF504" s="42"/>
      <c r="DG504" s="42"/>
      <c r="DH504" s="42"/>
      <c r="DI504" s="42"/>
      <c r="DJ504" s="42"/>
      <c r="DK504" s="42"/>
      <c r="DL504" s="42"/>
      <c r="DM504" s="42"/>
      <c r="DN504" s="42"/>
      <c r="DO504" s="42"/>
      <c r="DP504" s="42"/>
      <c r="DQ504" s="42"/>
      <c r="DR504" s="42"/>
      <c r="DS504" s="42"/>
      <c r="DT504" s="42"/>
      <c r="DU504" s="42"/>
      <c r="DV504" s="42"/>
      <c r="DW504" s="42"/>
      <c r="DX504" s="42"/>
      <c r="DY504" s="42"/>
      <c r="DZ504" s="42"/>
      <c r="EA504" s="42"/>
      <c r="EB504" s="42"/>
      <c r="EC504" s="42"/>
      <c r="ED504" s="42"/>
      <c r="EE504" s="42"/>
      <c r="EF504" s="42"/>
      <c r="EG504" s="42"/>
      <c r="EH504" s="42"/>
      <c r="EI504" s="42"/>
    </row>
    <row r="505" spans="1:139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  <c r="CW505" s="42"/>
      <c r="CX505" s="42"/>
      <c r="CY505" s="42"/>
      <c r="CZ505" s="42"/>
      <c r="DA505" s="42"/>
      <c r="DB505" s="42"/>
      <c r="DC505" s="42"/>
      <c r="DD505" s="42"/>
      <c r="DE505" s="42"/>
      <c r="DF505" s="42"/>
      <c r="DG505" s="42"/>
      <c r="DH505" s="42"/>
      <c r="DI505" s="42"/>
      <c r="DJ505" s="42"/>
      <c r="DK505" s="42"/>
      <c r="DL505" s="42"/>
      <c r="DM505" s="42"/>
      <c r="DN505" s="42"/>
      <c r="DO505" s="42"/>
      <c r="DP505" s="42"/>
      <c r="DQ505" s="42"/>
      <c r="DR505" s="42"/>
      <c r="DS505" s="42"/>
      <c r="DT505" s="42"/>
      <c r="DU505" s="42"/>
      <c r="DV505" s="42"/>
      <c r="DW505" s="42"/>
      <c r="DX505" s="42"/>
      <c r="DY505" s="42"/>
      <c r="DZ505" s="42"/>
      <c r="EA505" s="42"/>
      <c r="EB505" s="42"/>
      <c r="EC505" s="42"/>
      <c r="ED505" s="42"/>
      <c r="EE505" s="42"/>
      <c r="EF505" s="42"/>
      <c r="EG505" s="42"/>
      <c r="EH505" s="42"/>
      <c r="EI505" s="42"/>
    </row>
    <row r="506" spans="1:139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  <c r="CW506" s="42"/>
      <c r="CX506" s="42"/>
      <c r="CY506" s="42"/>
      <c r="CZ506" s="42"/>
      <c r="DA506" s="42"/>
      <c r="DB506" s="42"/>
      <c r="DC506" s="42"/>
      <c r="DD506" s="42"/>
      <c r="DE506" s="42"/>
      <c r="DF506" s="42"/>
      <c r="DG506" s="42"/>
      <c r="DH506" s="42"/>
      <c r="DI506" s="42"/>
      <c r="DJ506" s="42"/>
      <c r="DK506" s="42"/>
      <c r="DL506" s="42"/>
      <c r="DM506" s="42"/>
      <c r="DN506" s="42"/>
      <c r="DO506" s="42"/>
      <c r="DP506" s="42"/>
      <c r="DQ506" s="42"/>
      <c r="DR506" s="42"/>
      <c r="DS506" s="42"/>
      <c r="DT506" s="42"/>
      <c r="DU506" s="42"/>
      <c r="DV506" s="42"/>
      <c r="DW506" s="42"/>
      <c r="DX506" s="42"/>
      <c r="DY506" s="42"/>
      <c r="DZ506" s="42"/>
      <c r="EA506" s="42"/>
      <c r="EB506" s="42"/>
      <c r="EC506" s="42"/>
      <c r="ED506" s="42"/>
      <c r="EE506" s="42"/>
      <c r="EF506" s="42"/>
      <c r="EG506" s="42"/>
      <c r="EH506" s="42"/>
      <c r="EI506" s="42"/>
    </row>
    <row r="507" spans="1:139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  <c r="CW507" s="42"/>
      <c r="CX507" s="42"/>
      <c r="CY507" s="42"/>
      <c r="CZ507" s="42"/>
      <c r="DA507" s="42"/>
      <c r="DB507" s="42"/>
      <c r="DC507" s="42"/>
      <c r="DD507" s="42"/>
      <c r="DE507" s="42"/>
      <c r="DF507" s="42"/>
      <c r="DG507" s="42"/>
      <c r="DH507" s="42"/>
      <c r="DI507" s="42"/>
      <c r="DJ507" s="42"/>
      <c r="DK507" s="42"/>
      <c r="DL507" s="42"/>
      <c r="DM507" s="42"/>
      <c r="DN507" s="42"/>
      <c r="DO507" s="42"/>
      <c r="DP507" s="42"/>
      <c r="DQ507" s="42"/>
      <c r="DR507" s="42"/>
      <c r="DS507" s="42"/>
      <c r="DT507" s="42"/>
      <c r="DU507" s="42"/>
      <c r="DV507" s="42"/>
      <c r="DW507" s="42"/>
      <c r="DX507" s="42"/>
      <c r="DY507" s="42"/>
      <c r="DZ507" s="42"/>
      <c r="EA507" s="42"/>
      <c r="EB507" s="42"/>
      <c r="EC507" s="42"/>
      <c r="ED507" s="42"/>
      <c r="EE507" s="42"/>
      <c r="EF507" s="42"/>
      <c r="EG507" s="42"/>
      <c r="EH507" s="42"/>
      <c r="EI507" s="42"/>
    </row>
    <row r="508" spans="1:139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  <c r="CW508" s="42"/>
      <c r="CX508" s="42"/>
      <c r="CY508" s="42"/>
      <c r="CZ508" s="42"/>
      <c r="DA508" s="42"/>
      <c r="DB508" s="42"/>
      <c r="DC508" s="42"/>
      <c r="DD508" s="42"/>
      <c r="DE508" s="42"/>
      <c r="DF508" s="42"/>
      <c r="DG508" s="42"/>
      <c r="DH508" s="42"/>
      <c r="DI508" s="42"/>
      <c r="DJ508" s="4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</row>
    <row r="509" spans="1:13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  <c r="CW509" s="42"/>
      <c r="CX509" s="42"/>
      <c r="CY509" s="42"/>
      <c r="CZ509" s="42"/>
      <c r="DA509" s="42"/>
      <c r="DB509" s="42"/>
      <c r="DC509" s="42"/>
      <c r="DD509" s="42"/>
      <c r="DE509" s="42"/>
      <c r="DF509" s="42"/>
      <c r="DG509" s="42"/>
      <c r="DH509" s="42"/>
      <c r="DI509" s="42"/>
      <c r="DJ509" s="42"/>
      <c r="DK509" s="42"/>
      <c r="DL509" s="42"/>
      <c r="DM509" s="42"/>
      <c r="DN509" s="42"/>
      <c r="DO509" s="42"/>
      <c r="DP509" s="42"/>
      <c r="DQ509" s="42"/>
      <c r="DR509" s="42"/>
      <c r="DS509" s="42"/>
      <c r="DT509" s="42"/>
      <c r="DU509" s="42"/>
      <c r="DV509" s="42"/>
      <c r="DW509" s="42"/>
      <c r="DX509" s="42"/>
      <c r="DY509" s="42"/>
      <c r="DZ509" s="42"/>
      <c r="EA509" s="42"/>
      <c r="EB509" s="42"/>
      <c r="EC509" s="42"/>
      <c r="ED509" s="42"/>
      <c r="EE509" s="42"/>
      <c r="EF509" s="42"/>
      <c r="EG509" s="42"/>
      <c r="EH509" s="42"/>
      <c r="EI509" s="42"/>
    </row>
    <row r="510" spans="1:139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  <c r="CW510" s="42"/>
      <c r="CX510" s="42"/>
      <c r="CY510" s="42"/>
      <c r="CZ510" s="42"/>
      <c r="DA510" s="42"/>
      <c r="DB510" s="42"/>
      <c r="DC510" s="42"/>
      <c r="DD510" s="42"/>
      <c r="DE510" s="42"/>
      <c r="DF510" s="42"/>
      <c r="DG510" s="42"/>
      <c r="DH510" s="42"/>
      <c r="DI510" s="42"/>
      <c r="DJ510" s="42"/>
      <c r="DK510" s="42"/>
      <c r="DL510" s="42"/>
      <c r="DM510" s="42"/>
      <c r="DN510" s="42"/>
      <c r="DO510" s="42"/>
      <c r="DP510" s="42"/>
      <c r="DQ510" s="42"/>
      <c r="DR510" s="42"/>
      <c r="DS510" s="42"/>
      <c r="DT510" s="42"/>
      <c r="DU510" s="42"/>
      <c r="DV510" s="42"/>
      <c r="DW510" s="42"/>
      <c r="DX510" s="42"/>
      <c r="DY510" s="42"/>
      <c r="DZ510" s="42"/>
      <c r="EA510" s="42"/>
      <c r="EB510" s="42"/>
      <c r="EC510" s="42"/>
      <c r="ED510" s="42"/>
      <c r="EE510" s="42"/>
      <c r="EF510" s="42"/>
      <c r="EG510" s="42"/>
      <c r="EH510" s="42"/>
      <c r="EI510" s="42"/>
    </row>
    <row r="511" spans="1:139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  <c r="CW511" s="42"/>
      <c r="CX511" s="42"/>
      <c r="CY511" s="42"/>
      <c r="CZ511" s="42"/>
      <c r="DA511" s="42"/>
      <c r="DB511" s="42"/>
      <c r="DC511" s="42"/>
      <c r="DD511" s="42"/>
      <c r="DE511" s="42"/>
      <c r="DF511" s="42"/>
      <c r="DG511" s="42"/>
      <c r="DH511" s="42"/>
      <c r="DI511" s="42"/>
      <c r="DJ511" s="42"/>
      <c r="DK511" s="42"/>
      <c r="DL511" s="42"/>
      <c r="DM511" s="42"/>
      <c r="DN511" s="42"/>
      <c r="DO511" s="42"/>
      <c r="DP511" s="42"/>
      <c r="DQ511" s="42"/>
      <c r="DR511" s="42"/>
      <c r="DS511" s="42"/>
      <c r="DT511" s="42"/>
      <c r="DU511" s="42"/>
      <c r="DV511" s="42"/>
      <c r="DW511" s="42"/>
      <c r="DX511" s="42"/>
      <c r="DY511" s="42"/>
      <c r="DZ511" s="42"/>
      <c r="EA511" s="42"/>
      <c r="EB511" s="42"/>
      <c r="EC511" s="42"/>
      <c r="ED511" s="42"/>
      <c r="EE511" s="42"/>
      <c r="EF511" s="42"/>
      <c r="EG511" s="42"/>
      <c r="EH511" s="42"/>
      <c r="EI511" s="42"/>
    </row>
    <row r="512" spans="1:139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  <c r="CW512" s="42"/>
      <c r="CX512" s="42"/>
      <c r="CY512" s="42"/>
      <c r="CZ512" s="42"/>
      <c r="DA512" s="42"/>
      <c r="DB512" s="42"/>
      <c r="DC512" s="42"/>
      <c r="DD512" s="42"/>
      <c r="DE512" s="42"/>
      <c r="DF512" s="42"/>
      <c r="DG512" s="42"/>
      <c r="DH512" s="42"/>
      <c r="DI512" s="42"/>
      <c r="DJ512" s="42"/>
      <c r="DK512" s="42"/>
      <c r="DL512" s="42"/>
      <c r="DM512" s="42"/>
      <c r="DN512" s="42"/>
      <c r="DO512" s="42"/>
      <c r="DP512" s="42"/>
      <c r="DQ512" s="42"/>
      <c r="DR512" s="42"/>
      <c r="DS512" s="42"/>
      <c r="DT512" s="42"/>
      <c r="DU512" s="42"/>
      <c r="DV512" s="42"/>
      <c r="DW512" s="42"/>
      <c r="DX512" s="42"/>
      <c r="DY512" s="42"/>
      <c r="DZ512" s="42"/>
      <c r="EA512" s="42"/>
      <c r="EB512" s="42"/>
      <c r="EC512" s="42"/>
      <c r="ED512" s="42"/>
      <c r="EE512" s="42"/>
      <c r="EF512" s="42"/>
      <c r="EG512" s="42"/>
      <c r="EH512" s="42"/>
      <c r="EI512" s="42"/>
    </row>
    <row r="513" spans="1:139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  <c r="CW513" s="42"/>
      <c r="CX513" s="42"/>
      <c r="CY513" s="42"/>
      <c r="CZ513" s="42"/>
      <c r="DA513" s="42"/>
      <c r="DB513" s="42"/>
      <c r="DC513" s="42"/>
      <c r="DD513" s="42"/>
      <c r="DE513" s="42"/>
      <c r="DF513" s="42"/>
      <c r="DG513" s="42"/>
      <c r="DH513" s="42"/>
      <c r="DI513" s="42"/>
      <c r="DJ513" s="42"/>
      <c r="DK513" s="42"/>
      <c r="DL513" s="42"/>
      <c r="DM513" s="42"/>
      <c r="DN513" s="42"/>
      <c r="DO513" s="42"/>
      <c r="DP513" s="42"/>
      <c r="DQ513" s="42"/>
      <c r="DR513" s="42"/>
      <c r="DS513" s="42"/>
      <c r="DT513" s="42"/>
      <c r="DU513" s="42"/>
      <c r="DV513" s="42"/>
      <c r="DW513" s="42"/>
      <c r="DX513" s="42"/>
      <c r="DY513" s="42"/>
      <c r="DZ513" s="42"/>
      <c r="EA513" s="42"/>
      <c r="EB513" s="42"/>
      <c r="EC513" s="42"/>
      <c r="ED513" s="42"/>
      <c r="EE513" s="42"/>
      <c r="EF513" s="42"/>
      <c r="EG513" s="42"/>
      <c r="EH513" s="42"/>
      <c r="EI513" s="42"/>
    </row>
    <row r="514" spans="1:139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  <c r="CW514" s="42"/>
      <c r="CX514" s="42"/>
      <c r="CY514" s="42"/>
      <c r="CZ514" s="42"/>
      <c r="DA514" s="42"/>
      <c r="DB514" s="42"/>
      <c r="DC514" s="42"/>
      <c r="DD514" s="42"/>
      <c r="DE514" s="42"/>
      <c r="DF514" s="42"/>
      <c r="DG514" s="42"/>
      <c r="DH514" s="42"/>
      <c r="DI514" s="42"/>
      <c r="DJ514" s="42"/>
      <c r="DK514" s="42"/>
      <c r="DL514" s="42"/>
      <c r="DM514" s="42"/>
      <c r="DN514" s="42"/>
      <c r="DO514" s="42"/>
      <c r="DP514" s="42"/>
      <c r="DQ514" s="42"/>
      <c r="DR514" s="42"/>
      <c r="DS514" s="42"/>
      <c r="DT514" s="42"/>
      <c r="DU514" s="42"/>
      <c r="DV514" s="42"/>
      <c r="DW514" s="42"/>
      <c r="DX514" s="42"/>
      <c r="DY514" s="42"/>
      <c r="DZ514" s="42"/>
      <c r="EA514" s="42"/>
      <c r="EB514" s="42"/>
      <c r="EC514" s="42"/>
      <c r="ED514" s="42"/>
      <c r="EE514" s="42"/>
      <c r="EF514" s="42"/>
      <c r="EG514" s="42"/>
      <c r="EH514" s="42"/>
      <c r="EI514" s="42"/>
    </row>
    <row r="515" spans="1:139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  <c r="CW515" s="42"/>
      <c r="CX515" s="42"/>
      <c r="CY515" s="42"/>
      <c r="CZ515" s="42"/>
      <c r="DA515" s="42"/>
      <c r="DB515" s="42"/>
      <c r="DC515" s="42"/>
      <c r="DD515" s="42"/>
      <c r="DE515" s="42"/>
      <c r="DF515" s="42"/>
      <c r="DG515" s="42"/>
      <c r="DH515" s="42"/>
      <c r="DI515" s="42"/>
      <c r="DJ515" s="42"/>
      <c r="DK515" s="42"/>
      <c r="DL515" s="42"/>
      <c r="DM515" s="42"/>
      <c r="DN515" s="42"/>
      <c r="DO515" s="42"/>
      <c r="DP515" s="42"/>
      <c r="DQ515" s="42"/>
      <c r="DR515" s="42"/>
      <c r="DS515" s="42"/>
      <c r="DT515" s="42"/>
      <c r="DU515" s="42"/>
      <c r="DV515" s="42"/>
      <c r="DW515" s="42"/>
      <c r="DX515" s="42"/>
      <c r="DY515" s="42"/>
      <c r="DZ515" s="42"/>
      <c r="EA515" s="42"/>
      <c r="EB515" s="42"/>
      <c r="EC515" s="42"/>
      <c r="ED515" s="42"/>
      <c r="EE515" s="42"/>
      <c r="EF515" s="42"/>
      <c r="EG515" s="42"/>
      <c r="EH515" s="42"/>
      <c r="EI515" s="42"/>
    </row>
    <row r="516" spans="1:139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  <c r="CW516" s="42"/>
      <c r="CX516" s="42"/>
      <c r="CY516" s="42"/>
      <c r="CZ516" s="42"/>
      <c r="DA516" s="42"/>
      <c r="DB516" s="42"/>
      <c r="DC516" s="42"/>
      <c r="DD516" s="42"/>
      <c r="DE516" s="42"/>
      <c r="DF516" s="42"/>
      <c r="DG516" s="42"/>
      <c r="DH516" s="42"/>
      <c r="DI516" s="42"/>
      <c r="DJ516" s="42"/>
      <c r="DK516" s="42"/>
      <c r="DL516" s="42"/>
      <c r="DM516" s="42"/>
      <c r="DN516" s="42"/>
      <c r="DO516" s="42"/>
      <c r="DP516" s="42"/>
      <c r="DQ516" s="42"/>
      <c r="DR516" s="42"/>
      <c r="DS516" s="42"/>
      <c r="DT516" s="42"/>
      <c r="DU516" s="42"/>
      <c r="DV516" s="42"/>
      <c r="DW516" s="42"/>
      <c r="DX516" s="42"/>
      <c r="DY516" s="42"/>
      <c r="DZ516" s="42"/>
      <c r="EA516" s="42"/>
      <c r="EB516" s="42"/>
      <c r="EC516" s="42"/>
      <c r="ED516" s="42"/>
      <c r="EE516" s="42"/>
      <c r="EF516" s="42"/>
      <c r="EG516" s="42"/>
      <c r="EH516" s="42"/>
      <c r="EI516" s="42"/>
    </row>
    <row r="517" spans="1:139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  <c r="CW517" s="42"/>
      <c r="CX517" s="42"/>
      <c r="CY517" s="42"/>
      <c r="CZ517" s="42"/>
      <c r="DA517" s="42"/>
      <c r="DB517" s="42"/>
      <c r="DC517" s="42"/>
      <c r="DD517" s="42"/>
      <c r="DE517" s="42"/>
      <c r="DF517" s="42"/>
      <c r="DG517" s="42"/>
      <c r="DH517" s="42"/>
      <c r="DI517" s="42"/>
      <c r="DJ517" s="42"/>
      <c r="DK517" s="42"/>
      <c r="DL517" s="42"/>
      <c r="DM517" s="42"/>
      <c r="DN517" s="42"/>
      <c r="DO517" s="42"/>
      <c r="DP517" s="42"/>
      <c r="DQ517" s="42"/>
      <c r="DR517" s="42"/>
      <c r="DS517" s="42"/>
      <c r="DT517" s="42"/>
      <c r="DU517" s="42"/>
      <c r="DV517" s="42"/>
      <c r="DW517" s="42"/>
      <c r="DX517" s="42"/>
      <c r="DY517" s="42"/>
      <c r="DZ517" s="42"/>
      <c r="EA517" s="42"/>
      <c r="EB517" s="42"/>
      <c r="EC517" s="42"/>
      <c r="ED517" s="42"/>
      <c r="EE517" s="42"/>
      <c r="EF517" s="42"/>
      <c r="EG517" s="42"/>
      <c r="EH517" s="42"/>
      <c r="EI517" s="42"/>
    </row>
    <row r="518" spans="1:139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  <c r="CW518" s="42"/>
      <c r="CX518" s="42"/>
      <c r="CY518" s="42"/>
      <c r="CZ518" s="42"/>
      <c r="DA518" s="42"/>
      <c r="DB518" s="42"/>
      <c r="DC518" s="42"/>
      <c r="DD518" s="42"/>
      <c r="DE518" s="42"/>
      <c r="DF518" s="42"/>
      <c r="DG518" s="42"/>
      <c r="DH518" s="42"/>
      <c r="DI518" s="42"/>
      <c r="DJ518" s="42"/>
      <c r="DK518" s="42"/>
      <c r="DL518" s="42"/>
      <c r="DM518" s="42"/>
      <c r="DN518" s="42"/>
      <c r="DO518" s="42"/>
      <c r="DP518" s="42"/>
      <c r="DQ518" s="42"/>
      <c r="DR518" s="42"/>
      <c r="DS518" s="42"/>
      <c r="DT518" s="42"/>
      <c r="DU518" s="42"/>
      <c r="DV518" s="42"/>
      <c r="DW518" s="42"/>
      <c r="DX518" s="42"/>
      <c r="DY518" s="42"/>
      <c r="DZ518" s="42"/>
      <c r="EA518" s="42"/>
      <c r="EB518" s="42"/>
      <c r="EC518" s="42"/>
      <c r="ED518" s="42"/>
      <c r="EE518" s="42"/>
      <c r="EF518" s="42"/>
      <c r="EG518" s="42"/>
      <c r="EH518" s="42"/>
      <c r="EI518" s="42"/>
    </row>
    <row r="519" spans="1:13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  <c r="CW519" s="42"/>
      <c r="CX519" s="42"/>
      <c r="CY519" s="42"/>
      <c r="CZ519" s="42"/>
      <c r="DA519" s="42"/>
      <c r="DB519" s="42"/>
      <c r="DC519" s="42"/>
      <c r="DD519" s="42"/>
      <c r="DE519" s="42"/>
      <c r="DF519" s="42"/>
      <c r="DG519" s="42"/>
      <c r="DH519" s="42"/>
      <c r="DI519" s="42"/>
      <c r="DJ519" s="42"/>
      <c r="DK519" s="42"/>
      <c r="DL519" s="42"/>
      <c r="DM519" s="42"/>
      <c r="DN519" s="42"/>
      <c r="DO519" s="42"/>
      <c r="DP519" s="42"/>
      <c r="DQ519" s="42"/>
      <c r="DR519" s="42"/>
      <c r="DS519" s="42"/>
      <c r="DT519" s="42"/>
      <c r="DU519" s="42"/>
      <c r="DV519" s="42"/>
      <c r="DW519" s="42"/>
      <c r="DX519" s="42"/>
      <c r="DY519" s="42"/>
      <c r="DZ519" s="42"/>
      <c r="EA519" s="42"/>
      <c r="EB519" s="42"/>
      <c r="EC519" s="42"/>
      <c r="ED519" s="42"/>
      <c r="EE519" s="42"/>
      <c r="EF519" s="42"/>
      <c r="EG519" s="42"/>
      <c r="EH519" s="42"/>
      <c r="EI519" s="42"/>
    </row>
    <row r="520" spans="1:139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  <c r="CW520" s="42"/>
      <c r="CX520" s="42"/>
      <c r="CY520" s="42"/>
      <c r="CZ520" s="42"/>
      <c r="DA520" s="42"/>
      <c r="DB520" s="42"/>
      <c r="DC520" s="42"/>
      <c r="DD520" s="42"/>
      <c r="DE520" s="42"/>
      <c r="DF520" s="42"/>
      <c r="DG520" s="42"/>
      <c r="DH520" s="42"/>
      <c r="DI520" s="42"/>
      <c r="DJ520" s="42"/>
      <c r="DK520" s="42"/>
      <c r="DL520" s="42"/>
      <c r="DM520" s="42"/>
      <c r="DN520" s="42"/>
      <c r="DO520" s="42"/>
      <c r="DP520" s="42"/>
      <c r="DQ520" s="42"/>
      <c r="DR520" s="42"/>
      <c r="DS520" s="42"/>
      <c r="DT520" s="42"/>
      <c r="DU520" s="42"/>
      <c r="DV520" s="42"/>
      <c r="DW520" s="42"/>
      <c r="DX520" s="42"/>
      <c r="DY520" s="42"/>
      <c r="DZ520" s="42"/>
      <c r="EA520" s="42"/>
      <c r="EB520" s="42"/>
      <c r="EC520" s="42"/>
      <c r="ED520" s="42"/>
      <c r="EE520" s="42"/>
      <c r="EF520" s="42"/>
      <c r="EG520" s="42"/>
      <c r="EH520" s="42"/>
      <c r="EI520" s="42"/>
    </row>
    <row r="521" spans="1:139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  <c r="CW521" s="42"/>
      <c r="CX521" s="42"/>
      <c r="CY521" s="42"/>
      <c r="CZ521" s="42"/>
      <c r="DA521" s="42"/>
      <c r="DB521" s="42"/>
      <c r="DC521" s="42"/>
      <c r="DD521" s="42"/>
      <c r="DE521" s="42"/>
      <c r="DF521" s="42"/>
      <c r="DG521" s="42"/>
      <c r="DH521" s="42"/>
      <c r="DI521" s="42"/>
      <c r="DJ521" s="42"/>
      <c r="DK521" s="42"/>
      <c r="DL521" s="42"/>
      <c r="DM521" s="42"/>
      <c r="DN521" s="42"/>
      <c r="DO521" s="42"/>
      <c r="DP521" s="42"/>
      <c r="DQ521" s="42"/>
      <c r="DR521" s="42"/>
      <c r="DS521" s="42"/>
      <c r="DT521" s="42"/>
      <c r="DU521" s="42"/>
      <c r="DV521" s="42"/>
      <c r="DW521" s="42"/>
      <c r="DX521" s="42"/>
      <c r="DY521" s="42"/>
      <c r="DZ521" s="42"/>
      <c r="EA521" s="42"/>
      <c r="EB521" s="42"/>
      <c r="EC521" s="42"/>
      <c r="ED521" s="42"/>
      <c r="EE521" s="42"/>
      <c r="EF521" s="42"/>
      <c r="EG521" s="42"/>
      <c r="EH521" s="42"/>
      <c r="EI521" s="42"/>
    </row>
    <row r="522" spans="1:139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  <c r="CW522" s="42"/>
      <c r="CX522" s="42"/>
      <c r="CY522" s="42"/>
      <c r="CZ522" s="42"/>
      <c r="DA522" s="42"/>
      <c r="DB522" s="42"/>
      <c r="DC522" s="42"/>
      <c r="DD522" s="42"/>
      <c r="DE522" s="42"/>
      <c r="DF522" s="42"/>
      <c r="DG522" s="42"/>
      <c r="DH522" s="42"/>
      <c r="DI522" s="42"/>
      <c r="DJ522" s="42"/>
      <c r="DK522" s="42"/>
      <c r="DL522" s="42"/>
      <c r="DM522" s="42"/>
      <c r="DN522" s="42"/>
      <c r="DO522" s="42"/>
      <c r="DP522" s="42"/>
      <c r="DQ522" s="42"/>
      <c r="DR522" s="42"/>
      <c r="DS522" s="42"/>
      <c r="DT522" s="42"/>
      <c r="DU522" s="42"/>
      <c r="DV522" s="42"/>
      <c r="DW522" s="42"/>
      <c r="DX522" s="42"/>
      <c r="DY522" s="42"/>
      <c r="DZ522" s="42"/>
      <c r="EA522" s="42"/>
      <c r="EB522" s="42"/>
      <c r="EC522" s="42"/>
      <c r="ED522" s="42"/>
      <c r="EE522" s="42"/>
      <c r="EF522" s="42"/>
      <c r="EG522" s="42"/>
      <c r="EH522" s="42"/>
      <c r="EI522" s="42"/>
    </row>
    <row r="523" spans="1:139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  <c r="CW523" s="42"/>
      <c r="CX523" s="42"/>
      <c r="CY523" s="42"/>
      <c r="CZ523" s="42"/>
      <c r="DA523" s="42"/>
      <c r="DB523" s="42"/>
      <c r="DC523" s="42"/>
      <c r="DD523" s="42"/>
      <c r="DE523" s="42"/>
      <c r="DF523" s="42"/>
      <c r="DG523" s="42"/>
      <c r="DH523" s="42"/>
      <c r="DI523" s="42"/>
      <c r="DJ523" s="42"/>
      <c r="DK523" s="42"/>
      <c r="DL523" s="42"/>
      <c r="DM523" s="42"/>
      <c r="DN523" s="42"/>
      <c r="DO523" s="42"/>
      <c r="DP523" s="42"/>
      <c r="DQ523" s="42"/>
      <c r="DR523" s="42"/>
      <c r="DS523" s="42"/>
      <c r="DT523" s="42"/>
      <c r="DU523" s="42"/>
      <c r="DV523" s="42"/>
      <c r="DW523" s="42"/>
      <c r="DX523" s="42"/>
      <c r="DY523" s="42"/>
      <c r="DZ523" s="42"/>
      <c r="EA523" s="42"/>
      <c r="EB523" s="42"/>
      <c r="EC523" s="42"/>
      <c r="ED523" s="42"/>
      <c r="EE523" s="42"/>
      <c r="EF523" s="42"/>
      <c r="EG523" s="42"/>
      <c r="EH523" s="42"/>
      <c r="EI523" s="42"/>
    </row>
    <row r="524" spans="1:139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  <c r="CW524" s="42"/>
      <c r="CX524" s="42"/>
      <c r="CY524" s="42"/>
      <c r="CZ524" s="42"/>
      <c r="DA524" s="42"/>
      <c r="DB524" s="42"/>
      <c r="DC524" s="42"/>
      <c r="DD524" s="42"/>
      <c r="DE524" s="42"/>
      <c r="DF524" s="42"/>
      <c r="DG524" s="42"/>
      <c r="DH524" s="42"/>
      <c r="DI524" s="42"/>
      <c r="DJ524" s="42"/>
      <c r="DK524" s="42"/>
      <c r="DL524" s="42"/>
      <c r="DM524" s="42"/>
      <c r="DN524" s="42"/>
      <c r="DO524" s="42"/>
      <c r="DP524" s="42"/>
      <c r="DQ524" s="42"/>
      <c r="DR524" s="42"/>
      <c r="DS524" s="42"/>
      <c r="DT524" s="42"/>
      <c r="DU524" s="42"/>
      <c r="DV524" s="42"/>
      <c r="DW524" s="42"/>
      <c r="DX524" s="42"/>
      <c r="DY524" s="42"/>
      <c r="DZ524" s="42"/>
      <c r="EA524" s="42"/>
      <c r="EB524" s="42"/>
      <c r="EC524" s="42"/>
      <c r="ED524" s="42"/>
      <c r="EE524" s="42"/>
      <c r="EF524" s="42"/>
      <c r="EG524" s="42"/>
      <c r="EH524" s="42"/>
      <c r="EI524" s="42"/>
    </row>
    <row r="525" spans="1:139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  <c r="CW525" s="42"/>
      <c r="CX525" s="42"/>
      <c r="CY525" s="42"/>
      <c r="CZ525" s="42"/>
      <c r="DA525" s="42"/>
      <c r="DB525" s="42"/>
      <c r="DC525" s="42"/>
      <c r="DD525" s="42"/>
      <c r="DE525" s="42"/>
      <c r="DF525" s="42"/>
      <c r="DG525" s="42"/>
      <c r="DH525" s="42"/>
      <c r="DI525" s="42"/>
      <c r="DJ525" s="42"/>
      <c r="DK525" s="42"/>
      <c r="DL525" s="42"/>
      <c r="DM525" s="42"/>
      <c r="DN525" s="42"/>
      <c r="DO525" s="42"/>
      <c r="DP525" s="42"/>
      <c r="DQ525" s="42"/>
      <c r="DR525" s="42"/>
      <c r="DS525" s="42"/>
      <c r="DT525" s="42"/>
      <c r="DU525" s="42"/>
      <c r="DV525" s="42"/>
      <c r="DW525" s="42"/>
      <c r="DX525" s="42"/>
      <c r="DY525" s="42"/>
      <c r="DZ525" s="42"/>
      <c r="EA525" s="42"/>
      <c r="EB525" s="42"/>
      <c r="EC525" s="42"/>
      <c r="ED525" s="42"/>
      <c r="EE525" s="42"/>
      <c r="EF525" s="42"/>
      <c r="EG525" s="42"/>
      <c r="EH525" s="42"/>
      <c r="EI525" s="42"/>
    </row>
    <row r="526" spans="1:139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  <c r="CW526" s="42"/>
      <c r="CX526" s="42"/>
      <c r="CY526" s="42"/>
      <c r="CZ526" s="42"/>
      <c r="DA526" s="42"/>
      <c r="DB526" s="42"/>
      <c r="DC526" s="42"/>
      <c r="DD526" s="42"/>
      <c r="DE526" s="42"/>
      <c r="DF526" s="42"/>
      <c r="DG526" s="42"/>
      <c r="DH526" s="42"/>
      <c r="DI526" s="42"/>
      <c r="DJ526" s="42"/>
      <c r="DK526" s="42"/>
      <c r="DL526" s="42"/>
      <c r="DM526" s="42"/>
      <c r="DN526" s="42"/>
      <c r="DO526" s="42"/>
      <c r="DP526" s="42"/>
      <c r="DQ526" s="42"/>
      <c r="DR526" s="42"/>
      <c r="DS526" s="42"/>
      <c r="DT526" s="42"/>
      <c r="DU526" s="42"/>
      <c r="DV526" s="42"/>
      <c r="DW526" s="42"/>
      <c r="DX526" s="42"/>
      <c r="DY526" s="42"/>
      <c r="DZ526" s="42"/>
      <c r="EA526" s="42"/>
      <c r="EB526" s="42"/>
      <c r="EC526" s="42"/>
      <c r="ED526" s="42"/>
      <c r="EE526" s="42"/>
      <c r="EF526" s="42"/>
      <c r="EG526" s="42"/>
      <c r="EH526" s="42"/>
      <c r="EI526" s="42"/>
    </row>
    <row r="527" spans="1:139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  <c r="CW527" s="42"/>
      <c r="CX527" s="42"/>
      <c r="CY527" s="42"/>
      <c r="CZ527" s="42"/>
      <c r="DA527" s="42"/>
      <c r="DB527" s="42"/>
      <c r="DC527" s="42"/>
      <c r="DD527" s="42"/>
      <c r="DE527" s="42"/>
      <c r="DF527" s="42"/>
      <c r="DG527" s="42"/>
      <c r="DH527" s="42"/>
      <c r="DI527" s="42"/>
      <c r="DJ527" s="42"/>
      <c r="DK527" s="42"/>
      <c r="DL527" s="42"/>
      <c r="DM527" s="42"/>
      <c r="DN527" s="42"/>
      <c r="DO527" s="42"/>
      <c r="DP527" s="42"/>
      <c r="DQ527" s="42"/>
      <c r="DR527" s="42"/>
      <c r="DS527" s="42"/>
      <c r="DT527" s="42"/>
      <c r="DU527" s="42"/>
      <c r="DV527" s="42"/>
      <c r="DW527" s="42"/>
      <c r="DX527" s="42"/>
      <c r="DY527" s="42"/>
      <c r="DZ527" s="42"/>
      <c r="EA527" s="42"/>
      <c r="EB527" s="42"/>
      <c r="EC527" s="42"/>
      <c r="ED527" s="42"/>
      <c r="EE527" s="42"/>
      <c r="EF527" s="42"/>
      <c r="EG527" s="42"/>
      <c r="EH527" s="42"/>
      <c r="EI527" s="42"/>
    </row>
    <row r="528" spans="1:139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  <c r="CW528" s="42"/>
      <c r="CX528" s="42"/>
      <c r="CY528" s="42"/>
      <c r="CZ528" s="42"/>
      <c r="DA528" s="42"/>
      <c r="DB528" s="42"/>
      <c r="DC528" s="42"/>
      <c r="DD528" s="42"/>
      <c r="DE528" s="42"/>
      <c r="DF528" s="42"/>
      <c r="DG528" s="42"/>
      <c r="DH528" s="42"/>
      <c r="DI528" s="42"/>
      <c r="DJ528" s="42"/>
      <c r="DK528" s="42"/>
      <c r="DL528" s="42"/>
      <c r="DM528" s="42"/>
      <c r="DN528" s="42"/>
      <c r="DO528" s="42"/>
      <c r="DP528" s="42"/>
      <c r="DQ528" s="42"/>
      <c r="DR528" s="42"/>
      <c r="DS528" s="42"/>
      <c r="DT528" s="42"/>
      <c r="DU528" s="42"/>
      <c r="DV528" s="42"/>
      <c r="DW528" s="42"/>
      <c r="DX528" s="42"/>
      <c r="DY528" s="42"/>
      <c r="DZ528" s="42"/>
      <c r="EA528" s="42"/>
      <c r="EB528" s="42"/>
      <c r="EC528" s="42"/>
      <c r="ED528" s="42"/>
      <c r="EE528" s="42"/>
      <c r="EF528" s="42"/>
      <c r="EG528" s="42"/>
      <c r="EH528" s="42"/>
      <c r="EI528" s="42"/>
    </row>
    <row r="529" spans="1:13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  <c r="CW529" s="42"/>
      <c r="CX529" s="42"/>
      <c r="CY529" s="42"/>
      <c r="CZ529" s="42"/>
      <c r="DA529" s="42"/>
      <c r="DB529" s="42"/>
      <c r="DC529" s="42"/>
      <c r="DD529" s="42"/>
      <c r="DE529" s="42"/>
      <c r="DF529" s="42"/>
      <c r="DG529" s="42"/>
      <c r="DH529" s="42"/>
      <c r="DI529" s="42"/>
      <c r="DJ529" s="42"/>
      <c r="DK529" s="42"/>
      <c r="DL529" s="42"/>
      <c r="DM529" s="42"/>
      <c r="DN529" s="42"/>
      <c r="DO529" s="42"/>
      <c r="DP529" s="42"/>
      <c r="DQ529" s="42"/>
      <c r="DR529" s="42"/>
      <c r="DS529" s="42"/>
      <c r="DT529" s="42"/>
      <c r="DU529" s="42"/>
      <c r="DV529" s="42"/>
      <c r="DW529" s="42"/>
      <c r="DX529" s="42"/>
      <c r="DY529" s="42"/>
      <c r="DZ529" s="42"/>
      <c r="EA529" s="42"/>
      <c r="EB529" s="42"/>
      <c r="EC529" s="42"/>
      <c r="ED529" s="42"/>
      <c r="EE529" s="42"/>
      <c r="EF529" s="42"/>
      <c r="EG529" s="42"/>
      <c r="EH529" s="42"/>
      <c r="EI529" s="42"/>
    </row>
    <row r="530" spans="1:139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  <c r="CW530" s="42"/>
      <c r="CX530" s="42"/>
      <c r="CY530" s="42"/>
      <c r="CZ530" s="42"/>
      <c r="DA530" s="42"/>
      <c r="DB530" s="42"/>
      <c r="DC530" s="42"/>
      <c r="DD530" s="42"/>
      <c r="DE530" s="42"/>
      <c r="DF530" s="42"/>
      <c r="DG530" s="42"/>
      <c r="DH530" s="42"/>
      <c r="DI530" s="42"/>
      <c r="DJ530" s="42"/>
      <c r="DK530" s="42"/>
      <c r="DL530" s="42"/>
      <c r="DM530" s="42"/>
      <c r="DN530" s="42"/>
      <c r="DO530" s="42"/>
      <c r="DP530" s="42"/>
      <c r="DQ530" s="42"/>
      <c r="DR530" s="42"/>
      <c r="DS530" s="42"/>
      <c r="DT530" s="42"/>
      <c r="DU530" s="42"/>
      <c r="DV530" s="42"/>
      <c r="DW530" s="42"/>
      <c r="DX530" s="42"/>
      <c r="DY530" s="42"/>
      <c r="DZ530" s="42"/>
      <c r="EA530" s="42"/>
      <c r="EB530" s="42"/>
      <c r="EC530" s="42"/>
      <c r="ED530" s="42"/>
      <c r="EE530" s="42"/>
      <c r="EF530" s="42"/>
      <c r="EG530" s="42"/>
      <c r="EH530" s="42"/>
      <c r="EI530" s="42"/>
    </row>
    <row r="531" spans="1:139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  <c r="CW531" s="42"/>
      <c r="CX531" s="42"/>
      <c r="CY531" s="42"/>
      <c r="CZ531" s="42"/>
      <c r="DA531" s="42"/>
      <c r="DB531" s="42"/>
      <c r="DC531" s="42"/>
      <c r="DD531" s="42"/>
      <c r="DE531" s="42"/>
      <c r="DF531" s="42"/>
      <c r="DG531" s="42"/>
      <c r="DH531" s="42"/>
      <c r="DI531" s="42"/>
      <c r="DJ531" s="42"/>
      <c r="DK531" s="42"/>
      <c r="DL531" s="42"/>
      <c r="DM531" s="42"/>
      <c r="DN531" s="42"/>
      <c r="DO531" s="42"/>
      <c r="DP531" s="42"/>
      <c r="DQ531" s="42"/>
      <c r="DR531" s="42"/>
      <c r="DS531" s="42"/>
      <c r="DT531" s="42"/>
      <c r="DU531" s="42"/>
      <c r="DV531" s="42"/>
      <c r="DW531" s="42"/>
      <c r="DX531" s="42"/>
      <c r="DY531" s="42"/>
      <c r="DZ531" s="42"/>
      <c r="EA531" s="42"/>
      <c r="EB531" s="42"/>
      <c r="EC531" s="42"/>
      <c r="ED531" s="42"/>
      <c r="EE531" s="42"/>
      <c r="EF531" s="42"/>
      <c r="EG531" s="42"/>
      <c r="EH531" s="42"/>
      <c r="EI531" s="42"/>
    </row>
    <row r="532" spans="1:139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  <c r="CW532" s="42"/>
      <c r="CX532" s="42"/>
      <c r="CY532" s="42"/>
      <c r="CZ532" s="42"/>
      <c r="DA532" s="42"/>
      <c r="DB532" s="42"/>
      <c r="DC532" s="42"/>
      <c r="DD532" s="42"/>
      <c r="DE532" s="42"/>
      <c r="DF532" s="42"/>
      <c r="DG532" s="42"/>
      <c r="DH532" s="42"/>
      <c r="DI532" s="42"/>
      <c r="DJ532" s="42"/>
      <c r="DK532" s="42"/>
      <c r="DL532" s="42"/>
      <c r="DM532" s="42"/>
      <c r="DN532" s="42"/>
      <c r="DO532" s="42"/>
      <c r="DP532" s="42"/>
      <c r="DQ532" s="42"/>
      <c r="DR532" s="42"/>
      <c r="DS532" s="42"/>
      <c r="DT532" s="42"/>
      <c r="DU532" s="42"/>
      <c r="DV532" s="42"/>
      <c r="DW532" s="42"/>
      <c r="DX532" s="42"/>
      <c r="DY532" s="42"/>
      <c r="DZ532" s="42"/>
      <c r="EA532" s="42"/>
      <c r="EB532" s="42"/>
      <c r="EC532" s="42"/>
      <c r="ED532" s="42"/>
      <c r="EE532" s="42"/>
      <c r="EF532" s="42"/>
      <c r="EG532" s="42"/>
      <c r="EH532" s="42"/>
      <c r="EI532" s="42"/>
    </row>
    <row r="533" spans="1:139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  <c r="CW533" s="42"/>
      <c r="CX533" s="42"/>
      <c r="CY533" s="42"/>
      <c r="CZ533" s="42"/>
      <c r="DA533" s="42"/>
      <c r="DB533" s="42"/>
      <c r="DC533" s="42"/>
      <c r="DD533" s="42"/>
      <c r="DE533" s="42"/>
      <c r="DF533" s="42"/>
      <c r="DG533" s="42"/>
      <c r="DH533" s="42"/>
      <c r="DI533" s="42"/>
      <c r="DJ533" s="42"/>
      <c r="DK533" s="42"/>
      <c r="DL533" s="42"/>
      <c r="DM533" s="42"/>
      <c r="DN533" s="42"/>
      <c r="DO533" s="42"/>
      <c r="DP533" s="42"/>
      <c r="DQ533" s="42"/>
      <c r="DR533" s="42"/>
      <c r="DS533" s="42"/>
      <c r="DT533" s="42"/>
      <c r="DU533" s="42"/>
      <c r="DV533" s="42"/>
      <c r="DW533" s="42"/>
      <c r="DX533" s="42"/>
      <c r="DY533" s="42"/>
      <c r="DZ533" s="42"/>
      <c r="EA533" s="42"/>
      <c r="EB533" s="42"/>
      <c r="EC533" s="42"/>
      <c r="ED533" s="42"/>
      <c r="EE533" s="42"/>
      <c r="EF533" s="42"/>
      <c r="EG533" s="42"/>
      <c r="EH533" s="42"/>
      <c r="EI533" s="42"/>
    </row>
    <row r="534" spans="1:139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  <c r="CW534" s="42"/>
      <c r="CX534" s="42"/>
      <c r="CY534" s="42"/>
      <c r="CZ534" s="42"/>
      <c r="DA534" s="42"/>
      <c r="DB534" s="42"/>
      <c r="DC534" s="42"/>
      <c r="DD534" s="42"/>
      <c r="DE534" s="42"/>
      <c r="DF534" s="42"/>
      <c r="DG534" s="42"/>
      <c r="DH534" s="42"/>
      <c r="DI534" s="42"/>
      <c r="DJ534" s="42"/>
      <c r="DK534" s="42"/>
      <c r="DL534" s="42"/>
      <c r="DM534" s="42"/>
      <c r="DN534" s="42"/>
      <c r="DO534" s="42"/>
      <c r="DP534" s="42"/>
      <c r="DQ534" s="42"/>
      <c r="DR534" s="42"/>
      <c r="DS534" s="42"/>
      <c r="DT534" s="42"/>
      <c r="DU534" s="42"/>
      <c r="DV534" s="42"/>
      <c r="DW534" s="42"/>
      <c r="DX534" s="42"/>
      <c r="DY534" s="42"/>
      <c r="DZ534" s="42"/>
      <c r="EA534" s="42"/>
      <c r="EB534" s="42"/>
      <c r="EC534" s="42"/>
      <c r="ED534" s="42"/>
      <c r="EE534" s="42"/>
      <c r="EF534" s="42"/>
      <c r="EG534" s="42"/>
      <c r="EH534" s="42"/>
      <c r="EI534" s="42"/>
    </row>
    <row r="535" spans="1:139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  <c r="CW535" s="42"/>
      <c r="CX535" s="42"/>
      <c r="CY535" s="42"/>
      <c r="CZ535" s="42"/>
      <c r="DA535" s="42"/>
      <c r="DB535" s="42"/>
      <c r="DC535" s="42"/>
      <c r="DD535" s="42"/>
      <c r="DE535" s="42"/>
      <c r="DF535" s="42"/>
      <c r="DG535" s="42"/>
      <c r="DH535" s="42"/>
      <c r="DI535" s="42"/>
      <c r="DJ535" s="42"/>
      <c r="DK535" s="42"/>
      <c r="DL535" s="42"/>
      <c r="DM535" s="42"/>
      <c r="DN535" s="42"/>
      <c r="DO535" s="42"/>
      <c r="DP535" s="42"/>
      <c r="DQ535" s="42"/>
      <c r="DR535" s="42"/>
      <c r="DS535" s="42"/>
      <c r="DT535" s="42"/>
      <c r="DU535" s="42"/>
      <c r="DV535" s="42"/>
      <c r="DW535" s="42"/>
      <c r="DX535" s="42"/>
      <c r="DY535" s="42"/>
      <c r="DZ535" s="42"/>
      <c r="EA535" s="42"/>
      <c r="EB535" s="42"/>
      <c r="EC535" s="42"/>
      <c r="ED535" s="42"/>
      <c r="EE535" s="42"/>
      <c r="EF535" s="42"/>
      <c r="EG535" s="42"/>
      <c r="EH535" s="42"/>
      <c r="EI535" s="42"/>
    </row>
    <row r="536" spans="1:139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  <c r="CW536" s="42"/>
      <c r="CX536" s="42"/>
      <c r="CY536" s="42"/>
      <c r="CZ536" s="42"/>
      <c r="DA536" s="42"/>
      <c r="DB536" s="42"/>
      <c r="DC536" s="42"/>
      <c r="DD536" s="42"/>
      <c r="DE536" s="42"/>
      <c r="DF536" s="42"/>
      <c r="DG536" s="42"/>
      <c r="DH536" s="42"/>
      <c r="DI536" s="42"/>
      <c r="DJ536" s="42"/>
      <c r="DK536" s="42"/>
      <c r="DL536" s="42"/>
      <c r="DM536" s="42"/>
      <c r="DN536" s="42"/>
      <c r="DO536" s="42"/>
      <c r="DP536" s="42"/>
      <c r="DQ536" s="42"/>
      <c r="DR536" s="42"/>
      <c r="DS536" s="42"/>
      <c r="DT536" s="42"/>
      <c r="DU536" s="42"/>
      <c r="DV536" s="42"/>
      <c r="DW536" s="42"/>
      <c r="DX536" s="42"/>
      <c r="DY536" s="42"/>
      <c r="DZ536" s="42"/>
      <c r="EA536" s="42"/>
      <c r="EB536" s="42"/>
      <c r="EC536" s="42"/>
      <c r="ED536" s="42"/>
      <c r="EE536" s="42"/>
      <c r="EF536" s="42"/>
      <c r="EG536" s="42"/>
      <c r="EH536" s="42"/>
      <c r="EI536" s="42"/>
    </row>
    <row r="537" spans="1:139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  <c r="CW537" s="42"/>
      <c r="CX537" s="42"/>
      <c r="CY537" s="42"/>
      <c r="CZ537" s="42"/>
      <c r="DA537" s="42"/>
      <c r="DB537" s="42"/>
      <c r="DC537" s="42"/>
      <c r="DD537" s="42"/>
      <c r="DE537" s="42"/>
      <c r="DF537" s="42"/>
      <c r="DG537" s="42"/>
      <c r="DH537" s="42"/>
      <c r="DI537" s="42"/>
      <c r="DJ537" s="42"/>
      <c r="DK537" s="42"/>
      <c r="DL537" s="42"/>
      <c r="DM537" s="42"/>
      <c r="DN537" s="42"/>
      <c r="DO537" s="42"/>
      <c r="DP537" s="42"/>
      <c r="DQ537" s="42"/>
      <c r="DR537" s="42"/>
      <c r="DS537" s="42"/>
      <c r="DT537" s="42"/>
      <c r="DU537" s="42"/>
      <c r="DV537" s="42"/>
      <c r="DW537" s="42"/>
      <c r="DX537" s="42"/>
      <c r="DY537" s="42"/>
      <c r="DZ537" s="42"/>
      <c r="EA537" s="42"/>
      <c r="EB537" s="42"/>
      <c r="EC537" s="42"/>
      <c r="ED537" s="42"/>
      <c r="EE537" s="42"/>
      <c r="EF537" s="42"/>
      <c r="EG537" s="42"/>
      <c r="EH537" s="42"/>
      <c r="EI537" s="42"/>
    </row>
    <row r="538" spans="1:139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  <c r="CW538" s="42"/>
      <c r="CX538" s="42"/>
      <c r="CY538" s="42"/>
      <c r="CZ538" s="42"/>
      <c r="DA538" s="42"/>
      <c r="DB538" s="42"/>
      <c r="DC538" s="42"/>
      <c r="DD538" s="42"/>
      <c r="DE538" s="42"/>
      <c r="DF538" s="42"/>
      <c r="DG538" s="42"/>
      <c r="DH538" s="42"/>
      <c r="DI538" s="42"/>
      <c r="DJ538" s="42"/>
      <c r="DK538" s="42"/>
      <c r="DL538" s="42"/>
      <c r="DM538" s="42"/>
      <c r="DN538" s="42"/>
      <c r="DO538" s="42"/>
      <c r="DP538" s="42"/>
      <c r="DQ538" s="42"/>
      <c r="DR538" s="42"/>
      <c r="DS538" s="42"/>
      <c r="DT538" s="42"/>
      <c r="DU538" s="42"/>
      <c r="DV538" s="42"/>
      <c r="DW538" s="42"/>
      <c r="DX538" s="42"/>
      <c r="DY538" s="42"/>
      <c r="DZ538" s="42"/>
      <c r="EA538" s="42"/>
      <c r="EB538" s="42"/>
      <c r="EC538" s="42"/>
      <c r="ED538" s="42"/>
      <c r="EE538" s="42"/>
      <c r="EF538" s="42"/>
      <c r="EG538" s="42"/>
      <c r="EH538" s="42"/>
      <c r="EI538" s="42"/>
    </row>
    <row r="539" spans="1:1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  <c r="CW539" s="42"/>
      <c r="CX539" s="42"/>
      <c r="CY539" s="42"/>
      <c r="CZ539" s="42"/>
      <c r="DA539" s="42"/>
      <c r="DB539" s="42"/>
      <c r="DC539" s="42"/>
      <c r="DD539" s="42"/>
      <c r="DE539" s="42"/>
      <c r="DF539" s="42"/>
      <c r="DG539" s="42"/>
      <c r="DH539" s="42"/>
      <c r="DI539" s="42"/>
      <c r="DJ539" s="42"/>
      <c r="DK539" s="42"/>
      <c r="DL539" s="42"/>
      <c r="DM539" s="42"/>
      <c r="DN539" s="42"/>
      <c r="DO539" s="42"/>
      <c r="DP539" s="42"/>
      <c r="DQ539" s="42"/>
      <c r="DR539" s="42"/>
      <c r="DS539" s="42"/>
      <c r="DT539" s="42"/>
      <c r="DU539" s="42"/>
      <c r="DV539" s="42"/>
      <c r="DW539" s="42"/>
      <c r="DX539" s="42"/>
      <c r="DY539" s="42"/>
      <c r="DZ539" s="42"/>
      <c r="EA539" s="42"/>
      <c r="EB539" s="42"/>
      <c r="EC539" s="42"/>
      <c r="ED539" s="42"/>
      <c r="EE539" s="42"/>
      <c r="EF539" s="42"/>
      <c r="EG539" s="42"/>
      <c r="EH539" s="42"/>
      <c r="EI539" s="42"/>
    </row>
    <row r="540" spans="1:139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  <c r="CW540" s="42"/>
      <c r="CX540" s="42"/>
      <c r="CY540" s="42"/>
      <c r="CZ540" s="42"/>
      <c r="DA540" s="42"/>
      <c r="DB540" s="42"/>
      <c r="DC540" s="42"/>
      <c r="DD540" s="42"/>
      <c r="DE540" s="42"/>
      <c r="DF540" s="42"/>
      <c r="DG540" s="42"/>
      <c r="DH540" s="42"/>
      <c r="DI540" s="42"/>
      <c r="DJ540" s="42"/>
      <c r="DK540" s="42"/>
      <c r="DL540" s="42"/>
      <c r="DM540" s="42"/>
      <c r="DN540" s="42"/>
      <c r="DO540" s="42"/>
      <c r="DP540" s="42"/>
      <c r="DQ540" s="42"/>
      <c r="DR540" s="42"/>
      <c r="DS540" s="42"/>
      <c r="DT540" s="42"/>
      <c r="DU540" s="42"/>
      <c r="DV540" s="42"/>
      <c r="DW540" s="42"/>
      <c r="DX540" s="42"/>
      <c r="DY540" s="42"/>
      <c r="DZ540" s="42"/>
      <c r="EA540" s="42"/>
      <c r="EB540" s="42"/>
      <c r="EC540" s="42"/>
      <c r="ED540" s="42"/>
      <c r="EE540" s="42"/>
      <c r="EF540" s="42"/>
      <c r="EG540" s="42"/>
      <c r="EH540" s="42"/>
      <c r="EI540" s="42"/>
    </row>
    <row r="541" spans="1:139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  <c r="CW541" s="42"/>
      <c r="CX541" s="42"/>
      <c r="CY541" s="42"/>
      <c r="CZ541" s="42"/>
      <c r="DA541" s="42"/>
      <c r="DB541" s="42"/>
      <c r="DC541" s="42"/>
      <c r="DD541" s="42"/>
      <c r="DE541" s="42"/>
      <c r="DF541" s="42"/>
      <c r="DG541" s="42"/>
      <c r="DH541" s="42"/>
      <c r="DI541" s="42"/>
      <c r="DJ541" s="42"/>
      <c r="DK541" s="42"/>
      <c r="DL541" s="42"/>
      <c r="DM541" s="42"/>
      <c r="DN541" s="42"/>
      <c r="DO541" s="42"/>
      <c r="DP541" s="42"/>
      <c r="DQ541" s="42"/>
      <c r="DR541" s="42"/>
      <c r="DS541" s="42"/>
      <c r="DT541" s="42"/>
      <c r="DU541" s="42"/>
      <c r="DV541" s="42"/>
      <c r="DW541" s="42"/>
      <c r="DX541" s="42"/>
      <c r="DY541" s="42"/>
      <c r="DZ541" s="42"/>
      <c r="EA541" s="42"/>
      <c r="EB541" s="42"/>
      <c r="EC541" s="42"/>
      <c r="ED541" s="42"/>
      <c r="EE541" s="42"/>
      <c r="EF541" s="42"/>
      <c r="EG541" s="42"/>
      <c r="EH541" s="42"/>
      <c r="EI541" s="42"/>
    </row>
    <row r="542" spans="1:139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  <c r="CW542" s="42"/>
      <c r="CX542" s="42"/>
      <c r="CY542" s="42"/>
      <c r="CZ542" s="42"/>
      <c r="DA542" s="42"/>
      <c r="DB542" s="42"/>
      <c r="DC542" s="42"/>
      <c r="DD542" s="42"/>
      <c r="DE542" s="42"/>
      <c r="DF542" s="42"/>
      <c r="DG542" s="42"/>
      <c r="DH542" s="42"/>
      <c r="DI542" s="42"/>
      <c r="DJ542" s="42"/>
      <c r="DK542" s="42"/>
      <c r="DL542" s="42"/>
      <c r="DM542" s="42"/>
      <c r="DN542" s="42"/>
      <c r="DO542" s="42"/>
      <c r="DP542" s="42"/>
      <c r="DQ542" s="42"/>
      <c r="DR542" s="42"/>
      <c r="DS542" s="42"/>
      <c r="DT542" s="42"/>
      <c r="DU542" s="42"/>
      <c r="DV542" s="42"/>
      <c r="DW542" s="42"/>
      <c r="DX542" s="42"/>
      <c r="DY542" s="42"/>
      <c r="DZ542" s="42"/>
      <c r="EA542" s="42"/>
      <c r="EB542" s="42"/>
      <c r="EC542" s="42"/>
      <c r="ED542" s="42"/>
      <c r="EE542" s="42"/>
      <c r="EF542" s="42"/>
      <c r="EG542" s="42"/>
      <c r="EH542" s="42"/>
      <c r="EI542" s="42"/>
    </row>
    <row r="543" spans="1:139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  <c r="CW543" s="42"/>
      <c r="CX543" s="42"/>
      <c r="CY543" s="42"/>
      <c r="CZ543" s="42"/>
      <c r="DA543" s="42"/>
      <c r="DB543" s="42"/>
      <c r="DC543" s="42"/>
      <c r="DD543" s="42"/>
      <c r="DE543" s="42"/>
      <c r="DF543" s="42"/>
      <c r="DG543" s="42"/>
      <c r="DH543" s="42"/>
      <c r="DI543" s="42"/>
      <c r="DJ543" s="42"/>
      <c r="DK543" s="42"/>
      <c r="DL543" s="42"/>
      <c r="DM543" s="42"/>
      <c r="DN543" s="42"/>
      <c r="DO543" s="42"/>
      <c r="DP543" s="42"/>
      <c r="DQ543" s="42"/>
      <c r="DR543" s="42"/>
      <c r="DS543" s="42"/>
      <c r="DT543" s="42"/>
      <c r="DU543" s="42"/>
      <c r="DV543" s="42"/>
      <c r="DW543" s="42"/>
      <c r="DX543" s="42"/>
      <c r="DY543" s="42"/>
      <c r="DZ543" s="42"/>
      <c r="EA543" s="42"/>
      <c r="EB543" s="42"/>
      <c r="EC543" s="42"/>
      <c r="ED543" s="42"/>
      <c r="EE543" s="42"/>
      <c r="EF543" s="42"/>
      <c r="EG543" s="42"/>
      <c r="EH543" s="42"/>
      <c r="EI543" s="42"/>
    </row>
    <row r="544" spans="1:139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  <c r="CW544" s="42"/>
      <c r="CX544" s="42"/>
      <c r="CY544" s="42"/>
      <c r="CZ544" s="42"/>
      <c r="DA544" s="42"/>
      <c r="DB544" s="42"/>
      <c r="DC544" s="42"/>
      <c r="DD544" s="42"/>
      <c r="DE544" s="42"/>
      <c r="DF544" s="42"/>
      <c r="DG544" s="42"/>
      <c r="DH544" s="42"/>
      <c r="DI544" s="42"/>
      <c r="DJ544" s="42"/>
      <c r="DK544" s="42"/>
      <c r="DL544" s="42"/>
      <c r="DM544" s="42"/>
      <c r="DN544" s="42"/>
      <c r="DO544" s="42"/>
      <c r="DP544" s="42"/>
      <c r="DQ544" s="42"/>
      <c r="DR544" s="42"/>
      <c r="DS544" s="42"/>
      <c r="DT544" s="42"/>
      <c r="DU544" s="42"/>
      <c r="DV544" s="42"/>
      <c r="DW544" s="42"/>
      <c r="DX544" s="42"/>
      <c r="DY544" s="42"/>
      <c r="DZ544" s="42"/>
      <c r="EA544" s="42"/>
      <c r="EB544" s="42"/>
      <c r="EC544" s="42"/>
      <c r="ED544" s="42"/>
      <c r="EE544" s="42"/>
      <c r="EF544" s="42"/>
      <c r="EG544" s="42"/>
      <c r="EH544" s="42"/>
      <c r="EI544" s="42"/>
    </row>
    <row r="545" spans="1:139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  <c r="CW545" s="42"/>
      <c r="CX545" s="42"/>
      <c r="CY545" s="42"/>
      <c r="CZ545" s="42"/>
      <c r="DA545" s="42"/>
      <c r="DB545" s="42"/>
      <c r="DC545" s="42"/>
      <c r="DD545" s="42"/>
      <c r="DE545" s="42"/>
      <c r="DF545" s="42"/>
      <c r="DG545" s="42"/>
      <c r="DH545" s="42"/>
      <c r="DI545" s="42"/>
      <c r="DJ545" s="42"/>
      <c r="DK545" s="42"/>
      <c r="DL545" s="42"/>
      <c r="DM545" s="42"/>
      <c r="DN545" s="42"/>
      <c r="DO545" s="42"/>
      <c r="DP545" s="42"/>
      <c r="DQ545" s="42"/>
      <c r="DR545" s="42"/>
      <c r="DS545" s="42"/>
      <c r="DT545" s="42"/>
      <c r="DU545" s="42"/>
      <c r="DV545" s="42"/>
      <c r="DW545" s="42"/>
      <c r="DX545" s="42"/>
      <c r="DY545" s="42"/>
      <c r="DZ545" s="42"/>
      <c r="EA545" s="42"/>
      <c r="EB545" s="42"/>
      <c r="EC545" s="42"/>
      <c r="ED545" s="42"/>
      <c r="EE545" s="42"/>
      <c r="EF545" s="42"/>
      <c r="EG545" s="42"/>
      <c r="EH545" s="42"/>
      <c r="EI545" s="42"/>
    </row>
    <row r="546" spans="1:139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  <c r="CW546" s="42"/>
      <c r="CX546" s="42"/>
      <c r="CY546" s="42"/>
      <c r="CZ546" s="42"/>
      <c r="DA546" s="42"/>
      <c r="DB546" s="42"/>
      <c r="DC546" s="42"/>
      <c r="DD546" s="42"/>
      <c r="DE546" s="42"/>
      <c r="DF546" s="42"/>
      <c r="DG546" s="42"/>
      <c r="DH546" s="42"/>
      <c r="DI546" s="42"/>
      <c r="DJ546" s="42"/>
      <c r="DK546" s="42"/>
      <c r="DL546" s="42"/>
      <c r="DM546" s="42"/>
      <c r="DN546" s="42"/>
      <c r="DO546" s="42"/>
      <c r="DP546" s="42"/>
      <c r="DQ546" s="42"/>
      <c r="DR546" s="42"/>
      <c r="DS546" s="42"/>
      <c r="DT546" s="42"/>
      <c r="DU546" s="42"/>
      <c r="DV546" s="42"/>
      <c r="DW546" s="42"/>
      <c r="DX546" s="42"/>
      <c r="DY546" s="42"/>
      <c r="DZ546" s="42"/>
      <c r="EA546" s="42"/>
      <c r="EB546" s="42"/>
      <c r="EC546" s="42"/>
      <c r="ED546" s="42"/>
      <c r="EE546" s="42"/>
      <c r="EF546" s="42"/>
      <c r="EG546" s="42"/>
      <c r="EH546" s="42"/>
      <c r="EI546" s="42"/>
    </row>
    <row r="547" spans="1:139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  <c r="CW547" s="42"/>
      <c r="CX547" s="42"/>
      <c r="CY547" s="42"/>
      <c r="CZ547" s="42"/>
      <c r="DA547" s="42"/>
      <c r="DB547" s="42"/>
      <c r="DC547" s="42"/>
      <c r="DD547" s="42"/>
      <c r="DE547" s="42"/>
      <c r="DF547" s="42"/>
      <c r="DG547" s="42"/>
      <c r="DH547" s="42"/>
      <c r="DI547" s="42"/>
      <c r="DJ547" s="42"/>
      <c r="DK547" s="42"/>
      <c r="DL547" s="42"/>
      <c r="DM547" s="42"/>
      <c r="DN547" s="42"/>
      <c r="DO547" s="42"/>
      <c r="DP547" s="42"/>
      <c r="DQ547" s="42"/>
      <c r="DR547" s="42"/>
      <c r="DS547" s="42"/>
      <c r="DT547" s="42"/>
      <c r="DU547" s="42"/>
      <c r="DV547" s="42"/>
      <c r="DW547" s="42"/>
      <c r="DX547" s="42"/>
      <c r="DY547" s="42"/>
      <c r="DZ547" s="42"/>
      <c r="EA547" s="42"/>
      <c r="EB547" s="42"/>
      <c r="EC547" s="42"/>
      <c r="ED547" s="42"/>
      <c r="EE547" s="42"/>
      <c r="EF547" s="42"/>
      <c r="EG547" s="42"/>
      <c r="EH547" s="42"/>
      <c r="EI547" s="42"/>
    </row>
    <row r="548" spans="1:139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  <c r="CW548" s="42"/>
      <c r="CX548" s="42"/>
      <c r="CY548" s="42"/>
      <c r="CZ548" s="42"/>
      <c r="DA548" s="42"/>
      <c r="DB548" s="42"/>
      <c r="DC548" s="42"/>
      <c r="DD548" s="42"/>
      <c r="DE548" s="42"/>
      <c r="DF548" s="42"/>
      <c r="DG548" s="42"/>
      <c r="DH548" s="42"/>
      <c r="DI548" s="42"/>
      <c r="DJ548" s="42"/>
      <c r="DK548" s="42"/>
      <c r="DL548" s="42"/>
      <c r="DM548" s="42"/>
      <c r="DN548" s="42"/>
      <c r="DO548" s="42"/>
      <c r="DP548" s="42"/>
      <c r="DQ548" s="42"/>
      <c r="DR548" s="42"/>
      <c r="DS548" s="42"/>
      <c r="DT548" s="42"/>
      <c r="DU548" s="42"/>
      <c r="DV548" s="42"/>
      <c r="DW548" s="42"/>
      <c r="DX548" s="42"/>
      <c r="DY548" s="42"/>
      <c r="DZ548" s="42"/>
      <c r="EA548" s="42"/>
      <c r="EB548" s="42"/>
      <c r="EC548" s="42"/>
      <c r="ED548" s="42"/>
      <c r="EE548" s="42"/>
      <c r="EF548" s="42"/>
      <c r="EG548" s="42"/>
      <c r="EH548" s="42"/>
      <c r="EI548" s="42"/>
    </row>
    <row r="549" spans="1:13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  <c r="CW549" s="42"/>
      <c r="CX549" s="42"/>
      <c r="CY549" s="42"/>
      <c r="CZ549" s="42"/>
      <c r="DA549" s="42"/>
      <c r="DB549" s="42"/>
      <c r="DC549" s="42"/>
      <c r="DD549" s="42"/>
      <c r="DE549" s="42"/>
      <c r="DF549" s="42"/>
      <c r="DG549" s="42"/>
      <c r="DH549" s="42"/>
      <c r="DI549" s="42"/>
      <c r="DJ549" s="42"/>
      <c r="DK549" s="42"/>
      <c r="DL549" s="42"/>
      <c r="DM549" s="42"/>
      <c r="DN549" s="42"/>
      <c r="DO549" s="42"/>
      <c r="DP549" s="42"/>
      <c r="DQ549" s="42"/>
      <c r="DR549" s="42"/>
      <c r="DS549" s="42"/>
      <c r="DT549" s="42"/>
      <c r="DU549" s="42"/>
      <c r="DV549" s="42"/>
      <c r="DW549" s="42"/>
      <c r="DX549" s="42"/>
      <c r="DY549" s="42"/>
      <c r="DZ549" s="42"/>
      <c r="EA549" s="42"/>
      <c r="EB549" s="42"/>
      <c r="EC549" s="42"/>
      <c r="ED549" s="42"/>
      <c r="EE549" s="42"/>
      <c r="EF549" s="42"/>
      <c r="EG549" s="42"/>
      <c r="EH549" s="42"/>
      <c r="EI549" s="42"/>
    </row>
    <row r="550" spans="1:139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  <c r="CW550" s="42"/>
      <c r="CX550" s="42"/>
      <c r="CY550" s="42"/>
      <c r="CZ550" s="42"/>
      <c r="DA550" s="42"/>
      <c r="DB550" s="42"/>
      <c r="DC550" s="42"/>
      <c r="DD550" s="42"/>
      <c r="DE550" s="42"/>
      <c r="DF550" s="42"/>
      <c r="DG550" s="42"/>
      <c r="DH550" s="42"/>
      <c r="DI550" s="42"/>
      <c r="DJ550" s="42"/>
      <c r="DK550" s="42"/>
      <c r="DL550" s="42"/>
      <c r="DM550" s="42"/>
      <c r="DN550" s="42"/>
      <c r="DO550" s="42"/>
      <c r="DP550" s="42"/>
      <c r="DQ550" s="42"/>
      <c r="DR550" s="42"/>
      <c r="DS550" s="42"/>
      <c r="DT550" s="42"/>
      <c r="DU550" s="42"/>
      <c r="DV550" s="42"/>
      <c r="DW550" s="42"/>
      <c r="DX550" s="42"/>
      <c r="DY550" s="42"/>
      <c r="DZ550" s="42"/>
      <c r="EA550" s="42"/>
      <c r="EB550" s="42"/>
      <c r="EC550" s="42"/>
      <c r="ED550" s="42"/>
      <c r="EE550" s="42"/>
      <c r="EF550" s="42"/>
      <c r="EG550" s="42"/>
      <c r="EH550" s="42"/>
      <c r="EI550" s="42"/>
    </row>
    <row r="551" spans="1:139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  <c r="CW551" s="42"/>
      <c r="CX551" s="42"/>
      <c r="CY551" s="42"/>
      <c r="CZ551" s="42"/>
      <c r="DA551" s="42"/>
      <c r="DB551" s="42"/>
      <c r="DC551" s="42"/>
      <c r="DD551" s="42"/>
      <c r="DE551" s="42"/>
      <c r="DF551" s="42"/>
      <c r="DG551" s="42"/>
      <c r="DH551" s="42"/>
      <c r="DI551" s="42"/>
      <c r="DJ551" s="42"/>
      <c r="DK551" s="42"/>
      <c r="DL551" s="42"/>
      <c r="DM551" s="42"/>
      <c r="DN551" s="42"/>
      <c r="DO551" s="42"/>
      <c r="DP551" s="42"/>
      <c r="DQ551" s="42"/>
      <c r="DR551" s="42"/>
      <c r="DS551" s="42"/>
      <c r="DT551" s="42"/>
      <c r="DU551" s="42"/>
      <c r="DV551" s="42"/>
      <c r="DW551" s="42"/>
      <c r="DX551" s="42"/>
      <c r="DY551" s="42"/>
      <c r="DZ551" s="42"/>
      <c r="EA551" s="42"/>
      <c r="EB551" s="42"/>
      <c r="EC551" s="42"/>
      <c r="ED551" s="42"/>
      <c r="EE551" s="42"/>
      <c r="EF551" s="42"/>
      <c r="EG551" s="42"/>
      <c r="EH551" s="42"/>
      <c r="EI551" s="42"/>
    </row>
    <row r="552" spans="1:139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  <c r="CW552" s="42"/>
      <c r="CX552" s="42"/>
      <c r="CY552" s="42"/>
      <c r="CZ552" s="42"/>
      <c r="DA552" s="42"/>
      <c r="DB552" s="42"/>
      <c r="DC552" s="42"/>
      <c r="DD552" s="42"/>
      <c r="DE552" s="42"/>
      <c r="DF552" s="42"/>
      <c r="DG552" s="42"/>
      <c r="DH552" s="42"/>
      <c r="DI552" s="42"/>
      <c r="DJ552" s="42"/>
      <c r="DK552" s="42"/>
      <c r="DL552" s="42"/>
      <c r="DM552" s="42"/>
      <c r="DN552" s="42"/>
      <c r="DO552" s="42"/>
      <c r="DP552" s="42"/>
      <c r="DQ552" s="42"/>
      <c r="DR552" s="42"/>
      <c r="DS552" s="42"/>
      <c r="DT552" s="42"/>
      <c r="DU552" s="42"/>
      <c r="DV552" s="42"/>
      <c r="DW552" s="42"/>
      <c r="DX552" s="42"/>
      <c r="DY552" s="42"/>
      <c r="DZ552" s="42"/>
      <c r="EA552" s="42"/>
      <c r="EB552" s="42"/>
      <c r="EC552" s="42"/>
      <c r="ED552" s="42"/>
      <c r="EE552" s="42"/>
      <c r="EF552" s="42"/>
      <c r="EG552" s="42"/>
      <c r="EH552" s="42"/>
      <c r="EI552" s="42"/>
    </row>
    <row r="553" spans="1:139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  <c r="CW553" s="42"/>
      <c r="CX553" s="42"/>
      <c r="CY553" s="42"/>
      <c r="CZ553" s="42"/>
      <c r="DA553" s="42"/>
      <c r="DB553" s="42"/>
      <c r="DC553" s="42"/>
      <c r="DD553" s="42"/>
      <c r="DE553" s="42"/>
      <c r="DF553" s="42"/>
      <c r="DG553" s="42"/>
      <c r="DH553" s="42"/>
      <c r="DI553" s="42"/>
      <c r="DJ553" s="42"/>
      <c r="DK553" s="42"/>
      <c r="DL553" s="42"/>
      <c r="DM553" s="42"/>
      <c r="DN553" s="42"/>
      <c r="DO553" s="42"/>
      <c r="DP553" s="42"/>
      <c r="DQ553" s="42"/>
      <c r="DR553" s="42"/>
      <c r="DS553" s="42"/>
      <c r="DT553" s="42"/>
      <c r="DU553" s="42"/>
      <c r="DV553" s="42"/>
      <c r="DW553" s="42"/>
      <c r="DX553" s="42"/>
      <c r="DY553" s="42"/>
      <c r="DZ553" s="42"/>
      <c r="EA553" s="42"/>
      <c r="EB553" s="42"/>
      <c r="EC553" s="42"/>
      <c r="ED553" s="42"/>
      <c r="EE553" s="42"/>
      <c r="EF553" s="42"/>
      <c r="EG553" s="42"/>
      <c r="EH553" s="42"/>
      <c r="EI553" s="42"/>
    </row>
    <row r="554" spans="1:139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  <c r="CW554" s="42"/>
      <c r="CX554" s="42"/>
      <c r="CY554" s="42"/>
      <c r="CZ554" s="42"/>
      <c r="DA554" s="42"/>
      <c r="DB554" s="42"/>
      <c r="DC554" s="42"/>
      <c r="DD554" s="42"/>
      <c r="DE554" s="42"/>
      <c r="DF554" s="42"/>
      <c r="DG554" s="42"/>
      <c r="DH554" s="42"/>
      <c r="DI554" s="42"/>
      <c r="DJ554" s="42"/>
      <c r="DK554" s="42"/>
      <c r="DL554" s="42"/>
      <c r="DM554" s="42"/>
      <c r="DN554" s="42"/>
      <c r="DO554" s="42"/>
      <c r="DP554" s="42"/>
      <c r="DQ554" s="42"/>
      <c r="DR554" s="42"/>
      <c r="DS554" s="42"/>
      <c r="DT554" s="42"/>
      <c r="DU554" s="42"/>
      <c r="DV554" s="42"/>
      <c r="DW554" s="42"/>
      <c r="DX554" s="42"/>
      <c r="DY554" s="42"/>
      <c r="DZ554" s="42"/>
      <c r="EA554" s="42"/>
      <c r="EB554" s="42"/>
      <c r="EC554" s="42"/>
      <c r="ED554" s="42"/>
      <c r="EE554" s="42"/>
      <c r="EF554" s="42"/>
      <c r="EG554" s="42"/>
      <c r="EH554" s="42"/>
      <c r="EI554" s="42"/>
    </row>
    <row r="555" spans="1:139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  <c r="CW555" s="42"/>
      <c r="CX555" s="42"/>
      <c r="CY555" s="42"/>
      <c r="CZ555" s="42"/>
      <c r="DA555" s="42"/>
      <c r="DB555" s="42"/>
      <c r="DC555" s="42"/>
      <c r="DD555" s="42"/>
      <c r="DE555" s="42"/>
      <c r="DF555" s="42"/>
      <c r="DG555" s="42"/>
      <c r="DH555" s="42"/>
      <c r="DI555" s="42"/>
      <c r="DJ555" s="42"/>
      <c r="DK555" s="42"/>
      <c r="DL555" s="42"/>
      <c r="DM555" s="42"/>
      <c r="DN555" s="42"/>
      <c r="DO555" s="42"/>
      <c r="DP555" s="42"/>
      <c r="DQ555" s="42"/>
      <c r="DR555" s="42"/>
      <c r="DS555" s="42"/>
      <c r="DT555" s="42"/>
      <c r="DU555" s="42"/>
      <c r="DV555" s="42"/>
      <c r="DW555" s="42"/>
      <c r="DX555" s="42"/>
      <c r="DY555" s="42"/>
      <c r="DZ555" s="42"/>
      <c r="EA555" s="42"/>
      <c r="EB555" s="42"/>
      <c r="EC555" s="42"/>
      <c r="ED555" s="42"/>
      <c r="EE555" s="42"/>
      <c r="EF555" s="42"/>
      <c r="EG555" s="42"/>
      <c r="EH555" s="42"/>
      <c r="EI555" s="42"/>
    </row>
    <row r="556" spans="1:139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  <c r="CW556" s="42"/>
      <c r="CX556" s="42"/>
      <c r="CY556" s="42"/>
      <c r="CZ556" s="42"/>
      <c r="DA556" s="42"/>
      <c r="DB556" s="42"/>
      <c r="DC556" s="42"/>
      <c r="DD556" s="42"/>
      <c r="DE556" s="42"/>
      <c r="DF556" s="42"/>
      <c r="DG556" s="42"/>
      <c r="DH556" s="42"/>
      <c r="DI556" s="42"/>
      <c r="DJ556" s="42"/>
      <c r="DK556" s="42"/>
      <c r="DL556" s="42"/>
      <c r="DM556" s="42"/>
      <c r="DN556" s="42"/>
      <c r="DO556" s="42"/>
      <c r="DP556" s="42"/>
      <c r="DQ556" s="42"/>
      <c r="DR556" s="42"/>
      <c r="DS556" s="42"/>
      <c r="DT556" s="42"/>
      <c r="DU556" s="42"/>
      <c r="DV556" s="42"/>
      <c r="DW556" s="42"/>
      <c r="DX556" s="42"/>
      <c r="DY556" s="42"/>
      <c r="DZ556" s="42"/>
      <c r="EA556" s="42"/>
      <c r="EB556" s="42"/>
      <c r="EC556" s="42"/>
      <c r="ED556" s="42"/>
      <c r="EE556" s="42"/>
      <c r="EF556" s="42"/>
      <c r="EG556" s="42"/>
      <c r="EH556" s="42"/>
      <c r="EI556" s="42"/>
    </row>
    <row r="557" spans="1:139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  <c r="CW557" s="42"/>
      <c r="CX557" s="42"/>
      <c r="CY557" s="42"/>
      <c r="CZ557" s="42"/>
      <c r="DA557" s="42"/>
      <c r="DB557" s="42"/>
      <c r="DC557" s="42"/>
      <c r="DD557" s="42"/>
      <c r="DE557" s="42"/>
      <c r="DF557" s="42"/>
      <c r="DG557" s="42"/>
      <c r="DH557" s="42"/>
      <c r="DI557" s="42"/>
      <c r="DJ557" s="42"/>
      <c r="DK557" s="42"/>
      <c r="DL557" s="42"/>
      <c r="DM557" s="42"/>
      <c r="DN557" s="42"/>
      <c r="DO557" s="42"/>
      <c r="DP557" s="42"/>
      <c r="DQ557" s="42"/>
      <c r="DR557" s="42"/>
      <c r="DS557" s="42"/>
      <c r="DT557" s="42"/>
      <c r="DU557" s="42"/>
      <c r="DV557" s="42"/>
      <c r="DW557" s="42"/>
      <c r="DX557" s="42"/>
      <c r="DY557" s="42"/>
      <c r="DZ557" s="42"/>
      <c r="EA557" s="42"/>
      <c r="EB557" s="42"/>
      <c r="EC557" s="42"/>
      <c r="ED557" s="42"/>
      <c r="EE557" s="42"/>
      <c r="EF557" s="42"/>
      <c r="EG557" s="42"/>
      <c r="EH557" s="42"/>
      <c r="EI557" s="42"/>
    </row>
    <row r="558" spans="1:139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  <c r="CW558" s="42"/>
      <c r="CX558" s="42"/>
      <c r="CY558" s="42"/>
      <c r="CZ558" s="42"/>
      <c r="DA558" s="42"/>
      <c r="DB558" s="42"/>
      <c r="DC558" s="42"/>
      <c r="DD558" s="42"/>
      <c r="DE558" s="42"/>
      <c r="DF558" s="42"/>
      <c r="DG558" s="42"/>
      <c r="DH558" s="42"/>
      <c r="DI558" s="42"/>
      <c r="DJ558" s="42"/>
      <c r="DK558" s="42"/>
      <c r="DL558" s="42"/>
      <c r="DM558" s="42"/>
      <c r="DN558" s="42"/>
      <c r="DO558" s="42"/>
      <c r="DP558" s="42"/>
      <c r="DQ558" s="42"/>
      <c r="DR558" s="42"/>
      <c r="DS558" s="42"/>
      <c r="DT558" s="42"/>
      <c r="DU558" s="42"/>
      <c r="DV558" s="42"/>
      <c r="DW558" s="42"/>
      <c r="DX558" s="42"/>
      <c r="DY558" s="42"/>
      <c r="DZ558" s="42"/>
      <c r="EA558" s="42"/>
      <c r="EB558" s="42"/>
      <c r="EC558" s="42"/>
      <c r="ED558" s="42"/>
      <c r="EE558" s="42"/>
      <c r="EF558" s="42"/>
      <c r="EG558" s="42"/>
      <c r="EH558" s="42"/>
      <c r="EI558" s="42"/>
    </row>
    <row r="559" spans="1:13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  <c r="CW559" s="42"/>
      <c r="CX559" s="42"/>
      <c r="CY559" s="42"/>
      <c r="CZ559" s="42"/>
      <c r="DA559" s="42"/>
      <c r="DB559" s="42"/>
      <c r="DC559" s="42"/>
      <c r="DD559" s="42"/>
      <c r="DE559" s="42"/>
      <c r="DF559" s="42"/>
      <c r="DG559" s="42"/>
      <c r="DH559" s="42"/>
      <c r="DI559" s="42"/>
      <c r="DJ559" s="42"/>
      <c r="DK559" s="42"/>
      <c r="DL559" s="42"/>
      <c r="DM559" s="42"/>
      <c r="DN559" s="42"/>
      <c r="DO559" s="42"/>
      <c r="DP559" s="42"/>
      <c r="DQ559" s="42"/>
      <c r="DR559" s="42"/>
      <c r="DS559" s="42"/>
      <c r="DT559" s="42"/>
      <c r="DU559" s="42"/>
      <c r="DV559" s="42"/>
      <c r="DW559" s="42"/>
      <c r="DX559" s="42"/>
      <c r="DY559" s="42"/>
      <c r="DZ559" s="42"/>
      <c r="EA559" s="42"/>
      <c r="EB559" s="42"/>
      <c r="EC559" s="42"/>
      <c r="ED559" s="42"/>
      <c r="EE559" s="42"/>
      <c r="EF559" s="42"/>
      <c r="EG559" s="42"/>
      <c r="EH559" s="42"/>
      <c r="EI559" s="42"/>
    </row>
    <row r="560" spans="1:139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  <c r="CW560" s="42"/>
      <c r="CX560" s="42"/>
      <c r="CY560" s="42"/>
      <c r="CZ560" s="42"/>
      <c r="DA560" s="42"/>
      <c r="DB560" s="42"/>
      <c r="DC560" s="42"/>
      <c r="DD560" s="42"/>
      <c r="DE560" s="42"/>
      <c r="DF560" s="42"/>
      <c r="DG560" s="42"/>
      <c r="DH560" s="42"/>
      <c r="DI560" s="42"/>
      <c r="DJ560" s="42"/>
      <c r="DK560" s="42"/>
      <c r="DL560" s="42"/>
      <c r="DM560" s="42"/>
      <c r="DN560" s="42"/>
      <c r="DO560" s="42"/>
      <c r="DP560" s="42"/>
      <c r="DQ560" s="42"/>
      <c r="DR560" s="42"/>
      <c r="DS560" s="42"/>
      <c r="DT560" s="42"/>
      <c r="DU560" s="42"/>
      <c r="DV560" s="42"/>
      <c r="DW560" s="42"/>
      <c r="DX560" s="42"/>
      <c r="DY560" s="42"/>
      <c r="DZ560" s="42"/>
      <c r="EA560" s="42"/>
      <c r="EB560" s="42"/>
      <c r="EC560" s="42"/>
      <c r="ED560" s="42"/>
      <c r="EE560" s="42"/>
      <c r="EF560" s="42"/>
      <c r="EG560" s="42"/>
      <c r="EH560" s="42"/>
      <c r="EI560" s="42"/>
    </row>
    <row r="561" spans="1:139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  <c r="CW561" s="42"/>
      <c r="CX561" s="42"/>
      <c r="CY561" s="42"/>
      <c r="CZ561" s="42"/>
      <c r="DA561" s="42"/>
      <c r="DB561" s="42"/>
      <c r="DC561" s="42"/>
      <c r="DD561" s="42"/>
      <c r="DE561" s="42"/>
      <c r="DF561" s="42"/>
      <c r="DG561" s="42"/>
      <c r="DH561" s="42"/>
      <c r="DI561" s="42"/>
      <c r="DJ561" s="42"/>
      <c r="DK561" s="42"/>
      <c r="DL561" s="42"/>
      <c r="DM561" s="42"/>
      <c r="DN561" s="42"/>
      <c r="DO561" s="42"/>
      <c r="DP561" s="42"/>
      <c r="DQ561" s="42"/>
      <c r="DR561" s="42"/>
      <c r="DS561" s="42"/>
      <c r="DT561" s="42"/>
      <c r="DU561" s="42"/>
      <c r="DV561" s="42"/>
      <c r="DW561" s="42"/>
      <c r="DX561" s="42"/>
      <c r="DY561" s="42"/>
      <c r="DZ561" s="42"/>
      <c r="EA561" s="42"/>
      <c r="EB561" s="42"/>
      <c r="EC561" s="42"/>
      <c r="ED561" s="42"/>
      <c r="EE561" s="42"/>
      <c r="EF561" s="42"/>
      <c r="EG561" s="42"/>
      <c r="EH561" s="42"/>
      <c r="EI561" s="42"/>
    </row>
    <row r="562" spans="1:139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  <c r="CW562" s="42"/>
      <c r="CX562" s="42"/>
      <c r="CY562" s="42"/>
      <c r="CZ562" s="42"/>
      <c r="DA562" s="42"/>
      <c r="DB562" s="42"/>
      <c r="DC562" s="42"/>
      <c r="DD562" s="42"/>
      <c r="DE562" s="42"/>
      <c r="DF562" s="42"/>
      <c r="DG562" s="42"/>
      <c r="DH562" s="42"/>
      <c r="DI562" s="42"/>
      <c r="DJ562" s="42"/>
      <c r="DK562" s="42"/>
      <c r="DL562" s="42"/>
      <c r="DM562" s="42"/>
      <c r="DN562" s="42"/>
      <c r="DO562" s="42"/>
      <c r="DP562" s="42"/>
      <c r="DQ562" s="42"/>
      <c r="DR562" s="42"/>
      <c r="DS562" s="42"/>
      <c r="DT562" s="42"/>
      <c r="DU562" s="42"/>
      <c r="DV562" s="42"/>
      <c r="DW562" s="42"/>
      <c r="DX562" s="42"/>
      <c r="DY562" s="42"/>
      <c r="DZ562" s="42"/>
      <c r="EA562" s="42"/>
      <c r="EB562" s="42"/>
      <c r="EC562" s="42"/>
      <c r="ED562" s="42"/>
      <c r="EE562" s="42"/>
      <c r="EF562" s="42"/>
      <c r="EG562" s="42"/>
      <c r="EH562" s="42"/>
      <c r="EI562" s="42"/>
    </row>
    <row r="563" spans="1:139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  <c r="CW563" s="42"/>
      <c r="CX563" s="42"/>
      <c r="CY563" s="42"/>
      <c r="CZ563" s="42"/>
      <c r="DA563" s="42"/>
      <c r="DB563" s="42"/>
      <c r="DC563" s="42"/>
      <c r="DD563" s="42"/>
      <c r="DE563" s="42"/>
      <c r="DF563" s="42"/>
      <c r="DG563" s="42"/>
      <c r="DH563" s="42"/>
      <c r="DI563" s="42"/>
      <c r="DJ563" s="42"/>
      <c r="DK563" s="42"/>
      <c r="DL563" s="42"/>
      <c r="DM563" s="42"/>
      <c r="DN563" s="42"/>
      <c r="DO563" s="42"/>
      <c r="DP563" s="42"/>
      <c r="DQ563" s="42"/>
      <c r="DR563" s="42"/>
      <c r="DS563" s="42"/>
      <c r="DT563" s="42"/>
      <c r="DU563" s="42"/>
      <c r="DV563" s="42"/>
      <c r="DW563" s="42"/>
      <c r="DX563" s="42"/>
      <c r="DY563" s="42"/>
      <c r="DZ563" s="42"/>
      <c r="EA563" s="42"/>
      <c r="EB563" s="42"/>
      <c r="EC563" s="42"/>
      <c r="ED563" s="42"/>
      <c r="EE563" s="42"/>
      <c r="EF563" s="42"/>
      <c r="EG563" s="42"/>
      <c r="EH563" s="42"/>
      <c r="EI563" s="42"/>
    </row>
    <row r="564" spans="1:139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  <c r="CW564" s="42"/>
      <c r="CX564" s="42"/>
      <c r="CY564" s="42"/>
      <c r="CZ564" s="42"/>
      <c r="DA564" s="42"/>
      <c r="DB564" s="42"/>
      <c r="DC564" s="42"/>
      <c r="DD564" s="42"/>
      <c r="DE564" s="42"/>
      <c r="DF564" s="42"/>
      <c r="DG564" s="42"/>
      <c r="DH564" s="42"/>
      <c r="DI564" s="42"/>
      <c r="DJ564" s="42"/>
      <c r="DK564" s="42"/>
      <c r="DL564" s="42"/>
      <c r="DM564" s="42"/>
      <c r="DN564" s="42"/>
      <c r="DO564" s="42"/>
      <c r="DP564" s="42"/>
      <c r="DQ564" s="42"/>
      <c r="DR564" s="42"/>
      <c r="DS564" s="42"/>
      <c r="DT564" s="42"/>
      <c r="DU564" s="42"/>
      <c r="DV564" s="42"/>
      <c r="DW564" s="42"/>
      <c r="DX564" s="42"/>
      <c r="DY564" s="42"/>
      <c r="DZ564" s="42"/>
      <c r="EA564" s="42"/>
      <c r="EB564" s="42"/>
      <c r="EC564" s="42"/>
      <c r="ED564" s="42"/>
      <c r="EE564" s="42"/>
      <c r="EF564" s="42"/>
      <c r="EG564" s="42"/>
      <c r="EH564" s="42"/>
      <c r="EI564" s="42"/>
    </row>
    <row r="565" spans="1:139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  <c r="CW565" s="42"/>
      <c r="CX565" s="42"/>
      <c r="CY565" s="42"/>
      <c r="CZ565" s="42"/>
      <c r="DA565" s="42"/>
      <c r="DB565" s="42"/>
      <c r="DC565" s="42"/>
      <c r="DD565" s="42"/>
      <c r="DE565" s="42"/>
      <c r="DF565" s="42"/>
      <c r="DG565" s="42"/>
      <c r="DH565" s="42"/>
      <c r="DI565" s="42"/>
      <c r="DJ565" s="42"/>
      <c r="DK565" s="42"/>
      <c r="DL565" s="42"/>
      <c r="DM565" s="42"/>
      <c r="DN565" s="42"/>
      <c r="DO565" s="42"/>
      <c r="DP565" s="42"/>
      <c r="DQ565" s="42"/>
      <c r="DR565" s="42"/>
      <c r="DS565" s="42"/>
      <c r="DT565" s="42"/>
      <c r="DU565" s="42"/>
      <c r="DV565" s="42"/>
      <c r="DW565" s="42"/>
      <c r="DX565" s="42"/>
      <c r="DY565" s="42"/>
      <c r="DZ565" s="42"/>
      <c r="EA565" s="42"/>
      <c r="EB565" s="42"/>
      <c r="EC565" s="42"/>
      <c r="ED565" s="42"/>
      <c r="EE565" s="42"/>
      <c r="EF565" s="42"/>
      <c r="EG565" s="42"/>
      <c r="EH565" s="42"/>
      <c r="EI565" s="42"/>
    </row>
    <row r="566" spans="1:139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  <c r="CW566" s="42"/>
      <c r="CX566" s="42"/>
      <c r="CY566" s="42"/>
      <c r="CZ566" s="42"/>
      <c r="DA566" s="42"/>
      <c r="DB566" s="42"/>
      <c r="DC566" s="42"/>
      <c r="DD566" s="42"/>
      <c r="DE566" s="42"/>
      <c r="DF566" s="42"/>
      <c r="DG566" s="42"/>
      <c r="DH566" s="42"/>
      <c r="DI566" s="42"/>
      <c r="DJ566" s="42"/>
      <c r="DK566" s="42"/>
      <c r="DL566" s="42"/>
      <c r="DM566" s="42"/>
      <c r="DN566" s="42"/>
      <c r="DO566" s="42"/>
      <c r="DP566" s="42"/>
      <c r="DQ566" s="42"/>
      <c r="DR566" s="42"/>
      <c r="DS566" s="42"/>
      <c r="DT566" s="42"/>
      <c r="DU566" s="42"/>
      <c r="DV566" s="42"/>
      <c r="DW566" s="42"/>
      <c r="DX566" s="42"/>
      <c r="DY566" s="42"/>
      <c r="DZ566" s="42"/>
      <c r="EA566" s="42"/>
      <c r="EB566" s="42"/>
      <c r="EC566" s="42"/>
      <c r="ED566" s="42"/>
      <c r="EE566" s="42"/>
      <c r="EF566" s="42"/>
      <c r="EG566" s="42"/>
      <c r="EH566" s="42"/>
      <c r="EI566" s="42"/>
    </row>
    <row r="567" spans="1:139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  <c r="CW567" s="42"/>
      <c r="CX567" s="42"/>
      <c r="CY567" s="42"/>
      <c r="CZ567" s="42"/>
      <c r="DA567" s="42"/>
      <c r="DB567" s="42"/>
      <c r="DC567" s="42"/>
      <c r="DD567" s="42"/>
      <c r="DE567" s="42"/>
      <c r="DF567" s="42"/>
      <c r="DG567" s="42"/>
      <c r="DH567" s="42"/>
      <c r="DI567" s="42"/>
      <c r="DJ567" s="42"/>
      <c r="DK567" s="42"/>
      <c r="DL567" s="42"/>
      <c r="DM567" s="42"/>
      <c r="DN567" s="42"/>
      <c r="DO567" s="42"/>
      <c r="DP567" s="42"/>
      <c r="DQ567" s="42"/>
      <c r="DR567" s="42"/>
      <c r="DS567" s="42"/>
      <c r="DT567" s="42"/>
      <c r="DU567" s="42"/>
      <c r="DV567" s="42"/>
      <c r="DW567" s="42"/>
      <c r="DX567" s="42"/>
      <c r="DY567" s="42"/>
      <c r="DZ567" s="42"/>
      <c r="EA567" s="42"/>
      <c r="EB567" s="42"/>
      <c r="EC567" s="42"/>
      <c r="ED567" s="42"/>
      <c r="EE567" s="42"/>
      <c r="EF567" s="42"/>
      <c r="EG567" s="42"/>
      <c r="EH567" s="42"/>
      <c r="EI567" s="42"/>
    </row>
    <row r="568" spans="1:139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  <c r="CW568" s="42"/>
      <c r="CX568" s="42"/>
      <c r="CY568" s="42"/>
      <c r="CZ568" s="42"/>
      <c r="DA568" s="42"/>
      <c r="DB568" s="42"/>
      <c r="DC568" s="42"/>
      <c r="DD568" s="42"/>
      <c r="DE568" s="42"/>
      <c r="DF568" s="42"/>
      <c r="DG568" s="42"/>
      <c r="DH568" s="42"/>
      <c r="DI568" s="42"/>
      <c r="DJ568" s="42"/>
      <c r="DK568" s="42"/>
      <c r="DL568" s="42"/>
      <c r="DM568" s="42"/>
      <c r="DN568" s="42"/>
      <c r="DO568" s="42"/>
      <c r="DP568" s="42"/>
      <c r="DQ568" s="42"/>
      <c r="DR568" s="42"/>
      <c r="DS568" s="42"/>
      <c r="DT568" s="42"/>
      <c r="DU568" s="42"/>
      <c r="DV568" s="42"/>
      <c r="DW568" s="42"/>
      <c r="DX568" s="42"/>
      <c r="DY568" s="42"/>
      <c r="DZ568" s="42"/>
      <c r="EA568" s="42"/>
      <c r="EB568" s="42"/>
      <c r="EC568" s="42"/>
      <c r="ED568" s="42"/>
      <c r="EE568" s="42"/>
      <c r="EF568" s="42"/>
      <c r="EG568" s="42"/>
      <c r="EH568" s="42"/>
      <c r="EI568" s="42"/>
    </row>
    <row r="569" spans="1:13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  <c r="CW569" s="42"/>
      <c r="CX569" s="42"/>
      <c r="CY569" s="42"/>
      <c r="CZ569" s="42"/>
      <c r="DA569" s="42"/>
      <c r="DB569" s="42"/>
      <c r="DC569" s="42"/>
      <c r="DD569" s="42"/>
      <c r="DE569" s="42"/>
      <c r="DF569" s="42"/>
      <c r="DG569" s="42"/>
      <c r="DH569" s="42"/>
      <c r="DI569" s="42"/>
      <c r="DJ569" s="42"/>
      <c r="DK569" s="42"/>
      <c r="DL569" s="42"/>
      <c r="DM569" s="42"/>
      <c r="DN569" s="42"/>
      <c r="DO569" s="42"/>
      <c r="DP569" s="42"/>
      <c r="DQ569" s="42"/>
      <c r="DR569" s="42"/>
      <c r="DS569" s="42"/>
      <c r="DT569" s="42"/>
      <c r="DU569" s="42"/>
      <c r="DV569" s="42"/>
      <c r="DW569" s="42"/>
      <c r="DX569" s="42"/>
      <c r="DY569" s="42"/>
      <c r="DZ569" s="42"/>
      <c r="EA569" s="42"/>
      <c r="EB569" s="42"/>
      <c r="EC569" s="42"/>
      <c r="ED569" s="42"/>
      <c r="EE569" s="42"/>
      <c r="EF569" s="42"/>
      <c r="EG569" s="42"/>
      <c r="EH569" s="42"/>
      <c r="EI569" s="42"/>
    </row>
    <row r="570" spans="1:139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  <c r="CW570" s="42"/>
      <c r="CX570" s="42"/>
      <c r="CY570" s="42"/>
      <c r="CZ570" s="42"/>
      <c r="DA570" s="42"/>
      <c r="DB570" s="42"/>
      <c r="DC570" s="42"/>
      <c r="DD570" s="42"/>
      <c r="DE570" s="42"/>
      <c r="DF570" s="42"/>
      <c r="DG570" s="42"/>
      <c r="DH570" s="42"/>
      <c r="DI570" s="42"/>
      <c r="DJ570" s="42"/>
      <c r="DK570" s="42"/>
      <c r="DL570" s="42"/>
      <c r="DM570" s="42"/>
      <c r="DN570" s="42"/>
      <c r="DO570" s="42"/>
      <c r="DP570" s="42"/>
      <c r="DQ570" s="42"/>
      <c r="DR570" s="42"/>
      <c r="DS570" s="42"/>
      <c r="DT570" s="42"/>
      <c r="DU570" s="42"/>
      <c r="DV570" s="42"/>
      <c r="DW570" s="42"/>
      <c r="DX570" s="42"/>
      <c r="DY570" s="42"/>
      <c r="DZ570" s="42"/>
      <c r="EA570" s="42"/>
      <c r="EB570" s="42"/>
      <c r="EC570" s="42"/>
      <c r="ED570" s="42"/>
      <c r="EE570" s="42"/>
      <c r="EF570" s="42"/>
      <c r="EG570" s="42"/>
      <c r="EH570" s="42"/>
      <c r="EI570" s="42"/>
    </row>
    <row r="571" spans="1:139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  <c r="CW571" s="42"/>
      <c r="CX571" s="42"/>
      <c r="CY571" s="42"/>
      <c r="CZ571" s="42"/>
      <c r="DA571" s="42"/>
      <c r="DB571" s="42"/>
      <c r="DC571" s="42"/>
      <c r="DD571" s="42"/>
      <c r="DE571" s="42"/>
      <c r="DF571" s="42"/>
      <c r="DG571" s="42"/>
      <c r="DH571" s="42"/>
      <c r="DI571" s="42"/>
      <c r="DJ571" s="42"/>
      <c r="DK571" s="42"/>
      <c r="DL571" s="42"/>
      <c r="DM571" s="42"/>
      <c r="DN571" s="42"/>
      <c r="DO571" s="42"/>
      <c r="DP571" s="42"/>
      <c r="DQ571" s="42"/>
      <c r="DR571" s="42"/>
      <c r="DS571" s="42"/>
      <c r="DT571" s="42"/>
      <c r="DU571" s="42"/>
      <c r="DV571" s="42"/>
      <c r="DW571" s="42"/>
      <c r="DX571" s="42"/>
      <c r="DY571" s="42"/>
      <c r="DZ571" s="42"/>
      <c r="EA571" s="42"/>
      <c r="EB571" s="42"/>
      <c r="EC571" s="42"/>
      <c r="ED571" s="42"/>
      <c r="EE571" s="42"/>
      <c r="EF571" s="42"/>
      <c r="EG571" s="42"/>
      <c r="EH571" s="42"/>
      <c r="EI571" s="42"/>
    </row>
    <row r="572" spans="1:139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  <c r="CW572" s="42"/>
      <c r="CX572" s="42"/>
      <c r="CY572" s="42"/>
      <c r="CZ572" s="42"/>
      <c r="DA572" s="42"/>
      <c r="DB572" s="42"/>
      <c r="DC572" s="42"/>
      <c r="DD572" s="42"/>
      <c r="DE572" s="42"/>
      <c r="DF572" s="42"/>
      <c r="DG572" s="42"/>
      <c r="DH572" s="42"/>
      <c r="DI572" s="42"/>
      <c r="DJ572" s="42"/>
      <c r="DK572" s="42"/>
      <c r="DL572" s="42"/>
      <c r="DM572" s="42"/>
      <c r="DN572" s="42"/>
      <c r="DO572" s="42"/>
      <c r="DP572" s="42"/>
      <c r="DQ572" s="42"/>
      <c r="DR572" s="42"/>
      <c r="DS572" s="42"/>
      <c r="DT572" s="42"/>
      <c r="DU572" s="42"/>
      <c r="DV572" s="42"/>
      <c r="DW572" s="42"/>
      <c r="DX572" s="42"/>
      <c r="DY572" s="42"/>
      <c r="DZ572" s="42"/>
      <c r="EA572" s="42"/>
      <c r="EB572" s="42"/>
      <c r="EC572" s="42"/>
      <c r="ED572" s="42"/>
      <c r="EE572" s="42"/>
      <c r="EF572" s="42"/>
      <c r="EG572" s="42"/>
      <c r="EH572" s="42"/>
      <c r="EI572" s="42"/>
    </row>
    <row r="573" spans="1:139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  <c r="CW573" s="42"/>
      <c r="CX573" s="42"/>
      <c r="CY573" s="42"/>
      <c r="CZ573" s="42"/>
      <c r="DA573" s="42"/>
      <c r="DB573" s="42"/>
      <c r="DC573" s="42"/>
      <c r="DD573" s="42"/>
      <c r="DE573" s="42"/>
      <c r="DF573" s="42"/>
      <c r="DG573" s="42"/>
      <c r="DH573" s="42"/>
      <c r="DI573" s="42"/>
      <c r="DJ573" s="42"/>
      <c r="DK573" s="42"/>
      <c r="DL573" s="42"/>
      <c r="DM573" s="42"/>
      <c r="DN573" s="42"/>
      <c r="DO573" s="42"/>
      <c r="DP573" s="42"/>
      <c r="DQ573" s="42"/>
      <c r="DR573" s="42"/>
      <c r="DS573" s="42"/>
      <c r="DT573" s="42"/>
      <c r="DU573" s="42"/>
      <c r="DV573" s="42"/>
      <c r="DW573" s="42"/>
      <c r="DX573" s="42"/>
      <c r="DY573" s="42"/>
      <c r="DZ573" s="42"/>
      <c r="EA573" s="42"/>
      <c r="EB573" s="42"/>
      <c r="EC573" s="42"/>
      <c r="ED573" s="42"/>
      <c r="EE573" s="42"/>
      <c r="EF573" s="42"/>
      <c r="EG573" s="42"/>
      <c r="EH573" s="42"/>
      <c r="EI573" s="42"/>
    </row>
    <row r="574" spans="1:139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  <c r="CW574" s="42"/>
      <c r="CX574" s="42"/>
      <c r="CY574" s="42"/>
      <c r="CZ574" s="42"/>
      <c r="DA574" s="42"/>
      <c r="DB574" s="42"/>
      <c r="DC574" s="42"/>
      <c r="DD574" s="42"/>
      <c r="DE574" s="42"/>
      <c r="DF574" s="42"/>
      <c r="DG574" s="42"/>
      <c r="DH574" s="42"/>
      <c r="DI574" s="42"/>
      <c r="DJ574" s="42"/>
      <c r="DK574" s="42"/>
      <c r="DL574" s="42"/>
      <c r="DM574" s="42"/>
      <c r="DN574" s="42"/>
      <c r="DO574" s="42"/>
      <c r="DP574" s="42"/>
      <c r="DQ574" s="42"/>
      <c r="DR574" s="42"/>
      <c r="DS574" s="42"/>
      <c r="DT574" s="42"/>
      <c r="DU574" s="42"/>
      <c r="DV574" s="42"/>
      <c r="DW574" s="42"/>
      <c r="DX574" s="42"/>
      <c r="DY574" s="42"/>
      <c r="DZ574" s="42"/>
      <c r="EA574" s="42"/>
      <c r="EB574" s="42"/>
      <c r="EC574" s="42"/>
      <c r="ED574" s="42"/>
      <c r="EE574" s="42"/>
      <c r="EF574" s="42"/>
      <c r="EG574" s="42"/>
      <c r="EH574" s="42"/>
      <c r="EI574" s="42"/>
    </row>
    <row r="575" spans="1:139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  <c r="CW575" s="42"/>
      <c r="CX575" s="42"/>
      <c r="CY575" s="42"/>
      <c r="CZ575" s="42"/>
      <c r="DA575" s="42"/>
      <c r="DB575" s="42"/>
      <c r="DC575" s="42"/>
      <c r="DD575" s="42"/>
      <c r="DE575" s="42"/>
      <c r="DF575" s="42"/>
      <c r="DG575" s="42"/>
      <c r="DH575" s="42"/>
      <c r="DI575" s="42"/>
      <c r="DJ575" s="42"/>
      <c r="DK575" s="42"/>
      <c r="DL575" s="42"/>
      <c r="DM575" s="42"/>
      <c r="DN575" s="42"/>
      <c r="DO575" s="42"/>
      <c r="DP575" s="42"/>
      <c r="DQ575" s="42"/>
      <c r="DR575" s="42"/>
      <c r="DS575" s="42"/>
      <c r="DT575" s="42"/>
      <c r="DU575" s="42"/>
      <c r="DV575" s="42"/>
      <c r="DW575" s="42"/>
      <c r="DX575" s="42"/>
      <c r="DY575" s="42"/>
      <c r="DZ575" s="42"/>
      <c r="EA575" s="42"/>
      <c r="EB575" s="42"/>
      <c r="EC575" s="42"/>
      <c r="ED575" s="42"/>
      <c r="EE575" s="42"/>
      <c r="EF575" s="42"/>
      <c r="EG575" s="42"/>
      <c r="EH575" s="42"/>
      <c r="EI575" s="42"/>
    </row>
    <row r="576" spans="1:139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  <c r="CW576" s="42"/>
      <c r="CX576" s="42"/>
      <c r="CY576" s="42"/>
      <c r="CZ576" s="42"/>
      <c r="DA576" s="42"/>
      <c r="DB576" s="42"/>
      <c r="DC576" s="42"/>
      <c r="DD576" s="42"/>
      <c r="DE576" s="42"/>
      <c r="DF576" s="42"/>
      <c r="DG576" s="42"/>
      <c r="DH576" s="42"/>
      <c r="DI576" s="42"/>
      <c r="DJ576" s="42"/>
      <c r="DK576" s="42"/>
      <c r="DL576" s="42"/>
      <c r="DM576" s="42"/>
      <c r="DN576" s="42"/>
      <c r="DO576" s="42"/>
      <c r="DP576" s="42"/>
      <c r="DQ576" s="42"/>
      <c r="DR576" s="42"/>
      <c r="DS576" s="42"/>
      <c r="DT576" s="42"/>
      <c r="DU576" s="42"/>
      <c r="DV576" s="42"/>
      <c r="DW576" s="42"/>
      <c r="DX576" s="42"/>
      <c r="DY576" s="42"/>
      <c r="DZ576" s="42"/>
      <c r="EA576" s="42"/>
      <c r="EB576" s="42"/>
      <c r="EC576" s="42"/>
      <c r="ED576" s="42"/>
      <c r="EE576" s="42"/>
      <c r="EF576" s="42"/>
      <c r="EG576" s="42"/>
      <c r="EH576" s="42"/>
      <c r="EI576" s="42"/>
    </row>
    <row r="577" spans="1:139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  <c r="CW577" s="42"/>
      <c r="CX577" s="42"/>
      <c r="CY577" s="42"/>
      <c r="CZ577" s="42"/>
      <c r="DA577" s="42"/>
      <c r="DB577" s="42"/>
      <c r="DC577" s="42"/>
      <c r="DD577" s="42"/>
      <c r="DE577" s="42"/>
      <c r="DF577" s="42"/>
      <c r="DG577" s="42"/>
      <c r="DH577" s="42"/>
      <c r="DI577" s="42"/>
      <c r="DJ577" s="42"/>
      <c r="DK577" s="42"/>
      <c r="DL577" s="42"/>
      <c r="DM577" s="42"/>
      <c r="DN577" s="42"/>
      <c r="DO577" s="42"/>
      <c r="DP577" s="42"/>
      <c r="DQ577" s="42"/>
      <c r="DR577" s="42"/>
      <c r="DS577" s="42"/>
      <c r="DT577" s="42"/>
      <c r="DU577" s="42"/>
      <c r="DV577" s="42"/>
      <c r="DW577" s="42"/>
      <c r="DX577" s="42"/>
      <c r="DY577" s="42"/>
      <c r="DZ577" s="42"/>
      <c r="EA577" s="42"/>
      <c r="EB577" s="42"/>
      <c r="EC577" s="42"/>
      <c r="ED577" s="42"/>
      <c r="EE577" s="42"/>
      <c r="EF577" s="42"/>
      <c r="EG577" s="42"/>
      <c r="EH577" s="42"/>
      <c r="EI577" s="42"/>
    </row>
    <row r="578" spans="1:139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  <c r="CW578" s="42"/>
      <c r="CX578" s="42"/>
      <c r="CY578" s="42"/>
      <c r="CZ578" s="42"/>
      <c r="DA578" s="42"/>
      <c r="DB578" s="42"/>
      <c r="DC578" s="42"/>
      <c r="DD578" s="42"/>
      <c r="DE578" s="42"/>
      <c r="DF578" s="42"/>
      <c r="DG578" s="42"/>
      <c r="DH578" s="42"/>
      <c r="DI578" s="42"/>
      <c r="DJ578" s="42"/>
      <c r="DK578" s="42"/>
      <c r="DL578" s="42"/>
      <c r="DM578" s="42"/>
      <c r="DN578" s="42"/>
      <c r="DO578" s="42"/>
      <c r="DP578" s="42"/>
      <c r="DQ578" s="42"/>
      <c r="DR578" s="42"/>
      <c r="DS578" s="42"/>
      <c r="DT578" s="42"/>
      <c r="DU578" s="42"/>
      <c r="DV578" s="42"/>
      <c r="DW578" s="42"/>
      <c r="DX578" s="42"/>
      <c r="DY578" s="42"/>
      <c r="DZ578" s="42"/>
      <c r="EA578" s="42"/>
      <c r="EB578" s="42"/>
      <c r="EC578" s="42"/>
      <c r="ED578" s="42"/>
      <c r="EE578" s="42"/>
      <c r="EF578" s="42"/>
      <c r="EG578" s="42"/>
      <c r="EH578" s="42"/>
      <c r="EI578" s="42"/>
    </row>
    <row r="579" spans="1:13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  <c r="CW579" s="42"/>
      <c r="CX579" s="42"/>
      <c r="CY579" s="42"/>
      <c r="CZ579" s="42"/>
      <c r="DA579" s="42"/>
      <c r="DB579" s="42"/>
      <c r="DC579" s="42"/>
      <c r="DD579" s="42"/>
      <c r="DE579" s="42"/>
      <c r="DF579" s="42"/>
      <c r="DG579" s="42"/>
      <c r="DH579" s="42"/>
      <c r="DI579" s="42"/>
      <c r="DJ579" s="42"/>
      <c r="DK579" s="42"/>
      <c r="DL579" s="42"/>
      <c r="DM579" s="42"/>
      <c r="DN579" s="42"/>
      <c r="DO579" s="42"/>
      <c r="DP579" s="42"/>
      <c r="DQ579" s="42"/>
      <c r="DR579" s="42"/>
      <c r="DS579" s="42"/>
      <c r="DT579" s="42"/>
      <c r="DU579" s="42"/>
      <c r="DV579" s="42"/>
      <c r="DW579" s="42"/>
      <c r="DX579" s="42"/>
      <c r="DY579" s="42"/>
      <c r="DZ579" s="42"/>
      <c r="EA579" s="42"/>
      <c r="EB579" s="42"/>
      <c r="EC579" s="42"/>
      <c r="ED579" s="42"/>
      <c r="EE579" s="42"/>
      <c r="EF579" s="42"/>
      <c r="EG579" s="42"/>
      <c r="EH579" s="42"/>
      <c r="EI579" s="42"/>
    </row>
    <row r="580" spans="1:139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  <c r="CW580" s="42"/>
      <c r="CX580" s="42"/>
      <c r="CY580" s="42"/>
      <c r="CZ580" s="42"/>
      <c r="DA580" s="42"/>
      <c r="DB580" s="42"/>
      <c r="DC580" s="42"/>
      <c r="DD580" s="42"/>
      <c r="DE580" s="42"/>
      <c r="DF580" s="42"/>
      <c r="DG580" s="42"/>
      <c r="DH580" s="42"/>
      <c r="DI580" s="42"/>
      <c r="DJ580" s="42"/>
      <c r="DK580" s="42"/>
      <c r="DL580" s="42"/>
      <c r="DM580" s="42"/>
      <c r="DN580" s="42"/>
      <c r="DO580" s="42"/>
      <c r="DP580" s="42"/>
      <c r="DQ580" s="42"/>
      <c r="DR580" s="42"/>
      <c r="DS580" s="42"/>
      <c r="DT580" s="42"/>
      <c r="DU580" s="42"/>
      <c r="DV580" s="42"/>
      <c r="DW580" s="42"/>
      <c r="DX580" s="42"/>
      <c r="DY580" s="42"/>
      <c r="DZ580" s="42"/>
      <c r="EA580" s="42"/>
      <c r="EB580" s="42"/>
      <c r="EC580" s="42"/>
      <c r="ED580" s="42"/>
      <c r="EE580" s="42"/>
      <c r="EF580" s="42"/>
      <c r="EG580" s="42"/>
      <c r="EH580" s="42"/>
      <c r="EI580" s="42"/>
    </row>
    <row r="581" spans="1:139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  <c r="CW581" s="42"/>
      <c r="CX581" s="42"/>
      <c r="CY581" s="42"/>
      <c r="CZ581" s="42"/>
      <c r="DA581" s="42"/>
      <c r="DB581" s="42"/>
      <c r="DC581" s="42"/>
      <c r="DD581" s="42"/>
      <c r="DE581" s="42"/>
      <c r="DF581" s="42"/>
      <c r="DG581" s="42"/>
      <c r="DH581" s="42"/>
      <c r="DI581" s="42"/>
      <c r="DJ581" s="42"/>
      <c r="DK581" s="42"/>
      <c r="DL581" s="42"/>
      <c r="DM581" s="42"/>
      <c r="DN581" s="42"/>
      <c r="DO581" s="42"/>
      <c r="DP581" s="42"/>
      <c r="DQ581" s="42"/>
      <c r="DR581" s="42"/>
      <c r="DS581" s="42"/>
      <c r="DT581" s="42"/>
      <c r="DU581" s="42"/>
      <c r="DV581" s="42"/>
      <c r="DW581" s="42"/>
      <c r="DX581" s="42"/>
      <c r="DY581" s="42"/>
      <c r="DZ581" s="42"/>
      <c r="EA581" s="42"/>
      <c r="EB581" s="42"/>
      <c r="EC581" s="42"/>
      <c r="ED581" s="42"/>
      <c r="EE581" s="42"/>
      <c r="EF581" s="42"/>
      <c r="EG581" s="42"/>
      <c r="EH581" s="42"/>
      <c r="EI581" s="42"/>
    </row>
    <row r="582" spans="1:139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  <c r="CW582" s="42"/>
      <c r="CX582" s="42"/>
      <c r="CY582" s="42"/>
      <c r="CZ582" s="42"/>
      <c r="DA582" s="42"/>
      <c r="DB582" s="42"/>
      <c r="DC582" s="42"/>
      <c r="DD582" s="42"/>
      <c r="DE582" s="42"/>
      <c r="DF582" s="42"/>
      <c r="DG582" s="42"/>
      <c r="DH582" s="42"/>
      <c r="DI582" s="42"/>
      <c r="DJ582" s="42"/>
      <c r="DK582" s="42"/>
      <c r="DL582" s="42"/>
      <c r="DM582" s="42"/>
      <c r="DN582" s="42"/>
      <c r="DO582" s="42"/>
      <c r="DP582" s="42"/>
      <c r="DQ582" s="42"/>
      <c r="DR582" s="42"/>
      <c r="DS582" s="42"/>
      <c r="DT582" s="42"/>
      <c r="DU582" s="42"/>
      <c r="DV582" s="42"/>
      <c r="DW582" s="42"/>
      <c r="DX582" s="42"/>
      <c r="DY582" s="42"/>
      <c r="DZ582" s="42"/>
      <c r="EA582" s="42"/>
      <c r="EB582" s="42"/>
      <c r="EC582" s="42"/>
      <c r="ED582" s="42"/>
      <c r="EE582" s="42"/>
      <c r="EF582" s="42"/>
      <c r="EG582" s="42"/>
      <c r="EH582" s="42"/>
      <c r="EI582" s="42"/>
    </row>
    <row r="583" spans="1:139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  <c r="CW583" s="42"/>
      <c r="CX583" s="42"/>
      <c r="CY583" s="42"/>
      <c r="CZ583" s="42"/>
      <c r="DA583" s="42"/>
      <c r="DB583" s="42"/>
      <c r="DC583" s="42"/>
      <c r="DD583" s="42"/>
      <c r="DE583" s="42"/>
      <c r="DF583" s="42"/>
      <c r="DG583" s="42"/>
      <c r="DH583" s="42"/>
      <c r="DI583" s="42"/>
      <c r="DJ583" s="42"/>
      <c r="DK583" s="42"/>
      <c r="DL583" s="42"/>
      <c r="DM583" s="42"/>
      <c r="DN583" s="42"/>
      <c r="DO583" s="42"/>
      <c r="DP583" s="42"/>
      <c r="DQ583" s="42"/>
      <c r="DR583" s="42"/>
      <c r="DS583" s="42"/>
      <c r="DT583" s="42"/>
      <c r="DU583" s="42"/>
      <c r="DV583" s="42"/>
      <c r="DW583" s="42"/>
      <c r="DX583" s="42"/>
      <c r="DY583" s="42"/>
      <c r="DZ583" s="42"/>
      <c r="EA583" s="42"/>
      <c r="EB583" s="42"/>
      <c r="EC583" s="42"/>
      <c r="ED583" s="42"/>
      <c r="EE583" s="42"/>
      <c r="EF583" s="42"/>
      <c r="EG583" s="42"/>
      <c r="EH583" s="42"/>
      <c r="EI583" s="42"/>
    </row>
    <row r="584" spans="1:139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  <c r="CW584" s="42"/>
      <c r="CX584" s="42"/>
      <c r="CY584" s="42"/>
      <c r="CZ584" s="42"/>
      <c r="DA584" s="42"/>
      <c r="DB584" s="42"/>
      <c r="DC584" s="42"/>
      <c r="DD584" s="42"/>
      <c r="DE584" s="42"/>
      <c r="DF584" s="42"/>
      <c r="DG584" s="42"/>
      <c r="DH584" s="42"/>
      <c r="DI584" s="42"/>
      <c r="DJ584" s="42"/>
      <c r="DK584" s="42"/>
      <c r="DL584" s="42"/>
      <c r="DM584" s="42"/>
      <c r="DN584" s="42"/>
      <c r="DO584" s="42"/>
      <c r="DP584" s="42"/>
      <c r="DQ584" s="42"/>
      <c r="DR584" s="42"/>
      <c r="DS584" s="42"/>
      <c r="DT584" s="42"/>
      <c r="DU584" s="42"/>
      <c r="DV584" s="42"/>
      <c r="DW584" s="42"/>
      <c r="DX584" s="42"/>
      <c r="DY584" s="42"/>
      <c r="DZ584" s="42"/>
      <c r="EA584" s="42"/>
      <c r="EB584" s="42"/>
      <c r="EC584" s="42"/>
      <c r="ED584" s="42"/>
      <c r="EE584" s="42"/>
      <c r="EF584" s="42"/>
      <c r="EG584" s="42"/>
      <c r="EH584" s="42"/>
      <c r="EI584" s="42"/>
    </row>
    <row r="585" spans="1:139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  <c r="CW585" s="42"/>
      <c r="CX585" s="42"/>
      <c r="CY585" s="42"/>
      <c r="CZ585" s="42"/>
      <c r="DA585" s="42"/>
      <c r="DB585" s="42"/>
      <c r="DC585" s="42"/>
      <c r="DD585" s="42"/>
      <c r="DE585" s="42"/>
      <c r="DF585" s="42"/>
      <c r="DG585" s="42"/>
      <c r="DH585" s="42"/>
      <c r="DI585" s="42"/>
      <c r="DJ585" s="42"/>
      <c r="DK585" s="42"/>
      <c r="DL585" s="42"/>
      <c r="DM585" s="42"/>
      <c r="DN585" s="42"/>
      <c r="DO585" s="42"/>
      <c r="DP585" s="42"/>
      <c r="DQ585" s="42"/>
      <c r="DR585" s="42"/>
      <c r="DS585" s="42"/>
      <c r="DT585" s="42"/>
      <c r="DU585" s="42"/>
      <c r="DV585" s="42"/>
      <c r="DW585" s="42"/>
      <c r="DX585" s="42"/>
      <c r="DY585" s="42"/>
      <c r="DZ585" s="42"/>
      <c r="EA585" s="42"/>
      <c r="EB585" s="42"/>
      <c r="EC585" s="42"/>
      <c r="ED585" s="42"/>
      <c r="EE585" s="42"/>
      <c r="EF585" s="42"/>
      <c r="EG585" s="42"/>
      <c r="EH585" s="42"/>
      <c r="EI585" s="42"/>
    </row>
    <row r="586" spans="1:139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  <c r="CW586" s="42"/>
      <c r="CX586" s="42"/>
      <c r="CY586" s="42"/>
      <c r="CZ586" s="42"/>
      <c r="DA586" s="42"/>
      <c r="DB586" s="42"/>
      <c r="DC586" s="42"/>
      <c r="DD586" s="42"/>
      <c r="DE586" s="42"/>
      <c r="DF586" s="42"/>
      <c r="DG586" s="42"/>
      <c r="DH586" s="42"/>
      <c r="DI586" s="42"/>
      <c r="DJ586" s="42"/>
      <c r="DK586" s="42"/>
      <c r="DL586" s="42"/>
      <c r="DM586" s="42"/>
      <c r="DN586" s="42"/>
      <c r="DO586" s="42"/>
      <c r="DP586" s="42"/>
      <c r="DQ586" s="42"/>
      <c r="DR586" s="42"/>
      <c r="DS586" s="42"/>
      <c r="DT586" s="42"/>
      <c r="DU586" s="42"/>
      <c r="DV586" s="42"/>
      <c r="DW586" s="42"/>
      <c r="DX586" s="42"/>
      <c r="DY586" s="42"/>
      <c r="DZ586" s="42"/>
      <c r="EA586" s="42"/>
      <c r="EB586" s="42"/>
      <c r="EC586" s="42"/>
      <c r="ED586" s="42"/>
      <c r="EE586" s="42"/>
      <c r="EF586" s="42"/>
      <c r="EG586" s="42"/>
      <c r="EH586" s="42"/>
      <c r="EI586" s="42"/>
    </row>
    <row r="587" spans="1:139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  <c r="CX587" s="42"/>
      <c r="CY587" s="42"/>
      <c r="CZ587" s="42"/>
      <c r="DA587" s="42"/>
      <c r="DB587" s="42"/>
      <c r="DC587" s="42"/>
      <c r="DD587" s="42"/>
      <c r="DE587" s="42"/>
      <c r="DF587" s="42"/>
      <c r="DG587" s="42"/>
      <c r="DH587" s="42"/>
      <c r="DI587" s="42"/>
      <c r="DJ587" s="4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</row>
    <row r="588" spans="1:139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  <c r="CW588" s="42"/>
      <c r="CX588" s="42"/>
      <c r="CY588" s="42"/>
      <c r="CZ588" s="42"/>
      <c r="DA588" s="42"/>
      <c r="DB588" s="42"/>
      <c r="DC588" s="42"/>
      <c r="DD588" s="42"/>
      <c r="DE588" s="42"/>
      <c r="DF588" s="42"/>
      <c r="DG588" s="42"/>
      <c r="DH588" s="42"/>
      <c r="DI588" s="42"/>
      <c r="DJ588" s="42"/>
      <c r="DK588" s="42"/>
      <c r="DL588" s="42"/>
      <c r="DM588" s="42"/>
      <c r="DN588" s="42"/>
      <c r="DO588" s="42"/>
      <c r="DP588" s="42"/>
      <c r="DQ588" s="42"/>
      <c r="DR588" s="42"/>
      <c r="DS588" s="42"/>
      <c r="DT588" s="42"/>
      <c r="DU588" s="42"/>
      <c r="DV588" s="42"/>
      <c r="DW588" s="42"/>
      <c r="DX588" s="42"/>
      <c r="DY588" s="42"/>
      <c r="DZ588" s="42"/>
      <c r="EA588" s="42"/>
      <c r="EB588" s="42"/>
      <c r="EC588" s="42"/>
      <c r="ED588" s="42"/>
      <c r="EE588" s="42"/>
      <c r="EF588" s="42"/>
      <c r="EG588" s="42"/>
      <c r="EH588" s="42"/>
      <c r="EI588" s="42"/>
    </row>
    <row r="589" spans="1:13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  <c r="CW589" s="42"/>
      <c r="CX589" s="42"/>
      <c r="CY589" s="42"/>
      <c r="CZ589" s="42"/>
      <c r="DA589" s="42"/>
      <c r="DB589" s="42"/>
      <c r="DC589" s="42"/>
      <c r="DD589" s="42"/>
      <c r="DE589" s="42"/>
      <c r="DF589" s="42"/>
      <c r="DG589" s="42"/>
      <c r="DH589" s="42"/>
      <c r="DI589" s="42"/>
      <c r="DJ589" s="42"/>
      <c r="DK589" s="42"/>
      <c r="DL589" s="42"/>
      <c r="DM589" s="42"/>
      <c r="DN589" s="42"/>
      <c r="DO589" s="42"/>
      <c r="DP589" s="42"/>
      <c r="DQ589" s="42"/>
      <c r="DR589" s="42"/>
      <c r="DS589" s="42"/>
      <c r="DT589" s="42"/>
      <c r="DU589" s="42"/>
      <c r="DV589" s="42"/>
      <c r="DW589" s="42"/>
      <c r="DX589" s="42"/>
      <c r="DY589" s="42"/>
      <c r="DZ589" s="42"/>
      <c r="EA589" s="42"/>
      <c r="EB589" s="42"/>
      <c r="EC589" s="42"/>
      <c r="ED589" s="42"/>
      <c r="EE589" s="42"/>
      <c r="EF589" s="42"/>
      <c r="EG589" s="42"/>
      <c r="EH589" s="42"/>
      <c r="EI589" s="42"/>
    </row>
    <row r="590" spans="1:139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  <c r="CW590" s="42"/>
      <c r="CX590" s="42"/>
      <c r="CY590" s="42"/>
      <c r="CZ590" s="42"/>
      <c r="DA590" s="42"/>
      <c r="DB590" s="42"/>
      <c r="DC590" s="42"/>
      <c r="DD590" s="42"/>
      <c r="DE590" s="42"/>
      <c r="DF590" s="42"/>
      <c r="DG590" s="42"/>
      <c r="DH590" s="42"/>
      <c r="DI590" s="42"/>
      <c r="DJ590" s="42"/>
      <c r="DK590" s="42"/>
      <c r="DL590" s="42"/>
      <c r="DM590" s="42"/>
      <c r="DN590" s="42"/>
      <c r="DO590" s="42"/>
      <c r="DP590" s="42"/>
      <c r="DQ590" s="42"/>
      <c r="DR590" s="42"/>
      <c r="DS590" s="42"/>
      <c r="DT590" s="42"/>
      <c r="DU590" s="42"/>
      <c r="DV590" s="42"/>
      <c r="DW590" s="42"/>
      <c r="DX590" s="42"/>
      <c r="DY590" s="42"/>
      <c r="DZ590" s="42"/>
      <c r="EA590" s="42"/>
      <c r="EB590" s="42"/>
      <c r="EC590" s="42"/>
      <c r="ED590" s="42"/>
      <c r="EE590" s="42"/>
      <c r="EF590" s="42"/>
      <c r="EG590" s="42"/>
      <c r="EH590" s="42"/>
      <c r="EI590" s="42"/>
    </row>
    <row r="591" spans="1:139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  <c r="CW591" s="42"/>
      <c r="CX591" s="42"/>
      <c r="CY591" s="42"/>
      <c r="CZ591" s="42"/>
      <c r="DA591" s="42"/>
      <c r="DB591" s="42"/>
      <c r="DC591" s="42"/>
      <c r="DD591" s="42"/>
      <c r="DE591" s="42"/>
      <c r="DF591" s="42"/>
      <c r="DG591" s="42"/>
      <c r="DH591" s="42"/>
      <c r="DI591" s="42"/>
      <c r="DJ591" s="42"/>
      <c r="DK591" s="42"/>
      <c r="DL591" s="42"/>
      <c r="DM591" s="42"/>
      <c r="DN591" s="42"/>
      <c r="DO591" s="42"/>
      <c r="DP591" s="42"/>
      <c r="DQ591" s="42"/>
      <c r="DR591" s="42"/>
      <c r="DS591" s="42"/>
      <c r="DT591" s="42"/>
      <c r="DU591" s="42"/>
      <c r="DV591" s="42"/>
      <c r="DW591" s="42"/>
      <c r="DX591" s="42"/>
      <c r="DY591" s="42"/>
      <c r="DZ591" s="42"/>
      <c r="EA591" s="42"/>
      <c r="EB591" s="42"/>
      <c r="EC591" s="42"/>
      <c r="ED591" s="42"/>
      <c r="EE591" s="42"/>
      <c r="EF591" s="42"/>
      <c r="EG591" s="42"/>
      <c r="EH591" s="42"/>
      <c r="EI591" s="42"/>
    </row>
    <row r="592" spans="1:139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  <c r="CW592" s="42"/>
      <c r="CX592" s="42"/>
      <c r="CY592" s="42"/>
      <c r="CZ592" s="42"/>
      <c r="DA592" s="42"/>
      <c r="DB592" s="42"/>
      <c r="DC592" s="42"/>
      <c r="DD592" s="42"/>
      <c r="DE592" s="42"/>
      <c r="DF592" s="42"/>
      <c r="DG592" s="42"/>
      <c r="DH592" s="42"/>
      <c r="DI592" s="42"/>
      <c r="DJ592" s="42"/>
      <c r="DK592" s="42"/>
      <c r="DL592" s="42"/>
      <c r="DM592" s="42"/>
      <c r="DN592" s="42"/>
      <c r="DO592" s="42"/>
      <c r="DP592" s="42"/>
      <c r="DQ592" s="42"/>
      <c r="DR592" s="42"/>
      <c r="DS592" s="42"/>
      <c r="DT592" s="42"/>
      <c r="DU592" s="42"/>
      <c r="DV592" s="42"/>
      <c r="DW592" s="42"/>
      <c r="DX592" s="42"/>
      <c r="DY592" s="42"/>
      <c r="DZ592" s="42"/>
      <c r="EA592" s="42"/>
      <c r="EB592" s="42"/>
      <c r="EC592" s="42"/>
      <c r="ED592" s="42"/>
      <c r="EE592" s="42"/>
      <c r="EF592" s="42"/>
      <c r="EG592" s="42"/>
      <c r="EH592" s="42"/>
      <c r="EI592" s="42"/>
    </row>
    <row r="593" spans="1:139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  <c r="CW593" s="42"/>
      <c r="CX593" s="42"/>
      <c r="CY593" s="42"/>
      <c r="CZ593" s="42"/>
      <c r="DA593" s="42"/>
      <c r="DB593" s="42"/>
      <c r="DC593" s="42"/>
      <c r="DD593" s="42"/>
      <c r="DE593" s="42"/>
      <c r="DF593" s="42"/>
      <c r="DG593" s="42"/>
      <c r="DH593" s="42"/>
      <c r="DI593" s="42"/>
      <c r="DJ593" s="42"/>
      <c r="DK593" s="42"/>
      <c r="DL593" s="42"/>
      <c r="DM593" s="42"/>
      <c r="DN593" s="42"/>
      <c r="DO593" s="42"/>
      <c r="DP593" s="42"/>
      <c r="DQ593" s="42"/>
      <c r="DR593" s="42"/>
      <c r="DS593" s="42"/>
      <c r="DT593" s="42"/>
      <c r="DU593" s="42"/>
      <c r="DV593" s="42"/>
      <c r="DW593" s="42"/>
      <c r="DX593" s="42"/>
      <c r="DY593" s="42"/>
      <c r="DZ593" s="42"/>
      <c r="EA593" s="42"/>
      <c r="EB593" s="42"/>
      <c r="EC593" s="42"/>
      <c r="ED593" s="42"/>
      <c r="EE593" s="42"/>
      <c r="EF593" s="42"/>
      <c r="EG593" s="42"/>
      <c r="EH593" s="42"/>
      <c r="EI593" s="42"/>
    </row>
    <row r="594" spans="1:139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  <c r="CW594" s="42"/>
      <c r="CX594" s="42"/>
      <c r="CY594" s="42"/>
      <c r="CZ594" s="42"/>
      <c r="DA594" s="42"/>
      <c r="DB594" s="42"/>
      <c r="DC594" s="42"/>
      <c r="DD594" s="42"/>
      <c r="DE594" s="42"/>
      <c r="DF594" s="42"/>
      <c r="DG594" s="42"/>
      <c r="DH594" s="42"/>
      <c r="DI594" s="42"/>
      <c r="DJ594" s="42"/>
      <c r="DK594" s="42"/>
      <c r="DL594" s="42"/>
      <c r="DM594" s="42"/>
      <c r="DN594" s="42"/>
      <c r="DO594" s="42"/>
      <c r="DP594" s="42"/>
      <c r="DQ594" s="42"/>
      <c r="DR594" s="42"/>
      <c r="DS594" s="42"/>
      <c r="DT594" s="42"/>
      <c r="DU594" s="42"/>
      <c r="DV594" s="42"/>
      <c r="DW594" s="42"/>
      <c r="DX594" s="42"/>
      <c r="DY594" s="42"/>
      <c r="DZ594" s="42"/>
      <c r="EA594" s="42"/>
      <c r="EB594" s="42"/>
      <c r="EC594" s="42"/>
      <c r="ED594" s="42"/>
      <c r="EE594" s="42"/>
      <c r="EF594" s="42"/>
      <c r="EG594" s="42"/>
      <c r="EH594" s="42"/>
      <c r="EI594" s="42"/>
    </row>
    <row r="595" spans="1:139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  <c r="CW595" s="42"/>
      <c r="CX595" s="42"/>
      <c r="CY595" s="42"/>
      <c r="CZ595" s="42"/>
      <c r="DA595" s="42"/>
      <c r="DB595" s="42"/>
      <c r="DC595" s="42"/>
      <c r="DD595" s="42"/>
      <c r="DE595" s="42"/>
      <c r="DF595" s="42"/>
      <c r="DG595" s="42"/>
      <c r="DH595" s="42"/>
      <c r="DI595" s="42"/>
      <c r="DJ595" s="42"/>
      <c r="DK595" s="42"/>
      <c r="DL595" s="42"/>
      <c r="DM595" s="42"/>
      <c r="DN595" s="42"/>
      <c r="DO595" s="42"/>
      <c r="DP595" s="42"/>
      <c r="DQ595" s="42"/>
      <c r="DR595" s="42"/>
      <c r="DS595" s="42"/>
      <c r="DT595" s="42"/>
      <c r="DU595" s="42"/>
      <c r="DV595" s="42"/>
      <c r="DW595" s="42"/>
      <c r="DX595" s="42"/>
      <c r="DY595" s="42"/>
      <c r="DZ595" s="42"/>
      <c r="EA595" s="42"/>
      <c r="EB595" s="42"/>
      <c r="EC595" s="42"/>
      <c r="ED595" s="42"/>
      <c r="EE595" s="42"/>
      <c r="EF595" s="42"/>
      <c r="EG595" s="42"/>
      <c r="EH595" s="42"/>
      <c r="EI595" s="42"/>
    </row>
    <row r="596" spans="1:139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  <c r="CW596" s="42"/>
      <c r="CX596" s="42"/>
      <c r="CY596" s="42"/>
      <c r="CZ596" s="42"/>
      <c r="DA596" s="42"/>
      <c r="DB596" s="42"/>
      <c r="DC596" s="42"/>
      <c r="DD596" s="42"/>
      <c r="DE596" s="42"/>
      <c r="DF596" s="42"/>
      <c r="DG596" s="42"/>
      <c r="DH596" s="42"/>
      <c r="DI596" s="42"/>
      <c r="DJ596" s="42"/>
      <c r="DK596" s="42"/>
      <c r="DL596" s="42"/>
      <c r="DM596" s="42"/>
      <c r="DN596" s="42"/>
      <c r="DO596" s="42"/>
      <c r="DP596" s="42"/>
      <c r="DQ596" s="42"/>
      <c r="DR596" s="42"/>
      <c r="DS596" s="42"/>
      <c r="DT596" s="42"/>
      <c r="DU596" s="42"/>
      <c r="DV596" s="42"/>
      <c r="DW596" s="42"/>
      <c r="DX596" s="42"/>
      <c r="DY596" s="42"/>
      <c r="DZ596" s="42"/>
      <c r="EA596" s="42"/>
      <c r="EB596" s="42"/>
      <c r="EC596" s="42"/>
      <c r="ED596" s="42"/>
      <c r="EE596" s="42"/>
      <c r="EF596" s="42"/>
      <c r="EG596" s="42"/>
      <c r="EH596" s="42"/>
      <c r="EI596" s="42"/>
    </row>
    <row r="597" spans="1:139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  <c r="CW597" s="42"/>
      <c r="CX597" s="42"/>
      <c r="CY597" s="42"/>
      <c r="CZ597" s="42"/>
      <c r="DA597" s="42"/>
      <c r="DB597" s="42"/>
      <c r="DC597" s="42"/>
      <c r="DD597" s="42"/>
      <c r="DE597" s="42"/>
      <c r="DF597" s="42"/>
      <c r="DG597" s="42"/>
      <c r="DH597" s="42"/>
      <c r="DI597" s="42"/>
      <c r="DJ597" s="42"/>
      <c r="DK597" s="42"/>
      <c r="DL597" s="42"/>
      <c r="DM597" s="42"/>
      <c r="DN597" s="42"/>
      <c r="DO597" s="42"/>
      <c r="DP597" s="42"/>
      <c r="DQ597" s="42"/>
      <c r="DR597" s="42"/>
      <c r="DS597" s="42"/>
      <c r="DT597" s="42"/>
      <c r="DU597" s="42"/>
      <c r="DV597" s="42"/>
      <c r="DW597" s="42"/>
      <c r="DX597" s="42"/>
      <c r="DY597" s="42"/>
      <c r="DZ597" s="42"/>
      <c r="EA597" s="42"/>
      <c r="EB597" s="42"/>
      <c r="EC597" s="42"/>
      <c r="ED597" s="42"/>
      <c r="EE597" s="42"/>
      <c r="EF597" s="42"/>
      <c r="EG597" s="42"/>
      <c r="EH597" s="42"/>
      <c r="EI597" s="42"/>
    </row>
    <row r="598" spans="1:139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  <c r="CW598" s="42"/>
      <c r="CX598" s="42"/>
      <c r="CY598" s="42"/>
      <c r="CZ598" s="42"/>
      <c r="DA598" s="42"/>
      <c r="DB598" s="42"/>
      <c r="DC598" s="42"/>
      <c r="DD598" s="42"/>
      <c r="DE598" s="42"/>
      <c r="DF598" s="42"/>
      <c r="DG598" s="42"/>
      <c r="DH598" s="42"/>
      <c r="DI598" s="42"/>
      <c r="DJ598" s="42"/>
      <c r="DK598" s="42"/>
      <c r="DL598" s="42"/>
      <c r="DM598" s="42"/>
      <c r="DN598" s="42"/>
      <c r="DO598" s="42"/>
      <c r="DP598" s="42"/>
      <c r="DQ598" s="42"/>
      <c r="DR598" s="42"/>
      <c r="DS598" s="42"/>
      <c r="DT598" s="42"/>
      <c r="DU598" s="42"/>
      <c r="DV598" s="42"/>
      <c r="DW598" s="42"/>
      <c r="DX598" s="42"/>
      <c r="DY598" s="42"/>
      <c r="DZ598" s="42"/>
      <c r="EA598" s="42"/>
      <c r="EB598" s="42"/>
      <c r="EC598" s="42"/>
      <c r="ED598" s="42"/>
      <c r="EE598" s="42"/>
      <c r="EF598" s="42"/>
      <c r="EG598" s="42"/>
      <c r="EH598" s="42"/>
      <c r="EI598" s="42"/>
    </row>
    <row r="599" spans="1:13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  <c r="CW599" s="42"/>
      <c r="CX599" s="42"/>
      <c r="CY599" s="42"/>
      <c r="CZ599" s="42"/>
      <c r="DA599" s="42"/>
      <c r="DB599" s="42"/>
      <c r="DC599" s="42"/>
      <c r="DD599" s="42"/>
      <c r="DE599" s="42"/>
      <c r="DF599" s="42"/>
      <c r="DG599" s="42"/>
      <c r="DH599" s="42"/>
      <c r="DI599" s="42"/>
      <c r="DJ599" s="42"/>
      <c r="DK599" s="42"/>
      <c r="DL599" s="42"/>
      <c r="DM599" s="42"/>
      <c r="DN599" s="42"/>
      <c r="DO599" s="42"/>
      <c r="DP599" s="42"/>
      <c r="DQ599" s="42"/>
      <c r="DR599" s="42"/>
      <c r="DS599" s="42"/>
      <c r="DT599" s="42"/>
      <c r="DU599" s="42"/>
      <c r="DV599" s="42"/>
      <c r="DW599" s="42"/>
      <c r="DX599" s="42"/>
      <c r="DY599" s="42"/>
      <c r="DZ599" s="42"/>
      <c r="EA599" s="42"/>
      <c r="EB599" s="42"/>
      <c r="EC599" s="42"/>
      <c r="ED599" s="42"/>
      <c r="EE599" s="42"/>
      <c r="EF599" s="42"/>
      <c r="EG599" s="42"/>
      <c r="EH599" s="42"/>
      <c r="EI599" s="42"/>
    </row>
    <row r="600" spans="1:139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  <c r="CW600" s="42"/>
      <c r="CX600" s="42"/>
      <c r="CY600" s="42"/>
      <c r="CZ600" s="42"/>
      <c r="DA600" s="42"/>
      <c r="DB600" s="42"/>
      <c r="DC600" s="42"/>
      <c r="DD600" s="42"/>
      <c r="DE600" s="42"/>
      <c r="DF600" s="42"/>
      <c r="DG600" s="42"/>
      <c r="DH600" s="42"/>
      <c r="DI600" s="42"/>
      <c r="DJ600" s="42"/>
      <c r="DK600" s="42"/>
      <c r="DL600" s="42"/>
      <c r="DM600" s="42"/>
      <c r="DN600" s="42"/>
      <c r="DO600" s="42"/>
      <c r="DP600" s="42"/>
      <c r="DQ600" s="42"/>
      <c r="DR600" s="42"/>
      <c r="DS600" s="42"/>
      <c r="DT600" s="42"/>
      <c r="DU600" s="42"/>
      <c r="DV600" s="42"/>
      <c r="DW600" s="42"/>
      <c r="DX600" s="42"/>
      <c r="DY600" s="42"/>
      <c r="DZ600" s="42"/>
      <c r="EA600" s="42"/>
      <c r="EB600" s="42"/>
      <c r="EC600" s="42"/>
      <c r="ED600" s="42"/>
      <c r="EE600" s="42"/>
      <c r="EF600" s="42"/>
      <c r="EG600" s="42"/>
      <c r="EH600" s="42"/>
      <c r="EI600" s="42"/>
    </row>
    <row r="601" spans="1:139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  <c r="CW601" s="42"/>
      <c r="CX601" s="42"/>
      <c r="CY601" s="42"/>
      <c r="CZ601" s="42"/>
      <c r="DA601" s="42"/>
      <c r="DB601" s="42"/>
      <c r="DC601" s="42"/>
      <c r="DD601" s="42"/>
      <c r="DE601" s="42"/>
      <c r="DF601" s="42"/>
      <c r="DG601" s="42"/>
      <c r="DH601" s="42"/>
      <c r="DI601" s="42"/>
      <c r="DJ601" s="42"/>
      <c r="DK601" s="42"/>
      <c r="DL601" s="42"/>
      <c r="DM601" s="42"/>
      <c r="DN601" s="42"/>
      <c r="DO601" s="42"/>
      <c r="DP601" s="42"/>
      <c r="DQ601" s="42"/>
      <c r="DR601" s="42"/>
      <c r="DS601" s="42"/>
      <c r="DT601" s="42"/>
      <c r="DU601" s="42"/>
      <c r="DV601" s="42"/>
      <c r="DW601" s="42"/>
      <c r="DX601" s="42"/>
      <c r="DY601" s="42"/>
      <c r="DZ601" s="42"/>
      <c r="EA601" s="42"/>
      <c r="EB601" s="42"/>
      <c r="EC601" s="42"/>
      <c r="ED601" s="42"/>
      <c r="EE601" s="42"/>
      <c r="EF601" s="42"/>
      <c r="EG601" s="42"/>
      <c r="EH601" s="42"/>
      <c r="EI601" s="42"/>
    </row>
    <row r="602" spans="1:139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  <c r="CW602" s="42"/>
      <c r="CX602" s="42"/>
      <c r="CY602" s="42"/>
      <c r="CZ602" s="42"/>
      <c r="DA602" s="42"/>
      <c r="DB602" s="42"/>
      <c r="DC602" s="42"/>
      <c r="DD602" s="42"/>
      <c r="DE602" s="42"/>
      <c r="DF602" s="42"/>
      <c r="DG602" s="42"/>
      <c r="DH602" s="42"/>
      <c r="DI602" s="42"/>
      <c r="DJ602" s="42"/>
      <c r="DK602" s="42"/>
      <c r="DL602" s="42"/>
      <c r="DM602" s="42"/>
      <c r="DN602" s="42"/>
      <c r="DO602" s="42"/>
      <c r="DP602" s="42"/>
      <c r="DQ602" s="42"/>
      <c r="DR602" s="42"/>
      <c r="DS602" s="42"/>
      <c r="DT602" s="42"/>
      <c r="DU602" s="42"/>
      <c r="DV602" s="42"/>
      <c r="DW602" s="42"/>
      <c r="DX602" s="42"/>
      <c r="DY602" s="42"/>
      <c r="DZ602" s="42"/>
      <c r="EA602" s="42"/>
      <c r="EB602" s="42"/>
      <c r="EC602" s="42"/>
      <c r="ED602" s="42"/>
      <c r="EE602" s="42"/>
      <c r="EF602" s="42"/>
      <c r="EG602" s="42"/>
      <c r="EH602" s="42"/>
      <c r="EI602" s="42"/>
    </row>
    <row r="603" spans="1:139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  <c r="CW603" s="42"/>
      <c r="CX603" s="42"/>
      <c r="CY603" s="42"/>
      <c r="CZ603" s="42"/>
      <c r="DA603" s="42"/>
      <c r="DB603" s="42"/>
      <c r="DC603" s="42"/>
      <c r="DD603" s="42"/>
      <c r="DE603" s="42"/>
      <c r="DF603" s="42"/>
      <c r="DG603" s="42"/>
      <c r="DH603" s="42"/>
      <c r="DI603" s="42"/>
      <c r="DJ603" s="42"/>
      <c r="DK603" s="42"/>
      <c r="DL603" s="42"/>
      <c r="DM603" s="42"/>
      <c r="DN603" s="42"/>
      <c r="DO603" s="42"/>
      <c r="DP603" s="42"/>
      <c r="DQ603" s="42"/>
      <c r="DR603" s="42"/>
      <c r="DS603" s="42"/>
      <c r="DT603" s="42"/>
      <c r="DU603" s="42"/>
      <c r="DV603" s="42"/>
      <c r="DW603" s="42"/>
      <c r="DX603" s="42"/>
      <c r="DY603" s="42"/>
      <c r="DZ603" s="42"/>
      <c r="EA603" s="42"/>
      <c r="EB603" s="42"/>
      <c r="EC603" s="42"/>
      <c r="ED603" s="42"/>
      <c r="EE603" s="42"/>
      <c r="EF603" s="42"/>
      <c r="EG603" s="42"/>
      <c r="EH603" s="42"/>
      <c r="EI603" s="42"/>
    </row>
    <row r="604" spans="1:139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  <c r="CW604" s="42"/>
      <c r="CX604" s="42"/>
      <c r="CY604" s="42"/>
      <c r="CZ604" s="42"/>
      <c r="DA604" s="42"/>
      <c r="DB604" s="42"/>
      <c r="DC604" s="42"/>
      <c r="DD604" s="42"/>
      <c r="DE604" s="42"/>
      <c r="DF604" s="42"/>
      <c r="DG604" s="42"/>
      <c r="DH604" s="42"/>
      <c r="DI604" s="42"/>
      <c r="DJ604" s="42"/>
      <c r="DK604" s="42"/>
      <c r="DL604" s="42"/>
      <c r="DM604" s="42"/>
      <c r="DN604" s="42"/>
      <c r="DO604" s="42"/>
      <c r="DP604" s="42"/>
      <c r="DQ604" s="42"/>
      <c r="DR604" s="42"/>
      <c r="DS604" s="42"/>
      <c r="DT604" s="42"/>
      <c r="DU604" s="42"/>
      <c r="DV604" s="42"/>
      <c r="DW604" s="42"/>
      <c r="DX604" s="42"/>
      <c r="DY604" s="42"/>
      <c r="DZ604" s="42"/>
      <c r="EA604" s="42"/>
      <c r="EB604" s="42"/>
      <c r="EC604" s="42"/>
      <c r="ED604" s="42"/>
      <c r="EE604" s="42"/>
      <c r="EF604" s="42"/>
      <c r="EG604" s="42"/>
      <c r="EH604" s="42"/>
      <c r="EI604" s="42"/>
    </row>
    <row r="605" spans="1:139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  <c r="CW605" s="42"/>
      <c r="CX605" s="42"/>
      <c r="CY605" s="42"/>
      <c r="CZ605" s="42"/>
      <c r="DA605" s="42"/>
      <c r="DB605" s="42"/>
      <c r="DC605" s="42"/>
      <c r="DD605" s="42"/>
      <c r="DE605" s="42"/>
      <c r="DF605" s="42"/>
      <c r="DG605" s="42"/>
      <c r="DH605" s="42"/>
      <c r="DI605" s="42"/>
      <c r="DJ605" s="42"/>
      <c r="DK605" s="42"/>
      <c r="DL605" s="42"/>
      <c r="DM605" s="42"/>
      <c r="DN605" s="42"/>
      <c r="DO605" s="42"/>
      <c r="DP605" s="42"/>
      <c r="DQ605" s="42"/>
      <c r="DR605" s="42"/>
      <c r="DS605" s="42"/>
      <c r="DT605" s="42"/>
      <c r="DU605" s="42"/>
      <c r="DV605" s="42"/>
      <c r="DW605" s="42"/>
      <c r="DX605" s="42"/>
      <c r="DY605" s="42"/>
      <c r="DZ605" s="42"/>
      <c r="EA605" s="42"/>
      <c r="EB605" s="42"/>
      <c r="EC605" s="42"/>
      <c r="ED605" s="42"/>
      <c r="EE605" s="42"/>
      <c r="EF605" s="42"/>
      <c r="EG605" s="42"/>
      <c r="EH605" s="42"/>
      <c r="EI605" s="42"/>
    </row>
    <row r="606" spans="1:139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  <c r="CW606" s="42"/>
      <c r="CX606" s="42"/>
      <c r="CY606" s="42"/>
      <c r="CZ606" s="42"/>
      <c r="DA606" s="42"/>
      <c r="DB606" s="42"/>
      <c r="DC606" s="42"/>
      <c r="DD606" s="42"/>
      <c r="DE606" s="42"/>
      <c r="DF606" s="42"/>
      <c r="DG606" s="42"/>
      <c r="DH606" s="42"/>
      <c r="DI606" s="42"/>
      <c r="DJ606" s="42"/>
      <c r="DK606" s="42"/>
      <c r="DL606" s="42"/>
      <c r="DM606" s="42"/>
      <c r="DN606" s="42"/>
      <c r="DO606" s="42"/>
      <c r="DP606" s="42"/>
      <c r="DQ606" s="42"/>
      <c r="DR606" s="42"/>
      <c r="DS606" s="42"/>
      <c r="DT606" s="42"/>
      <c r="DU606" s="42"/>
      <c r="DV606" s="42"/>
      <c r="DW606" s="42"/>
      <c r="DX606" s="42"/>
      <c r="DY606" s="42"/>
      <c r="DZ606" s="42"/>
      <c r="EA606" s="42"/>
      <c r="EB606" s="42"/>
      <c r="EC606" s="42"/>
      <c r="ED606" s="42"/>
      <c r="EE606" s="42"/>
      <c r="EF606" s="42"/>
      <c r="EG606" s="42"/>
      <c r="EH606" s="42"/>
      <c r="EI606" s="42"/>
    </row>
    <row r="607" spans="1:139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  <c r="CW607" s="42"/>
      <c r="CX607" s="42"/>
      <c r="CY607" s="42"/>
      <c r="CZ607" s="42"/>
      <c r="DA607" s="42"/>
      <c r="DB607" s="42"/>
      <c r="DC607" s="42"/>
      <c r="DD607" s="42"/>
      <c r="DE607" s="42"/>
      <c r="DF607" s="42"/>
      <c r="DG607" s="42"/>
      <c r="DH607" s="42"/>
      <c r="DI607" s="42"/>
      <c r="DJ607" s="42"/>
      <c r="DK607" s="42"/>
      <c r="DL607" s="42"/>
      <c r="DM607" s="42"/>
      <c r="DN607" s="42"/>
      <c r="DO607" s="42"/>
      <c r="DP607" s="42"/>
      <c r="DQ607" s="42"/>
      <c r="DR607" s="42"/>
      <c r="DS607" s="42"/>
      <c r="DT607" s="42"/>
      <c r="DU607" s="42"/>
      <c r="DV607" s="42"/>
      <c r="DW607" s="42"/>
      <c r="DX607" s="42"/>
      <c r="DY607" s="42"/>
      <c r="DZ607" s="42"/>
      <c r="EA607" s="42"/>
      <c r="EB607" s="42"/>
      <c r="EC607" s="42"/>
      <c r="ED607" s="42"/>
      <c r="EE607" s="42"/>
      <c r="EF607" s="42"/>
      <c r="EG607" s="42"/>
      <c r="EH607" s="42"/>
      <c r="EI607" s="42"/>
    </row>
    <row r="608" spans="1:139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  <c r="CW608" s="42"/>
      <c r="CX608" s="42"/>
      <c r="CY608" s="42"/>
      <c r="CZ608" s="42"/>
      <c r="DA608" s="42"/>
      <c r="DB608" s="42"/>
      <c r="DC608" s="42"/>
      <c r="DD608" s="42"/>
      <c r="DE608" s="42"/>
      <c r="DF608" s="42"/>
      <c r="DG608" s="42"/>
      <c r="DH608" s="42"/>
      <c r="DI608" s="42"/>
      <c r="DJ608" s="42"/>
      <c r="DK608" s="42"/>
      <c r="DL608" s="42"/>
      <c r="DM608" s="42"/>
      <c r="DN608" s="42"/>
      <c r="DO608" s="42"/>
      <c r="DP608" s="42"/>
      <c r="DQ608" s="42"/>
      <c r="DR608" s="42"/>
      <c r="DS608" s="42"/>
      <c r="DT608" s="42"/>
      <c r="DU608" s="42"/>
      <c r="DV608" s="42"/>
      <c r="DW608" s="42"/>
      <c r="DX608" s="42"/>
      <c r="DY608" s="42"/>
      <c r="DZ608" s="42"/>
      <c r="EA608" s="42"/>
      <c r="EB608" s="42"/>
      <c r="EC608" s="42"/>
      <c r="ED608" s="42"/>
      <c r="EE608" s="42"/>
      <c r="EF608" s="42"/>
      <c r="EG608" s="42"/>
      <c r="EH608" s="42"/>
      <c r="EI608" s="42"/>
    </row>
    <row r="609" spans="1:13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  <c r="CW609" s="42"/>
      <c r="CX609" s="42"/>
      <c r="CY609" s="42"/>
      <c r="CZ609" s="42"/>
      <c r="DA609" s="42"/>
      <c r="DB609" s="42"/>
      <c r="DC609" s="42"/>
      <c r="DD609" s="42"/>
      <c r="DE609" s="42"/>
      <c r="DF609" s="42"/>
      <c r="DG609" s="42"/>
      <c r="DH609" s="42"/>
      <c r="DI609" s="42"/>
      <c r="DJ609" s="42"/>
      <c r="DK609" s="42"/>
      <c r="DL609" s="42"/>
      <c r="DM609" s="42"/>
      <c r="DN609" s="42"/>
      <c r="DO609" s="42"/>
      <c r="DP609" s="42"/>
      <c r="DQ609" s="42"/>
      <c r="DR609" s="42"/>
      <c r="DS609" s="42"/>
      <c r="DT609" s="42"/>
      <c r="DU609" s="42"/>
      <c r="DV609" s="42"/>
      <c r="DW609" s="42"/>
      <c r="DX609" s="42"/>
      <c r="DY609" s="42"/>
      <c r="DZ609" s="42"/>
      <c r="EA609" s="42"/>
      <c r="EB609" s="42"/>
      <c r="EC609" s="42"/>
      <c r="ED609" s="42"/>
      <c r="EE609" s="42"/>
      <c r="EF609" s="42"/>
      <c r="EG609" s="42"/>
      <c r="EH609" s="42"/>
      <c r="EI609" s="42"/>
    </row>
    <row r="610" spans="1:139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  <c r="CW610" s="42"/>
      <c r="CX610" s="42"/>
      <c r="CY610" s="42"/>
      <c r="CZ610" s="42"/>
      <c r="DA610" s="42"/>
      <c r="DB610" s="42"/>
      <c r="DC610" s="42"/>
      <c r="DD610" s="42"/>
      <c r="DE610" s="42"/>
      <c r="DF610" s="42"/>
      <c r="DG610" s="42"/>
      <c r="DH610" s="42"/>
      <c r="DI610" s="42"/>
      <c r="DJ610" s="42"/>
      <c r="DK610" s="42"/>
      <c r="DL610" s="42"/>
      <c r="DM610" s="42"/>
      <c r="DN610" s="42"/>
      <c r="DO610" s="42"/>
      <c r="DP610" s="42"/>
      <c r="DQ610" s="42"/>
      <c r="DR610" s="42"/>
      <c r="DS610" s="42"/>
      <c r="DT610" s="42"/>
      <c r="DU610" s="42"/>
      <c r="DV610" s="42"/>
      <c r="DW610" s="42"/>
      <c r="DX610" s="42"/>
      <c r="DY610" s="42"/>
      <c r="DZ610" s="42"/>
      <c r="EA610" s="42"/>
      <c r="EB610" s="42"/>
      <c r="EC610" s="42"/>
      <c r="ED610" s="42"/>
      <c r="EE610" s="42"/>
      <c r="EF610" s="42"/>
      <c r="EG610" s="42"/>
      <c r="EH610" s="42"/>
      <c r="EI610" s="42"/>
    </row>
    <row r="611" spans="1:139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  <c r="CW611" s="42"/>
      <c r="CX611" s="42"/>
      <c r="CY611" s="42"/>
      <c r="CZ611" s="42"/>
      <c r="DA611" s="42"/>
      <c r="DB611" s="42"/>
      <c r="DC611" s="42"/>
      <c r="DD611" s="42"/>
      <c r="DE611" s="42"/>
      <c r="DF611" s="42"/>
      <c r="DG611" s="42"/>
      <c r="DH611" s="42"/>
      <c r="DI611" s="42"/>
      <c r="DJ611" s="42"/>
      <c r="DK611" s="42"/>
      <c r="DL611" s="42"/>
      <c r="DM611" s="42"/>
      <c r="DN611" s="42"/>
      <c r="DO611" s="42"/>
      <c r="DP611" s="42"/>
      <c r="DQ611" s="42"/>
      <c r="DR611" s="42"/>
      <c r="DS611" s="42"/>
      <c r="DT611" s="42"/>
      <c r="DU611" s="42"/>
      <c r="DV611" s="42"/>
      <c r="DW611" s="42"/>
      <c r="DX611" s="42"/>
      <c r="DY611" s="42"/>
      <c r="DZ611" s="42"/>
      <c r="EA611" s="42"/>
      <c r="EB611" s="42"/>
      <c r="EC611" s="42"/>
      <c r="ED611" s="42"/>
      <c r="EE611" s="42"/>
      <c r="EF611" s="42"/>
      <c r="EG611" s="42"/>
      <c r="EH611" s="42"/>
      <c r="EI611" s="42"/>
    </row>
    <row r="612" spans="1:139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  <c r="CW612" s="42"/>
      <c r="CX612" s="42"/>
      <c r="CY612" s="42"/>
      <c r="CZ612" s="42"/>
      <c r="DA612" s="42"/>
      <c r="DB612" s="42"/>
      <c r="DC612" s="42"/>
      <c r="DD612" s="42"/>
      <c r="DE612" s="42"/>
      <c r="DF612" s="42"/>
      <c r="DG612" s="42"/>
      <c r="DH612" s="42"/>
      <c r="DI612" s="42"/>
      <c r="DJ612" s="42"/>
      <c r="DK612" s="42"/>
      <c r="DL612" s="42"/>
      <c r="DM612" s="42"/>
      <c r="DN612" s="42"/>
      <c r="DO612" s="42"/>
      <c r="DP612" s="42"/>
      <c r="DQ612" s="42"/>
      <c r="DR612" s="42"/>
      <c r="DS612" s="42"/>
      <c r="DT612" s="42"/>
      <c r="DU612" s="42"/>
      <c r="DV612" s="42"/>
      <c r="DW612" s="42"/>
      <c r="DX612" s="42"/>
      <c r="DY612" s="42"/>
      <c r="DZ612" s="42"/>
      <c r="EA612" s="42"/>
      <c r="EB612" s="42"/>
      <c r="EC612" s="42"/>
      <c r="ED612" s="42"/>
      <c r="EE612" s="42"/>
      <c r="EF612" s="42"/>
      <c r="EG612" s="42"/>
      <c r="EH612" s="42"/>
      <c r="EI612" s="42"/>
    </row>
    <row r="613" spans="1:139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  <c r="CW613" s="42"/>
      <c r="CX613" s="42"/>
      <c r="CY613" s="42"/>
      <c r="CZ613" s="42"/>
      <c r="DA613" s="42"/>
      <c r="DB613" s="42"/>
      <c r="DC613" s="42"/>
      <c r="DD613" s="42"/>
      <c r="DE613" s="42"/>
      <c r="DF613" s="42"/>
      <c r="DG613" s="42"/>
      <c r="DH613" s="42"/>
      <c r="DI613" s="42"/>
      <c r="DJ613" s="42"/>
      <c r="DK613" s="42"/>
      <c r="DL613" s="42"/>
      <c r="DM613" s="42"/>
      <c r="DN613" s="42"/>
      <c r="DO613" s="42"/>
      <c r="DP613" s="42"/>
      <c r="DQ613" s="42"/>
      <c r="DR613" s="42"/>
      <c r="DS613" s="42"/>
      <c r="DT613" s="42"/>
      <c r="DU613" s="42"/>
      <c r="DV613" s="42"/>
      <c r="DW613" s="42"/>
      <c r="DX613" s="42"/>
      <c r="DY613" s="42"/>
      <c r="DZ613" s="42"/>
      <c r="EA613" s="42"/>
      <c r="EB613" s="42"/>
      <c r="EC613" s="42"/>
      <c r="ED613" s="42"/>
      <c r="EE613" s="42"/>
      <c r="EF613" s="42"/>
      <c r="EG613" s="42"/>
      <c r="EH613" s="42"/>
      <c r="EI613" s="42"/>
    </row>
    <row r="614" spans="1:139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  <c r="CW614" s="42"/>
      <c r="CX614" s="42"/>
      <c r="CY614" s="42"/>
      <c r="CZ614" s="42"/>
      <c r="DA614" s="42"/>
      <c r="DB614" s="42"/>
      <c r="DC614" s="42"/>
      <c r="DD614" s="42"/>
      <c r="DE614" s="42"/>
      <c r="DF614" s="42"/>
      <c r="DG614" s="42"/>
      <c r="DH614" s="42"/>
      <c r="DI614" s="42"/>
      <c r="DJ614" s="42"/>
      <c r="DK614" s="42"/>
      <c r="DL614" s="42"/>
      <c r="DM614" s="42"/>
      <c r="DN614" s="42"/>
      <c r="DO614" s="42"/>
      <c r="DP614" s="42"/>
      <c r="DQ614" s="42"/>
      <c r="DR614" s="42"/>
      <c r="DS614" s="42"/>
      <c r="DT614" s="42"/>
      <c r="DU614" s="42"/>
      <c r="DV614" s="42"/>
      <c r="DW614" s="42"/>
      <c r="DX614" s="42"/>
      <c r="DY614" s="42"/>
      <c r="DZ614" s="42"/>
      <c r="EA614" s="42"/>
      <c r="EB614" s="42"/>
      <c r="EC614" s="42"/>
      <c r="ED614" s="42"/>
      <c r="EE614" s="42"/>
      <c r="EF614" s="42"/>
      <c r="EG614" s="42"/>
      <c r="EH614" s="42"/>
      <c r="EI614" s="42"/>
    </row>
    <row r="615" spans="1:139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  <c r="CW615" s="42"/>
      <c r="CX615" s="42"/>
      <c r="CY615" s="42"/>
      <c r="CZ615" s="42"/>
      <c r="DA615" s="42"/>
      <c r="DB615" s="42"/>
      <c r="DC615" s="42"/>
      <c r="DD615" s="42"/>
      <c r="DE615" s="42"/>
      <c r="DF615" s="42"/>
      <c r="DG615" s="42"/>
      <c r="DH615" s="42"/>
      <c r="DI615" s="42"/>
      <c r="DJ615" s="42"/>
      <c r="DK615" s="42"/>
      <c r="DL615" s="42"/>
      <c r="DM615" s="42"/>
      <c r="DN615" s="42"/>
      <c r="DO615" s="42"/>
      <c r="DP615" s="42"/>
      <c r="DQ615" s="42"/>
      <c r="DR615" s="42"/>
      <c r="DS615" s="42"/>
      <c r="DT615" s="42"/>
      <c r="DU615" s="42"/>
      <c r="DV615" s="42"/>
      <c r="DW615" s="42"/>
      <c r="DX615" s="42"/>
      <c r="DY615" s="42"/>
      <c r="DZ615" s="42"/>
      <c r="EA615" s="42"/>
      <c r="EB615" s="42"/>
      <c r="EC615" s="42"/>
      <c r="ED615" s="42"/>
      <c r="EE615" s="42"/>
      <c r="EF615" s="42"/>
      <c r="EG615" s="42"/>
      <c r="EH615" s="42"/>
      <c r="EI615" s="42"/>
    </row>
    <row r="616" spans="1:139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  <c r="CW616" s="42"/>
      <c r="CX616" s="42"/>
      <c r="CY616" s="42"/>
      <c r="CZ616" s="42"/>
      <c r="DA616" s="42"/>
      <c r="DB616" s="42"/>
      <c r="DC616" s="42"/>
      <c r="DD616" s="42"/>
      <c r="DE616" s="42"/>
      <c r="DF616" s="42"/>
      <c r="DG616" s="42"/>
      <c r="DH616" s="42"/>
      <c r="DI616" s="42"/>
      <c r="DJ616" s="42"/>
      <c r="DK616" s="42"/>
      <c r="DL616" s="42"/>
      <c r="DM616" s="42"/>
      <c r="DN616" s="42"/>
      <c r="DO616" s="42"/>
      <c r="DP616" s="42"/>
      <c r="DQ616" s="42"/>
      <c r="DR616" s="42"/>
      <c r="DS616" s="42"/>
      <c r="DT616" s="42"/>
      <c r="DU616" s="42"/>
      <c r="DV616" s="42"/>
      <c r="DW616" s="42"/>
      <c r="DX616" s="42"/>
      <c r="DY616" s="42"/>
      <c r="DZ616" s="42"/>
      <c r="EA616" s="42"/>
      <c r="EB616" s="42"/>
      <c r="EC616" s="42"/>
      <c r="ED616" s="42"/>
      <c r="EE616" s="42"/>
      <c r="EF616" s="42"/>
      <c r="EG616" s="42"/>
      <c r="EH616" s="42"/>
      <c r="EI616" s="42"/>
    </row>
    <row r="617" spans="1:139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  <c r="CW617" s="42"/>
      <c r="CX617" s="42"/>
      <c r="CY617" s="42"/>
      <c r="CZ617" s="42"/>
      <c r="DA617" s="42"/>
      <c r="DB617" s="42"/>
      <c r="DC617" s="42"/>
      <c r="DD617" s="42"/>
      <c r="DE617" s="42"/>
      <c r="DF617" s="42"/>
      <c r="DG617" s="42"/>
      <c r="DH617" s="42"/>
      <c r="DI617" s="42"/>
      <c r="DJ617" s="42"/>
      <c r="DK617" s="42"/>
      <c r="DL617" s="42"/>
      <c r="DM617" s="42"/>
      <c r="DN617" s="42"/>
      <c r="DO617" s="42"/>
      <c r="DP617" s="42"/>
      <c r="DQ617" s="42"/>
      <c r="DR617" s="42"/>
      <c r="DS617" s="42"/>
      <c r="DT617" s="42"/>
      <c r="DU617" s="42"/>
      <c r="DV617" s="42"/>
      <c r="DW617" s="42"/>
      <c r="DX617" s="42"/>
      <c r="DY617" s="42"/>
      <c r="DZ617" s="42"/>
      <c r="EA617" s="42"/>
      <c r="EB617" s="42"/>
      <c r="EC617" s="42"/>
      <c r="ED617" s="42"/>
      <c r="EE617" s="42"/>
      <c r="EF617" s="42"/>
      <c r="EG617" s="42"/>
      <c r="EH617" s="42"/>
      <c r="EI617" s="42"/>
    </row>
    <row r="618" spans="1:139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  <c r="CW618" s="42"/>
      <c r="CX618" s="42"/>
      <c r="CY618" s="42"/>
      <c r="CZ618" s="42"/>
      <c r="DA618" s="42"/>
      <c r="DB618" s="42"/>
      <c r="DC618" s="42"/>
      <c r="DD618" s="42"/>
      <c r="DE618" s="42"/>
      <c r="DF618" s="42"/>
      <c r="DG618" s="42"/>
      <c r="DH618" s="42"/>
      <c r="DI618" s="42"/>
      <c r="DJ618" s="42"/>
      <c r="DK618" s="42"/>
      <c r="DL618" s="42"/>
      <c r="DM618" s="42"/>
      <c r="DN618" s="42"/>
      <c r="DO618" s="42"/>
      <c r="DP618" s="42"/>
      <c r="DQ618" s="42"/>
      <c r="DR618" s="42"/>
      <c r="DS618" s="42"/>
      <c r="DT618" s="42"/>
      <c r="DU618" s="42"/>
      <c r="DV618" s="42"/>
      <c r="DW618" s="42"/>
      <c r="DX618" s="42"/>
      <c r="DY618" s="42"/>
      <c r="DZ618" s="42"/>
      <c r="EA618" s="42"/>
      <c r="EB618" s="42"/>
      <c r="EC618" s="42"/>
      <c r="ED618" s="42"/>
      <c r="EE618" s="42"/>
      <c r="EF618" s="42"/>
      <c r="EG618" s="42"/>
      <c r="EH618" s="42"/>
      <c r="EI618" s="42"/>
    </row>
    <row r="619" spans="1:13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  <c r="CW619" s="42"/>
      <c r="CX619" s="42"/>
      <c r="CY619" s="42"/>
      <c r="CZ619" s="42"/>
      <c r="DA619" s="42"/>
      <c r="DB619" s="42"/>
      <c r="DC619" s="42"/>
      <c r="DD619" s="42"/>
      <c r="DE619" s="42"/>
      <c r="DF619" s="42"/>
      <c r="DG619" s="42"/>
      <c r="DH619" s="42"/>
      <c r="DI619" s="42"/>
      <c r="DJ619" s="42"/>
      <c r="DK619" s="42"/>
      <c r="DL619" s="42"/>
      <c r="DM619" s="42"/>
      <c r="DN619" s="42"/>
      <c r="DO619" s="42"/>
      <c r="DP619" s="42"/>
      <c r="DQ619" s="42"/>
      <c r="DR619" s="42"/>
      <c r="DS619" s="42"/>
      <c r="DT619" s="42"/>
      <c r="DU619" s="42"/>
      <c r="DV619" s="42"/>
      <c r="DW619" s="42"/>
      <c r="DX619" s="42"/>
      <c r="DY619" s="42"/>
      <c r="DZ619" s="42"/>
      <c r="EA619" s="42"/>
      <c r="EB619" s="42"/>
      <c r="EC619" s="42"/>
      <c r="ED619" s="42"/>
      <c r="EE619" s="42"/>
      <c r="EF619" s="42"/>
      <c r="EG619" s="42"/>
      <c r="EH619" s="42"/>
      <c r="EI619" s="42"/>
    </row>
    <row r="620" spans="1:139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  <c r="CW620" s="42"/>
      <c r="CX620" s="42"/>
      <c r="CY620" s="42"/>
      <c r="CZ620" s="42"/>
      <c r="DA620" s="42"/>
      <c r="DB620" s="42"/>
      <c r="DC620" s="42"/>
      <c r="DD620" s="42"/>
      <c r="DE620" s="42"/>
      <c r="DF620" s="42"/>
      <c r="DG620" s="42"/>
      <c r="DH620" s="42"/>
      <c r="DI620" s="42"/>
      <c r="DJ620" s="42"/>
      <c r="DK620" s="42"/>
      <c r="DL620" s="42"/>
      <c r="DM620" s="42"/>
      <c r="DN620" s="42"/>
      <c r="DO620" s="42"/>
      <c r="DP620" s="42"/>
      <c r="DQ620" s="42"/>
      <c r="DR620" s="42"/>
      <c r="DS620" s="42"/>
      <c r="DT620" s="42"/>
      <c r="DU620" s="42"/>
      <c r="DV620" s="42"/>
      <c r="DW620" s="42"/>
      <c r="DX620" s="42"/>
      <c r="DY620" s="42"/>
      <c r="DZ620" s="42"/>
      <c r="EA620" s="42"/>
      <c r="EB620" s="42"/>
      <c r="EC620" s="42"/>
      <c r="ED620" s="42"/>
      <c r="EE620" s="42"/>
      <c r="EF620" s="42"/>
      <c r="EG620" s="42"/>
      <c r="EH620" s="42"/>
      <c r="EI620" s="42"/>
    </row>
    <row r="621" spans="1:139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  <c r="CW621" s="42"/>
      <c r="CX621" s="42"/>
      <c r="CY621" s="42"/>
      <c r="CZ621" s="42"/>
      <c r="DA621" s="42"/>
      <c r="DB621" s="42"/>
      <c r="DC621" s="42"/>
      <c r="DD621" s="42"/>
      <c r="DE621" s="42"/>
      <c r="DF621" s="42"/>
      <c r="DG621" s="42"/>
      <c r="DH621" s="42"/>
      <c r="DI621" s="42"/>
      <c r="DJ621" s="42"/>
      <c r="DK621" s="42"/>
      <c r="DL621" s="42"/>
      <c r="DM621" s="42"/>
      <c r="DN621" s="42"/>
      <c r="DO621" s="42"/>
      <c r="DP621" s="42"/>
      <c r="DQ621" s="42"/>
      <c r="DR621" s="42"/>
      <c r="DS621" s="42"/>
      <c r="DT621" s="42"/>
      <c r="DU621" s="42"/>
      <c r="DV621" s="42"/>
      <c r="DW621" s="42"/>
      <c r="DX621" s="42"/>
      <c r="DY621" s="42"/>
      <c r="DZ621" s="42"/>
      <c r="EA621" s="42"/>
      <c r="EB621" s="42"/>
      <c r="EC621" s="42"/>
      <c r="ED621" s="42"/>
      <c r="EE621" s="42"/>
      <c r="EF621" s="42"/>
      <c r="EG621" s="42"/>
      <c r="EH621" s="42"/>
      <c r="EI621" s="42"/>
    </row>
    <row r="622" spans="1:139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  <c r="CW622" s="42"/>
      <c r="CX622" s="42"/>
      <c r="CY622" s="42"/>
      <c r="CZ622" s="42"/>
      <c r="DA622" s="42"/>
      <c r="DB622" s="42"/>
      <c r="DC622" s="42"/>
      <c r="DD622" s="42"/>
      <c r="DE622" s="42"/>
      <c r="DF622" s="42"/>
      <c r="DG622" s="42"/>
      <c r="DH622" s="42"/>
      <c r="DI622" s="42"/>
      <c r="DJ622" s="42"/>
      <c r="DK622" s="42"/>
      <c r="DL622" s="42"/>
      <c r="DM622" s="42"/>
      <c r="DN622" s="42"/>
      <c r="DO622" s="42"/>
      <c r="DP622" s="42"/>
      <c r="DQ622" s="42"/>
      <c r="DR622" s="42"/>
      <c r="DS622" s="42"/>
      <c r="DT622" s="42"/>
      <c r="DU622" s="42"/>
      <c r="DV622" s="42"/>
      <c r="DW622" s="42"/>
      <c r="DX622" s="42"/>
      <c r="DY622" s="42"/>
      <c r="DZ622" s="42"/>
      <c r="EA622" s="42"/>
      <c r="EB622" s="42"/>
      <c r="EC622" s="42"/>
      <c r="ED622" s="42"/>
      <c r="EE622" s="42"/>
      <c r="EF622" s="42"/>
      <c r="EG622" s="42"/>
      <c r="EH622" s="42"/>
      <c r="EI622" s="42"/>
    </row>
    <row r="623" spans="1:139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  <c r="CW623" s="42"/>
      <c r="CX623" s="42"/>
      <c r="CY623" s="42"/>
      <c r="CZ623" s="42"/>
      <c r="DA623" s="42"/>
      <c r="DB623" s="42"/>
      <c r="DC623" s="42"/>
      <c r="DD623" s="42"/>
      <c r="DE623" s="42"/>
      <c r="DF623" s="42"/>
      <c r="DG623" s="42"/>
      <c r="DH623" s="42"/>
      <c r="DI623" s="42"/>
      <c r="DJ623" s="42"/>
      <c r="DK623" s="42"/>
      <c r="DL623" s="42"/>
      <c r="DM623" s="42"/>
      <c r="DN623" s="42"/>
      <c r="DO623" s="42"/>
      <c r="DP623" s="42"/>
      <c r="DQ623" s="42"/>
      <c r="DR623" s="42"/>
      <c r="DS623" s="42"/>
      <c r="DT623" s="42"/>
      <c r="DU623" s="42"/>
      <c r="DV623" s="42"/>
      <c r="DW623" s="42"/>
      <c r="DX623" s="42"/>
      <c r="DY623" s="42"/>
      <c r="DZ623" s="42"/>
      <c r="EA623" s="42"/>
      <c r="EB623" s="42"/>
      <c r="EC623" s="42"/>
      <c r="ED623" s="42"/>
      <c r="EE623" s="42"/>
      <c r="EF623" s="42"/>
      <c r="EG623" s="42"/>
      <c r="EH623" s="42"/>
      <c r="EI623" s="42"/>
    </row>
    <row r="624" spans="1:139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  <c r="CW624" s="42"/>
      <c r="CX624" s="42"/>
      <c r="CY624" s="42"/>
      <c r="CZ624" s="42"/>
      <c r="DA624" s="42"/>
      <c r="DB624" s="42"/>
      <c r="DC624" s="42"/>
      <c r="DD624" s="42"/>
      <c r="DE624" s="42"/>
      <c r="DF624" s="42"/>
      <c r="DG624" s="42"/>
      <c r="DH624" s="42"/>
      <c r="DI624" s="42"/>
      <c r="DJ624" s="42"/>
      <c r="DK624" s="42"/>
      <c r="DL624" s="42"/>
      <c r="DM624" s="42"/>
      <c r="DN624" s="42"/>
      <c r="DO624" s="42"/>
      <c r="DP624" s="42"/>
      <c r="DQ624" s="42"/>
      <c r="DR624" s="42"/>
      <c r="DS624" s="42"/>
      <c r="DT624" s="42"/>
      <c r="DU624" s="42"/>
      <c r="DV624" s="42"/>
      <c r="DW624" s="42"/>
      <c r="DX624" s="42"/>
      <c r="DY624" s="42"/>
      <c r="DZ624" s="42"/>
      <c r="EA624" s="42"/>
      <c r="EB624" s="42"/>
      <c r="EC624" s="42"/>
      <c r="ED624" s="42"/>
      <c r="EE624" s="42"/>
      <c r="EF624" s="42"/>
      <c r="EG624" s="42"/>
      <c r="EH624" s="42"/>
      <c r="EI624" s="42"/>
    </row>
    <row r="625" spans="1:139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  <c r="CW625" s="42"/>
      <c r="CX625" s="42"/>
      <c r="CY625" s="42"/>
      <c r="CZ625" s="42"/>
      <c r="DA625" s="42"/>
      <c r="DB625" s="42"/>
      <c r="DC625" s="42"/>
      <c r="DD625" s="42"/>
      <c r="DE625" s="42"/>
      <c r="DF625" s="42"/>
      <c r="DG625" s="42"/>
      <c r="DH625" s="42"/>
      <c r="DI625" s="42"/>
      <c r="DJ625" s="42"/>
      <c r="DK625" s="42"/>
      <c r="DL625" s="42"/>
      <c r="DM625" s="42"/>
      <c r="DN625" s="42"/>
      <c r="DO625" s="42"/>
      <c r="DP625" s="42"/>
      <c r="DQ625" s="42"/>
      <c r="DR625" s="42"/>
      <c r="DS625" s="42"/>
      <c r="DT625" s="42"/>
      <c r="DU625" s="42"/>
      <c r="DV625" s="42"/>
      <c r="DW625" s="42"/>
      <c r="DX625" s="42"/>
      <c r="DY625" s="42"/>
      <c r="DZ625" s="42"/>
      <c r="EA625" s="42"/>
      <c r="EB625" s="42"/>
      <c r="EC625" s="42"/>
      <c r="ED625" s="42"/>
      <c r="EE625" s="42"/>
      <c r="EF625" s="42"/>
      <c r="EG625" s="42"/>
      <c r="EH625" s="42"/>
      <c r="EI625" s="42"/>
    </row>
    <row r="626" spans="1:139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  <c r="CW626" s="42"/>
      <c r="CX626" s="42"/>
      <c r="CY626" s="42"/>
      <c r="CZ626" s="42"/>
      <c r="DA626" s="42"/>
      <c r="DB626" s="42"/>
      <c r="DC626" s="42"/>
      <c r="DD626" s="42"/>
      <c r="DE626" s="42"/>
      <c r="DF626" s="42"/>
      <c r="DG626" s="42"/>
      <c r="DH626" s="42"/>
      <c r="DI626" s="42"/>
      <c r="DJ626" s="42"/>
      <c r="DK626" s="42"/>
      <c r="DL626" s="42"/>
      <c r="DM626" s="42"/>
      <c r="DN626" s="42"/>
      <c r="DO626" s="42"/>
      <c r="DP626" s="42"/>
      <c r="DQ626" s="42"/>
      <c r="DR626" s="42"/>
      <c r="DS626" s="42"/>
      <c r="DT626" s="42"/>
      <c r="DU626" s="42"/>
      <c r="DV626" s="42"/>
      <c r="DW626" s="42"/>
      <c r="DX626" s="42"/>
      <c r="DY626" s="42"/>
      <c r="DZ626" s="42"/>
      <c r="EA626" s="42"/>
      <c r="EB626" s="42"/>
      <c r="EC626" s="42"/>
      <c r="ED626" s="42"/>
      <c r="EE626" s="42"/>
      <c r="EF626" s="42"/>
      <c r="EG626" s="42"/>
      <c r="EH626" s="42"/>
      <c r="EI626" s="42"/>
    </row>
    <row r="627" spans="1:139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  <c r="DQ627" s="42"/>
      <c r="DR627" s="42"/>
      <c r="DS627" s="42"/>
      <c r="DT627" s="42"/>
      <c r="DU627" s="42"/>
      <c r="DV627" s="42"/>
      <c r="DW627" s="42"/>
      <c r="DX627" s="42"/>
      <c r="DY627" s="42"/>
      <c r="DZ627" s="42"/>
      <c r="EA627" s="42"/>
      <c r="EB627" s="42"/>
      <c r="EC627" s="42"/>
      <c r="ED627" s="42"/>
      <c r="EE627" s="42"/>
      <c r="EF627" s="42"/>
      <c r="EG627" s="42"/>
      <c r="EH627" s="42"/>
      <c r="EI627" s="42"/>
    </row>
    <row r="628" spans="1:139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  <c r="CW628" s="42"/>
      <c r="CX628" s="42"/>
      <c r="CY628" s="42"/>
      <c r="CZ628" s="42"/>
      <c r="DA628" s="42"/>
      <c r="DB628" s="42"/>
      <c r="DC628" s="42"/>
      <c r="DD628" s="42"/>
      <c r="DE628" s="42"/>
      <c r="DF628" s="42"/>
      <c r="DG628" s="42"/>
      <c r="DH628" s="42"/>
      <c r="DI628" s="42"/>
      <c r="DJ628" s="42"/>
      <c r="DK628" s="42"/>
      <c r="DL628" s="42"/>
      <c r="DM628" s="42"/>
      <c r="DN628" s="42"/>
      <c r="DO628" s="42"/>
      <c r="DP628" s="42"/>
      <c r="DQ628" s="42"/>
      <c r="DR628" s="42"/>
      <c r="DS628" s="42"/>
      <c r="DT628" s="42"/>
      <c r="DU628" s="42"/>
      <c r="DV628" s="42"/>
      <c r="DW628" s="42"/>
      <c r="DX628" s="42"/>
      <c r="DY628" s="42"/>
      <c r="DZ628" s="42"/>
      <c r="EA628" s="42"/>
      <c r="EB628" s="42"/>
      <c r="EC628" s="42"/>
      <c r="ED628" s="42"/>
      <c r="EE628" s="42"/>
      <c r="EF628" s="42"/>
      <c r="EG628" s="42"/>
      <c r="EH628" s="42"/>
      <c r="EI628" s="42"/>
    </row>
    <row r="629" spans="1:13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  <c r="CW629" s="42"/>
      <c r="CX629" s="42"/>
      <c r="CY629" s="42"/>
      <c r="CZ629" s="42"/>
      <c r="DA629" s="42"/>
      <c r="DB629" s="42"/>
      <c r="DC629" s="42"/>
      <c r="DD629" s="42"/>
      <c r="DE629" s="42"/>
      <c r="DF629" s="42"/>
      <c r="DG629" s="42"/>
      <c r="DH629" s="42"/>
      <c r="DI629" s="42"/>
      <c r="DJ629" s="42"/>
      <c r="DK629" s="42"/>
      <c r="DL629" s="42"/>
      <c r="DM629" s="42"/>
      <c r="DN629" s="42"/>
      <c r="DO629" s="42"/>
      <c r="DP629" s="42"/>
      <c r="DQ629" s="42"/>
      <c r="DR629" s="42"/>
      <c r="DS629" s="42"/>
      <c r="DT629" s="42"/>
      <c r="DU629" s="42"/>
      <c r="DV629" s="42"/>
      <c r="DW629" s="42"/>
      <c r="DX629" s="42"/>
      <c r="DY629" s="42"/>
      <c r="DZ629" s="42"/>
      <c r="EA629" s="42"/>
      <c r="EB629" s="42"/>
      <c r="EC629" s="42"/>
      <c r="ED629" s="42"/>
      <c r="EE629" s="42"/>
      <c r="EF629" s="42"/>
      <c r="EG629" s="42"/>
      <c r="EH629" s="42"/>
      <c r="EI629" s="42"/>
    </row>
    <row r="630" spans="1:139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  <c r="CW630" s="42"/>
      <c r="CX630" s="42"/>
      <c r="CY630" s="42"/>
      <c r="CZ630" s="42"/>
      <c r="DA630" s="42"/>
      <c r="DB630" s="42"/>
      <c r="DC630" s="42"/>
      <c r="DD630" s="42"/>
      <c r="DE630" s="42"/>
      <c r="DF630" s="42"/>
      <c r="DG630" s="42"/>
      <c r="DH630" s="42"/>
      <c r="DI630" s="42"/>
      <c r="DJ630" s="42"/>
      <c r="DK630" s="42"/>
      <c r="DL630" s="42"/>
      <c r="DM630" s="42"/>
      <c r="DN630" s="42"/>
      <c r="DO630" s="42"/>
      <c r="DP630" s="42"/>
      <c r="DQ630" s="42"/>
      <c r="DR630" s="42"/>
      <c r="DS630" s="42"/>
      <c r="DT630" s="42"/>
      <c r="DU630" s="42"/>
      <c r="DV630" s="42"/>
      <c r="DW630" s="42"/>
      <c r="DX630" s="42"/>
      <c r="DY630" s="42"/>
      <c r="DZ630" s="42"/>
      <c r="EA630" s="42"/>
      <c r="EB630" s="42"/>
      <c r="EC630" s="42"/>
      <c r="ED630" s="42"/>
      <c r="EE630" s="42"/>
      <c r="EF630" s="42"/>
      <c r="EG630" s="42"/>
      <c r="EH630" s="42"/>
      <c r="EI630" s="42"/>
    </row>
    <row r="631" spans="1:139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  <c r="CW631" s="42"/>
      <c r="CX631" s="42"/>
      <c r="CY631" s="42"/>
      <c r="CZ631" s="42"/>
      <c r="DA631" s="42"/>
      <c r="DB631" s="42"/>
      <c r="DC631" s="42"/>
      <c r="DD631" s="42"/>
      <c r="DE631" s="42"/>
      <c r="DF631" s="42"/>
      <c r="DG631" s="42"/>
      <c r="DH631" s="42"/>
      <c r="DI631" s="42"/>
      <c r="DJ631" s="42"/>
      <c r="DK631" s="42"/>
      <c r="DL631" s="42"/>
      <c r="DM631" s="42"/>
      <c r="DN631" s="42"/>
      <c r="DO631" s="42"/>
      <c r="DP631" s="42"/>
      <c r="DQ631" s="42"/>
      <c r="DR631" s="42"/>
      <c r="DS631" s="42"/>
      <c r="DT631" s="42"/>
      <c r="DU631" s="42"/>
      <c r="DV631" s="42"/>
      <c r="DW631" s="42"/>
      <c r="DX631" s="42"/>
      <c r="DY631" s="42"/>
      <c r="DZ631" s="42"/>
      <c r="EA631" s="42"/>
      <c r="EB631" s="42"/>
      <c r="EC631" s="42"/>
      <c r="ED631" s="42"/>
      <c r="EE631" s="42"/>
      <c r="EF631" s="42"/>
      <c r="EG631" s="42"/>
      <c r="EH631" s="42"/>
      <c r="EI631" s="42"/>
    </row>
    <row r="632" spans="1:139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  <c r="CW632" s="42"/>
      <c r="CX632" s="42"/>
      <c r="CY632" s="42"/>
      <c r="CZ632" s="42"/>
      <c r="DA632" s="42"/>
      <c r="DB632" s="42"/>
      <c r="DC632" s="42"/>
      <c r="DD632" s="42"/>
      <c r="DE632" s="42"/>
      <c r="DF632" s="42"/>
      <c r="DG632" s="42"/>
      <c r="DH632" s="42"/>
      <c r="DI632" s="42"/>
      <c r="DJ632" s="42"/>
      <c r="DK632" s="42"/>
      <c r="DL632" s="42"/>
      <c r="DM632" s="42"/>
      <c r="DN632" s="42"/>
      <c r="DO632" s="42"/>
      <c r="DP632" s="42"/>
      <c r="DQ632" s="42"/>
      <c r="DR632" s="42"/>
      <c r="DS632" s="42"/>
      <c r="DT632" s="42"/>
      <c r="DU632" s="42"/>
      <c r="DV632" s="42"/>
      <c r="DW632" s="42"/>
      <c r="DX632" s="42"/>
      <c r="DY632" s="42"/>
      <c r="DZ632" s="42"/>
      <c r="EA632" s="42"/>
      <c r="EB632" s="42"/>
      <c r="EC632" s="42"/>
      <c r="ED632" s="42"/>
      <c r="EE632" s="42"/>
      <c r="EF632" s="42"/>
      <c r="EG632" s="42"/>
      <c r="EH632" s="42"/>
      <c r="EI632" s="42"/>
    </row>
    <row r="633" spans="1:139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  <c r="CW633" s="42"/>
      <c r="CX633" s="42"/>
      <c r="CY633" s="42"/>
      <c r="CZ633" s="42"/>
      <c r="DA633" s="42"/>
      <c r="DB633" s="42"/>
      <c r="DC633" s="42"/>
      <c r="DD633" s="42"/>
      <c r="DE633" s="42"/>
      <c r="DF633" s="42"/>
      <c r="DG633" s="42"/>
      <c r="DH633" s="42"/>
      <c r="DI633" s="42"/>
      <c r="DJ633" s="42"/>
      <c r="DK633" s="42"/>
      <c r="DL633" s="42"/>
      <c r="DM633" s="42"/>
      <c r="DN633" s="42"/>
      <c r="DO633" s="42"/>
      <c r="DP633" s="42"/>
      <c r="DQ633" s="42"/>
      <c r="DR633" s="42"/>
      <c r="DS633" s="42"/>
      <c r="DT633" s="42"/>
      <c r="DU633" s="42"/>
      <c r="DV633" s="42"/>
      <c r="DW633" s="42"/>
      <c r="DX633" s="42"/>
      <c r="DY633" s="42"/>
      <c r="DZ633" s="42"/>
      <c r="EA633" s="42"/>
      <c r="EB633" s="42"/>
      <c r="EC633" s="42"/>
      <c r="ED633" s="42"/>
      <c r="EE633" s="42"/>
      <c r="EF633" s="42"/>
      <c r="EG633" s="42"/>
      <c r="EH633" s="42"/>
      <c r="EI633" s="42"/>
    </row>
    <row r="634" spans="1:139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  <c r="CW634" s="42"/>
      <c r="CX634" s="42"/>
      <c r="CY634" s="42"/>
      <c r="CZ634" s="42"/>
      <c r="DA634" s="42"/>
      <c r="DB634" s="42"/>
      <c r="DC634" s="42"/>
      <c r="DD634" s="42"/>
      <c r="DE634" s="42"/>
      <c r="DF634" s="42"/>
      <c r="DG634" s="42"/>
      <c r="DH634" s="42"/>
      <c r="DI634" s="42"/>
      <c r="DJ634" s="42"/>
      <c r="DK634" s="42"/>
      <c r="DL634" s="42"/>
      <c r="DM634" s="42"/>
      <c r="DN634" s="42"/>
      <c r="DO634" s="42"/>
      <c r="DP634" s="42"/>
      <c r="DQ634" s="42"/>
      <c r="DR634" s="42"/>
      <c r="DS634" s="42"/>
      <c r="DT634" s="42"/>
      <c r="DU634" s="42"/>
      <c r="DV634" s="42"/>
      <c r="DW634" s="42"/>
      <c r="DX634" s="42"/>
      <c r="DY634" s="42"/>
      <c r="DZ634" s="42"/>
      <c r="EA634" s="42"/>
      <c r="EB634" s="42"/>
      <c r="EC634" s="42"/>
      <c r="ED634" s="42"/>
      <c r="EE634" s="42"/>
      <c r="EF634" s="42"/>
      <c r="EG634" s="42"/>
      <c r="EH634" s="42"/>
      <c r="EI634" s="42"/>
    </row>
    <row r="635" spans="1:139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  <c r="CW635" s="42"/>
      <c r="CX635" s="42"/>
      <c r="CY635" s="42"/>
      <c r="CZ635" s="42"/>
      <c r="DA635" s="42"/>
      <c r="DB635" s="42"/>
      <c r="DC635" s="42"/>
      <c r="DD635" s="42"/>
      <c r="DE635" s="42"/>
      <c r="DF635" s="42"/>
      <c r="DG635" s="42"/>
      <c r="DH635" s="42"/>
      <c r="DI635" s="42"/>
      <c r="DJ635" s="42"/>
      <c r="DK635" s="42"/>
      <c r="DL635" s="42"/>
      <c r="DM635" s="42"/>
      <c r="DN635" s="42"/>
      <c r="DO635" s="42"/>
      <c r="DP635" s="42"/>
      <c r="DQ635" s="42"/>
      <c r="DR635" s="42"/>
      <c r="DS635" s="42"/>
      <c r="DT635" s="42"/>
      <c r="DU635" s="42"/>
      <c r="DV635" s="42"/>
      <c r="DW635" s="42"/>
      <c r="DX635" s="42"/>
      <c r="DY635" s="42"/>
      <c r="DZ635" s="42"/>
      <c r="EA635" s="42"/>
      <c r="EB635" s="42"/>
      <c r="EC635" s="42"/>
      <c r="ED635" s="42"/>
      <c r="EE635" s="42"/>
      <c r="EF635" s="42"/>
      <c r="EG635" s="42"/>
      <c r="EH635" s="42"/>
      <c r="EI635" s="42"/>
    </row>
    <row r="636" spans="1:139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  <c r="DQ636" s="42"/>
      <c r="DR636" s="42"/>
      <c r="DS636" s="42"/>
      <c r="DT636" s="42"/>
      <c r="DU636" s="42"/>
      <c r="DV636" s="42"/>
      <c r="DW636" s="42"/>
      <c r="DX636" s="42"/>
      <c r="DY636" s="42"/>
      <c r="DZ636" s="42"/>
      <c r="EA636" s="42"/>
      <c r="EB636" s="42"/>
      <c r="EC636" s="42"/>
      <c r="ED636" s="42"/>
      <c r="EE636" s="42"/>
      <c r="EF636" s="42"/>
      <c r="EG636" s="42"/>
      <c r="EH636" s="42"/>
      <c r="EI636" s="42"/>
    </row>
    <row r="637" spans="1:139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  <c r="CW637" s="42"/>
      <c r="CX637" s="42"/>
      <c r="CY637" s="42"/>
      <c r="CZ637" s="42"/>
      <c r="DA637" s="42"/>
      <c r="DB637" s="42"/>
      <c r="DC637" s="42"/>
      <c r="DD637" s="42"/>
      <c r="DE637" s="42"/>
      <c r="DF637" s="42"/>
      <c r="DG637" s="42"/>
      <c r="DH637" s="42"/>
      <c r="DI637" s="42"/>
      <c r="DJ637" s="42"/>
      <c r="DK637" s="42"/>
      <c r="DL637" s="42"/>
      <c r="DM637" s="42"/>
      <c r="DN637" s="42"/>
      <c r="DO637" s="42"/>
      <c r="DP637" s="42"/>
      <c r="DQ637" s="42"/>
      <c r="DR637" s="42"/>
      <c r="DS637" s="42"/>
      <c r="DT637" s="42"/>
      <c r="DU637" s="42"/>
      <c r="DV637" s="42"/>
      <c r="DW637" s="42"/>
      <c r="DX637" s="42"/>
      <c r="DY637" s="42"/>
      <c r="DZ637" s="42"/>
      <c r="EA637" s="42"/>
      <c r="EB637" s="42"/>
      <c r="EC637" s="42"/>
      <c r="ED637" s="42"/>
      <c r="EE637" s="42"/>
      <c r="EF637" s="42"/>
      <c r="EG637" s="42"/>
      <c r="EH637" s="42"/>
      <c r="EI637" s="42"/>
    </row>
    <row r="638" spans="1:139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  <c r="CW638" s="42"/>
      <c r="CX638" s="42"/>
      <c r="CY638" s="42"/>
      <c r="CZ638" s="42"/>
      <c r="DA638" s="42"/>
      <c r="DB638" s="42"/>
      <c r="DC638" s="42"/>
      <c r="DD638" s="42"/>
      <c r="DE638" s="42"/>
      <c r="DF638" s="42"/>
      <c r="DG638" s="42"/>
      <c r="DH638" s="42"/>
      <c r="DI638" s="42"/>
      <c r="DJ638" s="42"/>
      <c r="DK638" s="42"/>
      <c r="DL638" s="42"/>
      <c r="DM638" s="42"/>
      <c r="DN638" s="42"/>
      <c r="DO638" s="42"/>
      <c r="DP638" s="42"/>
      <c r="DQ638" s="42"/>
      <c r="DR638" s="42"/>
      <c r="DS638" s="42"/>
      <c r="DT638" s="42"/>
      <c r="DU638" s="42"/>
      <c r="DV638" s="42"/>
      <c r="DW638" s="42"/>
      <c r="DX638" s="42"/>
      <c r="DY638" s="42"/>
      <c r="DZ638" s="42"/>
      <c r="EA638" s="42"/>
      <c r="EB638" s="42"/>
      <c r="EC638" s="42"/>
      <c r="ED638" s="42"/>
      <c r="EE638" s="42"/>
      <c r="EF638" s="42"/>
      <c r="EG638" s="42"/>
      <c r="EH638" s="42"/>
      <c r="EI638" s="42"/>
    </row>
    <row r="639" spans="1:1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  <c r="CW639" s="42"/>
      <c r="CX639" s="42"/>
      <c r="CY639" s="42"/>
      <c r="CZ639" s="42"/>
      <c r="DA639" s="42"/>
      <c r="DB639" s="42"/>
      <c r="DC639" s="42"/>
      <c r="DD639" s="42"/>
      <c r="DE639" s="42"/>
      <c r="DF639" s="42"/>
      <c r="DG639" s="42"/>
      <c r="DH639" s="42"/>
      <c r="DI639" s="42"/>
      <c r="DJ639" s="42"/>
      <c r="DK639" s="42"/>
      <c r="DL639" s="42"/>
      <c r="DM639" s="42"/>
      <c r="DN639" s="42"/>
      <c r="DO639" s="42"/>
      <c r="DP639" s="42"/>
      <c r="DQ639" s="42"/>
      <c r="DR639" s="42"/>
      <c r="DS639" s="42"/>
      <c r="DT639" s="42"/>
      <c r="DU639" s="42"/>
      <c r="DV639" s="42"/>
      <c r="DW639" s="42"/>
      <c r="DX639" s="42"/>
      <c r="DY639" s="42"/>
      <c r="DZ639" s="42"/>
      <c r="EA639" s="42"/>
      <c r="EB639" s="42"/>
      <c r="EC639" s="42"/>
      <c r="ED639" s="42"/>
      <c r="EE639" s="42"/>
      <c r="EF639" s="42"/>
      <c r="EG639" s="42"/>
      <c r="EH639" s="42"/>
      <c r="EI639" s="42"/>
    </row>
    <row r="640" spans="1:139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  <c r="CW640" s="42"/>
      <c r="CX640" s="42"/>
      <c r="CY640" s="42"/>
      <c r="CZ640" s="42"/>
      <c r="DA640" s="42"/>
      <c r="DB640" s="42"/>
      <c r="DC640" s="42"/>
      <c r="DD640" s="42"/>
      <c r="DE640" s="42"/>
      <c r="DF640" s="42"/>
      <c r="DG640" s="42"/>
      <c r="DH640" s="42"/>
      <c r="DI640" s="42"/>
      <c r="DJ640" s="42"/>
      <c r="DK640" s="42"/>
      <c r="DL640" s="42"/>
      <c r="DM640" s="42"/>
      <c r="DN640" s="42"/>
      <c r="DO640" s="42"/>
      <c r="DP640" s="42"/>
      <c r="DQ640" s="42"/>
      <c r="DR640" s="42"/>
      <c r="DS640" s="42"/>
      <c r="DT640" s="42"/>
      <c r="DU640" s="42"/>
      <c r="DV640" s="42"/>
      <c r="DW640" s="42"/>
      <c r="DX640" s="42"/>
      <c r="DY640" s="42"/>
      <c r="DZ640" s="42"/>
      <c r="EA640" s="42"/>
      <c r="EB640" s="42"/>
      <c r="EC640" s="42"/>
      <c r="ED640" s="42"/>
      <c r="EE640" s="42"/>
      <c r="EF640" s="42"/>
      <c r="EG640" s="42"/>
      <c r="EH640" s="42"/>
      <c r="EI640" s="42"/>
    </row>
    <row r="641" spans="1:139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  <c r="CW641" s="42"/>
      <c r="CX641" s="42"/>
      <c r="CY641" s="42"/>
      <c r="CZ641" s="42"/>
      <c r="DA641" s="42"/>
      <c r="DB641" s="42"/>
      <c r="DC641" s="42"/>
      <c r="DD641" s="42"/>
      <c r="DE641" s="42"/>
      <c r="DF641" s="42"/>
      <c r="DG641" s="42"/>
      <c r="DH641" s="42"/>
      <c r="DI641" s="42"/>
      <c r="DJ641" s="42"/>
      <c r="DK641" s="42"/>
      <c r="DL641" s="42"/>
      <c r="DM641" s="42"/>
      <c r="DN641" s="42"/>
      <c r="DO641" s="42"/>
      <c r="DP641" s="42"/>
      <c r="DQ641" s="42"/>
      <c r="DR641" s="42"/>
      <c r="DS641" s="42"/>
      <c r="DT641" s="42"/>
      <c r="DU641" s="42"/>
      <c r="DV641" s="42"/>
      <c r="DW641" s="42"/>
      <c r="DX641" s="42"/>
      <c r="DY641" s="42"/>
      <c r="DZ641" s="42"/>
      <c r="EA641" s="42"/>
      <c r="EB641" s="42"/>
      <c r="EC641" s="42"/>
      <c r="ED641" s="42"/>
      <c r="EE641" s="42"/>
      <c r="EF641" s="42"/>
      <c r="EG641" s="42"/>
      <c r="EH641" s="42"/>
      <c r="EI641" s="42"/>
    </row>
    <row r="642" spans="1:139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  <c r="CW642" s="42"/>
      <c r="CX642" s="42"/>
      <c r="CY642" s="42"/>
      <c r="CZ642" s="42"/>
      <c r="DA642" s="42"/>
      <c r="DB642" s="42"/>
      <c r="DC642" s="42"/>
      <c r="DD642" s="42"/>
      <c r="DE642" s="42"/>
      <c r="DF642" s="42"/>
      <c r="DG642" s="42"/>
      <c r="DH642" s="42"/>
      <c r="DI642" s="42"/>
      <c r="DJ642" s="42"/>
      <c r="DK642" s="42"/>
      <c r="DL642" s="42"/>
      <c r="DM642" s="42"/>
      <c r="DN642" s="42"/>
      <c r="DO642" s="42"/>
      <c r="DP642" s="42"/>
      <c r="DQ642" s="42"/>
      <c r="DR642" s="42"/>
      <c r="DS642" s="42"/>
      <c r="DT642" s="42"/>
      <c r="DU642" s="42"/>
      <c r="DV642" s="42"/>
      <c r="DW642" s="42"/>
      <c r="DX642" s="42"/>
      <c r="DY642" s="42"/>
      <c r="DZ642" s="42"/>
      <c r="EA642" s="42"/>
      <c r="EB642" s="42"/>
      <c r="EC642" s="42"/>
      <c r="ED642" s="42"/>
      <c r="EE642" s="42"/>
      <c r="EF642" s="42"/>
      <c r="EG642" s="42"/>
      <c r="EH642" s="42"/>
      <c r="EI642" s="42"/>
    </row>
    <row r="643" spans="1:139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  <c r="CW643" s="42"/>
      <c r="CX643" s="42"/>
      <c r="CY643" s="42"/>
      <c r="CZ643" s="42"/>
      <c r="DA643" s="42"/>
      <c r="DB643" s="42"/>
      <c r="DC643" s="42"/>
      <c r="DD643" s="42"/>
      <c r="DE643" s="42"/>
      <c r="DF643" s="42"/>
      <c r="DG643" s="42"/>
      <c r="DH643" s="42"/>
      <c r="DI643" s="42"/>
      <c r="DJ643" s="42"/>
      <c r="DK643" s="42"/>
      <c r="DL643" s="42"/>
      <c r="DM643" s="42"/>
      <c r="DN643" s="42"/>
      <c r="DO643" s="42"/>
      <c r="DP643" s="42"/>
      <c r="DQ643" s="42"/>
      <c r="DR643" s="42"/>
      <c r="DS643" s="42"/>
      <c r="DT643" s="42"/>
      <c r="DU643" s="42"/>
      <c r="DV643" s="42"/>
      <c r="DW643" s="42"/>
      <c r="DX643" s="42"/>
      <c r="DY643" s="42"/>
      <c r="DZ643" s="42"/>
      <c r="EA643" s="42"/>
      <c r="EB643" s="42"/>
      <c r="EC643" s="42"/>
      <c r="ED643" s="42"/>
      <c r="EE643" s="42"/>
      <c r="EF643" s="42"/>
      <c r="EG643" s="42"/>
      <c r="EH643" s="42"/>
      <c r="EI643" s="42"/>
    </row>
    <row r="644" spans="1:139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  <c r="CW644" s="42"/>
      <c r="CX644" s="42"/>
      <c r="CY644" s="42"/>
      <c r="CZ644" s="42"/>
      <c r="DA644" s="42"/>
      <c r="DB644" s="42"/>
      <c r="DC644" s="42"/>
      <c r="DD644" s="42"/>
      <c r="DE644" s="42"/>
      <c r="DF644" s="42"/>
      <c r="DG644" s="42"/>
      <c r="DH644" s="42"/>
      <c r="DI644" s="42"/>
      <c r="DJ644" s="42"/>
      <c r="DK644" s="42"/>
      <c r="DL644" s="42"/>
      <c r="DM644" s="42"/>
      <c r="DN644" s="42"/>
      <c r="DO644" s="42"/>
      <c r="DP644" s="42"/>
      <c r="DQ644" s="42"/>
      <c r="DR644" s="42"/>
      <c r="DS644" s="42"/>
      <c r="DT644" s="42"/>
      <c r="DU644" s="42"/>
      <c r="DV644" s="42"/>
      <c r="DW644" s="42"/>
      <c r="DX644" s="42"/>
      <c r="DY644" s="42"/>
      <c r="DZ644" s="42"/>
      <c r="EA644" s="42"/>
      <c r="EB644" s="42"/>
      <c r="EC644" s="42"/>
      <c r="ED644" s="42"/>
      <c r="EE644" s="42"/>
      <c r="EF644" s="42"/>
      <c r="EG644" s="42"/>
      <c r="EH644" s="42"/>
      <c r="EI644" s="42"/>
    </row>
    <row r="645" spans="1:139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  <c r="CW645" s="42"/>
      <c r="CX645" s="42"/>
      <c r="CY645" s="42"/>
      <c r="CZ645" s="42"/>
      <c r="DA645" s="42"/>
      <c r="DB645" s="42"/>
      <c r="DC645" s="42"/>
      <c r="DD645" s="42"/>
      <c r="DE645" s="42"/>
      <c r="DF645" s="42"/>
      <c r="DG645" s="42"/>
      <c r="DH645" s="42"/>
      <c r="DI645" s="42"/>
      <c r="DJ645" s="42"/>
      <c r="DK645" s="42"/>
      <c r="DL645" s="42"/>
      <c r="DM645" s="42"/>
      <c r="DN645" s="42"/>
      <c r="DO645" s="42"/>
      <c r="DP645" s="42"/>
      <c r="DQ645" s="42"/>
      <c r="DR645" s="42"/>
      <c r="DS645" s="42"/>
      <c r="DT645" s="42"/>
      <c r="DU645" s="42"/>
      <c r="DV645" s="42"/>
      <c r="DW645" s="42"/>
      <c r="DX645" s="42"/>
      <c r="DY645" s="42"/>
      <c r="DZ645" s="42"/>
      <c r="EA645" s="42"/>
      <c r="EB645" s="42"/>
      <c r="EC645" s="42"/>
      <c r="ED645" s="42"/>
      <c r="EE645" s="42"/>
      <c r="EF645" s="42"/>
      <c r="EG645" s="42"/>
      <c r="EH645" s="42"/>
      <c r="EI645" s="42"/>
    </row>
    <row r="646" spans="1:139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  <c r="CW646" s="42"/>
      <c r="CX646" s="42"/>
      <c r="CY646" s="42"/>
      <c r="CZ646" s="42"/>
      <c r="DA646" s="42"/>
      <c r="DB646" s="42"/>
      <c r="DC646" s="42"/>
      <c r="DD646" s="42"/>
      <c r="DE646" s="42"/>
      <c r="DF646" s="42"/>
      <c r="DG646" s="42"/>
      <c r="DH646" s="42"/>
      <c r="DI646" s="42"/>
      <c r="DJ646" s="42"/>
      <c r="DK646" s="42"/>
      <c r="DL646" s="42"/>
      <c r="DM646" s="42"/>
      <c r="DN646" s="42"/>
      <c r="DO646" s="42"/>
      <c r="DP646" s="42"/>
      <c r="DQ646" s="42"/>
      <c r="DR646" s="42"/>
      <c r="DS646" s="42"/>
      <c r="DT646" s="42"/>
      <c r="DU646" s="42"/>
      <c r="DV646" s="42"/>
      <c r="DW646" s="42"/>
      <c r="DX646" s="42"/>
      <c r="DY646" s="42"/>
      <c r="DZ646" s="42"/>
      <c r="EA646" s="42"/>
      <c r="EB646" s="42"/>
      <c r="EC646" s="42"/>
      <c r="ED646" s="42"/>
      <c r="EE646" s="42"/>
      <c r="EF646" s="42"/>
      <c r="EG646" s="42"/>
      <c r="EH646" s="42"/>
      <c r="EI646" s="42"/>
    </row>
    <row r="647" spans="1:139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  <c r="CW647" s="42"/>
      <c r="CX647" s="42"/>
      <c r="CY647" s="42"/>
      <c r="CZ647" s="42"/>
      <c r="DA647" s="42"/>
      <c r="DB647" s="42"/>
      <c r="DC647" s="42"/>
      <c r="DD647" s="42"/>
      <c r="DE647" s="42"/>
      <c r="DF647" s="42"/>
      <c r="DG647" s="42"/>
      <c r="DH647" s="42"/>
      <c r="DI647" s="42"/>
      <c r="DJ647" s="42"/>
      <c r="DK647" s="42"/>
      <c r="DL647" s="42"/>
      <c r="DM647" s="42"/>
      <c r="DN647" s="42"/>
      <c r="DO647" s="42"/>
      <c r="DP647" s="42"/>
      <c r="DQ647" s="42"/>
      <c r="DR647" s="42"/>
      <c r="DS647" s="42"/>
      <c r="DT647" s="42"/>
      <c r="DU647" s="42"/>
      <c r="DV647" s="42"/>
      <c r="DW647" s="42"/>
      <c r="DX647" s="42"/>
      <c r="DY647" s="42"/>
      <c r="DZ647" s="42"/>
      <c r="EA647" s="42"/>
      <c r="EB647" s="42"/>
      <c r="EC647" s="42"/>
      <c r="ED647" s="42"/>
      <c r="EE647" s="42"/>
      <c r="EF647" s="42"/>
      <c r="EG647" s="42"/>
      <c r="EH647" s="42"/>
      <c r="EI647" s="42"/>
    </row>
    <row r="648" spans="1:139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  <c r="CW648" s="42"/>
      <c r="CX648" s="42"/>
      <c r="CY648" s="42"/>
      <c r="CZ648" s="42"/>
      <c r="DA648" s="42"/>
      <c r="DB648" s="42"/>
      <c r="DC648" s="42"/>
      <c r="DD648" s="42"/>
      <c r="DE648" s="42"/>
      <c r="DF648" s="42"/>
      <c r="DG648" s="42"/>
      <c r="DH648" s="42"/>
      <c r="DI648" s="42"/>
      <c r="DJ648" s="42"/>
      <c r="DK648" s="42"/>
      <c r="DL648" s="42"/>
      <c r="DM648" s="42"/>
      <c r="DN648" s="42"/>
      <c r="DO648" s="42"/>
      <c r="DP648" s="42"/>
      <c r="DQ648" s="42"/>
      <c r="DR648" s="42"/>
      <c r="DS648" s="42"/>
      <c r="DT648" s="42"/>
      <c r="DU648" s="42"/>
      <c r="DV648" s="42"/>
      <c r="DW648" s="42"/>
      <c r="DX648" s="42"/>
      <c r="DY648" s="42"/>
      <c r="DZ648" s="42"/>
      <c r="EA648" s="42"/>
      <c r="EB648" s="42"/>
      <c r="EC648" s="42"/>
      <c r="ED648" s="42"/>
      <c r="EE648" s="42"/>
      <c r="EF648" s="42"/>
      <c r="EG648" s="42"/>
      <c r="EH648" s="42"/>
      <c r="EI648" s="42"/>
    </row>
    <row r="649" spans="1:13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  <c r="CW649" s="42"/>
      <c r="CX649" s="42"/>
      <c r="CY649" s="42"/>
      <c r="CZ649" s="42"/>
      <c r="DA649" s="42"/>
      <c r="DB649" s="42"/>
      <c r="DC649" s="42"/>
      <c r="DD649" s="42"/>
      <c r="DE649" s="42"/>
      <c r="DF649" s="42"/>
      <c r="DG649" s="42"/>
      <c r="DH649" s="42"/>
      <c r="DI649" s="42"/>
      <c r="DJ649" s="42"/>
      <c r="DK649" s="42"/>
      <c r="DL649" s="42"/>
      <c r="DM649" s="42"/>
      <c r="DN649" s="42"/>
      <c r="DO649" s="42"/>
      <c r="DP649" s="42"/>
      <c r="DQ649" s="42"/>
      <c r="DR649" s="42"/>
      <c r="DS649" s="42"/>
      <c r="DT649" s="42"/>
      <c r="DU649" s="42"/>
      <c r="DV649" s="42"/>
      <c r="DW649" s="42"/>
      <c r="DX649" s="42"/>
      <c r="DY649" s="42"/>
      <c r="DZ649" s="42"/>
      <c r="EA649" s="42"/>
      <c r="EB649" s="42"/>
      <c r="EC649" s="42"/>
      <c r="ED649" s="42"/>
      <c r="EE649" s="42"/>
      <c r="EF649" s="42"/>
      <c r="EG649" s="42"/>
      <c r="EH649" s="42"/>
      <c r="EI649" s="42"/>
    </row>
    <row r="650" spans="1:139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  <c r="CW650" s="42"/>
      <c r="CX650" s="42"/>
      <c r="CY650" s="42"/>
      <c r="CZ650" s="42"/>
      <c r="DA650" s="42"/>
      <c r="DB650" s="42"/>
      <c r="DC650" s="42"/>
      <c r="DD650" s="42"/>
      <c r="DE650" s="42"/>
      <c r="DF650" s="42"/>
      <c r="DG650" s="42"/>
      <c r="DH650" s="42"/>
      <c r="DI650" s="42"/>
      <c r="DJ650" s="42"/>
      <c r="DK650" s="42"/>
      <c r="DL650" s="42"/>
      <c r="DM650" s="42"/>
      <c r="DN650" s="42"/>
      <c r="DO650" s="42"/>
      <c r="DP650" s="42"/>
      <c r="DQ650" s="42"/>
      <c r="DR650" s="42"/>
      <c r="DS650" s="42"/>
      <c r="DT650" s="42"/>
      <c r="DU650" s="42"/>
      <c r="DV650" s="42"/>
      <c r="DW650" s="42"/>
      <c r="DX650" s="42"/>
      <c r="DY650" s="42"/>
      <c r="DZ650" s="42"/>
      <c r="EA650" s="42"/>
      <c r="EB650" s="42"/>
      <c r="EC650" s="42"/>
      <c r="ED650" s="42"/>
      <c r="EE650" s="42"/>
      <c r="EF650" s="42"/>
      <c r="EG650" s="42"/>
      <c r="EH650" s="42"/>
      <c r="EI650" s="42"/>
    </row>
    <row r="651" spans="1:139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  <c r="CW651" s="42"/>
      <c r="CX651" s="42"/>
      <c r="CY651" s="42"/>
      <c r="CZ651" s="42"/>
      <c r="DA651" s="42"/>
      <c r="DB651" s="42"/>
      <c r="DC651" s="42"/>
      <c r="DD651" s="42"/>
      <c r="DE651" s="42"/>
      <c r="DF651" s="42"/>
      <c r="DG651" s="42"/>
      <c r="DH651" s="42"/>
      <c r="DI651" s="42"/>
      <c r="DJ651" s="42"/>
      <c r="DK651" s="42"/>
      <c r="DL651" s="42"/>
      <c r="DM651" s="42"/>
      <c r="DN651" s="42"/>
      <c r="DO651" s="42"/>
      <c r="DP651" s="42"/>
      <c r="DQ651" s="42"/>
      <c r="DR651" s="42"/>
      <c r="DS651" s="42"/>
      <c r="DT651" s="42"/>
      <c r="DU651" s="42"/>
      <c r="DV651" s="42"/>
      <c r="DW651" s="42"/>
      <c r="DX651" s="42"/>
      <c r="DY651" s="42"/>
      <c r="DZ651" s="42"/>
      <c r="EA651" s="42"/>
      <c r="EB651" s="42"/>
      <c r="EC651" s="42"/>
      <c r="ED651" s="42"/>
      <c r="EE651" s="42"/>
      <c r="EF651" s="42"/>
      <c r="EG651" s="42"/>
      <c r="EH651" s="42"/>
      <c r="EI651" s="42"/>
    </row>
    <row r="652" spans="1:139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  <c r="CW652" s="42"/>
      <c r="CX652" s="42"/>
      <c r="CY652" s="42"/>
      <c r="CZ652" s="42"/>
      <c r="DA652" s="42"/>
      <c r="DB652" s="42"/>
      <c r="DC652" s="42"/>
      <c r="DD652" s="42"/>
      <c r="DE652" s="42"/>
      <c r="DF652" s="42"/>
      <c r="DG652" s="42"/>
      <c r="DH652" s="42"/>
      <c r="DI652" s="42"/>
      <c r="DJ652" s="42"/>
      <c r="DK652" s="42"/>
      <c r="DL652" s="42"/>
      <c r="DM652" s="42"/>
      <c r="DN652" s="42"/>
      <c r="DO652" s="42"/>
      <c r="DP652" s="42"/>
      <c r="DQ652" s="42"/>
      <c r="DR652" s="42"/>
      <c r="DS652" s="42"/>
      <c r="DT652" s="42"/>
      <c r="DU652" s="42"/>
      <c r="DV652" s="42"/>
      <c r="DW652" s="42"/>
      <c r="DX652" s="42"/>
      <c r="DY652" s="42"/>
      <c r="DZ652" s="42"/>
      <c r="EA652" s="42"/>
      <c r="EB652" s="42"/>
      <c r="EC652" s="42"/>
      <c r="ED652" s="42"/>
      <c r="EE652" s="42"/>
      <c r="EF652" s="42"/>
      <c r="EG652" s="42"/>
      <c r="EH652" s="42"/>
      <c r="EI652" s="42"/>
    </row>
    <row r="653" spans="1:139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  <c r="CW653" s="42"/>
      <c r="CX653" s="42"/>
      <c r="CY653" s="42"/>
      <c r="CZ653" s="42"/>
      <c r="DA653" s="42"/>
      <c r="DB653" s="42"/>
      <c r="DC653" s="42"/>
      <c r="DD653" s="42"/>
      <c r="DE653" s="42"/>
      <c r="DF653" s="42"/>
      <c r="DG653" s="42"/>
      <c r="DH653" s="42"/>
      <c r="DI653" s="42"/>
      <c r="DJ653" s="42"/>
      <c r="DK653" s="42"/>
      <c r="DL653" s="42"/>
      <c r="DM653" s="42"/>
      <c r="DN653" s="42"/>
      <c r="DO653" s="42"/>
      <c r="DP653" s="42"/>
      <c r="DQ653" s="42"/>
      <c r="DR653" s="42"/>
      <c r="DS653" s="42"/>
      <c r="DT653" s="42"/>
      <c r="DU653" s="42"/>
      <c r="DV653" s="42"/>
      <c r="DW653" s="42"/>
      <c r="DX653" s="42"/>
      <c r="DY653" s="42"/>
      <c r="DZ653" s="42"/>
      <c r="EA653" s="42"/>
      <c r="EB653" s="42"/>
      <c r="EC653" s="42"/>
      <c r="ED653" s="42"/>
      <c r="EE653" s="42"/>
      <c r="EF653" s="42"/>
      <c r="EG653" s="42"/>
      <c r="EH653" s="42"/>
      <c r="EI653" s="42"/>
    </row>
    <row r="654" spans="1:139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  <c r="CW654" s="42"/>
      <c r="CX654" s="42"/>
      <c r="CY654" s="42"/>
      <c r="CZ654" s="42"/>
      <c r="DA654" s="42"/>
      <c r="DB654" s="42"/>
      <c r="DC654" s="42"/>
      <c r="DD654" s="42"/>
      <c r="DE654" s="42"/>
      <c r="DF654" s="42"/>
      <c r="DG654" s="42"/>
      <c r="DH654" s="42"/>
      <c r="DI654" s="42"/>
      <c r="DJ654" s="42"/>
      <c r="DK654" s="42"/>
      <c r="DL654" s="42"/>
      <c r="DM654" s="42"/>
      <c r="DN654" s="42"/>
      <c r="DO654" s="42"/>
      <c r="DP654" s="42"/>
      <c r="DQ654" s="42"/>
      <c r="DR654" s="42"/>
      <c r="DS654" s="42"/>
      <c r="DT654" s="42"/>
      <c r="DU654" s="42"/>
      <c r="DV654" s="42"/>
      <c r="DW654" s="42"/>
      <c r="DX654" s="42"/>
      <c r="DY654" s="42"/>
      <c r="DZ654" s="42"/>
      <c r="EA654" s="42"/>
      <c r="EB654" s="42"/>
      <c r="EC654" s="42"/>
      <c r="ED654" s="42"/>
      <c r="EE654" s="42"/>
      <c r="EF654" s="42"/>
      <c r="EG654" s="42"/>
      <c r="EH654" s="42"/>
      <c r="EI654" s="42"/>
    </row>
    <row r="655" spans="1:139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  <c r="CW655" s="42"/>
      <c r="CX655" s="42"/>
      <c r="CY655" s="42"/>
      <c r="CZ655" s="42"/>
      <c r="DA655" s="42"/>
      <c r="DB655" s="42"/>
      <c r="DC655" s="42"/>
      <c r="DD655" s="42"/>
      <c r="DE655" s="42"/>
      <c r="DF655" s="42"/>
      <c r="DG655" s="42"/>
      <c r="DH655" s="42"/>
      <c r="DI655" s="42"/>
      <c r="DJ655" s="42"/>
      <c r="DK655" s="42"/>
      <c r="DL655" s="42"/>
      <c r="DM655" s="42"/>
      <c r="DN655" s="42"/>
      <c r="DO655" s="42"/>
      <c r="DP655" s="42"/>
      <c r="DQ655" s="42"/>
      <c r="DR655" s="42"/>
      <c r="DS655" s="42"/>
      <c r="DT655" s="42"/>
      <c r="DU655" s="42"/>
      <c r="DV655" s="42"/>
      <c r="DW655" s="42"/>
      <c r="DX655" s="42"/>
      <c r="DY655" s="42"/>
      <c r="DZ655" s="42"/>
      <c r="EA655" s="42"/>
      <c r="EB655" s="42"/>
      <c r="EC655" s="42"/>
      <c r="ED655" s="42"/>
      <c r="EE655" s="42"/>
      <c r="EF655" s="42"/>
      <c r="EG655" s="42"/>
      <c r="EH655" s="42"/>
      <c r="EI655" s="42"/>
    </row>
    <row r="656" spans="1:139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  <c r="CW656" s="42"/>
      <c r="CX656" s="42"/>
      <c r="CY656" s="42"/>
      <c r="CZ656" s="42"/>
      <c r="DA656" s="42"/>
      <c r="DB656" s="42"/>
      <c r="DC656" s="42"/>
      <c r="DD656" s="42"/>
      <c r="DE656" s="42"/>
      <c r="DF656" s="42"/>
      <c r="DG656" s="42"/>
      <c r="DH656" s="42"/>
      <c r="DI656" s="42"/>
      <c r="DJ656" s="42"/>
      <c r="DK656" s="42"/>
      <c r="DL656" s="42"/>
      <c r="DM656" s="42"/>
      <c r="DN656" s="42"/>
      <c r="DO656" s="42"/>
      <c r="DP656" s="42"/>
      <c r="DQ656" s="42"/>
      <c r="DR656" s="42"/>
      <c r="DS656" s="42"/>
      <c r="DT656" s="42"/>
      <c r="DU656" s="42"/>
      <c r="DV656" s="42"/>
      <c r="DW656" s="42"/>
      <c r="DX656" s="42"/>
      <c r="DY656" s="42"/>
      <c r="DZ656" s="42"/>
      <c r="EA656" s="42"/>
      <c r="EB656" s="42"/>
      <c r="EC656" s="42"/>
      <c r="ED656" s="42"/>
      <c r="EE656" s="42"/>
      <c r="EF656" s="42"/>
      <c r="EG656" s="42"/>
      <c r="EH656" s="42"/>
      <c r="EI656" s="42"/>
    </row>
    <row r="657" spans="1:139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  <c r="CW657" s="42"/>
      <c r="CX657" s="42"/>
      <c r="CY657" s="42"/>
      <c r="CZ657" s="42"/>
      <c r="DA657" s="42"/>
      <c r="DB657" s="42"/>
      <c r="DC657" s="42"/>
      <c r="DD657" s="42"/>
      <c r="DE657" s="42"/>
      <c r="DF657" s="42"/>
      <c r="DG657" s="42"/>
      <c r="DH657" s="42"/>
      <c r="DI657" s="42"/>
      <c r="DJ657" s="42"/>
      <c r="DK657" s="42"/>
      <c r="DL657" s="42"/>
      <c r="DM657" s="42"/>
      <c r="DN657" s="42"/>
      <c r="DO657" s="42"/>
      <c r="DP657" s="42"/>
      <c r="DQ657" s="42"/>
      <c r="DR657" s="42"/>
      <c r="DS657" s="42"/>
      <c r="DT657" s="42"/>
      <c r="DU657" s="42"/>
      <c r="DV657" s="42"/>
      <c r="DW657" s="42"/>
      <c r="DX657" s="42"/>
      <c r="DY657" s="42"/>
      <c r="DZ657" s="42"/>
      <c r="EA657" s="42"/>
      <c r="EB657" s="42"/>
      <c r="EC657" s="42"/>
      <c r="ED657" s="42"/>
      <c r="EE657" s="42"/>
      <c r="EF657" s="42"/>
      <c r="EG657" s="42"/>
      <c r="EH657" s="42"/>
      <c r="EI657" s="42"/>
    </row>
    <row r="658" spans="1:139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  <c r="CW658" s="42"/>
      <c r="CX658" s="42"/>
      <c r="CY658" s="42"/>
      <c r="CZ658" s="42"/>
      <c r="DA658" s="42"/>
      <c r="DB658" s="42"/>
      <c r="DC658" s="42"/>
      <c r="DD658" s="42"/>
      <c r="DE658" s="42"/>
      <c r="DF658" s="42"/>
      <c r="DG658" s="42"/>
      <c r="DH658" s="42"/>
      <c r="DI658" s="42"/>
      <c r="DJ658" s="42"/>
      <c r="DK658" s="42"/>
      <c r="DL658" s="42"/>
      <c r="DM658" s="42"/>
      <c r="DN658" s="42"/>
      <c r="DO658" s="42"/>
      <c r="DP658" s="42"/>
      <c r="DQ658" s="42"/>
      <c r="DR658" s="42"/>
      <c r="DS658" s="42"/>
      <c r="DT658" s="42"/>
      <c r="DU658" s="42"/>
      <c r="DV658" s="42"/>
      <c r="DW658" s="42"/>
      <c r="DX658" s="42"/>
      <c r="DY658" s="42"/>
      <c r="DZ658" s="42"/>
      <c r="EA658" s="42"/>
      <c r="EB658" s="42"/>
      <c r="EC658" s="42"/>
      <c r="ED658" s="42"/>
      <c r="EE658" s="42"/>
      <c r="EF658" s="42"/>
      <c r="EG658" s="42"/>
      <c r="EH658" s="42"/>
      <c r="EI658" s="42"/>
    </row>
    <row r="659" spans="1:13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  <c r="CW659" s="42"/>
      <c r="CX659" s="42"/>
      <c r="CY659" s="42"/>
      <c r="CZ659" s="42"/>
      <c r="DA659" s="42"/>
      <c r="DB659" s="42"/>
      <c r="DC659" s="42"/>
      <c r="DD659" s="42"/>
      <c r="DE659" s="42"/>
      <c r="DF659" s="42"/>
      <c r="DG659" s="42"/>
      <c r="DH659" s="42"/>
      <c r="DI659" s="42"/>
      <c r="DJ659" s="42"/>
      <c r="DK659" s="42"/>
      <c r="DL659" s="42"/>
      <c r="DM659" s="42"/>
      <c r="DN659" s="42"/>
      <c r="DO659" s="42"/>
      <c r="DP659" s="42"/>
      <c r="DQ659" s="42"/>
      <c r="DR659" s="42"/>
      <c r="DS659" s="42"/>
      <c r="DT659" s="42"/>
      <c r="DU659" s="42"/>
      <c r="DV659" s="42"/>
      <c r="DW659" s="42"/>
      <c r="DX659" s="42"/>
      <c r="DY659" s="42"/>
      <c r="DZ659" s="42"/>
      <c r="EA659" s="42"/>
      <c r="EB659" s="42"/>
      <c r="EC659" s="42"/>
      <c r="ED659" s="42"/>
      <c r="EE659" s="42"/>
      <c r="EF659" s="42"/>
      <c r="EG659" s="42"/>
      <c r="EH659" s="42"/>
      <c r="EI659" s="42"/>
    </row>
    <row r="660" spans="1:139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  <c r="CW660" s="42"/>
      <c r="CX660" s="42"/>
      <c r="CY660" s="42"/>
      <c r="CZ660" s="42"/>
      <c r="DA660" s="42"/>
      <c r="DB660" s="42"/>
      <c r="DC660" s="42"/>
      <c r="DD660" s="42"/>
      <c r="DE660" s="42"/>
      <c r="DF660" s="42"/>
      <c r="DG660" s="42"/>
      <c r="DH660" s="42"/>
      <c r="DI660" s="42"/>
      <c r="DJ660" s="42"/>
      <c r="DK660" s="42"/>
      <c r="DL660" s="42"/>
      <c r="DM660" s="42"/>
      <c r="DN660" s="42"/>
      <c r="DO660" s="42"/>
      <c r="DP660" s="42"/>
      <c r="DQ660" s="42"/>
      <c r="DR660" s="42"/>
      <c r="DS660" s="42"/>
      <c r="DT660" s="42"/>
      <c r="DU660" s="42"/>
      <c r="DV660" s="42"/>
      <c r="DW660" s="42"/>
      <c r="DX660" s="42"/>
      <c r="DY660" s="42"/>
      <c r="DZ660" s="42"/>
      <c r="EA660" s="42"/>
      <c r="EB660" s="42"/>
      <c r="EC660" s="42"/>
      <c r="ED660" s="42"/>
      <c r="EE660" s="42"/>
      <c r="EF660" s="42"/>
      <c r="EG660" s="42"/>
      <c r="EH660" s="42"/>
      <c r="EI660" s="42"/>
    </row>
    <row r="661" spans="1:139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  <c r="CW661" s="42"/>
      <c r="CX661" s="42"/>
      <c r="CY661" s="42"/>
      <c r="CZ661" s="42"/>
      <c r="DA661" s="42"/>
      <c r="DB661" s="42"/>
      <c r="DC661" s="42"/>
      <c r="DD661" s="42"/>
      <c r="DE661" s="42"/>
      <c r="DF661" s="42"/>
      <c r="DG661" s="42"/>
      <c r="DH661" s="42"/>
      <c r="DI661" s="42"/>
      <c r="DJ661" s="42"/>
      <c r="DK661" s="42"/>
      <c r="DL661" s="42"/>
      <c r="DM661" s="42"/>
      <c r="DN661" s="42"/>
      <c r="DO661" s="42"/>
      <c r="DP661" s="42"/>
      <c r="DQ661" s="42"/>
      <c r="DR661" s="42"/>
      <c r="DS661" s="42"/>
      <c r="DT661" s="42"/>
      <c r="DU661" s="42"/>
      <c r="DV661" s="42"/>
      <c r="DW661" s="42"/>
      <c r="DX661" s="42"/>
      <c r="DY661" s="42"/>
      <c r="DZ661" s="42"/>
      <c r="EA661" s="42"/>
      <c r="EB661" s="42"/>
      <c r="EC661" s="42"/>
      <c r="ED661" s="42"/>
      <c r="EE661" s="42"/>
      <c r="EF661" s="42"/>
      <c r="EG661" s="42"/>
      <c r="EH661" s="42"/>
      <c r="EI661" s="42"/>
    </row>
    <row r="662" spans="1:139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  <c r="CW662" s="42"/>
      <c r="CX662" s="42"/>
      <c r="CY662" s="42"/>
      <c r="CZ662" s="42"/>
      <c r="DA662" s="42"/>
      <c r="DB662" s="42"/>
      <c r="DC662" s="42"/>
      <c r="DD662" s="42"/>
      <c r="DE662" s="42"/>
      <c r="DF662" s="42"/>
      <c r="DG662" s="42"/>
      <c r="DH662" s="42"/>
      <c r="DI662" s="42"/>
      <c r="DJ662" s="42"/>
      <c r="DK662" s="42"/>
      <c r="DL662" s="42"/>
      <c r="DM662" s="42"/>
      <c r="DN662" s="42"/>
      <c r="DO662" s="42"/>
      <c r="DP662" s="42"/>
      <c r="DQ662" s="42"/>
      <c r="DR662" s="42"/>
      <c r="DS662" s="42"/>
      <c r="DT662" s="42"/>
      <c r="DU662" s="42"/>
      <c r="DV662" s="42"/>
      <c r="DW662" s="42"/>
      <c r="DX662" s="42"/>
      <c r="DY662" s="42"/>
      <c r="DZ662" s="42"/>
      <c r="EA662" s="42"/>
      <c r="EB662" s="42"/>
      <c r="EC662" s="42"/>
      <c r="ED662" s="42"/>
      <c r="EE662" s="42"/>
      <c r="EF662" s="42"/>
      <c r="EG662" s="42"/>
      <c r="EH662" s="42"/>
      <c r="EI662" s="42"/>
    </row>
    <row r="663" spans="1:139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  <c r="CW663" s="42"/>
      <c r="CX663" s="42"/>
      <c r="CY663" s="42"/>
      <c r="CZ663" s="42"/>
      <c r="DA663" s="42"/>
      <c r="DB663" s="42"/>
      <c r="DC663" s="42"/>
      <c r="DD663" s="42"/>
      <c r="DE663" s="42"/>
      <c r="DF663" s="42"/>
      <c r="DG663" s="42"/>
      <c r="DH663" s="42"/>
      <c r="DI663" s="42"/>
      <c r="DJ663" s="42"/>
      <c r="DK663" s="42"/>
      <c r="DL663" s="42"/>
      <c r="DM663" s="42"/>
      <c r="DN663" s="42"/>
      <c r="DO663" s="42"/>
      <c r="DP663" s="42"/>
      <c r="DQ663" s="42"/>
      <c r="DR663" s="42"/>
      <c r="DS663" s="42"/>
      <c r="DT663" s="42"/>
      <c r="DU663" s="42"/>
      <c r="DV663" s="42"/>
      <c r="DW663" s="42"/>
      <c r="DX663" s="42"/>
      <c r="DY663" s="42"/>
      <c r="DZ663" s="42"/>
      <c r="EA663" s="42"/>
      <c r="EB663" s="42"/>
      <c r="EC663" s="42"/>
      <c r="ED663" s="42"/>
      <c r="EE663" s="42"/>
      <c r="EF663" s="42"/>
      <c r="EG663" s="42"/>
      <c r="EH663" s="42"/>
      <c r="EI663" s="42"/>
    </row>
    <row r="664" spans="1:139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  <c r="CW664" s="42"/>
      <c r="CX664" s="42"/>
      <c r="CY664" s="42"/>
      <c r="CZ664" s="42"/>
      <c r="DA664" s="42"/>
      <c r="DB664" s="42"/>
      <c r="DC664" s="42"/>
      <c r="DD664" s="42"/>
      <c r="DE664" s="42"/>
      <c r="DF664" s="42"/>
      <c r="DG664" s="42"/>
      <c r="DH664" s="42"/>
      <c r="DI664" s="42"/>
      <c r="DJ664" s="42"/>
      <c r="DK664" s="42"/>
      <c r="DL664" s="42"/>
      <c r="DM664" s="42"/>
      <c r="DN664" s="42"/>
      <c r="DO664" s="42"/>
      <c r="DP664" s="42"/>
      <c r="DQ664" s="42"/>
      <c r="DR664" s="42"/>
      <c r="DS664" s="42"/>
      <c r="DT664" s="42"/>
      <c r="DU664" s="42"/>
      <c r="DV664" s="42"/>
      <c r="DW664" s="42"/>
      <c r="DX664" s="42"/>
      <c r="DY664" s="42"/>
      <c r="DZ664" s="42"/>
      <c r="EA664" s="42"/>
      <c r="EB664" s="42"/>
      <c r="EC664" s="42"/>
      <c r="ED664" s="42"/>
      <c r="EE664" s="42"/>
      <c r="EF664" s="42"/>
      <c r="EG664" s="42"/>
      <c r="EH664" s="42"/>
      <c r="EI664" s="42"/>
    </row>
    <row r="665" spans="1:139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  <c r="CW665" s="42"/>
      <c r="CX665" s="42"/>
      <c r="CY665" s="42"/>
      <c r="CZ665" s="42"/>
      <c r="DA665" s="42"/>
      <c r="DB665" s="42"/>
      <c r="DC665" s="42"/>
      <c r="DD665" s="42"/>
      <c r="DE665" s="42"/>
      <c r="DF665" s="42"/>
      <c r="DG665" s="42"/>
      <c r="DH665" s="42"/>
      <c r="DI665" s="42"/>
      <c r="DJ665" s="42"/>
      <c r="DK665" s="42"/>
      <c r="DL665" s="42"/>
      <c r="DM665" s="42"/>
      <c r="DN665" s="42"/>
      <c r="DO665" s="42"/>
      <c r="DP665" s="42"/>
      <c r="DQ665" s="42"/>
      <c r="DR665" s="42"/>
      <c r="DS665" s="42"/>
      <c r="DT665" s="42"/>
      <c r="DU665" s="42"/>
      <c r="DV665" s="42"/>
      <c r="DW665" s="42"/>
      <c r="DX665" s="42"/>
      <c r="DY665" s="42"/>
      <c r="DZ665" s="42"/>
      <c r="EA665" s="42"/>
      <c r="EB665" s="42"/>
      <c r="EC665" s="42"/>
      <c r="ED665" s="42"/>
      <c r="EE665" s="42"/>
      <c r="EF665" s="42"/>
      <c r="EG665" s="42"/>
      <c r="EH665" s="42"/>
      <c r="EI665" s="42"/>
    </row>
    <row r="666" spans="1:139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  <c r="CW666" s="42"/>
      <c r="CX666" s="42"/>
      <c r="CY666" s="42"/>
      <c r="CZ666" s="42"/>
      <c r="DA666" s="42"/>
      <c r="DB666" s="42"/>
      <c r="DC666" s="42"/>
      <c r="DD666" s="42"/>
      <c r="DE666" s="42"/>
      <c r="DF666" s="42"/>
      <c r="DG666" s="42"/>
      <c r="DH666" s="42"/>
      <c r="DI666" s="42"/>
      <c r="DJ666" s="42"/>
      <c r="DK666" s="42"/>
      <c r="DL666" s="42"/>
      <c r="DM666" s="42"/>
      <c r="DN666" s="42"/>
      <c r="DO666" s="42"/>
      <c r="DP666" s="42"/>
      <c r="DQ666" s="42"/>
      <c r="DR666" s="42"/>
      <c r="DS666" s="42"/>
      <c r="DT666" s="42"/>
      <c r="DU666" s="42"/>
      <c r="DV666" s="42"/>
      <c r="DW666" s="42"/>
      <c r="DX666" s="42"/>
      <c r="DY666" s="42"/>
      <c r="DZ666" s="42"/>
      <c r="EA666" s="42"/>
      <c r="EB666" s="42"/>
      <c r="EC666" s="42"/>
      <c r="ED666" s="42"/>
      <c r="EE666" s="42"/>
      <c r="EF666" s="42"/>
      <c r="EG666" s="42"/>
      <c r="EH666" s="42"/>
      <c r="EI666" s="42"/>
    </row>
    <row r="667" spans="1:139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  <c r="CW667" s="42"/>
      <c r="CX667" s="42"/>
      <c r="CY667" s="42"/>
      <c r="CZ667" s="42"/>
      <c r="DA667" s="42"/>
      <c r="DB667" s="42"/>
      <c r="DC667" s="42"/>
      <c r="DD667" s="42"/>
      <c r="DE667" s="42"/>
      <c r="DF667" s="42"/>
      <c r="DG667" s="42"/>
      <c r="DH667" s="42"/>
      <c r="DI667" s="42"/>
      <c r="DJ667" s="42"/>
      <c r="DK667" s="42"/>
      <c r="DL667" s="42"/>
      <c r="DM667" s="42"/>
      <c r="DN667" s="42"/>
      <c r="DO667" s="42"/>
      <c r="DP667" s="42"/>
      <c r="DQ667" s="42"/>
      <c r="DR667" s="42"/>
      <c r="DS667" s="42"/>
      <c r="DT667" s="42"/>
      <c r="DU667" s="42"/>
      <c r="DV667" s="42"/>
      <c r="DW667" s="42"/>
      <c r="DX667" s="42"/>
      <c r="DY667" s="42"/>
      <c r="DZ667" s="42"/>
      <c r="EA667" s="42"/>
      <c r="EB667" s="42"/>
      <c r="EC667" s="42"/>
      <c r="ED667" s="42"/>
      <c r="EE667" s="42"/>
      <c r="EF667" s="42"/>
      <c r="EG667" s="42"/>
      <c r="EH667" s="42"/>
      <c r="EI667" s="42"/>
    </row>
    <row r="668" spans="1:139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  <c r="CW668" s="42"/>
      <c r="CX668" s="42"/>
      <c r="CY668" s="42"/>
      <c r="CZ668" s="42"/>
      <c r="DA668" s="42"/>
      <c r="DB668" s="42"/>
      <c r="DC668" s="42"/>
      <c r="DD668" s="42"/>
      <c r="DE668" s="42"/>
      <c r="DF668" s="42"/>
      <c r="DG668" s="42"/>
      <c r="DH668" s="42"/>
      <c r="DI668" s="42"/>
      <c r="DJ668" s="42"/>
      <c r="DK668" s="42"/>
      <c r="DL668" s="42"/>
      <c r="DM668" s="42"/>
      <c r="DN668" s="42"/>
      <c r="DO668" s="42"/>
      <c r="DP668" s="42"/>
      <c r="DQ668" s="42"/>
      <c r="DR668" s="42"/>
      <c r="DS668" s="42"/>
      <c r="DT668" s="42"/>
      <c r="DU668" s="42"/>
      <c r="DV668" s="42"/>
      <c r="DW668" s="42"/>
      <c r="DX668" s="42"/>
      <c r="DY668" s="42"/>
      <c r="DZ668" s="42"/>
      <c r="EA668" s="42"/>
      <c r="EB668" s="42"/>
      <c r="EC668" s="42"/>
      <c r="ED668" s="42"/>
      <c r="EE668" s="42"/>
      <c r="EF668" s="42"/>
      <c r="EG668" s="42"/>
      <c r="EH668" s="42"/>
      <c r="EI668" s="42"/>
    </row>
    <row r="669" spans="1:13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  <c r="CW669" s="42"/>
      <c r="CX669" s="42"/>
      <c r="CY669" s="42"/>
      <c r="CZ669" s="42"/>
      <c r="DA669" s="42"/>
      <c r="DB669" s="42"/>
      <c r="DC669" s="42"/>
      <c r="DD669" s="42"/>
      <c r="DE669" s="42"/>
      <c r="DF669" s="42"/>
      <c r="DG669" s="42"/>
      <c r="DH669" s="42"/>
      <c r="DI669" s="42"/>
      <c r="DJ669" s="42"/>
      <c r="DK669" s="42"/>
      <c r="DL669" s="42"/>
      <c r="DM669" s="42"/>
      <c r="DN669" s="42"/>
      <c r="DO669" s="42"/>
      <c r="DP669" s="42"/>
      <c r="DQ669" s="42"/>
      <c r="DR669" s="42"/>
      <c r="DS669" s="42"/>
      <c r="DT669" s="42"/>
      <c r="DU669" s="42"/>
      <c r="DV669" s="42"/>
      <c r="DW669" s="42"/>
      <c r="DX669" s="42"/>
      <c r="DY669" s="42"/>
      <c r="DZ669" s="42"/>
      <c r="EA669" s="42"/>
      <c r="EB669" s="42"/>
      <c r="EC669" s="42"/>
      <c r="ED669" s="42"/>
      <c r="EE669" s="42"/>
      <c r="EF669" s="42"/>
      <c r="EG669" s="42"/>
      <c r="EH669" s="42"/>
      <c r="EI669" s="42"/>
    </row>
    <row r="670" spans="1:139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  <c r="CW670" s="42"/>
      <c r="CX670" s="42"/>
      <c r="CY670" s="42"/>
      <c r="CZ670" s="42"/>
      <c r="DA670" s="42"/>
      <c r="DB670" s="42"/>
      <c r="DC670" s="42"/>
      <c r="DD670" s="42"/>
      <c r="DE670" s="42"/>
      <c r="DF670" s="42"/>
      <c r="DG670" s="42"/>
      <c r="DH670" s="42"/>
      <c r="DI670" s="42"/>
      <c r="DJ670" s="42"/>
      <c r="DK670" s="42"/>
      <c r="DL670" s="42"/>
      <c r="DM670" s="42"/>
      <c r="DN670" s="42"/>
      <c r="DO670" s="42"/>
      <c r="DP670" s="42"/>
      <c r="DQ670" s="42"/>
      <c r="DR670" s="42"/>
      <c r="DS670" s="42"/>
      <c r="DT670" s="42"/>
      <c r="DU670" s="42"/>
      <c r="DV670" s="42"/>
      <c r="DW670" s="42"/>
      <c r="DX670" s="42"/>
      <c r="DY670" s="42"/>
      <c r="DZ670" s="42"/>
      <c r="EA670" s="42"/>
      <c r="EB670" s="42"/>
      <c r="EC670" s="42"/>
      <c r="ED670" s="42"/>
      <c r="EE670" s="42"/>
      <c r="EF670" s="42"/>
      <c r="EG670" s="42"/>
      <c r="EH670" s="42"/>
      <c r="EI670" s="42"/>
    </row>
    <row r="671" spans="1:139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  <c r="CW671" s="42"/>
      <c r="CX671" s="42"/>
      <c r="CY671" s="42"/>
      <c r="CZ671" s="42"/>
      <c r="DA671" s="42"/>
      <c r="DB671" s="42"/>
      <c r="DC671" s="42"/>
      <c r="DD671" s="42"/>
      <c r="DE671" s="42"/>
      <c r="DF671" s="42"/>
      <c r="DG671" s="42"/>
      <c r="DH671" s="42"/>
      <c r="DI671" s="42"/>
      <c r="DJ671" s="42"/>
      <c r="DK671" s="42"/>
      <c r="DL671" s="42"/>
      <c r="DM671" s="42"/>
      <c r="DN671" s="42"/>
      <c r="DO671" s="42"/>
      <c r="DP671" s="42"/>
      <c r="DQ671" s="42"/>
      <c r="DR671" s="42"/>
      <c r="DS671" s="42"/>
      <c r="DT671" s="42"/>
      <c r="DU671" s="42"/>
      <c r="DV671" s="42"/>
      <c r="DW671" s="42"/>
      <c r="DX671" s="42"/>
      <c r="DY671" s="42"/>
      <c r="DZ671" s="42"/>
      <c r="EA671" s="42"/>
      <c r="EB671" s="42"/>
      <c r="EC671" s="42"/>
      <c r="ED671" s="42"/>
      <c r="EE671" s="42"/>
      <c r="EF671" s="42"/>
      <c r="EG671" s="42"/>
      <c r="EH671" s="42"/>
      <c r="EI671" s="42"/>
    </row>
    <row r="672" spans="1:139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  <c r="CW672" s="42"/>
      <c r="CX672" s="42"/>
      <c r="CY672" s="42"/>
      <c r="CZ672" s="42"/>
      <c r="DA672" s="42"/>
      <c r="DB672" s="42"/>
      <c r="DC672" s="42"/>
      <c r="DD672" s="42"/>
      <c r="DE672" s="42"/>
      <c r="DF672" s="42"/>
      <c r="DG672" s="42"/>
      <c r="DH672" s="42"/>
      <c r="DI672" s="42"/>
      <c r="DJ672" s="42"/>
      <c r="DK672" s="42"/>
      <c r="DL672" s="42"/>
      <c r="DM672" s="42"/>
      <c r="DN672" s="42"/>
      <c r="DO672" s="42"/>
      <c r="DP672" s="42"/>
      <c r="DQ672" s="42"/>
      <c r="DR672" s="42"/>
      <c r="DS672" s="42"/>
      <c r="DT672" s="42"/>
      <c r="DU672" s="42"/>
      <c r="DV672" s="42"/>
      <c r="DW672" s="42"/>
      <c r="DX672" s="42"/>
      <c r="DY672" s="42"/>
      <c r="DZ672" s="42"/>
      <c r="EA672" s="42"/>
      <c r="EB672" s="42"/>
      <c r="EC672" s="42"/>
      <c r="ED672" s="42"/>
      <c r="EE672" s="42"/>
      <c r="EF672" s="42"/>
      <c r="EG672" s="42"/>
      <c r="EH672" s="42"/>
      <c r="EI672" s="42"/>
    </row>
    <row r="673" spans="1:139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  <c r="CW673" s="42"/>
      <c r="CX673" s="42"/>
      <c r="CY673" s="42"/>
      <c r="CZ673" s="42"/>
      <c r="DA673" s="42"/>
      <c r="DB673" s="42"/>
      <c r="DC673" s="42"/>
      <c r="DD673" s="42"/>
      <c r="DE673" s="42"/>
      <c r="DF673" s="42"/>
      <c r="DG673" s="42"/>
      <c r="DH673" s="42"/>
      <c r="DI673" s="42"/>
      <c r="DJ673" s="42"/>
      <c r="DK673" s="42"/>
      <c r="DL673" s="42"/>
      <c r="DM673" s="42"/>
      <c r="DN673" s="42"/>
      <c r="DO673" s="42"/>
      <c r="DP673" s="42"/>
      <c r="DQ673" s="42"/>
      <c r="DR673" s="42"/>
      <c r="DS673" s="42"/>
      <c r="DT673" s="42"/>
      <c r="DU673" s="42"/>
      <c r="DV673" s="42"/>
      <c r="DW673" s="42"/>
      <c r="DX673" s="42"/>
      <c r="DY673" s="42"/>
      <c r="DZ673" s="42"/>
      <c r="EA673" s="42"/>
      <c r="EB673" s="42"/>
      <c r="EC673" s="42"/>
      <c r="ED673" s="42"/>
      <c r="EE673" s="42"/>
      <c r="EF673" s="42"/>
      <c r="EG673" s="42"/>
      <c r="EH673" s="42"/>
      <c r="EI673" s="42"/>
    </row>
    <row r="674" spans="1:139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  <c r="CW674" s="42"/>
      <c r="CX674" s="42"/>
      <c r="CY674" s="42"/>
      <c r="CZ674" s="42"/>
      <c r="DA674" s="42"/>
      <c r="DB674" s="42"/>
      <c r="DC674" s="42"/>
      <c r="DD674" s="42"/>
      <c r="DE674" s="42"/>
      <c r="DF674" s="42"/>
      <c r="DG674" s="42"/>
      <c r="DH674" s="42"/>
      <c r="DI674" s="42"/>
      <c r="DJ674" s="42"/>
      <c r="DK674" s="42"/>
      <c r="DL674" s="42"/>
      <c r="DM674" s="42"/>
      <c r="DN674" s="42"/>
      <c r="DO674" s="42"/>
      <c r="DP674" s="42"/>
      <c r="DQ674" s="42"/>
      <c r="DR674" s="42"/>
      <c r="DS674" s="42"/>
      <c r="DT674" s="42"/>
      <c r="DU674" s="42"/>
      <c r="DV674" s="42"/>
      <c r="DW674" s="42"/>
      <c r="DX674" s="42"/>
      <c r="DY674" s="42"/>
      <c r="DZ674" s="42"/>
      <c r="EA674" s="42"/>
      <c r="EB674" s="42"/>
      <c r="EC674" s="42"/>
      <c r="ED674" s="42"/>
      <c r="EE674" s="42"/>
      <c r="EF674" s="42"/>
      <c r="EG674" s="42"/>
      <c r="EH674" s="42"/>
      <c r="EI674" s="42"/>
    </row>
    <row r="675" spans="1:139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  <c r="CW675" s="42"/>
      <c r="CX675" s="42"/>
      <c r="CY675" s="42"/>
      <c r="CZ675" s="42"/>
      <c r="DA675" s="42"/>
      <c r="DB675" s="42"/>
      <c r="DC675" s="42"/>
      <c r="DD675" s="42"/>
      <c r="DE675" s="42"/>
      <c r="DF675" s="42"/>
      <c r="DG675" s="42"/>
      <c r="DH675" s="42"/>
      <c r="DI675" s="42"/>
      <c r="DJ675" s="42"/>
      <c r="DK675" s="42"/>
      <c r="DL675" s="42"/>
      <c r="DM675" s="42"/>
      <c r="DN675" s="42"/>
      <c r="DO675" s="42"/>
      <c r="DP675" s="42"/>
      <c r="DQ675" s="42"/>
      <c r="DR675" s="42"/>
      <c r="DS675" s="42"/>
      <c r="DT675" s="42"/>
      <c r="DU675" s="42"/>
      <c r="DV675" s="42"/>
      <c r="DW675" s="42"/>
      <c r="DX675" s="42"/>
      <c r="DY675" s="42"/>
      <c r="DZ675" s="42"/>
      <c r="EA675" s="42"/>
      <c r="EB675" s="42"/>
      <c r="EC675" s="42"/>
      <c r="ED675" s="42"/>
      <c r="EE675" s="42"/>
      <c r="EF675" s="42"/>
      <c r="EG675" s="42"/>
      <c r="EH675" s="42"/>
      <c r="EI675" s="42"/>
    </row>
    <row r="676" spans="1:139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  <c r="CW676" s="42"/>
      <c r="CX676" s="42"/>
      <c r="CY676" s="42"/>
      <c r="CZ676" s="42"/>
      <c r="DA676" s="42"/>
      <c r="DB676" s="42"/>
      <c r="DC676" s="42"/>
      <c r="DD676" s="42"/>
      <c r="DE676" s="42"/>
      <c r="DF676" s="42"/>
      <c r="DG676" s="42"/>
      <c r="DH676" s="42"/>
      <c r="DI676" s="42"/>
      <c r="DJ676" s="42"/>
      <c r="DK676" s="42"/>
      <c r="DL676" s="42"/>
      <c r="DM676" s="42"/>
      <c r="DN676" s="42"/>
      <c r="DO676" s="42"/>
      <c r="DP676" s="42"/>
      <c r="DQ676" s="42"/>
      <c r="DR676" s="42"/>
      <c r="DS676" s="42"/>
      <c r="DT676" s="42"/>
      <c r="DU676" s="42"/>
      <c r="DV676" s="42"/>
      <c r="DW676" s="42"/>
      <c r="DX676" s="42"/>
      <c r="DY676" s="42"/>
      <c r="DZ676" s="42"/>
      <c r="EA676" s="42"/>
      <c r="EB676" s="42"/>
      <c r="EC676" s="42"/>
      <c r="ED676" s="42"/>
      <c r="EE676" s="42"/>
      <c r="EF676" s="42"/>
      <c r="EG676" s="42"/>
      <c r="EH676" s="42"/>
      <c r="EI676" s="42"/>
    </row>
    <row r="677" spans="1:139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  <c r="CW677" s="42"/>
      <c r="CX677" s="42"/>
      <c r="CY677" s="42"/>
      <c r="CZ677" s="42"/>
      <c r="DA677" s="42"/>
      <c r="DB677" s="42"/>
      <c r="DC677" s="42"/>
      <c r="DD677" s="42"/>
      <c r="DE677" s="42"/>
      <c r="DF677" s="42"/>
      <c r="DG677" s="42"/>
      <c r="DH677" s="42"/>
      <c r="DI677" s="42"/>
      <c r="DJ677" s="42"/>
      <c r="DK677" s="42"/>
      <c r="DL677" s="42"/>
      <c r="DM677" s="42"/>
      <c r="DN677" s="42"/>
      <c r="DO677" s="42"/>
      <c r="DP677" s="42"/>
      <c r="DQ677" s="42"/>
      <c r="DR677" s="42"/>
      <c r="DS677" s="42"/>
      <c r="DT677" s="42"/>
      <c r="DU677" s="42"/>
      <c r="DV677" s="42"/>
      <c r="DW677" s="42"/>
      <c r="DX677" s="42"/>
      <c r="DY677" s="42"/>
      <c r="DZ677" s="42"/>
      <c r="EA677" s="42"/>
      <c r="EB677" s="42"/>
      <c r="EC677" s="42"/>
      <c r="ED677" s="42"/>
      <c r="EE677" s="42"/>
      <c r="EF677" s="42"/>
      <c r="EG677" s="42"/>
      <c r="EH677" s="42"/>
      <c r="EI677" s="42"/>
    </row>
    <row r="678" spans="1:139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  <c r="CW678" s="42"/>
      <c r="CX678" s="42"/>
      <c r="CY678" s="42"/>
      <c r="CZ678" s="42"/>
      <c r="DA678" s="42"/>
      <c r="DB678" s="42"/>
      <c r="DC678" s="42"/>
      <c r="DD678" s="42"/>
      <c r="DE678" s="42"/>
      <c r="DF678" s="42"/>
      <c r="DG678" s="42"/>
      <c r="DH678" s="42"/>
      <c r="DI678" s="42"/>
      <c r="DJ678" s="42"/>
      <c r="DK678" s="42"/>
      <c r="DL678" s="42"/>
      <c r="DM678" s="42"/>
      <c r="DN678" s="42"/>
      <c r="DO678" s="42"/>
      <c r="DP678" s="42"/>
      <c r="DQ678" s="42"/>
      <c r="DR678" s="42"/>
      <c r="DS678" s="42"/>
      <c r="DT678" s="42"/>
      <c r="DU678" s="42"/>
      <c r="DV678" s="42"/>
      <c r="DW678" s="42"/>
      <c r="DX678" s="42"/>
      <c r="DY678" s="42"/>
      <c r="DZ678" s="42"/>
      <c r="EA678" s="42"/>
      <c r="EB678" s="42"/>
      <c r="EC678" s="42"/>
      <c r="ED678" s="42"/>
      <c r="EE678" s="42"/>
      <c r="EF678" s="42"/>
      <c r="EG678" s="42"/>
      <c r="EH678" s="42"/>
      <c r="EI678" s="42"/>
    </row>
    <row r="679" spans="1:13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  <c r="CW679" s="42"/>
      <c r="CX679" s="42"/>
      <c r="CY679" s="42"/>
      <c r="CZ679" s="42"/>
      <c r="DA679" s="42"/>
      <c r="DB679" s="42"/>
      <c r="DC679" s="42"/>
      <c r="DD679" s="42"/>
      <c r="DE679" s="42"/>
      <c r="DF679" s="42"/>
      <c r="DG679" s="42"/>
      <c r="DH679" s="42"/>
      <c r="DI679" s="42"/>
      <c r="DJ679" s="42"/>
      <c r="DK679" s="42"/>
      <c r="DL679" s="42"/>
      <c r="DM679" s="42"/>
      <c r="DN679" s="42"/>
      <c r="DO679" s="42"/>
      <c r="DP679" s="42"/>
      <c r="DQ679" s="42"/>
      <c r="DR679" s="42"/>
      <c r="DS679" s="42"/>
      <c r="DT679" s="42"/>
      <c r="DU679" s="42"/>
      <c r="DV679" s="42"/>
      <c r="DW679" s="42"/>
      <c r="DX679" s="42"/>
      <c r="DY679" s="42"/>
      <c r="DZ679" s="42"/>
      <c r="EA679" s="42"/>
      <c r="EB679" s="42"/>
      <c r="EC679" s="42"/>
      <c r="ED679" s="42"/>
      <c r="EE679" s="42"/>
      <c r="EF679" s="42"/>
      <c r="EG679" s="42"/>
      <c r="EH679" s="42"/>
      <c r="EI679" s="42"/>
    </row>
    <row r="680" spans="1:139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  <c r="CW680" s="42"/>
      <c r="CX680" s="42"/>
      <c r="CY680" s="42"/>
      <c r="CZ680" s="42"/>
      <c r="DA680" s="42"/>
      <c r="DB680" s="42"/>
      <c r="DC680" s="42"/>
      <c r="DD680" s="42"/>
      <c r="DE680" s="42"/>
      <c r="DF680" s="42"/>
      <c r="DG680" s="42"/>
      <c r="DH680" s="42"/>
      <c r="DI680" s="42"/>
      <c r="DJ680" s="42"/>
      <c r="DK680" s="42"/>
      <c r="DL680" s="42"/>
      <c r="DM680" s="42"/>
      <c r="DN680" s="42"/>
      <c r="DO680" s="42"/>
      <c r="DP680" s="42"/>
      <c r="DQ680" s="42"/>
      <c r="DR680" s="42"/>
      <c r="DS680" s="42"/>
      <c r="DT680" s="42"/>
      <c r="DU680" s="42"/>
      <c r="DV680" s="42"/>
      <c r="DW680" s="42"/>
      <c r="DX680" s="42"/>
      <c r="DY680" s="42"/>
      <c r="DZ680" s="42"/>
      <c r="EA680" s="42"/>
      <c r="EB680" s="42"/>
      <c r="EC680" s="42"/>
      <c r="ED680" s="42"/>
      <c r="EE680" s="42"/>
      <c r="EF680" s="42"/>
      <c r="EG680" s="42"/>
      <c r="EH680" s="42"/>
      <c r="EI680" s="42"/>
    </row>
    <row r="681" spans="1:139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  <c r="CW681" s="42"/>
      <c r="CX681" s="42"/>
      <c r="CY681" s="42"/>
      <c r="CZ681" s="42"/>
      <c r="DA681" s="42"/>
      <c r="DB681" s="42"/>
      <c r="DC681" s="42"/>
      <c r="DD681" s="42"/>
      <c r="DE681" s="42"/>
      <c r="DF681" s="42"/>
      <c r="DG681" s="42"/>
      <c r="DH681" s="42"/>
      <c r="DI681" s="42"/>
      <c r="DJ681" s="42"/>
      <c r="DK681" s="42"/>
      <c r="DL681" s="42"/>
      <c r="DM681" s="42"/>
      <c r="DN681" s="42"/>
      <c r="DO681" s="42"/>
      <c r="DP681" s="42"/>
      <c r="DQ681" s="42"/>
      <c r="DR681" s="42"/>
      <c r="DS681" s="42"/>
      <c r="DT681" s="42"/>
      <c r="DU681" s="42"/>
      <c r="DV681" s="42"/>
      <c r="DW681" s="42"/>
      <c r="DX681" s="42"/>
      <c r="DY681" s="42"/>
      <c r="DZ681" s="42"/>
      <c r="EA681" s="42"/>
      <c r="EB681" s="42"/>
      <c r="EC681" s="42"/>
      <c r="ED681" s="42"/>
      <c r="EE681" s="42"/>
      <c r="EF681" s="42"/>
      <c r="EG681" s="42"/>
      <c r="EH681" s="42"/>
      <c r="EI681" s="42"/>
    </row>
    <row r="682" spans="1:139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  <c r="CW682" s="42"/>
      <c r="CX682" s="42"/>
      <c r="CY682" s="42"/>
      <c r="CZ682" s="42"/>
      <c r="DA682" s="42"/>
      <c r="DB682" s="42"/>
      <c r="DC682" s="42"/>
      <c r="DD682" s="42"/>
      <c r="DE682" s="42"/>
      <c r="DF682" s="42"/>
      <c r="DG682" s="42"/>
      <c r="DH682" s="42"/>
      <c r="DI682" s="42"/>
      <c r="DJ682" s="42"/>
      <c r="DK682" s="42"/>
      <c r="DL682" s="42"/>
      <c r="DM682" s="42"/>
      <c r="DN682" s="42"/>
      <c r="DO682" s="42"/>
      <c r="DP682" s="42"/>
      <c r="DQ682" s="42"/>
      <c r="DR682" s="42"/>
      <c r="DS682" s="42"/>
      <c r="DT682" s="42"/>
      <c r="DU682" s="42"/>
      <c r="DV682" s="42"/>
      <c r="DW682" s="42"/>
      <c r="DX682" s="42"/>
      <c r="DY682" s="42"/>
      <c r="DZ682" s="42"/>
      <c r="EA682" s="42"/>
      <c r="EB682" s="42"/>
      <c r="EC682" s="42"/>
      <c r="ED682" s="42"/>
      <c r="EE682" s="42"/>
      <c r="EF682" s="42"/>
      <c r="EG682" s="42"/>
      <c r="EH682" s="42"/>
      <c r="EI682" s="42"/>
    </row>
    <row r="683" spans="1:139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  <c r="CW683" s="42"/>
      <c r="CX683" s="42"/>
      <c r="CY683" s="42"/>
      <c r="CZ683" s="42"/>
      <c r="DA683" s="42"/>
      <c r="DB683" s="42"/>
      <c r="DC683" s="42"/>
      <c r="DD683" s="42"/>
      <c r="DE683" s="42"/>
      <c r="DF683" s="42"/>
      <c r="DG683" s="42"/>
      <c r="DH683" s="42"/>
      <c r="DI683" s="42"/>
      <c r="DJ683" s="42"/>
      <c r="DK683" s="42"/>
      <c r="DL683" s="42"/>
      <c r="DM683" s="42"/>
      <c r="DN683" s="42"/>
      <c r="DO683" s="42"/>
      <c r="DP683" s="42"/>
      <c r="DQ683" s="42"/>
      <c r="DR683" s="42"/>
      <c r="DS683" s="42"/>
      <c r="DT683" s="42"/>
      <c r="DU683" s="42"/>
      <c r="DV683" s="42"/>
      <c r="DW683" s="42"/>
      <c r="DX683" s="42"/>
      <c r="DY683" s="42"/>
      <c r="DZ683" s="42"/>
      <c r="EA683" s="42"/>
      <c r="EB683" s="42"/>
      <c r="EC683" s="42"/>
      <c r="ED683" s="42"/>
      <c r="EE683" s="42"/>
      <c r="EF683" s="42"/>
      <c r="EG683" s="42"/>
      <c r="EH683" s="42"/>
      <c r="EI683" s="42"/>
    </row>
    <row r="684" spans="1:139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  <c r="CW684" s="42"/>
      <c r="CX684" s="42"/>
      <c r="CY684" s="42"/>
      <c r="CZ684" s="42"/>
      <c r="DA684" s="42"/>
      <c r="DB684" s="42"/>
      <c r="DC684" s="42"/>
      <c r="DD684" s="42"/>
      <c r="DE684" s="42"/>
      <c r="DF684" s="42"/>
      <c r="DG684" s="42"/>
      <c r="DH684" s="42"/>
      <c r="DI684" s="42"/>
      <c r="DJ684" s="42"/>
      <c r="DK684" s="42"/>
      <c r="DL684" s="42"/>
      <c r="DM684" s="42"/>
      <c r="DN684" s="42"/>
      <c r="DO684" s="42"/>
      <c r="DP684" s="42"/>
      <c r="DQ684" s="42"/>
      <c r="DR684" s="42"/>
      <c r="DS684" s="42"/>
      <c r="DT684" s="42"/>
      <c r="DU684" s="42"/>
      <c r="DV684" s="42"/>
      <c r="DW684" s="42"/>
      <c r="DX684" s="42"/>
      <c r="DY684" s="42"/>
      <c r="DZ684" s="42"/>
      <c r="EA684" s="42"/>
      <c r="EB684" s="42"/>
      <c r="EC684" s="42"/>
      <c r="ED684" s="42"/>
      <c r="EE684" s="42"/>
      <c r="EF684" s="42"/>
      <c r="EG684" s="42"/>
      <c r="EH684" s="42"/>
      <c r="EI684" s="42"/>
    </row>
    <row r="685" spans="1:139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  <c r="CW685" s="42"/>
      <c r="CX685" s="42"/>
      <c r="CY685" s="42"/>
      <c r="CZ685" s="42"/>
      <c r="DA685" s="42"/>
      <c r="DB685" s="42"/>
      <c r="DC685" s="42"/>
      <c r="DD685" s="42"/>
      <c r="DE685" s="42"/>
      <c r="DF685" s="42"/>
      <c r="DG685" s="42"/>
      <c r="DH685" s="42"/>
      <c r="DI685" s="42"/>
      <c r="DJ685" s="42"/>
      <c r="DK685" s="42"/>
      <c r="DL685" s="42"/>
      <c r="DM685" s="42"/>
      <c r="DN685" s="42"/>
      <c r="DO685" s="42"/>
      <c r="DP685" s="42"/>
      <c r="DQ685" s="42"/>
      <c r="DR685" s="42"/>
      <c r="DS685" s="42"/>
      <c r="DT685" s="42"/>
      <c r="DU685" s="42"/>
      <c r="DV685" s="42"/>
      <c r="DW685" s="42"/>
      <c r="DX685" s="42"/>
      <c r="DY685" s="42"/>
      <c r="DZ685" s="42"/>
      <c r="EA685" s="42"/>
      <c r="EB685" s="42"/>
      <c r="EC685" s="42"/>
      <c r="ED685" s="42"/>
      <c r="EE685" s="42"/>
      <c r="EF685" s="42"/>
      <c r="EG685" s="42"/>
      <c r="EH685" s="42"/>
      <c r="EI685" s="42"/>
    </row>
    <row r="686" spans="1:139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  <c r="CW686" s="42"/>
      <c r="CX686" s="42"/>
      <c r="CY686" s="42"/>
      <c r="CZ686" s="42"/>
      <c r="DA686" s="42"/>
      <c r="DB686" s="42"/>
      <c r="DC686" s="42"/>
      <c r="DD686" s="42"/>
      <c r="DE686" s="42"/>
      <c r="DF686" s="42"/>
      <c r="DG686" s="42"/>
      <c r="DH686" s="42"/>
      <c r="DI686" s="42"/>
      <c r="DJ686" s="42"/>
      <c r="DK686" s="42"/>
      <c r="DL686" s="42"/>
      <c r="DM686" s="42"/>
      <c r="DN686" s="42"/>
      <c r="DO686" s="42"/>
      <c r="DP686" s="42"/>
      <c r="DQ686" s="42"/>
      <c r="DR686" s="42"/>
      <c r="DS686" s="42"/>
      <c r="DT686" s="42"/>
      <c r="DU686" s="42"/>
      <c r="DV686" s="42"/>
      <c r="DW686" s="42"/>
      <c r="DX686" s="42"/>
      <c r="DY686" s="42"/>
      <c r="DZ686" s="42"/>
      <c r="EA686" s="42"/>
      <c r="EB686" s="42"/>
      <c r="EC686" s="42"/>
      <c r="ED686" s="42"/>
      <c r="EE686" s="42"/>
      <c r="EF686" s="42"/>
      <c r="EG686" s="42"/>
      <c r="EH686" s="42"/>
      <c r="EI686" s="42"/>
    </row>
    <row r="687" spans="1:139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  <c r="CW687" s="42"/>
      <c r="CX687" s="42"/>
      <c r="CY687" s="42"/>
      <c r="CZ687" s="42"/>
      <c r="DA687" s="42"/>
      <c r="DB687" s="42"/>
      <c r="DC687" s="42"/>
      <c r="DD687" s="42"/>
      <c r="DE687" s="42"/>
      <c r="DF687" s="42"/>
      <c r="DG687" s="42"/>
      <c r="DH687" s="42"/>
      <c r="DI687" s="42"/>
      <c r="DJ687" s="42"/>
      <c r="DK687" s="42"/>
      <c r="DL687" s="42"/>
      <c r="DM687" s="42"/>
      <c r="DN687" s="42"/>
      <c r="DO687" s="42"/>
      <c r="DP687" s="42"/>
      <c r="DQ687" s="42"/>
      <c r="DR687" s="42"/>
      <c r="DS687" s="42"/>
      <c r="DT687" s="42"/>
      <c r="DU687" s="42"/>
      <c r="DV687" s="42"/>
      <c r="DW687" s="42"/>
      <c r="DX687" s="42"/>
      <c r="DY687" s="42"/>
      <c r="DZ687" s="42"/>
      <c r="EA687" s="42"/>
      <c r="EB687" s="42"/>
      <c r="EC687" s="42"/>
      <c r="ED687" s="42"/>
      <c r="EE687" s="42"/>
      <c r="EF687" s="42"/>
      <c r="EG687" s="42"/>
      <c r="EH687" s="42"/>
      <c r="EI687" s="42"/>
    </row>
    <row r="688" spans="1:139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  <c r="CW688" s="42"/>
      <c r="CX688" s="42"/>
      <c r="CY688" s="42"/>
      <c r="CZ688" s="42"/>
      <c r="DA688" s="42"/>
      <c r="DB688" s="42"/>
      <c r="DC688" s="42"/>
      <c r="DD688" s="42"/>
      <c r="DE688" s="42"/>
      <c r="DF688" s="42"/>
      <c r="DG688" s="42"/>
      <c r="DH688" s="42"/>
      <c r="DI688" s="42"/>
      <c r="DJ688" s="42"/>
      <c r="DK688" s="42"/>
      <c r="DL688" s="42"/>
      <c r="DM688" s="42"/>
      <c r="DN688" s="42"/>
      <c r="DO688" s="42"/>
      <c r="DP688" s="42"/>
      <c r="DQ688" s="42"/>
      <c r="DR688" s="42"/>
      <c r="DS688" s="42"/>
      <c r="DT688" s="42"/>
      <c r="DU688" s="42"/>
      <c r="DV688" s="42"/>
      <c r="DW688" s="42"/>
      <c r="DX688" s="42"/>
      <c r="DY688" s="42"/>
      <c r="DZ688" s="42"/>
      <c r="EA688" s="42"/>
      <c r="EB688" s="42"/>
      <c r="EC688" s="42"/>
      <c r="ED688" s="42"/>
      <c r="EE688" s="42"/>
      <c r="EF688" s="42"/>
      <c r="EG688" s="42"/>
      <c r="EH688" s="42"/>
      <c r="EI688" s="42"/>
    </row>
    <row r="689" spans="1:13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  <c r="CW689" s="42"/>
      <c r="CX689" s="42"/>
      <c r="CY689" s="42"/>
      <c r="CZ689" s="42"/>
      <c r="DA689" s="42"/>
      <c r="DB689" s="42"/>
      <c r="DC689" s="42"/>
      <c r="DD689" s="42"/>
      <c r="DE689" s="42"/>
      <c r="DF689" s="42"/>
      <c r="DG689" s="42"/>
      <c r="DH689" s="42"/>
      <c r="DI689" s="42"/>
      <c r="DJ689" s="42"/>
      <c r="DK689" s="42"/>
      <c r="DL689" s="42"/>
      <c r="DM689" s="42"/>
      <c r="DN689" s="42"/>
      <c r="DO689" s="42"/>
      <c r="DP689" s="42"/>
      <c r="DQ689" s="42"/>
      <c r="DR689" s="42"/>
      <c r="DS689" s="42"/>
      <c r="DT689" s="42"/>
      <c r="DU689" s="42"/>
      <c r="DV689" s="42"/>
      <c r="DW689" s="42"/>
      <c r="DX689" s="42"/>
      <c r="DY689" s="42"/>
      <c r="DZ689" s="42"/>
      <c r="EA689" s="42"/>
      <c r="EB689" s="42"/>
      <c r="EC689" s="42"/>
      <c r="ED689" s="42"/>
      <c r="EE689" s="42"/>
      <c r="EF689" s="42"/>
      <c r="EG689" s="42"/>
      <c r="EH689" s="42"/>
      <c r="EI689" s="42"/>
    </row>
    <row r="690" spans="1:139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  <c r="CW690" s="42"/>
      <c r="CX690" s="42"/>
      <c r="CY690" s="42"/>
      <c r="CZ690" s="42"/>
      <c r="DA690" s="42"/>
      <c r="DB690" s="42"/>
      <c r="DC690" s="42"/>
      <c r="DD690" s="42"/>
      <c r="DE690" s="42"/>
      <c r="DF690" s="42"/>
      <c r="DG690" s="42"/>
      <c r="DH690" s="42"/>
      <c r="DI690" s="42"/>
      <c r="DJ690" s="42"/>
      <c r="DK690" s="42"/>
      <c r="DL690" s="42"/>
      <c r="DM690" s="42"/>
      <c r="DN690" s="42"/>
      <c r="DO690" s="42"/>
      <c r="DP690" s="42"/>
      <c r="DQ690" s="42"/>
      <c r="DR690" s="42"/>
      <c r="DS690" s="42"/>
      <c r="DT690" s="42"/>
      <c r="DU690" s="42"/>
      <c r="DV690" s="42"/>
      <c r="DW690" s="42"/>
      <c r="DX690" s="42"/>
      <c r="DY690" s="42"/>
      <c r="DZ690" s="42"/>
      <c r="EA690" s="42"/>
      <c r="EB690" s="42"/>
      <c r="EC690" s="42"/>
      <c r="ED690" s="42"/>
      <c r="EE690" s="42"/>
      <c r="EF690" s="42"/>
      <c r="EG690" s="42"/>
      <c r="EH690" s="42"/>
      <c r="EI690" s="42"/>
    </row>
    <row r="691" spans="1:139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  <c r="CW691" s="42"/>
      <c r="CX691" s="42"/>
      <c r="CY691" s="42"/>
      <c r="CZ691" s="42"/>
      <c r="DA691" s="42"/>
      <c r="DB691" s="42"/>
      <c r="DC691" s="42"/>
      <c r="DD691" s="42"/>
      <c r="DE691" s="42"/>
      <c r="DF691" s="42"/>
      <c r="DG691" s="42"/>
      <c r="DH691" s="42"/>
      <c r="DI691" s="42"/>
      <c r="DJ691" s="42"/>
      <c r="DK691" s="42"/>
      <c r="DL691" s="42"/>
      <c r="DM691" s="42"/>
      <c r="DN691" s="42"/>
      <c r="DO691" s="42"/>
      <c r="DP691" s="42"/>
      <c r="DQ691" s="42"/>
      <c r="DR691" s="42"/>
      <c r="DS691" s="42"/>
      <c r="DT691" s="42"/>
      <c r="DU691" s="42"/>
      <c r="DV691" s="42"/>
      <c r="DW691" s="42"/>
      <c r="DX691" s="42"/>
      <c r="DY691" s="42"/>
      <c r="DZ691" s="42"/>
      <c r="EA691" s="42"/>
      <c r="EB691" s="42"/>
      <c r="EC691" s="42"/>
      <c r="ED691" s="42"/>
      <c r="EE691" s="42"/>
      <c r="EF691" s="42"/>
      <c r="EG691" s="42"/>
      <c r="EH691" s="42"/>
      <c r="EI691" s="42"/>
    </row>
    <row r="692" spans="1:139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  <c r="CW692" s="42"/>
      <c r="CX692" s="42"/>
      <c r="CY692" s="42"/>
      <c r="CZ692" s="42"/>
      <c r="DA692" s="42"/>
      <c r="DB692" s="42"/>
      <c r="DC692" s="42"/>
      <c r="DD692" s="42"/>
      <c r="DE692" s="42"/>
      <c r="DF692" s="42"/>
      <c r="DG692" s="42"/>
      <c r="DH692" s="42"/>
      <c r="DI692" s="42"/>
      <c r="DJ692" s="42"/>
      <c r="DK692" s="42"/>
      <c r="DL692" s="42"/>
      <c r="DM692" s="42"/>
      <c r="DN692" s="42"/>
      <c r="DO692" s="42"/>
      <c r="DP692" s="42"/>
      <c r="DQ692" s="42"/>
      <c r="DR692" s="42"/>
      <c r="DS692" s="42"/>
      <c r="DT692" s="42"/>
      <c r="DU692" s="42"/>
      <c r="DV692" s="42"/>
      <c r="DW692" s="42"/>
      <c r="DX692" s="42"/>
      <c r="DY692" s="42"/>
      <c r="DZ692" s="42"/>
      <c r="EA692" s="42"/>
      <c r="EB692" s="42"/>
      <c r="EC692" s="42"/>
      <c r="ED692" s="42"/>
      <c r="EE692" s="42"/>
      <c r="EF692" s="42"/>
      <c r="EG692" s="42"/>
      <c r="EH692" s="42"/>
      <c r="EI692" s="42"/>
    </row>
    <row r="693" spans="1:139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  <c r="CW693" s="42"/>
      <c r="CX693" s="42"/>
      <c r="CY693" s="42"/>
      <c r="CZ693" s="42"/>
      <c r="DA693" s="42"/>
      <c r="DB693" s="42"/>
      <c r="DC693" s="42"/>
      <c r="DD693" s="42"/>
      <c r="DE693" s="42"/>
      <c r="DF693" s="42"/>
      <c r="DG693" s="42"/>
      <c r="DH693" s="42"/>
      <c r="DI693" s="42"/>
      <c r="DJ693" s="42"/>
      <c r="DK693" s="42"/>
      <c r="DL693" s="42"/>
      <c r="DM693" s="42"/>
      <c r="DN693" s="42"/>
      <c r="DO693" s="42"/>
      <c r="DP693" s="42"/>
      <c r="DQ693" s="42"/>
      <c r="DR693" s="42"/>
      <c r="DS693" s="42"/>
      <c r="DT693" s="42"/>
      <c r="DU693" s="42"/>
      <c r="DV693" s="42"/>
      <c r="DW693" s="42"/>
      <c r="DX693" s="42"/>
      <c r="DY693" s="42"/>
      <c r="DZ693" s="42"/>
      <c r="EA693" s="42"/>
      <c r="EB693" s="42"/>
      <c r="EC693" s="42"/>
      <c r="ED693" s="42"/>
      <c r="EE693" s="42"/>
      <c r="EF693" s="42"/>
      <c r="EG693" s="42"/>
      <c r="EH693" s="42"/>
      <c r="EI693" s="42"/>
    </row>
    <row r="694" spans="1:139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  <c r="CW694" s="42"/>
      <c r="CX694" s="42"/>
      <c r="CY694" s="42"/>
      <c r="CZ694" s="42"/>
      <c r="DA694" s="42"/>
      <c r="DB694" s="42"/>
      <c r="DC694" s="42"/>
      <c r="DD694" s="42"/>
      <c r="DE694" s="42"/>
      <c r="DF694" s="42"/>
      <c r="DG694" s="42"/>
      <c r="DH694" s="42"/>
      <c r="DI694" s="42"/>
      <c r="DJ694" s="42"/>
      <c r="DK694" s="42"/>
      <c r="DL694" s="42"/>
      <c r="DM694" s="42"/>
      <c r="DN694" s="42"/>
      <c r="DO694" s="42"/>
      <c r="DP694" s="42"/>
      <c r="DQ694" s="42"/>
      <c r="DR694" s="42"/>
      <c r="DS694" s="42"/>
      <c r="DT694" s="42"/>
      <c r="DU694" s="42"/>
      <c r="DV694" s="42"/>
      <c r="DW694" s="42"/>
      <c r="DX694" s="42"/>
      <c r="DY694" s="42"/>
      <c r="DZ694" s="42"/>
      <c r="EA694" s="42"/>
      <c r="EB694" s="42"/>
      <c r="EC694" s="42"/>
      <c r="ED694" s="42"/>
      <c r="EE694" s="42"/>
      <c r="EF694" s="42"/>
      <c r="EG694" s="42"/>
      <c r="EH694" s="42"/>
      <c r="EI694" s="42"/>
    </row>
    <row r="695" spans="1:139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  <c r="CW695" s="42"/>
      <c r="CX695" s="42"/>
      <c r="CY695" s="42"/>
      <c r="CZ695" s="42"/>
      <c r="DA695" s="42"/>
      <c r="DB695" s="42"/>
      <c r="DC695" s="42"/>
      <c r="DD695" s="42"/>
      <c r="DE695" s="42"/>
      <c r="DF695" s="42"/>
      <c r="DG695" s="42"/>
      <c r="DH695" s="42"/>
      <c r="DI695" s="42"/>
      <c r="DJ695" s="42"/>
      <c r="DK695" s="42"/>
      <c r="DL695" s="42"/>
      <c r="DM695" s="42"/>
      <c r="DN695" s="42"/>
      <c r="DO695" s="42"/>
      <c r="DP695" s="42"/>
      <c r="DQ695" s="42"/>
      <c r="DR695" s="42"/>
      <c r="DS695" s="42"/>
      <c r="DT695" s="42"/>
      <c r="DU695" s="42"/>
      <c r="DV695" s="42"/>
      <c r="DW695" s="42"/>
      <c r="DX695" s="42"/>
      <c r="DY695" s="42"/>
      <c r="DZ695" s="42"/>
      <c r="EA695" s="42"/>
      <c r="EB695" s="42"/>
      <c r="EC695" s="42"/>
      <c r="ED695" s="42"/>
      <c r="EE695" s="42"/>
      <c r="EF695" s="42"/>
      <c r="EG695" s="42"/>
      <c r="EH695" s="42"/>
      <c r="EI695" s="42"/>
    </row>
    <row r="696" spans="1:139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  <c r="CW696" s="42"/>
      <c r="CX696" s="42"/>
      <c r="CY696" s="42"/>
      <c r="CZ696" s="42"/>
      <c r="DA696" s="42"/>
      <c r="DB696" s="42"/>
      <c r="DC696" s="42"/>
      <c r="DD696" s="42"/>
      <c r="DE696" s="42"/>
      <c r="DF696" s="42"/>
      <c r="DG696" s="42"/>
      <c r="DH696" s="42"/>
      <c r="DI696" s="42"/>
      <c r="DJ696" s="42"/>
      <c r="DK696" s="42"/>
      <c r="DL696" s="42"/>
      <c r="DM696" s="42"/>
      <c r="DN696" s="42"/>
      <c r="DO696" s="42"/>
      <c r="DP696" s="42"/>
      <c r="DQ696" s="42"/>
      <c r="DR696" s="42"/>
      <c r="DS696" s="42"/>
      <c r="DT696" s="42"/>
      <c r="DU696" s="42"/>
      <c r="DV696" s="42"/>
      <c r="DW696" s="42"/>
      <c r="DX696" s="42"/>
      <c r="DY696" s="42"/>
      <c r="DZ696" s="42"/>
      <c r="EA696" s="42"/>
      <c r="EB696" s="42"/>
      <c r="EC696" s="42"/>
      <c r="ED696" s="42"/>
      <c r="EE696" s="42"/>
      <c r="EF696" s="42"/>
      <c r="EG696" s="42"/>
      <c r="EH696" s="42"/>
      <c r="EI696" s="42"/>
    </row>
    <row r="697" spans="1:139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  <c r="CW697" s="42"/>
      <c r="CX697" s="42"/>
      <c r="CY697" s="42"/>
      <c r="CZ697" s="42"/>
      <c r="DA697" s="42"/>
      <c r="DB697" s="42"/>
      <c r="DC697" s="42"/>
      <c r="DD697" s="42"/>
      <c r="DE697" s="42"/>
      <c r="DF697" s="42"/>
      <c r="DG697" s="42"/>
      <c r="DH697" s="42"/>
      <c r="DI697" s="42"/>
      <c r="DJ697" s="42"/>
      <c r="DK697" s="42"/>
      <c r="DL697" s="42"/>
      <c r="DM697" s="42"/>
      <c r="DN697" s="42"/>
      <c r="DO697" s="42"/>
      <c r="DP697" s="42"/>
      <c r="DQ697" s="42"/>
      <c r="DR697" s="42"/>
      <c r="DS697" s="42"/>
      <c r="DT697" s="42"/>
      <c r="DU697" s="42"/>
      <c r="DV697" s="42"/>
      <c r="DW697" s="42"/>
      <c r="DX697" s="42"/>
      <c r="DY697" s="42"/>
      <c r="DZ697" s="42"/>
      <c r="EA697" s="42"/>
      <c r="EB697" s="42"/>
      <c r="EC697" s="42"/>
      <c r="ED697" s="42"/>
      <c r="EE697" s="42"/>
      <c r="EF697" s="42"/>
      <c r="EG697" s="42"/>
      <c r="EH697" s="42"/>
      <c r="EI697" s="42"/>
    </row>
    <row r="698" spans="1:139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  <c r="CW698" s="42"/>
      <c r="CX698" s="42"/>
      <c r="CY698" s="42"/>
      <c r="CZ698" s="42"/>
      <c r="DA698" s="42"/>
      <c r="DB698" s="42"/>
      <c r="DC698" s="42"/>
      <c r="DD698" s="42"/>
      <c r="DE698" s="42"/>
      <c r="DF698" s="42"/>
      <c r="DG698" s="42"/>
      <c r="DH698" s="42"/>
      <c r="DI698" s="42"/>
      <c r="DJ698" s="42"/>
      <c r="DK698" s="42"/>
      <c r="DL698" s="42"/>
      <c r="DM698" s="42"/>
      <c r="DN698" s="42"/>
      <c r="DO698" s="42"/>
      <c r="DP698" s="42"/>
      <c r="DQ698" s="42"/>
      <c r="DR698" s="42"/>
      <c r="DS698" s="42"/>
      <c r="DT698" s="42"/>
      <c r="DU698" s="42"/>
      <c r="DV698" s="42"/>
      <c r="DW698" s="42"/>
      <c r="DX698" s="42"/>
      <c r="DY698" s="42"/>
      <c r="DZ698" s="42"/>
      <c r="EA698" s="42"/>
      <c r="EB698" s="42"/>
      <c r="EC698" s="42"/>
      <c r="ED698" s="42"/>
      <c r="EE698" s="42"/>
      <c r="EF698" s="42"/>
      <c r="EG698" s="42"/>
      <c r="EH698" s="42"/>
      <c r="EI698" s="42"/>
    </row>
    <row r="699" spans="1:13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  <c r="CW699" s="42"/>
      <c r="CX699" s="42"/>
      <c r="CY699" s="42"/>
      <c r="CZ699" s="42"/>
      <c r="DA699" s="42"/>
      <c r="DB699" s="42"/>
      <c r="DC699" s="42"/>
      <c r="DD699" s="42"/>
      <c r="DE699" s="42"/>
      <c r="DF699" s="42"/>
      <c r="DG699" s="42"/>
      <c r="DH699" s="42"/>
      <c r="DI699" s="42"/>
      <c r="DJ699" s="42"/>
      <c r="DK699" s="42"/>
      <c r="DL699" s="42"/>
      <c r="DM699" s="42"/>
      <c r="DN699" s="42"/>
      <c r="DO699" s="42"/>
      <c r="DP699" s="42"/>
      <c r="DQ699" s="42"/>
      <c r="DR699" s="42"/>
      <c r="DS699" s="42"/>
      <c r="DT699" s="42"/>
      <c r="DU699" s="42"/>
      <c r="DV699" s="42"/>
      <c r="DW699" s="42"/>
      <c r="DX699" s="42"/>
      <c r="DY699" s="42"/>
      <c r="DZ699" s="42"/>
      <c r="EA699" s="42"/>
      <c r="EB699" s="42"/>
      <c r="EC699" s="42"/>
      <c r="ED699" s="42"/>
      <c r="EE699" s="42"/>
      <c r="EF699" s="42"/>
      <c r="EG699" s="42"/>
      <c r="EH699" s="42"/>
      <c r="EI699" s="42"/>
    </row>
    <row r="700" spans="1:139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  <c r="CW700" s="42"/>
      <c r="CX700" s="42"/>
      <c r="CY700" s="42"/>
      <c r="CZ700" s="42"/>
      <c r="DA700" s="42"/>
      <c r="DB700" s="42"/>
      <c r="DC700" s="42"/>
      <c r="DD700" s="42"/>
      <c r="DE700" s="42"/>
      <c r="DF700" s="42"/>
      <c r="DG700" s="42"/>
      <c r="DH700" s="42"/>
      <c r="DI700" s="42"/>
      <c r="DJ700" s="42"/>
      <c r="DK700" s="42"/>
      <c r="DL700" s="42"/>
      <c r="DM700" s="42"/>
      <c r="DN700" s="42"/>
      <c r="DO700" s="42"/>
      <c r="DP700" s="42"/>
      <c r="DQ700" s="42"/>
      <c r="DR700" s="42"/>
      <c r="DS700" s="42"/>
      <c r="DT700" s="42"/>
      <c r="DU700" s="42"/>
      <c r="DV700" s="42"/>
      <c r="DW700" s="42"/>
      <c r="DX700" s="42"/>
      <c r="DY700" s="42"/>
      <c r="DZ700" s="42"/>
      <c r="EA700" s="42"/>
      <c r="EB700" s="42"/>
      <c r="EC700" s="42"/>
      <c r="ED700" s="42"/>
      <c r="EE700" s="42"/>
      <c r="EF700" s="42"/>
      <c r="EG700" s="42"/>
      <c r="EH700" s="42"/>
      <c r="EI700" s="42"/>
    </row>
    <row r="701" spans="1:139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  <c r="CW701" s="42"/>
      <c r="CX701" s="42"/>
      <c r="CY701" s="42"/>
      <c r="CZ701" s="42"/>
      <c r="DA701" s="42"/>
      <c r="DB701" s="42"/>
      <c r="DC701" s="42"/>
      <c r="DD701" s="42"/>
      <c r="DE701" s="42"/>
      <c r="DF701" s="42"/>
      <c r="DG701" s="42"/>
      <c r="DH701" s="42"/>
      <c r="DI701" s="42"/>
      <c r="DJ701" s="42"/>
      <c r="DK701" s="42"/>
      <c r="DL701" s="42"/>
      <c r="DM701" s="42"/>
      <c r="DN701" s="42"/>
      <c r="DO701" s="42"/>
      <c r="DP701" s="42"/>
      <c r="DQ701" s="42"/>
      <c r="DR701" s="42"/>
      <c r="DS701" s="42"/>
      <c r="DT701" s="42"/>
      <c r="DU701" s="42"/>
      <c r="DV701" s="42"/>
      <c r="DW701" s="42"/>
      <c r="DX701" s="42"/>
      <c r="DY701" s="42"/>
      <c r="DZ701" s="42"/>
      <c r="EA701" s="42"/>
      <c r="EB701" s="42"/>
      <c r="EC701" s="42"/>
      <c r="ED701" s="42"/>
      <c r="EE701" s="42"/>
      <c r="EF701" s="42"/>
      <c r="EG701" s="42"/>
      <c r="EH701" s="42"/>
      <c r="EI701" s="42"/>
    </row>
    <row r="702" spans="1:139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  <c r="CW702" s="42"/>
      <c r="CX702" s="42"/>
      <c r="CY702" s="42"/>
      <c r="CZ702" s="42"/>
      <c r="DA702" s="42"/>
      <c r="DB702" s="42"/>
      <c r="DC702" s="42"/>
      <c r="DD702" s="42"/>
      <c r="DE702" s="42"/>
      <c r="DF702" s="42"/>
      <c r="DG702" s="42"/>
      <c r="DH702" s="42"/>
      <c r="DI702" s="42"/>
      <c r="DJ702" s="42"/>
      <c r="DK702" s="42"/>
      <c r="DL702" s="42"/>
      <c r="DM702" s="42"/>
      <c r="DN702" s="42"/>
      <c r="DO702" s="42"/>
      <c r="DP702" s="42"/>
      <c r="DQ702" s="42"/>
      <c r="DR702" s="42"/>
      <c r="DS702" s="42"/>
      <c r="DT702" s="42"/>
      <c r="DU702" s="42"/>
      <c r="DV702" s="42"/>
      <c r="DW702" s="42"/>
      <c r="DX702" s="42"/>
      <c r="DY702" s="42"/>
      <c r="DZ702" s="42"/>
      <c r="EA702" s="42"/>
      <c r="EB702" s="42"/>
      <c r="EC702" s="42"/>
      <c r="ED702" s="42"/>
      <c r="EE702" s="42"/>
      <c r="EF702" s="42"/>
      <c r="EG702" s="42"/>
      <c r="EH702" s="42"/>
      <c r="EI702" s="42"/>
    </row>
    <row r="703" spans="1:139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  <c r="CW703" s="42"/>
      <c r="CX703" s="42"/>
      <c r="CY703" s="42"/>
      <c r="CZ703" s="42"/>
      <c r="DA703" s="42"/>
      <c r="DB703" s="42"/>
      <c r="DC703" s="42"/>
      <c r="DD703" s="42"/>
      <c r="DE703" s="42"/>
      <c r="DF703" s="42"/>
      <c r="DG703" s="42"/>
      <c r="DH703" s="42"/>
      <c r="DI703" s="42"/>
      <c r="DJ703" s="42"/>
      <c r="DK703" s="42"/>
      <c r="DL703" s="42"/>
      <c r="DM703" s="42"/>
      <c r="DN703" s="42"/>
      <c r="DO703" s="42"/>
      <c r="DP703" s="42"/>
      <c r="DQ703" s="42"/>
      <c r="DR703" s="42"/>
      <c r="DS703" s="42"/>
      <c r="DT703" s="42"/>
      <c r="DU703" s="42"/>
      <c r="DV703" s="42"/>
      <c r="DW703" s="42"/>
      <c r="DX703" s="42"/>
      <c r="DY703" s="42"/>
      <c r="DZ703" s="42"/>
      <c r="EA703" s="42"/>
      <c r="EB703" s="42"/>
      <c r="EC703" s="42"/>
      <c r="ED703" s="42"/>
      <c r="EE703" s="42"/>
      <c r="EF703" s="42"/>
      <c r="EG703" s="42"/>
      <c r="EH703" s="42"/>
      <c r="EI703" s="42"/>
    </row>
    <row r="704" spans="1:139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  <c r="CW704" s="42"/>
      <c r="CX704" s="42"/>
      <c r="CY704" s="42"/>
      <c r="CZ704" s="42"/>
      <c r="DA704" s="42"/>
      <c r="DB704" s="42"/>
      <c r="DC704" s="42"/>
      <c r="DD704" s="42"/>
      <c r="DE704" s="42"/>
      <c r="DF704" s="42"/>
      <c r="DG704" s="42"/>
      <c r="DH704" s="42"/>
      <c r="DI704" s="42"/>
      <c r="DJ704" s="42"/>
      <c r="DK704" s="42"/>
      <c r="DL704" s="42"/>
      <c r="DM704" s="42"/>
      <c r="DN704" s="42"/>
      <c r="DO704" s="42"/>
      <c r="DP704" s="42"/>
      <c r="DQ704" s="42"/>
      <c r="DR704" s="42"/>
      <c r="DS704" s="42"/>
      <c r="DT704" s="42"/>
      <c r="DU704" s="42"/>
      <c r="DV704" s="42"/>
      <c r="DW704" s="42"/>
      <c r="DX704" s="42"/>
      <c r="DY704" s="42"/>
      <c r="DZ704" s="42"/>
      <c r="EA704" s="42"/>
      <c r="EB704" s="42"/>
      <c r="EC704" s="42"/>
      <c r="ED704" s="42"/>
      <c r="EE704" s="42"/>
      <c r="EF704" s="42"/>
      <c r="EG704" s="42"/>
      <c r="EH704" s="42"/>
      <c r="EI704" s="42"/>
    </row>
    <row r="705" spans="1:139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  <c r="CW705" s="42"/>
      <c r="CX705" s="42"/>
      <c r="CY705" s="42"/>
      <c r="CZ705" s="42"/>
      <c r="DA705" s="42"/>
      <c r="DB705" s="42"/>
      <c r="DC705" s="42"/>
      <c r="DD705" s="42"/>
      <c r="DE705" s="42"/>
      <c r="DF705" s="42"/>
      <c r="DG705" s="42"/>
      <c r="DH705" s="42"/>
      <c r="DI705" s="42"/>
      <c r="DJ705" s="42"/>
      <c r="DK705" s="42"/>
      <c r="DL705" s="42"/>
      <c r="DM705" s="42"/>
      <c r="DN705" s="42"/>
      <c r="DO705" s="42"/>
      <c r="DP705" s="42"/>
      <c r="DQ705" s="42"/>
      <c r="DR705" s="42"/>
      <c r="DS705" s="42"/>
      <c r="DT705" s="42"/>
      <c r="DU705" s="42"/>
      <c r="DV705" s="42"/>
      <c r="DW705" s="42"/>
      <c r="DX705" s="42"/>
      <c r="DY705" s="42"/>
      <c r="DZ705" s="42"/>
      <c r="EA705" s="42"/>
      <c r="EB705" s="42"/>
      <c r="EC705" s="42"/>
      <c r="ED705" s="42"/>
      <c r="EE705" s="42"/>
      <c r="EF705" s="42"/>
      <c r="EG705" s="42"/>
      <c r="EH705" s="42"/>
      <c r="EI705" s="42"/>
    </row>
    <row r="706" spans="1:139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  <c r="CW706" s="42"/>
      <c r="CX706" s="42"/>
      <c r="CY706" s="42"/>
      <c r="CZ706" s="42"/>
      <c r="DA706" s="42"/>
      <c r="DB706" s="42"/>
      <c r="DC706" s="42"/>
      <c r="DD706" s="42"/>
      <c r="DE706" s="42"/>
      <c r="DF706" s="42"/>
      <c r="DG706" s="42"/>
      <c r="DH706" s="42"/>
      <c r="DI706" s="42"/>
      <c r="DJ706" s="42"/>
      <c r="DK706" s="42"/>
      <c r="DL706" s="42"/>
      <c r="DM706" s="42"/>
      <c r="DN706" s="42"/>
      <c r="DO706" s="42"/>
      <c r="DP706" s="42"/>
      <c r="DQ706" s="42"/>
      <c r="DR706" s="42"/>
      <c r="DS706" s="42"/>
      <c r="DT706" s="42"/>
      <c r="DU706" s="42"/>
      <c r="DV706" s="42"/>
      <c r="DW706" s="42"/>
      <c r="DX706" s="42"/>
      <c r="DY706" s="42"/>
      <c r="DZ706" s="42"/>
      <c r="EA706" s="42"/>
      <c r="EB706" s="42"/>
      <c r="EC706" s="42"/>
      <c r="ED706" s="42"/>
      <c r="EE706" s="42"/>
      <c r="EF706" s="42"/>
      <c r="EG706" s="42"/>
      <c r="EH706" s="42"/>
      <c r="EI706" s="42"/>
    </row>
    <row r="707" spans="1:139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  <c r="CW707" s="42"/>
      <c r="CX707" s="42"/>
      <c r="CY707" s="42"/>
      <c r="CZ707" s="42"/>
      <c r="DA707" s="42"/>
      <c r="DB707" s="42"/>
      <c r="DC707" s="42"/>
      <c r="DD707" s="42"/>
      <c r="DE707" s="42"/>
      <c r="DF707" s="42"/>
      <c r="DG707" s="42"/>
      <c r="DH707" s="42"/>
      <c r="DI707" s="42"/>
      <c r="DJ707" s="42"/>
      <c r="DK707" s="42"/>
      <c r="DL707" s="42"/>
      <c r="DM707" s="42"/>
      <c r="DN707" s="42"/>
      <c r="DO707" s="42"/>
      <c r="DP707" s="42"/>
      <c r="DQ707" s="42"/>
      <c r="DR707" s="42"/>
      <c r="DS707" s="42"/>
      <c r="DT707" s="42"/>
      <c r="DU707" s="42"/>
      <c r="DV707" s="42"/>
      <c r="DW707" s="42"/>
      <c r="DX707" s="42"/>
      <c r="DY707" s="42"/>
      <c r="DZ707" s="42"/>
      <c r="EA707" s="42"/>
      <c r="EB707" s="42"/>
      <c r="EC707" s="42"/>
      <c r="ED707" s="42"/>
      <c r="EE707" s="42"/>
      <c r="EF707" s="42"/>
      <c r="EG707" s="42"/>
      <c r="EH707" s="42"/>
      <c r="EI707" s="42"/>
    </row>
    <row r="708" spans="1:139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  <c r="CW708" s="42"/>
      <c r="CX708" s="42"/>
      <c r="CY708" s="42"/>
      <c r="CZ708" s="42"/>
      <c r="DA708" s="42"/>
      <c r="DB708" s="42"/>
      <c r="DC708" s="42"/>
      <c r="DD708" s="42"/>
      <c r="DE708" s="42"/>
      <c r="DF708" s="42"/>
      <c r="DG708" s="42"/>
      <c r="DH708" s="42"/>
      <c r="DI708" s="42"/>
      <c r="DJ708" s="42"/>
      <c r="DK708" s="42"/>
      <c r="DL708" s="42"/>
      <c r="DM708" s="42"/>
      <c r="DN708" s="42"/>
      <c r="DO708" s="42"/>
      <c r="DP708" s="42"/>
      <c r="DQ708" s="42"/>
      <c r="DR708" s="42"/>
      <c r="DS708" s="42"/>
      <c r="DT708" s="42"/>
      <c r="DU708" s="42"/>
      <c r="DV708" s="42"/>
      <c r="DW708" s="42"/>
      <c r="DX708" s="42"/>
      <c r="DY708" s="42"/>
      <c r="DZ708" s="42"/>
      <c r="EA708" s="42"/>
      <c r="EB708" s="42"/>
      <c r="EC708" s="42"/>
      <c r="ED708" s="42"/>
      <c r="EE708" s="42"/>
      <c r="EF708" s="42"/>
      <c r="EG708" s="42"/>
      <c r="EH708" s="42"/>
      <c r="EI708" s="42"/>
    </row>
    <row r="709" spans="1:13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  <c r="CW709" s="42"/>
      <c r="CX709" s="42"/>
      <c r="CY709" s="42"/>
      <c r="CZ709" s="42"/>
      <c r="DA709" s="42"/>
      <c r="DB709" s="42"/>
      <c r="DC709" s="42"/>
      <c r="DD709" s="42"/>
      <c r="DE709" s="42"/>
      <c r="DF709" s="42"/>
      <c r="DG709" s="42"/>
      <c r="DH709" s="42"/>
      <c r="DI709" s="42"/>
      <c r="DJ709" s="42"/>
      <c r="DK709" s="42"/>
      <c r="DL709" s="42"/>
      <c r="DM709" s="42"/>
      <c r="DN709" s="42"/>
      <c r="DO709" s="42"/>
      <c r="DP709" s="42"/>
      <c r="DQ709" s="42"/>
      <c r="DR709" s="42"/>
      <c r="DS709" s="42"/>
      <c r="DT709" s="42"/>
      <c r="DU709" s="42"/>
      <c r="DV709" s="42"/>
      <c r="DW709" s="42"/>
      <c r="DX709" s="42"/>
      <c r="DY709" s="42"/>
      <c r="DZ709" s="42"/>
      <c r="EA709" s="42"/>
      <c r="EB709" s="42"/>
      <c r="EC709" s="42"/>
      <c r="ED709" s="42"/>
      <c r="EE709" s="42"/>
      <c r="EF709" s="42"/>
      <c r="EG709" s="42"/>
      <c r="EH709" s="42"/>
      <c r="EI709" s="42"/>
    </row>
    <row r="710" spans="1:139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  <c r="CW710" s="42"/>
      <c r="CX710" s="42"/>
      <c r="CY710" s="42"/>
      <c r="CZ710" s="42"/>
      <c r="DA710" s="42"/>
      <c r="DB710" s="42"/>
      <c r="DC710" s="42"/>
      <c r="DD710" s="42"/>
      <c r="DE710" s="42"/>
      <c r="DF710" s="42"/>
      <c r="DG710" s="42"/>
      <c r="DH710" s="42"/>
      <c r="DI710" s="42"/>
      <c r="DJ710" s="42"/>
      <c r="DK710" s="42"/>
      <c r="DL710" s="42"/>
      <c r="DM710" s="42"/>
      <c r="DN710" s="42"/>
      <c r="DO710" s="42"/>
      <c r="DP710" s="42"/>
      <c r="DQ710" s="42"/>
      <c r="DR710" s="42"/>
      <c r="DS710" s="42"/>
      <c r="DT710" s="42"/>
      <c r="DU710" s="42"/>
      <c r="DV710" s="42"/>
      <c r="DW710" s="42"/>
      <c r="DX710" s="42"/>
      <c r="DY710" s="42"/>
      <c r="DZ710" s="42"/>
      <c r="EA710" s="42"/>
      <c r="EB710" s="42"/>
      <c r="EC710" s="42"/>
      <c r="ED710" s="42"/>
      <c r="EE710" s="42"/>
      <c r="EF710" s="42"/>
      <c r="EG710" s="42"/>
      <c r="EH710" s="42"/>
      <c r="EI710" s="42"/>
    </row>
    <row r="711" spans="1:139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  <c r="CW711" s="42"/>
      <c r="CX711" s="42"/>
      <c r="CY711" s="42"/>
      <c r="CZ711" s="42"/>
      <c r="DA711" s="42"/>
      <c r="DB711" s="42"/>
      <c r="DC711" s="42"/>
      <c r="DD711" s="42"/>
      <c r="DE711" s="42"/>
      <c r="DF711" s="42"/>
      <c r="DG711" s="42"/>
      <c r="DH711" s="42"/>
      <c r="DI711" s="42"/>
      <c r="DJ711" s="42"/>
      <c r="DK711" s="42"/>
      <c r="DL711" s="42"/>
      <c r="DM711" s="42"/>
      <c r="DN711" s="42"/>
      <c r="DO711" s="42"/>
      <c r="DP711" s="42"/>
      <c r="DQ711" s="42"/>
      <c r="DR711" s="42"/>
      <c r="DS711" s="42"/>
      <c r="DT711" s="42"/>
      <c r="DU711" s="42"/>
      <c r="DV711" s="42"/>
      <c r="DW711" s="42"/>
      <c r="DX711" s="42"/>
      <c r="DY711" s="42"/>
      <c r="DZ711" s="42"/>
      <c r="EA711" s="42"/>
      <c r="EB711" s="42"/>
      <c r="EC711" s="42"/>
      <c r="ED711" s="42"/>
      <c r="EE711" s="42"/>
      <c r="EF711" s="42"/>
      <c r="EG711" s="42"/>
      <c r="EH711" s="42"/>
      <c r="EI711" s="42"/>
    </row>
    <row r="712" spans="1:139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  <c r="CW712" s="42"/>
      <c r="CX712" s="42"/>
      <c r="CY712" s="42"/>
      <c r="CZ712" s="42"/>
      <c r="DA712" s="42"/>
      <c r="DB712" s="42"/>
      <c r="DC712" s="42"/>
      <c r="DD712" s="42"/>
      <c r="DE712" s="42"/>
      <c r="DF712" s="42"/>
      <c r="DG712" s="42"/>
      <c r="DH712" s="42"/>
      <c r="DI712" s="42"/>
      <c r="DJ712" s="42"/>
      <c r="DK712" s="42"/>
      <c r="DL712" s="42"/>
      <c r="DM712" s="42"/>
      <c r="DN712" s="42"/>
      <c r="DO712" s="42"/>
      <c r="DP712" s="42"/>
      <c r="DQ712" s="42"/>
      <c r="DR712" s="42"/>
      <c r="DS712" s="42"/>
      <c r="DT712" s="42"/>
      <c r="DU712" s="42"/>
      <c r="DV712" s="42"/>
      <c r="DW712" s="42"/>
      <c r="DX712" s="42"/>
      <c r="DY712" s="42"/>
      <c r="DZ712" s="42"/>
      <c r="EA712" s="42"/>
      <c r="EB712" s="42"/>
      <c r="EC712" s="42"/>
      <c r="ED712" s="42"/>
      <c r="EE712" s="42"/>
      <c r="EF712" s="42"/>
      <c r="EG712" s="42"/>
      <c r="EH712" s="42"/>
      <c r="EI712" s="42"/>
    </row>
    <row r="713" spans="1:139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  <c r="CW713" s="42"/>
      <c r="CX713" s="42"/>
      <c r="CY713" s="42"/>
      <c r="CZ713" s="42"/>
      <c r="DA713" s="42"/>
      <c r="DB713" s="42"/>
      <c r="DC713" s="42"/>
      <c r="DD713" s="42"/>
      <c r="DE713" s="42"/>
      <c r="DF713" s="42"/>
      <c r="DG713" s="42"/>
      <c r="DH713" s="42"/>
      <c r="DI713" s="42"/>
      <c r="DJ713" s="42"/>
      <c r="DK713" s="42"/>
      <c r="DL713" s="42"/>
      <c r="DM713" s="42"/>
      <c r="DN713" s="42"/>
      <c r="DO713" s="42"/>
      <c r="DP713" s="42"/>
      <c r="DQ713" s="42"/>
      <c r="DR713" s="42"/>
      <c r="DS713" s="42"/>
      <c r="DT713" s="42"/>
      <c r="DU713" s="42"/>
      <c r="DV713" s="42"/>
      <c r="DW713" s="42"/>
      <c r="DX713" s="42"/>
      <c r="DY713" s="42"/>
      <c r="DZ713" s="42"/>
      <c r="EA713" s="42"/>
      <c r="EB713" s="42"/>
      <c r="EC713" s="42"/>
      <c r="ED713" s="42"/>
      <c r="EE713" s="42"/>
      <c r="EF713" s="42"/>
      <c r="EG713" s="42"/>
      <c r="EH713" s="42"/>
      <c r="EI713" s="42"/>
    </row>
    <row r="714" spans="1:139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  <c r="CW714" s="42"/>
      <c r="CX714" s="42"/>
      <c r="CY714" s="42"/>
      <c r="CZ714" s="42"/>
      <c r="DA714" s="42"/>
      <c r="DB714" s="42"/>
      <c r="DC714" s="42"/>
      <c r="DD714" s="42"/>
      <c r="DE714" s="42"/>
      <c r="DF714" s="42"/>
      <c r="DG714" s="42"/>
      <c r="DH714" s="42"/>
      <c r="DI714" s="42"/>
      <c r="DJ714" s="42"/>
      <c r="DK714" s="42"/>
      <c r="DL714" s="42"/>
      <c r="DM714" s="42"/>
      <c r="DN714" s="42"/>
      <c r="DO714" s="42"/>
      <c r="DP714" s="42"/>
      <c r="DQ714" s="42"/>
      <c r="DR714" s="42"/>
      <c r="DS714" s="42"/>
      <c r="DT714" s="42"/>
      <c r="DU714" s="42"/>
      <c r="DV714" s="42"/>
      <c r="DW714" s="42"/>
      <c r="DX714" s="42"/>
      <c r="DY714" s="42"/>
      <c r="DZ714" s="42"/>
      <c r="EA714" s="42"/>
      <c r="EB714" s="42"/>
      <c r="EC714" s="42"/>
      <c r="ED714" s="42"/>
      <c r="EE714" s="42"/>
      <c r="EF714" s="42"/>
      <c r="EG714" s="42"/>
      <c r="EH714" s="42"/>
      <c r="EI714" s="42"/>
    </row>
    <row r="715" spans="1:139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  <c r="CW715" s="42"/>
      <c r="CX715" s="42"/>
      <c r="CY715" s="42"/>
      <c r="CZ715" s="42"/>
      <c r="DA715" s="42"/>
      <c r="DB715" s="42"/>
      <c r="DC715" s="42"/>
      <c r="DD715" s="42"/>
      <c r="DE715" s="42"/>
      <c r="DF715" s="42"/>
      <c r="DG715" s="42"/>
      <c r="DH715" s="42"/>
      <c r="DI715" s="42"/>
      <c r="DJ715" s="42"/>
      <c r="DK715" s="42"/>
      <c r="DL715" s="42"/>
      <c r="DM715" s="42"/>
      <c r="DN715" s="42"/>
      <c r="DO715" s="42"/>
      <c r="DP715" s="42"/>
      <c r="DQ715" s="42"/>
      <c r="DR715" s="42"/>
      <c r="DS715" s="42"/>
      <c r="DT715" s="42"/>
      <c r="DU715" s="42"/>
      <c r="DV715" s="42"/>
      <c r="DW715" s="42"/>
      <c r="DX715" s="42"/>
      <c r="DY715" s="42"/>
      <c r="DZ715" s="42"/>
      <c r="EA715" s="42"/>
      <c r="EB715" s="42"/>
      <c r="EC715" s="42"/>
      <c r="ED715" s="42"/>
      <c r="EE715" s="42"/>
      <c r="EF715" s="42"/>
      <c r="EG715" s="42"/>
      <c r="EH715" s="42"/>
      <c r="EI715" s="42"/>
    </row>
    <row r="716" spans="1:139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  <c r="CW716" s="42"/>
      <c r="CX716" s="42"/>
      <c r="CY716" s="42"/>
      <c r="CZ716" s="42"/>
      <c r="DA716" s="42"/>
      <c r="DB716" s="42"/>
      <c r="DC716" s="42"/>
      <c r="DD716" s="42"/>
      <c r="DE716" s="42"/>
      <c r="DF716" s="42"/>
      <c r="DG716" s="42"/>
      <c r="DH716" s="42"/>
      <c r="DI716" s="42"/>
      <c r="DJ716" s="42"/>
      <c r="DK716" s="42"/>
      <c r="DL716" s="42"/>
      <c r="DM716" s="42"/>
      <c r="DN716" s="42"/>
      <c r="DO716" s="42"/>
      <c r="DP716" s="42"/>
      <c r="DQ716" s="42"/>
      <c r="DR716" s="42"/>
      <c r="DS716" s="42"/>
      <c r="DT716" s="42"/>
      <c r="DU716" s="42"/>
      <c r="DV716" s="42"/>
      <c r="DW716" s="42"/>
      <c r="DX716" s="42"/>
      <c r="DY716" s="42"/>
      <c r="DZ716" s="42"/>
      <c r="EA716" s="42"/>
      <c r="EB716" s="42"/>
      <c r="EC716" s="42"/>
      <c r="ED716" s="42"/>
      <c r="EE716" s="42"/>
      <c r="EF716" s="42"/>
      <c r="EG716" s="42"/>
      <c r="EH716" s="42"/>
      <c r="EI716" s="42"/>
    </row>
    <row r="717" spans="1:139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  <c r="CW717" s="42"/>
      <c r="CX717" s="42"/>
      <c r="CY717" s="42"/>
      <c r="CZ717" s="42"/>
      <c r="DA717" s="42"/>
      <c r="DB717" s="42"/>
      <c r="DC717" s="42"/>
      <c r="DD717" s="42"/>
      <c r="DE717" s="42"/>
      <c r="DF717" s="42"/>
      <c r="DG717" s="42"/>
      <c r="DH717" s="42"/>
      <c r="DI717" s="42"/>
      <c r="DJ717" s="42"/>
      <c r="DK717" s="42"/>
      <c r="DL717" s="42"/>
      <c r="DM717" s="42"/>
      <c r="DN717" s="42"/>
      <c r="DO717" s="42"/>
      <c r="DP717" s="42"/>
      <c r="DQ717" s="42"/>
      <c r="DR717" s="42"/>
      <c r="DS717" s="42"/>
      <c r="DT717" s="42"/>
      <c r="DU717" s="42"/>
      <c r="DV717" s="42"/>
      <c r="DW717" s="42"/>
      <c r="DX717" s="42"/>
      <c r="DY717" s="42"/>
      <c r="DZ717" s="42"/>
      <c r="EA717" s="42"/>
      <c r="EB717" s="42"/>
      <c r="EC717" s="42"/>
      <c r="ED717" s="42"/>
      <c r="EE717" s="42"/>
      <c r="EF717" s="42"/>
      <c r="EG717" s="42"/>
      <c r="EH717" s="42"/>
      <c r="EI717" s="42"/>
    </row>
    <row r="718" spans="1:139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  <c r="CW718" s="42"/>
      <c r="CX718" s="42"/>
      <c r="CY718" s="42"/>
      <c r="CZ718" s="42"/>
      <c r="DA718" s="42"/>
      <c r="DB718" s="42"/>
      <c r="DC718" s="42"/>
      <c r="DD718" s="42"/>
      <c r="DE718" s="42"/>
      <c r="DF718" s="42"/>
      <c r="DG718" s="42"/>
      <c r="DH718" s="42"/>
      <c r="DI718" s="42"/>
      <c r="DJ718" s="42"/>
      <c r="DK718" s="42"/>
      <c r="DL718" s="42"/>
      <c r="DM718" s="42"/>
      <c r="DN718" s="42"/>
      <c r="DO718" s="42"/>
      <c r="DP718" s="42"/>
      <c r="DQ718" s="42"/>
      <c r="DR718" s="42"/>
      <c r="DS718" s="42"/>
      <c r="DT718" s="42"/>
      <c r="DU718" s="42"/>
      <c r="DV718" s="42"/>
      <c r="DW718" s="42"/>
      <c r="DX718" s="42"/>
      <c r="DY718" s="42"/>
      <c r="DZ718" s="42"/>
      <c r="EA718" s="42"/>
      <c r="EB718" s="42"/>
      <c r="EC718" s="42"/>
      <c r="ED718" s="42"/>
      <c r="EE718" s="42"/>
      <c r="EF718" s="42"/>
      <c r="EG718" s="42"/>
      <c r="EH718" s="42"/>
      <c r="EI718" s="42"/>
    </row>
    <row r="719" spans="1:13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  <c r="CW719" s="42"/>
      <c r="CX719" s="42"/>
      <c r="CY719" s="42"/>
      <c r="CZ719" s="42"/>
      <c r="DA719" s="42"/>
      <c r="DB719" s="42"/>
      <c r="DC719" s="42"/>
      <c r="DD719" s="42"/>
      <c r="DE719" s="42"/>
      <c r="DF719" s="42"/>
      <c r="DG719" s="42"/>
      <c r="DH719" s="42"/>
      <c r="DI719" s="42"/>
      <c r="DJ719" s="42"/>
      <c r="DK719" s="42"/>
      <c r="DL719" s="42"/>
      <c r="DM719" s="42"/>
      <c r="DN719" s="42"/>
      <c r="DO719" s="42"/>
      <c r="DP719" s="42"/>
      <c r="DQ719" s="42"/>
      <c r="DR719" s="42"/>
      <c r="DS719" s="42"/>
      <c r="DT719" s="42"/>
      <c r="DU719" s="42"/>
      <c r="DV719" s="42"/>
      <c r="DW719" s="42"/>
      <c r="DX719" s="42"/>
      <c r="DY719" s="42"/>
      <c r="DZ719" s="42"/>
      <c r="EA719" s="42"/>
      <c r="EB719" s="42"/>
      <c r="EC719" s="42"/>
      <c r="ED719" s="42"/>
      <c r="EE719" s="42"/>
      <c r="EF719" s="42"/>
      <c r="EG719" s="42"/>
      <c r="EH719" s="42"/>
      <c r="EI719" s="42"/>
    </row>
    <row r="720" spans="1:139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  <c r="CW720" s="42"/>
      <c r="CX720" s="42"/>
      <c r="CY720" s="42"/>
      <c r="CZ720" s="42"/>
      <c r="DA720" s="42"/>
      <c r="DB720" s="42"/>
      <c r="DC720" s="42"/>
      <c r="DD720" s="42"/>
      <c r="DE720" s="42"/>
      <c r="DF720" s="42"/>
      <c r="DG720" s="42"/>
      <c r="DH720" s="42"/>
      <c r="DI720" s="42"/>
      <c r="DJ720" s="42"/>
      <c r="DK720" s="42"/>
      <c r="DL720" s="42"/>
      <c r="DM720" s="42"/>
      <c r="DN720" s="42"/>
      <c r="DO720" s="42"/>
      <c r="DP720" s="42"/>
      <c r="DQ720" s="42"/>
      <c r="DR720" s="42"/>
      <c r="DS720" s="42"/>
      <c r="DT720" s="42"/>
      <c r="DU720" s="42"/>
      <c r="DV720" s="42"/>
      <c r="DW720" s="42"/>
      <c r="DX720" s="42"/>
      <c r="DY720" s="42"/>
      <c r="DZ720" s="42"/>
      <c r="EA720" s="42"/>
      <c r="EB720" s="42"/>
      <c r="EC720" s="42"/>
      <c r="ED720" s="42"/>
      <c r="EE720" s="42"/>
      <c r="EF720" s="42"/>
      <c r="EG720" s="42"/>
      <c r="EH720" s="42"/>
      <c r="EI720" s="42"/>
    </row>
    <row r="721" spans="1:139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  <c r="CW721" s="42"/>
      <c r="CX721" s="42"/>
      <c r="CY721" s="42"/>
      <c r="CZ721" s="42"/>
      <c r="DA721" s="42"/>
      <c r="DB721" s="42"/>
      <c r="DC721" s="42"/>
      <c r="DD721" s="42"/>
      <c r="DE721" s="42"/>
      <c r="DF721" s="42"/>
      <c r="DG721" s="42"/>
      <c r="DH721" s="42"/>
      <c r="DI721" s="42"/>
      <c r="DJ721" s="42"/>
      <c r="DK721" s="42"/>
      <c r="DL721" s="42"/>
      <c r="DM721" s="42"/>
      <c r="DN721" s="42"/>
      <c r="DO721" s="42"/>
      <c r="DP721" s="42"/>
      <c r="DQ721" s="42"/>
      <c r="DR721" s="42"/>
      <c r="DS721" s="42"/>
      <c r="DT721" s="42"/>
      <c r="DU721" s="42"/>
      <c r="DV721" s="42"/>
      <c r="DW721" s="42"/>
      <c r="DX721" s="42"/>
      <c r="DY721" s="42"/>
      <c r="DZ721" s="42"/>
      <c r="EA721" s="42"/>
      <c r="EB721" s="42"/>
      <c r="EC721" s="42"/>
      <c r="ED721" s="42"/>
      <c r="EE721" s="42"/>
      <c r="EF721" s="42"/>
      <c r="EG721" s="42"/>
      <c r="EH721" s="42"/>
      <c r="EI721" s="42"/>
    </row>
    <row r="722" spans="1:139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  <c r="CW722" s="42"/>
      <c r="CX722" s="42"/>
      <c r="CY722" s="42"/>
      <c r="CZ722" s="42"/>
      <c r="DA722" s="42"/>
      <c r="DB722" s="42"/>
      <c r="DC722" s="42"/>
      <c r="DD722" s="42"/>
      <c r="DE722" s="42"/>
      <c r="DF722" s="42"/>
      <c r="DG722" s="42"/>
      <c r="DH722" s="42"/>
      <c r="DI722" s="42"/>
      <c r="DJ722" s="42"/>
      <c r="DK722" s="42"/>
      <c r="DL722" s="42"/>
      <c r="DM722" s="42"/>
      <c r="DN722" s="42"/>
      <c r="DO722" s="42"/>
      <c r="DP722" s="42"/>
      <c r="DQ722" s="42"/>
      <c r="DR722" s="42"/>
      <c r="DS722" s="42"/>
      <c r="DT722" s="42"/>
      <c r="DU722" s="42"/>
      <c r="DV722" s="42"/>
      <c r="DW722" s="42"/>
      <c r="DX722" s="42"/>
      <c r="DY722" s="42"/>
      <c r="DZ722" s="42"/>
      <c r="EA722" s="42"/>
      <c r="EB722" s="42"/>
      <c r="EC722" s="42"/>
      <c r="ED722" s="42"/>
      <c r="EE722" s="42"/>
      <c r="EF722" s="42"/>
      <c r="EG722" s="42"/>
      <c r="EH722" s="42"/>
      <c r="EI722" s="42"/>
    </row>
    <row r="723" spans="1:139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  <c r="CW723" s="42"/>
      <c r="CX723" s="42"/>
      <c r="CY723" s="42"/>
      <c r="CZ723" s="42"/>
      <c r="DA723" s="42"/>
      <c r="DB723" s="42"/>
      <c r="DC723" s="42"/>
      <c r="DD723" s="42"/>
      <c r="DE723" s="42"/>
      <c r="DF723" s="42"/>
      <c r="DG723" s="42"/>
      <c r="DH723" s="42"/>
      <c r="DI723" s="42"/>
      <c r="DJ723" s="42"/>
      <c r="DK723" s="42"/>
      <c r="DL723" s="42"/>
      <c r="DM723" s="42"/>
      <c r="DN723" s="42"/>
      <c r="DO723" s="42"/>
      <c r="DP723" s="42"/>
      <c r="DQ723" s="42"/>
      <c r="DR723" s="42"/>
      <c r="DS723" s="42"/>
      <c r="DT723" s="42"/>
      <c r="DU723" s="42"/>
      <c r="DV723" s="42"/>
      <c r="DW723" s="42"/>
      <c r="DX723" s="42"/>
      <c r="DY723" s="42"/>
      <c r="DZ723" s="42"/>
      <c r="EA723" s="42"/>
      <c r="EB723" s="42"/>
      <c r="EC723" s="42"/>
      <c r="ED723" s="42"/>
      <c r="EE723" s="42"/>
      <c r="EF723" s="42"/>
      <c r="EG723" s="42"/>
      <c r="EH723" s="42"/>
      <c r="EI723" s="42"/>
    </row>
    <row r="724" spans="1:139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  <c r="CW724" s="42"/>
      <c r="CX724" s="42"/>
      <c r="CY724" s="42"/>
      <c r="CZ724" s="42"/>
      <c r="DA724" s="42"/>
      <c r="DB724" s="42"/>
      <c r="DC724" s="42"/>
      <c r="DD724" s="42"/>
      <c r="DE724" s="42"/>
      <c r="DF724" s="42"/>
      <c r="DG724" s="42"/>
      <c r="DH724" s="42"/>
      <c r="DI724" s="42"/>
      <c r="DJ724" s="42"/>
      <c r="DK724" s="42"/>
      <c r="DL724" s="42"/>
      <c r="DM724" s="42"/>
      <c r="DN724" s="42"/>
      <c r="DO724" s="42"/>
      <c r="DP724" s="42"/>
      <c r="DQ724" s="42"/>
      <c r="DR724" s="42"/>
      <c r="DS724" s="42"/>
      <c r="DT724" s="42"/>
      <c r="DU724" s="42"/>
      <c r="DV724" s="42"/>
      <c r="DW724" s="42"/>
      <c r="DX724" s="42"/>
      <c r="DY724" s="42"/>
      <c r="DZ724" s="42"/>
      <c r="EA724" s="42"/>
      <c r="EB724" s="42"/>
      <c r="EC724" s="42"/>
      <c r="ED724" s="42"/>
      <c r="EE724" s="42"/>
      <c r="EF724" s="42"/>
      <c r="EG724" s="42"/>
      <c r="EH724" s="42"/>
      <c r="EI724" s="42"/>
    </row>
    <row r="725" spans="1:139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  <c r="CW725" s="42"/>
      <c r="CX725" s="42"/>
      <c r="CY725" s="42"/>
      <c r="CZ725" s="42"/>
      <c r="DA725" s="42"/>
      <c r="DB725" s="42"/>
      <c r="DC725" s="42"/>
      <c r="DD725" s="42"/>
      <c r="DE725" s="42"/>
      <c r="DF725" s="42"/>
      <c r="DG725" s="42"/>
      <c r="DH725" s="42"/>
      <c r="DI725" s="42"/>
      <c r="DJ725" s="42"/>
      <c r="DK725" s="42"/>
      <c r="DL725" s="42"/>
      <c r="DM725" s="42"/>
      <c r="DN725" s="42"/>
      <c r="DO725" s="42"/>
      <c r="DP725" s="42"/>
      <c r="DQ725" s="42"/>
      <c r="DR725" s="42"/>
      <c r="DS725" s="42"/>
      <c r="DT725" s="42"/>
      <c r="DU725" s="42"/>
      <c r="DV725" s="42"/>
      <c r="DW725" s="42"/>
      <c r="DX725" s="42"/>
      <c r="DY725" s="42"/>
      <c r="DZ725" s="42"/>
      <c r="EA725" s="42"/>
      <c r="EB725" s="42"/>
      <c r="EC725" s="42"/>
      <c r="ED725" s="42"/>
      <c r="EE725" s="42"/>
      <c r="EF725" s="42"/>
      <c r="EG725" s="42"/>
      <c r="EH725" s="42"/>
      <c r="EI725" s="42"/>
    </row>
    <row r="726" spans="1:139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  <c r="CW726" s="42"/>
      <c r="CX726" s="42"/>
      <c r="CY726" s="42"/>
      <c r="CZ726" s="42"/>
      <c r="DA726" s="42"/>
      <c r="DB726" s="42"/>
      <c r="DC726" s="42"/>
      <c r="DD726" s="42"/>
      <c r="DE726" s="42"/>
      <c r="DF726" s="42"/>
      <c r="DG726" s="42"/>
      <c r="DH726" s="42"/>
      <c r="DI726" s="42"/>
      <c r="DJ726" s="42"/>
      <c r="DK726" s="42"/>
      <c r="DL726" s="42"/>
      <c r="DM726" s="42"/>
      <c r="DN726" s="42"/>
      <c r="DO726" s="42"/>
      <c r="DP726" s="42"/>
      <c r="DQ726" s="42"/>
      <c r="DR726" s="42"/>
      <c r="DS726" s="42"/>
      <c r="DT726" s="42"/>
      <c r="DU726" s="42"/>
      <c r="DV726" s="42"/>
      <c r="DW726" s="42"/>
      <c r="DX726" s="42"/>
      <c r="DY726" s="42"/>
      <c r="DZ726" s="42"/>
      <c r="EA726" s="42"/>
      <c r="EB726" s="42"/>
      <c r="EC726" s="42"/>
      <c r="ED726" s="42"/>
      <c r="EE726" s="42"/>
      <c r="EF726" s="42"/>
      <c r="EG726" s="42"/>
      <c r="EH726" s="42"/>
      <c r="EI726" s="42"/>
    </row>
    <row r="727" spans="1:139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  <c r="CW727" s="42"/>
      <c r="CX727" s="42"/>
      <c r="CY727" s="42"/>
      <c r="CZ727" s="42"/>
      <c r="DA727" s="42"/>
      <c r="DB727" s="42"/>
      <c r="DC727" s="42"/>
      <c r="DD727" s="42"/>
      <c r="DE727" s="42"/>
      <c r="DF727" s="42"/>
      <c r="DG727" s="42"/>
      <c r="DH727" s="42"/>
      <c r="DI727" s="42"/>
      <c r="DJ727" s="42"/>
      <c r="DK727" s="42"/>
      <c r="DL727" s="42"/>
      <c r="DM727" s="42"/>
      <c r="DN727" s="42"/>
      <c r="DO727" s="42"/>
      <c r="DP727" s="42"/>
      <c r="DQ727" s="42"/>
      <c r="DR727" s="42"/>
      <c r="DS727" s="42"/>
      <c r="DT727" s="42"/>
      <c r="DU727" s="42"/>
      <c r="DV727" s="42"/>
      <c r="DW727" s="42"/>
      <c r="DX727" s="42"/>
      <c r="DY727" s="42"/>
      <c r="DZ727" s="42"/>
      <c r="EA727" s="42"/>
      <c r="EB727" s="42"/>
      <c r="EC727" s="42"/>
      <c r="ED727" s="42"/>
      <c r="EE727" s="42"/>
      <c r="EF727" s="42"/>
      <c r="EG727" s="42"/>
      <c r="EH727" s="42"/>
      <c r="EI727" s="42"/>
    </row>
    <row r="728" spans="1:139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  <c r="CW728" s="42"/>
      <c r="CX728" s="42"/>
      <c r="CY728" s="42"/>
      <c r="CZ728" s="42"/>
      <c r="DA728" s="42"/>
      <c r="DB728" s="42"/>
      <c r="DC728" s="42"/>
      <c r="DD728" s="42"/>
      <c r="DE728" s="42"/>
      <c r="DF728" s="42"/>
      <c r="DG728" s="42"/>
      <c r="DH728" s="42"/>
      <c r="DI728" s="42"/>
      <c r="DJ728" s="42"/>
      <c r="DK728" s="42"/>
      <c r="DL728" s="42"/>
      <c r="DM728" s="42"/>
      <c r="DN728" s="42"/>
      <c r="DO728" s="42"/>
      <c r="DP728" s="42"/>
      <c r="DQ728" s="42"/>
      <c r="DR728" s="42"/>
      <c r="DS728" s="42"/>
      <c r="DT728" s="42"/>
      <c r="DU728" s="42"/>
      <c r="DV728" s="42"/>
      <c r="DW728" s="42"/>
      <c r="DX728" s="42"/>
      <c r="DY728" s="42"/>
      <c r="DZ728" s="42"/>
      <c r="EA728" s="42"/>
      <c r="EB728" s="42"/>
      <c r="EC728" s="42"/>
      <c r="ED728" s="42"/>
      <c r="EE728" s="42"/>
      <c r="EF728" s="42"/>
      <c r="EG728" s="42"/>
      <c r="EH728" s="42"/>
      <c r="EI728" s="42"/>
    </row>
    <row r="729" spans="1:13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  <c r="CW729" s="42"/>
      <c r="CX729" s="42"/>
      <c r="CY729" s="42"/>
      <c r="CZ729" s="42"/>
      <c r="DA729" s="42"/>
      <c r="DB729" s="42"/>
      <c r="DC729" s="42"/>
      <c r="DD729" s="42"/>
      <c r="DE729" s="42"/>
      <c r="DF729" s="42"/>
      <c r="DG729" s="42"/>
      <c r="DH729" s="42"/>
      <c r="DI729" s="42"/>
      <c r="DJ729" s="42"/>
      <c r="DK729" s="42"/>
      <c r="DL729" s="42"/>
      <c r="DM729" s="42"/>
      <c r="DN729" s="42"/>
      <c r="DO729" s="42"/>
      <c r="DP729" s="42"/>
      <c r="DQ729" s="42"/>
      <c r="DR729" s="42"/>
      <c r="DS729" s="42"/>
      <c r="DT729" s="42"/>
      <c r="DU729" s="42"/>
      <c r="DV729" s="42"/>
      <c r="DW729" s="42"/>
      <c r="DX729" s="42"/>
      <c r="DY729" s="42"/>
      <c r="DZ729" s="42"/>
      <c r="EA729" s="42"/>
      <c r="EB729" s="42"/>
      <c r="EC729" s="42"/>
      <c r="ED729" s="42"/>
      <c r="EE729" s="42"/>
      <c r="EF729" s="42"/>
      <c r="EG729" s="42"/>
      <c r="EH729" s="42"/>
      <c r="EI729" s="42"/>
    </row>
    <row r="730" spans="1:139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  <c r="CW730" s="42"/>
      <c r="CX730" s="42"/>
      <c r="CY730" s="42"/>
      <c r="CZ730" s="42"/>
      <c r="DA730" s="42"/>
      <c r="DB730" s="42"/>
      <c r="DC730" s="42"/>
      <c r="DD730" s="42"/>
      <c r="DE730" s="42"/>
      <c r="DF730" s="42"/>
      <c r="DG730" s="42"/>
      <c r="DH730" s="42"/>
      <c r="DI730" s="42"/>
      <c r="DJ730" s="42"/>
      <c r="DK730" s="42"/>
      <c r="DL730" s="42"/>
      <c r="DM730" s="42"/>
      <c r="DN730" s="42"/>
      <c r="DO730" s="42"/>
      <c r="DP730" s="42"/>
      <c r="DQ730" s="42"/>
      <c r="DR730" s="42"/>
      <c r="DS730" s="42"/>
      <c r="DT730" s="42"/>
      <c r="DU730" s="42"/>
      <c r="DV730" s="42"/>
      <c r="DW730" s="42"/>
      <c r="DX730" s="42"/>
      <c r="DY730" s="42"/>
      <c r="DZ730" s="42"/>
      <c r="EA730" s="42"/>
      <c r="EB730" s="42"/>
      <c r="EC730" s="42"/>
      <c r="ED730" s="42"/>
      <c r="EE730" s="42"/>
      <c r="EF730" s="42"/>
      <c r="EG730" s="42"/>
      <c r="EH730" s="42"/>
      <c r="EI730" s="42"/>
    </row>
    <row r="731" spans="1:139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  <c r="CW731" s="42"/>
      <c r="CX731" s="42"/>
      <c r="CY731" s="42"/>
      <c r="CZ731" s="42"/>
      <c r="DA731" s="42"/>
      <c r="DB731" s="42"/>
      <c r="DC731" s="42"/>
      <c r="DD731" s="42"/>
      <c r="DE731" s="42"/>
      <c r="DF731" s="42"/>
      <c r="DG731" s="42"/>
      <c r="DH731" s="42"/>
      <c r="DI731" s="42"/>
      <c r="DJ731" s="42"/>
      <c r="DK731" s="42"/>
      <c r="DL731" s="42"/>
      <c r="DM731" s="42"/>
      <c r="DN731" s="42"/>
      <c r="DO731" s="42"/>
      <c r="DP731" s="42"/>
      <c r="DQ731" s="42"/>
      <c r="DR731" s="42"/>
      <c r="DS731" s="42"/>
      <c r="DT731" s="42"/>
      <c r="DU731" s="42"/>
      <c r="DV731" s="42"/>
      <c r="DW731" s="42"/>
      <c r="DX731" s="42"/>
      <c r="DY731" s="42"/>
      <c r="DZ731" s="42"/>
      <c r="EA731" s="42"/>
      <c r="EB731" s="42"/>
      <c r="EC731" s="42"/>
      <c r="ED731" s="42"/>
      <c r="EE731" s="42"/>
      <c r="EF731" s="42"/>
      <c r="EG731" s="42"/>
      <c r="EH731" s="42"/>
      <c r="EI731" s="42"/>
    </row>
    <row r="732" spans="1:139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  <c r="CW732" s="42"/>
      <c r="CX732" s="42"/>
      <c r="CY732" s="42"/>
      <c r="CZ732" s="42"/>
      <c r="DA732" s="42"/>
      <c r="DB732" s="42"/>
      <c r="DC732" s="42"/>
      <c r="DD732" s="42"/>
      <c r="DE732" s="42"/>
      <c r="DF732" s="42"/>
      <c r="DG732" s="42"/>
      <c r="DH732" s="42"/>
      <c r="DI732" s="42"/>
      <c r="DJ732" s="42"/>
      <c r="DK732" s="42"/>
      <c r="DL732" s="42"/>
      <c r="DM732" s="42"/>
      <c r="DN732" s="42"/>
      <c r="DO732" s="42"/>
      <c r="DP732" s="42"/>
      <c r="DQ732" s="42"/>
      <c r="DR732" s="42"/>
      <c r="DS732" s="42"/>
      <c r="DT732" s="42"/>
      <c r="DU732" s="42"/>
      <c r="DV732" s="42"/>
      <c r="DW732" s="42"/>
      <c r="DX732" s="42"/>
      <c r="DY732" s="42"/>
      <c r="DZ732" s="42"/>
      <c r="EA732" s="42"/>
      <c r="EB732" s="42"/>
      <c r="EC732" s="42"/>
      <c r="ED732" s="42"/>
      <c r="EE732" s="42"/>
      <c r="EF732" s="42"/>
      <c r="EG732" s="42"/>
      <c r="EH732" s="42"/>
      <c r="EI732" s="42"/>
    </row>
    <row r="733" spans="1:139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  <c r="CW733" s="42"/>
      <c r="CX733" s="42"/>
      <c r="CY733" s="42"/>
      <c r="CZ733" s="42"/>
      <c r="DA733" s="42"/>
      <c r="DB733" s="42"/>
      <c r="DC733" s="42"/>
      <c r="DD733" s="42"/>
      <c r="DE733" s="42"/>
      <c r="DF733" s="42"/>
      <c r="DG733" s="42"/>
      <c r="DH733" s="42"/>
      <c r="DI733" s="42"/>
      <c r="DJ733" s="42"/>
      <c r="DK733" s="42"/>
      <c r="DL733" s="42"/>
      <c r="DM733" s="42"/>
      <c r="DN733" s="42"/>
      <c r="DO733" s="42"/>
      <c r="DP733" s="42"/>
      <c r="DQ733" s="42"/>
      <c r="DR733" s="42"/>
      <c r="DS733" s="42"/>
      <c r="DT733" s="42"/>
      <c r="DU733" s="42"/>
      <c r="DV733" s="42"/>
      <c r="DW733" s="42"/>
      <c r="DX733" s="42"/>
      <c r="DY733" s="42"/>
      <c r="DZ733" s="42"/>
      <c r="EA733" s="42"/>
      <c r="EB733" s="42"/>
      <c r="EC733" s="42"/>
      <c r="ED733" s="42"/>
      <c r="EE733" s="42"/>
      <c r="EF733" s="42"/>
      <c r="EG733" s="42"/>
      <c r="EH733" s="42"/>
      <c r="EI733" s="42"/>
    </row>
    <row r="734" spans="1:139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  <c r="CW734" s="42"/>
      <c r="CX734" s="42"/>
      <c r="CY734" s="42"/>
      <c r="CZ734" s="42"/>
      <c r="DA734" s="42"/>
      <c r="DB734" s="42"/>
      <c r="DC734" s="42"/>
      <c r="DD734" s="42"/>
      <c r="DE734" s="42"/>
      <c r="DF734" s="42"/>
      <c r="DG734" s="42"/>
      <c r="DH734" s="42"/>
      <c r="DI734" s="42"/>
      <c r="DJ734" s="42"/>
      <c r="DK734" s="42"/>
      <c r="DL734" s="42"/>
      <c r="DM734" s="42"/>
      <c r="DN734" s="42"/>
      <c r="DO734" s="42"/>
      <c r="DP734" s="42"/>
      <c r="DQ734" s="42"/>
      <c r="DR734" s="42"/>
      <c r="DS734" s="42"/>
      <c r="DT734" s="42"/>
      <c r="DU734" s="42"/>
      <c r="DV734" s="42"/>
      <c r="DW734" s="42"/>
      <c r="DX734" s="42"/>
      <c r="DY734" s="42"/>
      <c r="DZ734" s="42"/>
      <c r="EA734" s="42"/>
      <c r="EB734" s="42"/>
      <c r="EC734" s="42"/>
      <c r="ED734" s="42"/>
      <c r="EE734" s="42"/>
      <c r="EF734" s="42"/>
      <c r="EG734" s="42"/>
      <c r="EH734" s="42"/>
      <c r="EI734" s="42"/>
    </row>
    <row r="735" spans="1:139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  <c r="CW735" s="42"/>
      <c r="CX735" s="42"/>
      <c r="CY735" s="42"/>
      <c r="CZ735" s="42"/>
      <c r="DA735" s="42"/>
      <c r="DB735" s="42"/>
      <c r="DC735" s="42"/>
      <c r="DD735" s="42"/>
      <c r="DE735" s="42"/>
      <c r="DF735" s="42"/>
      <c r="DG735" s="42"/>
      <c r="DH735" s="42"/>
      <c r="DI735" s="42"/>
      <c r="DJ735" s="42"/>
      <c r="DK735" s="42"/>
      <c r="DL735" s="42"/>
      <c r="DM735" s="42"/>
      <c r="DN735" s="42"/>
      <c r="DO735" s="42"/>
      <c r="DP735" s="42"/>
      <c r="DQ735" s="42"/>
      <c r="DR735" s="42"/>
      <c r="DS735" s="42"/>
      <c r="DT735" s="42"/>
      <c r="DU735" s="42"/>
      <c r="DV735" s="42"/>
      <c r="DW735" s="42"/>
      <c r="DX735" s="42"/>
      <c r="DY735" s="42"/>
      <c r="DZ735" s="42"/>
      <c r="EA735" s="42"/>
      <c r="EB735" s="42"/>
      <c r="EC735" s="42"/>
      <c r="ED735" s="42"/>
      <c r="EE735" s="42"/>
      <c r="EF735" s="42"/>
      <c r="EG735" s="42"/>
      <c r="EH735" s="42"/>
      <c r="EI735" s="42"/>
    </row>
    <row r="736" spans="1:139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  <c r="CW736" s="42"/>
      <c r="CX736" s="42"/>
      <c r="CY736" s="42"/>
      <c r="CZ736" s="42"/>
      <c r="DA736" s="42"/>
      <c r="DB736" s="42"/>
      <c r="DC736" s="42"/>
      <c r="DD736" s="42"/>
      <c r="DE736" s="42"/>
      <c r="DF736" s="42"/>
      <c r="DG736" s="42"/>
      <c r="DH736" s="42"/>
      <c r="DI736" s="42"/>
      <c r="DJ736" s="42"/>
      <c r="DK736" s="42"/>
      <c r="DL736" s="42"/>
      <c r="DM736" s="42"/>
      <c r="DN736" s="42"/>
      <c r="DO736" s="42"/>
      <c r="DP736" s="42"/>
      <c r="DQ736" s="42"/>
      <c r="DR736" s="42"/>
      <c r="DS736" s="42"/>
      <c r="DT736" s="42"/>
      <c r="DU736" s="42"/>
      <c r="DV736" s="42"/>
      <c r="DW736" s="42"/>
      <c r="DX736" s="42"/>
      <c r="DY736" s="42"/>
      <c r="DZ736" s="42"/>
      <c r="EA736" s="42"/>
      <c r="EB736" s="42"/>
      <c r="EC736" s="42"/>
      <c r="ED736" s="42"/>
      <c r="EE736" s="42"/>
      <c r="EF736" s="42"/>
      <c r="EG736" s="42"/>
      <c r="EH736" s="42"/>
      <c r="EI736" s="42"/>
    </row>
    <row r="737" spans="1:139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  <c r="CW737" s="42"/>
      <c r="CX737" s="42"/>
      <c r="CY737" s="42"/>
      <c r="CZ737" s="42"/>
      <c r="DA737" s="42"/>
      <c r="DB737" s="42"/>
      <c r="DC737" s="42"/>
      <c r="DD737" s="42"/>
      <c r="DE737" s="42"/>
      <c r="DF737" s="42"/>
      <c r="DG737" s="42"/>
      <c r="DH737" s="42"/>
      <c r="DI737" s="42"/>
      <c r="DJ737" s="42"/>
      <c r="DK737" s="42"/>
      <c r="DL737" s="42"/>
      <c r="DM737" s="42"/>
      <c r="DN737" s="42"/>
      <c r="DO737" s="42"/>
      <c r="DP737" s="42"/>
      <c r="DQ737" s="42"/>
      <c r="DR737" s="42"/>
      <c r="DS737" s="42"/>
      <c r="DT737" s="42"/>
      <c r="DU737" s="42"/>
      <c r="DV737" s="42"/>
      <c r="DW737" s="42"/>
      <c r="DX737" s="42"/>
      <c r="DY737" s="42"/>
      <c r="DZ737" s="42"/>
      <c r="EA737" s="42"/>
      <c r="EB737" s="42"/>
      <c r="EC737" s="42"/>
      <c r="ED737" s="42"/>
      <c r="EE737" s="42"/>
      <c r="EF737" s="42"/>
      <c r="EG737" s="42"/>
      <c r="EH737" s="42"/>
      <c r="EI737" s="42"/>
    </row>
    <row r="738" spans="1:139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  <c r="CW738" s="42"/>
      <c r="CX738" s="42"/>
      <c r="CY738" s="42"/>
      <c r="CZ738" s="42"/>
      <c r="DA738" s="42"/>
      <c r="DB738" s="42"/>
      <c r="DC738" s="42"/>
      <c r="DD738" s="42"/>
      <c r="DE738" s="42"/>
      <c r="DF738" s="42"/>
      <c r="DG738" s="42"/>
      <c r="DH738" s="42"/>
      <c r="DI738" s="42"/>
      <c r="DJ738" s="42"/>
      <c r="DK738" s="42"/>
      <c r="DL738" s="42"/>
      <c r="DM738" s="42"/>
      <c r="DN738" s="42"/>
      <c r="DO738" s="42"/>
      <c r="DP738" s="42"/>
      <c r="DQ738" s="42"/>
      <c r="DR738" s="42"/>
      <c r="DS738" s="42"/>
      <c r="DT738" s="42"/>
      <c r="DU738" s="42"/>
      <c r="DV738" s="42"/>
      <c r="DW738" s="42"/>
      <c r="DX738" s="42"/>
      <c r="DY738" s="42"/>
      <c r="DZ738" s="42"/>
      <c r="EA738" s="42"/>
      <c r="EB738" s="42"/>
      <c r="EC738" s="42"/>
      <c r="ED738" s="42"/>
      <c r="EE738" s="42"/>
      <c r="EF738" s="42"/>
      <c r="EG738" s="42"/>
      <c r="EH738" s="42"/>
      <c r="EI738" s="42"/>
    </row>
    <row r="739" spans="1:1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  <c r="CW739" s="42"/>
      <c r="CX739" s="42"/>
      <c r="CY739" s="42"/>
      <c r="CZ739" s="42"/>
      <c r="DA739" s="42"/>
      <c r="DB739" s="42"/>
      <c r="DC739" s="42"/>
      <c r="DD739" s="42"/>
      <c r="DE739" s="42"/>
      <c r="DF739" s="42"/>
      <c r="DG739" s="42"/>
      <c r="DH739" s="42"/>
      <c r="DI739" s="42"/>
      <c r="DJ739" s="42"/>
      <c r="DK739" s="42"/>
      <c r="DL739" s="42"/>
      <c r="DM739" s="42"/>
      <c r="DN739" s="42"/>
      <c r="DO739" s="42"/>
      <c r="DP739" s="42"/>
      <c r="DQ739" s="42"/>
      <c r="DR739" s="42"/>
      <c r="DS739" s="42"/>
      <c r="DT739" s="42"/>
      <c r="DU739" s="42"/>
      <c r="DV739" s="42"/>
      <c r="DW739" s="42"/>
      <c r="DX739" s="42"/>
      <c r="DY739" s="42"/>
      <c r="DZ739" s="42"/>
      <c r="EA739" s="42"/>
      <c r="EB739" s="42"/>
      <c r="EC739" s="42"/>
      <c r="ED739" s="42"/>
      <c r="EE739" s="42"/>
      <c r="EF739" s="42"/>
      <c r="EG739" s="42"/>
      <c r="EH739" s="42"/>
      <c r="EI739" s="42"/>
    </row>
    <row r="740" spans="1:139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  <c r="CW740" s="42"/>
      <c r="CX740" s="42"/>
      <c r="CY740" s="42"/>
      <c r="CZ740" s="42"/>
      <c r="DA740" s="42"/>
      <c r="DB740" s="42"/>
      <c r="DC740" s="42"/>
      <c r="DD740" s="42"/>
      <c r="DE740" s="42"/>
      <c r="DF740" s="42"/>
      <c r="DG740" s="42"/>
      <c r="DH740" s="42"/>
      <c r="DI740" s="42"/>
      <c r="DJ740" s="42"/>
      <c r="DK740" s="42"/>
      <c r="DL740" s="42"/>
      <c r="DM740" s="42"/>
      <c r="DN740" s="42"/>
      <c r="DO740" s="42"/>
      <c r="DP740" s="42"/>
      <c r="DQ740" s="42"/>
      <c r="DR740" s="42"/>
      <c r="DS740" s="42"/>
      <c r="DT740" s="42"/>
      <c r="DU740" s="42"/>
      <c r="DV740" s="42"/>
      <c r="DW740" s="42"/>
      <c r="DX740" s="42"/>
      <c r="DY740" s="42"/>
      <c r="DZ740" s="42"/>
      <c r="EA740" s="42"/>
      <c r="EB740" s="42"/>
      <c r="EC740" s="42"/>
      <c r="ED740" s="42"/>
      <c r="EE740" s="42"/>
      <c r="EF740" s="42"/>
      <c r="EG740" s="42"/>
      <c r="EH740" s="42"/>
      <c r="EI740" s="42"/>
    </row>
    <row r="741" spans="1:139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  <c r="CW741" s="42"/>
      <c r="CX741" s="42"/>
      <c r="CY741" s="42"/>
      <c r="CZ741" s="42"/>
      <c r="DA741" s="42"/>
      <c r="DB741" s="42"/>
      <c r="DC741" s="42"/>
      <c r="DD741" s="42"/>
      <c r="DE741" s="42"/>
      <c r="DF741" s="42"/>
      <c r="DG741" s="42"/>
      <c r="DH741" s="42"/>
      <c r="DI741" s="42"/>
      <c r="DJ741" s="42"/>
      <c r="DK741" s="42"/>
      <c r="DL741" s="42"/>
      <c r="DM741" s="42"/>
      <c r="DN741" s="42"/>
      <c r="DO741" s="42"/>
      <c r="DP741" s="42"/>
      <c r="DQ741" s="42"/>
      <c r="DR741" s="42"/>
      <c r="DS741" s="42"/>
      <c r="DT741" s="42"/>
      <c r="DU741" s="42"/>
      <c r="DV741" s="42"/>
      <c r="DW741" s="42"/>
      <c r="DX741" s="42"/>
      <c r="DY741" s="42"/>
      <c r="DZ741" s="42"/>
      <c r="EA741" s="42"/>
      <c r="EB741" s="42"/>
      <c r="EC741" s="42"/>
      <c r="ED741" s="42"/>
      <c r="EE741" s="42"/>
      <c r="EF741" s="42"/>
      <c r="EG741" s="42"/>
      <c r="EH741" s="42"/>
      <c r="EI741" s="42"/>
    </row>
    <row r="742" spans="1:139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  <c r="CW742" s="42"/>
      <c r="CX742" s="42"/>
      <c r="CY742" s="42"/>
      <c r="CZ742" s="42"/>
      <c r="DA742" s="42"/>
      <c r="DB742" s="42"/>
      <c r="DC742" s="42"/>
      <c r="DD742" s="42"/>
      <c r="DE742" s="42"/>
      <c r="DF742" s="42"/>
      <c r="DG742" s="42"/>
      <c r="DH742" s="42"/>
      <c r="DI742" s="42"/>
      <c r="DJ742" s="42"/>
      <c r="DK742" s="42"/>
      <c r="DL742" s="42"/>
      <c r="DM742" s="42"/>
      <c r="DN742" s="42"/>
      <c r="DO742" s="42"/>
      <c r="DP742" s="42"/>
      <c r="DQ742" s="42"/>
      <c r="DR742" s="42"/>
      <c r="DS742" s="42"/>
      <c r="DT742" s="42"/>
      <c r="DU742" s="42"/>
      <c r="DV742" s="42"/>
      <c r="DW742" s="42"/>
      <c r="DX742" s="42"/>
      <c r="DY742" s="42"/>
      <c r="DZ742" s="42"/>
      <c r="EA742" s="42"/>
      <c r="EB742" s="42"/>
      <c r="EC742" s="42"/>
      <c r="ED742" s="42"/>
      <c r="EE742" s="42"/>
      <c r="EF742" s="42"/>
      <c r="EG742" s="42"/>
      <c r="EH742" s="42"/>
      <c r="EI742" s="42"/>
    </row>
    <row r="743" spans="1:139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  <c r="CW743" s="42"/>
      <c r="CX743" s="42"/>
      <c r="CY743" s="42"/>
      <c r="CZ743" s="42"/>
      <c r="DA743" s="42"/>
      <c r="DB743" s="42"/>
      <c r="DC743" s="42"/>
      <c r="DD743" s="42"/>
      <c r="DE743" s="42"/>
      <c r="DF743" s="42"/>
      <c r="DG743" s="42"/>
      <c r="DH743" s="42"/>
      <c r="DI743" s="42"/>
      <c r="DJ743" s="42"/>
      <c r="DK743" s="42"/>
      <c r="DL743" s="42"/>
      <c r="DM743" s="42"/>
      <c r="DN743" s="42"/>
      <c r="DO743" s="42"/>
      <c r="DP743" s="42"/>
      <c r="DQ743" s="42"/>
      <c r="DR743" s="42"/>
      <c r="DS743" s="42"/>
      <c r="DT743" s="42"/>
      <c r="DU743" s="42"/>
      <c r="DV743" s="42"/>
      <c r="DW743" s="42"/>
      <c r="DX743" s="42"/>
      <c r="DY743" s="42"/>
      <c r="DZ743" s="42"/>
      <c r="EA743" s="42"/>
      <c r="EB743" s="42"/>
      <c r="EC743" s="42"/>
      <c r="ED743" s="42"/>
      <c r="EE743" s="42"/>
      <c r="EF743" s="42"/>
      <c r="EG743" s="42"/>
      <c r="EH743" s="42"/>
      <c r="EI743" s="42"/>
    </row>
    <row r="744" spans="1:139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  <c r="CW744" s="42"/>
      <c r="CX744" s="42"/>
      <c r="CY744" s="42"/>
      <c r="CZ744" s="42"/>
      <c r="DA744" s="42"/>
      <c r="DB744" s="42"/>
      <c r="DC744" s="42"/>
      <c r="DD744" s="42"/>
      <c r="DE744" s="42"/>
      <c r="DF744" s="42"/>
      <c r="DG744" s="42"/>
      <c r="DH744" s="42"/>
      <c r="DI744" s="42"/>
      <c r="DJ744" s="42"/>
      <c r="DK744" s="42"/>
      <c r="DL744" s="42"/>
      <c r="DM744" s="42"/>
      <c r="DN744" s="42"/>
      <c r="DO744" s="42"/>
      <c r="DP744" s="42"/>
      <c r="DQ744" s="42"/>
      <c r="DR744" s="42"/>
      <c r="DS744" s="42"/>
      <c r="DT744" s="42"/>
      <c r="DU744" s="42"/>
      <c r="DV744" s="42"/>
      <c r="DW744" s="42"/>
      <c r="DX744" s="42"/>
      <c r="DY744" s="42"/>
      <c r="DZ744" s="42"/>
      <c r="EA744" s="42"/>
      <c r="EB744" s="42"/>
      <c r="EC744" s="42"/>
      <c r="ED744" s="42"/>
      <c r="EE744" s="42"/>
      <c r="EF744" s="42"/>
      <c r="EG744" s="42"/>
      <c r="EH744" s="42"/>
      <c r="EI744" s="42"/>
    </row>
    <row r="745" spans="1:139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  <c r="CW745" s="42"/>
      <c r="CX745" s="42"/>
      <c r="CY745" s="42"/>
      <c r="CZ745" s="42"/>
      <c r="DA745" s="42"/>
      <c r="DB745" s="42"/>
      <c r="DC745" s="42"/>
      <c r="DD745" s="42"/>
      <c r="DE745" s="42"/>
      <c r="DF745" s="42"/>
      <c r="DG745" s="42"/>
      <c r="DH745" s="42"/>
      <c r="DI745" s="42"/>
      <c r="DJ745" s="42"/>
      <c r="DK745" s="42"/>
      <c r="DL745" s="42"/>
      <c r="DM745" s="42"/>
      <c r="DN745" s="42"/>
      <c r="DO745" s="42"/>
      <c r="DP745" s="42"/>
      <c r="DQ745" s="42"/>
      <c r="DR745" s="42"/>
      <c r="DS745" s="42"/>
      <c r="DT745" s="42"/>
      <c r="DU745" s="42"/>
      <c r="DV745" s="42"/>
      <c r="DW745" s="42"/>
      <c r="DX745" s="42"/>
      <c r="DY745" s="42"/>
      <c r="DZ745" s="42"/>
      <c r="EA745" s="42"/>
      <c r="EB745" s="42"/>
      <c r="EC745" s="42"/>
      <c r="ED745" s="42"/>
      <c r="EE745" s="42"/>
      <c r="EF745" s="42"/>
      <c r="EG745" s="42"/>
      <c r="EH745" s="42"/>
      <c r="EI745" s="42"/>
    </row>
    <row r="746" spans="1:139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  <c r="CW746" s="42"/>
      <c r="CX746" s="42"/>
      <c r="CY746" s="42"/>
      <c r="CZ746" s="42"/>
      <c r="DA746" s="42"/>
      <c r="DB746" s="42"/>
      <c r="DC746" s="42"/>
      <c r="DD746" s="42"/>
      <c r="DE746" s="42"/>
      <c r="DF746" s="42"/>
      <c r="DG746" s="42"/>
      <c r="DH746" s="42"/>
      <c r="DI746" s="42"/>
      <c r="DJ746" s="42"/>
      <c r="DK746" s="42"/>
      <c r="DL746" s="42"/>
      <c r="DM746" s="42"/>
      <c r="DN746" s="42"/>
      <c r="DO746" s="42"/>
      <c r="DP746" s="42"/>
      <c r="DQ746" s="42"/>
      <c r="DR746" s="42"/>
      <c r="DS746" s="42"/>
      <c r="DT746" s="42"/>
      <c r="DU746" s="42"/>
      <c r="DV746" s="42"/>
      <c r="DW746" s="42"/>
      <c r="DX746" s="42"/>
      <c r="DY746" s="42"/>
      <c r="DZ746" s="42"/>
      <c r="EA746" s="42"/>
      <c r="EB746" s="42"/>
      <c r="EC746" s="42"/>
      <c r="ED746" s="42"/>
      <c r="EE746" s="42"/>
      <c r="EF746" s="42"/>
      <c r="EG746" s="42"/>
      <c r="EH746" s="42"/>
      <c r="EI746" s="42"/>
    </row>
    <row r="747" spans="1:139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  <c r="CW747" s="42"/>
      <c r="CX747" s="42"/>
      <c r="CY747" s="42"/>
      <c r="CZ747" s="42"/>
      <c r="DA747" s="42"/>
      <c r="DB747" s="42"/>
      <c r="DC747" s="42"/>
      <c r="DD747" s="42"/>
      <c r="DE747" s="42"/>
      <c r="DF747" s="42"/>
      <c r="DG747" s="42"/>
      <c r="DH747" s="42"/>
      <c r="DI747" s="42"/>
      <c r="DJ747" s="42"/>
      <c r="DK747" s="42"/>
      <c r="DL747" s="42"/>
      <c r="DM747" s="42"/>
      <c r="DN747" s="42"/>
      <c r="DO747" s="42"/>
      <c r="DP747" s="42"/>
      <c r="DQ747" s="42"/>
      <c r="DR747" s="42"/>
      <c r="DS747" s="42"/>
      <c r="DT747" s="42"/>
      <c r="DU747" s="42"/>
      <c r="DV747" s="42"/>
      <c r="DW747" s="42"/>
      <c r="DX747" s="42"/>
      <c r="DY747" s="42"/>
      <c r="DZ747" s="42"/>
      <c r="EA747" s="42"/>
      <c r="EB747" s="42"/>
      <c r="EC747" s="42"/>
      <c r="ED747" s="42"/>
      <c r="EE747" s="42"/>
      <c r="EF747" s="42"/>
      <c r="EG747" s="42"/>
      <c r="EH747" s="42"/>
      <c r="EI747" s="42"/>
    </row>
    <row r="748" spans="1:139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  <c r="CW748" s="42"/>
      <c r="CX748" s="42"/>
      <c r="CY748" s="42"/>
      <c r="CZ748" s="42"/>
      <c r="DA748" s="42"/>
      <c r="DB748" s="42"/>
      <c r="DC748" s="42"/>
      <c r="DD748" s="42"/>
      <c r="DE748" s="42"/>
      <c r="DF748" s="42"/>
      <c r="DG748" s="42"/>
      <c r="DH748" s="42"/>
      <c r="DI748" s="42"/>
      <c r="DJ748" s="42"/>
      <c r="DK748" s="42"/>
      <c r="DL748" s="42"/>
      <c r="DM748" s="42"/>
      <c r="DN748" s="42"/>
      <c r="DO748" s="42"/>
      <c r="DP748" s="42"/>
      <c r="DQ748" s="42"/>
      <c r="DR748" s="42"/>
      <c r="DS748" s="42"/>
      <c r="DT748" s="42"/>
      <c r="DU748" s="42"/>
      <c r="DV748" s="42"/>
      <c r="DW748" s="42"/>
      <c r="DX748" s="42"/>
      <c r="DY748" s="42"/>
      <c r="DZ748" s="42"/>
      <c r="EA748" s="42"/>
      <c r="EB748" s="42"/>
      <c r="EC748" s="42"/>
      <c r="ED748" s="42"/>
      <c r="EE748" s="42"/>
      <c r="EF748" s="42"/>
      <c r="EG748" s="42"/>
      <c r="EH748" s="42"/>
      <c r="EI748" s="42"/>
    </row>
    <row r="749" spans="1:13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  <c r="CW749" s="42"/>
      <c r="CX749" s="42"/>
      <c r="CY749" s="42"/>
      <c r="CZ749" s="42"/>
      <c r="DA749" s="42"/>
      <c r="DB749" s="42"/>
      <c r="DC749" s="42"/>
      <c r="DD749" s="42"/>
      <c r="DE749" s="42"/>
      <c r="DF749" s="42"/>
      <c r="DG749" s="42"/>
      <c r="DH749" s="42"/>
      <c r="DI749" s="42"/>
      <c r="DJ749" s="42"/>
      <c r="DK749" s="42"/>
      <c r="DL749" s="42"/>
      <c r="DM749" s="42"/>
      <c r="DN749" s="42"/>
      <c r="DO749" s="42"/>
      <c r="DP749" s="42"/>
      <c r="DQ749" s="42"/>
      <c r="DR749" s="42"/>
      <c r="DS749" s="42"/>
      <c r="DT749" s="42"/>
      <c r="DU749" s="42"/>
      <c r="DV749" s="42"/>
      <c r="DW749" s="42"/>
      <c r="DX749" s="42"/>
      <c r="DY749" s="42"/>
      <c r="DZ749" s="42"/>
      <c r="EA749" s="42"/>
      <c r="EB749" s="42"/>
      <c r="EC749" s="42"/>
      <c r="ED749" s="42"/>
      <c r="EE749" s="42"/>
      <c r="EF749" s="42"/>
      <c r="EG749" s="42"/>
      <c r="EH749" s="42"/>
      <c r="EI749" s="42"/>
    </row>
    <row r="750" spans="1:139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  <c r="CW750" s="42"/>
      <c r="CX750" s="42"/>
      <c r="CY750" s="42"/>
      <c r="CZ750" s="42"/>
      <c r="DA750" s="42"/>
      <c r="DB750" s="42"/>
      <c r="DC750" s="42"/>
      <c r="DD750" s="42"/>
      <c r="DE750" s="42"/>
      <c r="DF750" s="42"/>
      <c r="DG750" s="42"/>
      <c r="DH750" s="42"/>
      <c r="DI750" s="42"/>
      <c r="DJ750" s="42"/>
      <c r="DK750" s="42"/>
      <c r="DL750" s="42"/>
      <c r="DM750" s="42"/>
      <c r="DN750" s="42"/>
      <c r="DO750" s="42"/>
      <c r="DP750" s="42"/>
      <c r="DQ750" s="42"/>
      <c r="DR750" s="42"/>
      <c r="DS750" s="42"/>
      <c r="DT750" s="42"/>
      <c r="DU750" s="42"/>
      <c r="DV750" s="42"/>
      <c r="DW750" s="42"/>
      <c r="DX750" s="42"/>
      <c r="DY750" s="42"/>
      <c r="DZ750" s="42"/>
      <c r="EA750" s="42"/>
      <c r="EB750" s="42"/>
      <c r="EC750" s="42"/>
      <c r="ED750" s="42"/>
      <c r="EE750" s="42"/>
      <c r="EF750" s="42"/>
      <c r="EG750" s="42"/>
      <c r="EH750" s="42"/>
      <c r="EI750" s="42"/>
    </row>
    <row r="751" spans="1:139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  <c r="CW751" s="42"/>
      <c r="CX751" s="42"/>
      <c r="CY751" s="42"/>
      <c r="CZ751" s="42"/>
      <c r="DA751" s="42"/>
      <c r="DB751" s="42"/>
      <c r="DC751" s="42"/>
      <c r="DD751" s="42"/>
      <c r="DE751" s="42"/>
      <c r="DF751" s="42"/>
      <c r="DG751" s="42"/>
      <c r="DH751" s="42"/>
      <c r="DI751" s="42"/>
      <c r="DJ751" s="42"/>
      <c r="DK751" s="42"/>
      <c r="DL751" s="42"/>
      <c r="DM751" s="42"/>
      <c r="DN751" s="42"/>
      <c r="DO751" s="42"/>
      <c r="DP751" s="42"/>
      <c r="DQ751" s="42"/>
      <c r="DR751" s="42"/>
      <c r="DS751" s="42"/>
      <c r="DT751" s="42"/>
      <c r="DU751" s="42"/>
      <c r="DV751" s="42"/>
      <c r="DW751" s="42"/>
      <c r="DX751" s="42"/>
      <c r="DY751" s="42"/>
      <c r="DZ751" s="42"/>
      <c r="EA751" s="42"/>
      <c r="EB751" s="42"/>
      <c r="EC751" s="42"/>
      <c r="ED751" s="42"/>
      <c r="EE751" s="42"/>
      <c r="EF751" s="42"/>
      <c r="EG751" s="42"/>
      <c r="EH751" s="42"/>
      <c r="EI751" s="42"/>
    </row>
    <row r="752" spans="1:139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  <c r="CW752" s="42"/>
      <c r="CX752" s="42"/>
      <c r="CY752" s="42"/>
      <c r="CZ752" s="42"/>
      <c r="DA752" s="42"/>
      <c r="DB752" s="42"/>
      <c r="DC752" s="42"/>
      <c r="DD752" s="42"/>
      <c r="DE752" s="42"/>
      <c r="DF752" s="42"/>
      <c r="DG752" s="42"/>
      <c r="DH752" s="42"/>
      <c r="DI752" s="42"/>
      <c r="DJ752" s="42"/>
      <c r="DK752" s="42"/>
      <c r="DL752" s="42"/>
      <c r="DM752" s="42"/>
      <c r="DN752" s="42"/>
      <c r="DO752" s="42"/>
      <c r="DP752" s="42"/>
      <c r="DQ752" s="42"/>
      <c r="DR752" s="42"/>
      <c r="DS752" s="42"/>
      <c r="DT752" s="42"/>
      <c r="DU752" s="42"/>
      <c r="DV752" s="42"/>
      <c r="DW752" s="42"/>
      <c r="DX752" s="42"/>
      <c r="DY752" s="42"/>
      <c r="DZ752" s="42"/>
      <c r="EA752" s="42"/>
      <c r="EB752" s="42"/>
      <c r="EC752" s="42"/>
      <c r="ED752" s="42"/>
      <c r="EE752" s="42"/>
      <c r="EF752" s="42"/>
      <c r="EG752" s="42"/>
      <c r="EH752" s="42"/>
      <c r="EI752" s="42"/>
    </row>
    <row r="753" spans="1:139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  <c r="CW753" s="42"/>
      <c r="CX753" s="42"/>
      <c r="CY753" s="42"/>
      <c r="CZ753" s="42"/>
      <c r="DA753" s="42"/>
      <c r="DB753" s="42"/>
      <c r="DC753" s="42"/>
      <c r="DD753" s="42"/>
      <c r="DE753" s="42"/>
      <c r="DF753" s="42"/>
      <c r="DG753" s="42"/>
      <c r="DH753" s="42"/>
      <c r="DI753" s="42"/>
      <c r="DJ753" s="42"/>
      <c r="DK753" s="42"/>
      <c r="DL753" s="42"/>
      <c r="DM753" s="42"/>
      <c r="DN753" s="42"/>
      <c r="DO753" s="42"/>
      <c r="DP753" s="42"/>
      <c r="DQ753" s="42"/>
      <c r="DR753" s="42"/>
      <c r="DS753" s="42"/>
      <c r="DT753" s="42"/>
      <c r="DU753" s="42"/>
      <c r="DV753" s="42"/>
      <c r="DW753" s="42"/>
      <c r="DX753" s="42"/>
      <c r="DY753" s="42"/>
      <c r="DZ753" s="42"/>
      <c r="EA753" s="42"/>
      <c r="EB753" s="42"/>
      <c r="EC753" s="42"/>
      <c r="ED753" s="42"/>
      <c r="EE753" s="42"/>
      <c r="EF753" s="42"/>
      <c r="EG753" s="42"/>
      <c r="EH753" s="42"/>
      <c r="EI753" s="42"/>
    </row>
    <row r="754" spans="1:139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  <c r="CW754" s="42"/>
      <c r="CX754" s="42"/>
      <c r="CY754" s="42"/>
      <c r="CZ754" s="42"/>
      <c r="DA754" s="42"/>
      <c r="DB754" s="42"/>
      <c r="DC754" s="42"/>
      <c r="DD754" s="42"/>
      <c r="DE754" s="42"/>
      <c r="DF754" s="42"/>
      <c r="DG754" s="42"/>
      <c r="DH754" s="42"/>
      <c r="DI754" s="42"/>
      <c r="DJ754" s="42"/>
      <c r="DK754" s="42"/>
      <c r="DL754" s="42"/>
      <c r="DM754" s="42"/>
      <c r="DN754" s="42"/>
      <c r="DO754" s="42"/>
      <c r="DP754" s="42"/>
      <c r="DQ754" s="42"/>
      <c r="DR754" s="42"/>
      <c r="DS754" s="42"/>
      <c r="DT754" s="42"/>
      <c r="DU754" s="42"/>
      <c r="DV754" s="42"/>
      <c r="DW754" s="42"/>
      <c r="DX754" s="42"/>
      <c r="DY754" s="42"/>
      <c r="DZ754" s="42"/>
      <c r="EA754" s="42"/>
      <c r="EB754" s="42"/>
      <c r="EC754" s="42"/>
      <c r="ED754" s="42"/>
      <c r="EE754" s="42"/>
      <c r="EF754" s="42"/>
      <c r="EG754" s="42"/>
      <c r="EH754" s="42"/>
      <c r="EI754" s="42"/>
    </row>
    <row r="755" spans="1:139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  <c r="CW755" s="42"/>
      <c r="CX755" s="42"/>
      <c r="CY755" s="42"/>
      <c r="CZ755" s="42"/>
      <c r="DA755" s="42"/>
      <c r="DB755" s="42"/>
      <c r="DC755" s="42"/>
      <c r="DD755" s="42"/>
      <c r="DE755" s="42"/>
      <c r="DF755" s="42"/>
      <c r="DG755" s="42"/>
      <c r="DH755" s="42"/>
      <c r="DI755" s="42"/>
      <c r="DJ755" s="42"/>
      <c r="DK755" s="42"/>
      <c r="DL755" s="42"/>
      <c r="DM755" s="42"/>
      <c r="DN755" s="42"/>
      <c r="DO755" s="42"/>
      <c r="DP755" s="42"/>
      <c r="DQ755" s="42"/>
      <c r="DR755" s="42"/>
      <c r="DS755" s="42"/>
      <c r="DT755" s="42"/>
      <c r="DU755" s="42"/>
      <c r="DV755" s="42"/>
      <c r="DW755" s="42"/>
      <c r="DX755" s="42"/>
      <c r="DY755" s="42"/>
      <c r="DZ755" s="42"/>
      <c r="EA755" s="42"/>
      <c r="EB755" s="42"/>
      <c r="EC755" s="42"/>
      <c r="ED755" s="42"/>
      <c r="EE755" s="42"/>
      <c r="EF755" s="42"/>
      <c r="EG755" s="42"/>
      <c r="EH755" s="42"/>
      <c r="EI755" s="42"/>
    </row>
    <row r="756" spans="1:139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  <c r="CW756" s="42"/>
      <c r="CX756" s="42"/>
      <c r="CY756" s="42"/>
      <c r="CZ756" s="42"/>
      <c r="DA756" s="42"/>
      <c r="DB756" s="42"/>
      <c r="DC756" s="42"/>
      <c r="DD756" s="42"/>
      <c r="DE756" s="42"/>
      <c r="DF756" s="42"/>
      <c r="DG756" s="42"/>
      <c r="DH756" s="42"/>
      <c r="DI756" s="42"/>
      <c r="DJ756" s="42"/>
      <c r="DK756" s="42"/>
      <c r="DL756" s="42"/>
      <c r="DM756" s="42"/>
      <c r="DN756" s="42"/>
      <c r="DO756" s="42"/>
      <c r="DP756" s="42"/>
      <c r="DQ756" s="42"/>
      <c r="DR756" s="42"/>
      <c r="DS756" s="42"/>
      <c r="DT756" s="42"/>
      <c r="DU756" s="42"/>
      <c r="DV756" s="42"/>
      <c r="DW756" s="42"/>
      <c r="DX756" s="42"/>
      <c r="DY756" s="42"/>
      <c r="DZ756" s="42"/>
      <c r="EA756" s="42"/>
      <c r="EB756" s="42"/>
      <c r="EC756" s="42"/>
      <c r="ED756" s="42"/>
      <c r="EE756" s="42"/>
      <c r="EF756" s="42"/>
      <c r="EG756" s="42"/>
      <c r="EH756" s="42"/>
      <c r="EI756" s="42"/>
    </row>
    <row r="757" spans="1:139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  <c r="CW757" s="42"/>
      <c r="CX757" s="42"/>
      <c r="CY757" s="42"/>
      <c r="CZ757" s="42"/>
      <c r="DA757" s="42"/>
      <c r="DB757" s="42"/>
      <c r="DC757" s="42"/>
      <c r="DD757" s="42"/>
      <c r="DE757" s="42"/>
      <c r="DF757" s="42"/>
      <c r="DG757" s="42"/>
      <c r="DH757" s="42"/>
      <c r="DI757" s="42"/>
      <c r="DJ757" s="42"/>
      <c r="DK757" s="42"/>
      <c r="DL757" s="42"/>
      <c r="DM757" s="42"/>
      <c r="DN757" s="42"/>
      <c r="DO757" s="42"/>
      <c r="DP757" s="42"/>
      <c r="DQ757" s="42"/>
      <c r="DR757" s="42"/>
      <c r="DS757" s="42"/>
      <c r="DT757" s="42"/>
      <c r="DU757" s="42"/>
      <c r="DV757" s="42"/>
      <c r="DW757" s="42"/>
      <c r="DX757" s="42"/>
      <c r="DY757" s="42"/>
      <c r="DZ757" s="42"/>
      <c r="EA757" s="42"/>
      <c r="EB757" s="42"/>
      <c r="EC757" s="42"/>
      <c r="ED757" s="42"/>
      <c r="EE757" s="42"/>
      <c r="EF757" s="42"/>
      <c r="EG757" s="42"/>
      <c r="EH757" s="42"/>
      <c r="EI757" s="42"/>
    </row>
    <row r="758" spans="1:139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  <c r="CW758" s="42"/>
      <c r="CX758" s="42"/>
      <c r="CY758" s="42"/>
      <c r="CZ758" s="42"/>
      <c r="DA758" s="42"/>
      <c r="DB758" s="42"/>
      <c r="DC758" s="42"/>
      <c r="DD758" s="42"/>
      <c r="DE758" s="42"/>
      <c r="DF758" s="42"/>
      <c r="DG758" s="42"/>
      <c r="DH758" s="42"/>
      <c r="DI758" s="42"/>
      <c r="DJ758" s="42"/>
      <c r="DK758" s="42"/>
      <c r="DL758" s="42"/>
      <c r="DM758" s="42"/>
      <c r="DN758" s="42"/>
      <c r="DO758" s="42"/>
      <c r="DP758" s="42"/>
      <c r="DQ758" s="42"/>
      <c r="DR758" s="42"/>
      <c r="DS758" s="42"/>
      <c r="DT758" s="42"/>
      <c r="DU758" s="42"/>
      <c r="DV758" s="42"/>
      <c r="DW758" s="42"/>
      <c r="DX758" s="42"/>
      <c r="DY758" s="42"/>
      <c r="DZ758" s="42"/>
      <c r="EA758" s="42"/>
      <c r="EB758" s="42"/>
      <c r="EC758" s="42"/>
      <c r="ED758" s="42"/>
      <c r="EE758" s="42"/>
      <c r="EF758" s="42"/>
      <c r="EG758" s="42"/>
      <c r="EH758" s="42"/>
      <c r="EI758" s="42"/>
    </row>
    <row r="759" spans="1:13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  <c r="CW759" s="42"/>
      <c r="CX759" s="42"/>
      <c r="CY759" s="42"/>
      <c r="CZ759" s="42"/>
      <c r="DA759" s="42"/>
      <c r="DB759" s="42"/>
      <c r="DC759" s="42"/>
      <c r="DD759" s="42"/>
      <c r="DE759" s="42"/>
      <c r="DF759" s="42"/>
      <c r="DG759" s="42"/>
      <c r="DH759" s="42"/>
      <c r="DI759" s="42"/>
      <c r="DJ759" s="42"/>
      <c r="DK759" s="42"/>
      <c r="DL759" s="42"/>
      <c r="DM759" s="42"/>
      <c r="DN759" s="42"/>
      <c r="DO759" s="42"/>
      <c r="DP759" s="42"/>
      <c r="DQ759" s="42"/>
      <c r="DR759" s="42"/>
      <c r="DS759" s="42"/>
      <c r="DT759" s="42"/>
      <c r="DU759" s="42"/>
      <c r="DV759" s="42"/>
      <c r="DW759" s="42"/>
      <c r="DX759" s="42"/>
      <c r="DY759" s="42"/>
      <c r="DZ759" s="42"/>
      <c r="EA759" s="42"/>
      <c r="EB759" s="42"/>
      <c r="EC759" s="42"/>
      <c r="ED759" s="42"/>
      <c r="EE759" s="42"/>
      <c r="EF759" s="42"/>
      <c r="EG759" s="42"/>
      <c r="EH759" s="42"/>
      <c r="EI759" s="42"/>
    </row>
    <row r="760" spans="1:139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  <c r="CW760" s="42"/>
      <c r="CX760" s="42"/>
      <c r="CY760" s="42"/>
      <c r="CZ760" s="42"/>
      <c r="DA760" s="42"/>
      <c r="DB760" s="42"/>
      <c r="DC760" s="42"/>
      <c r="DD760" s="42"/>
      <c r="DE760" s="42"/>
      <c r="DF760" s="42"/>
      <c r="DG760" s="42"/>
      <c r="DH760" s="42"/>
      <c r="DI760" s="42"/>
      <c r="DJ760" s="42"/>
      <c r="DK760" s="42"/>
      <c r="DL760" s="42"/>
      <c r="DM760" s="42"/>
      <c r="DN760" s="42"/>
      <c r="DO760" s="42"/>
      <c r="DP760" s="42"/>
      <c r="DQ760" s="42"/>
      <c r="DR760" s="42"/>
      <c r="DS760" s="42"/>
      <c r="DT760" s="42"/>
      <c r="DU760" s="42"/>
      <c r="DV760" s="42"/>
      <c r="DW760" s="42"/>
      <c r="DX760" s="42"/>
      <c r="DY760" s="42"/>
      <c r="DZ760" s="42"/>
      <c r="EA760" s="42"/>
      <c r="EB760" s="42"/>
      <c r="EC760" s="42"/>
      <c r="ED760" s="42"/>
      <c r="EE760" s="42"/>
      <c r="EF760" s="42"/>
      <c r="EG760" s="42"/>
      <c r="EH760" s="42"/>
      <c r="EI760" s="42"/>
    </row>
    <row r="761" spans="1:139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  <c r="CW761" s="42"/>
      <c r="CX761" s="42"/>
      <c r="CY761" s="42"/>
      <c r="CZ761" s="42"/>
      <c r="DA761" s="42"/>
      <c r="DB761" s="42"/>
      <c r="DC761" s="42"/>
      <c r="DD761" s="42"/>
      <c r="DE761" s="42"/>
      <c r="DF761" s="42"/>
      <c r="DG761" s="42"/>
      <c r="DH761" s="42"/>
      <c r="DI761" s="42"/>
      <c r="DJ761" s="42"/>
      <c r="DK761" s="42"/>
      <c r="DL761" s="42"/>
      <c r="DM761" s="42"/>
      <c r="DN761" s="42"/>
      <c r="DO761" s="42"/>
      <c r="DP761" s="42"/>
      <c r="DQ761" s="42"/>
      <c r="DR761" s="42"/>
      <c r="DS761" s="42"/>
      <c r="DT761" s="42"/>
      <c r="DU761" s="42"/>
      <c r="DV761" s="42"/>
      <c r="DW761" s="42"/>
      <c r="DX761" s="42"/>
      <c r="DY761" s="42"/>
      <c r="DZ761" s="42"/>
      <c r="EA761" s="42"/>
      <c r="EB761" s="42"/>
      <c r="EC761" s="42"/>
      <c r="ED761" s="42"/>
      <c r="EE761" s="42"/>
      <c r="EF761" s="42"/>
      <c r="EG761" s="42"/>
      <c r="EH761" s="42"/>
      <c r="EI761" s="42"/>
    </row>
    <row r="762" spans="1:139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  <c r="CW762" s="42"/>
      <c r="CX762" s="42"/>
      <c r="CY762" s="42"/>
      <c r="CZ762" s="42"/>
      <c r="DA762" s="42"/>
      <c r="DB762" s="42"/>
      <c r="DC762" s="42"/>
      <c r="DD762" s="42"/>
      <c r="DE762" s="42"/>
      <c r="DF762" s="42"/>
      <c r="DG762" s="42"/>
      <c r="DH762" s="42"/>
      <c r="DI762" s="42"/>
      <c r="DJ762" s="42"/>
      <c r="DK762" s="42"/>
      <c r="DL762" s="42"/>
      <c r="DM762" s="42"/>
      <c r="DN762" s="42"/>
      <c r="DO762" s="42"/>
      <c r="DP762" s="42"/>
      <c r="DQ762" s="42"/>
      <c r="DR762" s="42"/>
      <c r="DS762" s="42"/>
      <c r="DT762" s="42"/>
      <c r="DU762" s="42"/>
      <c r="DV762" s="42"/>
      <c r="DW762" s="42"/>
      <c r="DX762" s="42"/>
      <c r="DY762" s="42"/>
      <c r="DZ762" s="42"/>
      <c r="EA762" s="42"/>
      <c r="EB762" s="42"/>
      <c r="EC762" s="42"/>
      <c r="ED762" s="42"/>
      <c r="EE762" s="42"/>
      <c r="EF762" s="42"/>
      <c r="EG762" s="42"/>
      <c r="EH762" s="42"/>
      <c r="EI762" s="42"/>
    </row>
    <row r="763" spans="1:139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  <c r="CW763" s="42"/>
      <c r="CX763" s="42"/>
      <c r="CY763" s="42"/>
      <c r="CZ763" s="42"/>
      <c r="DA763" s="42"/>
      <c r="DB763" s="42"/>
      <c r="DC763" s="42"/>
      <c r="DD763" s="42"/>
      <c r="DE763" s="42"/>
      <c r="DF763" s="42"/>
      <c r="DG763" s="42"/>
      <c r="DH763" s="42"/>
      <c r="DI763" s="42"/>
      <c r="DJ763" s="42"/>
      <c r="DK763" s="42"/>
      <c r="DL763" s="42"/>
      <c r="DM763" s="42"/>
      <c r="DN763" s="42"/>
      <c r="DO763" s="42"/>
      <c r="DP763" s="42"/>
      <c r="DQ763" s="42"/>
      <c r="DR763" s="42"/>
      <c r="DS763" s="42"/>
      <c r="DT763" s="42"/>
      <c r="DU763" s="42"/>
      <c r="DV763" s="42"/>
      <c r="DW763" s="42"/>
      <c r="DX763" s="42"/>
      <c r="DY763" s="42"/>
      <c r="DZ763" s="42"/>
      <c r="EA763" s="42"/>
      <c r="EB763" s="42"/>
      <c r="EC763" s="42"/>
      <c r="ED763" s="42"/>
      <c r="EE763" s="42"/>
      <c r="EF763" s="42"/>
      <c r="EG763" s="42"/>
      <c r="EH763" s="42"/>
      <c r="EI763" s="42"/>
    </row>
    <row r="764" spans="1:139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  <c r="CW764" s="42"/>
      <c r="CX764" s="42"/>
      <c r="CY764" s="42"/>
      <c r="CZ764" s="42"/>
      <c r="DA764" s="42"/>
      <c r="DB764" s="42"/>
      <c r="DC764" s="42"/>
      <c r="DD764" s="42"/>
      <c r="DE764" s="42"/>
      <c r="DF764" s="42"/>
      <c r="DG764" s="42"/>
      <c r="DH764" s="42"/>
      <c r="DI764" s="42"/>
      <c r="DJ764" s="42"/>
      <c r="DK764" s="42"/>
      <c r="DL764" s="42"/>
      <c r="DM764" s="42"/>
      <c r="DN764" s="42"/>
      <c r="DO764" s="42"/>
      <c r="DP764" s="42"/>
      <c r="DQ764" s="42"/>
      <c r="DR764" s="42"/>
      <c r="DS764" s="42"/>
      <c r="DT764" s="42"/>
      <c r="DU764" s="42"/>
      <c r="DV764" s="42"/>
      <c r="DW764" s="42"/>
      <c r="DX764" s="42"/>
      <c r="DY764" s="42"/>
      <c r="DZ764" s="42"/>
      <c r="EA764" s="42"/>
      <c r="EB764" s="42"/>
      <c r="EC764" s="42"/>
      <c r="ED764" s="42"/>
      <c r="EE764" s="42"/>
      <c r="EF764" s="42"/>
      <c r="EG764" s="42"/>
      <c r="EH764" s="42"/>
      <c r="EI764" s="42"/>
    </row>
    <row r="765" spans="1:139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  <c r="CW765" s="42"/>
      <c r="CX765" s="42"/>
      <c r="CY765" s="42"/>
      <c r="CZ765" s="42"/>
      <c r="DA765" s="42"/>
      <c r="DB765" s="42"/>
      <c r="DC765" s="42"/>
      <c r="DD765" s="42"/>
      <c r="DE765" s="42"/>
      <c r="DF765" s="42"/>
      <c r="DG765" s="42"/>
      <c r="DH765" s="42"/>
      <c r="DI765" s="42"/>
      <c r="DJ765" s="42"/>
      <c r="DK765" s="42"/>
      <c r="DL765" s="42"/>
      <c r="DM765" s="42"/>
      <c r="DN765" s="42"/>
      <c r="DO765" s="42"/>
      <c r="DP765" s="42"/>
      <c r="DQ765" s="42"/>
      <c r="DR765" s="42"/>
      <c r="DS765" s="42"/>
      <c r="DT765" s="42"/>
      <c r="DU765" s="42"/>
      <c r="DV765" s="42"/>
      <c r="DW765" s="42"/>
      <c r="DX765" s="42"/>
      <c r="DY765" s="42"/>
      <c r="DZ765" s="42"/>
      <c r="EA765" s="42"/>
      <c r="EB765" s="42"/>
      <c r="EC765" s="42"/>
      <c r="ED765" s="42"/>
      <c r="EE765" s="42"/>
      <c r="EF765" s="42"/>
      <c r="EG765" s="42"/>
      <c r="EH765" s="42"/>
      <c r="EI765" s="42"/>
    </row>
    <row r="766" spans="1:139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  <c r="CW766" s="42"/>
      <c r="CX766" s="42"/>
      <c r="CY766" s="42"/>
      <c r="CZ766" s="42"/>
      <c r="DA766" s="42"/>
      <c r="DB766" s="42"/>
      <c r="DC766" s="42"/>
      <c r="DD766" s="42"/>
      <c r="DE766" s="42"/>
      <c r="DF766" s="42"/>
      <c r="DG766" s="42"/>
      <c r="DH766" s="42"/>
      <c r="DI766" s="42"/>
      <c r="DJ766" s="42"/>
      <c r="DK766" s="42"/>
      <c r="DL766" s="42"/>
      <c r="DM766" s="42"/>
      <c r="DN766" s="42"/>
      <c r="DO766" s="42"/>
      <c r="DP766" s="42"/>
      <c r="DQ766" s="42"/>
      <c r="DR766" s="42"/>
      <c r="DS766" s="42"/>
      <c r="DT766" s="42"/>
      <c r="DU766" s="42"/>
      <c r="DV766" s="42"/>
      <c r="DW766" s="42"/>
      <c r="DX766" s="42"/>
      <c r="DY766" s="42"/>
      <c r="DZ766" s="42"/>
      <c r="EA766" s="42"/>
      <c r="EB766" s="42"/>
      <c r="EC766" s="42"/>
      <c r="ED766" s="42"/>
      <c r="EE766" s="42"/>
      <c r="EF766" s="42"/>
      <c r="EG766" s="42"/>
      <c r="EH766" s="42"/>
      <c r="EI766" s="42"/>
    </row>
    <row r="767" spans="1:139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  <c r="CW767" s="42"/>
      <c r="CX767" s="42"/>
      <c r="CY767" s="42"/>
      <c r="CZ767" s="42"/>
      <c r="DA767" s="42"/>
      <c r="DB767" s="42"/>
      <c r="DC767" s="42"/>
      <c r="DD767" s="42"/>
      <c r="DE767" s="42"/>
      <c r="DF767" s="42"/>
      <c r="DG767" s="42"/>
      <c r="DH767" s="42"/>
      <c r="DI767" s="42"/>
      <c r="DJ767" s="42"/>
      <c r="DK767" s="42"/>
      <c r="DL767" s="42"/>
      <c r="DM767" s="42"/>
      <c r="DN767" s="42"/>
      <c r="DO767" s="42"/>
      <c r="DP767" s="42"/>
      <c r="DQ767" s="42"/>
      <c r="DR767" s="42"/>
      <c r="DS767" s="42"/>
      <c r="DT767" s="42"/>
      <c r="DU767" s="42"/>
      <c r="DV767" s="42"/>
      <c r="DW767" s="42"/>
      <c r="DX767" s="42"/>
      <c r="DY767" s="42"/>
      <c r="DZ767" s="42"/>
      <c r="EA767" s="42"/>
      <c r="EB767" s="42"/>
      <c r="EC767" s="42"/>
      <c r="ED767" s="42"/>
      <c r="EE767" s="42"/>
      <c r="EF767" s="42"/>
      <c r="EG767" s="42"/>
      <c r="EH767" s="42"/>
      <c r="EI767" s="42"/>
    </row>
    <row r="768" spans="1:139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  <c r="CW768" s="42"/>
      <c r="CX768" s="42"/>
      <c r="CY768" s="42"/>
      <c r="CZ768" s="42"/>
      <c r="DA768" s="42"/>
      <c r="DB768" s="42"/>
      <c r="DC768" s="42"/>
      <c r="DD768" s="42"/>
      <c r="DE768" s="42"/>
      <c r="DF768" s="42"/>
      <c r="DG768" s="42"/>
      <c r="DH768" s="42"/>
      <c r="DI768" s="42"/>
      <c r="DJ768" s="42"/>
      <c r="DK768" s="42"/>
      <c r="DL768" s="42"/>
      <c r="DM768" s="42"/>
      <c r="DN768" s="42"/>
      <c r="DO768" s="42"/>
      <c r="DP768" s="42"/>
      <c r="DQ768" s="42"/>
      <c r="DR768" s="42"/>
      <c r="DS768" s="42"/>
      <c r="DT768" s="42"/>
      <c r="DU768" s="42"/>
      <c r="DV768" s="42"/>
      <c r="DW768" s="42"/>
      <c r="DX768" s="42"/>
      <c r="DY768" s="42"/>
      <c r="DZ768" s="42"/>
      <c r="EA768" s="42"/>
      <c r="EB768" s="42"/>
      <c r="EC768" s="42"/>
      <c r="ED768" s="42"/>
      <c r="EE768" s="42"/>
      <c r="EF768" s="42"/>
      <c r="EG768" s="42"/>
      <c r="EH768" s="42"/>
      <c r="EI768" s="42"/>
    </row>
    <row r="769" spans="1:13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  <c r="CW769" s="42"/>
      <c r="CX769" s="42"/>
      <c r="CY769" s="42"/>
      <c r="CZ769" s="42"/>
      <c r="DA769" s="42"/>
      <c r="DB769" s="42"/>
      <c r="DC769" s="42"/>
      <c r="DD769" s="42"/>
      <c r="DE769" s="42"/>
      <c r="DF769" s="42"/>
      <c r="DG769" s="42"/>
      <c r="DH769" s="42"/>
      <c r="DI769" s="42"/>
      <c r="DJ769" s="42"/>
      <c r="DK769" s="42"/>
      <c r="DL769" s="42"/>
      <c r="DM769" s="42"/>
      <c r="DN769" s="42"/>
      <c r="DO769" s="42"/>
      <c r="DP769" s="42"/>
      <c r="DQ769" s="42"/>
      <c r="DR769" s="42"/>
      <c r="DS769" s="42"/>
      <c r="DT769" s="42"/>
      <c r="DU769" s="42"/>
      <c r="DV769" s="42"/>
      <c r="DW769" s="42"/>
      <c r="DX769" s="42"/>
      <c r="DY769" s="42"/>
      <c r="DZ769" s="42"/>
      <c r="EA769" s="42"/>
      <c r="EB769" s="42"/>
      <c r="EC769" s="42"/>
      <c r="ED769" s="42"/>
      <c r="EE769" s="42"/>
      <c r="EF769" s="42"/>
      <c r="EG769" s="42"/>
      <c r="EH769" s="42"/>
      <c r="EI769" s="42"/>
    </row>
    <row r="770" spans="1:139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  <c r="CW770" s="42"/>
      <c r="CX770" s="42"/>
      <c r="CY770" s="42"/>
      <c r="CZ770" s="42"/>
      <c r="DA770" s="42"/>
      <c r="DB770" s="42"/>
      <c r="DC770" s="42"/>
      <c r="DD770" s="42"/>
      <c r="DE770" s="42"/>
      <c r="DF770" s="42"/>
      <c r="DG770" s="42"/>
      <c r="DH770" s="42"/>
      <c r="DI770" s="42"/>
      <c r="DJ770" s="42"/>
      <c r="DK770" s="42"/>
      <c r="DL770" s="42"/>
      <c r="DM770" s="42"/>
      <c r="DN770" s="42"/>
      <c r="DO770" s="42"/>
      <c r="DP770" s="42"/>
      <c r="DQ770" s="42"/>
      <c r="DR770" s="42"/>
      <c r="DS770" s="42"/>
      <c r="DT770" s="42"/>
      <c r="DU770" s="42"/>
      <c r="DV770" s="42"/>
      <c r="DW770" s="42"/>
      <c r="DX770" s="42"/>
      <c r="DY770" s="42"/>
      <c r="DZ770" s="42"/>
      <c r="EA770" s="42"/>
      <c r="EB770" s="42"/>
      <c r="EC770" s="42"/>
      <c r="ED770" s="42"/>
      <c r="EE770" s="42"/>
      <c r="EF770" s="42"/>
      <c r="EG770" s="42"/>
      <c r="EH770" s="42"/>
      <c r="EI770" s="42"/>
    </row>
    <row r="771" spans="1:139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  <c r="CW771" s="42"/>
      <c r="CX771" s="42"/>
      <c r="CY771" s="42"/>
      <c r="CZ771" s="42"/>
      <c r="DA771" s="42"/>
      <c r="DB771" s="42"/>
      <c r="DC771" s="42"/>
      <c r="DD771" s="42"/>
      <c r="DE771" s="42"/>
      <c r="DF771" s="42"/>
      <c r="DG771" s="42"/>
      <c r="DH771" s="42"/>
      <c r="DI771" s="42"/>
      <c r="DJ771" s="42"/>
      <c r="DK771" s="42"/>
      <c r="DL771" s="42"/>
      <c r="DM771" s="42"/>
      <c r="DN771" s="42"/>
      <c r="DO771" s="42"/>
      <c r="DP771" s="42"/>
      <c r="DQ771" s="42"/>
      <c r="DR771" s="42"/>
      <c r="DS771" s="42"/>
      <c r="DT771" s="42"/>
      <c r="DU771" s="42"/>
      <c r="DV771" s="42"/>
      <c r="DW771" s="42"/>
      <c r="DX771" s="42"/>
      <c r="DY771" s="42"/>
      <c r="DZ771" s="42"/>
      <c r="EA771" s="42"/>
      <c r="EB771" s="42"/>
      <c r="EC771" s="42"/>
      <c r="ED771" s="42"/>
      <c r="EE771" s="42"/>
      <c r="EF771" s="42"/>
      <c r="EG771" s="42"/>
      <c r="EH771" s="42"/>
      <c r="EI771" s="42"/>
    </row>
    <row r="772" spans="1:139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  <c r="CW772" s="42"/>
      <c r="CX772" s="42"/>
      <c r="CY772" s="42"/>
      <c r="CZ772" s="42"/>
      <c r="DA772" s="42"/>
      <c r="DB772" s="42"/>
      <c r="DC772" s="42"/>
      <c r="DD772" s="42"/>
      <c r="DE772" s="42"/>
      <c r="DF772" s="42"/>
      <c r="DG772" s="42"/>
      <c r="DH772" s="42"/>
      <c r="DI772" s="42"/>
      <c r="DJ772" s="42"/>
      <c r="DK772" s="42"/>
      <c r="DL772" s="42"/>
      <c r="DM772" s="42"/>
      <c r="DN772" s="42"/>
      <c r="DO772" s="42"/>
      <c r="DP772" s="42"/>
      <c r="DQ772" s="42"/>
      <c r="DR772" s="42"/>
      <c r="DS772" s="42"/>
      <c r="DT772" s="42"/>
      <c r="DU772" s="42"/>
      <c r="DV772" s="42"/>
      <c r="DW772" s="42"/>
      <c r="DX772" s="42"/>
      <c r="DY772" s="42"/>
      <c r="DZ772" s="42"/>
      <c r="EA772" s="42"/>
      <c r="EB772" s="42"/>
      <c r="EC772" s="42"/>
      <c r="ED772" s="42"/>
      <c r="EE772" s="42"/>
      <c r="EF772" s="42"/>
      <c r="EG772" s="42"/>
      <c r="EH772" s="42"/>
      <c r="EI772" s="42"/>
    </row>
    <row r="773" spans="1:139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  <c r="CW773" s="42"/>
      <c r="CX773" s="42"/>
      <c r="CY773" s="42"/>
      <c r="CZ773" s="42"/>
      <c r="DA773" s="42"/>
      <c r="DB773" s="42"/>
      <c r="DC773" s="42"/>
      <c r="DD773" s="42"/>
      <c r="DE773" s="42"/>
      <c r="DF773" s="42"/>
      <c r="DG773" s="42"/>
      <c r="DH773" s="42"/>
      <c r="DI773" s="42"/>
      <c r="DJ773" s="42"/>
      <c r="DK773" s="42"/>
      <c r="DL773" s="42"/>
      <c r="DM773" s="42"/>
      <c r="DN773" s="42"/>
      <c r="DO773" s="42"/>
      <c r="DP773" s="42"/>
      <c r="DQ773" s="42"/>
      <c r="DR773" s="42"/>
      <c r="DS773" s="42"/>
      <c r="DT773" s="42"/>
      <c r="DU773" s="42"/>
      <c r="DV773" s="42"/>
      <c r="DW773" s="42"/>
      <c r="DX773" s="42"/>
      <c r="DY773" s="42"/>
      <c r="DZ773" s="42"/>
      <c r="EA773" s="42"/>
      <c r="EB773" s="42"/>
      <c r="EC773" s="42"/>
      <c r="ED773" s="42"/>
      <c r="EE773" s="42"/>
      <c r="EF773" s="42"/>
      <c r="EG773" s="42"/>
      <c r="EH773" s="42"/>
      <c r="EI773" s="42"/>
    </row>
    <row r="774" spans="1:139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  <c r="CW774" s="42"/>
      <c r="CX774" s="42"/>
      <c r="CY774" s="42"/>
      <c r="CZ774" s="42"/>
      <c r="DA774" s="42"/>
      <c r="DB774" s="42"/>
      <c r="DC774" s="42"/>
      <c r="DD774" s="42"/>
      <c r="DE774" s="42"/>
      <c r="DF774" s="42"/>
      <c r="DG774" s="42"/>
      <c r="DH774" s="42"/>
      <c r="DI774" s="42"/>
      <c r="DJ774" s="42"/>
      <c r="DK774" s="42"/>
      <c r="DL774" s="42"/>
      <c r="DM774" s="42"/>
      <c r="DN774" s="42"/>
      <c r="DO774" s="42"/>
      <c r="DP774" s="42"/>
      <c r="DQ774" s="42"/>
      <c r="DR774" s="42"/>
      <c r="DS774" s="42"/>
      <c r="DT774" s="42"/>
      <c r="DU774" s="42"/>
      <c r="DV774" s="42"/>
      <c r="DW774" s="42"/>
      <c r="DX774" s="42"/>
      <c r="DY774" s="42"/>
      <c r="DZ774" s="42"/>
      <c r="EA774" s="42"/>
      <c r="EB774" s="42"/>
      <c r="EC774" s="42"/>
      <c r="ED774" s="42"/>
      <c r="EE774" s="42"/>
      <c r="EF774" s="42"/>
      <c r="EG774" s="42"/>
      <c r="EH774" s="42"/>
      <c r="EI774" s="42"/>
    </row>
    <row r="775" spans="1:139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  <c r="CW775" s="42"/>
      <c r="CX775" s="42"/>
      <c r="CY775" s="42"/>
      <c r="CZ775" s="42"/>
      <c r="DA775" s="42"/>
      <c r="DB775" s="42"/>
      <c r="DC775" s="42"/>
      <c r="DD775" s="42"/>
      <c r="DE775" s="42"/>
      <c r="DF775" s="42"/>
      <c r="DG775" s="42"/>
      <c r="DH775" s="42"/>
      <c r="DI775" s="42"/>
      <c r="DJ775" s="42"/>
      <c r="DK775" s="42"/>
      <c r="DL775" s="42"/>
      <c r="DM775" s="42"/>
      <c r="DN775" s="42"/>
      <c r="DO775" s="42"/>
      <c r="DP775" s="42"/>
      <c r="DQ775" s="42"/>
      <c r="DR775" s="42"/>
      <c r="DS775" s="42"/>
      <c r="DT775" s="42"/>
      <c r="DU775" s="42"/>
      <c r="DV775" s="42"/>
      <c r="DW775" s="42"/>
      <c r="DX775" s="42"/>
      <c r="DY775" s="42"/>
      <c r="DZ775" s="42"/>
      <c r="EA775" s="42"/>
      <c r="EB775" s="42"/>
      <c r="EC775" s="42"/>
      <c r="ED775" s="42"/>
      <c r="EE775" s="42"/>
      <c r="EF775" s="42"/>
      <c r="EG775" s="42"/>
      <c r="EH775" s="42"/>
      <c r="EI775" s="42"/>
    </row>
    <row r="776" spans="1:139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  <c r="CW776" s="42"/>
      <c r="CX776" s="42"/>
      <c r="CY776" s="42"/>
      <c r="CZ776" s="42"/>
      <c r="DA776" s="42"/>
      <c r="DB776" s="42"/>
      <c r="DC776" s="42"/>
      <c r="DD776" s="42"/>
      <c r="DE776" s="42"/>
      <c r="DF776" s="42"/>
      <c r="DG776" s="42"/>
      <c r="DH776" s="42"/>
      <c r="DI776" s="42"/>
      <c r="DJ776" s="42"/>
      <c r="DK776" s="42"/>
      <c r="DL776" s="42"/>
      <c r="DM776" s="42"/>
      <c r="DN776" s="42"/>
      <c r="DO776" s="42"/>
      <c r="DP776" s="42"/>
      <c r="DQ776" s="42"/>
      <c r="DR776" s="42"/>
      <c r="DS776" s="42"/>
      <c r="DT776" s="42"/>
      <c r="DU776" s="42"/>
      <c r="DV776" s="42"/>
      <c r="DW776" s="42"/>
      <c r="DX776" s="42"/>
      <c r="DY776" s="42"/>
      <c r="DZ776" s="42"/>
      <c r="EA776" s="42"/>
      <c r="EB776" s="42"/>
      <c r="EC776" s="42"/>
      <c r="ED776" s="42"/>
      <c r="EE776" s="42"/>
      <c r="EF776" s="42"/>
      <c r="EG776" s="42"/>
      <c r="EH776" s="42"/>
      <c r="EI776" s="42"/>
    </row>
    <row r="777" spans="1:139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  <c r="CW777" s="42"/>
      <c r="CX777" s="42"/>
      <c r="CY777" s="42"/>
      <c r="CZ777" s="42"/>
      <c r="DA777" s="42"/>
      <c r="DB777" s="42"/>
      <c r="DC777" s="42"/>
      <c r="DD777" s="42"/>
      <c r="DE777" s="42"/>
      <c r="DF777" s="42"/>
      <c r="DG777" s="42"/>
      <c r="DH777" s="42"/>
      <c r="DI777" s="42"/>
      <c r="DJ777" s="42"/>
      <c r="DK777" s="42"/>
      <c r="DL777" s="42"/>
      <c r="DM777" s="42"/>
      <c r="DN777" s="42"/>
      <c r="DO777" s="42"/>
      <c r="DP777" s="42"/>
      <c r="DQ777" s="42"/>
      <c r="DR777" s="42"/>
      <c r="DS777" s="42"/>
      <c r="DT777" s="42"/>
      <c r="DU777" s="42"/>
      <c r="DV777" s="42"/>
      <c r="DW777" s="42"/>
      <c r="DX777" s="42"/>
      <c r="DY777" s="42"/>
      <c r="DZ777" s="42"/>
      <c r="EA777" s="42"/>
      <c r="EB777" s="42"/>
      <c r="EC777" s="42"/>
      <c r="ED777" s="42"/>
      <c r="EE777" s="42"/>
      <c r="EF777" s="42"/>
      <c r="EG777" s="42"/>
      <c r="EH777" s="42"/>
      <c r="EI777" s="42"/>
    </row>
    <row r="778" spans="1:139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  <c r="CW778" s="42"/>
      <c r="CX778" s="42"/>
      <c r="CY778" s="42"/>
      <c r="CZ778" s="42"/>
      <c r="DA778" s="42"/>
      <c r="DB778" s="42"/>
      <c r="DC778" s="42"/>
      <c r="DD778" s="42"/>
      <c r="DE778" s="42"/>
      <c r="DF778" s="42"/>
      <c r="DG778" s="42"/>
      <c r="DH778" s="42"/>
      <c r="DI778" s="42"/>
      <c r="DJ778" s="42"/>
      <c r="DK778" s="42"/>
      <c r="DL778" s="42"/>
      <c r="DM778" s="42"/>
      <c r="DN778" s="42"/>
      <c r="DO778" s="42"/>
      <c r="DP778" s="42"/>
      <c r="DQ778" s="42"/>
      <c r="DR778" s="42"/>
      <c r="DS778" s="42"/>
      <c r="DT778" s="42"/>
      <c r="DU778" s="42"/>
      <c r="DV778" s="42"/>
      <c r="DW778" s="42"/>
      <c r="DX778" s="42"/>
      <c r="DY778" s="42"/>
      <c r="DZ778" s="42"/>
      <c r="EA778" s="42"/>
      <c r="EB778" s="42"/>
      <c r="EC778" s="42"/>
      <c r="ED778" s="42"/>
      <c r="EE778" s="42"/>
      <c r="EF778" s="42"/>
      <c r="EG778" s="42"/>
      <c r="EH778" s="42"/>
      <c r="EI778" s="42"/>
    </row>
    <row r="779" spans="1:13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  <c r="CW779" s="42"/>
      <c r="CX779" s="42"/>
      <c r="CY779" s="42"/>
      <c r="CZ779" s="42"/>
      <c r="DA779" s="42"/>
      <c r="DB779" s="42"/>
      <c r="DC779" s="42"/>
      <c r="DD779" s="42"/>
      <c r="DE779" s="42"/>
      <c r="DF779" s="42"/>
      <c r="DG779" s="42"/>
      <c r="DH779" s="42"/>
      <c r="DI779" s="42"/>
      <c r="DJ779" s="42"/>
      <c r="DK779" s="42"/>
      <c r="DL779" s="42"/>
      <c r="DM779" s="42"/>
      <c r="DN779" s="42"/>
      <c r="DO779" s="42"/>
      <c r="DP779" s="42"/>
      <c r="DQ779" s="42"/>
      <c r="DR779" s="42"/>
      <c r="DS779" s="42"/>
      <c r="DT779" s="42"/>
      <c r="DU779" s="42"/>
      <c r="DV779" s="42"/>
      <c r="DW779" s="42"/>
      <c r="DX779" s="42"/>
      <c r="DY779" s="42"/>
      <c r="DZ779" s="42"/>
      <c r="EA779" s="42"/>
      <c r="EB779" s="42"/>
      <c r="EC779" s="42"/>
      <c r="ED779" s="42"/>
      <c r="EE779" s="42"/>
      <c r="EF779" s="42"/>
      <c r="EG779" s="42"/>
      <c r="EH779" s="42"/>
      <c r="EI779" s="42"/>
    </row>
    <row r="780" spans="1:139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  <c r="CW780" s="42"/>
      <c r="CX780" s="42"/>
      <c r="CY780" s="42"/>
      <c r="CZ780" s="42"/>
      <c r="DA780" s="42"/>
      <c r="DB780" s="42"/>
      <c r="DC780" s="42"/>
      <c r="DD780" s="42"/>
      <c r="DE780" s="42"/>
      <c r="DF780" s="42"/>
      <c r="DG780" s="42"/>
      <c r="DH780" s="42"/>
      <c r="DI780" s="42"/>
      <c r="DJ780" s="42"/>
      <c r="DK780" s="42"/>
      <c r="DL780" s="42"/>
      <c r="DM780" s="42"/>
      <c r="DN780" s="42"/>
      <c r="DO780" s="42"/>
      <c r="DP780" s="42"/>
      <c r="DQ780" s="42"/>
      <c r="DR780" s="42"/>
      <c r="DS780" s="42"/>
      <c r="DT780" s="42"/>
      <c r="DU780" s="42"/>
      <c r="DV780" s="42"/>
      <c r="DW780" s="42"/>
      <c r="DX780" s="42"/>
      <c r="DY780" s="42"/>
      <c r="DZ780" s="42"/>
      <c r="EA780" s="42"/>
      <c r="EB780" s="42"/>
      <c r="EC780" s="42"/>
      <c r="ED780" s="42"/>
      <c r="EE780" s="42"/>
      <c r="EF780" s="42"/>
      <c r="EG780" s="42"/>
      <c r="EH780" s="42"/>
      <c r="EI780" s="42"/>
    </row>
    <row r="781" spans="1:139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  <c r="CW781" s="42"/>
      <c r="CX781" s="42"/>
      <c r="CY781" s="42"/>
      <c r="CZ781" s="42"/>
      <c r="DA781" s="42"/>
      <c r="DB781" s="42"/>
      <c r="DC781" s="42"/>
      <c r="DD781" s="42"/>
      <c r="DE781" s="42"/>
      <c r="DF781" s="42"/>
      <c r="DG781" s="42"/>
      <c r="DH781" s="42"/>
      <c r="DI781" s="42"/>
      <c r="DJ781" s="42"/>
      <c r="DK781" s="42"/>
      <c r="DL781" s="42"/>
      <c r="DM781" s="42"/>
      <c r="DN781" s="42"/>
      <c r="DO781" s="42"/>
      <c r="DP781" s="42"/>
      <c r="DQ781" s="42"/>
      <c r="DR781" s="42"/>
      <c r="DS781" s="42"/>
      <c r="DT781" s="42"/>
      <c r="DU781" s="42"/>
      <c r="DV781" s="42"/>
      <c r="DW781" s="42"/>
      <c r="DX781" s="42"/>
      <c r="DY781" s="42"/>
      <c r="DZ781" s="42"/>
      <c r="EA781" s="42"/>
      <c r="EB781" s="42"/>
      <c r="EC781" s="42"/>
      <c r="ED781" s="42"/>
      <c r="EE781" s="42"/>
      <c r="EF781" s="42"/>
      <c r="EG781" s="42"/>
      <c r="EH781" s="42"/>
      <c r="EI781" s="42"/>
    </row>
    <row r="782" spans="1:139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  <c r="CW782" s="42"/>
      <c r="CX782" s="42"/>
      <c r="CY782" s="42"/>
      <c r="CZ782" s="42"/>
      <c r="DA782" s="42"/>
      <c r="DB782" s="42"/>
      <c r="DC782" s="42"/>
      <c r="DD782" s="42"/>
      <c r="DE782" s="42"/>
      <c r="DF782" s="42"/>
      <c r="DG782" s="42"/>
      <c r="DH782" s="42"/>
      <c r="DI782" s="42"/>
      <c r="DJ782" s="42"/>
      <c r="DK782" s="42"/>
      <c r="DL782" s="42"/>
      <c r="DM782" s="42"/>
      <c r="DN782" s="42"/>
      <c r="DO782" s="42"/>
      <c r="DP782" s="42"/>
      <c r="DQ782" s="42"/>
      <c r="DR782" s="42"/>
      <c r="DS782" s="42"/>
      <c r="DT782" s="42"/>
      <c r="DU782" s="42"/>
      <c r="DV782" s="42"/>
      <c r="DW782" s="42"/>
      <c r="DX782" s="42"/>
      <c r="DY782" s="42"/>
      <c r="DZ782" s="42"/>
      <c r="EA782" s="42"/>
      <c r="EB782" s="42"/>
      <c r="EC782" s="42"/>
      <c r="ED782" s="42"/>
      <c r="EE782" s="42"/>
      <c r="EF782" s="42"/>
      <c r="EG782" s="42"/>
      <c r="EH782" s="42"/>
      <c r="EI782" s="42"/>
    </row>
    <row r="783" spans="1:139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  <c r="CW783" s="42"/>
      <c r="CX783" s="42"/>
      <c r="CY783" s="42"/>
      <c r="CZ783" s="42"/>
      <c r="DA783" s="42"/>
      <c r="DB783" s="42"/>
      <c r="DC783" s="42"/>
      <c r="DD783" s="42"/>
      <c r="DE783" s="42"/>
      <c r="DF783" s="42"/>
      <c r="DG783" s="42"/>
      <c r="DH783" s="42"/>
      <c r="DI783" s="42"/>
      <c r="DJ783" s="42"/>
      <c r="DK783" s="42"/>
      <c r="DL783" s="42"/>
      <c r="DM783" s="42"/>
      <c r="DN783" s="42"/>
      <c r="DO783" s="42"/>
      <c r="DP783" s="42"/>
      <c r="DQ783" s="42"/>
      <c r="DR783" s="42"/>
      <c r="DS783" s="42"/>
      <c r="DT783" s="42"/>
      <c r="DU783" s="42"/>
      <c r="DV783" s="42"/>
      <c r="DW783" s="42"/>
      <c r="DX783" s="42"/>
      <c r="DY783" s="42"/>
      <c r="DZ783" s="42"/>
      <c r="EA783" s="42"/>
      <c r="EB783" s="42"/>
      <c r="EC783" s="42"/>
      <c r="ED783" s="42"/>
      <c r="EE783" s="42"/>
      <c r="EF783" s="42"/>
      <c r="EG783" s="42"/>
      <c r="EH783" s="42"/>
      <c r="EI783" s="42"/>
    </row>
    <row r="784" spans="1:139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  <c r="CW784" s="42"/>
      <c r="CX784" s="42"/>
      <c r="CY784" s="42"/>
      <c r="CZ784" s="42"/>
      <c r="DA784" s="42"/>
      <c r="DB784" s="42"/>
      <c r="DC784" s="42"/>
      <c r="DD784" s="42"/>
      <c r="DE784" s="42"/>
      <c r="DF784" s="42"/>
      <c r="DG784" s="42"/>
      <c r="DH784" s="42"/>
      <c r="DI784" s="42"/>
      <c r="DJ784" s="42"/>
      <c r="DK784" s="42"/>
      <c r="DL784" s="42"/>
      <c r="DM784" s="42"/>
      <c r="DN784" s="42"/>
      <c r="DO784" s="42"/>
      <c r="DP784" s="42"/>
      <c r="DQ784" s="42"/>
      <c r="DR784" s="42"/>
      <c r="DS784" s="42"/>
      <c r="DT784" s="42"/>
      <c r="DU784" s="42"/>
      <c r="DV784" s="42"/>
      <c r="DW784" s="42"/>
      <c r="DX784" s="42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</row>
    <row r="785" spans="1:139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  <c r="CW785" s="42"/>
      <c r="CX785" s="42"/>
      <c r="CY785" s="42"/>
      <c r="CZ785" s="42"/>
      <c r="DA785" s="42"/>
      <c r="DB785" s="42"/>
      <c r="DC785" s="42"/>
      <c r="DD785" s="42"/>
      <c r="DE785" s="42"/>
      <c r="DF785" s="42"/>
      <c r="DG785" s="42"/>
      <c r="DH785" s="42"/>
      <c r="DI785" s="42"/>
      <c r="DJ785" s="42"/>
      <c r="DK785" s="42"/>
      <c r="DL785" s="42"/>
      <c r="DM785" s="42"/>
      <c r="DN785" s="42"/>
      <c r="DO785" s="42"/>
      <c r="DP785" s="42"/>
      <c r="DQ785" s="42"/>
      <c r="DR785" s="42"/>
      <c r="DS785" s="42"/>
      <c r="DT785" s="42"/>
      <c r="DU785" s="42"/>
      <c r="DV785" s="42"/>
      <c r="DW785" s="42"/>
      <c r="DX785" s="42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</row>
    <row r="786" spans="1:139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  <c r="CW786" s="42"/>
      <c r="CX786" s="42"/>
      <c r="CY786" s="42"/>
      <c r="CZ786" s="42"/>
      <c r="DA786" s="42"/>
      <c r="DB786" s="42"/>
      <c r="DC786" s="42"/>
      <c r="DD786" s="42"/>
      <c r="DE786" s="42"/>
      <c r="DF786" s="42"/>
      <c r="DG786" s="42"/>
      <c r="DH786" s="42"/>
      <c r="DI786" s="42"/>
      <c r="DJ786" s="42"/>
      <c r="DK786" s="42"/>
      <c r="DL786" s="42"/>
      <c r="DM786" s="42"/>
      <c r="DN786" s="42"/>
      <c r="DO786" s="42"/>
      <c r="DP786" s="42"/>
      <c r="DQ786" s="42"/>
      <c r="DR786" s="42"/>
      <c r="DS786" s="42"/>
      <c r="DT786" s="42"/>
      <c r="DU786" s="42"/>
      <c r="DV786" s="42"/>
      <c r="DW786" s="42"/>
      <c r="DX786" s="42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</row>
    <row r="787" spans="1:139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  <c r="CW787" s="42"/>
      <c r="CX787" s="42"/>
      <c r="CY787" s="42"/>
      <c r="CZ787" s="42"/>
      <c r="DA787" s="42"/>
      <c r="DB787" s="42"/>
      <c r="DC787" s="42"/>
      <c r="DD787" s="42"/>
      <c r="DE787" s="42"/>
      <c r="DF787" s="42"/>
      <c r="DG787" s="42"/>
      <c r="DH787" s="42"/>
      <c r="DI787" s="42"/>
      <c r="DJ787" s="42"/>
      <c r="DK787" s="42"/>
      <c r="DL787" s="42"/>
      <c r="DM787" s="42"/>
      <c r="DN787" s="42"/>
      <c r="DO787" s="42"/>
      <c r="DP787" s="42"/>
      <c r="DQ787" s="42"/>
      <c r="DR787" s="42"/>
      <c r="DS787" s="42"/>
      <c r="DT787" s="42"/>
      <c r="DU787" s="42"/>
      <c r="DV787" s="42"/>
      <c r="DW787" s="42"/>
      <c r="DX787" s="42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</row>
    <row r="788" spans="1:139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  <c r="CW788" s="42"/>
      <c r="CX788" s="42"/>
      <c r="CY788" s="42"/>
      <c r="CZ788" s="42"/>
      <c r="DA788" s="42"/>
      <c r="DB788" s="42"/>
      <c r="DC788" s="42"/>
      <c r="DD788" s="42"/>
      <c r="DE788" s="42"/>
      <c r="DF788" s="42"/>
      <c r="DG788" s="42"/>
      <c r="DH788" s="42"/>
      <c r="DI788" s="42"/>
      <c r="DJ788" s="42"/>
      <c r="DK788" s="42"/>
      <c r="DL788" s="42"/>
      <c r="DM788" s="42"/>
      <c r="DN788" s="42"/>
      <c r="DO788" s="42"/>
      <c r="DP788" s="42"/>
      <c r="DQ788" s="42"/>
      <c r="DR788" s="42"/>
      <c r="DS788" s="42"/>
      <c r="DT788" s="42"/>
      <c r="DU788" s="42"/>
      <c r="DV788" s="42"/>
      <c r="DW788" s="42"/>
      <c r="DX788" s="42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</row>
    <row r="789" spans="1:13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  <c r="CW789" s="42"/>
      <c r="CX789" s="42"/>
      <c r="CY789" s="42"/>
      <c r="CZ789" s="42"/>
      <c r="DA789" s="42"/>
      <c r="DB789" s="42"/>
      <c r="DC789" s="42"/>
      <c r="DD789" s="42"/>
      <c r="DE789" s="42"/>
      <c r="DF789" s="42"/>
      <c r="DG789" s="42"/>
      <c r="DH789" s="42"/>
      <c r="DI789" s="42"/>
      <c r="DJ789" s="42"/>
      <c r="DK789" s="42"/>
      <c r="DL789" s="42"/>
      <c r="DM789" s="42"/>
      <c r="DN789" s="42"/>
      <c r="DO789" s="42"/>
      <c r="DP789" s="42"/>
      <c r="DQ789" s="42"/>
      <c r="DR789" s="42"/>
      <c r="DS789" s="42"/>
      <c r="DT789" s="42"/>
      <c r="DU789" s="42"/>
      <c r="DV789" s="42"/>
      <c r="DW789" s="42"/>
      <c r="DX789" s="42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</row>
    <row r="790" spans="1:139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  <c r="CW790" s="42"/>
      <c r="CX790" s="42"/>
      <c r="CY790" s="42"/>
      <c r="CZ790" s="42"/>
      <c r="DA790" s="42"/>
      <c r="DB790" s="42"/>
      <c r="DC790" s="42"/>
      <c r="DD790" s="42"/>
      <c r="DE790" s="42"/>
      <c r="DF790" s="42"/>
      <c r="DG790" s="42"/>
      <c r="DH790" s="42"/>
      <c r="DI790" s="42"/>
      <c r="DJ790" s="42"/>
      <c r="DK790" s="42"/>
      <c r="DL790" s="42"/>
      <c r="DM790" s="42"/>
      <c r="DN790" s="42"/>
      <c r="DO790" s="42"/>
      <c r="DP790" s="42"/>
      <c r="DQ790" s="42"/>
      <c r="DR790" s="42"/>
      <c r="DS790" s="42"/>
      <c r="DT790" s="42"/>
      <c r="DU790" s="42"/>
      <c r="DV790" s="42"/>
      <c r="DW790" s="42"/>
      <c r="DX790" s="42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</row>
    <row r="791" spans="1:139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  <c r="DR791" s="42"/>
      <c r="DS791" s="42"/>
      <c r="DT791" s="42"/>
      <c r="DU791" s="42"/>
      <c r="DV791" s="42"/>
      <c r="DW791" s="42"/>
      <c r="DX791" s="42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</row>
    <row r="792" spans="1:139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  <c r="CW792" s="42"/>
      <c r="CX792" s="42"/>
      <c r="CY792" s="42"/>
      <c r="CZ792" s="42"/>
      <c r="DA792" s="42"/>
      <c r="DB792" s="42"/>
      <c r="DC792" s="42"/>
      <c r="DD792" s="42"/>
      <c r="DE792" s="42"/>
      <c r="DF792" s="42"/>
      <c r="DG792" s="42"/>
      <c r="DH792" s="42"/>
      <c r="DI792" s="42"/>
      <c r="DJ792" s="42"/>
      <c r="DK792" s="42"/>
      <c r="DL792" s="42"/>
      <c r="DM792" s="42"/>
      <c r="DN792" s="42"/>
      <c r="DO792" s="42"/>
      <c r="DP792" s="42"/>
      <c r="DQ792" s="42"/>
      <c r="DR792" s="42"/>
      <c r="DS792" s="42"/>
      <c r="DT792" s="42"/>
      <c r="DU792" s="42"/>
      <c r="DV792" s="42"/>
      <c r="DW792" s="42"/>
      <c r="DX792" s="42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</row>
    <row r="793" spans="1:139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  <c r="CW793" s="42"/>
      <c r="CX793" s="42"/>
      <c r="CY793" s="42"/>
      <c r="CZ793" s="42"/>
      <c r="DA793" s="42"/>
      <c r="DB793" s="42"/>
      <c r="DC793" s="42"/>
      <c r="DD793" s="42"/>
      <c r="DE793" s="42"/>
      <c r="DF793" s="42"/>
      <c r="DG793" s="42"/>
      <c r="DH793" s="42"/>
      <c r="DI793" s="42"/>
      <c r="DJ793" s="42"/>
      <c r="DK793" s="42"/>
      <c r="DL793" s="42"/>
      <c r="DM793" s="42"/>
      <c r="DN793" s="42"/>
      <c r="DO793" s="42"/>
      <c r="DP793" s="42"/>
      <c r="DQ793" s="42"/>
      <c r="DR793" s="42"/>
      <c r="DS793" s="42"/>
      <c r="DT793" s="42"/>
      <c r="DU793" s="42"/>
      <c r="DV793" s="42"/>
      <c r="DW793" s="42"/>
      <c r="DX793" s="42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</row>
    <row r="794" spans="1:139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  <c r="CW794" s="42"/>
      <c r="CX794" s="42"/>
      <c r="CY794" s="42"/>
      <c r="CZ794" s="42"/>
      <c r="DA794" s="42"/>
      <c r="DB794" s="42"/>
      <c r="DC794" s="42"/>
      <c r="DD794" s="42"/>
      <c r="DE794" s="42"/>
      <c r="DF794" s="42"/>
      <c r="DG794" s="42"/>
      <c r="DH794" s="42"/>
      <c r="DI794" s="42"/>
      <c r="DJ794" s="42"/>
      <c r="DK794" s="42"/>
      <c r="DL794" s="42"/>
      <c r="DM794" s="42"/>
      <c r="DN794" s="42"/>
      <c r="DO794" s="42"/>
      <c r="DP794" s="42"/>
      <c r="DQ794" s="42"/>
      <c r="DR794" s="42"/>
      <c r="DS794" s="42"/>
      <c r="DT794" s="42"/>
      <c r="DU794" s="42"/>
      <c r="DV794" s="42"/>
      <c r="DW794" s="42"/>
      <c r="DX794" s="42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</row>
    <row r="795" spans="1:139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  <c r="CW795" s="42"/>
      <c r="CX795" s="42"/>
      <c r="CY795" s="42"/>
      <c r="CZ795" s="42"/>
      <c r="DA795" s="42"/>
      <c r="DB795" s="42"/>
      <c r="DC795" s="42"/>
      <c r="DD795" s="42"/>
      <c r="DE795" s="42"/>
      <c r="DF795" s="42"/>
      <c r="DG795" s="42"/>
      <c r="DH795" s="42"/>
      <c r="DI795" s="42"/>
      <c r="DJ795" s="42"/>
      <c r="DK795" s="42"/>
      <c r="DL795" s="42"/>
      <c r="DM795" s="42"/>
      <c r="DN795" s="42"/>
      <c r="DO795" s="42"/>
      <c r="DP795" s="42"/>
      <c r="DQ795" s="42"/>
      <c r="DR795" s="42"/>
      <c r="DS795" s="42"/>
      <c r="DT795" s="42"/>
      <c r="DU795" s="42"/>
      <c r="DV795" s="42"/>
      <c r="DW795" s="42"/>
      <c r="DX795" s="42"/>
      <c r="DY795" s="42"/>
      <c r="DZ795" s="42"/>
      <c r="EA795" s="42"/>
      <c r="EB795" s="42"/>
      <c r="EC795" s="42"/>
      <c r="ED795" s="42"/>
      <c r="EE795" s="42"/>
      <c r="EF795" s="42"/>
      <c r="EG795" s="42"/>
      <c r="EH795" s="42"/>
      <c r="EI795" s="42"/>
    </row>
    <row r="796" spans="1:139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  <c r="CW796" s="42"/>
      <c r="CX796" s="42"/>
      <c r="CY796" s="42"/>
      <c r="CZ796" s="42"/>
      <c r="DA796" s="42"/>
      <c r="DB796" s="42"/>
      <c r="DC796" s="42"/>
      <c r="DD796" s="42"/>
      <c r="DE796" s="42"/>
      <c r="DF796" s="42"/>
      <c r="DG796" s="42"/>
      <c r="DH796" s="42"/>
      <c r="DI796" s="42"/>
      <c r="DJ796" s="42"/>
      <c r="DK796" s="42"/>
      <c r="DL796" s="42"/>
      <c r="DM796" s="42"/>
      <c r="DN796" s="42"/>
      <c r="DO796" s="42"/>
      <c r="DP796" s="42"/>
      <c r="DQ796" s="42"/>
      <c r="DR796" s="42"/>
      <c r="DS796" s="42"/>
      <c r="DT796" s="42"/>
      <c r="DU796" s="42"/>
      <c r="DV796" s="42"/>
      <c r="DW796" s="42"/>
      <c r="DX796" s="42"/>
      <c r="DY796" s="42"/>
      <c r="DZ796" s="42"/>
      <c r="EA796" s="42"/>
      <c r="EB796" s="42"/>
      <c r="EC796" s="42"/>
      <c r="ED796" s="42"/>
      <c r="EE796" s="42"/>
      <c r="EF796" s="42"/>
      <c r="EG796" s="42"/>
      <c r="EH796" s="42"/>
      <c r="EI796" s="42"/>
    </row>
    <row r="797" spans="1:139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  <c r="CW797" s="42"/>
      <c r="CX797" s="42"/>
      <c r="CY797" s="42"/>
      <c r="CZ797" s="42"/>
      <c r="DA797" s="42"/>
      <c r="DB797" s="42"/>
      <c r="DC797" s="42"/>
      <c r="DD797" s="42"/>
      <c r="DE797" s="42"/>
      <c r="DF797" s="42"/>
      <c r="DG797" s="42"/>
      <c r="DH797" s="42"/>
      <c r="DI797" s="42"/>
      <c r="DJ797" s="42"/>
      <c r="DK797" s="42"/>
      <c r="DL797" s="42"/>
      <c r="DM797" s="42"/>
      <c r="DN797" s="42"/>
      <c r="DO797" s="42"/>
      <c r="DP797" s="42"/>
      <c r="DQ797" s="42"/>
      <c r="DR797" s="42"/>
      <c r="DS797" s="42"/>
      <c r="DT797" s="42"/>
      <c r="DU797" s="42"/>
      <c r="DV797" s="42"/>
      <c r="DW797" s="42"/>
      <c r="DX797" s="42"/>
      <c r="DY797" s="42"/>
      <c r="DZ797" s="42"/>
      <c r="EA797" s="42"/>
      <c r="EB797" s="42"/>
      <c r="EC797" s="42"/>
      <c r="ED797" s="42"/>
      <c r="EE797" s="42"/>
      <c r="EF797" s="42"/>
      <c r="EG797" s="42"/>
      <c r="EH797" s="42"/>
      <c r="EI797" s="42"/>
    </row>
    <row r="798" spans="1:139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  <c r="CW798" s="42"/>
      <c r="CX798" s="42"/>
      <c r="CY798" s="42"/>
      <c r="CZ798" s="42"/>
      <c r="DA798" s="42"/>
      <c r="DB798" s="42"/>
      <c r="DC798" s="42"/>
      <c r="DD798" s="42"/>
      <c r="DE798" s="42"/>
      <c r="DF798" s="42"/>
      <c r="DG798" s="42"/>
      <c r="DH798" s="42"/>
      <c r="DI798" s="42"/>
      <c r="DJ798" s="42"/>
      <c r="DK798" s="42"/>
      <c r="DL798" s="42"/>
      <c r="DM798" s="42"/>
      <c r="DN798" s="42"/>
      <c r="DO798" s="42"/>
      <c r="DP798" s="42"/>
      <c r="DQ798" s="42"/>
      <c r="DR798" s="42"/>
      <c r="DS798" s="42"/>
      <c r="DT798" s="42"/>
      <c r="DU798" s="42"/>
      <c r="DV798" s="42"/>
      <c r="DW798" s="42"/>
      <c r="DX798" s="42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</row>
    <row r="799" spans="1:13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  <c r="CX799" s="42"/>
      <c r="CY799" s="42"/>
      <c r="CZ799" s="42"/>
      <c r="DA799" s="42"/>
      <c r="DB799" s="42"/>
      <c r="DC799" s="42"/>
      <c r="DD799" s="42"/>
      <c r="DE799" s="42"/>
      <c r="DF799" s="42"/>
      <c r="DG799" s="42"/>
      <c r="DH799" s="42"/>
      <c r="DI799" s="42"/>
      <c r="DJ799" s="4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</row>
    <row r="800" spans="1:139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  <c r="CX800" s="42"/>
      <c r="CY800" s="42"/>
      <c r="CZ800" s="42"/>
      <c r="DA800" s="42"/>
      <c r="DB800" s="42"/>
      <c r="DC800" s="42"/>
      <c r="DD800" s="42"/>
      <c r="DE800" s="42"/>
      <c r="DF800" s="42"/>
      <c r="DG800" s="42"/>
      <c r="DH800" s="42"/>
      <c r="DI800" s="42"/>
      <c r="DJ800" s="4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</row>
    <row r="801" spans="1:139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  <c r="CX801" s="42"/>
      <c r="CY801" s="42"/>
      <c r="CZ801" s="42"/>
      <c r="DA801" s="42"/>
      <c r="DB801" s="42"/>
      <c r="DC801" s="42"/>
      <c r="DD801" s="42"/>
      <c r="DE801" s="42"/>
      <c r="DF801" s="42"/>
      <c r="DG801" s="42"/>
      <c r="DH801" s="42"/>
      <c r="DI801" s="42"/>
      <c r="DJ801" s="4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</row>
    <row r="802" spans="1:139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  <c r="CW802" s="42"/>
      <c r="CX802" s="42"/>
      <c r="CY802" s="42"/>
      <c r="CZ802" s="42"/>
      <c r="DA802" s="42"/>
      <c r="DB802" s="42"/>
      <c r="DC802" s="42"/>
      <c r="DD802" s="42"/>
      <c r="DE802" s="42"/>
      <c r="DF802" s="42"/>
      <c r="DG802" s="42"/>
      <c r="DH802" s="42"/>
      <c r="DI802" s="42"/>
      <c r="DJ802" s="4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</row>
    <row r="803" spans="1:139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  <c r="CX803" s="42"/>
      <c r="CY803" s="42"/>
      <c r="CZ803" s="42"/>
      <c r="DA803" s="42"/>
      <c r="DB803" s="42"/>
      <c r="DC803" s="42"/>
      <c r="DD803" s="42"/>
      <c r="DE803" s="42"/>
      <c r="DF803" s="42"/>
      <c r="DG803" s="42"/>
      <c r="DH803" s="42"/>
      <c r="DI803" s="42"/>
      <c r="DJ803" s="4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</row>
    <row r="804" spans="1:139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  <c r="CX804" s="42"/>
      <c r="CY804" s="42"/>
      <c r="CZ804" s="42"/>
      <c r="DA804" s="42"/>
      <c r="DB804" s="42"/>
      <c r="DC804" s="42"/>
      <c r="DD804" s="42"/>
      <c r="DE804" s="42"/>
      <c r="DF804" s="42"/>
      <c r="DG804" s="42"/>
      <c r="DH804" s="42"/>
      <c r="DI804" s="42"/>
      <c r="DJ804" s="4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</row>
    <row r="805" spans="1:139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  <c r="CX805" s="42"/>
      <c r="CY805" s="42"/>
      <c r="CZ805" s="42"/>
      <c r="DA805" s="42"/>
      <c r="DB805" s="42"/>
      <c r="DC805" s="42"/>
      <c r="DD805" s="42"/>
      <c r="DE805" s="42"/>
      <c r="DF805" s="42"/>
      <c r="DG805" s="42"/>
      <c r="DH805" s="42"/>
      <c r="DI805" s="42"/>
      <c r="DJ805" s="4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</row>
    <row r="806" spans="1:139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  <c r="CW806" s="42"/>
      <c r="CX806" s="42"/>
      <c r="CY806" s="42"/>
      <c r="CZ806" s="42"/>
      <c r="DA806" s="42"/>
      <c r="DB806" s="42"/>
      <c r="DC806" s="42"/>
      <c r="DD806" s="42"/>
      <c r="DE806" s="42"/>
      <c r="DF806" s="42"/>
      <c r="DG806" s="42"/>
      <c r="DH806" s="42"/>
      <c r="DI806" s="42"/>
      <c r="DJ806" s="4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</row>
    <row r="807" spans="1:139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  <c r="CX807" s="42"/>
      <c r="CY807" s="42"/>
      <c r="CZ807" s="42"/>
      <c r="DA807" s="42"/>
      <c r="DB807" s="42"/>
      <c r="DC807" s="42"/>
      <c r="DD807" s="42"/>
      <c r="DE807" s="42"/>
      <c r="DF807" s="42"/>
      <c r="DG807" s="42"/>
      <c r="DH807" s="42"/>
      <c r="DI807" s="42"/>
      <c r="DJ807" s="4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</row>
    <row r="808" spans="1:139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  <c r="CX808" s="42"/>
      <c r="CY808" s="42"/>
      <c r="CZ808" s="42"/>
      <c r="DA808" s="42"/>
      <c r="DB808" s="42"/>
      <c r="DC808" s="42"/>
      <c r="DD808" s="42"/>
      <c r="DE808" s="42"/>
      <c r="DF808" s="42"/>
      <c r="DG808" s="42"/>
      <c r="DH808" s="42"/>
      <c r="DI808" s="42"/>
      <c r="DJ808" s="4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</row>
    <row r="809" spans="1:13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  <c r="CW809" s="42"/>
      <c r="CX809" s="42"/>
      <c r="CY809" s="42"/>
      <c r="CZ809" s="42"/>
      <c r="DA809" s="42"/>
      <c r="DB809" s="42"/>
      <c r="DC809" s="42"/>
      <c r="DD809" s="42"/>
      <c r="DE809" s="42"/>
      <c r="DF809" s="42"/>
      <c r="DG809" s="42"/>
      <c r="DH809" s="42"/>
      <c r="DI809" s="42"/>
      <c r="DJ809" s="42"/>
      <c r="DK809" s="42"/>
      <c r="DL809" s="42"/>
      <c r="DM809" s="42"/>
      <c r="DN809" s="42"/>
      <c r="DO809" s="42"/>
      <c r="DP809" s="42"/>
      <c r="DQ809" s="42"/>
      <c r="DR809" s="42"/>
      <c r="DS809" s="42"/>
      <c r="DT809" s="42"/>
      <c r="DU809" s="42"/>
      <c r="DV809" s="42"/>
      <c r="DW809" s="42"/>
      <c r="DX809" s="42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</row>
    <row r="810" spans="1:139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  <c r="CW810" s="42"/>
      <c r="CX810" s="42"/>
      <c r="CY810" s="42"/>
      <c r="CZ810" s="42"/>
      <c r="DA810" s="42"/>
      <c r="DB810" s="42"/>
      <c r="DC810" s="42"/>
      <c r="DD810" s="42"/>
      <c r="DE810" s="42"/>
      <c r="DF810" s="42"/>
      <c r="DG810" s="42"/>
      <c r="DH810" s="42"/>
      <c r="DI810" s="42"/>
      <c r="DJ810" s="42"/>
      <c r="DK810" s="42"/>
      <c r="DL810" s="42"/>
      <c r="DM810" s="42"/>
      <c r="DN810" s="42"/>
      <c r="DO810" s="42"/>
      <c r="DP810" s="42"/>
      <c r="DQ810" s="42"/>
      <c r="DR810" s="42"/>
      <c r="DS810" s="42"/>
      <c r="DT810" s="42"/>
      <c r="DU810" s="42"/>
      <c r="DV810" s="42"/>
      <c r="DW810" s="42"/>
      <c r="DX810" s="42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</row>
    <row r="811" spans="1:139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  <c r="CX811" s="42"/>
      <c r="CY811" s="42"/>
      <c r="CZ811" s="42"/>
      <c r="DA811" s="42"/>
      <c r="DB811" s="42"/>
      <c r="DC811" s="42"/>
      <c r="DD811" s="42"/>
      <c r="DE811" s="42"/>
      <c r="DF811" s="42"/>
      <c r="DG811" s="42"/>
      <c r="DH811" s="42"/>
      <c r="DI811" s="42"/>
      <c r="DJ811" s="4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</row>
    <row r="812" spans="1:139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  <c r="CX812" s="42"/>
      <c r="CY812" s="42"/>
      <c r="CZ812" s="42"/>
      <c r="DA812" s="42"/>
      <c r="DB812" s="42"/>
      <c r="DC812" s="42"/>
      <c r="DD812" s="42"/>
      <c r="DE812" s="42"/>
      <c r="DF812" s="42"/>
      <c r="DG812" s="42"/>
      <c r="DH812" s="42"/>
      <c r="DI812" s="42"/>
      <c r="DJ812" s="4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</row>
    <row r="813" spans="1:139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  <c r="CW813" s="42"/>
      <c r="CX813" s="42"/>
      <c r="CY813" s="42"/>
      <c r="CZ813" s="42"/>
      <c r="DA813" s="42"/>
      <c r="DB813" s="42"/>
      <c r="DC813" s="42"/>
      <c r="DD813" s="42"/>
      <c r="DE813" s="42"/>
      <c r="DF813" s="42"/>
      <c r="DG813" s="42"/>
      <c r="DH813" s="42"/>
      <c r="DI813" s="42"/>
      <c r="DJ813" s="42"/>
      <c r="DK813" s="42"/>
      <c r="DL813" s="42"/>
      <c r="DM813" s="42"/>
      <c r="DN813" s="42"/>
      <c r="DO813" s="42"/>
      <c r="DP813" s="42"/>
      <c r="DQ813" s="42"/>
      <c r="DR813" s="42"/>
      <c r="DS813" s="42"/>
      <c r="DT813" s="42"/>
      <c r="DU813" s="42"/>
      <c r="DV813" s="42"/>
      <c r="DW813" s="42"/>
      <c r="DX813" s="42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</row>
    <row r="814" spans="1:139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  <c r="CW814" s="42"/>
      <c r="CX814" s="42"/>
      <c r="CY814" s="42"/>
      <c r="CZ814" s="42"/>
      <c r="DA814" s="42"/>
      <c r="DB814" s="42"/>
      <c r="DC814" s="42"/>
      <c r="DD814" s="42"/>
      <c r="DE814" s="42"/>
      <c r="DF814" s="42"/>
      <c r="DG814" s="42"/>
      <c r="DH814" s="42"/>
      <c r="DI814" s="42"/>
      <c r="DJ814" s="42"/>
      <c r="DK814" s="42"/>
      <c r="DL814" s="42"/>
      <c r="DM814" s="42"/>
      <c r="DN814" s="42"/>
      <c r="DO814" s="42"/>
      <c r="DP814" s="42"/>
      <c r="DQ814" s="42"/>
      <c r="DR814" s="42"/>
      <c r="DS814" s="42"/>
      <c r="DT814" s="42"/>
      <c r="DU814" s="42"/>
      <c r="DV814" s="42"/>
      <c r="DW814" s="42"/>
      <c r="DX814" s="42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</row>
    <row r="815" spans="1:139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  <c r="CW815" s="42"/>
      <c r="CX815" s="42"/>
      <c r="CY815" s="42"/>
      <c r="CZ815" s="42"/>
      <c r="DA815" s="42"/>
      <c r="DB815" s="42"/>
      <c r="DC815" s="42"/>
      <c r="DD815" s="42"/>
      <c r="DE815" s="42"/>
      <c r="DF815" s="42"/>
      <c r="DG815" s="42"/>
      <c r="DH815" s="42"/>
      <c r="DI815" s="42"/>
      <c r="DJ815" s="42"/>
      <c r="DK815" s="42"/>
      <c r="DL815" s="42"/>
      <c r="DM815" s="42"/>
      <c r="DN815" s="42"/>
      <c r="DO815" s="42"/>
      <c r="DP815" s="42"/>
      <c r="DQ815" s="42"/>
      <c r="DR815" s="42"/>
      <c r="DS815" s="42"/>
      <c r="DT815" s="42"/>
      <c r="DU815" s="42"/>
      <c r="DV815" s="42"/>
      <c r="DW815" s="42"/>
      <c r="DX815" s="42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</row>
    <row r="816" spans="1:139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  <c r="CW816" s="42"/>
      <c r="CX816" s="42"/>
      <c r="CY816" s="42"/>
      <c r="CZ816" s="42"/>
      <c r="DA816" s="42"/>
      <c r="DB816" s="42"/>
      <c r="DC816" s="42"/>
      <c r="DD816" s="42"/>
      <c r="DE816" s="42"/>
      <c r="DF816" s="42"/>
      <c r="DG816" s="42"/>
      <c r="DH816" s="42"/>
      <c r="DI816" s="42"/>
      <c r="DJ816" s="42"/>
      <c r="DK816" s="42"/>
      <c r="DL816" s="42"/>
      <c r="DM816" s="42"/>
      <c r="DN816" s="42"/>
      <c r="DO816" s="42"/>
      <c r="DP816" s="42"/>
      <c r="DQ816" s="42"/>
      <c r="DR816" s="42"/>
      <c r="DS816" s="42"/>
      <c r="DT816" s="42"/>
      <c r="DU816" s="42"/>
      <c r="DV816" s="42"/>
      <c r="DW816" s="42"/>
      <c r="DX816" s="42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</row>
    <row r="817" spans="1:139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  <c r="CW817" s="42"/>
      <c r="CX817" s="42"/>
      <c r="CY817" s="42"/>
      <c r="CZ817" s="42"/>
      <c r="DA817" s="42"/>
      <c r="DB817" s="42"/>
      <c r="DC817" s="42"/>
      <c r="DD817" s="42"/>
      <c r="DE817" s="42"/>
      <c r="DF817" s="42"/>
      <c r="DG817" s="42"/>
      <c r="DH817" s="42"/>
      <c r="DI817" s="42"/>
      <c r="DJ817" s="42"/>
      <c r="DK817" s="42"/>
      <c r="DL817" s="42"/>
      <c r="DM817" s="42"/>
      <c r="DN817" s="42"/>
      <c r="DO817" s="42"/>
      <c r="DP817" s="42"/>
      <c r="DQ817" s="42"/>
      <c r="DR817" s="42"/>
      <c r="DS817" s="42"/>
      <c r="DT817" s="42"/>
      <c r="DU817" s="42"/>
      <c r="DV817" s="42"/>
      <c r="DW817" s="42"/>
      <c r="DX817" s="42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</row>
    <row r="818" spans="1:139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  <c r="CW818" s="42"/>
      <c r="CX818" s="42"/>
      <c r="CY818" s="42"/>
      <c r="CZ818" s="42"/>
      <c r="DA818" s="42"/>
      <c r="DB818" s="42"/>
      <c r="DC818" s="42"/>
      <c r="DD818" s="42"/>
      <c r="DE818" s="42"/>
      <c r="DF818" s="42"/>
      <c r="DG818" s="42"/>
      <c r="DH818" s="42"/>
      <c r="DI818" s="42"/>
      <c r="DJ818" s="42"/>
      <c r="DK818" s="42"/>
      <c r="DL818" s="42"/>
      <c r="DM818" s="42"/>
      <c r="DN818" s="42"/>
      <c r="DO818" s="42"/>
      <c r="DP818" s="42"/>
      <c r="DQ818" s="42"/>
      <c r="DR818" s="42"/>
      <c r="DS818" s="42"/>
      <c r="DT818" s="42"/>
      <c r="DU818" s="42"/>
      <c r="DV818" s="42"/>
      <c r="DW818" s="42"/>
      <c r="DX818" s="42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</row>
    <row r="819" spans="1:13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  <c r="CW819" s="42"/>
      <c r="CX819" s="42"/>
      <c r="CY819" s="42"/>
      <c r="CZ819" s="42"/>
      <c r="DA819" s="42"/>
      <c r="DB819" s="42"/>
      <c r="DC819" s="42"/>
      <c r="DD819" s="42"/>
      <c r="DE819" s="42"/>
      <c r="DF819" s="42"/>
      <c r="DG819" s="42"/>
      <c r="DH819" s="42"/>
      <c r="DI819" s="42"/>
      <c r="DJ819" s="42"/>
      <c r="DK819" s="42"/>
      <c r="DL819" s="42"/>
      <c r="DM819" s="42"/>
      <c r="DN819" s="42"/>
      <c r="DO819" s="42"/>
      <c r="DP819" s="42"/>
      <c r="DQ819" s="42"/>
      <c r="DR819" s="42"/>
      <c r="DS819" s="42"/>
      <c r="DT819" s="42"/>
      <c r="DU819" s="42"/>
      <c r="DV819" s="42"/>
      <c r="DW819" s="42"/>
      <c r="DX819" s="42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</row>
    <row r="820" spans="1:139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  <c r="CW820" s="42"/>
      <c r="CX820" s="42"/>
      <c r="CY820" s="42"/>
      <c r="CZ820" s="42"/>
      <c r="DA820" s="42"/>
      <c r="DB820" s="42"/>
      <c r="DC820" s="42"/>
      <c r="DD820" s="42"/>
      <c r="DE820" s="42"/>
      <c r="DF820" s="42"/>
      <c r="DG820" s="42"/>
      <c r="DH820" s="42"/>
      <c r="DI820" s="42"/>
      <c r="DJ820" s="42"/>
      <c r="DK820" s="42"/>
      <c r="DL820" s="42"/>
      <c r="DM820" s="42"/>
      <c r="DN820" s="42"/>
      <c r="DO820" s="42"/>
      <c r="DP820" s="42"/>
      <c r="DQ820" s="42"/>
      <c r="DR820" s="42"/>
      <c r="DS820" s="42"/>
      <c r="DT820" s="42"/>
      <c r="DU820" s="42"/>
      <c r="DV820" s="42"/>
      <c r="DW820" s="42"/>
      <c r="DX820" s="42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</row>
    <row r="821" spans="1:139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  <c r="CW821" s="42"/>
      <c r="CX821" s="42"/>
      <c r="CY821" s="42"/>
      <c r="CZ821" s="42"/>
      <c r="DA821" s="42"/>
      <c r="DB821" s="42"/>
      <c r="DC821" s="42"/>
      <c r="DD821" s="42"/>
      <c r="DE821" s="42"/>
      <c r="DF821" s="42"/>
      <c r="DG821" s="42"/>
      <c r="DH821" s="42"/>
      <c r="DI821" s="42"/>
      <c r="DJ821" s="42"/>
      <c r="DK821" s="42"/>
      <c r="DL821" s="42"/>
      <c r="DM821" s="42"/>
      <c r="DN821" s="42"/>
      <c r="DO821" s="42"/>
      <c r="DP821" s="42"/>
      <c r="DQ821" s="42"/>
      <c r="DR821" s="42"/>
      <c r="DS821" s="42"/>
      <c r="DT821" s="42"/>
      <c r="DU821" s="42"/>
      <c r="DV821" s="42"/>
      <c r="DW821" s="42"/>
      <c r="DX821" s="42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</row>
    <row r="822" spans="1:139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  <c r="CW822" s="42"/>
      <c r="CX822" s="42"/>
      <c r="CY822" s="42"/>
      <c r="CZ822" s="42"/>
      <c r="DA822" s="42"/>
      <c r="DB822" s="42"/>
      <c r="DC822" s="42"/>
      <c r="DD822" s="42"/>
      <c r="DE822" s="42"/>
      <c r="DF822" s="42"/>
      <c r="DG822" s="42"/>
      <c r="DH822" s="42"/>
      <c r="DI822" s="42"/>
      <c r="DJ822" s="42"/>
      <c r="DK822" s="42"/>
      <c r="DL822" s="42"/>
      <c r="DM822" s="42"/>
      <c r="DN822" s="42"/>
      <c r="DO822" s="42"/>
      <c r="DP822" s="42"/>
      <c r="DQ822" s="42"/>
      <c r="DR822" s="42"/>
      <c r="DS822" s="42"/>
      <c r="DT822" s="42"/>
      <c r="DU822" s="42"/>
      <c r="DV822" s="42"/>
      <c r="DW822" s="42"/>
      <c r="DX822" s="42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</row>
    <row r="823" spans="1:139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  <c r="CW823" s="42"/>
      <c r="CX823" s="42"/>
      <c r="CY823" s="42"/>
      <c r="CZ823" s="42"/>
      <c r="DA823" s="42"/>
      <c r="DB823" s="42"/>
      <c r="DC823" s="42"/>
      <c r="DD823" s="42"/>
      <c r="DE823" s="42"/>
      <c r="DF823" s="42"/>
      <c r="DG823" s="42"/>
      <c r="DH823" s="42"/>
      <c r="DI823" s="42"/>
      <c r="DJ823" s="42"/>
      <c r="DK823" s="42"/>
      <c r="DL823" s="42"/>
      <c r="DM823" s="42"/>
      <c r="DN823" s="42"/>
      <c r="DO823" s="42"/>
      <c r="DP823" s="42"/>
      <c r="DQ823" s="42"/>
      <c r="DR823" s="42"/>
      <c r="DS823" s="42"/>
      <c r="DT823" s="42"/>
      <c r="DU823" s="42"/>
      <c r="DV823" s="42"/>
      <c r="DW823" s="42"/>
      <c r="DX823" s="42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</row>
    <row r="824" spans="1:139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  <c r="CW824" s="42"/>
      <c r="CX824" s="42"/>
      <c r="CY824" s="42"/>
      <c r="CZ824" s="42"/>
      <c r="DA824" s="42"/>
      <c r="DB824" s="42"/>
      <c r="DC824" s="42"/>
      <c r="DD824" s="42"/>
      <c r="DE824" s="42"/>
      <c r="DF824" s="42"/>
      <c r="DG824" s="42"/>
      <c r="DH824" s="42"/>
      <c r="DI824" s="42"/>
      <c r="DJ824" s="42"/>
      <c r="DK824" s="42"/>
      <c r="DL824" s="42"/>
      <c r="DM824" s="42"/>
      <c r="DN824" s="42"/>
      <c r="DO824" s="42"/>
      <c r="DP824" s="42"/>
      <c r="DQ824" s="42"/>
      <c r="DR824" s="42"/>
      <c r="DS824" s="42"/>
      <c r="DT824" s="42"/>
      <c r="DU824" s="42"/>
      <c r="DV824" s="42"/>
      <c r="DW824" s="42"/>
      <c r="DX824" s="42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</row>
    <row r="825" spans="1:139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  <c r="CW825" s="42"/>
      <c r="CX825" s="42"/>
      <c r="CY825" s="42"/>
      <c r="CZ825" s="42"/>
      <c r="DA825" s="42"/>
      <c r="DB825" s="42"/>
      <c r="DC825" s="42"/>
      <c r="DD825" s="42"/>
      <c r="DE825" s="42"/>
      <c r="DF825" s="42"/>
      <c r="DG825" s="42"/>
      <c r="DH825" s="42"/>
      <c r="DI825" s="42"/>
      <c r="DJ825" s="42"/>
      <c r="DK825" s="42"/>
      <c r="DL825" s="42"/>
      <c r="DM825" s="42"/>
      <c r="DN825" s="42"/>
      <c r="DO825" s="42"/>
      <c r="DP825" s="42"/>
      <c r="DQ825" s="42"/>
      <c r="DR825" s="42"/>
      <c r="DS825" s="42"/>
      <c r="DT825" s="42"/>
      <c r="DU825" s="42"/>
      <c r="DV825" s="42"/>
      <c r="DW825" s="42"/>
      <c r="DX825" s="42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</row>
    <row r="826" spans="1:139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  <c r="CW826" s="42"/>
      <c r="CX826" s="42"/>
      <c r="CY826" s="42"/>
      <c r="CZ826" s="42"/>
      <c r="DA826" s="42"/>
      <c r="DB826" s="42"/>
      <c r="DC826" s="42"/>
      <c r="DD826" s="42"/>
      <c r="DE826" s="42"/>
      <c r="DF826" s="42"/>
      <c r="DG826" s="42"/>
      <c r="DH826" s="42"/>
      <c r="DI826" s="42"/>
      <c r="DJ826" s="42"/>
      <c r="DK826" s="42"/>
      <c r="DL826" s="42"/>
      <c r="DM826" s="42"/>
      <c r="DN826" s="42"/>
      <c r="DO826" s="42"/>
      <c r="DP826" s="42"/>
      <c r="DQ826" s="42"/>
      <c r="DR826" s="42"/>
      <c r="DS826" s="42"/>
      <c r="DT826" s="42"/>
      <c r="DU826" s="42"/>
      <c r="DV826" s="42"/>
      <c r="DW826" s="42"/>
      <c r="DX826" s="42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</row>
    <row r="827" spans="1:139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  <c r="CW827" s="42"/>
      <c r="CX827" s="42"/>
      <c r="CY827" s="42"/>
      <c r="CZ827" s="42"/>
      <c r="DA827" s="42"/>
      <c r="DB827" s="42"/>
      <c r="DC827" s="42"/>
      <c r="DD827" s="42"/>
      <c r="DE827" s="42"/>
      <c r="DF827" s="42"/>
      <c r="DG827" s="42"/>
      <c r="DH827" s="42"/>
      <c r="DI827" s="42"/>
      <c r="DJ827" s="42"/>
      <c r="DK827" s="42"/>
      <c r="DL827" s="42"/>
      <c r="DM827" s="42"/>
      <c r="DN827" s="42"/>
      <c r="DO827" s="42"/>
      <c r="DP827" s="42"/>
      <c r="DQ827" s="42"/>
      <c r="DR827" s="42"/>
      <c r="DS827" s="42"/>
      <c r="DT827" s="42"/>
      <c r="DU827" s="42"/>
      <c r="DV827" s="42"/>
      <c r="DW827" s="42"/>
      <c r="DX827" s="42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</row>
    <row r="828" spans="1:139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  <c r="CW828" s="42"/>
      <c r="CX828" s="42"/>
      <c r="CY828" s="42"/>
      <c r="CZ828" s="42"/>
      <c r="DA828" s="42"/>
      <c r="DB828" s="42"/>
      <c r="DC828" s="42"/>
      <c r="DD828" s="42"/>
      <c r="DE828" s="42"/>
      <c r="DF828" s="42"/>
      <c r="DG828" s="42"/>
      <c r="DH828" s="42"/>
      <c r="DI828" s="42"/>
      <c r="DJ828" s="42"/>
      <c r="DK828" s="42"/>
      <c r="DL828" s="42"/>
      <c r="DM828" s="42"/>
      <c r="DN828" s="42"/>
      <c r="DO828" s="42"/>
      <c r="DP828" s="42"/>
      <c r="DQ828" s="42"/>
      <c r="DR828" s="42"/>
      <c r="DS828" s="42"/>
      <c r="DT828" s="42"/>
      <c r="DU828" s="42"/>
      <c r="DV828" s="42"/>
      <c r="DW828" s="42"/>
      <c r="DX828" s="42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</row>
    <row r="829" spans="1:13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  <c r="CX829" s="42"/>
      <c r="CY829" s="42"/>
      <c r="CZ829" s="42"/>
      <c r="DA829" s="42"/>
      <c r="DB829" s="42"/>
      <c r="DC829" s="42"/>
      <c r="DD829" s="42"/>
      <c r="DE829" s="42"/>
      <c r="DF829" s="42"/>
      <c r="DG829" s="42"/>
      <c r="DH829" s="42"/>
      <c r="DI829" s="42"/>
      <c r="DJ829" s="4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</row>
    <row r="830" spans="1:139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  <c r="CX830" s="42"/>
      <c r="CY830" s="42"/>
      <c r="CZ830" s="42"/>
      <c r="DA830" s="42"/>
      <c r="DB830" s="42"/>
      <c r="DC830" s="42"/>
      <c r="DD830" s="42"/>
      <c r="DE830" s="42"/>
      <c r="DF830" s="42"/>
      <c r="DG830" s="42"/>
      <c r="DH830" s="42"/>
      <c r="DI830" s="42"/>
      <c r="DJ830" s="4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</row>
    <row r="831" spans="1:139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  <c r="CX831" s="42"/>
      <c r="CY831" s="42"/>
      <c r="CZ831" s="42"/>
      <c r="DA831" s="42"/>
      <c r="DB831" s="42"/>
      <c r="DC831" s="42"/>
      <c r="DD831" s="42"/>
      <c r="DE831" s="42"/>
      <c r="DF831" s="42"/>
      <c r="DG831" s="42"/>
      <c r="DH831" s="42"/>
      <c r="DI831" s="42"/>
      <c r="DJ831" s="4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</row>
    <row r="832" spans="1:139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  <c r="CX832" s="42"/>
      <c r="CY832" s="42"/>
      <c r="CZ832" s="42"/>
      <c r="DA832" s="42"/>
      <c r="DB832" s="42"/>
      <c r="DC832" s="42"/>
      <c r="DD832" s="42"/>
      <c r="DE832" s="42"/>
      <c r="DF832" s="42"/>
      <c r="DG832" s="42"/>
      <c r="DH832" s="42"/>
      <c r="DI832" s="42"/>
      <c r="DJ832" s="4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</row>
    <row r="833" spans="1:139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  <c r="CX833" s="42"/>
      <c r="CY833" s="42"/>
      <c r="CZ833" s="42"/>
      <c r="DA833" s="42"/>
      <c r="DB833" s="42"/>
      <c r="DC833" s="42"/>
      <c r="DD833" s="42"/>
      <c r="DE833" s="42"/>
      <c r="DF833" s="42"/>
      <c r="DG833" s="42"/>
      <c r="DH833" s="42"/>
      <c r="DI833" s="42"/>
      <c r="DJ833" s="4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</row>
    <row r="834" spans="1:139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  <c r="CW834" s="42"/>
      <c r="CX834" s="42"/>
      <c r="CY834" s="42"/>
      <c r="CZ834" s="42"/>
      <c r="DA834" s="42"/>
      <c r="DB834" s="42"/>
      <c r="DC834" s="42"/>
      <c r="DD834" s="42"/>
      <c r="DE834" s="42"/>
      <c r="DF834" s="42"/>
      <c r="DG834" s="42"/>
      <c r="DH834" s="42"/>
      <c r="DI834" s="42"/>
      <c r="DJ834" s="42"/>
      <c r="DK834" s="42"/>
      <c r="DL834" s="42"/>
      <c r="DM834" s="42"/>
      <c r="DN834" s="42"/>
      <c r="DO834" s="42"/>
      <c r="DP834" s="42"/>
      <c r="DQ834" s="42"/>
      <c r="DR834" s="42"/>
      <c r="DS834" s="42"/>
      <c r="DT834" s="42"/>
      <c r="DU834" s="42"/>
      <c r="DV834" s="42"/>
      <c r="DW834" s="42"/>
      <c r="DX834" s="42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</row>
    <row r="835" spans="1:139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  <c r="CW835" s="42"/>
      <c r="CX835" s="42"/>
      <c r="CY835" s="42"/>
      <c r="CZ835" s="42"/>
      <c r="DA835" s="42"/>
      <c r="DB835" s="42"/>
      <c r="DC835" s="42"/>
      <c r="DD835" s="42"/>
      <c r="DE835" s="42"/>
      <c r="DF835" s="42"/>
      <c r="DG835" s="42"/>
      <c r="DH835" s="42"/>
      <c r="DI835" s="42"/>
      <c r="DJ835" s="42"/>
      <c r="DK835" s="42"/>
      <c r="DL835" s="42"/>
      <c r="DM835" s="42"/>
      <c r="DN835" s="42"/>
      <c r="DO835" s="42"/>
      <c r="DP835" s="42"/>
      <c r="DQ835" s="42"/>
      <c r="DR835" s="42"/>
      <c r="DS835" s="42"/>
      <c r="DT835" s="42"/>
      <c r="DU835" s="42"/>
      <c r="DV835" s="42"/>
      <c r="DW835" s="42"/>
      <c r="DX835" s="42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</row>
    <row r="836" spans="1:139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  <c r="DR836" s="42"/>
      <c r="DS836" s="42"/>
      <c r="DT836" s="42"/>
      <c r="DU836" s="42"/>
      <c r="DV836" s="42"/>
      <c r="DW836" s="42"/>
      <c r="DX836" s="42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</row>
    <row r="837" spans="1:139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  <c r="CW837" s="42"/>
      <c r="CX837" s="42"/>
      <c r="CY837" s="42"/>
      <c r="CZ837" s="42"/>
      <c r="DA837" s="42"/>
      <c r="DB837" s="42"/>
      <c r="DC837" s="42"/>
      <c r="DD837" s="42"/>
      <c r="DE837" s="42"/>
      <c r="DF837" s="42"/>
      <c r="DG837" s="42"/>
      <c r="DH837" s="42"/>
      <c r="DI837" s="42"/>
      <c r="DJ837" s="42"/>
      <c r="DK837" s="42"/>
      <c r="DL837" s="42"/>
      <c r="DM837" s="42"/>
      <c r="DN837" s="42"/>
      <c r="DO837" s="42"/>
      <c r="DP837" s="42"/>
      <c r="DQ837" s="42"/>
      <c r="DR837" s="42"/>
      <c r="DS837" s="42"/>
      <c r="DT837" s="42"/>
      <c r="DU837" s="42"/>
      <c r="DV837" s="42"/>
      <c r="DW837" s="42"/>
      <c r="DX837" s="42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</row>
    <row r="838" spans="1:139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  <c r="CW838" s="42"/>
      <c r="CX838" s="42"/>
      <c r="CY838" s="42"/>
      <c r="CZ838" s="42"/>
      <c r="DA838" s="42"/>
      <c r="DB838" s="42"/>
      <c r="DC838" s="42"/>
      <c r="DD838" s="42"/>
      <c r="DE838" s="42"/>
      <c r="DF838" s="42"/>
      <c r="DG838" s="42"/>
      <c r="DH838" s="42"/>
      <c r="DI838" s="42"/>
      <c r="DJ838" s="42"/>
      <c r="DK838" s="42"/>
      <c r="DL838" s="42"/>
      <c r="DM838" s="42"/>
      <c r="DN838" s="42"/>
      <c r="DO838" s="42"/>
      <c r="DP838" s="42"/>
      <c r="DQ838" s="42"/>
      <c r="DR838" s="42"/>
      <c r="DS838" s="42"/>
      <c r="DT838" s="42"/>
      <c r="DU838" s="42"/>
      <c r="DV838" s="42"/>
      <c r="DW838" s="42"/>
      <c r="DX838" s="42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</row>
    <row r="839" spans="1:1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  <c r="CW839" s="42"/>
      <c r="CX839" s="42"/>
      <c r="CY839" s="42"/>
      <c r="CZ839" s="42"/>
      <c r="DA839" s="42"/>
      <c r="DB839" s="42"/>
      <c r="DC839" s="42"/>
      <c r="DD839" s="42"/>
      <c r="DE839" s="42"/>
      <c r="DF839" s="42"/>
      <c r="DG839" s="42"/>
      <c r="DH839" s="42"/>
      <c r="DI839" s="42"/>
      <c r="DJ839" s="42"/>
      <c r="DK839" s="42"/>
      <c r="DL839" s="42"/>
      <c r="DM839" s="42"/>
      <c r="DN839" s="42"/>
      <c r="DO839" s="42"/>
      <c r="DP839" s="42"/>
      <c r="DQ839" s="42"/>
      <c r="DR839" s="42"/>
      <c r="DS839" s="42"/>
      <c r="DT839" s="42"/>
      <c r="DU839" s="42"/>
      <c r="DV839" s="42"/>
      <c r="DW839" s="42"/>
      <c r="DX839" s="42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</row>
    <row r="840" spans="1:139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  <c r="CW840" s="42"/>
      <c r="CX840" s="42"/>
      <c r="CY840" s="42"/>
      <c r="CZ840" s="42"/>
      <c r="DA840" s="42"/>
      <c r="DB840" s="42"/>
      <c r="DC840" s="42"/>
      <c r="DD840" s="42"/>
      <c r="DE840" s="42"/>
      <c r="DF840" s="42"/>
      <c r="DG840" s="42"/>
      <c r="DH840" s="42"/>
      <c r="DI840" s="42"/>
      <c r="DJ840" s="42"/>
      <c r="DK840" s="42"/>
      <c r="DL840" s="42"/>
      <c r="DM840" s="42"/>
      <c r="DN840" s="42"/>
      <c r="DO840" s="42"/>
      <c r="DP840" s="42"/>
      <c r="DQ840" s="42"/>
      <c r="DR840" s="42"/>
      <c r="DS840" s="42"/>
      <c r="DT840" s="42"/>
      <c r="DU840" s="42"/>
      <c r="DV840" s="42"/>
      <c r="DW840" s="42"/>
      <c r="DX840" s="42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</row>
    <row r="841" spans="1:139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  <c r="CW841" s="42"/>
      <c r="CX841" s="42"/>
      <c r="CY841" s="42"/>
      <c r="CZ841" s="42"/>
      <c r="DA841" s="42"/>
      <c r="DB841" s="42"/>
      <c r="DC841" s="42"/>
      <c r="DD841" s="42"/>
      <c r="DE841" s="42"/>
      <c r="DF841" s="42"/>
      <c r="DG841" s="42"/>
      <c r="DH841" s="42"/>
      <c r="DI841" s="42"/>
      <c r="DJ841" s="42"/>
      <c r="DK841" s="42"/>
      <c r="DL841" s="42"/>
      <c r="DM841" s="42"/>
      <c r="DN841" s="42"/>
      <c r="DO841" s="42"/>
      <c r="DP841" s="42"/>
      <c r="DQ841" s="42"/>
      <c r="DR841" s="42"/>
      <c r="DS841" s="42"/>
      <c r="DT841" s="42"/>
      <c r="DU841" s="42"/>
      <c r="DV841" s="42"/>
      <c r="DW841" s="42"/>
      <c r="DX841" s="42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</row>
    <row r="842" spans="1:139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  <c r="CW842" s="42"/>
      <c r="CX842" s="42"/>
      <c r="CY842" s="42"/>
      <c r="CZ842" s="42"/>
      <c r="DA842" s="42"/>
      <c r="DB842" s="42"/>
      <c r="DC842" s="42"/>
      <c r="DD842" s="42"/>
      <c r="DE842" s="42"/>
      <c r="DF842" s="42"/>
      <c r="DG842" s="42"/>
      <c r="DH842" s="42"/>
      <c r="DI842" s="42"/>
      <c r="DJ842" s="42"/>
      <c r="DK842" s="42"/>
      <c r="DL842" s="42"/>
      <c r="DM842" s="42"/>
      <c r="DN842" s="42"/>
      <c r="DO842" s="42"/>
      <c r="DP842" s="42"/>
      <c r="DQ842" s="42"/>
      <c r="DR842" s="42"/>
      <c r="DS842" s="42"/>
      <c r="DT842" s="42"/>
      <c r="DU842" s="42"/>
      <c r="DV842" s="42"/>
      <c r="DW842" s="42"/>
      <c r="DX842" s="42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</row>
    <row r="843" spans="1:139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  <c r="CW843" s="42"/>
      <c r="CX843" s="42"/>
      <c r="CY843" s="42"/>
      <c r="CZ843" s="42"/>
      <c r="DA843" s="42"/>
      <c r="DB843" s="42"/>
      <c r="DC843" s="42"/>
      <c r="DD843" s="42"/>
      <c r="DE843" s="42"/>
      <c r="DF843" s="42"/>
      <c r="DG843" s="42"/>
      <c r="DH843" s="42"/>
      <c r="DI843" s="42"/>
      <c r="DJ843" s="42"/>
      <c r="DK843" s="42"/>
      <c r="DL843" s="42"/>
      <c r="DM843" s="42"/>
      <c r="DN843" s="42"/>
      <c r="DO843" s="42"/>
      <c r="DP843" s="42"/>
      <c r="DQ843" s="42"/>
      <c r="DR843" s="42"/>
      <c r="DS843" s="42"/>
      <c r="DT843" s="42"/>
      <c r="DU843" s="42"/>
      <c r="DV843" s="42"/>
      <c r="DW843" s="42"/>
      <c r="DX843" s="42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</row>
    <row r="844" spans="1:139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  <c r="CW844" s="42"/>
      <c r="CX844" s="42"/>
      <c r="CY844" s="42"/>
      <c r="CZ844" s="42"/>
      <c r="DA844" s="42"/>
      <c r="DB844" s="42"/>
      <c r="DC844" s="42"/>
      <c r="DD844" s="42"/>
      <c r="DE844" s="42"/>
      <c r="DF844" s="42"/>
      <c r="DG844" s="42"/>
      <c r="DH844" s="42"/>
      <c r="DI844" s="42"/>
      <c r="DJ844" s="42"/>
      <c r="DK844" s="42"/>
      <c r="DL844" s="42"/>
      <c r="DM844" s="42"/>
      <c r="DN844" s="42"/>
      <c r="DO844" s="42"/>
      <c r="DP844" s="42"/>
      <c r="DQ844" s="42"/>
      <c r="DR844" s="42"/>
      <c r="DS844" s="42"/>
      <c r="DT844" s="42"/>
      <c r="DU844" s="42"/>
      <c r="DV844" s="42"/>
      <c r="DW844" s="42"/>
      <c r="DX844" s="42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</row>
    <row r="845" spans="1:139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  <c r="CW845" s="42"/>
      <c r="CX845" s="42"/>
      <c r="CY845" s="42"/>
      <c r="CZ845" s="42"/>
      <c r="DA845" s="42"/>
      <c r="DB845" s="42"/>
      <c r="DC845" s="42"/>
      <c r="DD845" s="42"/>
      <c r="DE845" s="42"/>
      <c r="DF845" s="42"/>
      <c r="DG845" s="42"/>
      <c r="DH845" s="42"/>
      <c r="DI845" s="42"/>
      <c r="DJ845" s="42"/>
      <c r="DK845" s="42"/>
      <c r="DL845" s="42"/>
      <c r="DM845" s="42"/>
      <c r="DN845" s="42"/>
      <c r="DO845" s="42"/>
      <c r="DP845" s="42"/>
      <c r="DQ845" s="42"/>
      <c r="DR845" s="42"/>
      <c r="DS845" s="42"/>
      <c r="DT845" s="42"/>
      <c r="DU845" s="42"/>
      <c r="DV845" s="42"/>
      <c r="DW845" s="42"/>
      <c r="DX845" s="42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</row>
    <row r="846" spans="1:139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  <c r="CW846" s="42"/>
      <c r="CX846" s="42"/>
      <c r="CY846" s="42"/>
      <c r="CZ846" s="42"/>
      <c r="DA846" s="42"/>
      <c r="DB846" s="42"/>
      <c r="DC846" s="42"/>
      <c r="DD846" s="42"/>
      <c r="DE846" s="42"/>
      <c r="DF846" s="42"/>
      <c r="DG846" s="42"/>
      <c r="DH846" s="42"/>
      <c r="DI846" s="42"/>
      <c r="DJ846" s="42"/>
      <c r="DK846" s="42"/>
      <c r="DL846" s="42"/>
      <c r="DM846" s="42"/>
      <c r="DN846" s="42"/>
      <c r="DO846" s="42"/>
      <c r="DP846" s="42"/>
      <c r="DQ846" s="42"/>
      <c r="DR846" s="42"/>
      <c r="DS846" s="42"/>
      <c r="DT846" s="42"/>
      <c r="DU846" s="42"/>
      <c r="DV846" s="42"/>
      <c r="DW846" s="42"/>
      <c r="DX846" s="42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</row>
    <row r="847" spans="1:139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  <c r="CW847" s="42"/>
      <c r="CX847" s="42"/>
      <c r="CY847" s="42"/>
      <c r="CZ847" s="42"/>
      <c r="DA847" s="42"/>
      <c r="DB847" s="42"/>
      <c r="DC847" s="42"/>
      <c r="DD847" s="42"/>
      <c r="DE847" s="42"/>
      <c r="DF847" s="42"/>
      <c r="DG847" s="42"/>
      <c r="DH847" s="42"/>
      <c r="DI847" s="42"/>
      <c r="DJ847" s="42"/>
      <c r="DK847" s="42"/>
      <c r="DL847" s="42"/>
      <c r="DM847" s="42"/>
      <c r="DN847" s="42"/>
      <c r="DO847" s="42"/>
      <c r="DP847" s="42"/>
      <c r="DQ847" s="42"/>
      <c r="DR847" s="42"/>
      <c r="DS847" s="42"/>
      <c r="DT847" s="42"/>
      <c r="DU847" s="42"/>
      <c r="DV847" s="42"/>
      <c r="DW847" s="42"/>
      <c r="DX847" s="42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</row>
    <row r="848" spans="1:139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  <c r="CW848" s="42"/>
      <c r="CX848" s="42"/>
      <c r="CY848" s="42"/>
      <c r="CZ848" s="42"/>
      <c r="DA848" s="42"/>
      <c r="DB848" s="42"/>
      <c r="DC848" s="42"/>
      <c r="DD848" s="42"/>
      <c r="DE848" s="42"/>
      <c r="DF848" s="42"/>
      <c r="DG848" s="42"/>
      <c r="DH848" s="42"/>
      <c r="DI848" s="42"/>
      <c r="DJ848" s="42"/>
      <c r="DK848" s="42"/>
      <c r="DL848" s="42"/>
      <c r="DM848" s="42"/>
      <c r="DN848" s="42"/>
      <c r="DO848" s="42"/>
      <c r="DP848" s="42"/>
      <c r="DQ848" s="42"/>
      <c r="DR848" s="42"/>
      <c r="DS848" s="42"/>
      <c r="DT848" s="42"/>
      <c r="DU848" s="42"/>
      <c r="DV848" s="42"/>
      <c r="DW848" s="42"/>
      <c r="DX848" s="42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</row>
    <row r="849" spans="1:13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  <c r="CW849" s="42"/>
      <c r="CX849" s="42"/>
      <c r="CY849" s="42"/>
      <c r="CZ849" s="42"/>
      <c r="DA849" s="42"/>
      <c r="DB849" s="42"/>
      <c r="DC849" s="42"/>
      <c r="DD849" s="42"/>
      <c r="DE849" s="42"/>
      <c r="DF849" s="42"/>
      <c r="DG849" s="42"/>
      <c r="DH849" s="42"/>
      <c r="DI849" s="42"/>
      <c r="DJ849" s="42"/>
      <c r="DK849" s="42"/>
      <c r="DL849" s="42"/>
      <c r="DM849" s="42"/>
      <c r="DN849" s="42"/>
      <c r="DO849" s="42"/>
      <c r="DP849" s="42"/>
      <c r="DQ849" s="42"/>
      <c r="DR849" s="42"/>
      <c r="DS849" s="42"/>
      <c r="DT849" s="42"/>
      <c r="DU849" s="42"/>
      <c r="DV849" s="42"/>
      <c r="DW849" s="42"/>
      <c r="DX849" s="42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</row>
    <row r="850" spans="1:139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  <c r="CW850" s="42"/>
      <c r="CX850" s="42"/>
      <c r="CY850" s="42"/>
      <c r="CZ850" s="42"/>
      <c r="DA850" s="42"/>
      <c r="DB850" s="42"/>
      <c r="DC850" s="42"/>
      <c r="DD850" s="42"/>
      <c r="DE850" s="42"/>
      <c r="DF850" s="42"/>
      <c r="DG850" s="42"/>
      <c r="DH850" s="42"/>
      <c r="DI850" s="42"/>
      <c r="DJ850" s="42"/>
      <c r="DK850" s="42"/>
      <c r="DL850" s="42"/>
      <c r="DM850" s="42"/>
      <c r="DN850" s="42"/>
      <c r="DO850" s="42"/>
      <c r="DP850" s="42"/>
      <c r="DQ850" s="42"/>
      <c r="DR850" s="42"/>
      <c r="DS850" s="42"/>
      <c r="DT850" s="42"/>
      <c r="DU850" s="42"/>
      <c r="DV850" s="42"/>
      <c r="DW850" s="42"/>
      <c r="DX850" s="42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</row>
    <row r="851" spans="1:139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  <c r="CW851" s="42"/>
      <c r="CX851" s="42"/>
      <c r="CY851" s="42"/>
      <c r="CZ851" s="42"/>
      <c r="DA851" s="42"/>
      <c r="DB851" s="42"/>
      <c r="DC851" s="42"/>
      <c r="DD851" s="42"/>
      <c r="DE851" s="42"/>
      <c r="DF851" s="42"/>
      <c r="DG851" s="42"/>
      <c r="DH851" s="42"/>
      <c r="DI851" s="42"/>
      <c r="DJ851" s="42"/>
      <c r="DK851" s="42"/>
      <c r="DL851" s="42"/>
      <c r="DM851" s="42"/>
      <c r="DN851" s="42"/>
      <c r="DO851" s="42"/>
      <c r="DP851" s="42"/>
      <c r="DQ851" s="42"/>
      <c r="DR851" s="42"/>
      <c r="DS851" s="42"/>
      <c r="DT851" s="42"/>
      <c r="DU851" s="42"/>
      <c r="DV851" s="42"/>
      <c r="DW851" s="42"/>
      <c r="DX851" s="42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</row>
    <row r="852" spans="1:139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  <c r="CW852" s="42"/>
      <c r="CX852" s="42"/>
      <c r="CY852" s="42"/>
      <c r="CZ852" s="42"/>
      <c r="DA852" s="42"/>
      <c r="DB852" s="42"/>
      <c r="DC852" s="42"/>
      <c r="DD852" s="42"/>
      <c r="DE852" s="42"/>
      <c r="DF852" s="42"/>
      <c r="DG852" s="42"/>
      <c r="DH852" s="42"/>
      <c r="DI852" s="42"/>
      <c r="DJ852" s="42"/>
      <c r="DK852" s="42"/>
      <c r="DL852" s="42"/>
      <c r="DM852" s="42"/>
      <c r="DN852" s="42"/>
      <c r="DO852" s="42"/>
      <c r="DP852" s="42"/>
      <c r="DQ852" s="42"/>
      <c r="DR852" s="42"/>
      <c r="DS852" s="42"/>
      <c r="DT852" s="42"/>
      <c r="DU852" s="42"/>
      <c r="DV852" s="42"/>
      <c r="DW852" s="42"/>
      <c r="DX852" s="42"/>
      <c r="DY852" s="42"/>
      <c r="DZ852" s="42"/>
      <c r="EA852" s="42"/>
      <c r="EB852" s="42"/>
      <c r="EC852" s="42"/>
      <c r="ED852" s="42"/>
      <c r="EE852" s="42"/>
      <c r="EF852" s="42"/>
      <c r="EG852" s="42"/>
      <c r="EH852" s="42"/>
      <c r="EI852" s="42"/>
    </row>
    <row r="853" spans="1:139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  <c r="CW853" s="42"/>
      <c r="CX853" s="42"/>
      <c r="CY853" s="42"/>
      <c r="CZ853" s="42"/>
      <c r="DA853" s="42"/>
      <c r="DB853" s="42"/>
      <c r="DC853" s="42"/>
      <c r="DD853" s="42"/>
      <c r="DE853" s="42"/>
      <c r="DF853" s="42"/>
      <c r="DG853" s="42"/>
      <c r="DH853" s="42"/>
      <c r="DI853" s="42"/>
      <c r="DJ853" s="42"/>
      <c r="DK853" s="42"/>
      <c r="DL853" s="42"/>
      <c r="DM853" s="42"/>
      <c r="DN853" s="42"/>
      <c r="DO853" s="42"/>
      <c r="DP853" s="42"/>
      <c r="DQ853" s="42"/>
      <c r="DR853" s="42"/>
      <c r="DS853" s="42"/>
      <c r="DT853" s="42"/>
      <c r="DU853" s="42"/>
      <c r="DV853" s="42"/>
      <c r="DW853" s="42"/>
      <c r="DX853" s="42"/>
      <c r="DY853" s="42"/>
      <c r="DZ853" s="42"/>
      <c r="EA853" s="42"/>
      <c r="EB853" s="42"/>
      <c r="EC853" s="42"/>
      <c r="ED853" s="42"/>
      <c r="EE853" s="42"/>
      <c r="EF853" s="42"/>
      <c r="EG853" s="42"/>
      <c r="EH853" s="42"/>
      <c r="EI853" s="42"/>
    </row>
    <row r="854" spans="1:139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  <c r="CW854" s="42"/>
      <c r="CX854" s="42"/>
      <c r="CY854" s="42"/>
      <c r="CZ854" s="42"/>
      <c r="DA854" s="42"/>
      <c r="DB854" s="42"/>
      <c r="DC854" s="42"/>
      <c r="DD854" s="42"/>
      <c r="DE854" s="42"/>
      <c r="DF854" s="42"/>
      <c r="DG854" s="42"/>
      <c r="DH854" s="42"/>
      <c r="DI854" s="42"/>
      <c r="DJ854" s="42"/>
      <c r="DK854" s="42"/>
      <c r="DL854" s="42"/>
      <c r="DM854" s="42"/>
      <c r="DN854" s="42"/>
      <c r="DO854" s="42"/>
      <c r="DP854" s="42"/>
      <c r="DQ854" s="42"/>
      <c r="DR854" s="42"/>
      <c r="DS854" s="42"/>
      <c r="DT854" s="42"/>
      <c r="DU854" s="42"/>
      <c r="DV854" s="42"/>
      <c r="DW854" s="42"/>
      <c r="DX854" s="42"/>
      <c r="DY854" s="42"/>
      <c r="DZ854" s="42"/>
      <c r="EA854" s="42"/>
      <c r="EB854" s="42"/>
      <c r="EC854" s="42"/>
      <c r="ED854" s="42"/>
      <c r="EE854" s="42"/>
      <c r="EF854" s="42"/>
      <c r="EG854" s="42"/>
      <c r="EH854" s="42"/>
      <c r="EI854" s="42"/>
    </row>
    <row r="855" spans="1:139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  <c r="CW855" s="42"/>
      <c r="CX855" s="42"/>
      <c r="CY855" s="42"/>
      <c r="CZ855" s="42"/>
      <c r="DA855" s="42"/>
      <c r="DB855" s="42"/>
      <c r="DC855" s="42"/>
      <c r="DD855" s="42"/>
      <c r="DE855" s="42"/>
      <c r="DF855" s="42"/>
      <c r="DG855" s="42"/>
      <c r="DH855" s="42"/>
      <c r="DI855" s="42"/>
      <c r="DJ855" s="42"/>
      <c r="DK855" s="42"/>
      <c r="DL855" s="42"/>
      <c r="DM855" s="42"/>
      <c r="DN855" s="42"/>
      <c r="DO855" s="42"/>
      <c r="DP855" s="42"/>
      <c r="DQ855" s="42"/>
      <c r="DR855" s="42"/>
      <c r="DS855" s="42"/>
      <c r="DT855" s="42"/>
      <c r="DU855" s="42"/>
      <c r="DV855" s="42"/>
      <c r="DW855" s="42"/>
      <c r="DX855" s="42"/>
      <c r="DY855" s="42"/>
      <c r="DZ855" s="42"/>
      <c r="EA855" s="42"/>
      <c r="EB855" s="42"/>
      <c r="EC855" s="42"/>
      <c r="ED855" s="42"/>
      <c r="EE855" s="42"/>
      <c r="EF855" s="42"/>
      <c r="EG855" s="42"/>
      <c r="EH855" s="42"/>
      <c r="EI855" s="42"/>
    </row>
    <row r="856" spans="1:139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  <c r="CW856" s="42"/>
      <c r="CX856" s="42"/>
      <c r="CY856" s="42"/>
      <c r="CZ856" s="42"/>
      <c r="DA856" s="42"/>
      <c r="DB856" s="42"/>
      <c r="DC856" s="42"/>
      <c r="DD856" s="42"/>
      <c r="DE856" s="42"/>
      <c r="DF856" s="42"/>
      <c r="DG856" s="42"/>
      <c r="DH856" s="42"/>
      <c r="DI856" s="42"/>
      <c r="DJ856" s="42"/>
      <c r="DK856" s="42"/>
      <c r="DL856" s="42"/>
      <c r="DM856" s="42"/>
      <c r="DN856" s="42"/>
      <c r="DO856" s="42"/>
      <c r="DP856" s="42"/>
      <c r="DQ856" s="42"/>
      <c r="DR856" s="42"/>
      <c r="DS856" s="42"/>
      <c r="DT856" s="42"/>
      <c r="DU856" s="42"/>
      <c r="DV856" s="42"/>
      <c r="DW856" s="42"/>
      <c r="DX856" s="42"/>
      <c r="DY856" s="42"/>
      <c r="DZ856" s="42"/>
      <c r="EA856" s="42"/>
      <c r="EB856" s="42"/>
      <c r="EC856" s="42"/>
      <c r="ED856" s="42"/>
      <c r="EE856" s="42"/>
      <c r="EF856" s="42"/>
      <c r="EG856" s="42"/>
      <c r="EH856" s="42"/>
      <c r="EI856" s="42"/>
    </row>
    <row r="857" spans="1:139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  <c r="CW857" s="42"/>
      <c r="CX857" s="42"/>
      <c r="CY857" s="42"/>
      <c r="CZ857" s="42"/>
      <c r="DA857" s="42"/>
      <c r="DB857" s="42"/>
      <c r="DC857" s="42"/>
      <c r="DD857" s="42"/>
      <c r="DE857" s="42"/>
      <c r="DF857" s="42"/>
      <c r="DG857" s="42"/>
      <c r="DH857" s="42"/>
      <c r="DI857" s="42"/>
      <c r="DJ857" s="42"/>
      <c r="DK857" s="42"/>
      <c r="DL857" s="42"/>
      <c r="DM857" s="42"/>
      <c r="DN857" s="42"/>
      <c r="DO857" s="42"/>
      <c r="DP857" s="42"/>
      <c r="DQ857" s="42"/>
      <c r="DR857" s="42"/>
      <c r="DS857" s="42"/>
      <c r="DT857" s="42"/>
      <c r="DU857" s="42"/>
      <c r="DV857" s="42"/>
      <c r="DW857" s="42"/>
      <c r="DX857" s="42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</row>
    <row r="858" spans="1:139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  <c r="CW858" s="42"/>
      <c r="CX858" s="42"/>
      <c r="CY858" s="42"/>
      <c r="CZ858" s="42"/>
      <c r="DA858" s="42"/>
      <c r="DB858" s="42"/>
      <c r="DC858" s="42"/>
      <c r="DD858" s="42"/>
      <c r="DE858" s="42"/>
      <c r="DF858" s="42"/>
      <c r="DG858" s="42"/>
      <c r="DH858" s="42"/>
      <c r="DI858" s="42"/>
      <c r="DJ858" s="42"/>
      <c r="DK858" s="42"/>
      <c r="DL858" s="42"/>
      <c r="DM858" s="42"/>
      <c r="DN858" s="42"/>
      <c r="DO858" s="42"/>
      <c r="DP858" s="42"/>
      <c r="DQ858" s="42"/>
      <c r="DR858" s="42"/>
      <c r="DS858" s="42"/>
      <c r="DT858" s="42"/>
      <c r="DU858" s="42"/>
      <c r="DV858" s="42"/>
      <c r="DW858" s="42"/>
      <c r="DX858" s="42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</row>
    <row r="859" spans="1:13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  <c r="CW859" s="42"/>
      <c r="CX859" s="42"/>
      <c r="CY859" s="42"/>
      <c r="CZ859" s="42"/>
      <c r="DA859" s="42"/>
      <c r="DB859" s="42"/>
      <c r="DC859" s="42"/>
      <c r="DD859" s="42"/>
      <c r="DE859" s="42"/>
      <c r="DF859" s="42"/>
      <c r="DG859" s="42"/>
      <c r="DH859" s="42"/>
      <c r="DI859" s="42"/>
      <c r="DJ859" s="42"/>
      <c r="DK859" s="42"/>
      <c r="DL859" s="42"/>
      <c r="DM859" s="42"/>
      <c r="DN859" s="42"/>
      <c r="DO859" s="42"/>
      <c r="DP859" s="42"/>
      <c r="DQ859" s="42"/>
      <c r="DR859" s="42"/>
      <c r="DS859" s="42"/>
      <c r="DT859" s="42"/>
      <c r="DU859" s="42"/>
      <c r="DV859" s="42"/>
      <c r="DW859" s="42"/>
      <c r="DX859" s="42"/>
      <c r="DY859" s="42"/>
      <c r="DZ859" s="42"/>
      <c r="EA859" s="42"/>
      <c r="EB859" s="42"/>
      <c r="EC859" s="42"/>
      <c r="ED859" s="42"/>
      <c r="EE859" s="42"/>
      <c r="EF859" s="42"/>
      <c r="EG859" s="42"/>
      <c r="EH859" s="42"/>
      <c r="EI859" s="42"/>
    </row>
    <row r="860" spans="1:139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  <c r="CW860" s="42"/>
      <c r="CX860" s="42"/>
      <c r="CY860" s="42"/>
      <c r="CZ860" s="42"/>
      <c r="DA860" s="42"/>
      <c r="DB860" s="42"/>
      <c r="DC860" s="42"/>
      <c r="DD860" s="42"/>
      <c r="DE860" s="42"/>
      <c r="DF860" s="42"/>
      <c r="DG860" s="42"/>
      <c r="DH860" s="42"/>
      <c r="DI860" s="42"/>
      <c r="DJ860" s="42"/>
      <c r="DK860" s="42"/>
      <c r="DL860" s="42"/>
      <c r="DM860" s="42"/>
      <c r="DN860" s="42"/>
      <c r="DO860" s="42"/>
      <c r="DP860" s="42"/>
      <c r="DQ860" s="42"/>
      <c r="DR860" s="42"/>
      <c r="DS860" s="42"/>
      <c r="DT860" s="42"/>
      <c r="DU860" s="42"/>
      <c r="DV860" s="42"/>
      <c r="DW860" s="42"/>
      <c r="DX860" s="42"/>
      <c r="DY860" s="42"/>
      <c r="DZ860" s="42"/>
      <c r="EA860" s="42"/>
      <c r="EB860" s="42"/>
      <c r="EC860" s="42"/>
      <c r="ED860" s="42"/>
      <c r="EE860" s="42"/>
      <c r="EF860" s="42"/>
      <c r="EG860" s="42"/>
      <c r="EH860" s="42"/>
      <c r="EI860" s="42"/>
    </row>
    <row r="861" spans="1:139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  <c r="CW861" s="42"/>
      <c r="CX861" s="42"/>
      <c r="CY861" s="42"/>
      <c r="CZ861" s="42"/>
      <c r="DA861" s="42"/>
      <c r="DB861" s="42"/>
      <c r="DC861" s="42"/>
      <c r="DD861" s="42"/>
      <c r="DE861" s="42"/>
      <c r="DF861" s="42"/>
      <c r="DG861" s="42"/>
      <c r="DH861" s="42"/>
      <c r="DI861" s="42"/>
      <c r="DJ861" s="42"/>
      <c r="DK861" s="42"/>
      <c r="DL861" s="42"/>
      <c r="DM861" s="42"/>
      <c r="DN861" s="42"/>
      <c r="DO861" s="42"/>
      <c r="DP861" s="42"/>
      <c r="DQ861" s="42"/>
      <c r="DR861" s="42"/>
      <c r="DS861" s="42"/>
      <c r="DT861" s="42"/>
      <c r="DU861" s="42"/>
      <c r="DV861" s="42"/>
      <c r="DW861" s="42"/>
      <c r="DX861" s="42"/>
      <c r="DY861" s="42"/>
      <c r="DZ861" s="42"/>
      <c r="EA861" s="42"/>
      <c r="EB861" s="42"/>
      <c r="EC861" s="42"/>
      <c r="ED861" s="42"/>
      <c r="EE861" s="42"/>
      <c r="EF861" s="42"/>
      <c r="EG861" s="42"/>
      <c r="EH861" s="42"/>
      <c r="EI861" s="42"/>
    </row>
    <row r="862" spans="1:139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  <c r="CW862" s="42"/>
      <c r="CX862" s="42"/>
      <c r="CY862" s="42"/>
      <c r="CZ862" s="42"/>
      <c r="DA862" s="42"/>
      <c r="DB862" s="42"/>
      <c r="DC862" s="42"/>
      <c r="DD862" s="42"/>
      <c r="DE862" s="42"/>
      <c r="DF862" s="42"/>
      <c r="DG862" s="42"/>
      <c r="DH862" s="42"/>
      <c r="DI862" s="42"/>
      <c r="DJ862" s="42"/>
      <c r="DK862" s="42"/>
      <c r="DL862" s="42"/>
      <c r="DM862" s="42"/>
      <c r="DN862" s="42"/>
      <c r="DO862" s="42"/>
      <c r="DP862" s="42"/>
      <c r="DQ862" s="42"/>
      <c r="DR862" s="42"/>
      <c r="DS862" s="42"/>
      <c r="DT862" s="42"/>
      <c r="DU862" s="42"/>
      <c r="DV862" s="42"/>
      <c r="DW862" s="42"/>
      <c r="DX862" s="42"/>
      <c r="DY862" s="42"/>
      <c r="DZ862" s="42"/>
      <c r="EA862" s="42"/>
      <c r="EB862" s="42"/>
      <c r="EC862" s="42"/>
      <c r="ED862" s="42"/>
      <c r="EE862" s="42"/>
      <c r="EF862" s="42"/>
      <c r="EG862" s="42"/>
      <c r="EH862" s="42"/>
      <c r="EI862" s="42"/>
    </row>
    <row r="863" spans="1:139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  <c r="CW863" s="42"/>
      <c r="CX863" s="42"/>
      <c r="CY863" s="42"/>
      <c r="CZ863" s="42"/>
      <c r="DA863" s="42"/>
      <c r="DB863" s="42"/>
      <c r="DC863" s="42"/>
      <c r="DD863" s="42"/>
      <c r="DE863" s="42"/>
      <c r="DF863" s="42"/>
      <c r="DG863" s="42"/>
      <c r="DH863" s="42"/>
      <c r="DI863" s="42"/>
      <c r="DJ863" s="42"/>
      <c r="DK863" s="42"/>
      <c r="DL863" s="42"/>
      <c r="DM863" s="42"/>
      <c r="DN863" s="42"/>
      <c r="DO863" s="42"/>
      <c r="DP863" s="42"/>
      <c r="DQ863" s="42"/>
      <c r="DR863" s="42"/>
      <c r="DS863" s="42"/>
      <c r="DT863" s="42"/>
      <c r="DU863" s="42"/>
      <c r="DV863" s="42"/>
      <c r="DW863" s="42"/>
      <c r="DX863" s="42"/>
      <c r="DY863" s="42"/>
      <c r="DZ863" s="42"/>
      <c r="EA863" s="42"/>
      <c r="EB863" s="42"/>
      <c r="EC863" s="42"/>
      <c r="ED863" s="42"/>
      <c r="EE863" s="42"/>
      <c r="EF863" s="42"/>
      <c r="EG863" s="42"/>
      <c r="EH863" s="42"/>
      <c r="EI863" s="42"/>
    </row>
    <row r="864" spans="1:139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  <c r="CW864" s="42"/>
      <c r="CX864" s="42"/>
      <c r="CY864" s="42"/>
      <c r="CZ864" s="42"/>
      <c r="DA864" s="42"/>
      <c r="DB864" s="42"/>
      <c r="DC864" s="42"/>
      <c r="DD864" s="42"/>
      <c r="DE864" s="42"/>
      <c r="DF864" s="42"/>
      <c r="DG864" s="42"/>
      <c r="DH864" s="42"/>
      <c r="DI864" s="42"/>
      <c r="DJ864" s="42"/>
      <c r="DK864" s="42"/>
      <c r="DL864" s="42"/>
      <c r="DM864" s="42"/>
      <c r="DN864" s="42"/>
      <c r="DO864" s="42"/>
      <c r="DP864" s="42"/>
      <c r="DQ864" s="42"/>
      <c r="DR864" s="42"/>
      <c r="DS864" s="42"/>
      <c r="DT864" s="42"/>
      <c r="DU864" s="42"/>
      <c r="DV864" s="42"/>
      <c r="DW864" s="42"/>
      <c r="DX864" s="42"/>
      <c r="DY864" s="42"/>
      <c r="DZ864" s="42"/>
      <c r="EA864" s="42"/>
      <c r="EB864" s="42"/>
      <c r="EC864" s="42"/>
      <c r="ED864" s="42"/>
      <c r="EE864" s="42"/>
      <c r="EF864" s="42"/>
      <c r="EG864" s="42"/>
      <c r="EH864" s="42"/>
      <c r="EI864" s="42"/>
    </row>
    <row r="865" spans="1:139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  <c r="CW865" s="42"/>
      <c r="CX865" s="42"/>
      <c r="CY865" s="42"/>
      <c r="CZ865" s="42"/>
      <c r="DA865" s="42"/>
      <c r="DB865" s="42"/>
      <c r="DC865" s="42"/>
      <c r="DD865" s="42"/>
      <c r="DE865" s="42"/>
      <c r="DF865" s="42"/>
      <c r="DG865" s="42"/>
      <c r="DH865" s="42"/>
      <c r="DI865" s="42"/>
      <c r="DJ865" s="42"/>
      <c r="DK865" s="42"/>
      <c r="DL865" s="42"/>
      <c r="DM865" s="42"/>
      <c r="DN865" s="42"/>
      <c r="DO865" s="42"/>
      <c r="DP865" s="42"/>
      <c r="DQ865" s="42"/>
      <c r="DR865" s="42"/>
      <c r="DS865" s="42"/>
      <c r="DT865" s="42"/>
      <c r="DU865" s="42"/>
      <c r="DV865" s="42"/>
      <c r="DW865" s="42"/>
      <c r="DX865" s="42"/>
      <c r="DY865" s="42"/>
      <c r="DZ865" s="42"/>
      <c r="EA865" s="42"/>
      <c r="EB865" s="42"/>
      <c r="EC865" s="42"/>
      <c r="ED865" s="42"/>
      <c r="EE865" s="42"/>
      <c r="EF865" s="42"/>
      <c r="EG865" s="42"/>
      <c r="EH865" s="42"/>
      <c r="EI865" s="42"/>
    </row>
    <row r="866" spans="1:139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  <c r="CW866" s="42"/>
      <c r="CX866" s="42"/>
      <c r="CY866" s="42"/>
      <c r="CZ866" s="42"/>
      <c r="DA866" s="42"/>
      <c r="DB866" s="42"/>
      <c r="DC866" s="42"/>
      <c r="DD866" s="42"/>
      <c r="DE866" s="42"/>
      <c r="DF866" s="42"/>
      <c r="DG866" s="42"/>
      <c r="DH866" s="42"/>
      <c r="DI866" s="42"/>
      <c r="DJ866" s="42"/>
      <c r="DK866" s="42"/>
      <c r="DL866" s="42"/>
      <c r="DM866" s="42"/>
      <c r="DN866" s="42"/>
      <c r="DO866" s="42"/>
      <c r="DP866" s="42"/>
      <c r="DQ866" s="42"/>
      <c r="DR866" s="42"/>
      <c r="DS866" s="42"/>
      <c r="DT866" s="42"/>
      <c r="DU866" s="42"/>
      <c r="DV866" s="42"/>
      <c r="DW866" s="42"/>
      <c r="DX866" s="42"/>
      <c r="DY866" s="42"/>
      <c r="DZ866" s="42"/>
      <c r="EA866" s="42"/>
      <c r="EB866" s="42"/>
      <c r="EC866" s="42"/>
      <c r="ED866" s="42"/>
      <c r="EE866" s="42"/>
      <c r="EF866" s="42"/>
      <c r="EG866" s="42"/>
      <c r="EH866" s="42"/>
      <c r="EI866" s="42"/>
    </row>
    <row r="867" spans="1:139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  <c r="CW867" s="42"/>
      <c r="CX867" s="42"/>
      <c r="CY867" s="42"/>
      <c r="CZ867" s="42"/>
      <c r="DA867" s="42"/>
      <c r="DB867" s="42"/>
      <c r="DC867" s="42"/>
      <c r="DD867" s="42"/>
      <c r="DE867" s="42"/>
      <c r="DF867" s="42"/>
      <c r="DG867" s="42"/>
      <c r="DH867" s="42"/>
      <c r="DI867" s="42"/>
      <c r="DJ867" s="42"/>
      <c r="DK867" s="42"/>
      <c r="DL867" s="42"/>
      <c r="DM867" s="42"/>
      <c r="DN867" s="42"/>
      <c r="DO867" s="42"/>
      <c r="DP867" s="42"/>
      <c r="DQ867" s="42"/>
      <c r="DR867" s="42"/>
      <c r="DS867" s="42"/>
      <c r="DT867" s="42"/>
      <c r="DU867" s="42"/>
      <c r="DV867" s="42"/>
      <c r="DW867" s="42"/>
      <c r="DX867" s="42"/>
      <c r="DY867" s="42"/>
      <c r="DZ867" s="42"/>
      <c r="EA867" s="42"/>
      <c r="EB867" s="42"/>
      <c r="EC867" s="42"/>
      <c r="ED867" s="42"/>
      <c r="EE867" s="42"/>
      <c r="EF867" s="42"/>
      <c r="EG867" s="42"/>
      <c r="EH867" s="42"/>
      <c r="EI867" s="42"/>
    </row>
    <row r="868" spans="1:139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  <c r="CW868" s="42"/>
      <c r="CX868" s="42"/>
      <c r="CY868" s="42"/>
      <c r="CZ868" s="42"/>
      <c r="DA868" s="42"/>
      <c r="DB868" s="42"/>
      <c r="DC868" s="42"/>
      <c r="DD868" s="42"/>
      <c r="DE868" s="42"/>
      <c r="DF868" s="42"/>
      <c r="DG868" s="42"/>
      <c r="DH868" s="42"/>
      <c r="DI868" s="42"/>
      <c r="DJ868" s="42"/>
      <c r="DK868" s="42"/>
      <c r="DL868" s="42"/>
      <c r="DM868" s="42"/>
      <c r="DN868" s="42"/>
      <c r="DO868" s="42"/>
      <c r="DP868" s="42"/>
      <c r="DQ868" s="42"/>
      <c r="DR868" s="42"/>
      <c r="DS868" s="42"/>
      <c r="DT868" s="42"/>
      <c r="DU868" s="42"/>
      <c r="DV868" s="42"/>
      <c r="DW868" s="42"/>
      <c r="DX868" s="42"/>
      <c r="DY868" s="42"/>
      <c r="DZ868" s="42"/>
      <c r="EA868" s="42"/>
      <c r="EB868" s="42"/>
      <c r="EC868" s="42"/>
      <c r="ED868" s="42"/>
      <c r="EE868" s="42"/>
      <c r="EF868" s="42"/>
      <c r="EG868" s="42"/>
      <c r="EH868" s="42"/>
      <c r="EI868" s="42"/>
    </row>
    <row r="869" spans="1:13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  <c r="CW869" s="42"/>
      <c r="CX869" s="42"/>
      <c r="CY869" s="42"/>
      <c r="CZ869" s="42"/>
      <c r="DA869" s="42"/>
      <c r="DB869" s="42"/>
      <c r="DC869" s="42"/>
      <c r="DD869" s="42"/>
      <c r="DE869" s="42"/>
      <c r="DF869" s="42"/>
      <c r="DG869" s="42"/>
      <c r="DH869" s="42"/>
      <c r="DI869" s="42"/>
      <c r="DJ869" s="42"/>
      <c r="DK869" s="42"/>
      <c r="DL869" s="42"/>
      <c r="DM869" s="42"/>
      <c r="DN869" s="42"/>
      <c r="DO869" s="42"/>
      <c r="DP869" s="42"/>
      <c r="DQ869" s="42"/>
      <c r="DR869" s="42"/>
      <c r="DS869" s="42"/>
      <c r="DT869" s="42"/>
      <c r="DU869" s="42"/>
      <c r="DV869" s="42"/>
      <c r="DW869" s="42"/>
      <c r="DX869" s="42"/>
      <c r="DY869" s="42"/>
      <c r="DZ869" s="42"/>
      <c r="EA869" s="42"/>
      <c r="EB869" s="42"/>
      <c r="EC869" s="42"/>
      <c r="ED869" s="42"/>
      <c r="EE869" s="42"/>
      <c r="EF869" s="42"/>
      <c r="EG869" s="42"/>
      <c r="EH869" s="42"/>
      <c r="EI869" s="42"/>
    </row>
    <row r="870" spans="1:139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  <c r="CW870" s="42"/>
      <c r="CX870" s="42"/>
      <c r="CY870" s="42"/>
      <c r="CZ870" s="42"/>
      <c r="DA870" s="42"/>
      <c r="DB870" s="42"/>
      <c r="DC870" s="42"/>
      <c r="DD870" s="42"/>
      <c r="DE870" s="42"/>
      <c r="DF870" s="42"/>
      <c r="DG870" s="42"/>
      <c r="DH870" s="42"/>
      <c r="DI870" s="42"/>
      <c r="DJ870" s="42"/>
      <c r="DK870" s="42"/>
      <c r="DL870" s="42"/>
      <c r="DM870" s="42"/>
      <c r="DN870" s="42"/>
      <c r="DO870" s="42"/>
      <c r="DP870" s="42"/>
      <c r="DQ870" s="42"/>
      <c r="DR870" s="42"/>
      <c r="DS870" s="42"/>
      <c r="DT870" s="42"/>
      <c r="DU870" s="42"/>
      <c r="DV870" s="42"/>
      <c r="DW870" s="42"/>
      <c r="DX870" s="42"/>
      <c r="DY870" s="42"/>
      <c r="DZ870" s="42"/>
      <c r="EA870" s="42"/>
      <c r="EB870" s="42"/>
      <c r="EC870" s="42"/>
      <c r="ED870" s="42"/>
      <c r="EE870" s="42"/>
      <c r="EF870" s="42"/>
      <c r="EG870" s="42"/>
      <c r="EH870" s="42"/>
      <c r="EI870" s="42"/>
    </row>
    <row r="871" spans="1:139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  <c r="CW871" s="42"/>
      <c r="CX871" s="42"/>
      <c r="CY871" s="42"/>
      <c r="CZ871" s="42"/>
      <c r="DA871" s="42"/>
      <c r="DB871" s="42"/>
      <c r="DC871" s="42"/>
      <c r="DD871" s="42"/>
      <c r="DE871" s="42"/>
      <c r="DF871" s="42"/>
      <c r="DG871" s="42"/>
      <c r="DH871" s="42"/>
      <c r="DI871" s="42"/>
      <c r="DJ871" s="42"/>
      <c r="DK871" s="42"/>
      <c r="DL871" s="42"/>
      <c r="DM871" s="42"/>
      <c r="DN871" s="42"/>
      <c r="DO871" s="42"/>
      <c r="DP871" s="42"/>
      <c r="DQ871" s="42"/>
      <c r="DR871" s="42"/>
      <c r="DS871" s="42"/>
      <c r="DT871" s="42"/>
      <c r="DU871" s="42"/>
      <c r="DV871" s="42"/>
      <c r="DW871" s="42"/>
      <c r="DX871" s="42"/>
      <c r="DY871" s="42"/>
      <c r="DZ871" s="42"/>
      <c r="EA871" s="42"/>
      <c r="EB871" s="42"/>
      <c r="EC871" s="42"/>
      <c r="ED871" s="42"/>
      <c r="EE871" s="42"/>
      <c r="EF871" s="42"/>
      <c r="EG871" s="42"/>
      <c r="EH871" s="42"/>
      <c r="EI871" s="42"/>
    </row>
    <row r="872" spans="1:139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  <c r="CW872" s="42"/>
      <c r="CX872" s="42"/>
      <c r="CY872" s="42"/>
      <c r="CZ872" s="42"/>
      <c r="DA872" s="42"/>
      <c r="DB872" s="42"/>
      <c r="DC872" s="42"/>
      <c r="DD872" s="42"/>
      <c r="DE872" s="42"/>
      <c r="DF872" s="42"/>
      <c r="DG872" s="42"/>
      <c r="DH872" s="42"/>
      <c r="DI872" s="42"/>
      <c r="DJ872" s="42"/>
      <c r="DK872" s="42"/>
      <c r="DL872" s="42"/>
      <c r="DM872" s="42"/>
      <c r="DN872" s="42"/>
      <c r="DO872" s="42"/>
      <c r="DP872" s="42"/>
      <c r="DQ872" s="42"/>
      <c r="DR872" s="42"/>
      <c r="DS872" s="42"/>
      <c r="DT872" s="42"/>
      <c r="DU872" s="42"/>
      <c r="DV872" s="42"/>
      <c r="DW872" s="42"/>
      <c r="DX872" s="42"/>
      <c r="DY872" s="42"/>
      <c r="DZ872" s="42"/>
      <c r="EA872" s="42"/>
      <c r="EB872" s="42"/>
      <c r="EC872" s="42"/>
      <c r="ED872" s="42"/>
      <c r="EE872" s="42"/>
      <c r="EF872" s="42"/>
      <c r="EG872" s="42"/>
      <c r="EH872" s="42"/>
      <c r="EI872" s="42"/>
    </row>
    <row r="873" spans="1:139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  <c r="CW873" s="42"/>
      <c r="CX873" s="42"/>
      <c r="CY873" s="42"/>
      <c r="CZ873" s="42"/>
      <c r="DA873" s="42"/>
      <c r="DB873" s="42"/>
      <c r="DC873" s="42"/>
      <c r="DD873" s="42"/>
      <c r="DE873" s="42"/>
      <c r="DF873" s="42"/>
      <c r="DG873" s="42"/>
      <c r="DH873" s="42"/>
      <c r="DI873" s="42"/>
      <c r="DJ873" s="42"/>
      <c r="DK873" s="42"/>
      <c r="DL873" s="42"/>
      <c r="DM873" s="42"/>
      <c r="DN873" s="42"/>
      <c r="DO873" s="42"/>
      <c r="DP873" s="42"/>
      <c r="DQ873" s="42"/>
      <c r="DR873" s="42"/>
      <c r="DS873" s="42"/>
      <c r="DT873" s="42"/>
      <c r="DU873" s="42"/>
      <c r="DV873" s="42"/>
      <c r="DW873" s="42"/>
      <c r="DX873" s="42"/>
      <c r="DY873" s="42"/>
      <c r="DZ873" s="42"/>
      <c r="EA873" s="42"/>
      <c r="EB873" s="42"/>
      <c r="EC873" s="42"/>
      <c r="ED873" s="42"/>
      <c r="EE873" s="42"/>
      <c r="EF873" s="42"/>
      <c r="EG873" s="42"/>
      <c r="EH873" s="42"/>
      <c r="EI873" s="42"/>
    </row>
    <row r="874" spans="1:139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  <c r="CW874" s="42"/>
      <c r="CX874" s="42"/>
      <c r="CY874" s="42"/>
      <c r="CZ874" s="42"/>
      <c r="DA874" s="42"/>
      <c r="DB874" s="42"/>
      <c r="DC874" s="42"/>
      <c r="DD874" s="42"/>
      <c r="DE874" s="42"/>
      <c r="DF874" s="42"/>
      <c r="DG874" s="42"/>
      <c r="DH874" s="42"/>
      <c r="DI874" s="42"/>
      <c r="DJ874" s="42"/>
      <c r="DK874" s="42"/>
      <c r="DL874" s="42"/>
      <c r="DM874" s="42"/>
      <c r="DN874" s="42"/>
      <c r="DO874" s="42"/>
      <c r="DP874" s="42"/>
      <c r="DQ874" s="42"/>
      <c r="DR874" s="42"/>
      <c r="DS874" s="42"/>
      <c r="DT874" s="42"/>
      <c r="DU874" s="42"/>
      <c r="DV874" s="42"/>
      <c r="DW874" s="42"/>
      <c r="DX874" s="42"/>
      <c r="DY874" s="42"/>
      <c r="DZ874" s="42"/>
      <c r="EA874" s="42"/>
      <c r="EB874" s="42"/>
      <c r="EC874" s="42"/>
      <c r="ED874" s="42"/>
      <c r="EE874" s="42"/>
      <c r="EF874" s="42"/>
      <c r="EG874" s="42"/>
      <c r="EH874" s="42"/>
      <c r="EI874" s="42"/>
    </row>
    <row r="875" spans="1:139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  <c r="CW875" s="42"/>
      <c r="CX875" s="42"/>
      <c r="CY875" s="42"/>
      <c r="CZ875" s="42"/>
      <c r="DA875" s="42"/>
      <c r="DB875" s="42"/>
      <c r="DC875" s="42"/>
      <c r="DD875" s="42"/>
      <c r="DE875" s="42"/>
      <c r="DF875" s="42"/>
      <c r="DG875" s="42"/>
      <c r="DH875" s="42"/>
      <c r="DI875" s="42"/>
      <c r="DJ875" s="42"/>
      <c r="DK875" s="42"/>
      <c r="DL875" s="42"/>
      <c r="DM875" s="42"/>
      <c r="DN875" s="42"/>
      <c r="DO875" s="42"/>
      <c r="DP875" s="42"/>
      <c r="DQ875" s="42"/>
      <c r="DR875" s="42"/>
      <c r="DS875" s="42"/>
      <c r="DT875" s="42"/>
      <c r="DU875" s="42"/>
      <c r="DV875" s="42"/>
      <c r="DW875" s="42"/>
      <c r="DX875" s="42"/>
      <c r="DY875" s="42"/>
      <c r="DZ875" s="42"/>
      <c r="EA875" s="42"/>
      <c r="EB875" s="42"/>
      <c r="EC875" s="42"/>
      <c r="ED875" s="42"/>
      <c r="EE875" s="42"/>
      <c r="EF875" s="42"/>
      <c r="EG875" s="42"/>
      <c r="EH875" s="42"/>
      <c r="EI875" s="42"/>
    </row>
    <row r="876" spans="1:139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  <c r="CW876" s="42"/>
      <c r="CX876" s="42"/>
      <c r="CY876" s="42"/>
      <c r="CZ876" s="42"/>
      <c r="DA876" s="42"/>
      <c r="DB876" s="42"/>
      <c r="DC876" s="42"/>
      <c r="DD876" s="42"/>
      <c r="DE876" s="42"/>
      <c r="DF876" s="42"/>
      <c r="DG876" s="42"/>
      <c r="DH876" s="42"/>
      <c r="DI876" s="42"/>
      <c r="DJ876" s="42"/>
      <c r="DK876" s="42"/>
      <c r="DL876" s="42"/>
      <c r="DM876" s="42"/>
      <c r="DN876" s="42"/>
      <c r="DO876" s="42"/>
      <c r="DP876" s="42"/>
      <c r="DQ876" s="42"/>
      <c r="DR876" s="42"/>
      <c r="DS876" s="42"/>
      <c r="DT876" s="42"/>
      <c r="DU876" s="42"/>
      <c r="DV876" s="42"/>
      <c r="DW876" s="42"/>
      <c r="DX876" s="42"/>
      <c r="DY876" s="42"/>
      <c r="DZ876" s="42"/>
      <c r="EA876" s="42"/>
      <c r="EB876" s="42"/>
      <c r="EC876" s="42"/>
      <c r="ED876" s="42"/>
      <c r="EE876" s="42"/>
      <c r="EF876" s="42"/>
      <c r="EG876" s="42"/>
      <c r="EH876" s="42"/>
      <c r="EI876" s="42"/>
    </row>
    <row r="877" spans="1:139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  <c r="CW877" s="42"/>
      <c r="CX877" s="42"/>
      <c r="CY877" s="42"/>
      <c r="CZ877" s="42"/>
      <c r="DA877" s="42"/>
      <c r="DB877" s="42"/>
      <c r="DC877" s="42"/>
      <c r="DD877" s="42"/>
      <c r="DE877" s="42"/>
      <c r="DF877" s="42"/>
      <c r="DG877" s="42"/>
      <c r="DH877" s="42"/>
      <c r="DI877" s="42"/>
      <c r="DJ877" s="42"/>
      <c r="DK877" s="42"/>
      <c r="DL877" s="42"/>
      <c r="DM877" s="42"/>
      <c r="DN877" s="42"/>
      <c r="DO877" s="42"/>
      <c r="DP877" s="42"/>
      <c r="DQ877" s="42"/>
      <c r="DR877" s="42"/>
      <c r="DS877" s="42"/>
      <c r="DT877" s="42"/>
      <c r="DU877" s="42"/>
      <c r="DV877" s="42"/>
      <c r="DW877" s="42"/>
      <c r="DX877" s="42"/>
      <c r="DY877" s="42"/>
      <c r="DZ877" s="42"/>
      <c r="EA877" s="42"/>
      <c r="EB877" s="42"/>
      <c r="EC877" s="42"/>
      <c r="ED877" s="42"/>
      <c r="EE877" s="42"/>
      <c r="EF877" s="42"/>
      <c r="EG877" s="42"/>
      <c r="EH877" s="42"/>
      <c r="EI877" s="42"/>
    </row>
    <row r="878" spans="1:139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  <c r="CW878" s="42"/>
      <c r="CX878" s="42"/>
      <c r="CY878" s="42"/>
      <c r="CZ878" s="42"/>
      <c r="DA878" s="42"/>
      <c r="DB878" s="42"/>
      <c r="DC878" s="42"/>
      <c r="DD878" s="42"/>
      <c r="DE878" s="42"/>
      <c r="DF878" s="42"/>
      <c r="DG878" s="42"/>
      <c r="DH878" s="42"/>
      <c r="DI878" s="42"/>
      <c r="DJ878" s="42"/>
      <c r="DK878" s="42"/>
      <c r="DL878" s="42"/>
      <c r="DM878" s="42"/>
      <c r="DN878" s="42"/>
      <c r="DO878" s="42"/>
      <c r="DP878" s="42"/>
      <c r="DQ878" s="42"/>
      <c r="DR878" s="42"/>
      <c r="DS878" s="42"/>
      <c r="DT878" s="42"/>
      <c r="DU878" s="42"/>
      <c r="DV878" s="42"/>
      <c r="DW878" s="42"/>
      <c r="DX878" s="42"/>
      <c r="DY878" s="42"/>
      <c r="DZ878" s="42"/>
      <c r="EA878" s="42"/>
      <c r="EB878" s="42"/>
      <c r="EC878" s="42"/>
      <c r="ED878" s="42"/>
      <c r="EE878" s="42"/>
      <c r="EF878" s="42"/>
      <c r="EG878" s="42"/>
      <c r="EH878" s="42"/>
      <c r="EI878" s="42"/>
    </row>
    <row r="879" spans="1:13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  <c r="CW879" s="42"/>
      <c r="CX879" s="42"/>
      <c r="CY879" s="42"/>
      <c r="CZ879" s="42"/>
      <c r="DA879" s="42"/>
      <c r="DB879" s="42"/>
      <c r="DC879" s="42"/>
      <c r="DD879" s="42"/>
      <c r="DE879" s="42"/>
      <c r="DF879" s="42"/>
      <c r="DG879" s="42"/>
      <c r="DH879" s="42"/>
      <c r="DI879" s="42"/>
      <c r="DJ879" s="42"/>
      <c r="DK879" s="42"/>
      <c r="DL879" s="42"/>
      <c r="DM879" s="42"/>
      <c r="DN879" s="42"/>
      <c r="DO879" s="42"/>
      <c r="DP879" s="42"/>
      <c r="DQ879" s="42"/>
      <c r="DR879" s="42"/>
      <c r="DS879" s="42"/>
      <c r="DT879" s="42"/>
      <c r="DU879" s="42"/>
      <c r="DV879" s="42"/>
      <c r="DW879" s="42"/>
      <c r="DX879" s="42"/>
      <c r="DY879" s="42"/>
      <c r="DZ879" s="42"/>
      <c r="EA879" s="42"/>
      <c r="EB879" s="42"/>
      <c r="EC879" s="42"/>
      <c r="ED879" s="42"/>
      <c r="EE879" s="42"/>
      <c r="EF879" s="42"/>
      <c r="EG879" s="42"/>
      <c r="EH879" s="42"/>
      <c r="EI879" s="42"/>
    </row>
    <row r="880" spans="1:139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  <c r="CW880" s="42"/>
      <c r="CX880" s="42"/>
      <c r="CY880" s="42"/>
      <c r="CZ880" s="42"/>
      <c r="DA880" s="42"/>
      <c r="DB880" s="42"/>
      <c r="DC880" s="42"/>
      <c r="DD880" s="42"/>
      <c r="DE880" s="42"/>
      <c r="DF880" s="42"/>
      <c r="DG880" s="42"/>
      <c r="DH880" s="42"/>
      <c r="DI880" s="42"/>
      <c r="DJ880" s="42"/>
      <c r="DK880" s="42"/>
      <c r="DL880" s="42"/>
      <c r="DM880" s="42"/>
      <c r="DN880" s="42"/>
      <c r="DO880" s="42"/>
      <c r="DP880" s="42"/>
      <c r="DQ880" s="42"/>
      <c r="DR880" s="42"/>
      <c r="DS880" s="42"/>
      <c r="DT880" s="42"/>
      <c r="DU880" s="42"/>
      <c r="DV880" s="42"/>
      <c r="DW880" s="42"/>
      <c r="DX880" s="42"/>
      <c r="DY880" s="42"/>
      <c r="DZ880" s="42"/>
      <c r="EA880" s="42"/>
      <c r="EB880" s="42"/>
      <c r="EC880" s="42"/>
      <c r="ED880" s="42"/>
      <c r="EE880" s="42"/>
      <c r="EF880" s="42"/>
      <c r="EG880" s="42"/>
      <c r="EH880" s="42"/>
      <c r="EI880" s="42"/>
    </row>
    <row r="881" spans="1:139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  <c r="CW881" s="42"/>
      <c r="CX881" s="42"/>
      <c r="CY881" s="42"/>
      <c r="CZ881" s="42"/>
      <c r="DA881" s="42"/>
      <c r="DB881" s="42"/>
      <c r="DC881" s="42"/>
      <c r="DD881" s="42"/>
      <c r="DE881" s="42"/>
      <c r="DF881" s="42"/>
      <c r="DG881" s="42"/>
      <c r="DH881" s="42"/>
      <c r="DI881" s="42"/>
      <c r="DJ881" s="42"/>
      <c r="DK881" s="42"/>
      <c r="DL881" s="42"/>
      <c r="DM881" s="42"/>
      <c r="DN881" s="42"/>
      <c r="DO881" s="42"/>
      <c r="DP881" s="42"/>
      <c r="DQ881" s="42"/>
      <c r="DR881" s="42"/>
      <c r="DS881" s="42"/>
      <c r="DT881" s="42"/>
      <c r="DU881" s="42"/>
      <c r="DV881" s="42"/>
      <c r="DW881" s="42"/>
      <c r="DX881" s="42"/>
      <c r="DY881" s="42"/>
      <c r="DZ881" s="42"/>
      <c r="EA881" s="42"/>
      <c r="EB881" s="42"/>
      <c r="EC881" s="42"/>
      <c r="ED881" s="42"/>
      <c r="EE881" s="42"/>
      <c r="EF881" s="42"/>
      <c r="EG881" s="42"/>
      <c r="EH881" s="42"/>
      <c r="EI881" s="42"/>
    </row>
    <row r="882" spans="1:139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  <c r="CW882" s="42"/>
      <c r="CX882" s="42"/>
      <c r="CY882" s="42"/>
      <c r="CZ882" s="42"/>
      <c r="DA882" s="42"/>
      <c r="DB882" s="42"/>
      <c r="DC882" s="42"/>
      <c r="DD882" s="42"/>
      <c r="DE882" s="42"/>
      <c r="DF882" s="42"/>
      <c r="DG882" s="42"/>
      <c r="DH882" s="42"/>
      <c r="DI882" s="42"/>
      <c r="DJ882" s="42"/>
      <c r="DK882" s="42"/>
      <c r="DL882" s="42"/>
      <c r="DM882" s="42"/>
      <c r="DN882" s="42"/>
      <c r="DO882" s="42"/>
      <c r="DP882" s="42"/>
      <c r="DQ882" s="42"/>
      <c r="DR882" s="42"/>
      <c r="DS882" s="42"/>
      <c r="DT882" s="42"/>
      <c r="DU882" s="42"/>
      <c r="DV882" s="42"/>
      <c r="DW882" s="42"/>
      <c r="DX882" s="42"/>
      <c r="DY882" s="42"/>
      <c r="DZ882" s="42"/>
      <c r="EA882" s="42"/>
      <c r="EB882" s="42"/>
      <c r="EC882" s="42"/>
      <c r="ED882" s="42"/>
      <c r="EE882" s="42"/>
      <c r="EF882" s="42"/>
      <c r="EG882" s="42"/>
      <c r="EH882" s="42"/>
      <c r="EI882" s="42"/>
    </row>
    <row r="883" spans="1:139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  <c r="CW883" s="42"/>
      <c r="CX883" s="42"/>
      <c r="CY883" s="42"/>
      <c r="CZ883" s="42"/>
      <c r="DA883" s="42"/>
      <c r="DB883" s="42"/>
      <c r="DC883" s="42"/>
      <c r="DD883" s="42"/>
      <c r="DE883" s="42"/>
      <c r="DF883" s="42"/>
      <c r="DG883" s="42"/>
      <c r="DH883" s="42"/>
      <c r="DI883" s="42"/>
      <c r="DJ883" s="42"/>
      <c r="DK883" s="42"/>
      <c r="DL883" s="42"/>
      <c r="DM883" s="42"/>
      <c r="DN883" s="42"/>
      <c r="DO883" s="42"/>
      <c r="DP883" s="42"/>
      <c r="DQ883" s="42"/>
      <c r="DR883" s="42"/>
      <c r="DS883" s="42"/>
      <c r="DT883" s="42"/>
      <c r="DU883" s="42"/>
      <c r="DV883" s="42"/>
      <c r="DW883" s="42"/>
      <c r="DX883" s="42"/>
      <c r="DY883" s="42"/>
      <c r="DZ883" s="42"/>
      <c r="EA883" s="42"/>
      <c r="EB883" s="42"/>
      <c r="EC883" s="42"/>
      <c r="ED883" s="42"/>
      <c r="EE883" s="42"/>
      <c r="EF883" s="42"/>
      <c r="EG883" s="42"/>
      <c r="EH883" s="42"/>
      <c r="EI883" s="42"/>
    </row>
    <row r="884" spans="1:139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  <c r="CW884" s="42"/>
      <c r="CX884" s="42"/>
      <c r="CY884" s="42"/>
      <c r="CZ884" s="42"/>
      <c r="DA884" s="42"/>
      <c r="DB884" s="42"/>
      <c r="DC884" s="42"/>
      <c r="DD884" s="42"/>
      <c r="DE884" s="42"/>
      <c r="DF884" s="42"/>
      <c r="DG884" s="42"/>
      <c r="DH884" s="42"/>
      <c r="DI884" s="42"/>
      <c r="DJ884" s="42"/>
      <c r="DK884" s="42"/>
      <c r="DL884" s="42"/>
      <c r="DM884" s="42"/>
      <c r="DN884" s="42"/>
      <c r="DO884" s="42"/>
      <c r="DP884" s="42"/>
      <c r="DQ884" s="42"/>
      <c r="DR884" s="42"/>
      <c r="DS884" s="42"/>
      <c r="DT884" s="42"/>
      <c r="DU884" s="42"/>
      <c r="DV884" s="42"/>
      <c r="DW884" s="42"/>
      <c r="DX884" s="42"/>
      <c r="DY884" s="42"/>
      <c r="DZ884" s="42"/>
      <c r="EA884" s="42"/>
      <c r="EB884" s="42"/>
      <c r="EC884" s="42"/>
      <c r="ED884" s="42"/>
      <c r="EE884" s="42"/>
      <c r="EF884" s="42"/>
      <c r="EG884" s="42"/>
      <c r="EH884" s="42"/>
      <c r="EI884" s="42"/>
    </row>
    <row r="885" spans="1:139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  <c r="CW885" s="42"/>
      <c r="CX885" s="42"/>
      <c r="CY885" s="42"/>
      <c r="CZ885" s="42"/>
      <c r="DA885" s="42"/>
      <c r="DB885" s="42"/>
      <c r="DC885" s="42"/>
      <c r="DD885" s="42"/>
      <c r="DE885" s="42"/>
      <c r="DF885" s="42"/>
      <c r="DG885" s="42"/>
      <c r="DH885" s="42"/>
      <c r="DI885" s="42"/>
      <c r="DJ885" s="42"/>
      <c r="DK885" s="42"/>
      <c r="DL885" s="42"/>
      <c r="DM885" s="42"/>
      <c r="DN885" s="42"/>
      <c r="DO885" s="42"/>
      <c r="DP885" s="42"/>
      <c r="DQ885" s="42"/>
      <c r="DR885" s="42"/>
      <c r="DS885" s="42"/>
      <c r="DT885" s="42"/>
      <c r="DU885" s="42"/>
      <c r="DV885" s="42"/>
      <c r="DW885" s="42"/>
      <c r="DX885" s="42"/>
      <c r="DY885" s="42"/>
      <c r="DZ885" s="42"/>
      <c r="EA885" s="42"/>
      <c r="EB885" s="42"/>
      <c r="EC885" s="42"/>
      <c r="ED885" s="42"/>
      <c r="EE885" s="42"/>
      <c r="EF885" s="42"/>
      <c r="EG885" s="42"/>
      <c r="EH885" s="42"/>
      <c r="EI885" s="42"/>
    </row>
    <row r="886" spans="1:139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  <c r="CW886" s="42"/>
      <c r="CX886" s="42"/>
      <c r="CY886" s="42"/>
      <c r="CZ886" s="42"/>
      <c r="DA886" s="42"/>
      <c r="DB886" s="42"/>
      <c r="DC886" s="42"/>
      <c r="DD886" s="42"/>
      <c r="DE886" s="42"/>
      <c r="DF886" s="42"/>
      <c r="DG886" s="42"/>
      <c r="DH886" s="42"/>
      <c r="DI886" s="42"/>
      <c r="DJ886" s="42"/>
      <c r="DK886" s="42"/>
      <c r="DL886" s="42"/>
      <c r="DM886" s="42"/>
      <c r="DN886" s="42"/>
      <c r="DO886" s="42"/>
      <c r="DP886" s="42"/>
      <c r="DQ886" s="42"/>
      <c r="DR886" s="42"/>
      <c r="DS886" s="42"/>
      <c r="DT886" s="42"/>
      <c r="DU886" s="42"/>
      <c r="DV886" s="42"/>
      <c r="DW886" s="42"/>
      <c r="DX886" s="42"/>
      <c r="DY886" s="42"/>
      <c r="DZ886" s="42"/>
      <c r="EA886" s="42"/>
      <c r="EB886" s="42"/>
      <c r="EC886" s="42"/>
      <c r="ED886" s="42"/>
      <c r="EE886" s="42"/>
      <c r="EF886" s="42"/>
      <c r="EG886" s="42"/>
      <c r="EH886" s="42"/>
      <c r="EI886" s="42"/>
    </row>
    <row r="887" spans="1:139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  <c r="CW887" s="42"/>
      <c r="CX887" s="42"/>
      <c r="CY887" s="42"/>
      <c r="CZ887" s="42"/>
      <c r="DA887" s="42"/>
      <c r="DB887" s="42"/>
      <c r="DC887" s="42"/>
      <c r="DD887" s="42"/>
      <c r="DE887" s="42"/>
      <c r="DF887" s="42"/>
      <c r="DG887" s="42"/>
      <c r="DH887" s="42"/>
      <c r="DI887" s="42"/>
      <c r="DJ887" s="42"/>
      <c r="DK887" s="42"/>
      <c r="DL887" s="42"/>
      <c r="DM887" s="42"/>
      <c r="DN887" s="42"/>
      <c r="DO887" s="42"/>
      <c r="DP887" s="42"/>
      <c r="DQ887" s="42"/>
      <c r="DR887" s="42"/>
      <c r="DS887" s="42"/>
      <c r="DT887" s="42"/>
      <c r="DU887" s="42"/>
      <c r="DV887" s="42"/>
      <c r="DW887" s="42"/>
      <c r="DX887" s="42"/>
      <c r="DY887" s="42"/>
      <c r="DZ887" s="42"/>
      <c r="EA887" s="42"/>
      <c r="EB887" s="42"/>
      <c r="EC887" s="42"/>
      <c r="ED887" s="42"/>
      <c r="EE887" s="42"/>
      <c r="EF887" s="42"/>
      <c r="EG887" s="42"/>
      <c r="EH887" s="42"/>
      <c r="EI887" s="42"/>
    </row>
    <row r="888" spans="1:139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  <c r="CW888" s="42"/>
      <c r="CX888" s="42"/>
      <c r="CY888" s="42"/>
      <c r="CZ888" s="42"/>
      <c r="DA888" s="42"/>
      <c r="DB888" s="42"/>
      <c r="DC888" s="42"/>
      <c r="DD888" s="42"/>
      <c r="DE888" s="42"/>
      <c r="DF888" s="42"/>
      <c r="DG888" s="42"/>
      <c r="DH888" s="42"/>
      <c r="DI888" s="42"/>
      <c r="DJ888" s="42"/>
      <c r="DK888" s="42"/>
      <c r="DL888" s="42"/>
      <c r="DM888" s="42"/>
      <c r="DN888" s="42"/>
      <c r="DO888" s="42"/>
      <c r="DP888" s="42"/>
      <c r="DQ888" s="42"/>
      <c r="DR888" s="42"/>
      <c r="DS888" s="42"/>
      <c r="DT888" s="42"/>
      <c r="DU888" s="42"/>
      <c r="DV888" s="42"/>
      <c r="DW888" s="42"/>
      <c r="DX888" s="42"/>
      <c r="DY888" s="42"/>
      <c r="DZ888" s="42"/>
      <c r="EA888" s="42"/>
      <c r="EB888" s="42"/>
      <c r="EC888" s="42"/>
      <c r="ED888" s="42"/>
      <c r="EE888" s="42"/>
      <c r="EF888" s="42"/>
      <c r="EG888" s="42"/>
      <c r="EH888" s="42"/>
      <c r="EI888" s="42"/>
    </row>
    <row r="889" spans="1:13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  <c r="CW889" s="42"/>
      <c r="CX889" s="42"/>
      <c r="CY889" s="42"/>
      <c r="CZ889" s="42"/>
      <c r="DA889" s="42"/>
      <c r="DB889" s="42"/>
      <c r="DC889" s="42"/>
      <c r="DD889" s="42"/>
      <c r="DE889" s="42"/>
      <c r="DF889" s="42"/>
      <c r="DG889" s="42"/>
      <c r="DH889" s="42"/>
      <c r="DI889" s="42"/>
      <c r="DJ889" s="42"/>
      <c r="DK889" s="42"/>
      <c r="DL889" s="42"/>
      <c r="DM889" s="42"/>
      <c r="DN889" s="42"/>
      <c r="DO889" s="42"/>
      <c r="DP889" s="42"/>
      <c r="DQ889" s="42"/>
      <c r="DR889" s="42"/>
      <c r="DS889" s="42"/>
      <c r="DT889" s="42"/>
      <c r="DU889" s="42"/>
      <c r="DV889" s="42"/>
      <c r="DW889" s="42"/>
      <c r="DX889" s="42"/>
      <c r="DY889" s="42"/>
      <c r="DZ889" s="42"/>
      <c r="EA889" s="42"/>
      <c r="EB889" s="42"/>
      <c r="EC889" s="42"/>
      <c r="ED889" s="42"/>
      <c r="EE889" s="42"/>
      <c r="EF889" s="42"/>
      <c r="EG889" s="42"/>
      <c r="EH889" s="42"/>
      <c r="EI889" s="42"/>
    </row>
    <row r="890" spans="1:139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  <c r="CW890" s="42"/>
      <c r="CX890" s="42"/>
      <c r="CY890" s="42"/>
      <c r="CZ890" s="42"/>
      <c r="DA890" s="42"/>
      <c r="DB890" s="42"/>
      <c r="DC890" s="42"/>
      <c r="DD890" s="42"/>
      <c r="DE890" s="42"/>
      <c r="DF890" s="42"/>
      <c r="DG890" s="42"/>
      <c r="DH890" s="42"/>
      <c r="DI890" s="42"/>
      <c r="DJ890" s="42"/>
      <c r="DK890" s="42"/>
      <c r="DL890" s="42"/>
      <c r="DM890" s="42"/>
      <c r="DN890" s="42"/>
      <c r="DO890" s="42"/>
      <c r="DP890" s="42"/>
      <c r="DQ890" s="42"/>
      <c r="DR890" s="42"/>
      <c r="DS890" s="42"/>
      <c r="DT890" s="42"/>
      <c r="DU890" s="42"/>
      <c r="DV890" s="42"/>
      <c r="DW890" s="42"/>
      <c r="DX890" s="42"/>
      <c r="DY890" s="42"/>
      <c r="DZ890" s="42"/>
      <c r="EA890" s="42"/>
      <c r="EB890" s="42"/>
      <c r="EC890" s="42"/>
      <c r="ED890" s="42"/>
      <c r="EE890" s="42"/>
      <c r="EF890" s="42"/>
      <c r="EG890" s="42"/>
      <c r="EH890" s="42"/>
      <c r="EI890" s="42"/>
    </row>
    <row r="891" spans="1:139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  <c r="CW891" s="42"/>
      <c r="CX891" s="42"/>
      <c r="CY891" s="42"/>
      <c r="CZ891" s="42"/>
      <c r="DA891" s="42"/>
      <c r="DB891" s="42"/>
      <c r="DC891" s="42"/>
      <c r="DD891" s="42"/>
      <c r="DE891" s="42"/>
      <c r="DF891" s="42"/>
      <c r="DG891" s="42"/>
      <c r="DH891" s="42"/>
      <c r="DI891" s="42"/>
      <c r="DJ891" s="42"/>
      <c r="DK891" s="42"/>
      <c r="DL891" s="42"/>
      <c r="DM891" s="42"/>
      <c r="DN891" s="42"/>
      <c r="DO891" s="42"/>
      <c r="DP891" s="42"/>
      <c r="DQ891" s="42"/>
      <c r="DR891" s="42"/>
      <c r="DS891" s="42"/>
      <c r="DT891" s="42"/>
      <c r="DU891" s="42"/>
      <c r="DV891" s="42"/>
      <c r="DW891" s="42"/>
      <c r="DX891" s="42"/>
      <c r="DY891" s="42"/>
      <c r="DZ891" s="42"/>
      <c r="EA891" s="42"/>
      <c r="EB891" s="42"/>
      <c r="EC891" s="42"/>
      <c r="ED891" s="42"/>
      <c r="EE891" s="42"/>
      <c r="EF891" s="42"/>
      <c r="EG891" s="42"/>
      <c r="EH891" s="42"/>
      <c r="EI891" s="42"/>
    </row>
    <row r="892" spans="1:139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  <c r="CW892" s="42"/>
      <c r="CX892" s="42"/>
      <c r="CY892" s="42"/>
      <c r="CZ892" s="42"/>
      <c r="DA892" s="42"/>
      <c r="DB892" s="42"/>
      <c r="DC892" s="42"/>
      <c r="DD892" s="42"/>
      <c r="DE892" s="42"/>
      <c r="DF892" s="42"/>
      <c r="DG892" s="42"/>
      <c r="DH892" s="42"/>
      <c r="DI892" s="42"/>
      <c r="DJ892" s="42"/>
      <c r="DK892" s="42"/>
      <c r="DL892" s="42"/>
      <c r="DM892" s="42"/>
      <c r="DN892" s="42"/>
      <c r="DO892" s="42"/>
      <c r="DP892" s="42"/>
      <c r="DQ892" s="42"/>
      <c r="DR892" s="42"/>
      <c r="DS892" s="42"/>
      <c r="DT892" s="42"/>
      <c r="DU892" s="42"/>
      <c r="DV892" s="42"/>
      <c r="DW892" s="42"/>
      <c r="DX892" s="42"/>
      <c r="DY892" s="42"/>
      <c r="DZ892" s="42"/>
      <c r="EA892" s="42"/>
      <c r="EB892" s="42"/>
      <c r="EC892" s="42"/>
      <c r="ED892" s="42"/>
      <c r="EE892" s="42"/>
      <c r="EF892" s="42"/>
      <c r="EG892" s="42"/>
      <c r="EH892" s="42"/>
      <c r="EI892" s="42"/>
    </row>
    <row r="893" spans="1:139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  <c r="CW893" s="42"/>
      <c r="CX893" s="42"/>
      <c r="CY893" s="42"/>
      <c r="CZ893" s="42"/>
      <c r="DA893" s="42"/>
      <c r="DB893" s="42"/>
      <c r="DC893" s="42"/>
      <c r="DD893" s="42"/>
      <c r="DE893" s="42"/>
      <c r="DF893" s="42"/>
      <c r="DG893" s="42"/>
      <c r="DH893" s="42"/>
      <c r="DI893" s="42"/>
      <c r="DJ893" s="42"/>
      <c r="DK893" s="42"/>
      <c r="DL893" s="42"/>
      <c r="DM893" s="42"/>
      <c r="DN893" s="42"/>
      <c r="DO893" s="42"/>
      <c r="DP893" s="42"/>
      <c r="DQ893" s="42"/>
      <c r="DR893" s="42"/>
      <c r="DS893" s="42"/>
      <c r="DT893" s="42"/>
      <c r="DU893" s="42"/>
      <c r="DV893" s="42"/>
      <c r="DW893" s="42"/>
      <c r="DX893" s="42"/>
      <c r="DY893" s="42"/>
      <c r="DZ893" s="42"/>
      <c r="EA893" s="42"/>
      <c r="EB893" s="42"/>
      <c r="EC893" s="42"/>
      <c r="ED893" s="42"/>
      <c r="EE893" s="42"/>
      <c r="EF893" s="42"/>
      <c r="EG893" s="42"/>
      <c r="EH893" s="42"/>
      <c r="EI893" s="42"/>
    </row>
    <row r="894" spans="1:139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  <c r="CW894" s="42"/>
      <c r="CX894" s="42"/>
      <c r="CY894" s="42"/>
      <c r="CZ894" s="42"/>
      <c r="DA894" s="42"/>
      <c r="DB894" s="42"/>
      <c r="DC894" s="42"/>
      <c r="DD894" s="42"/>
      <c r="DE894" s="42"/>
      <c r="DF894" s="42"/>
      <c r="DG894" s="42"/>
      <c r="DH894" s="42"/>
      <c r="DI894" s="42"/>
      <c r="DJ894" s="42"/>
      <c r="DK894" s="42"/>
      <c r="DL894" s="42"/>
      <c r="DM894" s="42"/>
      <c r="DN894" s="42"/>
      <c r="DO894" s="42"/>
      <c r="DP894" s="42"/>
      <c r="DQ894" s="42"/>
      <c r="DR894" s="42"/>
      <c r="DS894" s="42"/>
      <c r="DT894" s="42"/>
      <c r="DU894" s="42"/>
      <c r="DV894" s="42"/>
      <c r="DW894" s="42"/>
      <c r="DX894" s="42"/>
      <c r="DY894" s="42"/>
      <c r="DZ894" s="42"/>
      <c r="EA894" s="42"/>
      <c r="EB894" s="42"/>
      <c r="EC894" s="42"/>
      <c r="ED894" s="42"/>
      <c r="EE894" s="42"/>
      <c r="EF894" s="42"/>
      <c r="EG894" s="42"/>
      <c r="EH894" s="42"/>
      <c r="EI894" s="42"/>
    </row>
    <row r="895" spans="1:139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  <c r="CW895" s="42"/>
      <c r="CX895" s="42"/>
      <c r="CY895" s="42"/>
      <c r="CZ895" s="42"/>
      <c r="DA895" s="42"/>
      <c r="DB895" s="42"/>
      <c r="DC895" s="42"/>
      <c r="DD895" s="42"/>
      <c r="DE895" s="42"/>
      <c r="DF895" s="42"/>
      <c r="DG895" s="42"/>
      <c r="DH895" s="42"/>
      <c r="DI895" s="42"/>
      <c r="DJ895" s="42"/>
      <c r="DK895" s="42"/>
      <c r="DL895" s="42"/>
      <c r="DM895" s="42"/>
      <c r="DN895" s="42"/>
      <c r="DO895" s="42"/>
      <c r="DP895" s="42"/>
      <c r="DQ895" s="42"/>
      <c r="DR895" s="42"/>
      <c r="DS895" s="42"/>
      <c r="DT895" s="42"/>
      <c r="DU895" s="42"/>
      <c r="DV895" s="42"/>
      <c r="DW895" s="42"/>
      <c r="DX895" s="42"/>
      <c r="DY895" s="42"/>
      <c r="DZ895" s="42"/>
      <c r="EA895" s="42"/>
      <c r="EB895" s="42"/>
      <c r="EC895" s="42"/>
      <c r="ED895" s="42"/>
      <c r="EE895" s="42"/>
      <c r="EF895" s="42"/>
      <c r="EG895" s="42"/>
      <c r="EH895" s="42"/>
      <c r="EI895" s="42"/>
    </row>
    <row r="896" spans="1:139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  <c r="CW896" s="42"/>
      <c r="CX896" s="42"/>
      <c r="CY896" s="42"/>
      <c r="CZ896" s="42"/>
      <c r="DA896" s="42"/>
      <c r="DB896" s="42"/>
      <c r="DC896" s="42"/>
      <c r="DD896" s="42"/>
      <c r="DE896" s="42"/>
      <c r="DF896" s="42"/>
      <c r="DG896" s="42"/>
      <c r="DH896" s="42"/>
      <c r="DI896" s="42"/>
      <c r="DJ896" s="42"/>
      <c r="DK896" s="42"/>
      <c r="DL896" s="42"/>
      <c r="DM896" s="42"/>
      <c r="DN896" s="42"/>
      <c r="DO896" s="42"/>
      <c r="DP896" s="42"/>
      <c r="DQ896" s="42"/>
      <c r="DR896" s="42"/>
      <c r="DS896" s="42"/>
      <c r="DT896" s="42"/>
      <c r="DU896" s="42"/>
      <c r="DV896" s="42"/>
      <c r="DW896" s="42"/>
      <c r="DX896" s="42"/>
      <c r="DY896" s="42"/>
      <c r="DZ896" s="42"/>
      <c r="EA896" s="42"/>
      <c r="EB896" s="42"/>
      <c r="EC896" s="42"/>
      <c r="ED896" s="42"/>
      <c r="EE896" s="42"/>
      <c r="EF896" s="42"/>
      <c r="EG896" s="42"/>
      <c r="EH896" s="42"/>
      <c r="EI896" s="42"/>
    </row>
    <row r="897" spans="1:139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  <c r="CW897" s="42"/>
      <c r="CX897" s="42"/>
      <c r="CY897" s="42"/>
      <c r="CZ897" s="42"/>
      <c r="DA897" s="42"/>
      <c r="DB897" s="42"/>
      <c r="DC897" s="42"/>
      <c r="DD897" s="42"/>
      <c r="DE897" s="42"/>
      <c r="DF897" s="42"/>
      <c r="DG897" s="42"/>
      <c r="DH897" s="42"/>
      <c r="DI897" s="42"/>
      <c r="DJ897" s="42"/>
      <c r="DK897" s="42"/>
      <c r="DL897" s="42"/>
      <c r="DM897" s="42"/>
      <c r="DN897" s="42"/>
      <c r="DO897" s="42"/>
      <c r="DP897" s="42"/>
      <c r="DQ897" s="42"/>
      <c r="DR897" s="42"/>
      <c r="DS897" s="42"/>
      <c r="DT897" s="42"/>
      <c r="DU897" s="42"/>
      <c r="DV897" s="42"/>
      <c r="DW897" s="42"/>
      <c r="DX897" s="42"/>
      <c r="DY897" s="42"/>
      <c r="DZ897" s="42"/>
      <c r="EA897" s="42"/>
      <c r="EB897" s="42"/>
      <c r="EC897" s="42"/>
      <c r="ED897" s="42"/>
      <c r="EE897" s="42"/>
      <c r="EF897" s="42"/>
      <c r="EG897" s="42"/>
      <c r="EH897" s="42"/>
      <c r="EI897" s="42"/>
    </row>
    <row r="898" spans="1:139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  <c r="CW898" s="42"/>
      <c r="CX898" s="42"/>
      <c r="CY898" s="42"/>
      <c r="CZ898" s="42"/>
      <c r="DA898" s="42"/>
      <c r="DB898" s="42"/>
      <c r="DC898" s="42"/>
      <c r="DD898" s="42"/>
      <c r="DE898" s="42"/>
      <c r="DF898" s="42"/>
      <c r="DG898" s="42"/>
      <c r="DH898" s="42"/>
      <c r="DI898" s="42"/>
      <c r="DJ898" s="42"/>
      <c r="DK898" s="42"/>
      <c r="DL898" s="42"/>
      <c r="DM898" s="42"/>
      <c r="DN898" s="42"/>
      <c r="DO898" s="42"/>
      <c r="DP898" s="42"/>
      <c r="DQ898" s="42"/>
      <c r="DR898" s="42"/>
      <c r="DS898" s="42"/>
      <c r="DT898" s="42"/>
      <c r="DU898" s="42"/>
      <c r="DV898" s="42"/>
      <c r="DW898" s="42"/>
      <c r="DX898" s="42"/>
      <c r="DY898" s="42"/>
      <c r="DZ898" s="42"/>
      <c r="EA898" s="42"/>
      <c r="EB898" s="42"/>
      <c r="EC898" s="42"/>
      <c r="ED898" s="42"/>
      <c r="EE898" s="42"/>
      <c r="EF898" s="42"/>
      <c r="EG898" s="42"/>
      <c r="EH898" s="42"/>
      <c r="EI898" s="42"/>
    </row>
    <row r="899" spans="1:13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  <c r="CW899" s="42"/>
      <c r="CX899" s="42"/>
      <c r="CY899" s="42"/>
      <c r="CZ899" s="42"/>
      <c r="DA899" s="42"/>
      <c r="DB899" s="42"/>
      <c r="DC899" s="42"/>
      <c r="DD899" s="42"/>
      <c r="DE899" s="42"/>
      <c r="DF899" s="42"/>
      <c r="DG899" s="42"/>
      <c r="DH899" s="42"/>
      <c r="DI899" s="42"/>
      <c r="DJ899" s="42"/>
      <c r="DK899" s="42"/>
      <c r="DL899" s="42"/>
      <c r="DM899" s="42"/>
      <c r="DN899" s="42"/>
      <c r="DO899" s="42"/>
      <c r="DP899" s="42"/>
      <c r="DQ899" s="42"/>
      <c r="DR899" s="42"/>
      <c r="DS899" s="42"/>
      <c r="DT899" s="42"/>
      <c r="DU899" s="42"/>
      <c r="DV899" s="42"/>
      <c r="DW899" s="42"/>
      <c r="DX899" s="42"/>
      <c r="DY899" s="42"/>
      <c r="DZ899" s="42"/>
      <c r="EA899" s="42"/>
      <c r="EB899" s="42"/>
      <c r="EC899" s="42"/>
      <c r="ED899" s="42"/>
      <c r="EE899" s="42"/>
      <c r="EF899" s="42"/>
      <c r="EG899" s="42"/>
      <c r="EH899" s="42"/>
      <c r="EI899" s="42"/>
    </row>
    <row r="900" spans="1:139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  <c r="CW900" s="42"/>
      <c r="CX900" s="42"/>
      <c r="CY900" s="42"/>
      <c r="CZ900" s="42"/>
      <c r="DA900" s="42"/>
      <c r="DB900" s="42"/>
      <c r="DC900" s="42"/>
      <c r="DD900" s="42"/>
      <c r="DE900" s="42"/>
      <c r="DF900" s="42"/>
      <c r="DG900" s="42"/>
      <c r="DH900" s="42"/>
      <c r="DI900" s="42"/>
      <c r="DJ900" s="42"/>
      <c r="DK900" s="42"/>
      <c r="DL900" s="42"/>
      <c r="DM900" s="42"/>
      <c r="DN900" s="42"/>
      <c r="DO900" s="42"/>
      <c r="DP900" s="42"/>
      <c r="DQ900" s="42"/>
      <c r="DR900" s="42"/>
      <c r="DS900" s="42"/>
      <c r="DT900" s="42"/>
      <c r="DU900" s="42"/>
      <c r="DV900" s="42"/>
      <c r="DW900" s="42"/>
      <c r="DX900" s="42"/>
      <c r="DY900" s="42"/>
      <c r="DZ900" s="42"/>
      <c r="EA900" s="42"/>
      <c r="EB900" s="42"/>
      <c r="EC900" s="42"/>
      <c r="ED900" s="42"/>
      <c r="EE900" s="42"/>
      <c r="EF900" s="42"/>
      <c r="EG900" s="42"/>
      <c r="EH900" s="42"/>
      <c r="EI900" s="42"/>
    </row>
    <row r="901" spans="1:139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  <c r="CW901" s="42"/>
      <c r="CX901" s="42"/>
      <c r="CY901" s="42"/>
      <c r="CZ901" s="42"/>
      <c r="DA901" s="42"/>
      <c r="DB901" s="42"/>
      <c r="DC901" s="42"/>
      <c r="DD901" s="42"/>
      <c r="DE901" s="42"/>
      <c r="DF901" s="42"/>
      <c r="DG901" s="42"/>
      <c r="DH901" s="42"/>
      <c r="DI901" s="42"/>
      <c r="DJ901" s="42"/>
      <c r="DK901" s="42"/>
      <c r="DL901" s="42"/>
      <c r="DM901" s="42"/>
      <c r="DN901" s="42"/>
      <c r="DO901" s="42"/>
      <c r="DP901" s="42"/>
      <c r="DQ901" s="42"/>
      <c r="DR901" s="42"/>
      <c r="DS901" s="42"/>
      <c r="DT901" s="42"/>
      <c r="DU901" s="42"/>
      <c r="DV901" s="42"/>
      <c r="DW901" s="42"/>
      <c r="DX901" s="42"/>
      <c r="DY901" s="42"/>
      <c r="DZ901" s="42"/>
      <c r="EA901" s="42"/>
      <c r="EB901" s="42"/>
      <c r="EC901" s="42"/>
      <c r="ED901" s="42"/>
      <c r="EE901" s="42"/>
      <c r="EF901" s="42"/>
      <c r="EG901" s="42"/>
      <c r="EH901" s="42"/>
      <c r="EI901" s="42"/>
    </row>
    <row r="902" spans="1:139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  <c r="CW902" s="42"/>
      <c r="CX902" s="42"/>
      <c r="CY902" s="42"/>
      <c r="CZ902" s="42"/>
      <c r="DA902" s="42"/>
      <c r="DB902" s="42"/>
      <c r="DC902" s="42"/>
      <c r="DD902" s="42"/>
      <c r="DE902" s="42"/>
      <c r="DF902" s="42"/>
      <c r="DG902" s="42"/>
      <c r="DH902" s="42"/>
      <c r="DI902" s="42"/>
      <c r="DJ902" s="42"/>
      <c r="DK902" s="42"/>
      <c r="DL902" s="42"/>
      <c r="DM902" s="42"/>
      <c r="DN902" s="42"/>
      <c r="DO902" s="42"/>
      <c r="DP902" s="42"/>
      <c r="DQ902" s="42"/>
      <c r="DR902" s="42"/>
      <c r="DS902" s="42"/>
      <c r="DT902" s="42"/>
      <c r="DU902" s="42"/>
      <c r="DV902" s="42"/>
      <c r="DW902" s="42"/>
      <c r="DX902" s="42"/>
      <c r="DY902" s="42"/>
      <c r="DZ902" s="42"/>
      <c r="EA902" s="42"/>
      <c r="EB902" s="42"/>
      <c r="EC902" s="42"/>
      <c r="ED902" s="42"/>
      <c r="EE902" s="42"/>
      <c r="EF902" s="42"/>
      <c r="EG902" s="42"/>
      <c r="EH902" s="42"/>
      <c r="EI902" s="42"/>
    </row>
    <row r="903" spans="1:139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  <c r="CW903" s="42"/>
      <c r="CX903" s="42"/>
      <c r="CY903" s="42"/>
      <c r="CZ903" s="42"/>
      <c r="DA903" s="42"/>
      <c r="DB903" s="42"/>
      <c r="DC903" s="42"/>
      <c r="DD903" s="42"/>
      <c r="DE903" s="42"/>
      <c r="DF903" s="42"/>
      <c r="DG903" s="42"/>
      <c r="DH903" s="42"/>
      <c r="DI903" s="42"/>
      <c r="DJ903" s="42"/>
      <c r="DK903" s="42"/>
      <c r="DL903" s="42"/>
      <c r="DM903" s="42"/>
      <c r="DN903" s="42"/>
      <c r="DO903" s="42"/>
      <c r="DP903" s="42"/>
      <c r="DQ903" s="42"/>
      <c r="DR903" s="42"/>
      <c r="DS903" s="42"/>
      <c r="DT903" s="42"/>
      <c r="DU903" s="42"/>
      <c r="DV903" s="42"/>
      <c r="DW903" s="42"/>
      <c r="DX903" s="42"/>
      <c r="DY903" s="42"/>
      <c r="DZ903" s="42"/>
      <c r="EA903" s="42"/>
      <c r="EB903" s="42"/>
      <c r="EC903" s="42"/>
      <c r="ED903" s="42"/>
      <c r="EE903" s="42"/>
      <c r="EF903" s="42"/>
      <c r="EG903" s="42"/>
      <c r="EH903" s="42"/>
      <c r="EI903" s="42"/>
    </row>
    <row r="904" spans="1:139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  <c r="CW904" s="42"/>
      <c r="CX904" s="42"/>
      <c r="CY904" s="42"/>
      <c r="CZ904" s="42"/>
      <c r="DA904" s="42"/>
      <c r="DB904" s="42"/>
      <c r="DC904" s="42"/>
      <c r="DD904" s="42"/>
      <c r="DE904" s="42"/>
      <c r="DF904" s="42"/>
      <c r="DG904" s="42"/>
      <c r="DH904" s="42"/>
      <c r="DI904" s="42"/>
      <c r="DJ904" s="42"/>
      <c r="DK904" s="42"/>
      <c r="DL904" s="42"/>
      <c r="DM904" s="42"/>
      <c r="DN904" s="42"/>
      <c r="DO904" s="42"/>
      <c r="DP904" s="42"/>
      <c r="DQ904" s="42"/>
      <c r="DR904" s="42"/>
      <c r="DS904" s="42"/>
      <c r="DT904" s="42"/>
      <c r="DU904" s="42"/>
      <c r="DV904" s="42"/>
      <c r="DW904" s="42"/>
      <c r="DX904" s="42"/>
      <c r="DY904" s="42"/>
      <c r="DZ904" s="42"/>
      <c r="EA904" s="42"/>
      <c r="EB904" s="42"/>
      <c r="EC904" s="42"/>
      <c r="ED904" s="42"/>
      <c r="EE904" s="42"/>
      <c r="EF904" s="42"/>
      <c r="EG904" s="42"/>
      <c r="EH904" s="42"/>
      <c r="EI904" s="42"/>
    </row>
    <row r="905" spans="1:139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  <c r="CW905" s="42"/>
      <c r="CX905" s="42"/>
      <c r="CY905" s="42"/>
      <c r="CZ905" s="42"/>
      <c r="DA905" s="42"/>
      <c r="DB905" s="42"/>
      <c r="DC905" s="42"/>
      <c r="DD905" s="42"/>
      <c r="DE905" s="42"/>
      <c r="DF905" s="42"/>
      <c r="DG905" s="42"/>
      <c r="DH905" s="42"/>
      <c r="DI905" s="42"/>
      <c r="DJ905" s="42"/>
      <c r="DK905" s="42"/>
      <c r="DL905" s="42"/>
      <c r="DM905" s="42"/>
      <c r="DN905" s="42"/>
      <c r="DO905" s="42"/>
      <c r="DP905" s="42"/>
      <c r="DQ905" s="42"/>
      <c r="DR905" s="42"/>
      <c r="DS905" s="42"/>
      <c r="DT905" s="42"/>
      <c r="DU905" s="42"/>
      <c r="DV905" s="42"/>
      <c r="DW905" s="42"/>
      <c r="DX905" s="42"/>
      <c r="DY905" s="42"/>
      <c r="DZ905" s="42"/>
      <c r="EA905" s="42"/>
      <c r="EB905" s="42"/>
      <c r="EC905" s="42"/>
      <c r="ED905" s="42"/>
      <c r="EE905" s="42"/>
      <c r="EF905" s="42"/>
      <c r="EG905" s="42"/>
      <c r="EH905" s="42"/>
      <c r="EI905" s="42"/>
    </row>
    <row r="906" spans="1:139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  <c r="CW906" s="42"/>
      <c r="CX906" s="42"/>
      <c r="CY906" s="42"/>
      <c r="CZ906" s="42"/>
      <c r="DA906" s="42"/>
      <c r="DB906" s="42"/>
      <c r="DC906" s="42"/>
      <c r="DD906" s="42"/>
      <c r="DE906" s="42"/>
      <c r="DF906" s="42"/>
      <c r="DG906" s="42"/>
      <c r="DH906" s="42"/>
      <c r="DI906" s="42"/>
      <c r="DJ906" s="42"/>
      <c r="DK906" s="42"/>
      <c r="DL906" s="42"/>
      <c r="DM906" s="42"/>
      <c r="DN906" s="42"/>
      <c r="DO906" s="42"/>
      <c r="DP906" s="42"/>
      <c r="DQ906" s="42"/>
      <c r="DR906" s="42"/>
      <c r="DS906" s="42"/>
      <c r="DT906" s="42"/>
      <c r="DU906" s="42"/>
      <c r="DV906" s="42"/>
      <c r="DW906" s="42"/>
      <c r="DX906" s="42"/>
      <c r="DY906" s="42"/>
      <c r="DZ906" s="42"/>
      <c r="EA906" s="42"/>
      <c r="EB906" s="42"/>
      <c r="EC906" s="42"/>
      <c r="ED906" s="42"/>
      <c r="EE906" s="42"/>
      <c r="EF906" s="42"/>
      <c r="EG906" s="42"/>
      <c r="EH906" s="42"/>
      <c r="EI906" s="42"/>
    </row>
    <row r="907" spans="1:139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  <c r="CW907" s="42"/>
      <c r="CX907" s="42"/>
      <c r="CY907" s="42"/>
      <c r="CZ907" s="42"/>
      <c r="DA907" s="42"/>
      <c r="DB907" s="42"/>
      <c r="DC907" s="42"/>
      <c r="DD907" s="42"/>
      <c r="DE907" s="42"/>
      <c r="DF907" s="42"/>
      <c r="DG907" s="42"/>
      <c r="DH907" s="42"/>
      <c r="DI907" s="42"/>
      <c r="DJ907" s="42"/>
      <c r="DK907" s="42"/>
      <c r="DL907" s="42"/>
      <c r="DM907" s="42"/>
      <c r="DN907" s="42"/>
      <c r="DO907" s="42"/>
      <c r="DP907" s="42"/>
      <c r="DQ907" s="42"/>
      <c r="DR907" s="42"/>
      <c r="DS907" s="42"/>
      <c r="DT907" s="42"/>
      <c r="DU907" s="42"/>
      <c r="DV907" s="42"/>
      <c r="DW907" s="42"/>
      <c r="DX907" s="42"/>
      <c r="DY907" s="42"/>
      <c r="DZ907" s="42"/>
      <c r="EA907" s="42"/>
      <c r="EB907" s="42"/>
      <c r="EC907" s="42"/>
      <c r="ED907" s="42"/>
      <c r="EE907" s="42"/>
      <c r="EF907" s="42"/>
      <c r="EG907" s="42"/>
      <c r="EH907" s="42"/>
      <c r="EI907" s="42"/>
    </row>
    <row r="908" spans="1:139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  <c r="CW908" s="42"/>
      <c r="CX908" s="42"/>
      <c r="CY908" s="42"/>
      <c r="CZ908" s="42"/>
      <c r="DA908" s="42"/>
      <c r="DB908" s="42"/>
      <c r="DC908" s="42"/>
      <c r="DD908" s="42"/>
      <c r="DE908" s="42"/>
      <c r="DF908" s="42"/>
      <c r="DG908" s="42"/>
      <c r="DH908" s="42"/>
      <c r="DI908" s="42"/>
      <c r="DJ908" s="42"/>
      <c r="DK908" s="42"/>
      <c r="DL908" s="42"/>
      <c r="DM908" s="42"/>
      <c r="DN908" s="42"/>
      <c r="DO908" s="42"/>
      <c r="DP908" s="42"/>
      <c r="DQ908" s="42"/>
      <c r="DR908" s="42"/>
      <c r="DS908" s="42"/>
      <c r="DT908" s="42"/>
      <c r="DU908" s="42"/>
      <c r="DV908" s="42"/>
      <c r="DW908" s="42"/>
      <c r="DX908" s="42"/>
      <c r="DY908" s="42"/>
      <c r="DZ908" s="42"/>
      <c r="EA908" s="42"/>
      <c r="EB908" s="42"/>
      <c r="EC908" s="42"/>
      <c r="ED908" s="42"/>
      <c r="EE908" s="42"/>
      <c r="EF908" s="42"/>
      <c r="EG908" s="42"/>
      <c r="EH908" s="42"/>
      <c r="EI908" s="42"/>
    </row>
    <row r="909" spans="1:13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  <c r="CW909" s="42"/>
      <c r="CX909" s="42"/>
      <c r="CY909" s="42"/>
      <c r="CZ909" s="42"/>
      <c r="DA909" s="42"/>
      <c r="DB909" s="42"/>
      <c r="DC909" s="42"/>
      <c r="DD909" s="42"/>
      <c r="DE909" s="42"/>
      <c r="DF909" s="42"/>
      <c r="DG909" s="42"/>
      <c r="DH909" s="42"/>
      <c r="DI909" s="42"/>
      <c r="DJ909" s="42"/>
      <c r="DK909" s="42"/>
      <c r="DL909" s="42"/>
      <c r="DM909" s="42"/>
      <c r="DN909" s="42"/>
      <c r="DO909" s="42"/>
      <c r="DP909" s="42"/>
      <c r="DQ909" s="42"/>
      <c r="DR909" s="42"/>
      <c r="DS909" s="42"/>
      <c r="DT909" s="42"/>
      <c r="DU909" s="42"/>
      <c r="DV909" s="42"/>
      <c r="DW909" s="42"/>
      <c r="DX909" s="42"/>
      <c r="DY909" s="42"/>
      <c r="DZ909" s="42"/>
      <c r="EA909" s="42"/>
      <c r="EB909" s="42"/>
      <c r="EC909" s="42"/>
      <c r="ED909" s="42"/>
      <c r="EE909" s="42"/>
      <c r="EF909" s="42"/>
      <c r="EG909" s="42"/>
      <c r="EH909" s="42"/>
      <c r="EI909" s="42"/>
    </row>
    <row r="910" spans="1:139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  <c r="CW910" s="42"/>
      <c r="CX910" s="42"/>
      <c r="CY910" s="42"/>
      <c r="CZ910" s="42"/>
      <c r="DA910" s="42"/>
      <c r="DB910" s="42"/>
      <c r="DC910" s="42"/>
      <c r="DD910" s="42"/>
      <c r="DE910" s="42"/>
      <c r="DF910" s="42"/>
      <c r="DG910" s="42"/>
      <c r="DH910" s="42"/>
      <c r="DI910" s="42"/>
      <c r="DJ910" s="42"/>
      <c r="DK910" s="42"/>
      <c r="DL910" s="42"/>
      <c r="DM910" s="42"/>
      <c r="DN910" s="42"/>
      <c r="DO910" s="42"/>
      <c r="DP910" s="42"/>
      <c r="DQ910" s="42"/>
      <c r="DR910" s="42"/>
      <c r="DS910" s="42"/>
      <c r="DT910" s="42"/>
      <c r="DU910" s="42"/>
      <c r="DV910" s="42"/>
      <c r="DW910" s="42"/>
      <c r="DX910" s="42"/>
      <c r="DY910" s="42"/>
      <c r="DZ910" s="42"/>
      <c r="EA910" s="42"/>
      <c r="EB910" s="42"/>
      <c r="EC910" s="42"/>
      <c r="ED910" s="42"/>
      <c r="EE910" s="42"/>
      <c r="EF910" s="42"/>
      <c r="EG910" s="42"/>
      <c r="EH910" s="42"/>
      <c r="EI910" s="42"/>
    </row>
    <row r="911" spans="1:139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  <c r="CW911" s="42"/>
      <c r="CX911" s="42"/>
      <c r="CY911" s="42"/>
      <c r="CZ911" s="42"/>
      <c r="DA911" s="42"/>
      <c r="DB911" s="42"/>
      <c r="DC911" s="42"/>
      <c r="DD911" s="42"/>
      <c r="DE911" s="42"/>
      <c r="DF911" s="42"/>
      <c r="DG911" s="42"/>
      <c r="DH911" s="42"/>
      <c r="DI911" s="42"/>
      <c r="DJ911" s="42"/>
      <c r="DK911" s="42"/>
      <c r="DL911" s="42"/>
      <c r="DM911" s="42"/>
      <c r="DN911" s="42"/>
      <c r="DO911" s="42"/>
      <c r="DP911" s="42"/>
      <c r="DQ911" s="42"/>
      <c r="DR911" s="42"/>
      <c r="DS911" s="42"/>
      <c r="DT911" s="42"/>
      <c r="DU911" s="42"/>
      <c r="DV911" s="42"/>
      <c r="DW911" s="42"/>
      <c r="DX911" s="42"/>
      <c r="DY911" s="42"/>
      <c r="DZ911" s="42"/>
      <c r="EA911" s="42"/>
      <c r="EB911" s="42"/>
      <c r="EC911" s="42"/>
      <c r="ED911" s="42"/>
      <c r="EE911" s="42"/>
      <c r="EF911" s="42"/>
      <c r="EG911" s="42"/>
      <c r="EH911" s="42"/>
      <c r="EI911" s="42"/>
    </row>
    <row r="912" spans="1:139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  <c r="CW912" s="42"/>
      <c r="CX912" s="42"/>
      <c r="CY912" s="42"/>
      <c r="CZ912" s="42"/>
      <c r="DA912" s="42"/>
      <c r="DB912" s="42"/>
      <c r="DC912" s="42"/>
      <c r="DD912" s="42"/>
      <c r="DE912" s="42"/>
      <c r="DF912" s="42"/>
      <c r="DG912" s="42"/>
      <c r="DH912" s="42"/>
      <c r="DI912" s="42"/>
      <c r="DJ912" s="42"/>
      <c r="DK912" s="42"/>
      <c r="DL912" s="42"/>
      <c r="DM912" s="42"/>
      <c r="DN912" s="42"/>
      <c r="DO912" s="42"/>
      <c r="DP912" s="42"/>
      <c r="DQ912" s="42"/>
      <c r="DR912" s="42"/>
      <c r="DS912" s="42"/>
      <c r="DT912" s="42"/>
      <c r="DU912" s="42"/>
      <c r="DV912" s="42"/>
      <c r="DW912" s="42"/>
      <c r="DX912" s="42"/>
      <c r="DY912" s="42"/>
      <c r="DZ912" s="42"/>
      <c r="EA912" s="42"/>
      <c r="EB912" s="42"/>
      <c r="EC912" s="42"/>
      <c r="ED912" s="42"/>
      <c r="EE912" s="42"/>
      <c r="EF912" s="42"/>
      <c r="EG912" s="42"/>
      <c r="EH912" s="42"/>
      <c r="EI912" s="42"/>
    </row>
    <row r="913" spans="1:139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  <c r="CW913" s="42"/>
      <c r="CX913" s="42"/>
      <c r="CY913" s="42"/>
      <c r="CZ913" s="42"/>
      <c r="DA913" s="42"/>
      <c r="DB913" s="42"/>
      <c r="DC913" s="42"/>
      <c r="DD913" s="42"/>
      <c r="DE913" s="42"/>
      <c r="DF913" s="42"/>
      <c r="DG913" s="42"/>
      <c r="DH913" s="42"/>
      <c r="DI913" s="42"/>
      <c r="DJ913" s="42"/>
      <c r="DK913" s="42"/>
      <c r="DL913" s="42"/>
      <c r="DM913" s="42"/>
      <c r="DN913" s="42"/>
      <c r="DO913" s="42"/>
      <c r="DP913" s="42"/>
      <c r="DQ913" s="42"/>
      <c r="DR913" s="42"/>
      <c r="DS913" s="42"/>
      <c r="DT913" s="42"/>
      <c r="DU913" s="42"/>
      <c r="DV913" s="42"/>
      <c r="DW913" s="42"/>
      <c r="DX913" s="42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</row>
    <row r="914" spans="1:139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  <c r="CW914" s="42"/>
      <c r="CX914" s="42"/>
      <c r="CY914" s="42"/>
      <c r="CZ914" s="42"/>
      <c r="DA914" s="42"/>
      <c r="DB914" s="42"/>
      <c r="DC914" s="42"/>
      <c r="DD914" s="42"/>
      <c r="DE914" s="42"/>
      <c r="DF914" s="42"/>
      <c r="DG914" s="42"/>
      <c r="DH914" s="42"/>
      <c r="DI914" s="42"/>
      <c r="DJ914" s="42"/>
      <c r="DK914" s="42"/>
      <c r="DL914" s="42"/>
      <c r="DM914" s="42"/>
      <c r="DN914" s="42"/>
      <c r="DO914" s="42"/>
      <c r="DP914" s="42"/>
      <c r="DQ914" s="42"/>
      <c r="DR914" s="42"/>
      <c r="DS914" s="42"/>
      <c r="DT914" s="42"/>
      <c r="DU914" s="42"/>
      <c r="DV914" s="42"/>
      <c r="DW914" s="42"/>
      <c r="DX914" s="42"/>
      <c r="DY914" s="42"/>
      <c r="DZ914" s="42"/>
      <c r="EA914" s="42"/>
      <c r="EB914" s="42"/>
      <c r="EC914" s="42"/>
      <c r="ED914" s="42"/>
      <c r="EE914" s="42"/>
      <c r="EF914" s="42"/>
      <c r="EG914" s="42"/>
      <c r="EH914" s="42"/>
      <c r="EI914" s="42"/>
    </row>
    <row r="915" spans="1:139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  <c r="CW915" s="42"/>
      <c r="CX915" s="42"/>
      <c r="CY915" s="42"/>
      <c r="CZ915" s="42"/>
      <c r="DA915" s="42"/>
      <c r="DB915" s="42"/>
      <c r="DC915" s="42"/>
      <c r="DD915" s="42"/>
      <c r="DE915" s="42"/>
      <c r="DF915" s="42"/>
      <c r="DG915" s="42"/>
      <c r="DH915" s="42"/>
      <c r="DI915" s="42"/>
      <c r="DJ915" s="42"/>
      <c r="DK915" s="42"/>
      <c r="DL915" s="42"/>
      <c r="DM915" s="42"/>
      <c r="DN915" s="42"/>
      <c r="DO915" s="42"/>
      <c r="DP915" s="42"/>
      <c r="DQ915" s="42"/>
      <c r="DR915" s="42"/>
      <c r="DS915" s="42"/>
      <c r="DT915" s="42"/>
      <c r="DU915" s="42"/>
      <c r="DV915" s="42"/>
      <c r="DW915" s="42"/>
      <c r="DX915" s="42"/>
      <c r="DY915" s="42"/>
      <c r="DZ915" s="42"/>
      <c r="EA915" s="42"/>
      <c r="EB915" s="42"/>
      <c r="EC915" s="42"/>
      <c r="ED915" s="42"/>
      <c r="EE915" s="42"/>
      <c r="EF915" s="42"/>
      <c r="EG915" s="42"/>
      <c r="EH915" s="42"/>
      <c r="EI915" s="42"/>
    </row>
    <row r="916" spans="1:139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  <c r="CW916" s="42"/>
      <c r="CX916" s="42"/>
      <c r="CY916" s="42"/>
      <c r="CZ916" s="42"/>
      <c r="DA916" s="42"/>
      <c r="DB916" s="42"/>
      <c r="DC916" s="42"/>
      <c r="DD916" s="42"/>
      <c r="DE916" s="42"/>
      <c r="DF916" s="42"/>
      <c r="DG916" s="42"/>
      <c r="DH916" s="42"/>
      <c r="DI916" s="42"/>
      <c r="DJ916" s="42"/>
      <c r="DK916" s="42"/>
      <c r="DL916" s="42"/>
      <c r="DM916" s="42"/>
      <c r="DN916" s="42"/>
      <c r="DO916" s="42"/>
      <c r="DP916" s="42"/>
      <c r="DQ916" s="42"/>
      <c r="DR916" s="42"/>
      <c r="DS916" s="42"/>
      <c r="DT916" s="42"/>
      <c r="DU916" s="42"/>
      <c r="DV916" s="42"/>
      <c r="DW916" s="42"/>
      <c r="DX916" s="42"/>
      <c r="DY916" s="42"/>
      <c r="DZ916" s="42"/>
      <c r="EA916" s="42"/>
      <c r="EB916" s="42"/>
      <c r="EC916" s="42"/>
      <c r="ED916" s="42"/>
      <c r="EE916" s="42"/>
      <c r="EF916" s="42"/>
      <c r="EG916" s="42"/>
      <c r="EH916" s="42"/>
      <c r="EI916" s="42"/>
    </row>
    <row r="917" spans="1:139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  <c r="CW917" s="42"/>
      <c r="CX917" s="42"/>
      <c r="CY917" s="42"/>
      <c r="CZ917" s="42"/>
      <c r="DA917" s="42"/>
      <c r="DB917" s="42"/>
      <c r="DC917" s="42"/>
      <c r="DD917" s="42"/>
      <c r="DE917" s="42"/>
      <c r="DF917" s="42"/>
      <c r="DG917" s="42"/>
      <c r="DH917" s="42"/>
      <c r="DI917" s="42"/>
      <c r="DJ917" s="42"/>
      <c r="DK917" s="42"/>
      <c r="DL917" s="42"/>
      <c r="DM917" s="42"/>
      <c r="DN917" s="42"/>
      <c r="DO917" s="42"/>
      <c r="DP917" s="42"/>
      <c r="DQ917" s="42"/>
      <c r="DR917" s="42"/>
      <c r="DS917" s="42"/>
      <c r="DT917" s="42"/>
      <c r="DU917" s="42"/>
      <c r="DV917" s="42"/>
      <c r="DW917" s="42"/>
      <c r="DX917" s="42"/>
      <c r="DY917" s="42"/>
      <c r="DZ917" s="42"/>
      <c r="EA917" s="42"/>
      <c r="EB917" s="42"/>
      <c r="EC917" s="42"/>
      <c r="ED917" s="42"/>
      <c r="EE917" s="42"/>
      <c r="EF917" s="42"/>
      <c r="EG917" s="42"/>
      <c r="EH917" s="42"/>
      <c r="EI917" s="42"/>
    </row>
    <row r="918" spans="1:139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  <c r="CW918" s="42"/>
      <c r="CX918" s="42"/>
      <c r="CY918" s="42"/>
      <c r="CZ918" s="42"/>
      <c r="DA918" s="42"/>
      <c r="DB918" s="42"/>
      <c r="DC918" s="42"/>
      <c r="DD918" s="42"/>
      <c r="DE918" s="42"/>
      <c r="DF918" s="42"/>
      <c r="DG918" s="42"/>
      <c r="DH918" s="42"/>
      <c r="DI918" s="42"/>
      <c r="DJ918" s="42"/>
      <c r="DK918" s="42"/>
      <c r="DL918" s="42"/>
      <c r="DM918" s="42"/>
      <c r="DN918" s="42"/>
      <c r="DO918" s="42"/>
      <c r="DP918" s="42"/>
      <c r="DQ918" s="42"/>
      <c r="DR918" s="42"/>
      <c r="DS918" s="42"/>
      <c r="DT918" s="42"/>
      <c r="DU918" s="42"/>
      <c r="DV918" s="42"/>
      <c r="DW918" s="42"/>
      <c r="DX918" s="42"/>
      <c r="DY918" s="42"/>
      <c r="DZ918" s="42"/>
      <c r="EA918" s="42"/>
      <c r="EB918" s="42"/>
      <c r="EC918" s="42"/>
      <c r="ED918" s="42"/>
      <c r="EE918" s="42"/>
      <c r="EF918" s="42"/>
      <c r="EG918" s="42"/>
      <c r="EH918" s="42"/>
      <c r="EI918" s="42"/>
    </row>
    <row r="919" spans="1:13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  <c r="CW919" s="42"/>
      <c r="CX919" s="42"/>
      <c r="CY919" s="42"/>
      <c r="CZ919" s="42"/>
      <c r="DA919" s="42"/>
      <c r="DB919" s="42"/>
      <c r="DC919" s="42"/>
      <c r="DD919" s="42"/>
      <c r="DE919" s="42"/>
      <c r="DF919" s="42"/>
      <c r="DG919" s="42"/>
      <c r="DH919" s="42"/>
      <c r="DI919" s="42"/>
      <c r="DJ919" s="42"/>
      <c r="DK919" s="42"/>
      <c r="DL919" s="42"/>
      <c r="DM919" s="42"/>
      <c r="DN919" s="42"/>
      <c r="DO919" s="42"/>
      <c r="DP919" s="42"/>
      <c r="DQ919" s="42"/>
      <c r="DR919" s="42"/>
      <c r="DS919" s="42"/>
      <c r="DT919" s="42"/>
      <c r="DU919" s="42"/>
      <c r="DV919" s="42"/>
      <c r="DW919" s="42"/>
      <c r="DX919" s="42"/>
      <c r="DY919" s="42"/>
      <c r="DZ919" s="42"/>
      <c r="EA919" s="42"/>
      <c r="EB919" s="42"/>
      <c r="EC919" s="42"/>
      <c r="ED919" s="42"/>
      <c r="EE919" s="42"/>
      <c r="EF919" s="42"/>
      <c r="EG919" s="42"/>
      <c r="EH919" s="42"/>
      <c r="EI919" s="42"/>
    </row>
    <row r="920" spans="1:139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  <c r="CW920" s="42"/>
      <c r="CX920" s="42"/>
      <c r="CY920" s="42"/>
      <c r="CZ920" s="42"/>
      <c r="DA920" s="42"/>
      <c r="DB920" s="42"/>
      <c r="DC920" s="42"/>
      <c r="DD920" s="42"/>
      <c r="DE920" s="42"/>
      <c r="DF920" s="42"/>
      <c r="DG920" s="42"/>
      <c r="DH920" s="42"/>
      <c r="DI920" s="42"/>
      <c r="DJ920" s="42"/>
      <c r="DK920" s="42"/>
      <c r="DL920" s="42"/>
      <c r="DM920" s="42"/>
      <c r="DN920" s="42"/>
      <c r="DO920" s="42"/>
      <c r="DP920" s="42"/>
      <c r="DQ920" s="42"/>
      <c r="DR920" s="42"/>
      <c r="DS920" s="42"/>
      <c r="DT920" s="42"/>
      <c r="DU920" s="42"/>
      <c r="DV920" s="42"/>
      <c r="DW920" s="42"/>
      <c r="DX920" s="42"/>
      <c r="DY920" s="42"/>
      <c r="DZ920" s="42"/>
      <c r="EA920" s="42"/>
      <c r="EB920" s="42"/>
      <c r="EC920" s="42"/>
      <c r="ED920" s="42"/>
      <c r="EE920" s="42"/>
      <c r="EF920" s="42"/>
      <c r="EG920" s="42"/>
      <c r="EH920" s="42"/>
      <c r="EI920" s="42"/>
    </row>
    <row r="921" spans="1:139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  <c r="CW921" s="42"/>
      <c r="CX921" s="42"/>
      <c r="CY921" s="42"/>
      <c r="CZ921" s="42"/>
      <c r="DA921" s="42"/>
      <c r="DB921" s="42"/>
      <c r="DC921" s="42"/>
      <c r="DD921" s="42"/>
      <c r="DE921" s="42"/>
      <c r="DF921" s="42"/>
      <c r="DG921" s="42"/>
      <c r="DH921" s="42"/>
      <c r="DI921" s="42"/>
      <c r="DJ921" s="42"/>
      <c r="DK921" s="42"/>
      <c r="DL921" s="42"/>
      <c r="DM921" s="42"/>
      <c r="DN921" s="42"/>
      <c r="DO921" s="42"/>
      <c r="DP921" s="42"/>
      <c r="DQ921" s="42"/>
      <c r="DR921" s="42"/>
      <c r="DS921" s="42"/>
      <c r="DT921" s="42"/>
      <c r="DU921" s="42"/>
      <c r="DV921" s="42"/>
      <c r="DW921" s="42"/>
      <c r="DX921" s="42"/>
      <c r="DY921" s="42"/>
      <c r="DZ921" s="42"/>
      <c r="EA921" s="42"/>
      <c r="EB921" s="42"/>
      <c r="EC921" s="42"/>
      <c r="ED921" s="42"/>
      <c r="EE921" s="42"/>
      <c r="EF921" s="42"/>
      <c r="EG921" s="42"/>
      <c r="EH921" s="42"/>
      <c r="EI921" s="42"/>
    </row>
    <row r="922" spans="1:139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  <c r="CW922" s="42"/>
      <c r="CX922" s="42"/>
      <c r="CY922" s="42"/>
      <c r="CZ922" s="42"/>
      <c r="DA922" s="42"/>
      <c r="DB922" s="42"/>
      <c r="DC922" s="42"/>
      <c r="DD922" s="42"/>
      <c r="DE922" s="42"/>
      <c r="DF922" s="42"/>
      <c r="DG922" s="42"/>
      <c r="DH922" s="42"/>
      <c r="DI922" s="42"/>
      <c r="DJ922" s="42"/>
      <c r="DK922" s="42"/>
      <c r="DL922" s="42"/>
      <c r="DM922" s="42"/>
      <c r="DN922" s="42"/>
      <c r="DO922" s="42"/>
      <c r="DP922" s="42"/>
      <c r="DQ922" s="42"/>
      <c r="DR922" s="42"/>
      <c r="DS922" s="42"/>
      <c r="DT922" s="42"/>
      <c r="DU922" s="42"/>
      <c r="DV922" s="42"/>
      <c r="DW922" s="42"/>
      <c r="DX922" s="42"/>
      <c r="DY922" s="42"/>
      <c r="DZ922" s="42"/>
      <c r="EA922" s="42"/>
      <c r="EB922" s="42"/>
      <c r="EC922" s="42"/>
      <c r="ED922" s="42"/>
      <c r="EE922" s="42"/>
      <c r="EF922" s="42"/>
      <c r="EG922" s="42"/>
      <c r="EH922" s="42"/>
      <c r="EI922" s="42"/>
    </row>
    <row r="923" spans="1:139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  <c r="CW923" s="42"/>
      <c r="CX923" s="42"/>
      <c r="CY923" s="42"/>
      <c r="CZ923" s="42"/>
      <c r="DA923" s="42"/>
      <c r="DB923" s="42"/>
      <c r="DC923" s="42"/>
      <c r="DD923" s="42"/>
      <c r="DE923" s="42"/>
      <c r="DF923" s="42"/>
      <c r="DG923" s="42"/>
      <c r="DH923" s="42"/>
      <c r="DI923" s="42"/>
      <c r="DJ923" s="42"/>
      <c r="DK923" s="42"/>
      <c r="DL923" s="42"/>
      <c r="DM923" s="42"/>
      <c r="DN923" s="42"/>
      <c r="DO923" s="42"/>
      <c r="DP923" s="42"/>
      <c r="DQ923" s="42"/>
      <c r="DR923" s="42"/>
      <c r="DS923" s="42"/>
      <c r="DT923" s="42"/>
      <c r="DU923" s="42"/>
      <c r="DV923" s="42"/>
      <c r="DW923" s="42"/>
      <c r="DX923" s="42"/>
      <c r="DY923" s="42"/>
      <c r="DZ923" s="42"/>
      <c r="EA923" s="42"/>
      <c r="EB923" s="42"/>
      <c r="EC923" s="42"/>
      <c r="ED923" s="42"/>
      <c r="EE923" s="42"/>
      <c r="EF923" s="42"/>
      <c r="EG923" s="42"/>
      <c r="EH923" s="42"/>
      <c r="EI923" s="42"/>
    </row>
    <row r="924" spans="1:139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  <c r="CW924" s="42"/>
      <c r="CX924" s="42"/>
      <c r="CY924" s="42"/>
      <c r="CZ924" s="42"/>
      <c r="DA924" s="42"/>
      <c r="DB924" s="42"/>
      <c r="DC924" s="42"/>
      <c r="DD924" s="42"/>
      <c r="DE924" s="42"/>
      <c r="DF924" s="42"/>
      <c r="DG924" s="42"/>
      <c r="DH924" s="42"/>
      <c r="DI924" s="42"/>
      <c r="DJ924" s="42"/>
      <c r="DK924" s="42"/>
      <c r="DL924" s="42"/>
      <c r="DM924" s="42"/>
      <c r="DN924" s="42"/>
      <c r="DO924" s="42"/>
      <c r="DP924" s="42"/>
      <c r="DQ924" s="42"/>
      <c r="DR924" s="42"/>
      <c r="DS924" s="42"/>
      <c r="DT924" s="42"/>
      <c r="DU924" s="42"/>
      <c r="DV924" s="42"/>
      <c r="DW924" s="42"/>
      <c r="DX924" s="42"/>
      <c r="DY924" s="42"/>
      <c r="DZ924" s="42"/>
      <c r="EA924" s="42"/>
      <c r="EB924" s="42"/>
      <c r="EC924" s="42"/>
      <c r="ED924" s="42"/>
      <c r="EE924" s="42"/>
      <c r="EF924" s="42"/>
      <c r="EG924" s="42"/>
      <c r="EH924" s="42"/>
      <c r="EI924" s="42"/>
    </row>
    <row r="925" spans="1:139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  <c r="CW925" s="42"/>
      <c r="CX925" s="42"/>
      <c r="CY925" s="42"/>
      <c r="CZ925" s="42"/>
      <c r="DA925" s="42"/>
      <c r="DB925" s="42"/>
      <c r="DC925" s="42"/>
      <c r="DD925" s="42"/>
      <c r="DE925" s="42"/>
      <c r="DF925" s="42"/>
      <c r="DG925" s="42"/>
      <c r="DH925" s="42"/>
      <c r="DI925" s="42"/>
      <c r="DJ925" s="42"/>
      <c r="DK925" s="42"/>
      <c r="DL925" s="42"/>
      <c r="DM925" s="42"/>
      <c r="DN925" s="42"/>
      <c r="DO925" s="42"/>
      <c r="DP925" s="42"/>
      <c r="DQ925" s="42"/>
      <c r="DR925" s="42"/>
      <c r="DS925" s="42"/>
      <c r="DT925" s="42"/>
      <c r="DU925" s="42"/>
      <c r="DV925" s="42"/>
      <c r="DW925" s="42"/>
      <c r="DX925" s="42"/>
      <c r="DY925" s="42"/>
      <c r="DZ925" s="42"/>
      <c r="EA925" s="42"/>
      <c r="EB925" s="42"/>
      <c r="EC925" s="42"/>
      <c r="ED925" s="42"/>
      <c r="EE925" s="42"/>
      <c r="EF925" s="42"/>
      <c r="EG925" s="42"/>
      <c r="EH925" s="42"/>
      <c r="EI925" s="42"/>
    </row>
    <row r="926" spans="1:139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  <c r="CW926" s="42"/>
      <c r="CX926" s="42"/>
      <c r="CY926" s="42"/>
      <c r="CZ926" s="42"/>
      <c r="DA926" s="42"/>
      <c r="DB926" s="42"/>
      <c r="DC926" s="42"/>
      <c r="DD926" s="42"/>
      <c r="DE926" s="42"/>
      <c r="DF926" s="42"/>
      <c r="DG926" s="42"/>
      <c r="DH926" s="42"/>
      <c r="DI926" s="42"/>
      <c r="DJ926" s="42"/>
      <c r="DK926" s="42"/>
      <c r="DL926" s="42"/>
      <c r="DM926" s="42"/>
      <c r="DN926" s="42"/>
      <c r="DO926" s="42"/>
      <c r="DP926" s="42"/>
      <c r="DQ926" s="42"/>
      <c r="DR926" s="42"/>
      <c r="DS926" s="42"/>
      <c r="DT926" s="42"/>
      <c r="DU926" s="42"/>
      <c r="DV926" s="42"/>
      <c r="DW926" s="42"/>
      <c r="DX926" s="42"/>
      <c r="DY926" s="42"/>
      <c r="DZ926" s="42"/>
      <c r="EA926" s="42"/>
      <c r="EB926" s="42"/>
      <c r="EC926" s="42"/>
      <c r="ED926" s="42"/>
      <c r="EE926" s="42"/>
      <c r="EF926" s="42"/>
      <c r="EG926" s="42"/>
      <c r="EH926" s="42"/>
      <c r="EI926" s="42"/>
    </row>
    <row r="927" spans="1:139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  <c r="CW927" s="42"/>
      <c r="CX927" s="42"/>
      <c r="CY927" s="42"/>
      <c r="CZ927" s="42"/>
      <c r="DA927" s="42"/>
      <c r="DB927" s="42"/>
      <c r="DC927" s="42"/>
      <c r="DD927" s="42"/>
      <c r="DE927" s="42"/>
      <c r="DF927" s="42"/>
      <c r="DG927" s="42"/>
      <c r="DH927" s="42"/>
      <c r="DI927" s="42"/>
      <c r="DJ927" s="42"/>
      <c r="DK927" s="42"/>
      <c r="DL927" s="42"/>
      <c r="DM927" s="42"/>
      <c r="DN927" s="42"/>
      <c r="DO927" s="42"/>
      <c r="DP927" s="42"/>
      <c r="DQ927" s="42"/>
      <c r="DR927" s="42"/>
      <c r="DS927" s="42"/>
      <c r="DT927" s="42"/>
      <c r="DU927" s="42"/>
      <c r="DV927" s="42"/>
      <c r="DW927" s="42"/>
      <c r="DX927" s="42"/>
      <c r="DY927" s="42"/>
      <c r="DZ927" s="42"/>
      <c r="EA927" s="42"/>
      <c r="EB927" s="42"/>
      <c r="EC927" s="42"/>
      <c r="ED927" s="42"/>
      <c r="EE927" s="42"/>
      <c r="EF927" s="42"/>
      <c r="EG927" s="42"/>
      <c r="EH927" s="42"/>
      <c r="EI927" s="42"/>
    </row>
    <row r="928" spans="1:139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  <c r="CW928" s="42"/>
      <c r="CX928" s="42"/>
      <c r="CY928" s="42"/>
      <c r="CZ928" s="42"/>
      <c r="DA928" s="42"/>
      <c r="DB928" s="42"/>
      <c r="DC928" s="42"/>
      <c r="DD928" s="42"/>
      <c r="DE928" s="42"/>
      <c r="DF928" s="42"/>
      <c r="DG928" s="42"/>
      <c r="DH928" s="42"/>
      <c r="DI928" s="42"/>
      <c r="DJ928" s="42"/>
      <c r="DK928" s="42"/>
      <c r="DL928" s="42"/>
      <c r="DM928" s="42"/>
      <c r="DN928" s="42"/>
      <c r="DO928" s="42"/>
      <c r="DP928" s="42"/>
      <c r="DQ928" s="42"/>
      <c r="DR928" s="42"/>
      <c r="DS928" s="42"/>
      <c r="DT928" s="42"/>
      <c r="DU928" s="42"/>
      <c r="DV928" s="42"/>
      <c r="DW928" s="42"/>
      <c r="DX928" s="42"/>
      <c r="DY928" s="42"/>
      <c r="DZ928" s="42"/>
      <c r="EA928" s="42"/>
      <c r="EB928" s="42"/>
      <c r="EC928" s="42"/>
      <c r="ED928" s="42"/>
      <c r="EE928" s="42"/>
      <c r="EF928" s="42"/>
      <c r="EG928" s="42"/>
      <c r="EH928" s="42"/>
      <c r="EI928" s="42"/>
    </row>
    <row r="929" spans="1:13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  <c r="CW929" s="42"/>
      <c r="CX929" s="42"/>
      <c r="CY929" s="42"/>
      <c r="CZ929" s="42"/>
      <c r="DA929" s="42"/>
      <c r="DB929" s="42"/>
      <c r="DC929" s="42"/>
      <c r="DD929" s="42"/>
      <c r="DE929" s="42"/>
      <c r="DF929" s="42"/>
      <c r="DG929" s="42"/>
      <c r="DH929" s="42"/>
      <c r="DI929" s="42"/>
      <c r="DJ929" s="42"/>
      <c r="DK929" s="42"/>
      <c r="DL929" s="42"/>
      <c r="DM929" s="42"/>
      <c r="DN929" s="42"/>
      <c r="DO929" s="42"/>
      <c r="DP929" s="42"/>
      <c r="DQ929" s="42"/>
      <c r="DR929" s="42"/>
      <c r="DS929" s="42"/>
      <c r="DT929" s="42"/>
      <c r="DU929" s="42"/>
      <c r="DV929" s="42"/>
      <c r="DW929" s="42"/>
      <c r="DX929" s="42"/>
      <c r="DY929" s="42"/>
      <c r="DZ929" s="42"/>
      <c r="EA929" s="42"/>
      <c r="EB929" s="42"/>
      <c r="EC929" s="42"/>
      <c r="ED929" s="42"/>
      <c r="EE929" s="42"/>
      <c r="EF929" s="42"/>
      <c r="EG929" s="42"/>
      <c r="EH929" s="42"/>
      <c r="EI929" s="42"/>
    </row>
    <row r="930" spans="1:139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  <c r="CW930" s="42"/>
      <c r="CX930" s="42"/>
      <c r="CY930" s="42"/>
      <c r="CZ930" s="42"/>
      <c r="DA930" s="42"/>
      <c r="DB930" s="42"/>
      <c r="DC930" s="42"/>
      <c r="DD930" s="42"/>
      <c r="DE930" s="42"/>
      <c r="DF930" s="42"/>
      <c r="DG930" s="42"/>
      <c r="DH930" s="42"/>
      <c r="DI930" s="42"/>
      <c r="DJ930" s="42"/>
      <c r="DK930" s="42"/>
      <c r="DL930" s="42"/>
      <c r="DM930" s="42"/>
      <c r="DN930" s="42"/>
      <c r="DO930" s="42"/>
      <c r="DP930" s="42"/>
      <c r="DQ930" s="42"/>
      <c r="DR930" s="42"/>
      <c r="DS930" s="42"/>
      <c r="DT930" s="42"/>
      <c r="DU930" s="42"/>
      <c r="DV930" s="42"/>
      <c r="DW930" s="42"/>
      <c r="DX930" s="42"/>
      <c r="DY930" s="42"/>
      <c r="DZ930" s="42"/>
      <c r="EA930" s="42"/>
      <c r="EB930" s="42"/>
      <c r="EC930" s="42"/>
      <c r="ED930" s="42"/>
      <c r="EE930" s="42"/>
      <c r="EF930" s="42"/>
      <c r="EG930" s="42"/>
      <c r="EH930" s="42"/>
      <c r="EI930" s="42"/>
    </row>
    <row r="931" spans="1:139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  <c r="CW931" s="42"/>
      <c r="CX931" s="42"/>
      <c r="CY931" s="42"/>
      <c r="CZ931" s="42"/>
      <c r="DA931" s="42"/>
      <c r="DB931" s="42"/>
      <c r="DC931" s="42"/>
      <c r="DD931" s="42"/>
      <c r="DE931" s="42"/>
      <c r="DF931" s="42"/>
      <c r="DG931" s="42"/>
      <c r="DH931" s="42"/>
      <c r="DI931" s="42"/>
      <c r="DJ931" s="42"/>
      <c r="DK931" s="42"/>
      <c r="DL931" s="42"/>
      <c r="DM931" s="42"/>
      <c r="DN931" s="42"/>
      <c r="DO931" s="42"/>
      <c r="DP931" s="42"/>
      <c r="DQ931" s="42"/>
      <c r="DR931" s="42"/>
      <c r="DS931" s="42"/>
      <c r="DT931" s="42"/>
      <c r="DU931" s="42"/>
      <c r="DV931" s="42"/>
      <c r="DW931" s="42"/>
      <c r="DX931" s="42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</row>
    <row r="932" spans="1:139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  <c r="CW932" s="42"/>
      <c r="CX932" s="42"/>
      <c r="CY932" s="42"/>
      <c r="CZ932" s="42"/>
      <c r="DA932" s="42"/>
      <c r="DB932" s="42"/>
      <c r="DC932" s="42"/>
      <c r="DD932" s="42"/>
      <c r="DE932" s="42"/>
      <c r="DF932" s="42"/>
      <c r="DG932" s="42"/>
      <c r="DH932" s="42"/>
      <c r="DI932" s="42"/>
      <c r="DJ932" s="42"/>
      <c r="DK932" s="42"/>
      <c r="DL932" s="42"/>
      <c r="DM932" s="42"/>
      <c r="DN932" s="42"/>
      <c r="DO932" s="42"/>
      <c r="DP932" s="42"/>
      <c r="DQ932" s="42"/>
      <c r="DR932" s="42"/>
      <c r="DS932" s="42"/>
      <c r="DT932" s="42"/>
      <c r="DU932" s="42"/>
      <c r="DV932" s="42"/>
      <c r="DW932" s="42"/>
      <c r="DX932" s="42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</row>
    <row r="933" spans="1:139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  <c r="CW933" s="42"/>
      <c r="CX933" s="42"/>
      <c r="CY933" s="42"/>
      <c r="CZ933" s="42"/>
      <c r="DA933" s="42"/>
      <c r="DB933" s="42"/>
      <c r="DC933" s="42"/>
      <c r="DD933" s="42"/>
      <c r="DE933" s="42"/>
      <c r="DF933" s="42"/>
      <c r="DG933" s="42"/>
      <c r="DH933" s="42"/>
      <c r="DI933" s="42"/>
      <c r="DJ933" s="42"/>
      <c r="DK933" s="42"/>
      <c r="DL933" s="42"/>
      <c r="DM933" s="42"/>
      <c r="DN933" s="42"/>
      <c r="DO933" s="42"/>
      <c r="DP933" s="42"/>
      <c r="DQ933" s="42"/>
      <c r="DR933" s="42"/>
      <c r="DS933" s="42"/>
      <c r="DT933" s="42"/>
      <c r="DU933" s="42"/>
      <c r="DV933" s="42"/>
      <c r="DW933" s="42"/>
      <c r="DX933" s="42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</row>
    <row r="934" spans="1:139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  <c r="CW934" s="42"/>
      <c r="CX934" s="42"/>
      <c r="CY934" s="42"/>
      <c r="CZ934" s="42"/>
      <c r="DA934" s="42"/>
      <c r="DB934" s="42"/>
      <c r="DC934" s="42"/>
      <c r="DD934" s="42"/>
      <c r="DE934" s="42"/>
      <c r="DF934" s="42"/>
      <c r="DG934" s="42"/>
      <c r="DH934" s="42"/>
      <c r="DI934" s="42"/>
      <c r="DJ934" s="42"/>
      <c r="DK934" s="42"/>
      <c r="DL934" s="42"/>
      <c r="DM934" s="42"/>
      <c r="DN934" s="42"/>
      <c r="DO934" s="42"/>
      <c r="DP934" s="42"/>
      <c r="DQ934" s="42"/>
      <c r="DR934" s="42"/>
      <c r="DS934" s="42"/>
      <c r="DT934" s="42"/>
      <c r="DU934" s="42"/>
      <c r="DV934" s="42"/>
      <c r="DW934" s="42"/>
      <c r="DX934" s="42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</row>
    <row r="935" spans="1:139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  <c r="CW935" s="42"/>
      <c r="CX935" s="42"/>
      <c r="CY935" s="42"/>
      <c r="CZ935" s="42"/>
      <c r="DA935" s="42"/>
      <c r="DB935" s="42"/>
      <c r="DC935" s="42"/>
      <c r="DD935" s="42"/>
      <c r="DE935" s="42"/>
      <c r="DF935" s="42"/>
      <c r="DG935" s="42"/>
      <c r="DH935" s="42"/>
      <c r="DI935" s="42"/>
      <c r="DJ935" s="42"/>
      <c r="DK935" s="42"/>
      <c r="DL935" s="42"/>
      <c r="DM935" s="42"/>
      <c r="DN935" s="42"/>
      <c r="DO935" s="42"/>
      <c r="DP935" s="42"/>
      <c r="DQ935" s="42"/>
      <c r="DR935" s="42"/>
      <c r="DS935" s="42"/>
      <c r="DT935" s="42"/>
      <c r="DU935" s="42"/>
      <c r="DV935" s="42"/>
      <c r="DW935" s="42"/>
      <c r="DX935" s="42"/>
      <c r="DY935" s="42"/>
      <c r="DZ935" s="42"/>
      <c r="EA935" s="42"/>
      <c r="EB935" s="42"/>
      <c r="EC935" s="42"/>
      <c r="ED935" s="42"/>
      <c r="EE935" s="42"/>
      <c r="EF935" s="42"/>
      <c r="EG935" s="42"/>
      <c r="EH935" s="42"/>
      <c r="EI935" s="42"/>
    </row>
    <row r="936" spans="1:139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  <c r="CW936" s="42"/>
      <c r="CX936" s="42"/>
      <c r="CY936" s="42"/>
      <c r="CZ936" s="42"/>
      <c r="DA936" s="42"/>
      <c r="DB936" s="42"/>
      <c r="DC936" s="42"/>
      <c r="DD936" s="42"/>
      <c r="DE936" s="42"/>
      <c r="DF936" s="42"/>
      <c r="DG936" s="42"/>
      <c r="DH936" s="42"/>
      <c r="DI936" s="42"/>
      <c r="DJ936" s="42"/>
      <c r="DK936" s="42"/>
      <c r="DL936" s="42"/>
      <c r="DM936" s="42"/>
      <c r="DN936" s="42"/>
      <c r="DO936" s="42"/>
      <c r="DP936" s="42"/>
      <c r="DQ936" s="42"/>
      <c r="DR936" s="42"/>
      <c r="DS936" s="42"/>
      <c r="DT936" s="42"/>
      <c r="DU936" s="42"/>
      <c r="DV936" s="42"/>
      <c r="DW936" s="42"/>
      <c r="DX936" s="42"/>
      <c r="DY936" s="42"/>
      <c r="DZ936" s="42"/>
      <c r="EA936" s="42"/>
      <c r="EB936" s="42"/>
      <c r="EC936" s="42"/>
      <c r="ED936" s="42"/>
      <c r="EE936" s="42"/>
      <c r="EF936" s="42"/>
      <c r="EG936" s="42"/>
      <c r="EH936" s="42"/>
      <c r="EI936" s="42"/>
    </row>
    <row r="937" spans="1:139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  <c r="CW937" s="42"/>
      <c r="CX937" s="42"/>
      <c r="CY937" s="42"/>
      <c r="CZ937" s="42"/>
      <c r="DA937" s="42"/>
      <c r="DB937" s="42"/>
      <c r="DC937" s="42"/>
      <c r="DD937" s="42"/>
      <c r="DE937" s="42"/>
      <c r="DF937" s="42"/>
      <c r="DG937" s="42"/>
      <c r="DH937" s="42"/>
      <c r="DI937" s="42"/>
      <c r="DJ937" s="42"/>
      <c r="DK937" s="42"/>
      <c r="DL937" s="42"/>
      <c r="DM937" s="42"/>
      <c r="DN937" s="42"/>
      <c r="DO937" s="42"/>
      <c r="DP937" s="42"/>
      <c r="DQ937" s="42"/>
      <c r="DR937" s="42"/>
      <c r="DS937" s="42"/>
      <c r="DT937" s="42"/>
      <c r="DU937" s="42"/>
      <c r="DV937" s="42"/>
      <c r="DW937" s="42"/>
      <c r="DX937" s="42"/>
      <c r="DY937" s="42"/>
      <c r="DZ937" s="42"/>
      <c r="EA937" s="42"/>
      <c r="EB937" s="42"/>
      <c r="EC937" s="42"/>
      <c r="ED937" s="42"/>
      <c r="EE937" s="42"/>
      <c r="EF937" s="42"/>
      <c r="EG937" s="42"/>
      <c r="EH937" s="42"/>
      <c r="EI937" s="42"/>
    </row>
    <row r="938" spans="1:139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  <c r="CW938" s="42"/>
      <c r="CX938" s="42"/>
      <c r="CY938" s="42"/>
      <c r="CZ938" s="42"/>
      <c r="DA938" s="42"/>
      <c r="DB938" s="42"/>
      <c r="DC938" s="42"/>
      <c r="DD938" s="42"/>
      <c r="DE938" s="42"/>
      <c r="DF938" s="42"/>
      <c r="DG938" s="42"/>
      <c r="DH938" s="42"/>
      <c r="DI938" s="42"/>
      <c r="DJ938" s="42"/>
      <c r="DK938" s="42"/>
      <c r="DL938" s="42"/>
      <c r="DM938" s="42"/>
      <c r="DN938" s="42"/>
      <c r="DO938" s="42"/>
      <c r="DP938" s="42"/>
      <c r="DQ938" s="42"/>
      <c r="DR938" s="42"/>
      <c r="DS938" s="42"/>
      <c r="DT938" s="42"/>
      <c r="DU938" s="42"/>
      <c r="DV938" s="42"/>
      <c r="DW938" s="42"/>
      <c r="DX938" s="42"/>
      <c r="DY938" s="42"/>
      <c r="DZ938" s="42"/>
      <c r="EA938" s="42"/>
      <c r="EB938" s="42"/>
      <c r="EC938" s="42"/>
      <c r="ED938" s="42"/>
      <c r="EE938" s="42"/>
      <c r="EF938" s="42"/>
      <c r="EG938" s="42"/>
      <c r="EH938" s="42"/>
      <c r="EI938" s="42"/>
    </row>
    <row r="939" spans="1:1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  <c r="CW939" s="42"/>
      <c r="CX939" s="42"/>
      <c r="CY939" s="42"/>
      <c r="CZ939" s="42"/>
      <c r="DA939" s="42"/>
      <c r="DB939" s="42"/>
      <c r="DC939" s="42"/>
      <c r="DD939" s="42"/>
      <c r="DE939" s="42"/>
      <c r="DF939" s="42"/>
      <c r="DG939" s="42"/>
      <c r="DH939" s="42"/>
      <c r="DI939" s="42"/>
      <c r="DJ939" s="42"/>
      <c r="DK939" s="42"/>
      <c r="DL939" s="42"/>
      <c r="DM939" s="42"/>
      <c r="DN939" s="42"/>
      <c r="DO939" s="42"/>
      <c r="DP939" s="42"/>
      <c r="DQ939" s="42"/>
      <c r="DR939" s="42"/>
      <c r="DS939" s="42"/>
      <c r="DT939" s="42"/>
      <c r="DU939" s="42"/>
      <c r="DV939" s="42"/>
      <c r="DW939" s="42"/>
      <c r="DX939" s="42"/>
      <c r="DY939" s="42"/>
      <c r="DZ939" s="42"/>
      <c r="EA939" s="42"/>
      <c r="EB939" s="42"/>
      <c r="EC939" s="42"/>
      <c r="ED939" s="42"/>
      <c r="EE939" s="42"/>
      <c r="EF939" s="42"/>
      <c r="EG939" s="42"/>
      <c r="EH939" s="42"/>
      <c r="EI939" s="42"/>
    </row>
    <row r="940" spans="1:139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  <c r="CW940" s="42"/>
      <c r="CX940" s="42"/>
      <c r="CY940" s="42"/>
      <c r="CZ940" s="42"/>
      <c r="DA940" s="42"/>
      <c r="DB940" s="42"/>
      <c r="DC940" s="42"/>
      <c r="DD940" s="42"/>
      <c r="DE940" s="42"/>
      <c r="DF940" s="42"/>
      <c r="DG940" s="42"/>
      <c r="DH940" s="42"/>
      <c r="DI940" s="42"/>
      <c r="DJ940" s="42"/>
      <c r="DK940" s="42"/>
      <c r="DL940" s="42"/>
      <c r="DM940" s="42"/>
      <c r="DN940" s="42"/>
      <c r="DO940" s="42"/>
      <c r="DP940" s="42"/>
      <c r="DQ940" s="42"/>
      <c r="DR940" s="42"/>
      <c r="DS940" s="42"/>
      <c r="DT940" s="42"/>
      <c r="DU940" s="42"/>
      <c r="DV940" s="42"/>
      <c r="DW940" s="42"/>
      <c r="DX940" s="42"/>
      <c r="DY940" s="42"/>
      <c r="DZ940" s="42"/>
      <c r="EA940" s="42"/>
      <c r="EB940" s="42"/>
      <c r="EC940" s="42"/>
      <c r="ED940" s="42"/>
      <c r="EE940" s="42"/>
      <c r="EF940" s="42"/>
      <c r="EG940" s="42"/>
      <c r="EH940" s="42"/>
      <c r="EI940" s="42"/>
    </row>
    <row r="941" spans="1:139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  <c r="CW941" s="42"/>
      <c r="CX941" s="42"/>
      <c r="CY941" s="42"/>
      <c r="CZ941" s="42"/>
      <c r="DA941" s="42"/>
      <c r="DB941" s="42"/>
      <c r="DC941" s="42"/>
      <c r="DD941" s="42"/>
      <c r="DE941" s="42"/>
      <c r="DF941" s="42"/>
      <c r="DG941" s="42"/>
      <c r="DH941" s="42"/>
      <c r="DI941" s="42"/>
      <c r="DJ941" s="42"/>
      <c r="DK941" s="42"/>
      <c r="DL941" s="42"/>
      <c r="DM941" s="42"/>
      <c r="DN941" s="42"/>
      <c r="DO941" s="42"/>
      <c r="DP941" s="42"/>
      <c r="DQ941" s="42"/>
      <c r="DR941" s="42"/>
      <c r="DS941" s="42"/>
      <c r="DT941" s="42"/>
      <c r="DU941" s="42"/>
      <c r="DV941" s="42"/>
      <c r="DW941" s="42"/>
      <c r="DX941" s="42"/>
      <c r="DY941" s="42"/>
      <c r="DZ941" s="42"/>
      <c r="EA941" s="42"/>
      <c r="EB941" s="42"/>
      <c r="EC941" s="42"/>
      <c r="ED941" s="42"/>
      <c r="EE941" s="42"/>
      <c r="EF941" s="42"/>
      <c r="EG941" s="42"/>
      <c r="EH941" s="42"/>
      <c r="EI941" s="42"/>
    </row>
    <row r="942" spans="1:139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  <c r="CW942" s="42"/>
      <c r="CX942" s="42"/>
      <c r="CY942" s="42"/>
      <c r="CZ942" s="42"/>
      <c r="DA942" s="42"/>
      <c r="DB942" s="42"/>
      <c r="DC942" s="42"/>
      <c r="DD942" s="42"/>
      <c r="DE942" s="42"/>
      <c r="DF942" s="42"/>
      <c r="DG942" s="42"/>
      <c r="DH942" s="42"/>
      <c r="DI942" s="42"/>
      <c r="DJ942" s="42"/>
      <c r="DK942" s="42"/>
      <c r="DL942" s="42"/>
      <c r="DM942" s="42"/>
      <c r="DN942" s="42"/>
      <c r="DO942" s="42"/>
      <c r="DP942" s="42"/>
      <c r="DQ942" s="42"/>
      <c r="DR942" s="42"/>
      <c r="DS942" s="42"/>
      <c r="DT942" s="42"/>
      <c r="DU942" s="42"/>
      <c r="DV942" s="42"/>
      <c r="DW942" s="42"/>
      <c r="DX942" s="42"/>
      <c r="DY942" s="42"/>
      <c r="DZ942" s="42"/>
      <c r="EA942" s="42"/>
      <c r="EB942" s="42"/>
      <c r="EC942" s="42"/>
      <c r="ED942" s="42"/>
      <c r="EE942" s="42"/>
      <c r="EF942" s="42"/>
      <c r="EG942" s="42"/>
      <c r="EH942" s="42"/>
      <c r="EI942" s="42"/>
    </row>
    <row r="943" spans="1:139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  <c r="CW943" s="42"/>
      <c r="CX943" s="42"/>
      <c r="CY943" s="42"/>
      <c r="CZ943" s="42"/>
      <c r="DA943" s="42"/>
      <c r="DB943" s="42"/>
      <c r="DC943" s="42"/>
      <c r="DD943" s="42"/>
      <c r="DE943" s="42"/>
      <c r="DF943" s="42"/>
      <c r="DG943" s="42"/>
      <c r="DH943" s="42"/>
      <c r="DI943" s="42"/>
      <c r="DJ943" s="42"/>
      <c r="DK943" s="42"/>
      <c r="DL943" s="42"/>
      <c r="DM943" s="42"/>
      <c r="DN943" s="42"/>
      <c r="DO943" s="42"/>
      <c r="DP943" s="42"/>
      <c r="DQ943" s="42"/>
      <c r="DR943" s="42"/>
      <c r="DS943" s="42"/>
      <c r="DT943" s="42"/>
      <c r="DU943" s="42"/>
      <c r="DV943" s="42"/>
      <c r="DW943" s="42"/>
      <c r="DX943" s="42"/>
      <c r="DY943" s="42"/>
      <c r="DZ943" s="42"/>
      <c r="EA943" s="42"/>
      <c r="EB943" s="42"/>
      <c r="EC943" s="42"/>
      <c r="ED943" s="42"/>
      <c r="EE943" s="42"/>
      <c r="EF943" s="42"/>
      <c r="EG943" s="42"/>
      <c r="EH943" s="42"/>
      <c r="EI943" s="42"/>
    </row>
    <row r="944" spans="1:139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  <c r="CW944" s="42"/>
      <c r="CX944" s="42"/>
      <c r="CY944" s="42"/>
      <c r="CZ944" s="42"/>
      <c r="DA944" s="42"/>
      <c r="DB944" s="42"/>
      <c r="DC944" s="42"/>
      <c r="DD944" s="42"/>
      <c r="DE944" s="42"/>
      <c r="DF944" s="42"/>
      <c r="DG944" s="42"/>
      <c r="DH944" s="42"/>
      <c r="DI944" s="42"/>
      <c r="DJ944" s="42"/>
      <c r="DK944" s="42"/>
      <c r="DL944" s="42"/>
      <c r="DM944" s="42"/>
      <c r="DN944" s="42"/>
      <c r="DO944" s="42"/>
      <c r="DP944" s="42"/>
      <c r="DQ944" s="42"/>
      <c r="DR944" s="42"/>
      <c r="DS944" s="42"/>
      <c r="DT944" s="42"/>
      <c r="DU944" s="42"/>
      <c r="DV944" s="42"/>
      <c r="DW944" s="42"/>
      <c r="DX944" s="42"/>
      <c r="DY944" s="42"/>
      <c r="DZ944" s="42"/>
      <c r="EA944" s="42"/>
      <c r="EB944" s="42"/>
      <c r="EC944" s="42"/>
      <c r="ED944" s="42"/>
      <c r="EE944" s="42"/>
      <c r="EF944" s="42"/>
      <c r="EG944" s="42"/>
      <c r="EH944" s="42"/>
      <c r="EI944" s="42"/>
    </row>
    <row r="945" spans="1:139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  <c r="CW945" s="42"/>
      <c r="CX945" s="42"/>
      <c r="CY945" s="42"/>
      <c r="CZ945" s="42"/>
      <c r="DA945" s="42"/>
      <c r="DB945" s="42"/>
      <c r="DC945" s="42"/>
      <c r="DD945" s="42"/>
      <c r="DE945" s="42"/>
      <c r="DF945" s="42"/>
      <c r="DG945" s="42"/>
      <c r="DH945" s="42"/>
      <c r="DI945" s="42"/>
      <c r="DJ945" s="42"/>
      <c r="DK945" s="42"/>
      <c r="DL945" s="42"/>
      <c r="DM945" s="42"/>
      <c r="DN945" s="42"/>
      <c r="DO945" s="42"/>
      <c r="DP945" s="42"/>
      <c r="DQ945" s="42"/>
      <c r="DR945" s="42"/>
      <c r="DS945" s="42"/>
      <c r="DT945" s="42"/>
      <c r="DU945" s="42"/>
      <c r="DV945" s="42"/>
      <c r="DW945" s="42"/>
      <c r="DX945" s="42"/>
      <c r="DY945" s="42"/>
      <c r="DZ945" s="42"/>
      <c r="EA945" s="42"/>
      <c r="EB945" s="42"/>
      <c r="EC945" s="42"/>
      <c r="ED945" s="42"/>
      <c r="EE945" s="42"/>
      <c r="EF945" s="42"/>
      <c r="EG945" s="42"/>
      <c r="EH945" s="42"/>
      <c r="EI945" s="42"/>
    </row>
    <row r="946" spans="1:139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  <c r="CW946" s="42"/>
      <c r="CX946" s="42"/>
      <c r="CY946" s="42"/>
      <c r="CZ946" s="42"/>
      <c r="DA946" s="42"/>
      <c r="DB946" s="42"/>
      <c r="DC946" s="42"/>
      <c r="DD946" s="42"/>
      <c r="DE946" s="42"/>
      <c r="DF946" s="42"/>
      <c r="DG946" s="42"/>
      <c r="DH946" s="42"/>
      <c r="DI946" s="42"/>
      <c r="DJ946" s="42"/>
      <c r="DK946" s="42"/>
      <c r="DL946" s="42"/>
      <c r="DM946" s="42"/>
      <c r="DN946" s="42"/>
      <c r="DO946" s="42"/>
      <c r="DP946" s="42"/>
      <c r="DQ946" s="42"/>
      <c r="DR946" s="42"/>
      <c r="DS946" s="42"/>
      <c r="DT946" s="42"/>
      <c r="DU946" s="42"/>
      <c r="DV946" s="42"/>
      <c r="DW946" s="42"/>
      <c r="DX946" s="42"/>
      <c r="DY946" s="42"/>
      <c r="DZ946" s="42"/>
      <c r="EA946" s="42"/>
      <c r="EB946" s="42"/>
      <c r="EC946" s="42"/>
      <c r="ED946" s="42"/>
      <c r="EE946" s="42"/>
      <c r="EF946" s="42"/>
      <c r="EG946" s="42"/>
      <c r="EH946" s="42"/>
      <c r="EI946" s="42"/>
    </row>
    <row r="947" spans="1:139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  <c r="CW947" s="42"/>
      <c r="CX947" s="42"/>
      <c r="CY947" s="42"/>
      <c r="CZ947" s="42"/>
      <c r="DA947" s="42"/>
      <c r="DB947" s="42"/>
      <c r="DC947" s="42"/>
      <c r="DD947" s="42"/>
      <c r="DE947" s="42"/>
      <c r="DF947" s="42"/>
      <c r="DG947" s="42"/>
      <c r="DH947" s="42"/>
      <c r="DI947" s="42"/>
      <c r="DJ947" s="42"/>
      <c r="DK947" s="42"/>
      <c r="DL947" s="42"/>
      <c r="DM947" s="42"/>
      <c r="DN947" s="42"/>
      <c r="DO947" s="42"/>
      <c r="DP947" s="42"/>
      <c r="DQ947" s="42"/>
      <c r="DR947" s="42"/>
      <c r="DS947" s="42"/>
      <c r="DT947" s="42"/>
      <c r="DU947" s="42"/>
      <c r="DV947" s="42"/>
      <c r="DW947" s="42"/>
      <c r="DX947" s="42"/>
      <c r="DY947" s="42"/>
      <c r="DZ947" s="42"/>
      <c r="EA947" s="42"/>
      <c r="EB947" s="42"/>
      <c r="EC947" s="42"/>
      <c r="ED947" s="42"/>
      <c r="EE947" s="42"/>
      <c r="EF947" s="42"/>
      <c r="EG947" s="42"/>
      <c r="EH947" s="42"/>
      <c r="EI947" s="42"/>
    </row>
    <row r="948" spans="1:139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  <c r="CW948" s="42"/>
      <c r="CX948" s="42"/>
      <c r="CY948" s="42"/>
      <c r="CZ948" s="42"/>
      <c r="DA948" s="42"/>
      <c r="DB948" s="42"/>
      <c r="DC948" s="42"/>
      <c r="DD948" s="42"/>
      <c r="DE948" s="42"/>
      <c r="DF948" s="42"/>
      <c r="DG948" s="42"/>
      <c r="DH948" s="42"/>
      <c r="DI948" s="42"/>
      <c r="DJ948" s="42"/>
      <c r="DK948" s="42"/>
      <c r="DL948" s="42"/>
      <c r="DM948" s="42"/>
      <c r="DN948" s="42"/>
      <c r="DO948" s="42"/>
      <c r="DP948" s="42"/>
      <c r="DQ948" s="42"/>
      <c r="DR948" s="42"/>
      <c r="DS948" s="42"/>
      <c r="DT948" s="42"/>
      <c r="DU948" s="42"/>
      <c r="DV948" s="42"/>
      <c r="DW948" s="42"/>
      <c r="DX948" s="42"/>
      <c r="DY948" s="42"/>
      <c r="DZ948" s="42"/>
      <c r="EA948" s="42"/>
      <c r="EB948" s="42"/>
      <c r="EC948" s="42"/>
      <c r="ED948" s="42"/>
      <c r="EE948" s="42"/>
      <c r="EF948" s="42"/>
      <c r="EG948" s="42"/>
      <c r="EH948" s="42"/>
      <c r="EI948" s="42"/>
    </row>
    <row r="949" spans="1:13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  <c r="CW949" s="42"/>
      <c r="CX949" s="42"/>
      <c r="CY949" s="42"/>
      <c r="CZ949" s="42"/>
      <c r="DA949" s="42"/>
      <c r="DB949" s="42"/>
      <c r="DC949" s="42"/>
      <c r="DD949" s="42"/>
      <c r="DE949" s="42"/>
      <c r="DF949" s="42"/>
      <c r="DG949" s="42"/>
      <c r="DH949" s="42"/>
      <c r="DI949" s="42"/>
      <c r="DJ949" s="42"/>
      <c r="DK949" s="42"/>
      <c r="DL949" s="42"/>
      <c r="DM949" s="42"/>
      <c r="DN949" s="42"/>
      <c r="DO949" s="42"/>
      <c r="DP949" s="42"/>
      <c r="DQ949" s="42"/>
      <c r="DR949" s="42"/>
      <c r="DS949" s="42"/>
      <c r="DT949" s="42"/>
      <c r="DU949" s="42"/>
      <c r="DV949" s="42"/>
      <c r="DW949" s="42"/>
      <c r="DX949" s="42"/>
      <c r="DY949" s="42"/>
      <c r="DZ949" s="42"/>
      <c r="EA949" s="42"/>
      <c r="EB949" s="42"/>
      <c r="EC949" s="42"/>
      <c r="ED949" s="42"/>
      <c r="EE949" s="42"/>
      <c r="EF949" s="42"/>
      <c r="EG949" s="42"/>
      <c r="EH949" s="42"/>
      <c r="EI949" s="42"/>
    </row>
    <row r="950" spans="1:139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  <c r="CW950" s="42"/>
      <c r="CX950" s="42"/>
      <c r="CY950" s="42"/>
      <c r="CZ950" s="42"/>
      <c r="DA950" s="42"/>
      <c r="DB950" s="42"/>
      <c r="DC950" s="42"/>
      <c r="DD950" s="42"/>
      <c r="DE950" s="42"/>
      <c r="DF950" s="42"/>
      <c r="DG950" s="42"/>
      <c r="DH950" s="42"/>
      <c r="DI950" s="42"/>
      <c r="DJ950" s="42"/>
      <c r="DK950" s="42"/>
      <c r="DL950" s="42"/>
      <c r="DM950" s="42"/>
      <c r="DN950" s="42"/>
      <c r="DO950" s="42"/>
      <c r="DP950" s="42"/>
      <c r="DQ950" s="42"/>
      <c r="DR950" s="42"/>
      <c r="DS950" s="42"/>
      <c r="DT950" s="42"/>
      <c r="DU950" s="42"/>
      <c r="DV950" s="42"/>
      <c r="DW950" s="42"/>
      <c r="DX950" s="42"/>
      <c r="DY950" s="42"/>
      <c r="DZ950" s="42"/>
      <c r="EA950" s="42"/>
      <c r="EB950" s="42"/>
      <c r="EC950" s="42"/>
      <c r="ED950" s="42"/>
      <c r="EE950" s="42"/>
      <c r="EF950" s="42"/>
      <c r="EG950" s="42"/>
      <c r="EH950" s="42"/>
      <c r="EI950" s="42"/>
    </row>
    <row r="951" spans="1:139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  <c r="CW951" s="42"/>
      <c r="CX951" s="42"/>
      <c r="CY951" s="42"/>
      <c r="CZ951" s="42"/>
      <c r="DA951" s="42"/>
      <c r="DB951" s="42"/>
      <c r="DC951" s="42"/>
      <c r="DD951" s="42"/>
      <c r="DE951" s="42"/>
      <c r="DF951" s="42"/>
      <c r="DG951" s="42"/>
      <c r="DH951" s="42"/>
      <c r="DI951" s="42"/>
      <c r="DJ951" s="42"/>
      <c r="DK951" s="42"/>
      <c r="DL951" s="42"/>
      <c r="DM951" s="42"/>
      <c r="DN951" s="42"/>
      <c r="DO951" s="42"/>
      <c r="DP951" s="42"/>
      <c r="DQ951" s="42"/>
      <c r="DR951" s="42"/>
      <c r="DS951" s="42"/>
      <c r="DT951" s="42"/>
      <c r="DU951" s="42"/>
      <c r="DV951" s="42"/>
      <c r="DW951" s="42"/>
      <c r="DX951" s="42"/>
      <c r="DY951" s="42"/>
      <c r="DZ951" s="42"/>
      <c r="EA951" s="42"/>
      <c r="EB951" s="42"/>
      <c r="EC951" s="42"/>
      <c r="ED951" s="42"/>
      <c r="EE951" s="42"/>
      <c r="EF951" s="42"/>
      <c r="EG951" s="42"/>
      <c r="EH951" s="42"/>
      <c r="EI951" s="42"/>
    </row>
    <row r="952" spans="1:139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  <c r="CW952" s="42"/>
      <c r="CX952" s="42"/>
      <c r="CY952" s="42"/>
      <c r="CZ952" s="42"/>
      <c r="DA952" s="42"/>
      <c r="DB952" s="42"/>
      <c r="DC952" s="42"/>
      <c r="DD952" s="42"/>
      <c r="DE952" s="42"/>
      <c r="DF952" s="42"/>
      <c r="DG952" s="42"/>
      <c r="DH952" s="42"/>
      <c r="DI952" s="42"/>
      <c r="DJ952" s="42"/>
      <c r="DK952" s="42"/>
      <c r="DL952" s="42"/>
      <c r="DM952" s="42"/>
      <c r="DN952" s="42"/>
      <c r="DO952" s="42"/>
      <c r="DP952" s="42"/>
      <c r="DQ952" s="42"/>
      <c r="DR952" s="42"/>
      <c r="DS952" s="42"/>
      <c r="DT952" s="42"/>
      <c r="DU952" s="42"/>
      <c r="DV952" s="42"/>
      <c r="DW952" s="42"/>
      <c r="DX952" s="42"/>
      <c r="DY952" s="42"/>
      <c r="DZ952" s="42"/>
      <c r="EA952" s="42"/>
      <c r="EB952" s="42"/>
      <c r="EC952" s="42"/>
      <c r="ED952" s="42"/>
      <c r="EE952" s="42"/>
      <c r="EF952" s="42"/>
      <c r="EG952" s="42"/>
      <c r="EH952" s="42"/>
      <c r="EI952" s="42"/>
    </row>
    <row r="953" spans="1:139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  <c r="CW953" s="42"/>
      <c r="CX953" s="42"/>
      <c r="CY953" s="42"/>
      <c r="CZ953" s="42"/>
      <c r="DA953" s="42"/>
      <c r="DB953" s="42"/>
      <c r="DC953" s="42"/>
      <c r="DD953" s="42"/>
      <c r="DE953" s="42"/>
      <c r="DF953" s="42"/>
      <c r="DG953" s="42"/>
      <c r="DH953" s="42"/>
      <c r="DI953" s="42"/>
      <c r="DJ953" s="42"/>
      <c r="DK953" s="42"/>
      <c r="DL953" s="42"/>
      <c r="DM953" s="42"/>
      <c r="DN953" s="42"/>
      <c r="DO953" s="42"/>
      <c r="DP953" s="42"/>
      <c r="DQ953" s="42"/>
      <c r="DR953" s="42"/>
      <c r="DS953" s="42"/>
      <c r="DT953" s="42"/>
      <c r="DU953" s="42"/>
      <c r="DV953" s="42"/>
      <c r="DW953" s="42"/>
      <c r="DX953" s="42"/>
      <c r="DY953" s="42"/>
      <c r="DZ953" s="42"/>
      <c r="EA953" s="42"/>
      <c r="EB953" s="42"/>
      <c r="EC953" s="42"/>
      <c r="ED953" s="42"/>
      <c r="EE953" s="42"/>
      <c r="EF953" s="42"/>
      <c r="EG953" s="42"/>
      <c r="EH953" s="42"/>
      <c r="EI953" s="42"/>
    </row>
    <row r="954" spans="1:139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  <c r="CW954" s="42"/>
      <c r="CX954" s="42"/>
      <c r="CY954" s="42"/>
      <c r="CZ954" s="42"/>
      <c r="DA954" s="42"/>
      <c r="DB954" s="42"/>
      <c r="DC954" s="42"/>
      <c r="DD954" s="42"/>
      <c r="DE954" s="42"/>
      <c r="DF954" s="42"/>
      <c r="DG954" s="42"/>
      <c r="DH954" s="42"/>
      <c r="DI954" s="42"/>
      <c r="DJ954" s="42"/>
      <c r="DK954" s="42"/>
      <c r="DL954" s="42"/>
      <c r="DM954" s="42"/>
      <c r="DN954" s="42"/>
      <c r="DO954" s="42"/>
      <c r="DP954" s="42"/>
      <c r="DQ954" s="42"/>
      <c r="DR954" s="42"/>
      <c r="DS954" s="42"/>
      <c r="DT954" s="42"/>
      <c r="DU954" s="42"/>
      <c r="DV954" s="42"/>
      <c r="DW954" s="42"/>
      <c r="DX954" s="42"/>
      <c r="DY954" s="42"/>
      <c r="DZ954" s="42"/>
      <c r="EA954" s="42"/>
      <c r="EB954" s="42"/>
      <c r="EC954" s="42"/>
      <c r="ED954" s="42"/>
      <c r="EE954" s="42"/>
      <c r="EF954" s="42"/>
      <c r="EG954" s="42"/>
      <c r="EH954" s="42"/>
      <c r="EI954" s="42"/>
    </row>
    <row r="955" spans="1:139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  <c r="CW955" s="42"/>
      <c r="CX955" s="42"/>
      <c r="CY955" s="42"/>
      <c r="CZ955" s="42"/>
      <c r="DA955" s="42"/>
      <c r="DB955" s="42"/>
      <c r="DC955" s="42"/>
      <c r="DD955" s="42"/>
      <c r="DE955" s="42"/>
      <c r="DF955" s="42"/>
      <c r="DG955" s="42"/>
      <c r="DH955" s="42"/>
      <c r="DI955" s="42"/>
      <c r="DJ955" s="42"/>
      <c r="DK955" s="42"/>
      <c r="DL955" s="42"/>
      <c r="DM955" s="42"/>
      <c r="DN955" s="42"/>
      <c r="DO955" s="42"/>
      <c r="DP955" s="42"/>
      <c r="DQ955" s="42"/>
      <c r="DR955" s="42"/>
      <c r="DS955" s="42"/>
      <c r="DT955" s="42"/>
      <c r="DU955" s="42"/>
      <c r="DV955" s="42"/>
      <c r="DW955" s="42"/>
      <c r="DX955" s="42"/>
      <c r="DY955" s="42"/>
      <c r="DZ955" s="42"/>
      <c r="EA955" s="42"/>
      <c r="EB955" s="42"/>
      <c r="EC955" s="42"/>
      <c r="ED955" s="42"/>
      <c r="EE955" s="42"/>
      <c r="EF955" s="42"/>
      <c r="EG955" s="42"/>
      <c r="EH955" s="42"/>
      <c r="EI955" s="42"/>
    </row>
    <row r="956" spans="1:139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  <c r="CW956" s="42"/>
      <c r="CX956" s="42"/>
      <c r="CY956" s="42"/>
      <c r="CZ956" s="42"/>
      <c r="DA956" s="42"/>
      <c r="DB956" s="42"/>
      <c r="DC956" s="42"/>
      <c r="DD956" s="42"/>
      <c r="DE956" s="42"/>
      <c r="DF956" s="42"/>
      <c r="DG956" s="42"/>
      <c r="DH956" s="42"/>
      <c r="DI956" s="42"/>
      <c r="DJ956" s="42"/>
      <c r="DK956" s="42"/>
      <c r="DL956" s="42"/>
      <c r="DM956" s="42"/>
      <c r="DN956" s="42"/>
      <c r="DO956" s="42"/>
      <c r="DP956" s="42"/>
      <c r="DQ956" s="42"/>
      <c r="DR956" s="42"/>
      <c r="DS956" s="42"/>
      <c r="DT956" s="42"/>
      <c r="DU956" s="42"/>
      <c r="DV956" s="42"/>
      <c r="DW956" s="42"/>
      <c r="DX956" s="42"/>
      <c r="DY956" s="42"/>
      <c r="DZ956" s="42"/>
      <c r="EA956" s="42"/>
      <c r="EB956" s="42"/>
      <c r="EC956" s="42"/>
      <c r="ED956" s="42"/>
      <c r="EE956" s="42"/>
      <c r="EF956" s="42"/>
      <c r="EG956" s="42"/>
      <c r="EH956" s="42"/>
      <c r="EI956" s="42"/>
    </row>
    <row r="957" spans="1:139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  <c r="CW957" s="42"/>
      <c r="CX957" s="42"/>
      <c r="CY957" s="42"/>
      <c r="CZ957" s="42"/>
      <c r="DA957" s="42"/>
      <c r="DB957" s="42"/>
      <c r="DC957" s="42"/>
      <c r="DD957" s="42"/>
      <c r="DE957" s="42"/>
      <c r="DF957" s="42"/>
      <c r="DG957" s="42"/>
      <c r="DH957" s="42"/>
      <c r="DI957" s="42"/>
      <c r="DJ957" s="42"/>
      <c r="DK957" s="42"/>
      <c r="DL957" s="42"/>
      <c r="DM957" s="42"/>
      <c r="DN957" s="42"/>
      <c r="DO957" s="42"/>
      <c r="DP957" s="42"/>
      <c r="DQ957" s="42"/>
      <c r="DR957" s="42"/>
      <c r="DS957" s="42"/>
      <c r="DT957" s="42"/>
      <c r="DU957" s="42"/>
      <c r="DV957" s="42"/>
      <c r="DW957" s="42"/>
      <c r="DX957" s="42"/>
      <c r="DY957" s="42"/>
      <c r="DZ957" s="42"/>
      <c r="EA957" s="42"/>
      <c r="EB957" s="42"/>
      <c r="EC957" s="42"/>
      <c r="ED957" s="42"/>
      <c r="EE957" s="42"/>
      <c r="EF957" s="42"/>
      <c r="EG957" s="42"/>
      <c r="EH957" s="42"/>
      <c r="EI957" s="42"/>
    </row>
    <row r="958" spans="1:139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  <c r="CW958" s="42"/>
      <c r="CX958" s="42"/>
      <c r="CY958" s="42"/>
      <c r="CZ958" s="42"/>
      <c r="DA958" s="42"/>
      <c r="DB958" s="42"/>
      <c r="DC958" s="42"/>
      <c r="DD958" s="42"/>
      <c r="DE958" s="42"/>
      <c r="DF958" s="42"/>
      <c r="DG958" s="42"/>
      <c r="DH958" s="42"/>
      <c r="DI958" s="42"/>
      <c r="DJ958" s="42"/>
      <c r="DK958" s="42"/>
      <c r="DL958" s="42"/>
      <c r="DM958" s="42"/>
      <c r="DN958" s="42"/>
      <c r="DO958" s="42"/>
      <c r="DP958" s="42"/>
      <c r="DQ958" s="42"/>
      <c r="DR958" s="42"/>
      <c r="DS958" s="42"/>
      <c r="DT958" s="42"/>
      <c r="DU958" s="42"/>
      <c r="DV958" s="42"/>
      <c r="DW958" s="42"/>
      <c r="DX958" s="42"/>
      <c r="DY958" s="42"/>
      <c r="DZ958" s="42"/>
      <c r="EA958" s="42"/>
      <c r="EB958" s="42"/>
      <c r="EC958" s="42"/>
      <c r="ED958" s="42"/>
      <c r="EE958" s="42"/>
      <c r="EF958" s="42"/>
      <c r="EG958" s="42"/>
      <c r="EH958" s="42"/>
      <c r="EI958" s="42"/>
    </row>
    <row r="959" spans="1:13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  <c r="CW959" s="42"/>
      <c r="CX959" s="42"/>
      <c r="CY959" s="42"/>
      <c r="CZ959" s="42"/>
      <c r="DA959" s="42"/>
      <c r="DB959" s="42"/>
      <c r="DC959" s="42"/>
      <c r="DD959" s="42"/>
      <c r="DE959" s="42"/>
      <c r="DF959" s="42"/>
      <c r="DG959" s="42"/>
      <c r="DH959" s="42"/>
      <c r="DI959" s="42"/>
      <c r="DJ959" s="42"/>
      <c r="DK959" s="42"/>
      <c r="DL959" s="42"/>
      <c r="DM959" s="42"/>
      <c r="DN959" s="42"/>
      <c r="DO959" s="42"/>
      <c r="DP959" s="42"/>
      <c r="DQ959" s="42"/>
      <c r="DR959" s="42"/>
      <c r="DS959" s="42"/>
      <c r="DT959" s="42"/>
      <c r="DU959" s="42"/>
      <c r="DV959" s="42"/>
      <c r="DW959" s="42"/>
      <c r="DX959" s="42"/>
      <c r="DY959" s="42"/>
      <c r="DZ959" s="42"/>
      <c r="EA959" s="42"/>
      <c r="EB959" s="42"/>
      <c r="EC959" s="42"/>
      <c r="ED959" s="42"/>
      <c r="EE959" s="42"/>
      <c r="EF959" s="42"/>
      <c r="EG959" s="42"/>
      <c r="EH959" s="42"/>
      <c r="EI959" s="42"/>
    </row>
    <row r="960" spans="1:139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  <c r="CW960" s="42"/>
      <c r="CX960" s="42"/>
      <c r="CY960" s="42"/>
      <c r="CZ960" s="42"/>
      <c r="DA960" s="42"/>
      <c r="DB960" s="42"/>
      <c r="DC960" s="42"/>
      <c r="DD960" s="42"/>
      <c r="DE960" s="42"/>
      <c r="DF960" s="42"/>
      <c r="DG960" s="42"/>
      <c r="DH960" s="42"/>
      <c r="DI960" s="42"/>
      <c r="DJ960" s="42"/>
      <c r="DK960" s="42"/>
      <c r="DL960" s="42"/>
      <c r="DM960" s="42"/>
      <c r="DN960" s="42"/>
      <c r="DO960" s="42"/>
      <c r="DP960" s="42"/>
      <c r="DQ960" s="42"/>
      <c r="DR960" s="42"/>
      <c r="DS960" s="42"/>
      <c r="DT960" s="42"/>
      <c r="DU960" s="42"/>
      <c r="DV960" s="42"/>
      <c r="DW960" s="42"/>
      <c r="DX960" s="42"/>
      <c r="DY960" s="42"/>
      <c r="DZ960" s="42"/>
      <c r="EA960" s="42"/>
      <c r="EB960" s="42"/>
      <c r="EC960" s="42"/>
      <c r="ED960" s="42"/>
      <c r="EE960" s="42"/>
      <c r="EF960" s="42"/>
      <c r="EG960" s="42"/>
      <c r="EH960" s="42"/>
      <c r="EI960" s="42"/>
    </row>
    <row r="961" spans="1:139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  <c r="CW961" s="42"/>
      <c r="CX961" s="42"/>
      <c r="CY961" s="42"/>
      <c r="CZ961" s="42"/>
      <c r="DA961" s="42"/>
      <c r="DB961" s="42"/>
      <c r="DC961" s="42"/>
      <c r="DD961" s="42"/>
      <c r="DE961" s="42"/>
      <c r="DF961" s="42"/>
      <c r="DG961" s="42"/>
      <c r="DH961" s="42"/>
      <c r="DI961" s="42"/>
      <c r="DJ961" s="42"/>
      <c r="DK961" s="42"/>
      <c r="DL961" s="42"/>
      <c r="DM961" s="42"/>
      <c r="DN961" s="42"/>
      <c r="DO961" s="42"/>
      <c r="DP961" s="42"/>
      <c r="DQ961" s="42"/>
      <c r="DR961" s="42"/>
      <c r="DS961" s="42"/>
      <c r="DT961" s="42"/>
      <c r="DU961" s="42"/>
      <c r="DV961" s="42"/>
      <c r="DW961" s="42"/>
      <c r="DX961" s="42"/>
      <c r="DY961" s="42"/>
      <c r="DZ961" s="42"/>
      <c r="EA961" s="42"/>
      <c r="EB961" s="42"/>
      <c r="EC961" s="42"/>
      <c r="ED961" s="42"/>
      <c r="EE961" s="42"/>
      <c r="EF961" s="42"/>
      <c r="EG961" s="42"/>
      <c r="EH961" s="42"/>
      <c r="EI961" s="42"/>
    </row>
    <row r="962" spans="1:139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  <c r="CW962" s="42"/>
      <c r="CX962" s="42"/>
      <c r="CY962" s="42"/>
      <c r="CZ962" s="42"/>
      <c r="DA962" s="42"/>
      <c r="DB962" s="42"/>
      <c r="DC962" s="42"/>
      <c r="DD962" s="42"/>
      <c r="DE962" s="42"/>
      <c r="DF962" s="42"/>
      <c r="DG962" s="42"/>
      <c r="DH962" s="42"/>
      <c r="DI962" s="42"/>
      <c r="DJ962" s="42"/>
      <c r="DK962" s="42"/>
      <c r="DL962" s="42"/>
      <c r="DM962" s="42"/>
      <c r="DN962" s="42"/>
      <c r="DO962" s="42"/>
      <c r="DP962" s="42"/>
      <c r="DQ962" s="42"/>
      <c r="DR962" s="42"/>
      <c r="DS962" s="42"/>
      <c r="DT962" s="42"/>
      <c r="DU962" s="42"/>
      <c r="DV962" s="42"/>
      <c r="DW962" s="42"/>
      <c r="DX962" s="42"/>
      <c r="DY962" s="42"/>
      <c r="DZ962" s="42"/>
      <c r="EA962" s="42"/>
      <c r="EB962" s="42"/>
      <c r="EC962" s="42"/>
      <c r="ED962" s="42"/>
      <c r="EE962" s="42"/>
      <c r="EF962" s="42"/>
      <c r="EG962" s="42"/>
      <c r="EH962" s="42"/>
      <c r="EI962" s="42"/>
    </row>
    <row r="963" spans="1:139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  <c r="CW963" s="42"/>
      <c r="CX963" s="42"/>
      <c r="CY963" s="42"/>
      <c r="CZ963" s="42"/>
      <c r="DA963" s="42"/>
      <c r="DB963" s="42"/>
      <c r="DC963" s="42"/>
      <c r="DD963" s="42"/>
      <c r="DE963" s="42"/>
      <c r="DF963" s="42"/>
      <c r="DG963" s="42"/>
      <c r="DH963" s="42"/>
      <c r="DI963" s="42"/>
      <c r="DJ963" s="42"/>
      <c r="DK963" s="42"/>
      <c r="DL963" s="42"/>
      <c r="DM963" s="42"/>
      <c r="DN963" s="42"/>
      <c r="DO963" s="42"/>
      <c r="DP963" s="42"/>
      <c r="DQ963" s="42"/>
      <c r="DR963" s="42"/>
      <c r="DS963" s="42"/>
      <c r="DT963" s="42"/>
      <c r="DU963" s="42"/>
      <c r="DV963" s="42"/>
      <c r="DW963" s="42"/>
      <c r="DX963" s="42"/>
      <c r="DY963" s="42"/>
      <c r="DZ963" s="42"/>
      <c r="EA963" s="42"/>
      <c r="EB963" s="42"/>
      <c r="EC963" s="42"/>
      <c r="ED963" s="42"/>
      <c r="EE963" s="42"/>
      <c r="EF963" s="42"/>
      <c r="EG963" s="42"/>
      <c r="EH963" s="42"/>
      <c r="EI963" s="42"/>
    </row>
    <row r="964" spans="1:139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  <c r="CW964" s="42"/>
      <c r="CX964" s="42"/>
      <c r="CY964" s="42"/>
      <c r="CZ964" s="42"/>
      <c r="DA964" s="42"/>
      <c r="DB964" s="42"/>
      <c r="DC964" s="42"/>
      <c r="DD964" s="42"/>
      <c r="DE964" s="42"/>
      <c r="DF964" s="42"/>
      <c r="DG964" s="42"/>
      <c r="DH964" s="42"/>
      <c r="DI964" s="42"/>
      <c r="DJ964" s="42"/>
      <c r="DK964" s="42"/>
      <c r="DL964" s="42"/>
      <c r="DM964" s="42"/>
      <c r="DN964" s="42"/>
      <c r="DO964" s="42"/>
      <c r="DP964" s="42"/>
      <c r="DQ964" s="42"/>
      <c r="DR964" s="42"/>
      <c r="DS964" s="42"/>
      <c r="DT964" s="42"/>
      <c r="DU964" s="42"/>
      <c r="DV964" s="42"/>
      <c r="DW964" s="42"/>
      <c r="DX964" s="42"/>
      <c r="DY964" s="42"/>
      <c r="DZ964" s="42"/>
      <c r="EA964" s="42"/>
      <c r="EB964" s="42"/>
      <c r="EC964" s="42"/>
      <c r="ED964" s="42"/>
      <c r="EE964" s="42"/>
      <c r="EF964" s="42"/>
      <c r="EG964" s="42"/>
      <c r="EH964" s="42"/>
      <c r="EI964" s="42"/>
    </row>
    <row r="965" spans="1:139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  <c r="CW965" s="42"/>
      <c r="CX965" s="42"/>
      <c r="CY965" s="42"/>
      <c r="CZ965" s="42"/>
      <c r="DA965" s="42"/>
      <c r="DB965" s="42"/>
      <c r="DC965" s="42"/>
      <c r="DD965" s="42"/>
      <c r="DE965" s="42"/>
      <c r="DF965" s="42"/>
      <c r="DG965" s="42"/>
      <c r="DH965" s="42"/>
      <c r="DI965" s="42"/>
      <c r="DJ965" s="42"/>
      <c r="DK965" s="42"/>
      <c r="DL965" s="42"/>
      <c r="DM965" s="42"/>
      <c r="DN965" s="42"/>
      <c r="DO965" s="42"/>
      <c r="DP965" s="42"/>
      <c r="DQ965" s="42"/>
      <c r="DR965" s="42"/>
      <c r="DS965" s="42"/>
      <c r="DT965" s="42"/>
      <c r="DU965" s="42"/>
      <c r="DV965" s="42"/>
      <c r="DW965" s="42"/>
      <c r="DX965" s="42"/>
      <c r="DY965" s="42"/>
      <c r="DZ965" s="42"/>
      <c r="EA965" s="42"/>
      <c r="EB965" s="42"/>
      <c r="EC965" s="42"/>
      <c r="ED965" s="42"/>
      <c r="EE965" s="42"/>
      <c r="EF965" s="42"/>
      <c r="EG965" s="42"/>
      <c r="EH965" s="42"/>
      <c r="EI965" s="42"/>
    </row>
    <row r="966" spans="1:139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  <c r="CW966" s="42"/>
      <c r="CX966" s="42"/>
      <c r="CY966" s="42"/>
      <c r="CZ966" s="42"/>
      <c r="DA966" s="42"/>
      <c r="DB966" s="42"/>
      <c r="DC966" s="42"/>
      <c r="DD966" s="42"/>
      <c r="DE966" s="42"/>
      <c r="DF966" s="42"/>
      <c r="DG966" s="42"/>
      <c r="DH966" s="42"/>
      <c r="DI966" s="42"/>
      <c r="DJ966" s="42"/>
      <c r="DK966" s="42"/>
      <c r="DL966" s="42"/>
      <c r="DM966" s="42"/>
      <c r="DN966" s="42"/>
      <c r="DO966" s="42"/>
      <c r="DP966" s="42"/>
      <c r="DQ966" s="42"/>
      <c r="DR966" s="42"/>
      <c r="DS966" s="42"/>
      <c r="DT966" s="42"/>
      <c r="DU966" s="42"/>
      <c r="DV966" s="42"/>
      <c r="DW966" s="42"/>
      <c r="DX966" s="42"/>
      <c r="DY966" s="42"/>
      <c r="DZ966" s="42"/>
      <c r="EA966" s="42"/>
      <c r="EB966" s="42"/>
      <c r="EC966" s="42"/>
      <c r="ED966" s="42"/>
      <c r="EE966" s="42"/>
      <c r="EF966" s="42"/>
      <c r="EG966" s="42"/>
      <c r="EH966" s="42"/>
      <c r="EI966" s="42"/>
    </row>
    <row r="967" spans="1:139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  <c r="CW967" s="42"/>
      <c r="CX967" s="42"/>
      <c r="CY967" s="42"/>
      <c r="CZ967" s="42"/>
      <c r="DA967" s="42"/>
      <c r="DB967" s="42"/>
      <c r="DC967" s="42"/>
      <c r="DD967" s="42"/>
      <c r="DE967" s="42"/>
      <c r="DF967" s="42"/>
      <c r="DG967" s="42"/>
      <c r="DH967" s="42"/>
      <c r="DI967" s="42"/>
      <c r="DJ967" s="42"/>
      <c r="DK967" s="42"/>
      <c r="DL967" s="42"/>
      <c r="DM967" s="42"/>
      <c r="DN967" s="42"/>
      <c r="DO967" s="42"/>
      <c r="DP967" s="42"/>
      <c r="DQ967" s="42"/>
      <c r="DR967" s="42"/>
      <c r="DS967" s="42"/>
      <c r="DT967" s="42"/>
      <c r="DU967" s="42"/>
      <c r="DV967" s="42"/>
      <c r="DW967" s="42"/>
      <c r="DX967" s="42"/>
      <c r="DY967" s="42"/>
      <c r="DZ967" s="42"/>
      <c r="EA967" s="42"/>
      <c r="EB967" s="42"/>
      <c r="EC967" s="42"/>
      <c r="ED967" s="42"/>
      <c r="EE967" s="42"/>
      <c r="EF967" s="42"/>
      <c r="EG967" s="42"/>
      <c r="EH967" s="42"/>
      <c r="EI967" s="42"/>
    </row>
    <row r="968" spans="1:139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  <c r="CW968" s="42"/>
      <c r="CX968" s="42"/>
      <c r="CY968" s="42"/>
      <c r="CZ968" s="42"/>
      <c r="DA968" s="42"/>
      <c r="DB968" s="42"/>
      <c r="DC968" s="42"/>
      <c r="DD968" s="42"/>
      <c r="DE968" s="42"/>
      <c r="DF968" s="42"/>
      <c r="DG968" s="42"/>
      <c r="DH968" s="42"/>
      <c r="DI968" s="42"/>
      <c r="DJ968" s="42"/>
      <c r="DK968" s="42"/>
      <c r="DL968" s="42"/>
      <c r="DM968" s="42"/>
      <c r="DN968" s="42"/>
      <c r="DO968" s="42"/>
      <c r="DP968" s="42"/>
      <c r="DQ968" s="42"/>
      <c r="DR968" s="42"/>
      <c r="DS968" s="42"/>
      <c r="DT968" s="42"/>
      <c r="DU968" s="42"/>
      <c r="DV968" s="42"/>
      <c r="DW968" s="42"/>
      <c r="DX968" s="42"/>
      <c r="DY968" s="42"/>
      <c r="DZ968" s="42"/>
      <c r="EA968" s="42"/>
      <c r="EB968" s="42"/>
      <c r="EC968" s="42"/>
      <c r="ED968" s="42"/>
      <c r="EE968" s="42"/>
      <c r="EF968" s="42"/>
      <c r="EG968" s="42"/>
      <c r="EH968" s="42"/>
      <c r="EI968" s="42"/>
    </row>
    <row r="969" spans="1:13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  <c r="CW969" s="42"/>
      <c r="CX969" s="42"/>
      <c r="CY969" s="42"/>
      <c r="CZ969" s="42"/>
      <c r="DA969" s="42"/>
      <c r="DB969" s="42"/>
      <c r="DC969" s="42"/>
      <c r="DD969" s="42"/>
      <c r="DE969" s="42"/>
      <c r="DF969" s="42"/>
      <c r="DG969" s="42"/>
      <c r="DH969" s="42"/>
      <c r="DI969" s="42"/>
      <c r="DJ969" s="42"/>
      <c r="DK969" s="42"/>
      <c r="DL969" s="42"/>
      <c r="DM969" s="42"/>
      <c r="DN969" s="42"/>
      <c r="DO969" s="42"/>
      <c r="DP969" s="42"/>
      <c r="DQ969" s="42"/>
      <c r="DR969" s="42"/>
      <c r="DS969" s="42"/>
      <c r="DT969" s="42"/>
      <c r="DU969" s="42"/>
      <c r="DV969" s="42"/>
      <c r="DW969" s="42"/>
      <c r="DX969" s="42"/>
      <c r="DY969" s="42"/>
      <c r="DZ969" s="42"/>
      <c r="EA969" s="42"/>
      <c r="EB969" s="42"/>
      <c r="EC969" s="42"/>
      <c r="ED969" s="42"/>
      <c r="EE969" s="42"/>
      <c r="EF969" s="42"/>
      <c r="EG969" s="42"/>
      <c r="EH969" s="42"/>
      <c r="EI969" s="42"/>
    </row>
    <row r="970" spans="1:139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  <c r="CW970" s="42"/>
      <c r="CX970" s="42"/>
      <c r="CY970" s="42"/>
      <c r="CZ970" s="42"/>
      <c r="DA970" s="42"/>
      <c r="DB970" s="42"/>
      <c r="DC970" s="42"/>
      <c r="DD970" s="42"/>
      <c r="DE970" s="42"/>
      <c r="DF970" s="42"/>
      <c r="DG970" s="42"/>
      <c r="DH970" s="42"/>
      <c r="DI970" s="42"/>
      <c r="DJ970" s="42"/>
      <c r="DK970" s="42"/>
      <c r="DL970" s="42"/>
      <c r="DM970" s="42"/>
      <c r="DN970" s="42"/>
      <c r="DO970" s="42"/>
      <c r="DP970" s="42"/>
      <c r="DQ970" s="42"/>
      <c r="DR970" s="42"/>
      <c r="DS970" s="42"/>
      <c r="DT970" s="42"/>
      <c r="DU970" s="42"/>
      <c r="DV970" s="42"/>
      <c r="DW970" s="42"/>
      <c r="DX970" s="42"/>
      <c r="DY970" s="42"/>
      <c r="DZ970" s="42"/>
      <c r="EA970" s="42"/>
      <c r="EB970" s="42"/>
      <c r="EC970" s="42"/>
      <c r="ED970" s="42"/>
      <c r="EE970" s="42"/>
      <c r="EF970" s="42"/>
      <c r="EG970" s="42"/>
      <c r="EH970" s="42"/>
      <c r="EI970" s="42"/>
    </row>
    <row r="971" spans="1:139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  <c r="CW971" s="42"/>
      <c r="CX971" s="42"/>
      <c r="CY971" s="42"/>
      <c r="CZ971" s="42"/>
      <c r="DA971" s="42"/>
      <c r="DB971" s="42"/>
      <c r="DC971" s="42"/>
      <c r="DD971" s="42"/>
      <c r="DE971" s="42"/>
      <c r="DF971" s="42"/>
      <c r="DG971" s="42"/>
      <c r="DH971" s="42"/>
      <c r="DI971" s="42"/>
      <c r="DJ971" s="42"/>
      <c r="DK971" s="42"/>
      <c r="DL971" s="42"/>
      <c r="DM971" s="42"/>
      <c r="DN971" s="42"/>
      <c r="DO971" s="42"/>
      <c r="DP971" s="42"/>
      <c r="DQ971" s="42"/>
      <c r="DR971" s="42"/>
      <c r="DS971" s="42"/>
      <c r="DT971" s="42"/>
      <c r="DU971" s="42"/>
      <c r="DV971" s="42"/>
      <c r="DW971" s="42"/>
      <c r="DX971" s="42"/>
      <c r="DY971" s="42"/>
      <c r="DZ971" s="42"/>
      <c r="EA971" s="42"/>
      <c r="EB971" s="42"/>
      <c r="EC971" s="42"/>
      <c r="ED971" s="42"/>
      <c r="EE971" s="42"/>
      <c r="EF971" s="42"/>
      <c r="EG971" s="42"/>
      <c r="EH971" s="42"/>
      <c r="EI971" s="42"/>
    </row>
    <row r="972" spans="1:139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  <c r="CW972" s="42"/>
      <c r="CX972" s="42"/>
      <c r="CY972" s="42"/>
      <c r="CZ972" s="42"/>
      <c r="DA972" s="42"/>
      <c r="DB972" s="42"/>
      <c r="DC972" s="42"/>
      <c r="DD972" s="42"/>
      <c r="DE972" s="42"/>
      <c r="DF972" s="42"/>
      <c r="DG972" s="42"/>
      <c r="DH972" s="42"/>
      <c r="DI972" s="42"/>
      <c r="DJ972" s="42"/>
      <c r="DK972" s="42"/>
      <c r="DL972" s="42"/>
      <c r="DM972" s="42"/>
      <c r="DN972" s="42"/>
      <c r="DO972" s="42"/>
      <c r="DP972" s="42"/>
      <c r="DQ972" s="42"/>
      <c r="DR972" s="42"/>
      <c r="DS972" s="42"/>
      <c r="DT972" s="42"/>
      <c r="DU972" s="42"/>
      <c r="DV972" s="42"/>
      <c r="DW972" s="42"/>
      <c r="DX972" s="42"/>
      <c r="DY972" s="42"/>
      <c r="DZ972" s="42"/>
      <c r="EA972" s="42"/>
      <c r="EB972" s="42"/>
      <c r="EC972" s="42"/>
      <c r="ED972" s="42"/>
      <c r="EE972" s="42"/>
      <c r="EF972" s="42"/>
      <c r="EG972" s="42"/>
      <c r="EH972" s="42"/>
      <c r="EI972" s="42"/>
    </row>
    <row r="973" spans="1:139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  <c r="CW973" s="42"/>
      <c r="CX973" s="42"/>
      <c r="CY973" s="42"/>
      <c r="CZ973" s="42"/>
      <c r="DA973" s="42"/>
      <c r="DB973" s="42"/>
      <c r="DC973" s="42"/>
      <c r="DD973" s="42"/>
      <c r="DE973" s="42"/>
      <c r="DF973" s="42"/>
      <c r="DG973" s="42"/>
      <c r="DH973" s="42"/>
      <c r="DI973" s="42"/>
      <c r="DJ973" s="42"/>
      <c r="DK973" s="42"/>
      <c r="DL973" s="42"/>
      <c r="DM973" s="42"/>
      <c r="DN973" s="42"/>
      <c r="DO973" s="42"/>
      <c r="DP973" s="42"/>
      <c r="DQ973" s="42"/>
      <c r="DR973" s="42"/>
      <c r="DS973" s="42"/>
      <c r="DT973" s="42"/>
      <c r="DU973" s="42"/>
      <c r="DV973" s="42"/>
      <c r="DW973" s="42"/>
      <c r="DX973" s="42"/>
      <c r="DY973" s="42"/>
      <c r="DZ973" s="42"/>
      <c r="EA973" s="42"/>
      <c r="EB973" s="42"/>
      <c r="EC973" s="42"/>
      <c r="ED973" s="42"/>
      <c r="EE973" s="42"/>
      <c r="EF973" s="42"/>
      <c r="EG973" s="42"/>
      <c r="EH973" s="42"/>
      <c r="EI973" s="42"/>
    </row>
    <row r="974" spans="1:139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  <c r="CW974" s="42"/>
      <c r="CX974" s="42"/>
      <c r="CY974" s="42"/>
      <c r="CZ974" s="42"/>
      <c r="DA974" s="42"/>
      <c r="DB974" s="42"/>
      <c r="DC974" s="42"/>
      <c r="DD974" s="42"/>
      <c r="DE974" s="42"/>
      <c r="DF974" s="42"/>
      <c r="DG974" s="42"/>
      <c r="DH974" s="42"/>
      <c r="DI974" s="42"/>
      <c r="DJ974" s="42"/>
      <c r="DK974" s="42"/>
      <c r="DL974" s="42"/>
      <c r="DM974" s="42"/>
      <c r="DN974" s="42"/>
      <c r="DO974" s="42"/>
      <c r="DP974" s="42"/>
      <c r="DQ974" s="42"/>
      <c r="DR974" s="42"/>
      <c r="DS974" s="42"/>
      <c r="DT974" s="42"/>
      <c r="DU974" s="42"/>
      <c r="DV974" s="42"/>
      <c r="DW974" s="42"/>
      <c r="DX974" s="42"/>
      <c r="DY974" s="42"/>
      <c r="DZ974" s="42"/>
      <c r="EA974" s="42"/>
      <c r="EB974" s="42"/>
      <c r="EC974" s="42"/>
      <c r="ED974" s="42"/>
      <c r="EE974" s="42"/>
      <c r="EF974" s="42"/>
      <c r="EG974" s="42"/>
      <c r="EH974" s="42"/>
      <c r="EI974" s="42"/>
    </row>
    <row r="975" spans="1:139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  <c r="CW975" s="42"/>
      <c r="CX975" s="42"/>
      <c r="CY975" s="42"/>
      <c r="CZ975" s="42"/>
      <c r="DA975" s="42"/>
      <c r="DB975" s="42"/>
      <c r="DC975" s="42"/>
      <c r="DD975" s="42"/>
      <c r="DE975" s="42"/>
      <c r="DF975" s="42"/>
      <c r="DG975" s="42"/>
      <c r="DH975" s="42"/>
      <c r="DI975" s="42"/>
      <c r="DJ975" s="42"/>
      <c r="DK975" s="42"/>
      <c r="DL975" s="42"/>
      <c r="DM975" s="42"/>
      <c r="DN975" s="42"/>
      <c r="DO975" s="42"/>
      <c r="DP975" s="42"/>
      <c r="DQ975" s="42"/>
      <c r="DR975" s="42"/>
      <c r="DS975" s="42"/>
      <c r="DT975" s="42"/>
      <c r="DU975" s="42"/>
      <c r="DV975" s="42"/>
      <c r="DW975" s="42"/>
      <c r="DX975" s="42"/>
      <c r="DY975" s="42"/>
      <c r="DZ975" s="42"/>
      <c r="EA975" s="42"/>
      <c r="EB975" s="42"/>
      <c r="EC975" s="42"/>
      <c r="ED975" s="42"/>
      <c r="EE975" s="42"/>
      <c r="EF975" s="42"/>
      <c r="EG975" s="42"/>
      <c r="EH975" s="42"/>
      <c r="EI975" s="42"/>
    </row>
    <row r="976" spans="1:139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  <c r="CW976" s="42"/>
      <c r="CX976" s="42"/>
      <c r="CY976" s="42"/>
      <c r="CZ976" s="42"/>
      <c r="DA976" s="42"/>
      <c r="DB976" s="42"/>
      <c r="DC976" s="42"/>
      <c r="DD976" s="42"/>
      <c r="DE976" s="42"/>
      <c r="DF976" s="42"/>
      <c r="DG976" s="42"/>
      <c r="DH976" s="42"/>
      <c r="DI976" s="42"/>
      <c r="DJ976" s="42"/>
      <c r="DK976" s="42"/>
      <c r="DL976" s="42"/>
      <c r="DM976" s="42"/>
      <c r="DN976" s="42"/>
      <c r="DO976" s="42"/>
      <c r="DP976" s="42"/>
      <c r="DQ976" s="42"/>
      <c r="DR976" s="42"/>
      <c r="DS976" s="42"/>
      <c r="DT976" s="42"/>
      <c r="DU976" s="42"/>
      <c r="DV976" s="42"/>
      <c r="DW976" s="42"/>
      <c r="DX976" s="42"/>
      <c r="DY976" s="42"/>
      <c r="DZ976" s="42"/>
      <c r="EA976" s="42"/>
      <c r="EB976" s="42"/>
      <c r="EC976" s="42"/>
      <c r="ED976" s="42"/>
      <c r="EE976" s="42"/>
      <c r="EF976" s="42"/>
      <c r="EG976" s="42"/>
      <c r="EH976" s="42"/>
      <c r="EI976" s="42"/>
    </row>
    <row r="977" spans="1:139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  <c r="CW977" s="42"/>
      <c r="CX977" s="42"/>
      <c r="CY977" s="42"/>
      <c r="CZ977" s="42"/>
      <c r="DA977" s="42"/>
      <c r="DB977" s="42"/>
      <c r="DC977" s="42"/>
      <c r="DD977" s="42"/>
      <c r="DE977" s="42"/>
      <c r="DF977" s="42"/>
      <c r="DG977" s="42"/>
      <c r="DH977" s="42"/>
      <c r="DI977" s="42"/>
      <c r="DJ977" s="42"/>
      <c r="DK977" s="42"/>
      <c r="DL977" s="42"/>
      <c r="DM977" s="42"/>
      <c r="DN977" s="42"/>
      <c r="DO977" s="42"/>
      <c r="DP977" s="42"/>
      <c r="DQ977" s="42"/>
      <c r="DR977" s="42"/>
      <c r="DS977" s="42"/>
      <c r="DT977" s="42"/>
      <c r="DU977" s="42"/>
      <c r="DV977" s="42"/>
      <c r="DW977" s="42"/>
      <c r="DX977" s="42"/>
      <c r="DY977" s="42"/>
      <c r="DZ977" s="42"/>
      <c r="EA977" s="42"/>
      <c r="EB977" s="42"/>
      <c r="EC977" s="42"/>
      <c r="ED977" s="42"/>
      <c r="EE977" s="42"/>
      <c r="EF977" s="42"/>
      <c r="EG977" s="42"/>
      <c r="EH977" s="42"/>
      <c r="EI977" s="42"/>
    </row>
    <row r="978" spans="1:139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  <c r="CW978" s="42"/>
      <c r="CX978" s="42"/>
      <c r="CY978" s="42"/>
      <c r="CZ978" s="42"/>
      <c r="DA978" s="42"/>
      <c r="DB978" s="42"/>
      <c r="DC978" s="42"/>
      <c r="DD978" s="42"/>
      <c r="DE978" s="42"/>
      <c r="DF978" s="42"/>
      <c r="DG978" s="42"/>
      <c r="DH978" s="42"/>
      <c r="DI978" s="42"/>
      <c r="DJ978" s="42"/>
      <c r="DK978" s="42"/>
      <c r="DL978" s="42"/>
      <c r="DM978" s="42"/>
      <c r="DN978" s="42"/>
      <c r="DO978" s="42"/>
      <c r="DP978" s="42"/>
      <c r="DQ978" s="42"/>
      <c r="DR978" s="42"/>
      <c r="DS978" s="42"/>
      <c r="DT978" s="42"/>
      <c r="DU978" s="42"/>
      <c r="DV978" s="42"/>
      <c r="DW978" s="42"/>
      <c r="DX978" s="42"/>
      <c r="DY978" s="42"/>
      <c r="DZ978" s="42"/>
      <c r="EA978" s="42"/>
      <c r="EB978" s="42"/>
      <c r="EC978" s="42"/>
      <c r="ED978" s="42"/>
      <c r="EE978" s="42"/>
      <c r="EF978" s="42"/>
      <c r="EG978" s="42"/>
      <c r="EH978" s="42"/>
      <c r="EI978" s="42"/>
    </row>
    <row r="979" spans="1:13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  <c r="CW979" s="42"/>
      <c r="CX979" s="42"/>
      <c r="CY979" s="42"/>
      <c r="CZ979" s="42"/>
      <c r="DA979" s="42"/>
      <c r="DB979" s="42"/>
      <c r="DC979" s="42"/>
      <c r="DD979" s="42"/>
      <c r="DE979" s="42"/>
      <c r="DF979" s="42"/>
      <c r="DG979" s="42"/>
      <c r="DH979" s="42"/>
      <c r="DI979" s="42"/>
      <c r="DJ979" s="42"/>
      <c r="DK979" s="42"/>
      <c r="DL979" s="42"/>
      <c r="DM979" s="42"/>
      <c r="DN979" s="42"/>
      <c r="DO979" s="42"/>
      <c r="DP979" s="42"/>
      <c r="DQ979" s="42"/>
      <c r="DR979" s="42"/>
      <c r="DS979" s="42"/>
      <c r="DT979" s="42"/>
      <c r="DU979" s="42"/>
      <c r="DV979" s="42"/>
      <c r="DW979" s="42"/>
      <c r="DX979" s="42"/>
      <c r="DY979" s="42"/>
      <c r="DZ979" s="42"/>
      <c r="EA979" s="42"/>
      <c r="EB979" s="42"/>
      <c r="EC979" s="42"/>
      <c r="ED979" s="42"/>
      <c r="EE979" s="42"/>
      <c r="EF979" s="42"/>
      <c r="EG979" s="42"/>
      <c r="EH979" s="42"/>
      <c r="EI979" s="42"/>
    </row>
    <row r="980" spans="1:139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  <c r="CW980" s="42"/>
      <c r="CX980" s="42"/>
      <c r="CY980" s="42"/>
      <c r="CZ980" s="42"/>
      <c r="DA980" s="42"/>
      <c r="DB980" s="42"/>
      <c r="DC980" s="42"/>
      <c r="DD980" s="42"/>
      <c r="DE980" s="42"/>
      <c r="DF980" s="42"/>
      <c r="DG980" s="42"/>
      <c r="DH980" s="42"/>
      <c r="DI980" s="42"/>
      <c r="DJ980" s="42"/>
      <c r="DK980" s="42"/>
      <c r="DL980" s="42"/>
      <c r="DM980" s="42"/>
      <c r="DN980" s="42"/>
      <c r="DO980" s="42"/>
      <c r="DP980" s="42"/>
      <c r="DQ980" s="42"/>
      <c r="DR980" s="42"/>
      <c r="DS980" s="42"/>
      <c r="DT980" s="42"/>
      <c r="DU980" s="42"/>
      <c r="DV980" s="42"/>
      <c r="DW980" s="42"/>
      <c r="DX980" s="42"/>
      <c r="DY980" s="42"/>
      <c r="DZ980" s="42"/>
      <c r="EA980" s="42"/>
      <c r="EB980" s="42"/>
      <c r="EC980" s="42"/>
      <c r="ED980" s="42"/>
      <c r="EE980" s="42"/>
      <c r="EF980" s="42"/>
      <c r="EG980" s="42"/>
      <c r="EH980" s="42"/>
      <c r="EI980" s="42"/>
    </row>
    <row r="981" spans="1:139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  <c r="CW981" s="42"/>
      <c r="CX981" s="42"/>
      <c r="CY981" s="42"/>
      <c r="CZ981" s="42"/>
      <c r="DA981" s="42"/>
      <c r="DB981" s="42"/>
      <c r="DC981" s="42"/>
      <c r="DD981" s="42"/>
      <c r="DE981" s="42"/>
      <c r="DF981" s="42"/>
      <c r="DG981" s="42"/>
      <c r="DH981" s="42"/>
      <c r="DI981" s="42"/>
      <c r="DJ981" s="42"/>
      <c r="DK981" s="42"/>
      <c r="DL981" s="42"/>
      <c r="DM981" s="42"/>
      <c r="DN981" s="42"/>
      <c r="DO981" s="42"/>
      <c r="DP981" s="42"/>
      <c r="DQ981" s="42"/>
      <c r="DR981" s="42"/>
      <c r="DS981" s="42"/>
      <c r="DT981" s="42"/>
      <c r="DU981" s="42"/>
      <c r="DV981" s="42"/>
      <c r="DW981" s="42"/>
      <c r="DX981" s="42"/>
      <c r="DY981" s="42"/>
      <c r="DZ981" s="42"/>
      <c r="EA981" s="42"/>
      <c r="EB981" s="42"/>
      <c r="EC981" s="42"/>
      <c r="ED981" s="42"/>
      <c r="EE981" s="42"/>
      <c r="EF981" s="42"/>
      <c r="EG981" s="42"/>
      <c r="EH981" s="42"/>
      <c r="EI981" s="42"/>
    </row>
    <row r="982" spans="1:139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  <c r="CW982" s="42"/>
      <c r="CX982" s="42"/>
      <c r="CY982" s="42"/>
      <c r="CZ982" s="42"/>
      <c r="DA982" s="42"/>
      <c r="DB982" s="42"/>
      <c r="DC982" s="42"/>
      <c r="DD982" s="42"/>
      <c r="DE982" s="42"/>
      <c r="DF982" s="42"/>
      <c r="DG982" s="42"/>
      <c r="DH982" s="42"/>
      <c r="DI982" s="42"/>
      <c r="DJ982" s="42"/>
      <c r="DK982" s="42"/>
      <c r="DL982" s="42"/>
      <c r="DM982" s="42"/>
      <c r="DN982" s="42"/>
      <c r="DO982" s="42"/>
      <c r="DP982" s="42"/>
      <c r="DQ982" s="42"/>
      <c r="DR982" s="42"/>
      <c r="DS982" s="42"/>
      <c r="DT982" s="42"/>
      <c r="DU982" s="42"/>
      <c r="DV982" s="42"/>
      <c r="DW982" s="42"/>
      <c r="DX982" s="42"/>
      <c r="DY982" s="42"/>
      <c r="DZ982" s="42"/>
      <c r="EA982" s="42"/>
      <c r="EB982" s="42"/>
      <c r="EC982" s="42"/>
      <c r="ED982" s="42"/>
      <c r="EE982" s="42"/>
      <c r="EF982" s="42"/>
      <c r="EG982" s="42"/>
      <c r="EH982" s="42"/>
      <c r="EI982" s="42"/>
    </row>
    <row r="983" spans="1:139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/>
      <c r="DH983" s="42"/>
      <c r="DI983" s="42"/>
      <c r="DJ983" s="42"/>
      <c r="DK983" s="42"/>
      <c r="DL983" s="42"/>
      <c r="DM983" s="42"/>
      <c r="DN983" s="42"/>
      <c r="DO983" s="42"/>
      <c r="DP983" s="42"/>
      <c r="DQ983" s="42"/>
      <c r="DR983" s="42"/>
      <c r="DS983" s="42"/>
      <c r="DT983" s="42"/>
      <c r="DU983" s="42"/>
      <c r="DV983" s="42"/>
      <c r="DW983" s="42"/>
      <c r="DX983" s="42"/>
      <c r="DY983" s="42"/>
      <c r="DZ983" s="42"/>
      <c r="EA983" s="42"/>
      <c r="EB983" s="42"/>
      <c r="EC983" s="42"/>
      <c r="ED983" s="42"/>
      <c r="EE983" s="42"/>
      <c r="EF983" s="42"/>
      <c r="EG983" s="42"/>
      <c r="EH983" s="42"/>
      <c r="EI983" s="42"/>
    </row>
    <row r="984" spans="1:139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  <c r="CW984" s="42"/>
      <c r="CX984" s="42"/>
      <c r="CY984" s="42"/>
      <c r="CZ984" s="42"/>
      <c r="DA984" s="42"/>
      <c r="DB984" s="42"/>
      <c r="DC984" s="42"/>
      <c r="DD984" s="42"/>
      <c r="DE984" s="42"/>
      <c r="DF984" s="42"/>
      <c r="DG984" s="42"/>
      <c r="DH984" s="42"/>
      <c r="DI984" s="42"/>
      <c r="DJ984" s="42"/>
      <c r="DK984" s="42"/>
      <c r="DL984" s="42"/>
      <c r="DM984" s="42"/>
      <c r="DN984" s="42"/>
      <c r="DO984" s="42"/>
      <c r="DP984" s="42"/>
      <c r="DQ984" s="42"/>
      <c r="DR984" s="42"/>
      <c r="DS984" s="42"/>
      <c r="DT984" s="42"/>
      <c r="DU984" s="42"/>
      <c r="DV984" s="42"/>
      <c r="DW984" s="42"/>
      <c r="DX984" s="42"/>
      <c r="DY984" s="42"/>
      <c r="DZ984" s="42"/>
      <c r="EA984" s="42"/>
      <c r="EB984" s="42"/>
      <c r="EC984" s="42"/>
      <c r="ED984" s="42"/>
      <c r="EE984" s="42"/>
      <c r="EF984" s="42"/>
      <c r="EG984" s="42"/>
      <c r="EH984" s="42"/>
      <c r="EI984" s="42"/>
    </row>
    <row r="985" spans="1:139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  <c r="CW985" s="42"/>
      <c r="CX985" s="42"/>
      <c r="CY985" s="42"/>
      <c r="CZ985" s="42"/>
      <c r="DA985" s="42"/>
      <c r="DB985" s="42"/>
      <c r="DC985" s="42"/>
      <c r="DD985" s="42"/>
      <c r="DE985" s="42"/>
      <c r="DF985" s="42"/>
      <c r="DG985" s="42"/>
      <c r="DH985" s="42"/>
      <c r="DI985" s="42"/>
      <c r="DJ985" s="42"/>
      <c r="DK985" s="42"/>
      <c r="DL985" s="42"/>
      <c r="DM985" s="42"/>
      <c r="DN985" s="42"/>
      <c r="DO985" s="42"/>
      <c r="DP985" s="42"/>
      <c r="DQ985" s="42"/>
      <c r="DR985" s="42"/>
      <c r="DS985" s="42"/>
      <c r="DT985" s="42"/>
      <c r="DU985" s="42"/>
      <c r="DV985" s="42"/>
      <c r="DW985" s="42"/>
      <c r="DX985" s="42"/>
      <c r="DY985" s="42"/>
      <c r="DZ985" s="42"/>
      <c r="EA985" s="42"/>
      <c r="EB985" s="42"/>
      <c r="EC985" s="42"/>
      <c r="ED985" s="42"/>
      <c r="EE985" s="42"/>
      <c r="EF985" s="42"/>
      <c r="EG985" s="42"/>
      <c r="EH985" s="42"/>
      <c r="EI985" s="42"/>
    </row>
    <row r="986" spans="1:139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  <c r="CW986" s="42"/>
      <c r="CX986" s="42"/>
      <c r="CY986" s="42"/>
      <c r="CZ986" s="42"/>
      <c r="DA986" s="42"/>
      <c r="DB986" s="42"/>
      <c r="DC986" s="42"/>
      <c r="DD986" s="42"/>
      <c r="DE986" s="42"/>
      <c r="DF986" s="42"/>
      <c r="DG986" s="42"/>
      <c r="DH986" s="42"/>
      <c r="DI986" s="42"/>
      <c r="DJ986" s="42"/>
      <c r="DK986" s="42"/>
      <c r="DL986" s="42"/>
      <c r="DM986" s="42"/>
      <c r="DN986" s="42"/>
      <c r="DO986" s="42"/>
      <c r="DP986" s="42"/>
      <c r="DQ986" s="42"/>
      <c r="DR986" s="42"/>
      <c r="DS986" s="42"/>
      <c r="DT986" s="42"/>
      <c r="DU986" s="42"/>
      <c r="DV986" s="42"/>
      <c r="DW986" s="42"/>
      <c r="DX986" s="42"/>
      <c r="DY986" s="42"/>
      <c r="DZ986" s="42"/>
      <c r="EA986" s="42"/>
      <c r="EB986" s="42"/>
      <c r="EC986" s="42"/>
      <c r="ED986" s="42"/>
      <c r="EE986" s="42"/>
      <c r="EF986" s="42"/>
      <c r="EG986" s="42"/>
      <c r="EH986" s="42"/>
      <c r="EI986" s="42"/>
    </row>
    <row r="987" spans="1:139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  <c r="CW987" s="42"/>
      <c r="CX987" s="42"/>
      <c r="CY987" s="42"/>
      <c r="CZ987" s="42"/>
      <c r="DA987" s="42"/>
      <c r="DB987" s="42"/>
      <c r="DC987" s="42"/>
      <c r="DD987" s="42"/>
      <c r="DE987" s="42"/>
      <c r="DF987" s="42"/>
      <c r="DG987" s="42"/>
      <c r="DH987" s="42"/>
      <c r="DI987" s="42"/>
      <c r="DJ987" s="42"/>
      <c r="DK987" s="42"/>
      <c r="DL987" s="42"/>
      <c r="DM987" s="42"/>
      <c r="DN987" s="42"/>
      <c r="DO987" s="42"/>
      <c r="DP987" s="42"/>
      <c r="DQ987" s="42"/>
      <c r="DR987" s="42"/>
      <c r="DS987" s="42"/>
      <c r="DT987" s="42"/>
      <c r="DU987" s="42"/>
      <c r="DV987" s="42"/>
      <c r="DW987" s="42"/>
      <c r="DX987" s="42"/>
      <c r="DY987" s="42"/>
      <c r="DZ987" s="42"/>
      <c r="EA987" s="42"/>
      <c r="EB987" s="42"/>
      <c r="EC987" s="42"/>
      <c r="ED987" s="42"/>
      <c r="EE987" s="42"/>
      <c r="EF987" s="42"/>
      <c r="EG987" s="42"/>
      <c r="EH987" s="42"/>
      <c r="EI987" s="42"/>
    </row>
    <row r="988" spans="1:139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  <c r="CW988" s="42"/>
      <c r="CX988" s="42"/>
      <c r="CY988" s="42"/>
      <c r="CZ988" s="42"/>
      <c r="DA988" s="42"/>
      <c r="DB988" s="42"/>
      <c r="DC988" s="42"/>
      <c r="DD988" s="42"/>
      <c r="DE988" s="42"/>
      <c r="DF988" s="42"/>
      <c r="DG988" s="42"/>
      <c r="DH988" s="42"/>
      <c r="DI988" s="42"/>
      <c r="DJ988" s="42"/>
      <c r="DK988" s="42"/>
      <c r="DL988" s="42"/>
      <c r="DM988" s="42"/>
      <c r="DN988" s="42"/>
      <c r="DO988" s="42"/>
      <c r="DP988" s="42"/>
      <c r="DQ988" s="42"/>
      <c r="DR988" s="42"/>
      <c r="DS988" s="42"/>
      <c r="DT988" s="42"/>
      <c r="DU988" s="42"/>
      <c r="DV988" s="42"/>
      <c r="DW988" s="42"/>
      <c r="DX988" s="42"/>
      <c r="DY988" s="42"/>
      <c r="DZ988" s="42"/>
      <c r="EA988" s="42"/>
      <c r="EB988" s="42"/>
      <c r="EC988" s="42"/>
      <c r="ED988" s="42"/>
      <c r="EE988" s="42"/>
      <c r="EF988" s="42"/>
      <c r="EG988" s="42"/>
      <c r="EH988" s="42"/>
      <c r="EI988" s="42"/>
    </row>
    <row r="989" spans="1:13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  <c r="CW989" s="42"/>
      <c r="CX989" s="42"/>
      <c r="CY989" s="42"/>
      <c r="CZ989" s="42"/>
      <c r="DA989" s="42"/>
      <c r="DB989" s="42"/>
      <c r="DC989" s="42"/>
      <c r="DD989" s="42"/>
      <c r="DE989" s="42"/>
      <c r="DF989" s="42"/>
      <c r="DG989" s="42"/>
      <c r="DH989" s="42"/>
      <c r="DI989" s="42"/>
      <c r="DJ989" s="42"/>
      <c r="DK989" s="42"/>
      <c r="DL989" s="42"/>
      <c r="DM989" s="42"/>
      <c r="DN989" s="42"/>
      <c r="DO989" s="42"/>
      <c r="DP989" s="42"/>
      <c r="DQ989" s="42"/>
      <c r="DR989" s="42"/>
      <c r="DS989" s="42"/>
      <c r="DT989" s="42"/>
      <c r="DU989" s="42"/>
      <c r="DV989" s="42"/>
      <c r="DW989" s="42"/>
      <c r="DX989" s="42"/>
      <c r="DY989" s="42"/>
      <c r="DZ989" s="42"/>
      <c r="EA989" s="42"/>
      <c r="EB989" s="42"/>
      <c r="EC989" s="42"/>
      <c r="ED989" s="42"/>
      <c r="EE989" s="42"/>
      <c r="EF989" s="42"/>
      <c r="EG989" s="42"/>
      <c r="EH989" s="42"/>
      <c r="EI989" s="42"/>
    </row>
    <row r="990" spans="1:139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  <c r="CW990" s="42"/>
      <c r="CX990" s="42"/>
      <c r="CY990" s="42"/>
      <c r="CZ990" s="42"/>
      <c r="DA990" s="42"/>
      <c r="DB990" s="42"/>
      <c r="DC990" s="42"/>
      <c r="DD990" s="42"/>
      <c r="DE990" s="42"/>
      <c r="DF990" s="42"/>
      <c r="DG990" s="42"/>
      <c r="DH990" s="42"/>
      <c r="DI990" s="42"/>
      <c r="DJ990" s="42"/>
      <c r="DK990" s="42"/>
      <c r="DL990" s="42"/>
      <c r="DM990" s="42"/>
      <c r="DN990" s="42"/>
      <c r="DO990" s="42"/>
      <c r="DP990" s="42"/>
      <c r="DQ990" s="42"/>
      <c r="DR990" s="42"/>
      <c r="DS990" s="42"/>
      <c r="DT990" s="42"/>
      <c r="DU990" s="42"/>
      <c r="DV990" s="42"/>
      <c r="DW990" s="42"/>
      <c r="DX990" s="42"/>
      <c r="DY990" s="42"/>
      <c r="DZ990" s="42"/>
      <c r="EA990" s="42"/>
      <c r="EB990" s="42"/>
      <c r="EC990" s="42"/>
      <c r="ED990" s="42"/>
      <c r="EE990" s="42"/>
      <c r="EF990" s="42"/>
      <c r="EG990" s="42"/>
      <c r="EH990" s="42"/>
      <c r="EI990" s="42"/>
    </row>
    <row r="991" spans="1:139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  <c r="CW991" s="42"/>
      <c r="CX991" s="42"/>
      <c r="CY991" s="42"/>
      <c r="CZ991" s="42"/>
      <c r="DA991" s="42"/>
      <c r="DB991" s="42"/>
      <c r="DC991" s="42"/>
      <c r="DD991" s="42"/>
      <c r="DE991" s="42"/>
      <c r="DF991" s="42"/>
      <c r="DG991" s="42"/>
      <c r="DH991" s="42"/>
      <c r="DI991" s="42"/>
      <c r="DJ991" s="42"/>
      <c r="DK991" s="42"/>
      <c r="DL991" s="42"/>
      <c r="DM991" s="42"/>
      <c r="DN991" s="42"/>
      <c r="DO991" s="42"/>
      <c r="DP991" s="42"/>
      <c r="DQ991" s="42"/>
      <c r="DR991" s="42"/>
      <c r="DS991" s="42"/>
      <c r="DT991" s="42"/>
      <c r="DU991" s="42"/>
      <c r="DV991" s="42"/>
      <c r="DW991" s="42"/>
      <c r="DX991" s="42"/>
      <c r="DY991" s="42"/>
      <c r="DZ991" s="42"/>
      <c r="EA991" s="42"/>
      <c r="EB991" s="42"/>
      <c r="EC991" s="42"/>
      <c r="ED991" s="42"/>
      <c r="EE991" s="42"/>
      <c r="EF991" s="42"/>
      <c r="EG991" s="42"/>
      <c r="EH991" s="42"/>
      <c r="EI991" s="42"/>
    </row>
    <row r="992" spans="1:139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  <c r="CW992" s="42"/>
      <c r="CX992" s="42"/>
      <c r="CY992" s="42"/>
      <c r="CZ992" s="42"/>
      <c r="DA992" s="42"/>
      <c r="DB992" s="42"/>
      <c r="DC992" s="42"/>
      <c r="DD992" s="42"/>
      <c r="DE992" s="42"/>
      <c r="DF992" s="42"/>
      <c r="DG992" s="42"/>
      <c r="DH992" s="42"/>
      <c r="DI992" s="42"/>
      <c r="DJ992" s="42"/>
      <c r="DK992" s="42"/>
      <c r="DL992" s="42"/>
      <c r="DM992" s="42"/>
      <c r="DN992" s="42"/>
      <c r="DO992" s="42"/>
      <c r="DP992" s="42"/>
      <c r="DQ992" s="42"/>
      <c r="DR992" s="42"/>
      <c r="DS992" s="42"/>
      <c r="DT992" s="42"/>
      <c r="DU992" s="42"/>
      <c r="DV992" s="42"/>
      <c r="DW992" s="42"/>
      <c r="DX992" s="42"/>
      <c r="DY992" s="42"/>
      <c r="DZ992" s="42"/>
      <c r="EA992" s="42"/>
      <c r="EB992" s="42"/>
      <c r="EC992" s="42"/>
      <c r="ED992" s="42"/>
      <c r="EE992" s="42"/>
      <c r="EF992" s="42"/>
      <c r="EG992" s="42"/>
      <c r="EH992" s="42"/>
      <c r="EI992" s="42"/>
    </row>
    <row r="993" spans="1:139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  <c r="CW993" s="42"/>
      <c r="CX993" s="42"/>
      <c r="CY993" s="42"/>
      <c r="CZ993" s="42"/>
      <c r="DA993" s="42"/>
      <c r="DB993" s="42"/>
      <c r="DC993" s="42"/>
      <c r="DD993" s="42"/>
      <c r="DE993" s="42"/>
      <c r="DF993" s="42"/>
      <c r="DG993" s="42"/>
      <c r="DH993" s="42"/>
      <c r="DI993" s="42"/>
      <c r="DJ993" s="42"/>
      <c r="DK993" s="42"/>
      <c r="DL993" s="42"/>
      <c r="DM993" s="42"/>
      <c r="DN993" s="42"/>
      <c r="DO993" s="42"/>
      <c r="DP993" s="42"/>
      <c r="DQ993" s="42"/>
      <c r="DR993" s="42"/>
      <c r="DS993" s="42"/>
      <c r="DT993" s="42"/>
      <c r="DU993" s="42"/>
      <c r="DV993" s="42"/>
      <c r="DW993" s="42"/>
      <c r="DX993" s="42"/>
      <c r="DY993" s="42"/>
      <c r="DZ993" s="42"/>
      <c r="EA993" s="42"/>
      <c r="EB993" s="42"/>
      <c r="EC993" s="42"/>
      <c r="ED993" s="42"/>
      <c r="EE993" s="42"/>
      <c r="EF993" s="42"/>
      <c r="EG993" s="42"/>
      <c r="EH993" s="42"/>
      <c r="EI993" s="42"/>
    </row>
    <row r="994" spans="1:139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  <c r="CW994" s="42"/>
      <c r="CX994" s="42"/>
      <c r="CY994" s="42"/>
      <c r="CZ994" s="42"/>
      <c r="DA994" s="42"/>
      <c r="DB994" s="42"/>
      <c r="DC994" s="42"/>
      <c r="DD994" s="42"/>
      <c r="DE994" s="42"/>
      <c r="DF994" s="42"/>
      <c r="DG994" s="42"/>
      <c r="DH994" s="42"/>
      <c r="DI994" s="42"/>
      <c r="DJ994" s="42"/>
      <c r="DK994" s="42"/>
      <c r="DL994" s="42"/>
      <c r="DM994" s="42"/>
      <c r="DN994" s="42"/>
      <c r="DO994" s="42"/>
      <c r="DP994" s="42"/>
      <c r="DQ994" s="42"/>
      <c r="DR994" s="42"/>
      <c r="DS994" s="42"/>
      <c r="DT994" s="42"/>
      <c r="DU994" s="42"/>
      <c r="DV994" s="42"/>
      <c r="DW994" s="42"/>
      <c r="DX994" s="42"/>
      <c r="DY994" s="42"/>
      <c r="DZ994" s="42"/>
      <c r="EA994" s="42"/>
      <c r="EB994" s="42"/>
      <c r="EC994" s="42"/>
      <c r="ED994" s="42"/>
      <c r="EE994" s="42"/>
      <c r="EF994" s="42"/>
      <c r="EG994" s="42"/>
      <c r="EH994" s="42"/>
      <c r="EI994" s="42"/>
    </row>
    <row r="995" spans="1:139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  <c r="CW995" s="42"/>
      <c r="CX995" s="42"/>
      <c r="CY995" s="42"/>
      <c r="CZ995" s="42"/>
      <c r="DA995" s="42"/>
      <c r="DB995" s="42"/>
      <c r="DC995" s="42"/>
      <c r="DD995" s="42"/>
      <c r="DE995" s="42"/>
      <c r="DF995" s="42"/>
      <c r="DG995" s="42"/>
      <c r="DH995" s="42"/>
      <c r="DI995" s="42"/>
      <c r="DJ995" s="42"/>
      <c r="DK995" s="42"/>
      <c r="DL995" s="42"/>
      <c r="DM995" s="42"/>
      <c r="DN995" s="42"/>
      <c r="DO995" s="42"/>
      <c r="DP995" s="42"/>
      <c r="DQ995" s="42"/>
      <c r="DR995" s="42"/>
      <c r="DS995" s="42"/>
      <c r="DT995" s="42"/>
      <c r="DU995" s="42"/>
      <c r="DV995" s="42"/>
      <c r="DW995" s="42"/>
      <c r="DX995" s="42"/>
      <c r="DY995" s="42"/>
      <c r="DZ995" s="42"/>
      <c r="EA995" s="42"/>
      <c r="EB995" s="42"/>
      <c r="EC995" s="42"/>
      <c r="ED995" s="42"/>
      <c r="EE995" s="42"/>
      <c r="EF995" s="42"/>
      <c r="EG995" s="42"/>
      <c r="EH995" s="42"/>
      <c r="EI995" s="42"/>
    </row>
    <row r="996" spans="1:139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  <c r="CW996" s="42"/>
      <c r="CX996" s="42"/>
      <c r="CY996" s="42"/>
      <c r="CZ996" s="42"/>
      <c r="DA996" s="42"/>
      <c r="DB996" s="42"/>
      <c r="DC996" s="42"/>
      <c r="DD996" s="42"/>
      <c r="DE996" s="42"/>
      <c r="DF996" s="42"/>
      <c r="DG996" s="42"/>
      <c r="DH996" s="42"/>
      <c r="DI996" s="42"/>
      <c r="DJ996" s="42"/>
      <c r="DK996" s="42"/>
      <c r="DL996" s="42"/>
      <c r="DM996" s="42"/>
      <c r="DN996" s="42"/>
      <c r="DO996" s="42"/>
      <c r="DP996" s="42"/>
      <c r="DQ996" s="42"/>
      <c r="DR996" s="42"/>
      <c r="DS996" s="42"/>
      <c r="DT996" s="42"/>
      <c r="DU996" s="42"/>
      <c r="DV996" s="42"/>
      <c r="DW996" s="42"/>
      <c r="DX996" s="42"/>
      <c r="DY996" s="42"/>
      <c r="DZ996" s="42"/>
      <c r="EA996" s="42"/>
      <c r="EB996" s="42"/>
      <c r="EC996" s="42"/>
      <c r="ED996" s="42"/>
      <c r="EE996" s="42"/>
      <c r="EF996" s="42"/>
      <c r="EG996" s="42"/>
      <c r="EH996" s="42"/>
      <c r="EI996" s="42"/>
    </row>
    <row r="997" spans="1:139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  <c r="CW997" s="42"/>
      <c r="CX997" s="42"/>
      <c r="CY997" s="42"/>
      <c r="CZ997" s="42"/>
      <c r="DA997" s="42"/>
      <c r="DB997" s="42"/>
      <c r="DC997" s="42"/>
      <c r="DD997" s="42"/>
      <c r="DE997" s="42"/>
      <c r="DF997" s="42"/>
      <c r="DG997" s="42"/>
      <c r="DH997" s="42"/>
      <c r="DI997" s="42"/>
      <c r="DJ997" s="42"/>
      <c r="DK997" s="42"/>
      <c r="DL997" s="42"/>
      <c r="DM997" s="42"/>
      <c r="DN997" s="42"/>
      <c r="DO997" s="42"/>
      <c r="DP997" s="42"/>
      <c r="DQ997" s="42"/>
      <c r="DR997" s="42"/>
      <c r="DS997" s="42"/>
      <c r="DT997" s="42"/>
      <c r="DU997" s="42"/>
      <c r="DV997" s="42"/>
      <c r="DW997" s="42"/>
      <c r="DX997" s="42"/>
      <c r="DY997" s="42"/>
      <c r="DZ997" s="42"/>
      <c r="EA997" s="42"/>
      <c r="EB997" s="42"/>
      <c r="EC997" s="42"/>
      <c r="ED997" s="42"/>
      <c r="EE997" s="42"/>
      <c r="EF997" s="42"/>
      <c r="EG997" s="42"/>
      <c r="EH997" s="42"/>
      <c r="EI997" s="42"/>
    </row>
    <row r="998" spans="1:139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  <c r="CW998" s="42"/>
      <c r="CX998" s="42"/>
      <c r="CY998" s="42"/>
      <c r="CZ998" s="42"/>
      <c r="DA998" s="42"/>
      <c r="DB998" s="42"/>
      <c r="DC998" s="42"/>
      <c r="DD998" s="42"/>
      <c r="DE998" s="42"/>
      <c r="DF998" s="42"/>
      <c r="DG998" s="42"/>
      <c r="DH998" s="42"/>
      <c r="DI998" s="42"/>
      <c r="DJ998" s="42"/>
      <c r="DK998" s="42"/>
      <c r="DL998" s="42"/>
      <c r="DM998" s="42"/>
      <c r="DN998" s="42"/>
      <c r="DO998" s="42"/>
      <c r="DP998" s="42"/>
      <c r="DQ998" s="42"/>
      <c r="DR998" s="42"/>
      <c r="DS998" s="42"/>
      <c r="DT998" s="42"/>
      <c r="DU998" s="42"/>
      <c r="DV998" s="42"/>
      <c r="DW998" s="42"/>
      <c r="DX998" s="42"/>
      <c r="DY998" s="42"/>
      <c r="DZ998" s="42"/>
      <c r="EA998" s="42"/>
      <c r="EB998" s="42"/>
      <c r="EC998" s="42"/>
      <c r="ED998" s="42"/>
      <c r="EE998" s="42"/>
      <c r="EF998" s="42"/>
      <c r="EG998" s="42"/>
      <c r="EH998" s="42"/>
      <c r="EI998" s="42"/>
    </row>
    <row r="999" spans="1:13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  <c r="CW999" s="42"/>
      <c r="CX999" s="42"/>
      <c r="CY999" s="42"/>
      <c r="CZ999" s="42"/>
      <c r="DA999" s="42"/>
      <c r="DB999" s="42"/>
      <c r="DC999" s="42"/>
      <c r="DD999" s="42"/>
      <c r="DE999" s="42"/>
      <c r="DF999" s="42"/>
      <c r="DG999" s="42"/>
      <c r="DH999" s="42"/>
      <c r="DI999" s="42"/>
      <c r="DJ999" s="42"/>
      <c r="DK999" s="42"/>
      <c r="DL999" s="42"/>
      <c r="DM999" s="42"/>
      <c r="DN999" s="42"/>
      <c r="DO999" s="42"/>
      <c r="DP999" s="42"/>
      <c r="DQ999" s="42"/>
      <c r="DR999" s="42"/>
      <c r="DS999" s="42"/>
      <c r="DT999" s="42"/>
      <c r="DU999" s="42"/>
      <c r="DV999" s="42"/>
      <c r="DW999" s="42"/>
      <c r="DX999" s="42"/>
      <c r="DY999" s="42"/>
      <c r="DZ999" s="42"/>
      <c r="EA999" s="42"/>
      <c r="EB999" s="42"/>
      <c r="EC999" s="42"/>
      <c r="ED999" s="42"/>
      <c r="EE999" s="42"/>
      <c r="EF999" s="42"/>
      <c r="EG999" s="42"/>
      <c r="EH999" s="42"/>
      <c r="EI999" s="42"/>
    </row>
    <row r="1000" spans="1:139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  <c r="CW1000" s="42"/>
      <c r="CX1000" s="42"/>
      <c r="CY1000" s="42"/>
      <c r="CZ1000" s="42"/>
      <c r="DA1000" s="42"/>
      <c r="DB1000" s="42"/>
      <c r="DC1000" s="42"/>
      <c r="DD1000" s="42"/>
      <c r="DE1000" s="42"/>
      <c r="DF1000" s="42"/>
      <c r="DG1000" s="42"/>
      <c r="DH1000" s="42"/>
      <c r="DI1000" s="42"/>
      <c r="DJ1000" s="42"/>
      <c r="DK1000" s="42"/>
      <c r="DL1000" s="42"/>
      <c r="DM1000" s="42"/>
      <c r="DN1000" s="42"/>
      <c r="DO1000" s="42"/>
      <c r="DP1000" s="42"/>
      <c r="DQ1000" s="42"/>
      <c r="DR1000" s="42"/>
      <c r="DS1000" s="42"/>
      <c r="DT1000" s="42"/>
      <c r="DU1000" s="42"/>
      <c r="DV1000" s="42"/>
      <c r="DW1000" s="42"/>
      <c r="DX1000" s="42"/>
      <c r="DY1000" s="42"/>
      <c r="DZ1000" s="42"/>
      <c r="EA1000" s="42"/>
      <c r="EB1000" s="42"/>
      <c r="EC1000" s="42"/>
      <c r="ED1000" s="42"/>
      <c r="EE1000" s="42"/>
      <c r="EF1000" s="42"/>
      <c r="EG1000" s="42"/>
      <c r="EH1000" s="42"/>
      <c r="EI1000" s="42"/>
    </row>
    <row r="1001" spans="1:139">
      <c r="A1001" s="42"/>
      <c r="B1001" s="42"/>
      <c r="C1001" s="42"/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  <c r="BN1001" s="42"/>
      <c r="BO1001" s="42"/>
      <c r="BP1001" s="42"/>
      <c r="BQ1001" s="42"/>
      <c r="BR1001" s="42"/>
      <c r="BS1001" s="42"/>
      <c r="BT1001" s="42"/>
      <c r="BU1001" s="42"/>
      <c r="BV1001" s="42"/>
      <c r="BW1001" s="42"/>
      <c r="BX1001" s="42"/>
      <c r="BY1001" s="42"/>
      <c r="BZ1001" s="42"/>
      <c r="CA1001" s="42"/>
      <c r="CB1001" s="42"/>
      <c r="CC1001" s="42"/>
      <c r="CD1001" s="42"/>
      <c r="CE1001" s="42"/>
      <c r="CF1001" s="42"/>
      <c r="CG1001" s="42"/>
      <c r="CH1001" s="42"/>
      <c r="CI1001" s="42"/>
      <c r="CJ1001" s="42"/>
      <c r="CK1001" s="42"/>
      <c r="CL1001" s="42"/>
      <c r="CM1001" s="42"/>
      <c r="CN1001" s="42"/>
      <c r="CO1001" s="42"/>
      <c r="CP1001" s="42"/>
      <c r="CQ1001" s="42"/>
      <c r="CR1001" s="42"/>
      <c r="CS1001" s="42"/>
      <c r="CT1001" s="42"/>
      <c r="CU1001" s="42"/>
      <c r="CV1001" s="42"/>
      <c r="CW1001" s="42"/>
      <c r="CX1001" s="42"/>
      <c r="CY1001" s="42"/>
      <c r="CZ1001" s="42"/>
      <c r="DA1001" s="42"/>
      <c r="DB1001" s="42"/>
      <c r="DC1001" s="42"/>
      <c r="DD1001" s="42"/>
      <c r="DE1001" s="42"/>
      <c r="DF1001" s="42"/>
      <c r="DG1001" s="42"/>
      <c r="DH1001" s="42"/>
      <c r="DI1001" s="42"/>
      <c r="DJ1001" s="42"/>
      <c r="DK1001" s="42"/>
      <c r="DL1001" s="42"/>
      <c r="DM1001" s="42"/>
      <c r="DN1001" s="42"/>
      <c r="DO1001" s="42"/>
      <c r="DP1001" s="42"/>
      <c r="DQ1001" s="42"/>
      <c r="DR1001" s="42"/>
      <c r="DS1001" s="42"/>
      <c r="DT1001" s="42"/>
      <c r="DU1001" s="42"/>
      <c r="DV1001" s="42"/>
      <c r="DW1001" s="42"/>
      <c r="DX1001" s="42"/>
      <c r="DY1001" s="42"/>
      <c r="DZ1001" s="42"/>
      <c r="EA1001" s="42"/>
      <c r="EB1001" s="42"/>
      <c r="EC1001" s="42"/>
      <c r="ED1001" s="42"/>
      <c r="EE1001" s="42"/>
      <c r="EF1001" s="42"/>
      <c r="EG1001" s="42"/>
      <c r="EH1001" s="42"/>
      <c r="EI1001" s="42"/>
    </row>
    <row r="1002" spans="1:139">
      <c r="A1002" s="42"/>
      <c r="B1002" s="42"/>
      <c r="C1002" s="42"/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  <c r="BN1002" s="42"/>
      <c r="BO1002" s="42"/>
      <c r="BP1002" s="42"/>
      <c r="BQ1002" s="42"/>
      <c r="BR1002" s="42"/>
      <c r="BS1002" s="42"/>
      <c r="BT1002" s="42"/>
      <c r="BU1002" s="42"/>
      <c r="BV1002" s="42"/>
      <c r="BW1002" s="42"/>
      <c r="BX1002" s="42"/>
      <c r="BY1002" s="42"/>
      <c r="BZ1002" s="42"/>
      <c r="CA1002" s="42"/>
      <c r="CB1002" s="42"/>
      <c r="CC1002" s="42"/>
      <c r="CD1002" s="42"/>
      <c r="CE1002" s="42"/>
      <c r="CF1002" s="42"/>
      <c r="CG1002" s="42"/>
      <c r="CH1002" s="42"/>
      <c r="CI1002" s="42"/>
      <c r="CJ1002" s="42"/>
      <c r="CK1002" s="42"/>
      <c r="CL1002" s="42"/>
      <c r="CM1002" s="42"/>
      <c r="CN1002" s="42"/>
      <c r="CO1002" s="42"/>
      <c r="CP1002" s="42"/>
      <c r="CQ1002" s="42"/>
      <c r="CR1002" s="42"/>
      <c r="CS1002" s="42"/>
      <c r="CT1002" s="42"/>
      <c r="CU1002" s="42"/>
      <c r="CV1002" s="42"/>
      <c r="CW1002" s="42"/>
      <c r="CX1002" s="42"/>
      <c r="CY1002" s="42"/>
      <c r="CZ1002" s="42"/>
      <c r="DA1002" s="42"/>
      <c r="DB1002" s="42"/>
      <c r="DC1002" s="42"/>
      <c r="DD1002" s="42"/>
      <c r="DE1002" s="42"/>
      <c r="DF1002" s="42"/>
      <c r="DG1002" s="42"/>
      <c r="DH1002" s="42"/>
      <c r="DI1002" s="42"/>
      <c r="DJ1002" s="42"/>
      <c r="DK1002" s="42"/>
      <c r="DL1002" s="42"/>
      <c r="DM1002" s="42"/>
      <c r="DN1002" s="42"/>
      <c r="DO1002" s="42"/>
      <c r="DP1002" s="42"/>
      <c r="DQ1002" s="42"/>
      <c r="DR1002" s="42"/>
      <c r="DS1002" s="42"/>
      <c r="DT1002" s="42"/>
      <c r="DU1002" s="42"/>
      <c r="DV1002" s="42"/>
      <c r="DW1002" s="42"/>
      <c r="DX1002" s="42"/>
      <c r="DY1002" s="42"/>
      <c r="DZ1002" s="42"/>
      <c r="EA1002" s="42"/>
      <c r="EB1002" s="42"/>
      <c r="EC1002" s="42"/>
      <c r="ED1002" s="42"/>
      <c r="EE1002" s="42"/>
      <c r="EF1002" s="42"/>
      <c r="EG1002" s="42"/>
      <c r="EH1002" s="42"/>
      <c r="EI1002" s="42"/>
    </row>
    <row r="1003" spans="1:139">
      <c r="A1003" s="42"/>
      <c r="B1003" s="42"/>
      <c r="C1003" s="42"/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2"/>
      <c r="BL1003" s="42"/>
      <c r="BM1003" s="42"/>
      <c r="BN1003" s="42"/>
      <c r="BO1003" s="42"/>
      <c r="BP1003" s="42"/>
      <c r="BQ1003" s="42"/>
      <c r="BR1003" s="42"/>
      <c r="BS1003" s="42"/>
      <c r="BT1003" s="42"/>
      <c r="BU1003" s="42"/>
      <c r="BV1003" s="42"/>
      <c r="BW1003" s="42"/>
      <c r="BX1003" s="42"/>
      <c r="BY1003" s="42"/>
      <c r="BZ1003" s="42"/>
      <c r="CA1003" s="42"/>
      <c r="CB1003" s="42"/>
      <c r="CC1003" s="42"/>
      <c r="CD1003" s="42"/>
      <c r="CE1003" s="42"/>
      <c r="CF1003" s="42"/>
      <c r="CG1003" s="42"/>
      <c r="CH1003" s="42"/>
      <c r="CI1003" s="42"/>
      <c r="CJ1003" s="42"/>
      <c r="CK1003" s="42"/>
      <c r="CL1003" s="42"/>
      <c r="CM1003" s="42"/>
      <c r="CN1003" s="42"/>
      <c r="CO1003" s="42"/>
      <c r="CP1003" s="42"/>
      <c r="CQ1003" s="42"/>
      <c r="CR1003" s="42"/>
      <c r="CS1003" s="42"/>
      <c r="CT1003" s="42"/>
      <c r="CU1003" s="42"/>
      <c r="CV1003" s="42"/>
      <c r="CW1003" s="42"/>
      <c r="CX1003" s="42"/>
      <c r="CY1003" s="42"/>
      <c r="CZ1003" s="42"/>
      <c r="DA1003" s="42"/>
      <c r="DB1003" s="42"/>
      <c r="DC1003" s="42"/>
      <c r="DD1003" s="42"/>
      <c r="DE1003" s="42"/>
      <c r="DF1003" s="42"/>
      <c r="DG1003" s="42"/>
      <c r="DH1003" s="42"/>
      <c r="DI1003" s="42"/>
      <c r="DJ1003" s="42"/>
      <c r="DK1003" s="42"/>
      <c r="DL1003" s="42"/>
      <c r="DM1003" s="42"/>
      <c r="DN1003" s="42"/>
      <c r="DO1003" s="42"/>
      <c r="DP1003" s="42"/>
      <c r="DQ1003" s="42"/>
      <c r="DR1003" s="42"/>
      <c r="DS1003" s="42"/>
      <c r="DT1003" s="42"/>
      <c r="DU1003" s="42"/>
      <c r="DV1003" s="42"/>
      <c r="DW1003" s="42"/>
      <c r="DX1003" s="42"/>
      <c r="DY1003" s="42"/>
      <c r="DZ1003" s="42"/>
      <c r="EA1003" s="42"/>
      <c r="EB1003" s="42"/>
      <c r="EC1003" s="42"/>
      <c r="ED1003" s="42"/>
      <c r="EE1003" s="42"/>
      <c r="EF1003" s="42"/>
      <c r="EG1003" s="42"/>
      <c r="EH1003" s="42"/>
      <c r="EI1003" s="42"/>
    </row>
    <row r="1004" spans="1:139">
      <c r="A1004" s="42"/>
      <c r="B1004" s="42"/>
      <c r="C1004" s="42"/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2"/>
      <c r="BL1004" s="42"/>
      <c r="BM1004" s="42"/>
      <c r="BN1004" s="42"/>
      <c r="BO1004" s="42"/>
      <c r="BP1004" s="42"/>
      <c r="BQ1004" s="42"/>
      <c r="BR1004" s="42"/>
      <c r="BS1004" s="42"/>
      <c r="BT1004" s="42"/>
      <c r="BU1004" s="42"/>
      <c r="BV1004" s="42"/>
      <c r="BW1004" s="42"/>
      <c r="BX1004" s="42"/>
      <c r="BY1004" s="42"/>
      <c r="BZ1004" s="42"/>
      <c r="CA1004" s="42"/>
      <c r="CB1004" s="42"/>
      <c r="CC1004" s="42"/>
      <c r="CD1004" s="42"/>
      <c r="CE1004" s="42"/>
      <c r="CF1004" s="42"/>
      <c r="CG1004" s="42"/>
      <c r="CH1004" s="42"/>
      <c r="CI1004" s="42"/>
      <c r="CJ1004" s="42"/>
      <c r="CK1004" s="42"/>
      <c r="CL1004" s="42"/>
      <c r="CM1004" s="42"/>
      <c r="CN1004" s="42"/>
      <c r="CO1004" s="42"/>
      <c r="CP1004" s="42"/>
      <c r="CQ1004" s="42"/>
      <c r="CR1004" s="42"/>
      <c r="CS1004" s="42"/>
      <c r="CT1004" s="42"/>
      <c r="CU1004" s="42"/>
      <c r="CV1004" s="42"/>
      <c r="CW1004" s="42"/>
      <c r="CX1004" s="42"/>
      <c r="CY1004" s="42"/>
      <c r="CZ1004" s="42"/>
      <c r="DA1004" s="42"/>
      <c r="DB1004" s="42"/>
      <c r="DC1004" s="42"/>
      <c r="DD1004" s="42"/>
      <c r="DE1004" s="42"/>
      <c r="DF1004" s="42"/>
      <c r="DG1004" s="42"/>
      <c r="DH1004" s="42"/>
      <c r="DI1004" s="42"/>
      <c r="DJ1004" s="42"/>
      <c r="DK1004" s="42"/>
      <c r="DL1004" s="42"/>
      <c r="DM1004" s="42"/>
      <c r="DN1004" s="42"/>
      <c r="DO1004" s="42"/>
      <c r="DP1004" s="42"/>
      <c r="DQ1004" s="42"/>
      <c r="DR1004" s="42"/>
      <c r="DS1004" s="42"/>
      <c r="DT1004" s="42"/>
      <c r="DU1004" s="42"/>
      <c r="DV1004" s="42"/>
      <c r="DW1004" s="42"/>
      <c r="DX1004" s="42"/>
      <c r="DY1004" s="42"/>
      <c r="DZ1004" s="42"/>
      <c r="EA1004" s="42"/>
      <c r="EB1004" s="42"/>
      <c r="EC1004" s="42"/>
      <c r="ED1004" s="42"/>
      <c r="EE1004" s="42"/>
      <c r="EF1004" s="42"/>
      <c r="EG1004" s="42"/>
      <c r="EH1004" s="42"/>
      <c r="EI1004" s="42"/>
    </row>
    <row r="1005" spans="1:139">
      <c r="A1005" s="42"/>
      <c r="B1005" s="42"/>
      <c r="C1005" s="42"/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  <c r="BN1005" s="42"/>
      <c r="BO1005" s="42"/>
      <c r="BP1005" s="42"/>
      <c r="BQ1005" s="42"/>
      <c r="BR1005" s="42"/>
      <c r="BS1005" s="42"/>
      <c r="BT1005" s="42"/>
      <c r="BU1005" s="42"/>
      <c r="BV1005" s="42"/>
      <c r="BW1005" s="42"/>
      <c r="BX1005" s="42"/>
      <c r="BY1005" s="42"/>
      <c r="BZ1005" s="42"/>
      <c r="CA1005" s="42"/>
      <c r="CB1005" s="42"/>
      <c r="CC1005" s="42"/>
      <c r="CD1005" s="42"/>
      <c r="CE1005" s="42"/>
      <c r="CF1005" s="42"/>
      <c r="CG1005" s="42"/>
      <c r="CH1005" s="42"/>
      <c r="CI1005" s="42"/>
      <c r="CJ1005" s="42"/>
      <c r="CK1005" s="42"/>
      <c r="CL1005" s="42"/>
      <c r="CM1005" s="42"/>
      <c r="CN1005" s="42"/>
      <c r="CO1005" s="42"/>
      <c r="CP1005" s="42"/>
      <c r="CQ1005" s="42"/>
      <c r="CR1005" s="42"/>
      <c r="CS1005" s="42"/>
      <c r="CT1005" s="42"/>
      <c r="CU1005" s="42"/>
      <c r="CV1005" s="42"/>
      <c r="CW1005" s="42"/>
      <c r="CX1005" s="42"/>
      <c r="CY1005" s="42"/>
      <c r="CZ1005" s="42"/>
      <c r="DA1005" s="42"/>
      <c r="DB1005" s="42"/>
      <c r="DC1005" s="42"/>
      <c r="DD1005" s="42"/>
      <c r="DE1005" s="42"/>
      <c r="DF1005" s="42"/>
      <c r="DG1005" s="42"/>
      <c r="DH1005" s="42"/>
      <c r="DI1005" s="42"/>
      <c r="DJ1005" s="42"/>
      <c r="DK1005" s="42"/>
      <c r="DL1005" s="42"/>
      <c r="DM1005" s="42"/>
      <c r="DN1005" s="42"/>
      <c r="DO1005" s="42"/>
      <c r="DP1005" s="42"/>
      <c r="DQ1005" s="42"/>
      <c r="DR1005" s="42"/>
      <c r="DS1005" s="42"/>
      <c r="DT1005" s="42"/>
      <c r="DU1005" s="42"/>
      <c r="DV1005" s="42"/>
      <c r="DW1005" s="42"/>
      <c r="DX1005" s="42"/>
      <c r="DY1005" s="42"/>
      <c r="DZ1005" s="42"/>
      <c r="EA1005" s="42"/>
      <c r="EB1005" s="42"/>
      <c r="EC1005" s="42"/>
      <c r="ED1005" s="42"/>
      <c r="EE1005" s="42"/>
      <c r="EF1005" s="42"/>
      <c r="EG1005" s="42"/>
      <c r="EH1005" s="42"/>
      <c r="EI1005" s="42"/>
    </row>
    <row r="1006" spans="1:139">
      <c r="A1006" s="42"/>
      <c r="B1006" s="42"/>
      <c r="C1006" s="42"/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2"/>
      <c r="BL1006" s="42"/>
      <c r="BM1006" s="42"/>
      <c r="BN1006" s="42"/>
      <c r="BO1006" s="42"/>
      <c r="BP1006" s="42"/>
      <c r="BQ1006" s="42"/>
      <c r="BR1006" s="42"/>
      <c r="BS1006" s="42"/>
      <c r="BT1006" s="42"/>
      <c r="BU1006" s="42"/>
      <c r="BV1006" s="42"/>
      <c r="BW1006" s="42"/>
      <c r="BX1006" s="42"/>
      <c r="BY1006" s="42"/>
      <c r="BZ1006" s="42"/>
      <c r="CA1006" s="42"/>
      <c r="CB1006" s="42"/>
      <c r="CC1006" s="42"/>
      <c r="CD1006" s="42"/>
      <c r="CE1006" s="42"/>
      <c r="CF1006" s="42"/>
      <c r="CG1006" s="42"/>
      <c r="CH1006" s="42"/>
      <c r="CI1006" s="42"/>
      <c r="CJ1006" s="42"/>
      <c r="CK1006" s="42"/>
      <c r="CL1006" s="42"/>
      <c r="CM1006" s="42"/>
      <c r="CN1006" s="42"/>
      <c r="CO1006" s="42"/>
      <c r="CP1006" s="42"/>
      <c r="CQ1006" s="42"/>
      <c r="CR1006" s="42"/>
      <c r="CS1006" s="42"/>
      <c r="CT1006" s="42"/>
      <c r="CU1006" s="42"/>
      <c r="CV1006" s="42"/>
      <c r="CW1006" s="42"/>
      <c r="CX1006" s="42"/>
      <c r="CY1006" s="42"/>
      <c r="CZ1006" s="42"/>
      <c r="DA1006" s="42"/>
      <c r="DB1006" s="42"/>
      <c r="DC1006" s="42"/>
      <c r="DD1006" s="42"/>
      <c r="DE1006" s="42"/>
      <c r="DF1006" s="42"/>
      <c r="DG1006" s="42"/>
      <c r="DH1006" s="42"/>
      <c r="DI1006" s="42"/>
      <c r="DJ1006" s="42"/>
      <c r="DK1006" s="42"/>
      <c r="DL1006" s="42"/>
      <c r="DM1006" s="42"/>
      <c r="DN1006" s="42"/>
      <c r="DO1006" s="42"/>
      <c r="DP1006" s="42"/>
      <c r="DQ1006" s="42"/>
      <c r="DR1006" s="42"/>
      <c r="DS1006" s="42"/>
      <c r="DT1006" s="42"/>
      <c r="DU1006" s="42"/>
      <c r="DV1006" s="42"/>
      <c r="DW1006" s="42"/>
      <c r="DX1006" s="42"/>
      <c r="DY1006" s="42"/>
      <c r="DZ1006" s="42"/>
      <c r="EA1006" s="42"/>
      <c r="EB1006" s="42"/>
      <c r="EC1006" s="42"/>
      <c r="ED1006" s="42"/>
      <c r="EE1006" s="42"/>
      <c r="EF1006" s="42"/>
      <c r="EG1006" s="42"/>
      <c r="EH1006" s="42"/>
      <c r="EI1006" s="42"/>
    </row>
    <row r="1007" spans="1:139">
      <c r="A1007" s="42"/>
      <c r="B1007" s="42"/>
      <c r="C1007" s="42"/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  <c r="BN1007" s="42"/>
      <c r="BO1007" s="42"/>
      <c r="BP1007" s="42"/>
      <c r="BQ1007" s="42"/>
      <c r="BR1007" s="42"/>
      <c r="BS1007" s="42"/>
      <c r="BT1007" s="42"/>
      <c r="BU1007" s="42"/>
      <c r="BV1007" s="42"/>
      <c r="BW1007" s="42"/>
      <c r="BX1007" s="42"/>
      <c r="BY1007" s="42"/>
      <c r="BZ1007" s="42"/>
      <c r="CA1007" s="42"/>
      <c r="CB1007" s="42"/>
      <c r="CC1007" s="42"/>
      <c r="CD1007" s="42"/>
      <c r="CE1007" s="42"/>
      <c r="CF1007" s="42"/>
      <c r="CG1007" s="42"/>
      <c r="CH1007" s="42"/>
      <c r="CI1007" s="42"/>
      <c r="CJ1007" s="42"/>
      <c r="CK1007" s="42"/>
      <c r="CL1007" s="42"/>
      <c r="CM1007" s="42"/>
      <c r="CN1007" s="42"/>
      <c r="CO1007" s="42"/>
      <c r="CP1007" s="42"/>
      <c r="CQ1007" s="42"/>
      <c r="CR1007" s="42"/>
      <c r="CS1007" s="42"/>
      <c r="CT1007" s="42"/>
      <c r="CU1007" s="42"/>
      <c r="CV1007" s="42"/>
      <c r="CW1007" s="42"/>
      <c r="CX1007" s="42"/>
      <c r="CY1007" s="42"/>
      <c r="CZ1007" s="42"/>
      <c r="DA1007" s="42"/>
      <c r="DB1007" s="42"/>
      <c r="DC1007" s="42"/>
      <c r="DD1007" s="42"/>
      <c r="DE1007" s="42"/>
      <c r="DF1007" s="42"/>
      <c r="DG1007" s="42"/>
      <c r="DH1007" s="42"/>
      <c r="DI1007" s="42"/>
      <c r="DJ1007" s="42"/>
      <c r="DK1007" s="42"/>
      <c r="DL1007" s="42"/>
      <c r="DM1007" s="42"/>
      <c r="DN1007" s="42"/>
      <c r="DO1007" s="42"/>
      <c r="DP1007" s="42"/>
      <c r="DQ1007" s="42"/>
      <c r="DR1007" s="42"/>
      <c r="DS1007" s="42"/>
      <c r="DT1007" s="42"/>
      <c r="DU1007" s="42"/>
      <c r="DV1007" s="42"/>
      <c r="DW1007" s="42"/>
      <c r="DX1007" s="42"/>
      <c r="DY1007" s="42"/>
      <c r="DZ1007" s="42"/>
      <c r="EA1007" s="42"/>
      <c r="EB1007" s="42"/>
      <c r="EC1007" s="42"/>
      <c r="ED1007" s="42"/>
      <c r="EE1007" s="42"/>
      <c r="EF1007" s="42"/>
      <c r="EG1007" s="42"/>
      <c r="EH1007" s="42"/>
      <c r="EI1007" s="42"/>
    </row>
    <row r="1008" spans="1:139">
      <c r="A1008" s="42"/>
      <c r="B1008" s="42"/>
      <c r="C1008" s="42"/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2"/>
      <c r="BL1008" s="42"/>
      <c r="BM1008" s="42"/>
      <c r="BN1008" s="42"/>
      <c r="BO1008" s="42"/>
      <c r="BP1008" s="42"/>
      <c r="BQ1008" s="42"/>
      <c r="BR1008" s="42"/>
      <c r="BS1008" s="42"/>
      <c r="BT1008" s="42"/>
      <c r="BU1008" s="42"/>
      <c r="BV1008" s="42"/>
      <c r="BW1008" s="42"/>
      <c r="BX1008" s="42"/>
      <c r="BY1008" s="42"/>
      <c r="BZ1008" s="42"/>
      <c r="CA1008" s="42"/>
      <c r="CB1008" s="42"/>
      <c r="CC1008" s="42"/>
      <c r="CD1008" s="42"/>
      <c r="CE1008" s="42"/>
      <c r="CF1008" s="42"/>
      <c r="CG1008" s="42"/>
      <c r="CH1008" s="42"/>
      <c r="CI1008" s="42"/>
      <c r="CJ1008" s="42"/>
      <c r="CK1008" s="42"/>
      <c r="CL1008" s="42"/>
      <c r="CM1008" s="42"/>
      <c r="CN1008" s="42"/>
      <c r="CO1008" s="42"/>
      <c r="CP1008" s="42"/>
      <c r="CQ1008" s="42"/>
      <c r="CR1008" s="42"/>
      <c r="CS1008" s="42"/>
      <c r="CT1008" s="42"/>
      <c r="CU1008" s="42"/>
      <c r="CV1008" s="42"/>
      <c r="CW1008" s="42"/>
      <c r="CX1008" s="42"/>
      <c r="CY1008" s="42"/>
      <c r="CZ1008" s="42"/>
      <c r="DA1008" s="42"/>
      <c r="DB1008" s="42"/>
      <c r="DC1008" s="42"/>
      <c r="DD1008" s="42"/>
      <c r="DE1008" s="42"/>
      <c r="DF1008" s="42"/>
      <c r="DG1008" s="42"/>
      <c r="DH1008" s="42"/>
      <c r="DI1008" s="42"/>
      <c r="DJ1008" s="42"/>
      <c r="DK1008" s="42"/>
      <c r="DL1008" s="42"/>
      <c r="DM1008" s="42"/>
      <c r="DN1008" s="42"/>
      <c r="DO1008" s="42"/>
      <c r="DP1008" s="42"/>
      <c r="DQ1008" s="42"/>
      <c r="DR1008" s="42"/>
      <c r="DS1008" s="42"/>
      <c r="DT1008" s="42"/>
      <c r="DU1008" s="42"/>
      <c r="DV1008" s="42"/>
      <c r="DW1008" s="42"/>
      <c r="DX1008" s="42"/>
      <c r="DY1008" s="42"/>
      <c r="DZ1008" s="42"/>
      <c r="EA1008" s="42"/>
      <c r="EB1008" s="42"/>
      <c r="EC1008" s="42"/>
      <c r="ED1008" s="42"/>
      <c r="EE1008" s="42"/>
      <c r="EF1008" s="42"/>
      <c r="EG1008" s="42"/>
      <c r="EH1008" s="42"/>
      <c r="EI1008" s="42"/>
    </row>
    <row r="1009" spans="1:139">
      <c r="A1009" s="42"/>
      <c r="B1009" s="42"/>
      <c r="C1009" s="42"/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  <c r="BO1009" s="42"/>
      <c r="BP1009" s="42"/>
      <c r="BQ1009" s="42"/>
      <c r="BR1009" s="42"/>
      <c r="BS1009" s="42"/>
      <c r="BT1009" s="42"/>
      <c r="BU1009" s="42"/>
      <c r="BV1009" s="42"/>
      <c r="BW1009" s="42"/>
      <c r="BX1009" s="42"/>
      <c r="BY1009" s="42"/>
      <c r="BZ1009" s="42"/>
      <c r="CA1009" s="42"/>
      <c r="CB1009" s="42"/>
      <c r="CC1009" s="42"/>
      <c r="CD1009" s="42"/>
      <c r="CE1009" s="42"/>
      <c r="CF1009" s="42"/>
      <c r="CG1009" s="42"/>
      <c r="CH1009" s="42"/>
      <c r="CI1009" s="42"/>
      <c r="CJ1009" s="42"/>
      <c r="CK1009" s="42"/>
      <c r="CL1009" s="42"/>
      <c r="CM1009" s="42"/>
      <c r="CN1009" s="42"/>
      <c r="CO1009" s="42"/>
      <c r="CP1009" s="42"/>
      <c r="CQ1009" s="42"/>
      <c r="CR1009" s="42"/>
      <c r="CS1009" s="42"/>
      <c r="CT1009" s="42"/>
      <c r="CU1009" s="42"/>
      <c r="CV1009" s="42"/>
      <c r="CW1009" s="42"/>
      <c r="CX1009" s="42"/>
      <c r="CY1009" s="42"/>
      <c r="CZ1009" s="42"/>
      <c r="DA1009" s="42"/>
      <c r="DB1009" s="42"/>
      <c r="DC1009" s="42"/>
      <c r="DD1009" s="42"/>
      <c r="DE1009" s="42"/>
      <c r="DF1009" s="42"/>
      <c r="DG1009" s="42"/>
      <c r="DH1009" s="42"/>
      <c r="DI1009" s="42"/>
      <c r="DJ1009" s="42"/>
      <c r="DK1009" s="42"/>
      <c r="DL1009" s="42"/>
      <c r="DM1009" s="42"/>
      <c r="DN1009" s="42"/>
      <c r="DO1009" s="42"/>
      <c r="DP1009" s="42"/>
      <c r="DQ1009" s="42"/>
      <c r="DR1009" s="42"/>
      <c r="DS1009" s="42"/>
      <c r="DT1009" s="42"/>
      <c r="DU1009" s="42"/>
      <c r="DV1009" s="42"/>
      <c r="DW1009" s="42"/>
      <c r="DX1009" s="42"/>
      <c r="DY1009" s="42"/>
      <c r="DZ1009" s="42"/>
      <c r="EA1009" s="42"/>
      <c r="EB1009" s="42"/>
      <c r="EC1009" s="42"/>
      <c r="ED1009" s="42"/>
      <c r="EE1009" s="42"/>
      <c r="EF1009" s="42"/>
      <c r="EG1009" s="42"/>
      <c r="EH1009" s="42"/>
      <c r="EI1009" s="42"/>
    </row>
    <row r="1010" spans="1:139">
      <c r="A1010" s="42"/>
      <c r="B1010" s="42"/>
      <c r="C1010" s="42"/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2"/>
      <c r="BL1010" s="42"/>
      <c r="BM1010" s="42"/>
      <c r="BN1010" s="42"/>
      <c r="BO1010" s="42"/>
      <c r="BP1010" s="42"/>
      <c r="BQ1010" s="42"/>
      <c r="BR1010" s="42"/>
      <c r="BS1010" s="42"/>
      <c r="BT1010" s="42"/>
      <c r="BU1010" s="42"/>
      <c r="BV1010" s="42"/>
      <c r="BW1010" s="42"/>
      <c r="BX1010" s="42"/>
      <c r="BY1010" s="42"/>
      <c r="BZ1010" s="42"/>
      <c r="CA1010" s="42"/>
      <c r="CB1010" s="42"/>
      <c r="CC1010" s="42"/>
      <c r="CD1010" s="42"/>
      <c r="CE1010" s="42"/>
      <c r="CF1010" s="42"/>
      <c r="CG1010" s="42"/>
      <c r="CH1010" s="42"/>
      <c r="CI1010" s="42"/>
      <c r="CJ1010" s="42"/>
      <c r="CK1010" s="42"/>
      <c r="CL1010" s="42"/>
      <c r="CM1010" s="42"/>
      <c r="CN1010" s="42"/>
      <c r="CO1010" s="42"/>
      <c r="CP1010" s="42"/>
      <c r="CQ1010" s="42"/>
      <c r="CR1010" s="42"/>
      <c r="CS1010" s="42"/>
      <c r="CT1010" s="42"/>
      <c r="CU1010" s="42"/>
      <c r="CV1010" s="42"/>
      <c r="CW1010" s="42"/>
      <c r="CX1010" s="42"/>
      <c r="CY1010" s="42"/>
      <c r="CZ1010" s="42"/>
      <c r="DA1010" s="42"/>
      <c r="DB1010" s="42"/>
      <c r="DC1010" s="42"/>
      <c r="DD1010" s="42"/>
      <c r="DE1010" s="42"/>
      <c r="DF1010" s="42"/>
      <c r="DG1010" s="42"/>
      <c r="DH1010" s="42"/>
      <c r="DI1010" s="42"/>
      <c r="DJ1010" s="42"/>
      <c r="DK1010" s="42"/>
      <c r="DL1010" s="42"/>
      <c r="DM1010" s="42"/>
      <c r="DN1010" s="42"/>
      <c r="DO1010" s="42"/>
      <c r="DP1010" s="42"/>
      <c r="DQ1010" s="42"/>
      <c r="DR1010" s="42"/>
      <c r="DS1010" s="42"/>
      <c r="DT1010" s="42"/>
      <c r="DU1010" s="42"/>
      <c r="DV1010" s="42"/>
      <c r="DW1010" s="42"/>
      <c r="DX1010" s="42"/>
      <c r="DY1010" s="42"/>
      <c r="DZ1010" s="42"/>
      <c r="EA1010" s="42"/>
      <c r="EB1010" s="42"/>
      <c r="EC1010" s="42"/>
      <c r="ED1010" s="42"/>
      <c r="EE1010" s="42"/>
      <c r="EF1010" s="42"/>
      <c r="EG1010" s="42"/>
      <c r="EH1010" s="42"/>
      <c r="EI1010" s="42"/>
    </row>
    <row r="1011" spans="1:139">
      <c r="A1011" s="42"/>
      <c r="B1011" s="42"/>
      <c r="C1011" s="42"/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  <c r="BN1011" s="42"/>
      <c r="BO1011" s="42"/>
      <c r="BP1011" s="42"/>
      <c r="BQ1011" s="42"/>
      <c r="BR1011" s="42"/>
      <c r="BS1011" s="42"/>
      <c r="BT1011" s="42"/>
      <c r="BU1011" s="42"/>
      <c r="BV1011" s="42"/>
      <c r="BW1011" s="42"/>
      <c r="BX1011" s="42"/>
      <c r="BY1011" s="42"/>
      <c r="BZ1011" s="42"/>
      <c r="CA1011" s="42"/>
      <c r="CB1011" s="42"/>
      <c r="CC1011" s="42"/>
      <c r="CD1011" s="42"/>
      <c r="CE1011" s="42"/>
      <c r="CF1011" s="42"/>
      <c r="CG1011" s="42"/>
      <c r="CH1011" s="42"/>
      <c r="CI1011" s="42"/>
      <c r="CJ1011" s="42"/>
      <c r="CK1011" s="42"/>
      <c r="CL1011" s="42"/>
      <c r="CM1011" s="42"/>
      <c r="CN1011" s="42"/>
      <c r="CO1011" s="42"/>
      <c r="CP1011" s="42"/>
      <c r="CQ1011" s="42"/>
      <c r="CR1011" s="42"/>
      <c r="CS1011" s="42"/>
      <c r="CT1011" s="42"/>
      <c r="CU1011" s="42"/>
      <c r="CV1011" s="42"/>
      <c r="CW1011" s="42"/>
      <c r="CX1011" s="42"/>
      <c r="CY1011" s="42"/>
      <c r="CZ1011" s="42"/>
      <c r="DA1011" s="42"/>
      <c r="DB1011" s="42"/>
      <c r="DC1011" s="42"/>
      <c r="DD1011" s="42"/>
      <c r="DE1011" s="42"/>
      <c r="DF1011" s="42"/>
      <c r="DG1011" s="42"/>
      <c r="DH1011" s="42"/>
      <c r="DI1011" s="42"/>
      <c r="DJ1011" s="42"/>
      <c r="DK1011" s="42"/>
      <c r="DL1011" s="42"/>
      <c r="DM1011" s="42"/>
      <c r="DN1011" s="42"/>
      <c r="DO1011" s="42"/>
      <c r="DP1011" s="42"/>
      <c r="DQ1011" s="42"/>
      <c r="DR1011" s="42"/>
      <c r="DS1011" s="42"/>
      <c r="DT1011" s="42"/>
      <c r="DU1011" s="42"/>
      <c r="DV1011" s="42"/>
      <c r="DW1011" s="42"/>
      <c r="DX1011" s="42"/>
      <c r="DY1011" s="42"/>
      <c r="DZ1011" s="42"/>
      <c r="EA1011" s="42"/>
      <c r="EB1011" s="42"/>
      <c r="EC1011" s="42"/>
      <c r="ED1011" s="42"/>
      <c r="EE1011" s="42"/>
      <c r="EF1011" s="42"/>
      <c r="EG1011" s="42"/>
      <c r="EH1011" s="42"/>
      <c r="EI1011" s="42"/>
    </row>
    <row r="1012" spans="1:139">
      <c r="A1012" s="42"/>
      <c r="B1012" s="42"/>
      <c r="C1012" s="42"/>
      <c r="D1012" s="42"/>
      <c r="E1012" s="42"/>
      <c r="F1012" s="42"/>
      <c r="G1012" s="42"/>
      <c r="H1012" s="42"/>
      <c r="I1012" s="42"/>
      <c r="J1012" s="42"/>
      <c r="K1012" s="42"/>
      <c r="L1012" s="42"/>
      <c r="M1012" s="42"/>
      <c r="N1012" s="42"/>
      <c r="O1012" s="42"/>
      <c r="P1012" s="42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  <c r="AZ1012" s="42"/>
      <c r="BA1012" s="42"/>
      <c r="BB1012" s="42"/>
      <c r="BC1012" s="42"/>
      <c r="BD1012" s="42"/>
      <c r="BE1012" s="42"/>
      <c r="BF1012" s="42"/>
      <c r="BG1012" s="42"/>
      <c r="BH1012" s="42"/>
      <c r="BI1012" s="42"/>
      <c r="BJ1012" s="42"/>
      <c r="BK1012" s="42"/>
      <c r="BL1012" s="42"/>
      <c r="BM1012" s="42"/>
      <c r="BN1012" s="42"/>
      <c r="BO1012" s="42"/>
      <c r="BP1012" s="42"/>
      <c r="BQ1012" s="42"/>
      <c r="BR1012" s="42"/>
      <c r="BS1012" s="42"/>
      <c r="BT1012" s="42"/>
      <c r="BU1012" s="42"/>
      <c r="BV1012" s="42"/>
      <c r="BW1012" s="42"/>
      <c r="BX1012" s="42"/>
      <c r="BY1012" s="42"/>
      <c r="BZ1012" s="42"/>
      <c r="CA1012" s="42"/>
      <c r="CB1012" s="42"/>
      <c r="CC1012" s="42"/>
      <c r="CD1012" s="42"/>
      <c r="CE1012" s="42"/>
      <c r="CF1012" s="42"/>
      <c r="CG1012" s="42"/>
      <c r="CH1012" s="42"/>
      <c r="CI1012" s="42"/>
      <c r="CJ1012" s="42"/>
      <c r="CK1012" s="42"/>
      <c r="CL1012" s="42"/>
      <c r="CM1012" s="42"/>
      <c r="CN1012" s="42"/>
      <c r="CO1012" s="42"/>
      <c r="CP1012" s="42"/>
      <c r="CQ1012" s="42"/>
      <c r="CR1012" s="42"/>
      <c r="CS1012" s="42"/>
      <c r="CT1012" s="42"/>
      <c r="CU1012" s="42"/>
      <c r="CV1012" s="42"/>
      <c r="CW1012" s="42"/>
      <c r="CX1012" s="42"/>
      <c r="CY1012" s="42"/>
      <c r="CZ1012" s="42"/>
      <c r="DA1012" s="42"/>
      <c r="DB1012" s="42"/>
      <c r="DC1012" s="42"/>
      <c r="DD1012" s="42"/>
      <c r="DE1012" s="42"/>
      <c r="DF1012" s="42"/>
      <c r="DG1012" s="42"/>
      <c r="DH1012" s="42"/>
      <c r="DI1012" s="42"/>
      <c r="DJ1012" s="42"/>
      <c r="DK1012" s="42"/>
      <c r="DL1012" s="42"/>
      <c r="DM1012" s="42"/>
      <c r="DN1012" s="42"/>
      <c r="DO1012" s="42"/>
      <c r="DP1012" s="42"/>
      <c r="DQ1012" s="42"/>
      <c r="DR1012" s="42"/>
      <c r="DS1012" s="42"/>
      <c r="DT1012" s="42"/>
      <c r="DU1012" s="42"/>
      <c r="DV1012" s="42"/>
      <c r="DW1012" s="42"/>
      <c r="DX1012" s="42"/>
      <c r="DY1012" s="42"/>
      <c r="DZ1012" s="42"/>
      <c r="EA1012" s="42"/>
      <c r="EB1012" s="42"/>
      <c r="EC1012" s="42"/>
      <c r="ED1012" s="42"/>
      <c r="EE1012" s="42"/>
      <c r="EF1012" s="42"/>
      <c r="EG1012" s="42"/>
      <c r="EH1012" s="42"/>
      <c r="EI1012" s="42"/>
    </row>
    <row r="1013" spans="1:139">
      <c r="A1013" s="42"/>
      <c r="B1013" s="42"/>
      <c r="C1013" s="42"/>
      <c r="D1013" s="42"/>
      <c r="E1013" s="42"/>
      <c r="F1013" s="42"/>
      <c r="G1013" s="42"/>
      <c r="H1013" s="42"/>
      <c r="I1013" s="42"/>
      <c r="J1013" s="42"/>
      <c r="K1013" s="42"/>
      <c r="L1013" s="42"/>
      <c r="M1013" s="42"/>
      <c r="N1013" s="42"/>
      <c r="O1013" s="42"/>
      <c r="P1013" s="42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  <c r="AZ1013" s="42"/>
      <c r="BA1013" s="42"/>
      <c r="BB1013" s="42"/>
      <c r="BC1013" s="42"/>
      <c r="BD1013" s="42"/>
      <c r="BE1013" s="42"/>
      <c r="BF1013" s="42"/>
      <c r="BG1013" s="42"/>
      <c r="BH1013" s="42"/>
      <c r="BI1013" s="42"/>
      <c r="BJ1013" s="42"/>
      <c r="BK1013" s="42"/>
      <c r="BL1013" s="42"/>
      <c r="BM1013" s="42"/>
      <c r="BN1013" s="42"/>
      <c r="BO1013" s="42"/>
      <c r="BP1013" s="42"/>
      <c r="BQ1013" s="42"/>
      <c r="BR1013" s="42"/>
      <c r="BS1013" s="42"/>
      <c r="BT1013" s="42"/>
      <c r="BU1013" s="42"/>
      <c r="BV1013" s="42"/>
      <c r="BW1013" s="42"/>
      <c r="BX1013" s="42"/>
      <c r="BY1013" s="42"/>
      <c r="BZ1013" s="42"/>
      <c r="CA1013" s="42"/>
      <c r="CB1013" s="42"/>
      <c r="CC1013" s="42"/>
      <c r="CD1013" s="42"/>
      <c r="CE1013" s="42"/>
      <c r="CF1013" s="42"/>
      <c r="CG1013" s="42"/>
      <c r="CH1013" s="42"/>
      <c r="CI1013" s="42"/>
      <c r="CJ1013" s="42"/>
      <c r="CK1013" s="42"/>
      <c r="CL1013" s="42"/>
      <c r="CM1013" s="42"/>
      <c r="CN1013" s="42"/>
      <c r="CO1013" s="42"/>
      <c r="CP1013" s="42"/>
      <c r="CQ1013" s="42"/>
      <c r="CR1013" s="42"/>
      <c r="CS1013" s="42"/>
      <c r="CT1013" s="42"/>
      <c r="CU1013" s="42"/>
      <c r="CV1013" s="42"/>
      <c r="CW1013" s="42"/>
      <c r="CX1013" s="42"/>
      <c r="CY1013" s="42"/>
      <c r="CZ1013" s="42"/>
      <c r="DA1013" s="42"/>
      <c r="DB1013" s="42"/>
      <c r="DC1013" s="42"/>
      <c r="DD1013" s="42"/>
      <c r="DE1013" s="42"/>
      <c r="DF1013" s="42"/>
      <c r="DG1013" s="42"/>
      <c r="DH1013" s="42"/>
      <c r="DI1013" s="42"/>
      <c r="DJ1013" s="42"/>
      <c r="DK1013" s="42"/>
      <c r="DL1013" s="42"/>
      <c r="DM1013" s="42"/>
      <c r="DN1013" s="42"/>
      <c r="DO1013" s="42"/>
      <c r="DP1013" s="42"/>
      <c r="DQ1013" s="42"/>
      <c r="DR1013" s="42"/>
      <c r="DS1013" s="42"/>
      <c r="DT1013" s="42"/>
      <c r="DU1013" s="42"/>
      <c r="DV1013" s="42"/>
      <c r="DW1013" s="42"/>
      <c r="DX1013" s="42"/>
      <c r="DY1013" s="42"/>
      <c r="DZ1013" s="42"/>
      <c r="EA1013" s="42"/>
      <c r="EB1013" s="42"/>
      <c r="EC1013" s="42"/>
      <c r="ED1013" s="42"/>
      <c r="EE1013" s="42"/>
      <c r="EF1013" s="42"/>
      <c r="EG1013" s="42"/>
      <c r="EH1013" s="42"/>
      <c r="EI1013" s="42"/>
    </row>
    <row r="1014" spans="1:139">
      <c r="A1014" s="42"/>
      <c r="B1014" s="42"/>
      <c r="C1014" s="42"/>
      <c r="D1014" s="42"/>
      <c r="E1014" s="42"/>
      <c r="F1014" s="42"/>
      <c r="G1014" s="42"/>
      <c r="H1014" s="42"/>
      <c r="I1014" s="42"/>
      <c r="J1014" s="42"/>
      <c r="K1014" s="42"/>
      <c r="L1014" s="42"/>
      <c r="M1014" s="42"/>
      <c r="N1014" s="42"/>
      <c r="O1014" s="42"/>
      <c r="P1014" s="42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  <c r="AZ1014" s="42"/>
      <c r="BA1014" s="42"/>
      <c r="BB1014" s="42"/>
      <c r="BC1014" s="42"/>
      <c r="BD1014" s="42"/>
      <c r="BE1014" s="42"/>
      <c r="BF1014" s="42"/>
      <c r="BG1014" s="42"/>
      <c r="BH1014" s="42"/>
      <c r="BI1014" s="42"/>
      <c r="BJ1014" s="42"/>
      <c r="BK1014" s="42"/>
      <c r="BL1014" s="42"/>
      <c r="BM1014" s="42"/>
      <c r="BN1014" s="42"/>
      <c r="BO1014" s="42"/>
      <c r="BP1014" s="42"/>
      <c r="BQ1014" s="42"/>
      <c r="BR1014" s="42"/>
      <c r="BS1014" s="42"/>
      <c r="BT1014" s="42"/>
      <c r="BU1014" s="42"/>
      <c r="BV1014" s="42"/>
      <c r="BW1014" s="42"/>
      <c r="BX1014" s="42"/>
      <c r="BY1014" s="42"/>
      <c r="BZ1014" s="42"/>
      <c r="CA1014" s="42"/>
      <c r="CB1014" s="42"/>
      <c r="CC1014" s="42"/>
      <c r="CD1014" s="42"/>
      <c r="CE1014" s="42"/>
      <c r="CF1014" s="42"/>
      <c r="CG1014" s="42"/>
      <c r="CH1014" s="42"/>
      <c r="CI1014" s="42"/>
      <c r="CJ1014" s="42"/>
      <c r="CK1014" s="42"/>
      <c r="CL1014" s="42"/>
      <c r="CM1014" s="42"/>
      <c r="CN1014" s="42"/>
      <c r="CO1014" s="42"/>
      <c r="CP1014" s="42"/>
      <c r="CQ1014" s="42"/>
      <c r="CR1014" s="42"/>
      <c r="CS1014" s="42"/>
      <c r="CT1014" s="42"/>
      <c r="CU1014" s="42"/>
      <c r="CV1014" s="42"/>
      <c r="CW1014" s="42"/>
      <c r="CX1014" s="42"/>
      <c r="CY1014" s="42"/>
      <c r="CZ1014" s="42"/>
      <c r="DA1014" s="42"/>
      <c r="DB1014" s="42"/>
      <c r="DC1014" s="42"/>
      <c r="DD1014" s="42"/>
      <c r="DE1014" s="42"/>
      <c r="DF1014" s="42"/>
      <c r="DG1014" s="42"/>
      <c r="DH1014" s="42"/>
      <c r="DI1014" s="42"/>
      <c r="DJ1014" s="42"/>
      <c r="DK1014" s="42"/>
      <c r="DL1014" s="42"/>
      <c r="DM1014" s="42"/>
      <c r="DN1014" s="42"/>
      <c r="DO1014" s="42"/>
      <c r="DP1014" s="42"/>
      <c r="DQ1014" s="42"/>
      <c r="DR1014" s="42"/>
      <c r="DS1014" s="42"/>
      <c r="DT1014" s="42"/>
      <c r="DU1014" s="42"/>
      <c r="DV1014" s="42"/>
      <c r="DW1014" s="42"/>
      <c r="DX1014" s="42"/>
      <c r="DY1014" s="42"/>
      <c r="DZ1014" s="42"/>
      <c r="EA1014" s="42"/>
      <c r="EB1014" s="42"/>
      <c r="EC1014" s="42"/>
      <c r="ED1014" s="42"/>
      <c r="EE1014" s="42"/>
      <c r="EF1014" s="42"/>
      <c r="EG1014" s="42"/>
      <c r="EH1014" s="42"/>
      <c r="EI1014" s="4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112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11.7109375" customWidth="1"/>
    <col min="4" max="4" width="10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Pumpkin!A3</f>
        <v>43661</v>
      </c>
      <c r="B3" s="708" t="s">
        <v>97</v>
      </c>
      <c r="C3" s="709">
        <v>80</v>
      </c>
      <c r="D3" s="709">
        <v>83.333333333333329</v>
      </c>
      <c r="E3" s="709">
        <v>83.333333333333329</v>
      </c>
      <c r="F3" s="709">
        <v>83.333333333333329</v>
      </c>
      <c r="G3" s="709">
        <v>83.333333333333329</v>
      </c>
      <c r="H3" s="709">
        <v>86.666666666666671</v>
      </c>
      <c r="I3" s="710"/>
      <c r="J3" s="711">
        <v>83.333333333333329</v>
      </c>
      <c r="K3" s="711">
        <v>86.666666666666671</v>
      </c>
      <c r="L3" s="711">
        <v>80</v>
      </c>
    </row>
    <row r="4" spans="1:12">
      <c r="A4" s="707">
        <v>43511</v>
      </c>
      <c r="B4" s="708" t="s">
        <v>97</v>
      </c>
      <c r="C4" s="709">
        <v>80</v>
      </c>
      <c r="D4" s="709">
        <v>83.333333333333329</v>
      </c>
      <c r="E4" s="709">
        <v>83.333333333333329</v>
      </c>
      <c r="F4" s="709">
        <v>83.333333333333329</v>
      </c>
      <c r="G4" s="709">
        <v>83.333333333333329</v>
      </c>
      <c r="H4" s="709">
        <v>86.666666666666671</v>
      </c>
      <c r="I4" s="710"/>
      <c r="J4" s="711">
        <v>83.333333333333329</v>
      </c>
      <c r="K4" s="711">
        <v>86.666666666666671</v>
      </c>
      <c r="L4" s="711">
        <v>80</v>
      </c>
    </row>
    <row r="5" spans="1:12">
      <c r="A5" s="707">
        <v>43509</v>
      </c>
      <c r="B5" s="708" t="s">
        <v>97</v>
      </c>
      <c r="C5" s="709">
        <v>80</v>
      </c>
      <c r="D5" s="709">
        <v>83.333333333333329</v>
      </c>
      <c r="E5" s="709">
        <v>83.333333333333329</v>
      </c>
      <c r="F5" s="709">
        <v>83.333333333333329</v>
      </c>
      <c r="G5" s="709">
        <v>83.333333333333329</v>
      </c>
      <c r="H5" s="709">
        <v>86.666666666666671</v>
      </c>
      <c r="I5" s="710"/>
      <c r="J5" s="711">
        <v>83.333333333333329</v>
      </c>
      <c r="K5" s="711">
        <v>86.666666666666671</v>
      </c>
      <c r="L5" s="711">
        <v>80</v>
      </c>
    </row>
    <row r="6" spans="1:12">
      <c r="A6" s="707">
        <v>43508</v>
      </c>
      <c r="B6" s="708" t="s">
        <v>97</v>
      </c>
      <c r="C6" s="709">
        <v>86.666666666666671</v>
      </c>
      <c r="D6" s="709">
        <v>86.666666666666671</v>
      </c>
      <c r="E6" s="709">
        <v>86.666666666666671</v>
      </c>
      <c r="F6" s="709">
        <v>86.666666666666671</v>
      </c>
      <c r="G6" s="709">
        <v>83.333333333333329</v>
      </c>
      <c r="H6" s="709">
        <v>90</v>
      </c>
      <c r="I6" s="710"/>
      <c r="J6" s="711">
        <v>86.666666666666671</v>
      </c>
      <c r="K6" s="711">
        <v>90</v>
      </c>
      <c r="L6" s="711">
        <v>83.333333333333329</v>
      </c>
    </row>
    <row r="7" spans="1:12">
      <c r="A7" s="707">
        <v>43507</v>
      </c>
      <c r="B7" s="708" t="s">
        <v>97</v>
      </c>
      <c r="C7" s="709">
        <v>86.666666666666671</v>
      </c>
      <c r="D7" s="709">
        <v>86.666666666666671</v>
      </c>
      <c r="E7" s="709">
        <v>86.666666666666671</v>
      </c>
      <c r="F7" s="709">
        <v>86.666666666666671</v>
      </c>
      <c r="G7" s="709">
        <v>83.333333333333329</v>
      </c>
      <c r="H7" s="709">
        <v>90</v>
      </c>
      <c r="I7" s="710"/>
      <c r="J7" s="711">
        <v>86.666666666666671</v>
      </c>
      <c r="K7" s="711">
        <v>90</v>
      </c>
      <c r="L7" s="711">
        <v>83.333333333333329</v>
      </c>
    </row>
    <row r="8" spans="1:12">
      <c r="A8" s="707">
        <v>43504</v>
      </c>
      <c r="B8" s="708" t="s">
        <v>97</v>
      </c>
      <c r="C8" s="709">
        <v>86.666666666666671</v>
      </c>
      <c r="D8" s="709">
        <v>86.666666666666671</v>
      </c>
      <c r="E8" s="709">
        <v>86.666666666666671</v>
      </c>
      <c r="F8" s="709">
        <v>86.666666666666671</v>
      </c>
      <c r="G8" s="709">
        <v>83.333333333333329</v>
      </c>
      <c r="H8" s="709">
        <v>90</v>
      </c>
      <c r="I8" s="710"/>
      <c r="J8" s="711">
        <v>86.666666666666671</v>
      </c>
      <c r="K8" s="711">
        <v>90</v>
      </c>
      <c r="L8" s="711">
        <v>83.333333333333329</v>
      </c>
    </row>
    <row r="9" spans="1:12">
      <c r="A9" s="707">
        <v>43503</v>
      </c>
      <c r="B9" s="708" t="s">
        <v>97</v>
      </c>
      <c r="C9" s="709">
        <v>86.666666666666671</v>
      </c>
      <c r="D9" s="709">
        <v>86.666666666666671</v>
      </c>
      <c r="E9" s="709">
        <v>86.666666666666671</v>
      </c>
      <c r="F9" s="709">
        <v>86.666666666666671</v>
      </c>
      <c r="G9" s="709">
        <v>83.333333333333329</v>
      </c>
      <c r="H9" s="709">
        <v>90</v>
      </c>
      <c r="I9" s="710"/>
      <c r="J9" s="711">
        <v>86.666666666666671</v>
      </c>
      <c r="K9" s="711">
        <v>90</v>
      </c>
      <c r="L9" s="711">
        <v>83.333333333333329</v>
      </c>
    </row>
    <row r="10" spans="1:12">
      <c r="A10" s="707">
        <v>43502</v>
      </c>
      <c r="B10" s="708" t="s">
        <v>97</v>
      </c>
      <c r="C10" s="709">
        <v>86.666666666666671</v>
      </c>
      <c r="D10" s="709">
        <v>86.666666666666671</v>
      </c>
      <c r="E10" s="709">
        <v>86.666666666666671</v>
      </c>
      <c r="F10" s="709">
        <v>86.666666666666671</v>
      </c>
      <c r="G10" s="709">
        <v>83.333333333333329</v>
      </c>
      <c r="H10" s="709">
        <v>90</v>
      </c>
      <c r="I10" s="710"/>
      <c r="J10" s="711">
        <v>86.666666666666671</v>
      </c>
      <c r="K10" s="711">
        <v>90</v>
      </c>
      <c r="L10" s="711">
        <v>83.333333333333329</v>
      </c>
    </row>
    <row r="11" spans="1:12">
      <c r="A11" s="707">
        <v>43501</v>
      </c>
      <c r="B11" s="708" t="s">
        <v>97</v>
      </c>
      <c r="C11" s="709">
        <v>86.666666666666671</v>
      </c>
      <c r="D11" s="709">
        <v>86.666666666666671</v>
      </c>
      <c r="E11" s="709">
        <v>86.666666666666671</v>
      </c>
      <c r="F11" s="709">
        <v>86.666666666666671</v>
      </c>
      <c r="G11" s="709">
        <v>83.333333333333329</v>
      </c>
      <c r="H11" s="709">
        <v>90</v>
      </c>
      <c r="I11" s="710"/>
      <c r="J11" s="711">
        <v>86.666666666666671</v>
      </c>
      <c r="K11" s="711">
        <v>90</v>
      </c>
      <c r="L11" s="711">
        <v>83.333333333333329</v>
      </c>
    </row>
    <row r="12" spans="1:12">
      <c r="A12" s="707">
        <v>43500</v>
      </c>
      <c r="B12" s="708" t="s">
        <v>97</v>
      </c>
      <c r="C12" s="709">
        <v>86.666666666666671</v>
      </c>
      <c r="D12" s="709">
        <v>86.666666666666671</v>
      </c>
      <c r="E12" s="709">
        <v>86.666666666666671</v>
      </c>
      <c r="F12" s="709">
        <v>86.666666666666671</v>
      </c>
      <c r="G12" s="709">
        <v>83.333333333333329</v>
      </c>
      <c r="H12" s="709">
        <v>90</v>
      </c>
      <c r="I12" s="710"/>
      <c r="J12" s="711">
        <v>86.666666666666671</v>
      </c>
      <c r="K12" s="711">
        <v>90</v>
      </c>
      <c r="L12" s="711">
        <v>83.333333333333329</v>
      </c>
    </row>
    <row r="13" spans="1:12">
      <c r="A13" s="707">
        <v>43497</v>
      </c>
      <c r="B13" s="708" t="s">
        <v>97</v>
      </c>
      <c r="C13" s="709">
        <v>86.666666666666671</v>
      </c>
      <c r="D13" s="709">
        <v>86.666666666666671</v>
      </c>
      <c r="E13" s="709">
        <v>86.666666666666671</v>
      </c>
      <c r="F13" s="709">
        <v>86.666666666666671</v>
      </c>
      <c r="G13" s="709">
        <v>83.333333333333329</v>
      </c>
      <c r="H13" s="709">
        <v>90</v>
      </c>
      <c r="I13" s="710"/>
      <c r="J13" s="711">
        <v>86.666666666666671</v>
      </c>
      <c r="K13" s="711">
        <v>90</v>
      </c>
      <c r="L13" s="711">
        <v>83.333333333333329</v>
      </c>
    </row>
    <row r="14" spans="1:12">
      <c r="A14" s="707">
        <v>43496</v>
      </c>
      <c r="B14" s="708" t="s">
        <v>97</v>
      </c>
      <c r="C14" s="709">
        <v>86.666666666666671</v>
      </c>
      <c r="D14" s="709">
        <v>86.666666666666671</v>
      </c>
      <c r="E14" s="709">
        <v>86.666666666666671</v>
      </c>
      <c r="F14" s="709">
        <v>86.666666666666671</v>
      </c>
      <c r="G14" s="709">
        <v>83.333333333333329</v>
      </c>
      <c r="H14" s="709">
        <v>90</v>
      </c>
      <c r="I14" s="710"/>
      <c r="J14" s="711">
        <v>86.666666666666671</v>
      </c>
      <c r="K14" s="711">
        <v>90</v>
      </c>
      <c r="L14" s="711">
        <v>83.333333333333329</v>
      </c>
    </row>
    <row r="15" spans="1:12">
      <c r="A15" s="707">
        <v>43495</v>
      </c>
      <c r="B15" s="708" t="s">
        <v>97</v>
      </c>
      <c r="C15" s="709">
        <v>86.666666666666671</v>
      </c>
      <c r="D15" s="709">
        <v>86.666666666666671</v>
      </c>
      <c r="E15" s="709">
        <v>86.666666666666671</v>
      </c>
      <c r="F15" s="709">
        <v>86.666666666666671</v>
      </c>
      <c r="G15" s="709">
        <v>83.333333333333329</v>
      </c>
      <c r="H15" s="709">
        <v>90</v>
      </c>
      <c r="I15" s="710"/>
      <c r="J15" s="711">
        <v>86.666666666666671</v>
      </c>
      <c r="K15" s="711">
        <v>90</v>
      </c>
      <c r="L15" s="711">
        <v>83.333333333333329</v>
      </c>
    </row>
    <row r="16" spans="1:12">
      <c r="A16" s="707">
        <v>43494</v>
      </c>
      <c r="B16" s="708" t="s">
        <v>97</v>
      </c>
      <c r="C16" s="709">
        <v>86.666666666666671</v>
      </c>
      <c r="D16" s="709">
        <v>86.666666666666671</v>
      </c>
      <c r="E16" s="709">
        <v>86.666666666666671</v>
      </c>
      <c r="F16" s="709">
        <v>86.666666666666671</v>
      </c>
      <c r="G16" s="709">
        <v>83.333333333333329</v>
      </c>
      <c r="H16" s="709">
        <v>90</v>
      </c>
      <c r="I16" s="710"/>
      <c r="J16" s="711">
        <v>86.666666666666671</v>
      </c>
      <c r="K16" s="711">
        <v>90</v>
      </c>
      <c r="L16" s="711">
        <v>83.333333333333329</v>
      </c>
    </row>
    <row r="17" spans="1:12">
      <c r="A17" s="707">
        <v>43493</v>
      </c>
      <c r="B17" s="708" t="s">
        <v>97</v>
      </c>
      <c r="C17" s="709">
        <v>86.666666666666671</v>
      </c>
      <c r="D17" s="709">
        <v>86.666666666666671</v>
      </c>
      <c r="E17" s="709">
        <v>86.666666666666671</v>
      </c>
      <c r="F17" s="709">
        <v>86.666666666666671</v>
      </c>
      <c r="G17" s="709">
        <v>83.333333333333329</v>
      </c>
      <c r="H17" s="709">
        <v>90</v>
      </c>
      <c r="I17" s="710"/>
      <c r="J17" s="711">
        <v>86.666666666666671</v>
      </c>
      <c r="K17" s="711">
        <v>90</v>
      </c>
      <c r="L17" s="711">
        <v>83.333333333333329</v>
      </c>
    </row>
    <row r="18" spans="1:12">
      <c r="A18" s="707">
        <v>43492</v>
      </c>
      <c r="B18" s="708" t="s">
        <v>97</v>
      </c>
      <c r="C18" s="709">
        <v>80</v>
      </c>
      <c r="D18" s="709">
        <v>100</v>
      </c>
      <c r="E18" s="709">
        <v>93.333333333333329</v>
      </c>
      <c r="F18" s="709">
        <v>100</v>
      </c>
      <c r="G18" s="709">
        <v>93.333333333333329</v>
      </c>
      <c r="H18" s="709">
        <v>96.666666666666671</v>
      </c>
      <c r="I18" s="710"/>
      <c r="J18" s="711">
        <v>93.888888888888872</v>
      </c>
      <c r="K18" s="711">
        <v>100</v>
      </c>
      <c r="L18" s="711">
        <v>80</v>
      </c>
    </row>
    <row r="19" spans="1:12">
      <c r="A19" s="707">
        <f t="shared" ref="A19:A43" si="0">A18-1</f>
        <v>43491</v>
      </c>
      <c r="B19" s="708" t="s">
        <v>97</v>
      </c>
      <c r="C19" s="709">
        <v>80</v>
      </c>
      <c r="D19" s="709">
        <v>100</v>
      </c>
      <c r="E19" s="709">
        <v>93.333333333333329</v>
      </c>
      <c r="F19" s="709">
        <v>100</v>
      </c>
      <c r="G19" s="709">
        <v>93.333333333333329</v>
      </c>
      <c r="H19" s="709">
        <v>96.666666666666671</v>
      </c>
      <c r="I19" s="710"/>
      <c r="J19" s="711">
        <v>93.888888888888872</v>
      </c>
      <c r="K19" s="711">
        <v>100</v>
      </c>
      <c r="L19" s="711">
        <v>80</v>
      </c>
    </row>
    <row r="20" spans="1:12">
      <c r="A20" s="707">
        <f t="shared" si="0"/>
        <v>43490</v>
      </c>
      <c r="B20" s="708" t="s">
        <v>97</v>
      </c>
      <c r="C20" s="709">
        <v>80</v>
      </c>
      <c r="D20" s="709">
        <v>100</v>
      </c>
      <c r="E20" s="709">
        <v>93.333333333333329</v>
      </c>
      <c r="F20" s="709">
        <v>100</v>
      </c>
      <c r="G20" s="709">
        <v>93.333333333333329</v>
      </c>
      <c r="H20" s="709">
        <v>96.666666666666671</v>
      </c>
      <c r="I20" s="710"/>
      <c r="J20" s="711">
        <v>93.888888888888872</v>
      </c>
      <c r="K20" s="711">
        <v>100</v>
      </c>
      <c r="L20" s="711">
        <v>80</v>
      </c>
    </row>
    <row r="21" spans="1:12">
      <c r="A21" s="707">
        <f t="shared" si="0"/>
        <v>43489</v>
      </c>
      <c r="B21" s="708" t="s">
        <v>97</v>
      </c>
      <c r="C21" s="709">
        <v>80</v>
      </c>
      <c r="D21" s="709">
        <v>100</v>
      </c>
      <c r="E21" s="709">
        <v>93.333333333333329</v>
      </c>
      <c r="F21" s="709">
        <v>100</v>
      </c>
      <c r="G21" s="709">
        <v>93.333333333333329</v>
      </c>
      <c r="H21" s="709">
        <v>96.666666666666671</v>
      </c>
      <c r="I21" s="710"/>
      <c r="J21" s="711">
        <v>93.888888888888872</v>
      </c>
      <c r="K21" s="711">
        <v>100</v>
      </c>
      <c r="L21" s="711">
        <v>80</v>
      </c>
    </row>
    <row r="22" spans="1:12">
      <c r="A22" s="707">
        <f t="shared" si="0"/>
        <v>43488</v>
      </c>
      <c r="B22" s="708" t="s">
        <v>97</v>
      </c>
      <c r="C22" s="709">
        <v>33.333333333333336</v>
      </c>
      <c r="D22" s="709">
        <v>33.333333333333336</v>
      </c>
      <c r="E22" s="709">
        <v>30</v>
      </c>
      <c r="F22" s="709">
        <v>31.666666666666668</v>
      </c>
      <c r="G22" s="709">
        <v>31.666666666666668</v>
      </c>
      <c r="H22" s="709">
        <v>33.333333333333336</v>
      </c>
      <c r="I22" s="710"/>
      <c r="J22" s="711">
        <v>32.222222222222221</v>
      </c>
      <c r="K22" s="711">
        <v>33.333333333333336</v>
      </c>
      <c r="L22" s="711">
        <v>30</v>
      </c>
    </row>
    <row r="23" spans="1:12">
      <c r="A23" s="707">
        <f t="shared" si="0"/>
        <v>43487</v>
      </c>
      <c r="B23" s="708" t="s">
        <v>97</v>
      </c>
      <c r="C23" s="709">
        <v>33.333333333333336</v>
      </c>
      <c r="D23" s="709">
        <v>33.333333333333336</v>
      </c>
      <c r="E23" s="709">
        <v>30</v>
      </c>
      <c r="F23" s="709">
        <v>31.666666666666668</v>
      </c>
      <c r="G23" s="709">
        <v>31.666666666666668</v>
      </c>
      <c r="H23" s="709">
        <v>33.333333333333336</v>
      </c>
      <c r="I23" s="710"/>
      <c r="J23" s="711">
        <v>32.222222222222221</v>
      </c>
      <c r="K23" s="711">
        <v>33.333333333333336</v>
      </c>
      <c r="L23" s="711">
        <v>30</v>
      </c>
    </row>
    <row r="24" spans="1:12">
      <c r="A24" s="707">
        <f t="shared" si="0"/>
        <v>43486</v>
      </c>
      <c r="B24" s="708" t="s">
        <v>97</v>
      </c>
      <c r="C24" s="709">
        <v>33.333333333333336</v>
      </c>
      <c r="D24" s="709">
        <v>33.333333333333336</v>
      </c>
      <c r="E24" s="709">
        <v>30</v>
      </c>
      <c r="F24" s="709">
        <v>31.666666666666668</v>
      </c>
      <c r="G24" s="709">
        <v>31.666666666666668</v>
      </c>
      <c r="H24" s="709">
        <v>33.333333333333336</v>
      </c>
      <c r="I24" s="710"/>
      <c r="J24" s="711">
        <v>32.222222222222221</v>
      </c>
      <c r="K24" s="711">
        <v>33.333333333333336</v>
      </c>
      <c r="L24" s="711">
        <v>30</v>
      </c>
    </row>
    <row r="25" spans="1:12">
      <c r="A25" s="707">
        <f t="shared" si="0"/>
        <v>43485</v>
      </c>
      <c r="B25" s="708" t="s">
        <v>97</v>
      </c>
      <c r="C25" s="709">
        <v>33.333333333333336</v>
      </c>
      <c r="D25" s="709">
        <v>33.333333333333336</v>
      </c>
      <c r="E25" s="709">
        <v>30</v>
      </c>
      <c r="F25" s="709">
        <v>31.666666666666668</v>
      </c>
      <c r="G25" s="709">
        <v>31.666666666666668</v>
      </c>
      <c r="H25" s="709">
        <v>33.333333333333336</v>
      </c>
      <c r="I25" s="710"/>
      <c r="J25" s="711">
        <v>32.222222222222221</v>
      </c>
      <c r="K25" s="711">
        <v>33.333333333333336</v>
      </c>
      <c r="L25" s="711">
        <v>30</v>
      </c>
    </row>
    <row r="26" spans="1:12">
      <c r="A26" s="707">
        <f t="shared" si="0"/>
        <v>43484</v>
      </c>
      <c r="B26" s="708" t="s">
        <v>97</v>
      </c>
      <c r="C26" s="709">
        <v>33.333333333333336</v>
      </c>
      <c r="D26" s="709">
        <v>33.333333333333336</v>
      </c>
      <c r="E26" s="709">
        <v>30</v>
      </c>
      <c r="F26" s="709">
        <v>31.666666666666668</v>
      </c>
      <c r="G26" s="709">
        <v>31.666666666666668</v>
      </c>
      <c r="H26" s="709">
        <v>33.333333333333336</v>
      </c>
      <c r="I26" s="710"/>
      <c r="J26" s="711">
        <v>32.222222222222221</v>
      </c>
      <c r="K26" s="711">
        <v>33.333333333333336</v>
      </c>
      <c r="L26" s="711">
        <v>30</v>
      </c>
    </row>
    <row r="27" spans="1:12">
      <c r="A27" s="707">
        <f t="shared" si="0"/>
        <v>43483</v>
      </c>
      <c r="B27" s="708" t="s">
        <v>97</v>
      </c>
      <c r="C27" s="709">
        <v>33.333333333333336</v>
      </c>
      <c r="D27" s="709">
        <v>33.333333333333336</v>
      </c>
      <c r="E27" s="709">
        <v>30</v>
      </c>
      <c r="F27" s="709">
        <v>31.666666666666668</v>
      </c>
      <c r="G27" s="709">
        <v>31.666666666666668</v>
      </c>
      <c r="H27" s="709">
        <v>33.333333333333336</v>
      </c>
      <c r="I27" s="710"/>
      <c r="J27" s="711">
        <v>32.222222222222221</v>
      </c>
      <c r="K27" s="711">
        <v>33.333333333333336</v>
      </c>
      <c r="L27" s="711">
        <v>30</v>
      </c>
    </row>
    <row r="28" spans="1:12">
      <c r="A28" s="707">
        <f t="shared" si="0"/>
        <v>43482</v>
      </c>
      <c r="B28" s="708" t="s">
        <v>97</v>
      </c>
      <c r="C28" s="709">
        <v>33.333333333333336</v>
      </c>
      <c r="D28" s="709">
        <v>33.333333333333336</v>
      </c>
      <c r="E28" s="709">
        <v>30</v>
      </c>
      <c r="F28" s="709">
        <v>31.666666666666668</v>
      </c>
      <c r="G28" s="709">
        <v>31.666666666666668</v>
      </c>
      <c r="H28" s="709">
        <v>33.333333333333336</v>
      </c>
      <c r="I28" s="710"/>
      <c r="J28" s="711">
        <v>32.222222222222221</v>
      </c>
      <c r="K28" s="711">
        <v>33.333333333333336</v>
      </c>
      <c r="L28" s="711">
        <v>30</v>
      </c>
    </row>
    <row r="29" spans="1:12">
      <c r="A29" s="707">
        <f t="shared" si="0"/>
        <v>43481</v>
      </c>
      <c r="B29" s="708" t="s">
        <v>97</v>
      </c>
      <c r="C29" s="709">
        <v>80</v>
      </c>
      <c r="D29" s="709">
        <v>100</v>
      </c>
      <c r="E29" s="709">
        <v>80</v>
      </c>
      <c r="F29" s="709">
        <v>100</v>
      </c>
      <c r="G29" s="709">
        <v>93.333333333333329</v>
      </c>
      <c r="H29" s="709">
        <v>96.666666666666671</v>
      </c>
      <c r="I29" s="710"/>
      <c r="J29" s="711">
        <v>91.666666666666671</v>
      </c>
      <c r="K29" s="711">
        <v>100</v>
      </c>
      <c r="L29" s="711">
        <v>80</v>
      </c>
    </row>
    <row r="30" spans="1:12">
      <c r="A30" s="707">
        <f t="shared" si="0"/>
        <v>43480</v>
      </c>
      <c r="B30" s="708" t="s">
        <v>97</v>
      </c>
      <c r="C30" s="709">
        <v>80</v>
      </c>
      <c r="D30" s="709">
        <v>100</v>
      </c>
      <c r="E30" s="709">
        <v>80</v>
      </c>
      <c r="F30" s="709">
        <v>100</v>
      </c>
      <c r="G30" s="709">
        <v>93.333333333333329</v>
      </c>
      <c r="H30" s="709">
        <v>96.666666666666671</v>
      </c>
      <c r="I30" s="710"/>
      <c r="J30" s="711">
        <v>91.666666666666671</v>
      </c>
      <c r="K30" s="711">
        <v>100</v>
      </c>
      <c r="L30" s="711">
        <v>80</v>
      </c>
    </row>
    <row r="31" spans="1:12">
      <c r="A31" s="707">
        <f t="shared" si="0"/>
        <v>43479</v>
      </c>
      <c r="B31" s="708" t="s">
        <v>97</v>
      </c>
      <c r="C31" s="709">
        <v>80</v>
      </c>
      <c r="D31" s="709">
        <v>100</v>
      </c>
      <c r="E31" s="709">
        <v>80</v>
      </c>
      <c r="F31" s="709">
        <v>100</v>
      </c>
      <c r="G31" s="709">
        <v>93.333333333333329</v>
      </c>
      <c r="H31" s="709">
        <v>96.666666666666671</v>
      </c>
      <c r="I31" s="710"/>
      <c r="J31" s="711">
        <v>91.666666666666671</v>
      </c>
      <c r="K31" s="711">
        <v>100</v>
      </c>
      <c r="L31" s="711">
        <v>80</v>
      </c>
    </row>
    <row r="32" spans="1:12">
      <c r="A32" s="707">
        <f t="shared" si="0"/>
        <v>43478</v>
      </c>
      <c r="B32" s="708" t="s">
        <v>97</v>
      </c>
      <c r="C32" s="709">
        <v>80</v>
      </c>
      <c r="D32" s="709">
        <v>100</v>
      </c>
      <c r="E32" s="709">
        <v>80</v>
      </c>
      <c r="F32" s="709">
        <v>100</v>
      </c>
      <c r="G32" s="709">
        <v>93.333333333333329</v>
      </c>
      <c r="H32" s="709">
        <v>96.666666666666671</v>
      </c>
      <c r="I32" s="710"/>
      <c r="J32" s="711">
        <v>91.666666666666671</v>
      </c>
      <c r="K32" s="711">
        <v>100</v>
      </c>
      <c r="L32" s="711">
        <v>80</v>
      </c>
    </row>
    <row r="33" spans="1:12">
      <c r="A33" s="707">
        <f t="shared" si="0"/>
        <v>43477</v>
      </c>
      <c r="B33" s="723" t="s">
        <v>97</v>
      </c>
      <c r="C33" s="711">
        <v>80</v>
      </c>
      <c r="D33" s="711">
        <v>100</v>
      </c>
      <c r="E33" s="711">
        <v>80</v>
      </c>
      <c r="F33" s="711">
        <v>100</v>
      </c>
      <c r="G33" s="711">
        <v>93.333333333333329</v>
      </c>
      <c r="H33" s="711">
        <v>96.666666666666671</v>
      </c>
      <c r="I33" s="710"/>
      <c r="J33" s="711">
        <v>91.666666666666671</v>
      </c>
      <c r="K33" s="711">
        <v>100</v>
      </c>
      <c r="L33" s="711">
        <v>80</v>
      </c>
    </row>
    <row r="34" spans="1:12">
      <c r="A34" s="707">
        <f t="shared" si="0"/>
        <v>43476</v>
      </c>
      <c r="B34" s="723" t="s">
        <v>97</v>
      </c>
      <c r="C34" s="711">
        <v>80</v>
      </c>
      <c r="D34" s="711">
        <v>100</v>
      </c>
      <c r="E34" s="711">
        <v>80</v>
      </c>
      <c r="F34" s="711">
        <v>100</v>
      </c>
      <c r="G34" s="711">
        <v>93.333333333333329</v>
      </c>
      <c r="H34" s="711">
        <v>96.666666666666671</v>
      </c>
      <c r="I34" s="710"/>
      <c r="J34" s="711">
        <v>91.666666666666671</v>
      </c>
      <c r="K34" s="711">
        <v>100</v>
      </c>
      <c r="L34" s="711">
        <v>80</v>
      </c>
    </row>
    <row r="35" spans="1:12">
      <c r="A35" s="707">
        <f t="shared" si="0"/>
        <v>43475</v>
      </c>
      <c r="B35" s="723" t="s">
        <v>97</v>
      </c>
      <c r="C35" s="711">
        <v>80</v>
      </c>
      <c r="D35" s="711">
        <v>100</v>
      </c>
      <c r="E35" s="711">
        <v>80</v>
      </c>
      <c r="F35" s="711">
        <v>100</v>
      </c>
      <c r="G35" s="711">
        <v>93.333333333333329</v>
      </c>
      <c r="H35" s="711">
        <v>96.666666666666671</v>
      </c>
      <c r="I35" s="710"/>
      <c r="J35" s="711">
        <v>91.666666666666671</v>
      </c>
      <c r="K35" s="711">
        <v>100</v>
      </c>
      <c r="L35" s="711">
        <v>80</v>
      </c>
    </row>
    <row r="36" spans="1:12">
      <c r="A36" s="707">
        <f t="shared" si="0"/>
        <v>43474</v>
      </c>
      <c r="B36" s="723" t="s">
        <v>97</v>
      </c>
      <c r="C36" s="711">
        <v>80</v>
      </c>
      <c r="D36" s="711">
        <v>100</v>
      </c>
      <c r="E36" s="711">
        <v>80</v>
      </c>
      <c r="F36" s="711">
        <v>100</v>
      </c>
      <c r="G36" s="711">
        <v>93.333333333333329</v>
      </c>
      <c r="H36" s="711">
        <v>96.666666666666671</v>
      </c>
      <c r="I36" s="710"/>
      <c r="J36" s="711">
        <v>91.666666666666671</v>
      </c>
      <c r="K36" s="711">
        <v>100</v>
      </c>
      <c r="L36" s="711">
        <v>80</v>
      </c>
    </row>
    <row r="37" spans="1:12">
      <c r="A37" s="707">
        <f t="shared" si="0"/>
        <v>43473</v>
      </c>
      <c r="B37" s="708" t="s">
        <v>97</v>
      </c>
      <c r="C37" s="709">
        <v>80</v>
      </c>
      <c r="D37" s="709">
        <v>100</v>
      </c>
      <c r="E37" s="709">
        <v>80</v>
      </c>
      <c r="F37" s="709">
        <v>100</v>
      </c>
      <c r="G37" s="709">
        <v>93.333333333333329</v>
      </c>
      <c r="H37" s="709">
        <v>96.666666666666671</v>
      </c>
      <c r="I37" s="710"/>
      <c r="J37" s="711">
        <v>91.666666666666671</v>
      </c>
      <c r="K37" s="711">
        <v>100</v>
      </c>
      <c r="L37" s="711">
        <v>80</v>
      </c>
    </row>
    <row r="38" spans="1:12">
      <c r="A38" s="707">
        <f t="shared" si="0"/>
        <v>43472</v>
      </c>
      <c r="B38" s="708" t="s">
        <v>97</v>
      </c>
      <c r="C38" s="709">
        <v>80</v>
      </c>
      <c r="D38" s="709">
        <v>100</v>
      </c>
      <c r="E38" s="709">
        <v>80</v>
      </c>
      <c r="F38" s="709">
        <v>100</v>
      </c>
      <c r="G38" s="709">
        <v>93.333333333333329</v>
      </c>
      <c r="H38" s="709">
        <v>96.666666666666671</v>
      </c>
      <c r="I38" s="710"/>
      <c r="J38" s="711">
        <v>91.666666666666671</v>
      </c>
      <c r="K38" s="711">
        <v>100</v>
      </c>
      <c r="L38" s="711">
        <v>80</v>
      </c>
    </row>
    <row r="39" spans="1:12">
      <c r="A39" s="707">
        <f t="shared" si="0"/>
        <v>43471</v>
      </c>
      <c r="B39" s="708" t="s">
        <v>97</v>
      </c>
      <c r="C39" s="709">
        <v>80</v>
      </c>
      <c r="D39" s="709">
        <v>100</v>
      </c>
      <c r="E39" s="709">
        <v>80</v>
      </c>
      <c r="F39" s="709">
        <v>100</v>
      </c>
      <c r="G39" s="709">
        <v>86.666666666666671</v>
      </c>
      <c r="H39" s="709">
        <v>93.333333333333329</v>
      </c>
      <c r="I39" s="710"/>
      <c r="J39" s="711">
        <v>90</v>
      </c>
      <c r="K39" s="711">
        <v>100</v>
      </c>
      <c r="L39" s="711">
        <v>80</v>
      </c>
    </row>
    <row r="40" spans="1:12">
      <c r="A40" s="707">
        <f t="shared" si="0"/>
        <v>43470</v>
      </c>
      <c r="B40" s="708" t="s">
        <v>97</v>
      </c>
      <c r="C40" s="709">
        <v>80</v>
      </c>
      <c r="D40" s="709">
        <v>100</v>
      </c>
      <c r="E40" s="709">
        <v>80</v>
      </c>
      <c r="F40" s="709">
        <v>100</v>
      </c>
      <c r="G40" s="709">
        <v>86.666666666666671</v>
      </c>
      <c r="H40" s="709">
        <v>93.333333333333329</v>
      </c>
      <c r="I40" s="710"/>
      <c r="J40" s="711">
        <v>90</v>
      </c>
      <c r="K40" s="711">
        <v>100</v>
      </c>
      <c r="L40" s="711">
        <v>80</v>
      </c>
    </row>
    <row r="41" spans="1:12">
      <c r="A41" s="707">
        <f t="shared" si="0"/>
        <v>43469</v>
      </c>
      <c r="B41" s="708" t="s">
        <v>97</v>
      </c>
      <c r="C41" s="709">
        <v>80</v>
      </c>
      <c r="D41" s="709">
        <v>100</v>
      </c>
      <c r="E41" s="709">
        <v>80</v>
      </c>
      <c r="F41" s="709">
        <v>100</v>
      </c>
      <c r="G41" s="709">
        <v>86.666666666666671</v>
      </c>
      <c r="H41" s="709">
        <v>93.333333333333329</v>
      </c>
      <c r="I41" s="710"/>
      <c r="J41" s="711">
        <v>90</v>
      </c>
      <c r="K41" s="711">
        <v>100</v>
      </c>
      <c r="L41" s="711">
        <v>80</v>
      </c>
    </row>
    <row r="42" spans="1:12">
      <c r="A42" s="707">
        <f t="shared" si="0"/>
        <v>43468</v>
      </c>
      <c r="B42" s="708" t="s">
        <v>97</v>
      </c>
      <c r="C42" s="709">
        <v>80</v>
      </c>
      <c r="D42" s="709">
        <v>100</v>
      </c>
      <c r="E42" s="709">
        <v>80</v>
      </c>
      <c r="F42" s="709">
        <v>100</v>
      </c>
      <c r="G42" s="709">
        <v>86.666666666666671</v>
      </c>
      <c r="H42" s="709">
        <v>93.333333333333329</v>
      </c>
      <c r="I42" s="710"/>
      <c r="J42" s="711">
        <v>90</v>
      </c>
      <c r="K42" s="711">
        <v>100</v>
      </c>
      <c r="L42" s="711">
        <v>80</v>
      </c>
    </row>
    <row r="43" spans="1:12">
      <c r="A43" s="707">
        <f t="shared" si="0"/>
        <v>43467</v>
      </c>
      <c r="B43" s="708" t="s">
        <v>97</v>
      </c>
      <c r="C43" s="709">
        <v>80</v>
      </c>
      <c r="D43" s="709">
        <v>100</v>
      </c>
      <c r="E43" s="709">
        <v>80</v>
      </c>
      <c r="F43" s="709">
        <v>100</v>
      </c>
      <c r="G43" s="709">
        <v>86.666666666666671</v>
      </c>
      <c r="H43" s="709">
        <v>93.333333333333329</v>
      </c>
      <c r="I43" s="710"/>
      <c r="J43" s="711">
        <v>90</v>
      </c>
      <c r="K43" s="711">
        <v>100</v>
      </c>
      <c r="L43" s="711">
        <v>80</v>
      </c>
    </row>
    <row r="44" spans="1:12" hidden="1" outlineLevel="1">
      <c r="A44" s="707">
        <f>A43-3</f>
        <v>43464</v>
      </c>
      <c r="B44" s="708" t="s">
        <v>97</v>
      </c>
      <c r="C44" s="709">
        <v>80</v>
      </c>
      <c r="D44" s="709">
        <v>100</v>
      </c>
      <c r="E44" s="709">
        <v>80</v>
      </c>
      <c r="F44" s="709">
        <v>100</v>
      </c>
      <c r="G44" s="709">
        <v>86.666666666666671</v>
      </c>
      <c r="H44" s="709">
        <v>93.333333333333329</v>
      </c>
      <c r="I44" s="710"/>
      <c r="J44" s="711">
        <v>90</v>
      </c>
      <c r="K44" s="711">
        <v>100</v>
      </c>
      <c r="L44" s="711">
        <v>80</v>
      </c>
    </row>
    <row r="45" spans="1:12" hidden="1" outlineLevel="1">
      <c r="A45" s="707">
        <f t="shared" ref="A45:A47" si="1">A44-1</f>
        <v>43463</v>
      </c>
      <c r="B45" s="708" t="s">
        <v>97</v>
      </c>
      <c r="C45" s="709">
        <v>80</v>
      </c>
      <c r="D45" s="709">
        <v>100</v>
      </c>
      <c r="E45" s="709">
        <v>80</v>
      </c>
      <c r="F45" s="709">
        <v>100</v>
      </c>
      <c r="G45" s="709">
        <v>86.666666666666671</v>
      </c>
      <c r="H45" s="709">
        <v>93.333333333333329</v>
      </c>
      <c r="I45" s="710"/>
      <c r="J45" s="711">
        <v>90</v>
      </c>
      <c r="K45" s="711">
        <v>100</v>
      </c>
      <c r="L45" s="711">
        <v>80</v>
      </c>
    </row>
    <row r="46" spans="1:12" hidden="1" outlineLevel="1">
      <c r="A46" s="707">
        <f t="shared" si="1"/>
        <v>43462</v>
      </c>
      <c r="B46" s="708" t="s">
        <v>97</v>
      </c>
      <c r="C46" s="709">
        <v>80</v>
      </c>
      <c r="D46" s="709">
        <v>100</v>
      </c>
      <c r="E46" s="709">
        <v>80</v>
      </c>
      <c r="F46" s="709">
        <v>100</v>
      </c>
      <c r="G46" s="709">
        <v>86.666666666666671</v>
      </c>
      <c r="H46" s="709">
        <v>93.333333333333329</v>
      </c>
      <c r="I46" s="710"/>
      <c r="J46" s="711">
        <v>90</v>
      </c>
      <c r="K46" s="711">
        <v>100</v>
      </c>
      <c r="L46" s="711">
        <v>100</v>
      </c>
    </row>
    <row r="47" spans="1:12" hidden="1" outlineLevel="1">
      <c r="A47" s="707">
        <f t="shared" si="1"/>
        <v>43461</v>
      </c>
      <c r="B47" s="708" t="s">
        <v>97</v>
      </c>
      <c r="C47" s="709">
        <v>80</v>
      </c>
      <c r="D47" s="709">
        <v>100</v>
      </c>
      <c r="E47" s="709">
        <v>80</v>
      </c>
      <c r="F47" s="709">
        <v>100</v>
      </c>
      <c r="G47" s="709">
        <v>86.666666666666671</v>
      </c>
      <c r="H47" s="709">
        <v>93.333333333333329</v>
      </c>
      <c r="I47" s="710"/>
      <c r="J47" s="711">
        <v>90</v>
      </c>
      <c r="K47" s="711">
        <v>100</v>
      </c>
      <c r="L47" s="711">
        <v>80</v>
      </c>
    </row>
    <row r="48" spans="1:12" hidden="1" outlineLevel="1">
      <c r="A48" s="707">
        <v>43455</v>
      </c>
      <c r="B48" s="708" t="s">
        <v>97</v>
      </c>
      <c r="C48" s="709">
        <v>80</v>
      </c>
      <c r="D48" s="709">
        <v>100</v>
      </c>
      <c r="E48" s="709">
        <v>80</v>
      </c>
      <c r="F48" s="709">
        <v>100</v>
      </c>
      <c r="G48" s="709">
        <v>86.666666666666671</v>
      </c>
      <c r="H48" s="709">
        <v>93.333333333333329</v>
      </c>
      <c r="I48" s="710"/>
      <c r="J48" s="711">
        <v>90</v>
      </c>
      <c r="K48" s="711">
        <v>100</v>
      </c>
      <c r="L48" s="711">
        <v>80</v>
      </c>
    </row>
    <row r="49" spans="1:12" hidden="1" outlineLevel="1">
      <c r="A49" s="707">
        <v>43453</v>
      </c>
      <c r="B49" s="708" t="s">
        <v>97</v>
      </c>
      <c r="C49" s="709">
        <v>80</v>
      </c>
      <c r="D49" s="709">
        <v>100</v>
      </c>
      <c r="E49" s="709">
        <v>80</v>
      </c>
      <c r="F49" s="709">
        <v>100</v>
      </c>
      <c r="G49" s="709">
        <v>80</v>
      </c>
      <c r="H49" s="709">
        <v>90</v>
      </c>
      <c r="I49" s="710"/>
      <c r="J49" s="711">
        <v>88.333333333333329</v>
      </c>
      <c r="K49" s="711">
        <v>100</v>
      </c>
      <c r="L49" s="711">
        <v>80</v>
      </c>
    </row>
    <row r="50" spans="1:12" hidden="1" outlineLevel="1">
      <c r="A50" s="707">
        <v>43452</v>
      </c>
      <c r="B50" s="708" t="s">
        <v>97</v>
      </c>
      <c r="C50" s="709">
        <v>80</v>
      </c>
      <c r="D50" s="709">
        <v>100</v>
      </c>
      <c r="E50" s="709">
        <v>93.333333333333329</v>
      </c>
      <c r="F50" s="709">
        <v>100</v>
      </c>
      <c r="G50" s="709">
        <v>93.333333333333329</v>
      </c>
      <c r="H50" s="709">
        <v>96.666666666666671</v>
      </c>
      <c r="I50" s="710"/>
      <c r="J50" s="711">
        <v>93.888888888888872</v>
      </c>
      <c r="K50" s="711">
        <v>100</v>
      </c>
      <c r="L50" s="711">
        <v>80</v>
      </c>
    </row>
    <row r="51" spans="1:12" hidden="1" outlineLevel="1">
      <c r="A51" s="707">
        <v>43451</v>
      </c>
      <c r="B51" s="708" t="s">
        <v>97</v>
      </c>
      <c r="C51" s="709">
        <v>80</v>
      </c>
      <c r="D51" s="709">
        <v>100</v>
      </c>
      <c r="E51" s="709">
        <v>93.333333333333329</v>
      </c>
      <c r="F51" s="709">
        <v>100</v>
      </c>
      <c r="G51" s="709">
        <v>93.333333333333329</v>
      </c>
      <c r="H51" s="709">
        <v>96.666666666666671</v>
      </c>
      <c r="I51" s="710"/>
      <c r="J51" s="711">
        <v>93.888888888888872</v>
      </c>
      <c r="K51" s="711">
        <v>100</v>
      </c>
      <c r="L51" s="711">
        <v>80</v>
      </c>
    </row>
    <row r="52" spans="1:12" hidden="1" outlineLevel="1">
      <c r="A52" s="707">
        <v>43449</v>
      </c>
      <c r="B52" s="708" t="s">
        <v>97</v>
      </c>
      <c r="C52" s="709">
        <v>80</v>
      </c>
      <c r="D52" s="709">
        <v>100</v>
      </c>
      <c r="E52" s="709">
        <v>93.333333333333329</v>
      </c>
      <c r="F52" s="709">
        <v>100</v>
      </c>
      <c r="G52" s="709">
        <v>93.333333333333329</v>
      </c>
      <c r="H52" s="709">
        <v>96.666666666666671</v>
      </c>
      <c r="I52" s="710"/>
      <c r="J52" s="711">
        <v>93.888888888888872</v>
      </c>
      <c r="K52" s="711">
        <v>100</v>
      </c>
      <c r="L52" s="711">
        <v>80</v>
      </c>
    </row>
    <row r="53" spans="1:12" hidden="1" outlineLevel="1">
      <c r="A53" s="707">
        <v>43448</v>
      </c>
      <c r="B53" s="708" t="s">
        <v>97</v>
      </c>
      <c r="C53" s="709">
        <v>33.333333333333336</v>
      </c>
      <c r="D53" s="709">
        <v>33.333333333333336</v>
      </c>
      <c r="E53" s="709">
        <v>30</v>
      </c>
      <c r="F53" s="709">
        <v>31.666666666666668</v>
      </c>
      <c r="G53" s="709">
        <v>31.666666666666668</v>
      </c>
      <c r="H53" s="709">
        <v>33.333333333333336</v>
      </c>
      <c r="I53" s="710"/>
      <c r="J53" s="711">
        <v>32.222222222222221</v>
      </c>
      <c r="K53" s="711">
        <v>33.333333333333336</v>
      </c>
      <c r="L53" s="711">
        <v>30</v>
      </c>
    </row>
    <row r="54" spans="1:12" hidden="1" outlineLevel="1">
      <c r="A54" s="707">
        <v>43447</v>
      </c>
      <c r="B54" s="708" t="s">
        <v>97</v>
      </c>
      <c r="C54" s="709">
        <v>33.333333333333336</v>
      </c>
      <c r="D54" s="709">
        <v>33.333333333333336</v>
      </c>
      <c r="E54" s="709">
        <v>30</v>
      </c>
      <c r="F54" s="709">
        <v>31.666666666666668</v>
      </c>
      <c r="G54" s="709">
        <v>31.666666666666668</v>
      </c>
      <c r="H54" s="709">
        <v>33.333333333333336</v>
      </c>
      <c r="I54" s="710"/>
      <c r="J54" s="711">
        <v>32.222222222222221</v>
      </c>
      <c r="K54" s="711">
        <v>33.333333333333336</v>
      </c>
      <c r="L54" s="711">
        <v>30</v>
      </c>
    </row>
    <row r="55" spans="1:12" hidden="1" outlineLevel="1">
      <c r="A55" s="707">
        <v>43446</v>
      </c>
      <c r="B55" s="708" t="s">
        <v>97</v>
      </c>
      <c r="C55" s="709">
        <v>33.333333333333336</v>
      </c>
      <c r="D55" s="709">
        <v>33.333333333333336</v>
      </c>
      <c r="E55" s="709">
        <v>30</v>
      </c>
      <c r="F55" s="709">
        <v>31.666666666666668</v>
      </c>
      <c r="G55" s="709">
        <v>31.666666666666668</v>
      </c>
      <c r="H55" s="709">
        <v>33.333333333333336</v>
      </c>
      <c r="I55" s="710"/>
      <c r="J55" s="711">
        <v>32.222222222222221</v>
      </c>
      <c r="K55" s="711">
        <v>33.333333333333336</v>
      </c>
      <c r="L55" s="711">
        <v>30</v>
      </c>
    </row>
    <row r="56" spans="1:12" hidden="1" outlineLevel="1">
      <c r="A56" s="707">
        <v>43445</v>
      </c>
      <c r="B56" s="708" t="s">
        <v>97</v>
      </c>
      <c r="C56" s="709">
        <v>33.333333333333336</v>
      </c>
      <c r="D56" s="709">
        <v>33.333333333333336</v>
      </c>
      <c r="E56" s="709">
        <v>30</v>
      </c>
      <c r="F56" s="709">
        <v>31.666666666666668</v>
      </c>
      <c r="G56" s="709">
        <v>31.666666666666668</v>
      </c>
      <c r="H56" s="709">
        <v>33.333333333333336</v>
      </c>
      <c r="I56" s="710"/>
      <c r="J56" s="711">
        <v>32.222222222222221</v>
      </c>
      <c r="K56" s="711">
        <v>33.333333333333336</v>
      </c>
      <c r="L56" s="711">
        <v>30</v>
      </c>
    </row>
    <row r="57" spans="1:12" hidden="1" outlineLevel="1">
      <c r="A57" s="707">
        <v>43444</v>
      </c>
      <c r="B57" s="708" t="s">
        <v>97</v>
      </c>
      <c r="C57" s="709">
        <v>33.333333333333336</v>
      </c>
      <c r="D57" s="709">
        <v>33.333333333333336</v>
      </c>
      <c r="E57" s="709">
        <v>30</v>
      </c>
      <c r="F57" s="709">
        <v>31.666666666666668</v>
      </c>
      <c r="G57" s="709">
        <v>31.666666666666668</v>
      </c>
      <c r="H57" s="709">
        <v>33.333333333333336</v>
      </c>
      <c r="I57" s="710"/>
      <c r="J57" s="711">
        <v>32.222222222222221</v>
      </c>
      <c r="K57" s="711">
        <v>33.333333333333336</v>
      </c>
      <c r="L57" s="711">
        <v>30</v>
      </c>
    </row>
    <row r="58" spans="1:12" hidden="1" outlineLevel="1">
      <c r="A58" s="707">
        <v>43442</v>
      </c>
      <c r="B58" s="708" t="s">
        <v>97</v>
      </c>
      <c r="C58" s="709">
        <v>33.333333333333336</v>
      </c>
      <c r="D58" s="709">
        <v>33.333333333333336</v>
      </c>
      <c r="E58" s="709">
        <v>30</v>
      </c>
      <c r="F58" s="709">
        <v>31.666666666666668</v>
      </c>
      <c r="G58" s="709">
        <v>31.666666666666668</v>
      </c>
      <c r="H58" s="709">
        <v>33.333333333333336</v>
      </c>
      <c r="I58" s="710"/>
      <c r="J58" s="711">
        <v>32.222222222222221</v>
      </c>
      <c r="K58" s="711">
        <v>33.333333333333336</v>
      </c>
      <c r="L58" s="711">
        <v>30</v>
      </c>
    </row>
    <row r="59" spans="1:12" hidden="1" outlineLevel="1">
      <c r="A59" s="707">
        <v>43441</v>
      </c>
      <c r="B59" s="708" t="s">
        <v>97</v>
      </c>
      <c r="C59" s="709">
        <v>33.333333333333336</v>
      </c>
      <c r="D59" s="709">
        <v>33.333333333333336</v>
      </c>
      <c r="E59" s="709">
        <v>30</v>
      </c>
      <c r="F59" s="709">
        <v>31.666666666666668</v>
      </c>
      <c r="G59" s="709">
        <v>31.666666666666668</v>
      </c>
      <c r="H59" s="709">
        <v>33.333333333333336</v>
      </c>
      <c r="I59" s="710"/>
      <c r="J59" s="711">
        <v>32.222222222222221</v>
      </c>
      <c r="K59" s="711">
        <v>33.333333333333336</v>
      </c>
      <c r="L59" s="711">
        <v>30</v>
      </c>
    </row>
    <row r="60" spans="1:12" hidden="1" outlineLevel="1">
      <c r="A60" s="707">
        <v>43440</v>
      </c>
      <c r="B60" s="708" t="s">
        <v>97</v>
      </c>
      <c r="C60" s="709">
        <v>80</v>
      </c>
      <c r="D60" s="709">
        <v>100</v>
      </c>
      <c r="E60" s="709">
        <v>80</v>
      </c>
      <c r="F60" s="709">
        <v>100</v>
      </c>
      <c r="G60" s="709">
        <v>93.333333333333329</v>
      </c>
      <c r="H60" s="709">
        <v>96.666666666666671</v>
      </c>
      <c r="I60" s="710"/>
      <c r="J60" s="711">
        <v>91.666666666666671</v>
      </c>
      <c r="K60" s="711">
        <v>100</v>
      </c>
      <c r="L60" s="711">
        <v>80</v>
      </c>
    </row>
    <row r="61" spans="1:12" hidden="1" outlineLevel="1">
      <c r="A61" s="707">
        <v>43439</v>
      </c>
      <c r="B61" s="708" t="s">
        <v>97</v>
      </c>
      <c r="C61" s="709">
        <v>80</v>
      </c>
      <c r="D61" s="709">
        <v>100</v>
      </c>
      <c r="E61" s="709">
        <v>80</v>
      </c>
      <c r="F61" s="709">
        <v>100</v>
      </c>
      <c r="G61" s="709">
        <v>93.333333333333329</v>
      </c>
      <c r="H61" s="709">
        <v>96.666666666666671</v>
      </c>
      <c r="I61" s="710"/>
      <c r="J61" s="711">
        <v>91.666666666666671</v>
      </c>
      <c r="K61" s="711">
        <v>100</v>
      </c>
      <c r="L61" s="711">
        <v>80</v>
      </c>
    </row>
    <row r="62" spans="1:12" hidden="1" outlineLevel="1">
      <c r="A62" s="707">
        <v>43438</v>
      </c>
      <c r="B62" s="708" t="s">
        <v>97</v>
      </c>
      <c r="C62" s="709">
        <v>80</v>
      </c>
      <c r="D62" s="709">
        <v>100</v>
      </c>
      <c r="E62" s="709">
        <v>80</v>
      </c>
      <c r="F62" s="709">
        <v>100</v>
      </c>
      <c r="G62" s="709">
        <v>93.333333333333329</v>
      </c>
      <c r="H62" s="709">
        <v>96.666666666666671</v>
      </c>
      <c r="I62" s="710"/>
      <c r="J62" s="711">
        <v>91.666666666666671</v>
      </c>
      <c r="K62" s="711">
        <v>100</v>
      </c>
      <c r="L62" s="711">
        <v>80</v>
      </c>
    </row>
    <row r="63" spans="1:12" hidden="1" outlineLevel="1">
      <c r="A63" s="707">
        <v>43437</v>
      </c>
      <c r="B63" s="708" t="s">
        <v>97</v>
      </c>
      <c r="C63" s="709">
        <v>80</v>
      </c>
      <c r="D63" s="709">
        <v>100</v>
      </c>
      <c r="E63" s="709">
        <v>80</v>
      </c>
      <c r="F63" s="709">
        <v>100</v>
      </c>
      <c r="G63" s="709">
        <v>93.333333333333329</v>
      </c>
      <c r="H63" s="709">
        <v>96.666666666666671</v>
      </c>
      <c r="I63" s="710"/>
      <c r="J63" s="711">
        <v>91.666666666666671</v>
      </c>
      <c r="K63" s="711">
        <v>100</v>
      </c>
      <c r="L63" s="711">
        <v>80</v>
      </c>
    </row>
    <row r="64" spans="1:12" hidden="1" outlineLevel="1">
      <c r="A64" s="734">
        <v>43435</v>
      </c>
      <c r="B64" s="723" t="s">
        <v>97</v>
      </c>
      <c r="C64" s="711">
        <v>80</v>
      </c>
      <c r="D64" s="711">
        <v>100</v>
      </c>
      <c r="E64" s="711">
        <v>80</v>
      </c>
      <c r="F64" s="711">
        <v>100</v>
      </c>
      <c r="G64" s="711">
        <v>93.333333333333329</v>
      </c>
      <c r="H64" s="711">
        <v>96.666666666666671</v>
      </c>
      <c r="I64" s="710"/>
      <c r="J64" s="711">
        <v>91.666666666666671</v>
      </c>
      <c r="K64" s="711">
        <v>100</v>
      </c>
      <c r="L64" s="711">
        <v>80</v>
      </c>
    </row>
    <row r="65" spans="1:12" hidden="1" outlineLevel="1">
      <c r="A65" s="707">
        <v>43434</v>
      </c>
      <c r="B65" s="723" t="s">
        <v>97</v>
      </c>
      <c r="C65" s="711">
        <v>80</v>
      </c>
      <c r="D65" s="711">
        <v>100</v>
      </c>
      <c r="E65" s="711">
        <v>80</v>
      </c>
      <c r="F65" s="711">
        <v>100</v>
      </c>
      <c r="G65" s="711">
        <v>93.333333333333329</v>
      </c>
      <c r="H65" s="711">
        <v>96.666666666666671</v>
      </c>
      <c r="I65" s="710"/>
      <c r="J65" s="711">
        <v>91.666666666666671</v>
      </c>
      <c r="K65" s="711">
        <v>100</v>
      </c>
      <c r="L65" s="711">
        <v>80</v>
      </c>
    </row>
    <row r="66" spans="1:12" hidden="1" outlineLevel="1">
      <c r="A66" s="734">
        <v>43433</v>
      </c>
      <c r="B66" s="723" t="s">
        <v>97</v>
      </c>
      <c r="C66" s="711">
        <v>80</v>
      </c>
      <c r="D66" s="711">
        <v>100</v>
      </c>
      <c r="E66" s="711">
        <v>80</v>
      </c>
      <c r="F66" s="711">
        <v>100</v>
      </c>
      <c r="G66" s="711">
        <v>93.333333333333329</v>
      </c>
      <c r="H66" s="711">
        <v>96.666666666666671</v>
      </c>
      <c r="I66" s="710"/>
      <c r="J66" s="711">
        <v>91.666666666666671</v>
      </c>
      <c r="K66" s="711">
        <v>100</v>
      </c>
      <c r="L66" s="711">
        <v>80</v>
      </c>
    </row>
    <row r="67" spans="1:12" hidden="1" outlineLevel="1">
      <c r="A67" s="707">
        <v>43432</v>
      </c>
      <c r="B67" s="723" t="s">
        <v>97</v>
      </c>
      <c r="C67" s="711">
        <v>80</v>
      </c>
      <c r="D67" s="711">
        <v>100</v>
      </c>
      <c r="E67" s="711">
        <v>80</v>
      </c>
      <c r="F67" s="711">
        <v>100</v>
      </c>
      <c r="G67" s="711">
        <v>93.333333333333329</v>
      </c>
      <c r="H67" s="711">
        <v>96.666666666666671</v>
      </c>
      <c r="I67" s="710"/>
      <c r="J67" s="711">
        <v>91.666666666666671</v>
      </c>
      <c r="K67" s="711">
        <v>100</v>
      </c>
      <c r="L67" s="711">
        <v>80</v>
      </c>
    </row>
    <row r="68" spans="1:12" hidden="1" outlineLevel="1">
      <c r="A68" s="707">
        <v>43431</v>
      </c>
      <c r="B68" s="708" t="s">
        <v>97</v>
      </c>
      <c r="C68" s="709">
        <v>80</v>
      </c>
      <c r="D68" s="709">
        <v>100</v>
      </c>
      <c r="E68" s="709">
        <v>80</v>
      </c>
      <c r="F68" s="709">
        <v>100</v>
      </c>
      <c r="G68" s="709">
        <v>93.333333333333329</v>
      </c>
      <c r="H68" s="709">
        <v>96.666666666666671</v>
      </c>
      <c r="I68" s="710"/>
      <c r="J68" s="711">
        <v>91.666666666666671</v>
      </c>
      <c r="K68" s="711">
        <v>100</v>
      </c>
      <c r="L68" s="711">
        <v>80</v>
      </c>
    </row>
    <row r="69" spans="1:12" hidden="1" outlineLevel="1">
      <c r="A69" s="707">
        <v>43430</v>
      </c>
      <c r="B69" s="708" t="s">
        <v>97</v>
      </c>
      <c r="C69" s="709">
        <v>80</v>
      </c>
      <c r="D69" s="709">
        <v>100</v>
      </c>
      <c r="E69" s="709">
        <v>80</v>
      </c>
      <c r="F69" s="709">
        <v>100</v>
      </c>
      <c r="G69" s="709">
        <v>93.333333333333329</v>
      </c>
      <c r="H69" s="709">
        <v>96.666666666666671</v>
      </c>
      <c r="I69" s="710"/>
      <c r="J69" s="711">
        <v>91.666666666666671</v>
      </c>
      <c r="K69" s="711">
        <v>100</v>
      </c>
      <c r="L69" s="711">
        <v>80</v>
      </c>
    </row>
    <row r="70" spans="1:12" hidden="1" outlineLevel="1">
      <c r="A70" s="707">
        <v>43428</v>
      </c>
      <c r="B70" s="708" t="s">
        <v>97</v>
      </c>
      <c r="C70" s="709">
        <v>80</v>
      </c>
      <c r="D70" s="709">
        <v>100</v>
      </c>
      <c r="E70" s="709">
        <v>80</v>
      </c>
      <c r="F70" s="709">
        <v>100</v>
      </c>
      <c r="G70" s="709">
        <v>86.666666666666671</v>
      </c>
      <c r="H70" s="709">
        <v>93.333333333333329</v>
      </c>
      <c r="I70" s="710"/>
      <c r="J70" s="711">
        <v>90</v>
      </c>
      <c r="K70" s="711">
        <v>100</v>
      </c>
      <c r="L70" s="711">
        <v>80</v>
      </c>
    </row>
    <row r="71" spans="1:12" hidden="1" outlineLevel="1">
      <c r="A71" s="707">
        <v>43427</v>
      </c>
      <c r="B71" s="708" t="s">
        <v>97</v>
      </c>
      <c r="C71" s="709">
        <v>80</v>
      </c>
      <c r="D71" s="709">
        <v>100</v>
      </c>
      <c r="E71" s="709">
        <v>80</v>
      </c>
      <c r="F71" s="709">
        <v>100</v>
      </c>
      <c r="G71" s="709">
        <v>86.666666666666671</v>
      </c>
      <c r="H71" s="709">
        <v>93.333333333333329</v>
      </c>
      <c r="I71" s="710"/>
      <c r="J71" s="711">
        <v>90</v>
      </c>
      <c r="K71" s="711">
        <v>100</v>
      </c>
      <c r="L71" s="711">
        <v>80</v>
      </c>
    </row>
    <row r="72" spans="1:12" hidden="1" outlineLevel="1">
      <c r="A72" s="707">
        <v>43426</v>
      </c>
      <c r="B72" s="708" t="s">
        <v>97</v>
      </c>
      <c r="C72" s="709">
        <v>80</v>
      </c>
      <c r="D72" s="709">
        <v>100</v>
      </c>
      <c r="E72" s="709">
        <v>80</v>
      </c>
      <c r="F72" s="709">
        <v>100</v>
      </c>
      <c r="G72" s="709">
        <v>86.666666666666671</v>
      </c>
      <c r="H72" s="709">
        <v>93.333333333333329</v>
      </c>
      <c r="I72" s="710"/>
      <c r="J72" s="711">
        <v>90</v>
      </c>
      <c r="K72" s="711">
        <v>100</v>
      </c>
      <c r="L72" s="711">
        <v>80</v>
      </c>
    </row>
    <row r="73" spans="1:12" hidden="1" outlineLevel="1">
      <c r="A73" s="707">
        <v>43425</v>
      </c>
      <c r="B73" s="708" t="s">
        <v>97</v>
      </c>
      <c r="C73" s="709">
        <v>80</v>
      </c>
      <c r="D73" s="709">
        <v>100</v>
      </c>
      <c r="E73" s="709">
        <v>80</v>
      </c>
      <c r="F73" s="709">
        <v>100</v>
      </c>
      <c r="G73" s="709">
        <v>86.666666666666671</v>
      </c>
      <c r="H73" s="709">
        <v>93.333333333333329</v>
      </c>
      <c r="I73" s="710"/>
      <c r="J73" s="711">
        <v>90</v>
      </c>
      <c r="K73" s="711">
        <v>100</v>
      </c>
      <c r="L73" s="711">
        <v>80</v>
      </c>
    </row>
    <row r="74" spans="1:12" hidden="1" outlineLevel="1">
      <c r="A74" s="707">
        <v>43424</v>
      </c>
      <c r="B74" s="708" t="s">
        <v>97</v>
      </c>
      <c r="C74" s="709">
        <v>80</v>
      </c>
      <c r="D74" s="709">
        <v>100</v>
      </c>
      <c r="E74" s="709">
        <v>80</v>
      </c>
      <c r="F74" s="709">
        <v>100</v>
      </c>
      <c r="G74" s="709">
        <v>86.666666666666671</v>
      </c>
      <c r="H74" s="709">
        <v>93.333333333333329</v>
      </c>
      <c r="I74" s="710"/>
      <c r="J74" s="711">
        <v>90</v>
      </c>
      <c r="K74" s="711">
        <v>100</v>
      </c>
      <c r="L74" s="711">
        <v>80</v>
      </c>
    </row>
    <row r="75" spans="1:12" hidden="1" outlineLevel="1">
      <c r="A75" s="707">
        <v>43423</v>
      </c>
      <c r="B75" s="708" t="s">
        <v>97</v>
      </c>
      <c r="C75" s="709">
        <v>80</v>
      </c>
      <c r="D75" s="709">
        <v>100</v>
      </c>
      <c r="E75" s="709">
        <v>80</v>
      </c>
      <c r="F75" s="709">
        <v>100</v>
      </c>
      <c r="G75" s="709">
        <v>86.666666666666671</v>
      </c>
      <c r="H75" s="709">
        <v>93.333333333333329</v>
      </c>
      <c r="I75" s="710"/>
      <c r="J75" s="711">
        <v>90</v>
      </c>
      <c r="K75" s="711">
        <v>100</v>
      </c>
      <c r="L75" s="711">
        <v>80</v>
      </c>
    </row>
    <row r="76" spans="1:12" hidden="1" outlineLevel="1">
      <c r="A76" s="707">
        <v>43422</v>
      </c>
      <c r="B76" s="708" t="s">
        <v>97</v>
      </c>
      <c r="C76" s="709">
        <v>80</v>
      </c>
      <c r="D76" s="709">
        <v>100</v>
      </c>
      <c r="E76" s="709">
        <v>80</v>
      </c>
      <c r="F76" s="709">
        <v>100</v>
      </c>
      <c r="G76" s="709">
        <v>86.666666666666671</v>
      </c>
      <c r="H76" s="709">
        <v>93.333333333333329</v>
      </c>
      <c r="I76" s="710"/>
      <c r="J76" s="711">
        <v>90</v>
      </c>
      <c r="K76" s="711">
        <v>100</v>
      </c>
      <c r="L76" s="711">
        <v>80</v>
      </c>
    </row>
    <row r="77" spans="1:12" hidden="1" outlineLevel="1">
      <c r="A77" s="707">
        <v>43420</v>
      </c>
      <c r="B77" s="708" t="s">
        <v>97</v>
      </c>
      <c r="C77" s="709">
        <v>80</v>
      </c>
      <c r="D77" s="709">
        <v>100</v>
      </c>
      <c r="E77" s="709">
        <v>80</v>
      </c>
      <c r="F77" s="709">
        <v>100</v>
      </c>
      <c r="G77" s="709">
        <v>86.666666666666671</v>
      </c>
      <c r="H77" s="709">
        <v>93.333333333333329</v>
      </c>
      <c r="I77" s="710"/>
      <c r="J77" s="711">
        <v>90</v>
      </c>
      <c r="K77" s="711">
        <v>100</v>
      </c>
      <c r="L77" s="711">
        <v>80</v>
      </c>
    </row>
    <row r="78" spans="1:12" hidden="1" outlineLevel="1">
      <c r="A78" s="707">
        <v>43419</v>
      </c>
      <c r="B78" s="708" t="s">
        <v>97</v>
      </c>
      <c r="C78" s="709">
        <v>80</v>
      </c>
      <c r="D78" s="709">
        <v>100</v>
      </c>
      <c r="E78" s="709">
        <v>80</v>
      </c>
      <c r="F78" s="709">
        <v>100</v>
      </c>
      <c r="G78" s="709">
        <v>86.666666666666671</v>
      </c>
      <c r="H78" s="709">
        <v>93.333333333333329</v>
      </c>
      <c r="I78" s="710"/>
      <c r="J78" s="711">
        <v>90</v>
      </c>
      <c r="K78" s="711">
        <v>100</v>
      </c>
      <c r="L78" s="711">
        <v>80</v>
      </c>
    </row>
    <row r="79" spans="1:12" hidden="1" outlineLevel="1">
      <c r="A79" s="707">
        <v>43418</v>
      </c>
      <c r="B79" s="708" t="s">
        <v>97</v>
      </c>
      <c r="C79" s="709">
        <v>80</v>
      </c>
      <c r="D79" s="709">
        <v>100</v>
      </c>
      <c r="E79" s="709">
        <v>80</v>
      </c>
      <c r="F79" s="709">
        <v>100</v>
      </c>
      <c r="G79" s="709">
        <v>86.666666666666671</v>
      </c>
      <c r="H79" s="709">
        <v>93.333333333333329</v>
      </c>
      <c r="I79" s="710"/>
      <c r="J79" s="711">
        <v>90</v>
      </c>
      <c r="K79" s="711">
        <v>100</v>
      </c>
      <c r="L79" s="711">
        <v>80</v>
      </c>
    </row>
    <row r="80" spans="1:12" hidden="1" outlineLevel="1">
      <c r="A80" s="707">
        <v>43417</v>
      </c>
      <c r="B80" s="708" t="s">
        <v>97</v>
      </c>
      <c r="C80" s="709">
        <v>80</v>
      </c>
      <c r="D80" s="709">
        <v>100</v>
      </c>
      <c r="E80" s="709">
        <v>80</v>
      </c>
      <c r="F80" s="709">
        <v>100</v>
      </c>
      <c r="G80" s="709">
        <v>86.666666666666671</v>
      </c>
      <c r="H80" s="709">
        <v>93.333333333333329</v>
      </c>
      <c r="I80" s="710"/>
      <c r="J80" s="711">
        <v>90</v>
      </c>
      <c r="K80" s="711">
        <v>100</v>
      </c>
      <c r="L80" s="711">
        <v>80</v>
      </c>
    </row>
    <row r="81" spans="1:12" hidden="1" outlineLevel="1">
      <c r="A81" s="707">
        <v>43416</v>
      </c>
      <c r="B81" s="708" t="s">
        <v>97</v>
      </c>
      <c r="C81" s="709">
        <v>80</v>
      </c>
      <c r="D81" s="709">
        <v>100</v>
      </c>
      <c r="E81" s="709">
        <v>80</v>
      </c>
      <c r="F81" s="709">
        <v>100</v>
      </c>
      <c r="G81" s="709">
        <v>80</v>
      </c>
      <c r="H81" s="709">
        <v>90</v>
      </c>
      <c r="I81" s="710"/>
      <c r="J81" s="711">
        <v>88.333333333333329</v>
      </c>
      <c r="K81" s="711">
        <v>100</v>
      </c>
      <c r="L81" s="711">
        <v>80</v>
      </c>
    </row>
    <row r="82" spans="1:12" hidden="1" outlineLevel="1">
      <c r="A82" s="707">
        <v>43414</v>
      </c>
      <c r="B82" s="708" t="s">
        <v>97</v>
      </c>
      <c r="C82" s="709">
        <v>80</v>
      </c>
      <c r="D82" s="709">
        <v>100</v>
      </c>
      <c r="E82" s="709">
        <v>80</v>
      </c>
      <c r="F82" s="709">
        <v>100</v>
      </c>
      <c r="G82" s="709">
        <v>80</v>
      </c>
      <c r="H82" s="709">
        <v>90</v>
      </c>
      <c r="I82" s="710"/>
      <c r="J82" s="711">
        <v>88.333333333333329</v>
      </c>
      <c r="K82" s="711">
        <v>100</v>
      </c>
      <c r="L82" s="711">
        <v>80</v>
      </c>
    </row>
    <row r="83" spans="1:12" hidden="1" outlineLevel="1">
      <c r="A83" s="707">
        <v>43413</v>
      </c>
      <c r="B83" s="708" t="s">
        <v>97</v>
      </c>
      <c r="C83" s="709">
        <v>80</v>
      </c>
      <c r="D83" s="709">
        <v>100</v>
      </c>
      <c r="E83" s="709">
        <v>80</v>
      </c>
      <c r="F83" s="709">
        <v>100</v>
      </c>
      <c r="G83" s="709">
        <v>80</v>
      </c>
      <c r="H83" s="709">
        <v>90</v>
      </c>
      <c r="I83" s="710"/>
      <c r="J83" s="711">
        <v>88.333333333333329</v>
      </c>
      <c r="K83" s="711">
        <v>100</v>
      </c>
      <c r="L83" s="711">
        <v>80</v>
      </c>
    </row>
    <row r="84" spans="1:12" hidden="1" outlineLevel="1">
      <c r="A84" s="707">
        <v>43412</v>
      </c>
      <c r="B84" s="708" t="s">
        <v>97</v>
      </c>
      <c r="C84" s="709">
        <v>80</v>
      </c>
      <c r="D84" s="709">
        <v>100</v>
      </c>
      <c r="E84" s="709">
        <v>80</v>
      </c>
      <c r="F84" s="709">
        <v>100</v>
      </c>
      <c r="G84" s="709">
        <v>80</v>
      </c>
      <c r="H84" s="709">
        <v>90</v>
      </c>
      <c r="I84" s="710"/>
      <c r="J84" s="711">
        <v>88.333333333333329</v>
      </c>
      <c r="K84" s="711">
        <v>100</v>
      </c>
      <c r="L84" s="711">
        <v>80</v>
      </c>
    </row>
    <row r="85" spans="1:12" hidden="1" outlineLevel="1">
      <c r="A85" s="707">
        <v>43411</v>
      </c>
      <c r="B85" s="708" t="s">
        <v>97</v>
      </c>
      <c r="C85" s="709">
        <v>80</v>
      </c>
      <c r="D85" s="709">
        <v>100</v>
      </c>
      <c r="E85" s="709">
        <v>80</v>
      </c>
      <c r="F85" s="709">
        <v>100</v>
      </c>
      <c r="G85" s="709">
        <v>80</v>
      </c>
      <c r="H85" s="709">
        <v>90</v>
      </c>
      <c r="I85" s="710"/>
      <c r="J85" s="711">
        <v>88.333333333333329</v>
      </c>
      <c r="K85" s="711">
        <v>100</v>
      </c>
      <c r="L85" s="711">
        <v>80</v>
      </c>
    </row>
    <row r="86" spans="1:12" hidden="1" outlineLevel="1">
      <c r="A86" s="707">
        <v>43410</v>
      </c>
      <c r="B86" s="708" t="s">
        <v>97</v>
      </c>
      <c r="C86" s="709">
        <v>80</v>
      </c>
      <c r="D86" s="709">
        <v>100</v>
      </c>
      <c r="E86" s="709">
        <v>80</v>
      </c>
      <c r="F86" s="709">
        <v>100</v>
      </c>
      <c r="G86" s="709">
        <v>80</v>
      </c>
      <c r="H86" s="709">
        <v>90</v>
      </c>
      <c r="I86" s="710"/>
      <c r="J86" s="711">
        <v>88.333333333333329</v>
      </c>
      <c r="K86" s="711">
        <v>100</v>
      </c>
      <c r="L86" s="711">
        <v>80</v>
      </c>
    </row>
    <row r="87" spans="1:12" hidden="1" outlineLevel="1">
      <c r="A87" s="707">
        <v>43409</v>
      </c>
      <c r="B87" s="708" t="s">
        <v>97</v>
      </c>
      <c r="C87" s="709">
        <v>80</v>
      </c>
      <c r="D87" s="709">
        <v>100</v>
      </c>
      <c r="E87" s="709">
        <v>80</v>
      </c>
      <c r="F87" s="709">
        <v>100</v>
      </c>
      <c r="G87" s="709">
        <v>80</v>
      </c>
      <c r="H87" s="709">
        <v>90</v>
      </c>
      <c r="I87" s="710"/>
      <c r="J87" s="711">
        <v>88.333333333333329</v>
      </c>
      <c r="K87" s="711">
        <v>100</v>
      </c>
      <c r="L87" s="711">
        <v>80</v>
      </c>
    </row>
    <row r="88" spans="1:12" hidden="1" outlineLevel="1">
      <c r="A88" s="707">
        <v>43407</v>
      </c>
      <c r="B88" s="708" t="s">
        <v>97</v>
      </c>
      <c r="C88" s="709">
        <v>80</v>
      </c>
      <c r="D88" s="709">
        <v>100</v>
      </c>
      <c r="E88" s="709">
        <v>80</v>
      </c>
      <c r="F88" s="709">
        <v>100</v>
      </c>
      <c r="G88" s="709">
        <v>80</v>
      </c>
      <c r="H88" s="709">
        <v>90</v>
      </c>
      <c r="I88" s="710"/>
      <c r="J88" s="711">
        <v>88.333333333333329</v>
      </c>
      <c r="K88" s="711">
        <v>100</v>
      </c>
      <c r="L88" s="711">
        <v>80</v>
      </c>
    </row>
    <row r="89" spans="1:12" hidden="1" outlineLevel="1">
      <c r="A89" s="707">
        <v>43406</v>
      </c>
      <c r="B89" s="708" t="s">
        <v>97</v>
      </c>
      <c r="C89" s="709">
        <v>80</v>
      </c>
      <c r="D89" s="709">
        <v>100</v>
      </c>
      <c r="E89" s="709">
        <v>80</v>
      </c>
      <c r="F89" s="709">
        <v>100</v>
      </c>
      <c r="G89" s="709">
        <v>80</v>
      </c>
      <c r="H89" s="709">
        <v>90</v>
      </c>
      <c r="I89" s="710"/>
      <c r="J89" s="711">
        <v>88.333333333333329</v>
      </c>
      <c r="K89" s="711">
        <v>100</v>
      </c>
      <c r="L89" s="711">
        <v>80</v>
      </c>
    </row>
    <row r="90" spans="1:12" hidden="1" outlineLevel="1">
      <c r="A90" s="707">
        <v>43405</v>
      </c>
      <c r="B90" s="708" t="s">
        <v>97</v>
      </c>
      <c r="C90" s="709">
        <v>80</v>
      </c>
      <c r="D90" s="709">
        <v>100</v>
      </c>
      <c r="E90" s="709">
        <v>80</v>
      </c>
      <c r="F90" s="709">
        <v>100</v>
      </c>
      <c r="G90" s="709">
        <v>80</v>
      </c>
      <c r="H90" s="709">
        <v>90</v>
      </c>
      <c r="I90" s="710"/>
      <c r="J90" s="711">
        <v>88.333333333333329</v>
      </c>
      <c r="K90" s="711">
        <v>100</v>
      </c>
      <c r="L90" s="711">
        <v>80</v>
      </c>
    </row>
    <row r="91" spans="1:12" hidden="1" outlineLevel="1">
      <c r="A91" s="707">
        <v>43404</v>
      </c>
      <c r="B91" s="708" t="s">
        <v>97</v>
      </c>
      <c r="C91" s="709">
        <v>80</v>
      </c>
      <c r="D91" s="709">
        <v>100</v>
      </c>
      <c r="E91" s="709">
        <v>80</v>
      </c>
      <c r="F91" s="709">
        <v>100</v>
      </c>
      <c r="G91" s="709">
        <v>80</v>
      </c>
      <c r="H91" s="709">
        <v>90</v>
      </c>
      <c r="I91" s="710"/>
      <c r="J91" s="711">
        <v>88.333333333333329</v>
      </c>
      <c r="K91" s="711">
        <v>100</v>
      </c>
      <c r="L91" s="711">
        <v>80</v>
      </c>
    </row>
    <row r="92" spans="1:12" hidden="1" outlineLevel="1">
      <c r="A92" s="707">
        <v>43403</v>
      </c>
      <c r="B92" s="708" t="s">
        <v>97</v>
      </c>
      <c r="C92" s="709">
        <v>80</v>
      </c>
      <c r="D92" s="709">
        <v>100</v>
      </c>
      <c r="E92" s="709">
        <v>80</v>
      </c>
      <c r="F92" s="709">
        <v>100</v>
      </c>
      <c r="G92" s="709">
        <v>80</v>
      </c>
      <c r="H92" s="709">
        <v>90</v>
      </c>
      <c r="I92" s="710"/>
      <c r="J92" s="711">
        <v>88.333333333333329</v>
      </c>
      <c r="K92" s="711">
        <v>100</v>
      </c>
      <c r="L92" s="711">
        <v>80</v>
      </c>
    </row>
    <row r="93" spans="1:12" hidden="1" outlineLevel="1">
      <c r="A93" s="707">
        <v>43402</v>
      </c>
      <c r="B93" s="708" t="s">
        <v>97</v>
      </c>
      <c r="C93" s="709">
        <v>80</v>
      </c>
      <c r="D93" s="709">
        <v>100</v>
      </c>
      <c r="E93" s="709">
        <v>80</v>
      </c>
      <c r="F93" s="709">
        <v>100</v>
      </c>
      <c r="G93" s="709">
        <v>80</v>
      </c>
      <c r="H93" s="709">
        <v>90</v>
      </c>
      <c r="I93" s="710"/>
      <c r="J93" s="711">
        <v>88.333333333333329</v>
      </c>
      <c r="K93" s="711">
        <v>100</v>
      </c>
      <c r="L93" s="711">
        <v>80</v>
      </c>
    </row>
    <row r="94" spans="1:12" hidden="1" outlineLevel="1">
      <c r="A94" s="707">
        <v>43400</v>
      </c>
      <c r="B94" s="741" t="s">
        <v>97</v>
      </c>
      <c r="C94" s="709">
        <v>80</v>
      </c>
      <c r="D94" s="709">
        <v>100</v>
      </c>
      <c r="E94" s="709">
        <v>80</v>
      </c>
      <c r="F94" s="709">
        <v>100</v>
      </c>
      <c r="G94" s="709">
        <v>80</v>
      </c>
      <c r="H94" s="709">
        <v>90</v>
      </c>
      <c r="I94" s="710"/>
      <c r="J94" s="711">
        <v>88.333333333333329</v>
      </c>
      <c r="K94" s="711">
        <v>100</v>
      </c>
      <c r="L94" s="711">
        <v>80</v>
      </c>
    </row>
    <row r="95" spans="1:12" hidden="1" outlineLevel="1">
      <c r="A95" s="707">
        <v>43399</v>
      </c>
      <c r="B95" s="741" t="s">
        <v>97</v>
      </c>
      <c r="C95" s="709">
        <v>80</v>
      </c>
      <c r="D95" s="709">
        <v>100</v>
      </c>
      <c r="E95" s="709">
        <v>80</v>
      </c>
      <c r="F95" s="709">
        <v>100</v>
      </c>
      <c r="G95" s="709">
        <v>80</v>
      </c>
      <c r="H95" s="709">
        <v>90</v>
      </c>
      <c r="I95" s="710"/>
      <c r="J95" s="711">
        <v>88.333333333333329</v>
      </c>
      <c r="K95" s="711">
        <v>100</v>
      </c>
      <c r="L95" s="711">
        <v>80</v>
      </c>
    </row>
    <row r="96" spans="1:12" hidden="1" outlineLevel="1">
      <c r="A96" s="707">
        <v>43398</v>
      </c>
      <c r="B96" s="741" t="s">
        <v>97</v>
      </c>
      <c r="C96" s="709">
        <v>80</v>
      </c>
      <c r="D96" s="709">
        <v>100</v>
      </c>
      <c r="E96" s="709">
        <v>80</v>
      </c>
      <c r="F96" s="709">
        <v>100</v>
      </c>
      <c r="G96" s="709">
        <v>80</v>
      </c>
      <c r="H96" s="709">
        <v>90</v>
      </c>
      <c r="I96" s="710"/>
      <c r="J96" s="711">
        <v>88.333333333333329</v>
      </c>
      <c r="K96" s="711">
        <v>100</v>
      </c>
      <c r="L96" s="711">
        <v>80</v>
      </c>
    </row>
    <row r="97" spans="1:12" collapsed="1">
      <c r="A97" s="707"/>
      <c r="B97" s="741"/>
      <c r="C97" s="709"/>
      <c r="D97" s="709"/>
      <c r="E97" s="709"/>
      <c r="F97" s="709"/>
      <c r="G97" s="709"/>
      <c r="H97" s="709"/>
      <c r="I97" s="710"/>
      <c r="J97" s="711"/>
      <c r="K97" s="711"/>
      <c r="L97" s="711"/>
    </row>
    <row r="98" spans="1:12">
      <c r="A98" s="707"/>
      <c r="B98" s="741"/>
      <c r="C98" s="709"/>
      <c r="D98" s="709"/>
      <c r="E98" s="709"/>
      <c r="F98" s="709"/>
      <c r="G98" s="709"/>
      <c r="H98" s="709"/>
      <c r="I98" s="710"/>
      <c r="J98" s="711"/>
      <c r="K98" s="711"/>
      <c r="L98" s="711"/>
    </row>
    <row r="99" spans="1:12">
      <c r="A99" s="707"/>
      <c r="B99" s="741"/>
      <c r="C99" s="709"/>
      <c r="D99" s="709"/>
      <c r="E99" s="709"/>
      <c r="F99" s="709"/>
      <c r="G99" s="709"/>
      <c r="H99" s="709"/>
      <c r="I99" s="710"/>
      <c r="J99" s="711"/>
      <c r="K99" s="711"/>
      <c r="L99" s="711"/>
    </row>
    <row r="100" spans="1:12">
      <c r="A100" s="707"/>
      <c r="B100" s="741"/>
      <c r="C100" s="709"/>
      <c r="D100" s="709"/>
      <c r="E100" s="709"/>
      <c r="F100" s="709"/>
      <c r="G100" s="709"/>
      <c r="H100" s="709"/>
      <c r="I100" s="710"/>
      <c r="J100" s="711"/>
      <c r="K100" s="711"/>
      <c r="L100" s="711"/>
    </row>
    <row r="101" spans="1:12">
      <c r="A101" s="707"/>
      <c r="B101" s="744"/>
      <c r="C101" s="746"/>
      <c r="D101" s="747"/>
      <c r="E101" s="746"/>
      <c r="F101" s="746"/>
      <c r="G101" s="747"/>
      <c r="H101" s="746"/>
      <c r="I101" s="749"/>
      <c r="J101" s="747"/>
      <c r="K101" s="747"/>
      <c r="L101" s="747"/>
    </row>
    <row r="102" spans="1:12">
      <c r="A102" s="707"/>
      <c r="B102" s="744"/>
      <c r="C102" s="746"/>
      <c r="D102" s="747"/>
      <c r="E102" s="746"/>
      <c r="F102" s="746"/>
      <c r="G102" s="747"/>
      <c r="H102" s="746"/>
      <c r="I102" s="749"/>
      <c r="J102" s="747"/>
      <c r="K102" s="747"/>
      <c r="L102" s="747"/>
    </row>
    <row r="103" spans="1:12">
      <c r="A103" s="707"/>
      <c r="B103" s="744"/>
      <c r="C103" s="746"/>
      <c r="D103" s="747"/>
      <c r="E103" s="746"/>
      <c r="F103" s="746"/>
      <c r="G103" s="747"/>
      <c r="H103" s="746"/>
      <c r="I103" s="749"/>
      <c r="J103" s="747"/>
      <c r="K103" s="747"/>
      <c r="L103" s="747"/>
    </row>
    <row r="104" spans="1:12">
      <c r="A104" s="707"/>
      <c r="B104" s="744"/>
      <c r="C104" s="746"/>
      <c r="D104" s="747"/>
      <c r="E104" s="746"/>
      <c r="F104" s="746"/>
      <c r="G104" s="747"/>
      <c r="H104" s="746"/>
      <c r="I104" s="749"/>
      <c r="J104" s="747"/>
      <c r="K104" s="747"/>
      <c r="L104" s="747"/>
    </row>
    <row r="105" spans="1:12">
      <c r="A105" s="707"/>
      <c r="B105" s="744"/>
      <c r="C105" s="746"/>
      <c r="D105" s="747"/>
      <c r="E105" s="746"/>
      <c r="F105" s="746"/>
      <c r="G105" s="747"/>
      <c r="H105" s="746"/>
      <c r="I105" s="749"/>
      <c r="J105" s="747"/>
      <c r="K105" s="747"/>
      <c r="L105" s="747"/>
    </row>
    <row r="106" spans="1:12">
      <c r="A106" s="707"/>
      <c r="B106" s="744"/>
      <c r="C106" s="747"/>
      <c r="D106" s="747"/>
      <c r="E106" s="747"/>
      <c r="F106" s="747"/>
      <c r="G106" s="747"/>
      <c r="H106" s="747"/>
      <c r="I106" s="749"/>
      <c r="J106" s="747"/>
      <c r="K106" s="747"/>
      <c r="L106" s="747"/>
    </row>
    <row r="107" spans="1:12">
      <c r="A107" s="707"/>
      <c r="B107" s="744"/>
      <c r="C107" s="747"/>
      <c r="D107" s="747"/>
      <c r="E107" s="747"/>
      <c r="F107" s="747"/>
      <c r="G107" s="747"/>
      <c r="H107" s="747"/>
      <c r="I107" s="749"/>
      <c r="J107" s="747"/>
      <c r="K107" s="747"/>
      <c r="L107" s="747"/>
    </row>
    <row r="108" spans="1:12">
      <c r="A108" s="707"/>
      <c r="B108" s="744"/>
      <c r="C108" s="747"/>
      <c r="D108" s="747"/>
      <c r="E108" s="746"/>
      <c r="F108" s="747"/>
      <c r="G108" s="747"/>
      <c r="H108" s="747"/>
      <c r="I108" s="749"/>
      <c r="J108" s="747"/>
      <c r="K108" s="747"/>
      <c r="L108" s="747"/>
    </row>
    <row r="109" spans="1:12">
      <c r="A109" s="707"/>
      <c r="B109" s="744"/>
      <c r="C109" s="747"/>
      <c r="D109" s="747"/>
      <c r="E109" s="747"/>
      <c r="F109" s="747"/>
      <c r="G109" s="747"/>
      <c r="H109" s="747"/>
      <c r="I109" s="749"/>
      <c r="J109" s="747"/>
      <c r="K109" s="747"/>
      <c r="L109" s="747"/>
    </row>
    <row r="110" spans="1:12">
      <c r="A110" s="707"/>
      <c r="B110" s="744"/>
      <c r="C110" s="747"/>
      <c r="D110" s="747"/>
      <c r="E110" s="747"/>
      <c r="F110" s="747"/>
      <c r="G110" s="747"/>
      <c r="H110" s="747"/>
      <c r="I110" s="749"/>
      <c r="J110" s="747"/>
      <c r="K110" s="747"/>
      <c r="L110" s="747"/>
    </row>
    <row r="111" spans="1:12">
      <c r="A111" s="707"/>
      <c r="B111" s="744"/>
      <c r="C111" s="747"/>
      <c r="D111" s="747"/>
      <c r="E111" s="747"/>
      <c r="F111" s="747"/>
      <c r="G111" s="747"/>
      <c r="H111" s="747"/>
      <c r="I111" s="749"/>
      <c r="J111" s="747"/>
      <c r="K111" s="747"/>
      <c r="L111" s="747"/>
    </row>
    <row r="112" spans="1:12">
      <c r="A112" s="707"/>
      <c r="B112" s="744"/>
      <c r="C112" s="747"/>
      <c r="D112" s="747"/>
      <c r="E112" s="747"/>
      <c r="F112" s="747"/>
      <c r="G112" s="747"/>
      <c r="H112" s="747"/>
      <c r="I112" s="749"/>
      <c r="J112" s="747"/>
      <c r="K112" s="747"/>
      <c r="L112" s="747"/>
    </row>
    <row r="113" spans="1:12">
      <c r="A113" s="751"/>
      <c r="B113" s="752"/>
      <c r="C113" s="711"/>
      <c r="D113" s="711"/>
      <c r="E113" s="711"/>
      <c r="F113" s="711"/>
      <c r="G113" s="711"/>
      <c r="H113" s="711"/>
      <c r="I113" s="710"/>
      <c r="J113" s="711"/>
      <c r="K113" s="711"/>
      <c r="L113" s="711"/>
    </row>
    <row r="114" spans="1:12">
      <c r="A114" s="751"/>
      <c r="B114" s="752"/>
      <c r="C114" s="711"/>
      <c r="D114" s="711"/>
      <c r="E114" s="711"/>
      <c r="F114" s="711"/>
      <c r="G114" s="711"/>
      <c r="H114" s="711"/>
      <c r="I114" s="710"/>
      <c r="J114" s="711"/>
      <c r="K114" s="711"/>
      <c r="L114" s="711"/>
    </row>
    <row r="115" spans="1:12">
      <c r="A115" s="751"/>
      <c r="B115" s="752"/>
      <c r="C115" s="711"/>
      <c r="D115" s="711"/>
      <c r="E115" s="711"/>
      <c r="F115" s="711"/>
      <c r="G115" s="711"/>
      <c r="H115" s="711"/>
      <c r="I115" s="710"/>
      <c r="J115" s="711"/>
      <c r="K115" s="711"/>
      <c r="L115" s="711"/>
    </row>
    <row r="116" spans="1:12">
      <c r="A116" s="751"/>
      <c r="B116" s="752"/>
      <c r="C116" s="711"/>
      <c r="D116" s="711"/>
      <c r="E116" s="711"/>
      <c r="F116" s="711"/>
      <c r="G116" s="711"/>
      <c r="H116" s="711"/>
      <c r="I116" s="710"/>
      <c r="J116" s="711"/>
      <c r="K116" s="711"/>
      <c r="L116" s="711"/>
    </row>
    <row r="117" spans="1:12">
      <c r="A117" s="1047"/>
      <c r="B117" s="752"/>
      <c r="C117" s="711"/>
      <c r="D117" s="711"/>
      <c r="E117" s="711"/>
      <c r="F117" s="711"/>
      <c r="G117" s="711"/>
      <c r="H117" s="711"/>
      <c r="I117" s="710"/>
      <c r="J117" s="711"/>
      <c r="K117" s="711"/>
      <c r="L117" s="711"/>
    </row>
    <row r="118" spans="1:12">
      <c r="A118" s="1048"/>
      <c r="B118" s="752"/>
      <c r="C118" s="711"/>
      <c r="D118" s="711"/>
      <c r="E118" s="711"/>
      <c r="F118" s="711"/>
      <c r="G118" s="711"/>
      <c r="H118" s="711"/>
      <c r="I118" s="710"/>
      <c r="J118" s="711"/>
      <c r="K118" s="711"/>
      <c r="L118" s="711"/>
    </row>
    <row r="119" spans="1:12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4"/>
      <c r="B288" s="754"/>
      <c r="C288" s="755"/>
      <c r="D288" s="755"/>
      <c r="E288" s="755"/>
      <c r="F288" s="755"/>
      <c r="G288" s="755"/>
      <c r="H288" s="755"/>
      <c r="I288" s="756"/>
      <c r="J288" s="755"/>
      <c r="K288" s="755"/>
      <c r="L288" s="755"/>
    </row>
    <row r="289" spans="1:12" ht="15.75" customHeight="1">
      <c r="A289" s="754"/>
      <c r="B289" s="754"/>
      <c r="C289" s="755"/>
      <c r="D289" s="755"/>
      <c r="E289" s="755"/>
      <c r="F289" s="755"/>
      <c r="G289" s="755"/>
      <c r="H289" s="755"/>
      <c r="I289" s="756"/>
      <c r="J289" s="755"/>
      <c r="K289" s="755"/>
      <c r="L289" s="755"/>
    </row>
    <row r="290" spans="1:12" ht="15.75" customHeight="1">
      <c r="A290" s="754"/>
      <c r="B290" s="754"/>
      <c r="C290" s="755"/>
      <c r="D290" s="755"/>
      <c r="E290" s="755"/>
      <c r="F290" s="755"/>
      <c r="G290" s="755"/>
      <c r="H290" s="755"/>
      <c r="I290" s="756"/>
      <c r="J290" s="755"/>
      <c r="K290" s="755"/>
      <c r="L290" s="755"/>
    </row>
    <row r="291" spans="1:12" ht="15.75" customHeight="1">
      <c r="A291" s="754"/>
      <c r="B291" s="754"/>
      <c r="C291" s="755"/>
      <c r="D291" s="755"/>
      <c r="E291" s="755"/>
      <c r="F291" s="755"/>
      <c r="G291" s="755"/>
      <c r="H291" s="755"/>
      <c r="I291" s="756"/>
      <c r="J291" s="755"/>
      <c r="K291" s="755"/>
      <c r="L291" s="755"/>
    </row>
    <row r="292" spans="1:12" ht="15.75" customHeight="1">
      <c r="A292" s="754"/>
      <c r="B292" s="754"/>
      <c r="C292" s="755"/>
      <c r="D292" s="755"/>
      <c r="E292" s="755"/>
      <c r="F292" s="755"/>
      <c r="G292" s="755"/>
      <c r="H292" s="755"/>
      <c r="I292" s="756"/>
      <c r="J292" s="755"/>
      <c r="K292" s="755"/>
      <c r="L292" s="755"/>
    </row>
    <row r="293" spans="1:12" ht="15.75" customHeight="1">
      <c r="A293" s="754"/>
      <c r="B293" s="754"/>
      <c r="C293" s="755"/>
      <c r="D293" s="755"/>
      <c r="E293" s="755"/>
      <c r="F293" s="755"/>
      <c r="G293" s="755"/>
      <c r="H293" s="755"/>
      <c r="I293" s="756"/>
      <c r="J293" s="755"/>
      <c r="K293" s="755"/>
      <c r="L293" s="755"/>
    </row>
    <row r="294" spans="1:12" ht="15.75" customHeight="1">
      <c r="A294" s="754"/>
      <c r="B294" s="754"/>
      <c r="C294" s="755"/>
      <c r="D294" s="755"/>
      <c r="E294" s="755"/>
      <c r="F294" s="755"/>
      <c r="G294" s="755"/>
      <c r="H294" s="755"/>
      <c r="I294" s="756"/>
      <c r="J294" s="755"/>
      <c r="K294" s="755"/>
      <c r="L294" s="755"/>
    </row>
    <row r="295" spans="1:12" ht="15.75" customHeight="1">
      <c r="A295" s="754"/>
      <c r="B295" s="754"/>
      <c r="C295" s="755"/>
      <c r="D295" s="755"/>
      <c r="E295" s="755"/>
      <c r="F295" s="755"/>
      <c r="G295" s="755"/>
      <c r="H295" s="755"/>
      <c r="I295" s="756"/>
      <c r="J295" s="755"/>
      <c r="K295" s="755"/>
      <c r="L295" s="755"/>
    </row>
    <row r="296" spans="1:12" ht="15.75" customHeight="1">
      <c r="A296" s="754"/>
      <c r="B296" s="754"/>
      <c r="C296" s="755"/>
      <c r="D296" s="755"/>
      <c r="E296" s="755"/>
      <c r="F296" s="755"/>
      <c r="G296" s="755"/>
      <c r="H296" s="755"/>
      <c r="I296" s="756"/>
      <c r="J296" s="755"/>
      <c r="K296" s="755"/>
      <c r="L296" s="755"/>
    </row>
    <row r="297" spans="1:12" ht="15.75" customHeight="1">
      <c r="A297" s="754"/>
      <c r="B297" s="754"/>
      <c r="C297" s="755"/>
      <c r="D297" s="755"/>
      <c r="E297" s="755"/>
      <c r="F297" s="755"/>
      <c r="G297" s="755"/>
      <c r="H297" s="755"/>
      <c r="I297" s="756"/>
      <c r="J297" s="755"/>
      <c r="K297" s="755"/>
      <c r="L297" s="755"/>
    </row>
    <row r="298" spans="1:12" ht="15.75" customHeight="1">
      <c r="A298" s="754"/>
      <c r="B298" s="754"/>
      <c r="C298" s="755"/>
      <c r="D298" s="755"/>
      <c r="E298" s="755"/>
      <c r="F298" s="755"/>
      <c r="G298" s="755"/>
      <c r="H298" s="755"/>
      <c r="I298" s="756"/>
      <c r="J298" s="755"/>
      <c r="K298" s="755"/>
      <c r="L298" s="755"/>
    </row>
    <row r="299" spans="1:12" ht="15.75" customHeight="1">
      <c r="A299" s="754"/>
      <c r="B299" s="754"/>
      <c r="C299" s="755"/>
      <c r="D299" s="755"/>
      <c r="E299" s="755"/>
      <c r="F299" s="755"/>
      <c r="G299" s="755"/>
      <c r="H299" s="755"/>
      <c r="I299" s="756"/>
      <c r="J299" s="755"/>
      <c r="K299" s="755"/>
      <c r="L299" s="755"/>
    </row>
    <row r="300" spans="1:12" ht="15.75" customHeight="1">
      <c r="A300" s="754"/>
      <c r="B300" s="754"/>
      <c r="C300" s="755"/>
      <c r="D300" s="755"/>
      <c r="E300" s="755"/>
      <c r="F300" s="755"/>
      <c r="G300" s="755"/>
      <c r="H300" s="755"/>
      <c r="I300" s="756"/>
      <c r="J300" s="755"/>
      <c r="K300" s="755"/>
      <c r="L300" s="755"/>
    </row>
    <row r="301" spans="1:12" ht="15.75" customHeight="1">
      <c r="A301" s="754"/>
      <c r="B301" s="754"/>
      <c r="C301" s="755"/>
      <c r="D301" s="755"/>
      <c r="E301" s="755"/>
      <c r="F301" s="755"/>
      <c r="G301" s="755"/>
      <c r="H301" s="755"/>
      <c r="I301" s="756"/>
      <c r="J301" s="755"/>
      <c r="K301" s="755"/>
      <c r="L301" s="755"/>
    </row>
    <row r="302" spans="1:12" ht="15.75" customHeight="1">
      <c r="A302" s="754"/>
      <c r="B302" s="754"/>
      <c r="C302" s="755"/>
      <c r="D302" s="755"/>
      <c r="E302" s="755"/>
      <c r="F302" s="755"/>
      <c r="G302" s="755"/>
      <c r="H302" s="755"/>
      <c r="I302" s="756"/>
      <c r="J302" s="755"/>
      <c r="K302" s="755"/>
      <c r="L302" s="755"/>
    </row>
    <row r="303" spans="1:12" ht="15.75" customHeight="1">
      <c r="A303" s="754"/>
      <c r="B303" s="754"/>
      <c r="C303" s="755"/>
      <c r="D303" s="755"/>
      <c r="E303" s="755"/>
      <c r="F303" s="755"/>
      <c r="G303" s="755"/>
      <c r="H303" s="755"/>
      <c r="I303" s="756"/>
      <c r="J303" s="755"/>
      <c r="K303" s="755"/>
      <c r="L303" s="755"/>
    </row>
    <row r="304" spans="1:12" ht="15.75" customHeight="1">
      <c r="A304" s="754"/>
      <c r="B304" s="754"/>
      <c r="C304" s="755"/>
      <c r="D304" s="755"/>
      <c r="E304" s="755"/>
      <c r="F304" s="755"/>
      <c r="G304" s="755"/>
      <c r="H304" s="755"/>
      <c r="I304" s="756"/>
      <c r="J304" s="755"/>
      <c r="K304" s="755"/>
      <c r="L304" s="755"/>
    </row>
    <row r="305" spans="1:12" ht="15.75" customHeight="1">
      <c r="A305" s="754"/>
      <c r="B305" s="754"/>
      <c r="C305" s="755"/>
      <c r="D305" s="755"/>
      <c r="E305" s="755"/>
      <c r="F305" s="755"/>
      <c r="G305" s="755"/>
      <c r="H305" s="755"/>
      <c r="I305" s="756"/>
      <c r="J305" s="755"/>
      <c r="K305" s="755"/>
      <c r="L305" s="755"/>
    </row>
    <row r="306" spans="1:12" ht="15.75" customHeight="1">
      <c r="A306" s="754"/>
      <c r="B306" s="754"/>
      <c r="C306" s="755"/>
      <c r="D306" s="755"/>
      <c r="E306" s="755"/>
      <c r="F306" s="755"/>
      <c r="G306" s="755"/>
      <c r="H306" s="755"/>
      <c r="I306" s="756"/>
      <c r="J306" s="755"/>
      <c r="K306" s="755"/>
      <c r="L306" s="755"/>
    </row>
    <row r="307" spans="1:12" ht="15.75" customHeight="1">
      <c r="A307" s="754"/>
      <c r="B307" s="754"/>
      <c r="C307" s="755"/>
      <c r="D307" s="755"/>
      <c r="E307" s="755"/>
      <c r="F307" s="755"/>
      <c r="G307" s="755"/>
      <c r="H307" s="755"/>
      <c r="I307" s="756"/>
      <c r="J307" s="755"/>
      <c r="K307" s="755"/>
      <c r="L307" s="755"/>
    </row>
    <row r="308" spans="1:12" ht="15.75" customHeight="1">
      <c r="A308" s="754"/>
      <c r="B308" s="754"/>
      <c r="C308" s="755"/>
      <c r="D308" s="755"/>
      <c r="E308" s="755"/>
      <c r="F308" s="755"/>
      <c r="G308" s="755"/>
      <c r="H308" s="755"/>
      <c r="I308" s="756"/>
      <c r="J308" s="755"/>
      <c r="K308" s="755"/>
      <c r="L308" s="755"/>
    </row>
    <row r="309" spans="1:12" ht="15.75" customHeight="1">
      <c r="A309" s="754"/>
      <c r="B309" s="754"/>
      <c r="C309" s="755"/>
      <c r="D309" s="755"/>
      <c r="E309" s="755"/>
      <c r="F309" s="755"/>
      <c r="G309" s="755"/>
      <c r="H309" s="755"/>
      <c r="I309" s="756"/>
      <c r="J309" s="755"/>
      <c r="K309" s="755"/>
      <c r="L309" s="755"/>
    </row>
    <row r="310" spans="1:12" ht="15.75" customHeight="1">
      <c r="A310" s="754"/>
      <c r="B310" s="754"/>
      <c r="C310" s="755"/>
      <c r="D310" s="755"/>
      <c r="E310" s="755"/>
      <c r="F310" s="755"/>
      <c r="G310" s="755"/>
      <c r="H310" s="755"/>
      <c r="I310" s="756"/>
      <c r="J310" s="755"/>
      <c r="K310" s="755"/>
      <c r="L310" s="755"/>
    </row>
    <row r="311" spans="1:12" ht="15.75" customHeight="1">
      <c r="A311" s="754"/>
      <c r="B311" s="754"/>
      <c r="C311" s="755"/>
      <c r="D311" s="755"/>
      <c r="E311" s="755"/>
      <c r="F311" s="755"/>
      <c r="G311" s="755"/>
      <c r="H311" s="755"/>
      <c r="I311" s="756"/>
      <c r="J311" s="755"/>
      <c r="K311" s="755"/>
      <c r="L311" s="755"/>
    </row>
    <row r="312" spans="1:12" ht="15.75" customHeight="1">
      <c r="A312" s="754"/>
      <c r="B312" s="754"/>
      <c r="C312" s="755"/>
      <c r="D312" s="755"/>
      <c r="E312" s="755"/>
      <c r="F312" s="755"/>
      <c r="G312" s="755"/>
      <c r="H312" s="755"/>
      <c r="I312" s="756"/>
      <c r="J312" s="755"/>
      <c r="K312" s="755"/>
      <c r="L312" s="755"/>
    </row>
    <row r="313" spans="1:12" ht="15.75" customHeight="1">
      <c r="A313" s="754"/>
      <c r="B313" s="754"/>
      <c r="C313" s="755"/>
      <c r="D313" s="755"/>
      <c r="E313" s="755"/>
      <c r="F313" s="755"/>
      <c r="G313" s="755"/>
      <c r="H313" s="755"/>
      <c r="I313" s="756"/>
      <c r="J313" s="755"/>
      <c r="K313" s="755"/>
      <c r="L313" s="755"/>
    </row>
    <row r="314" spans="1:12" ht="15.75" customHeight="1">
      <c r="A314" s="754"/>
      <c r="B314" s="754"/>
      <c r="C314" s="755"/>
      <c r="D314" s="755"/>
      <c r="E314" s="755"/>
      <c r="F314" s="755"/>
      <c r="G314" s="755"/>
      <c r="H314" s="755"/>
      <c r="I314" s="756"/>
      <c r="J314" s="755"/>
      <c r="K314" s="755"/>
      <c r="L314" s="755"/>
    </row>
    <row r="315" spans="1:12" ht="15.75" customHeight="1">
      <c r="A315" s="754"/>
      <c r="B315" s="754"/>
      <c r="C315" s="755"/>
      <c r="D315" s="755"/>
      <c r="E315" s="755"/>
      <c r="F315" s="755"/>
      <c r="G315" s="755"/>
      <c r="H315" s="755"/>
      <c r="I315" s="756"/>
      <c r="J315" s="755"/>
      <c r="K315" s="755"/>
      <c r="L315" s="755"/>
    </row>
    <row r="316" spans="1:12" ht="15.75" customHeight="1">
      <c r="A316" s="754"/>
      <c r="B316" s="754"/>
      <c r="C316" s="755"/>
      <c r="D316" s="755"/>
      <c r="E316" s="755"/>
      <c r="F316" s="755"/>
      <c r="G316" s="755"/>
      <c r="H316" s="755"/>
      <c r="I316" s="756"/>
      <c r="J316" s="755"/>
      <c r="K316" s="755"/>
      <c r="L316" s="755"/>
    </row>
    <row r="317" spans="1:12" ht="15.75" customHeight="1">
      <c r="A317" s="754"/>
      <c r="B317" s="754"/>
      <c r="C317" s="755"/>
      <c r="D317" s="755"/>
      <c r="E317" s="755"/>
      <c r="F317" s="755"/>
      <c r="G317" s="755"/>
      <c r="H317" s="755"/>
      <c r="I317" s="756"/>
      <c r="J317" s="755"/>
      <c r="K317" s="755"/>
      <c r="L317" s="755"/>
    </row>
    <row r="318" spans="1:12" ht="15.75" customHeight="1">
      <c r="A318" s="754"/>
      <c r="B318" s="754"/>
      <c r="C318" s="755"/>
      <c r="D318" s="755"/>
      <c r="E318" s="755"/>
      <c r="F318" s="755"/>
      <c r="G318" s="755"/>
      <c r="H318" s="755"/>
      <c r="I318" s="756"/>
      <c r="J318" s="755"/>
      <c r="K318" s="755"/>
      <c r="L318" s="755"/>
    </row>
    <row r="319" spans="1:12" ht="15.75" customHeight="1">
      <c r="A319" s="754"/>
      <c r="B319" s="754"/>
      <c r="C319" s="755"/>
      <c r="D319" s="755"/>
      <c r="E319" s="755"/>
      <c r="F319" s="755"/>
      <c r="G319" s="755"/>
      <c r="H319" s="755"/>
      <c r="I319" s="756"/>
      <c r="J319" s="755"/>
      <c r="K319" s="755"/>
      <c r="L319" s="755"/>
    </row>
    <row r="320" spans="1:12" ht="15.75" customHeight="1">
      <c r="A320" s="754"/>
      <c r="B320" s="754"/>
      <c r="C320" s="755"/>
      <c r="D320" s="755"/>
      <c r="E320" s="755"/>
      <c r="F320" s="755"/>
      <c r="G320" s="755"/>
      <c r="H320" s="755"/>
      <c r="I320" s="756"/>
      <c r="J320" s="755"/>
      <c r="K320" s="755"/>
      <c r="L320" s="755"/>
    </row>
    <row r="321" spans="1:12" ht="15.75" customHeight="1">
      <c r="A321" s="754"/>
      <c r="B321" s="754"/>
      <c r="C321" s="755"/>
      <c r="D321" s="755"/>
      <c r="E321" s="755"/>
      <c r="F321" s="755"/>
      <c r="G321" s="755"/>
      <c r="H321" s="755"/>
      <c r="I321" s="756"/>
      <c r="J321" s="755"/>
      <c r="K321" s="755"/>
      <c r="L321" s="755"/>
    </row>
    <row r="322" spans="1:12" ht="15.75" customHeight="1">
      <c r="A322" s="754"/>
      <c r="B322" s="754"/>
      <c r="C322" s="755"/>
      <c r="D322" s="755"/>
      <c r="E322" s="755"/>
      <c r="F322" s="755"/>
      <c r="G322" s="755"/>
      <c r="H322" s="755"/>
      <c r="I322" s="756"/>
      <c r="J322" s="755"/>
      <c r="K322" s="755"/>
      <c r="L322" s="755"/>
    </row>
    <row r="323" spans="1:12" ht="15.75" customHeight="1">
      <c r="A323" s="754"/>
      <c r="B323" s="754"/>
      <c r="C323" s="755"/>
      <c r="D323" s="755"/>
      <c r="E323" s="755"/>
      <c r="F323" s="755"/>
      <c r="G323" s="755"/>
      <c r="H323" s="755"/>
      <c r="I323" s="756"/>
      <c r="J323" s="755"/>
      <c r="K323" s="755"/>
      <c r="L323" s="755"/>
    </row>
    <row r="324" spans="1:12" ht="15.75" customHeight="1">
      <c r="A324" s="754"/>
      <c r="B324" s="754"/>
      <c r="C324" s="755"/>
      <c r="D324" s="755"/>
      <c r="E324" s="755"/>
      <c r="F324" s="755"/>
      <c r="G324" s="755"/>
      <c r="H324" s="755"/>
      <c r="I324" s="756"/>
      <c r="J324" s="755"/>
      <c r="K324" s="755"/>
      <c r="L324" s="755"/>
    </row>
    <row r="325" spans="1:12" ht="15.75" customHeight="1">
      <c r="A325" s="754"/>
      <c r="B325" s="754"/>
      <c r="C325" s="755"/>
      <c r="D325" s="755"/>
      <c r="E325" s="755"/>
      <c r="F325" s="755"/>
      <c r="G325" s="755"/>
      <c r="H325" s="755"/>
      <c r="I325" s="756"/>
      <c r="J325" s="755"/>
      <c r="K325" s="755"/>
      <c r="L325" s="755"/>
    </row>
    <row r="326" spans="1:12" ht="15.75" customHeight="1">
      <c r="A326" s="754"/>
      <c r="B326" s="754"/>
      <c r="C326" s="755"/>
      <c r="D326" s="755"/>
      <c r="E326" s="755"/>
      <c r="F326" s="755"/>
      <c r="G326" s="755"/>
      <c r="H326" s="755"/>
      <c r="I326" s="756"/>
      <c r="J326" s="755"/>
      <c r="K326" s="755"/>
      <c r="L326" s="755"/>
    </row>
    <row r="327" spans="1:12" ht="15.75" customHeight="1">
      <c r="A327" s="754"/>
      <c r="B327" s="754"/>
      <c r="C327" s="755"/>
      <c r="D327" s="755"/>
      <c r="E327" s="755"/>
      <c r="F327" s="755"/>
      <c r="G327" s="755"/>
      <c r="H327" s="755"/>
      <c r="I327" s="756"/>
      <c r="J327" s="755"/>
      <c r="K327" s="755"/>
      <c r="L327" s="755"/>
    </row>
    <row r="328" spans="1:12" ht="15.75" customHeight="1">
      <c r="A328" s="754"/>
      <c r="B328" s="754"/>
      <c r="C328" s="755"/>
      <c r="D328" s="755"/>
      <c r="E328" s="755"/>
      <c r="F328" s="755"/>
      <c r="G328" s="755"/>
      <c r="H328" s="755"/>
      <c r="I328" s="756"/>
      <c r="J328" s="755"/>
      <c r="K328" s="755"/>
      <c r="L328" s="755"/>
    </row>
    <row r="329" spans="1:12" ht="15.75" customHeight="1">
      <c r="A329" s="754"/>
      <c r="B329" s="754"/>
      <c r="C329" s="755"/>
      <c r="D329" s="755"/>
      <c r="E329" s="755"/>
      <c r="F329" s="755"/>
      <c r="G329" s="755"/>
      <c r="H329" s="755"/>
      <c r="I329" s="756"/>
      <c r="J329" s="755"/>
      <c r="K329" s="755"/>
      <c r="L329" s="755"/>
    </row>
    <row r="330" spans="1:12" ht="15.75" customHeight="1">
      <c r="A330" s="754"/>
      <c r="B330" s="754"/>
      <c r="C330" s="755"/>
      <c r="D330" s="755"/>
      <c r="E330" s="755"/>
      <c r="F330" s="755"/>
      <c r="G330" s="755"/>
      <c r="H330" s="755"/>
      <c r="I330" s="756"/>
      <c r="J330" s="755"/>
      <c r="K330" s="755"/>
      <c r="L330" s="755"/>
    </row>
    <row r="331" spans="1:12" ht="15.75" customHeight="1">
      <c r="A331" s="754"/>
      <c r="B331" s="754"/>
      <c r="C331" s="755"/>
      <c r="D331" s="755"/>
      <c r="E331" s="755"/>
      <c r="F331" s="755"/>
      <c r="G331" s="755"/>
      <c r="H331" s="755"/>
      <c r="I331" s="756"/>
      <c r="J331" s="755"/>
      <c r="K331" s="755"/>
      <c r="L331" s="755"/>
    </row>
    <row r="332" spans="1:12" ht="15.75" customHeight="1">
      <c r="A332" s="754"/>
      <c r="B332" s="754"/>
      <c r="C332" s="755"/>
      <c r="D332" s="755"/>
      <c r="E332" s="755"/>
      <c r="F332" s="755"/>
      <c r="G332" s="755"/>
      <c r="H332" s="755"/>
      <c r="I332" s="756"/>
      <c r="J332" s="755"/>
      <c r="K332" s="755"/>
      <c r="L332" s="755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758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758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758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758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758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758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758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758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758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758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758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758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758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758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758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758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758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758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758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758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758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758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758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758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758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758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758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758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758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758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758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758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758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758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  <row r="1102" spans="1:12" ht="15.75" customHeight="1">
      <c r="A1102" s="758"/>
      <c r="B1102" s="758"/>
      <c r="C1102" s="758"/>
      <c r="D1102" s="758"/>
      <c r="E1102" s="758"/>
      <c r="F1102" s="758"/>
      <c r="G1102" s="758"/>
      <c r="H1102" s="758"/>
      <c r="I1102" s="758"/>
      <c r="J1102" s="758"/>
      <c r="K1102" s="758"/>
      <c r="L1102" s="758"/>
    </row>
    <row r="1103" spans="1:12" ht="15.75" customHeight="1">
      <c r="A1103" s="758"/>
      <c r="B1103" s="758"/>
      <c r="C1103" s="758"/>
      <c r="D1103" s="758"/>
      <c r="E1103" s="758"/>
      <c r="F1103" s="758"/>
      <c r="G1103" s="758"/>
      <c r="H1103" s="758"/>
      <c r="I1103" s="758"/>
      <c r="J1103" s="758"/>
      <c r="K1103" s="758"/>
      <c r="L1103" s="758"/>
    </row>
    <row r="1104" spans="1:12" ht="15.75" customHeight="1">
      <c r="A1104" s="758"/>
      <c r="B1104" s="758"/>
      <c r="C1104" s="758"/>
      <c r="D1104" s="758"/>
      <c r="E1104" s="758"/>
      <c r="F1104" s="758"/>
      <c r="G1104" s="758"/>
      <c r="H1104" s="758"/>
      <c r="I1104" s="758"/>
      <c r="J1104" s="758"/>
      <c r="K1104" s="758"/>
      <c r="L1104" s="758"/>
    </row>
    <row r="1105" spans="1:12" ht="15.75" customHeight="1">
      <c r="A1105" s="758"/>
      <c r="B1105" s="758"/>
      <c r="C1105" s="758"/>
      <c r="D1105" s="758"/>
      <c r="E1105" s="758"/>
      <c r="F1105" s="758"/>
      <c r="G1105" s="758"/>
      <c r="H1105" s="758"/>
      <c r="I1105" s="758"/>
      <c r="J1105" s="758"/>
      <c r="K1105" s="758"/>
      <c r="L1105" s="758"/>
    </row>
    <row r="1106" spans="1:12" ht="15.75" customHeight="1">
      <c r="A1106" s="758"/>
      <c r="B1106" s="758"/>
      <c r="C1106" s="758"/>
      <c r="D1106" s="758"/>
      <c r="E1106" s="758"/>
      <c r="F1106" s="758"/>
      <c r="G1106" s="758"/>
      <c r="H1106" s="758"/>
      <c r="I1106" s="758"/>
      <c r="J1106" s="758"/>
      <c r="K1106" s="758"/>
      <c r="L1106" s="758"/>
    </row>
    <row r="1107" spans="1:12" ht="15.75" customHeight="1">
      <c r="A1107" s="758"/>
      <c r="B1107" s="758"/>
      <c r="C1107" s="758"/>
      <c r="D1107" s="758"/>
      <c r="E1107" s="758"/>
      <c r="F1107" s="758"/>
      <c r="G1107" s="758"/>
      <c r="H1107" s="758"/>
      <c r="I1107" s="758"/>
      <c r="J1107" s="758"/>
      <c r="K1107" s="758"/>
      <c r="L1107" s="758"/>
    </row>
    <row r="1108" spans="1:12" ht="15.75" customHeight="1">
      <c r="A1108" s="758"/>
      <c r="B1108" s="758"/>
      <c r="C1108" s="758"/>
      <c r="D1108" s="758"/>
      <c r="E1108" s="758"/>
      <c r="F1108" s="758"/>
      <c r="G1108" s="758"/>
      <c r="H1108" s="758"/>
      <c r="I1108" s="758"/>
      <c r="J1108" s="758"/>
      <c r="K1108" s="758"/>
      <c r="L1108" s="758"/>
    </row>
    <row r="1109" spans="1:12" ht="15.75" customHeight="1">
      <c r="A1109" s="758"/>
      <c r="B1109" s="758"/>
      <c r="C1109" s="758"/>
      <c r="D1109" s="758"/>
      <c r="E1109" s="758"/>
      <c r="F1109" s="758"/>
      <c r="G1109" s="758"/>
      <c r="H1109" s="758"/>
      <c r="I1109" s="758"/>
      <c r="J1109" s="758"/>
      <c r="K1109" s="758"/>
      <c r="L1109" s="758"/>
    </row>
    <row r="1110" spans="1:12" ht="15.75" customHeight="1">
      <c r="A1110" s="758"/>
      <c r="B1110" s="758"/>
      <c r="C1110" s="758"/>
      <c r="D1110" s="758"/>
      <c r="E1110" s="758"/>
      <c r="F1110" s="758"/>
      <c r="G1110" s="758"/>
      <c r="H1110" s="758"/>
      <c r="I1110" s="758"/>
      <c r="J1110" s="758"/>
      <c r="K1110" s="758"/>
      <c r="L1110" s="758"/>
    </row>
    <row r="1111" spans="1:12" ht="15.75" customHeight="1">
      <c r="A1111" s="758"/>
      <c r="B1111" s="758"/>
      <c r="C1111" s="758"/>
      <c r="D1111" s="758"/>
      <c r="E1111" s="758"/>
      <c r="F1111" s="758"/>
      <c r="G1111" s="758"/>
      <c r="H1111" s="758"/>
      <c r="I1111" s="758"/>
      <c r="J1111" s="758"/>
      <c r="K1111" s="758"/>
      <c r="L1111" s="758"/>
    </row>
    <row r="1112" spans="1:12" ht="15.75" customHeight="1">
      <c r="A1112" s="758"/>
      <c r="B1112" s="758"/>
      <c r="C1112" s="758"/>
      <c r="D1112" s="758"/>
      <c r="E1112" s="758"/>
      <c r="F1112" s="758"/>
      <c r="G1112" s="758"/>
      <c r="H1112" s="758"/>
      <c r="I1112" s="758"/>
      <c r="J1112" s="758"/>
      <c r="K1112" s="758"/>
      <c r="L1112" s="758"/>
    </row>
  </sheetData>
  <mergeCells count="1">
    <mergeCell ref="A117:A118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74E13"/>
  </sheetPr>
  <dimension ref="A1:P1555"/>
  <sheetViews>
    <sheetView showGridLines="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" customHeight="1"/>
  <cols>
    <col min="1" max="1" width="22.42578125" customWidth="1"/>
    <col min="2" max="2" width="24.42578125" customWidth="1"/>
    <col min="3" max="3" width="5" customWidth="1"/>
    <col min="4" max="4" width="9.85546875" customWidth="1"/>
    <col min="5" max="5" width="10" customWidth="1"/>
    <col min="6" max="6" width="11.85546875" customWidth="1"/>
    <col min="7" max="7" width="13.7109375" customWidth="1"/>
    <col min="8" max="8" width="9" customWidth="1"/>
    <col min="9" max="9" width="9.42578125" customWidth="1"/>
    <col min="10" max="10" width="12" customWidth="1"/>
    <col min="11" max="11" width="10.42578125" customWidth="1"/>
    <col min="12" max="12" width="13.7109375" customWidth="1"/>
    <col min="13" max="13" width="12.42578125" customWidth="1"/>
    <col min="14" max="16" width="13.5703125" customWidth="1"/>
  </cols>
  <sheetData>
    <row r="1" spans="1:16" ht="18.75" customHeight="1">
      <c r="A1" s="763" t="s">
        <v>143</v>
      </c>
      <c r="B1" s="763" t="s">
        <v>185</v>
      </c>
      <c r="C1" s="763" t="s">
        <v>97</v>
      </c>
      <c r="D1" s="763" t="s">
        <v>7</v>
      </c>
      <c r="E1" s="763" t="s">
        <v>9</v>
      </c>
      <c r="F1" s="763" t="s">
        <v>10</v>
      </c>
      <c r="G1" s="763" t="s">
        <v>11</v>
      </c>
      <c r="H1" s="763" t="s">
        <v>12</v>
      </c>
      <c r="I1" s="763" t="s">
        <v>13</v>
      </c>
      <c r="J1" s="763" t="s">
        <v>183</v>
      </c>
      <c r="K1" s="763" t="s">
        <v>14</v>
      </c>
      <c r="L1" s="763" t="s">
        <v>15</v>
      </c>
      <c r="M1" s="763" t="s">
        <v>16</v>
      </c>
      <c r="N1" s="765"/>
      <c r="O1" s="765"/>
      <c r="P1" s="767"/>
    </row>
    <row r="2" spans="1:16" ht="14.25" customHeight="1">
      <c r="A2" s="769"/>
      <c r="B2" s="771"/>
      <c r="C2" s="771"/>
      <c r="D2" s="773" t="s">
        <v>186</v>
      </c>
      <c r="E2" s="771"/>
      <c r="F2" s="773"/>
      <c r="G2" s="775"/>
      <c r="H2" s="773"/>
      <c r="I2" s="771"/>
      <c r="J2" s="773"/>
      <c r="K2" s="771"/>
      <c r="L2" s="771"/>
      <c r="M2" s="535"/>
      <c r="N2" s="777"/>
      <c r="O2" s="777"/>
      <c r="P2" s="777"/>
    </row>
    <row r="3" spans="1:16" ht="18.75" customHeight="1">
      <c r="A3" s="1053">
        <f>'Today''s Prices'!G1</f>
        <v>43661</v>
      </c>
      <c r="B3" s="780" t="s">
        <v>8</v>
      </c>
      <c r="C3" s="781">
        <v>1</v>
      </c>
      <c r="D3" s="783" t="e">
        <f>'[1]BANANA SAMPLING'!C17</f>
        <v>#REF!</v>
      </c>
      <c r="E3" s="785" t="e">
        <f>'[1]BANANA SAMPLING'!C25</f>
        <v>#REF!</v>
      </c>
      <c r="F3" s="783" t="e">
        <f>'[1]BANANA SAMPLING'!C21</f>
        <v>#REF!</v>
      </c>
      <c r="G3" s="785" t="e">
        <f t="shared" ref="G3:H3" si="0">D3</f>
        <v>#REF!</v>
      </c>
      <c r="H3" s="783" t="e">
        <f t="shared" si="0"/>
        <v>#REF!</v>
      </c>
      <c r="I3" s="785" t="e">
        <f t="shared" ref="I3:I7" si="1">H3</f>
        <v>#REF!</v>
      </c>
      <c r="J3" s="788" t="s">
        <v>187</v>
      </c>
      <c r="K3" s="785" t="e">
        <f t="shared" ref="K3:K267" si="2">AVERAGE(D3,E3,F3,H3)</f>
        <v>#REF!</v>
      </c>
      <c r="L3" s="783" t="e">
        <f t="shared" ref="L3:L413" si="3">MAX(D3,E3,F3,H3)</f>
        <v>#REF!</v>
      </c>
      <c r="M3" s="789" t="e">
        <f t="shared" ref="M3:M335" si="4">MIN(D3,E3,F3,H3)</f>
        <v>#REF!</v>
      </c>
      <c r="N3" s="777"/>
      <c r="O3" s="777"/>
      <c r="P3" s="777"/>
    </row>
    <row r="4" spans="1:16" ht="18.75" customHeight="1">
      <c r="A4" s="1050"/>
      <c r="B4" s="544" t="s">
        <v>21</v>
      </c>
      <c r="C4" s="290">
        <v>1</v>
      </c>
      <c r="D4" s="790" t="e">
        <f>'[1]BANANA SAMPLING'!D17</f>
        <v>#REF!</v>
      </c>
      <c r="E4" s="792" t="e">
        <f>'[1]BANANA SAMPLING'!D25</f>
        <v>#REF!</v>
      </c>
      <c r="F4" s="790" t="e">
        <f>'[1]BANANA SAMPLING'!D21</f>
        <v>#REF!</v>
      </c>
      <c r="G4" s="792" t="e">
        <f t="shared" ref="G4:H4" si="5">D4</f>
        <v>#REF!</v>
      </c>
      <c r="H4" s="790" t="e">
        <f t="shared" si="5"/>
        <v>#REF!</v>
      </c>
      <c r="I4" s="792" t="e">
        <f t="shared" si="1"/>
        <v>#REF!</v>
      </c>
      <c r="J4" s="194"/>
      <c r="K4" s="785" t="e">
        <f t="shared" si="2"/>
        <v>#REF!</v>
      </c>
      <c r="L4" s="783" t="e">
        <f t="shared" si="3"/>
        <v>#REF!</v>
      </c>
      <c r="M4" s="789" t="e">
        <f t="shared" si="4"/>
        <v>#REF!</v>
      </c>
      <c r="N4" s="777"/>
      <c r="O4" s="777"/>
      <c r="P4" s="777"/>
    </row>
    <row r="5" spans="1:16" ht="18.75" customHeight="1">
      <c r="A5" s="1050"/>
      <c r="B5" s="544" t="s">
        <v>22</v>
      </c>
      <c r="C5" s="290">
        <v>1</v>
      </c>
      <c r="D5" s="790" t="e">
        <f>'[1]BANANA SAMPLING'!E17</f>
        <v>#REF!</v>
      </c>
      <c r="E5" s="792" t="e">
        <f>'[1]BANANA SAMPLING'!E25</f>
        <v>#REF!</v>
      </c>
      <c r="F5" s="790" t="e">
        <f>'[1]BANANA SAMPLING'!E21</f>
        <v>#REF!</v>
      </c>
      <c r="G5" s="792" t="e">
        <f t="shared" ref="G5:H5" si="6">D5</f>
        <v>#REF!</v>
      </c>
      <c r="H5" s="790" t="e">
        <f t="shared" si="6"/>
        <v>#REF!</v>
      </c>
      <c r="I5" s="792" t="e">
        <f t="shared" si="1"/>
        <v>#REF!</v>
      </c>
      <c r="J5" s="194"/>
      <c r="K5" s="785" t="e">
        <f t="shared" si="2"/>
        <v>#REF!</v>
      </c>
      <c r="L5" s="783" t="e">
        <f t="shared" si="3"/>
        <v>#REF!</v>
      </c>
      <c r="M5" s="789" t="e">
        <f t="shared" si="4"/>
        <v>#REF!</v>
      </c>
      <c r="N5" s="777"/>
      <c r="O5" s="777"/>
      <c r="P5" s="777"/>
    </row>
    <row r="6" spans="1:16" ht="18.75" customHeight="1">
      <c r="A6" s="1050"/>
      <c r="B6" s="544" t="s">
        <v>23</v>
      </c>
      <c r="C6" s="290">
        <v>1</v>
      </c>
      <c r="D6" s="790" t="e">
        <f>'[1]BANANA SAMPLING'!F17</f>
        <v>#REF!</v>
      </c>
      <c r="E6" s="792" t="e">
        <f>'[1]BANANA SAMPLING'!F25</f>
        <v>#REF!</v>
      </c>
      <c r="F6" s="790" t="e">
        <f>'[1]BANANA SAMPLING'!F21</f>
        <v>#REF!</v>
      </c>
      <c r="G6" s="792" t="e">
        <f t="shared" ref="G6:H6" si="7">D6</f>
        <v>#REF!</v>
      </c>
      <c r="H6" s="790" t="e">
        <f t="shared" si="7"/>
        <v>#REF!</v>
      </c>
      <c r="I6" s="792" t="e">
        <f t="shared" si="1"/>
        <v>#REF!</v>
      </c>
      <c r="J6" s="194"/>
      <c r="K6" s="785" t="e">
        <f t="shared" si="2"/>
        <v>#REF!</v>
      </c>
      <c r="L6" s="783" t="e">
        <f t="shared" si="3"/>
        <v>#REF!</v>
      </c>
      <c r="M6" s="789" t="e">
        <f t="shared" si="4"/>
        <v>#REF!</v>
      </c>
      <c r="N6" s="777"/>
      <c r="O6" s="777"/>
      <c r="P6" s="777"/>
    </row>
    <row r="7" spans="1:16" ht="18.75" customHeight="1">
      <c r="A7" s="1051"/>
      <c r="B7" s="290" t="s">
        <v>148</v>
      </c>
      <c r="C7" s="290">
        <v>1</v>
      </c>
      <c r="D7" s="295" t="e">
        <f t="shared" ref="D7:F7" si="8">AVERAGE(D3:D6)</f>
        <v>#REF!</v>
      </c>
      <c r="E7" s="796" t="e">
        <f t="shared" si="8"/>
        <v>#REF!</v>
      </c>
      <c r="F7" s="295" t="e">
        <f t="shared" si="8"/>
        <v>#REF!</v>
      </c>
      <c r="G7" s="796" t="e">
        <f>H7</f>
        <v>#REF!</v>
      </c>
      <c r="H7" s="295" t="e">
        <f>AVERAGE(H3:H6)</f>
        <v>#REF!</v>
      </c>
      <c r="I7" s="796" t="e">
        <f t="shared" si="1"/>
        <v>#REF!</v>
      </c>
      <c r="J7" s="194"/>
      <c r="K7" s="785" t="e">
        <f t="shared" si="2"/>
        <v>#REF!</v>
      </c>
      <c r="L7" s="783" t="e">
        <f t="shared" si="3"/>
        <v>#REF!</v>
      </c>
      <c r="M7" s="789" t="e">
        <f t="shared" si="4"/>
        <v>#REF!</v>
      </c>
      <c r="N7" s="777"/>
      <c r="O7" s="777"/>
      <c r="P7" s="777"/>
    </row>
    <row r="8" spans="1:16" ht="18.75" customHeight="1">
      <c r="A8" s="797">
        <v>43545</v>
      </c>
      <c r="B8" s="798" t="s">
        <v>8</v>
      </c>
      <c r="C8" s="799">
        <v>1</v>
      </c>
      <c r="D8" s="800">
        <v>44.997483113340742</v>
      </c>
      <c r="E8" s="801">
        <v>44.913121289864442</v>
      </c>
      <c r="F8" s="800">
        <v>47.616562116782767</v>
      </c>
      <c r="G8" s="801">
        <v>44.997483113340742</v>
      </c>
      <c r="H8" s="800">
        <v>44.913121289864442</v>
      </c>
      <c r="I8" s="801">
        <v>44.913121289864442</v>
      </c>
      <c r="J8" s="802" t="s">
        <v>187</v>
      </c>
      <c r="K8" s="785">
        <f t="shared" si="2"/>
        <v>45.610071952463102</v>
      </c>
      <c r="L8" s="783">
        <f t="shared" si="3"/>
        <v>47.616562116782767</v>
      </c>
      <c r="M8" s="789">
        <f t="shared" si="4"/>
        <v>44.913121289864442</v>
      </c>
      <c r="N8" s="777"/>
      <c r="O8" s="777"/>
      <c r="P8" s="777"/>
    </row>
    <row r="9" spans="1:16" ht="18.75" customHeight="1">
      <c r="A9" s="803"/>
      <c r="B9" s="804" t="s">
        <v>21</v>
      </c>
      <c r="C9" s="290">
        <v>1</v>
      </c>
      <c r="D9" s="295">
        <v>44.324589956605784</v>
      </c>
      <c r="E9" s="796">
        <v>42.502975277964786</v>
      </c>
      <c r="F9" s="295">
        <v>40.59891725100973</v>
      </c>
      <c r="G9" s="796">
        <v>44.324589956605784</v>
      </c>
      <c r="H9" s="295">
        <v>42.502975277964786</v>
      </c>
      <c r="I9" s="796">
        <v>42.502975277964786</v>
      </c>
      <c r="J9" s="194"/>
      <c r="K9" s="785">
        <f t="shared" si="2"/>
        <v>42.482364440886272</v>
      </c>
      <c r="L9" s="783">
        <f t="shared" si="3"/>
        <v>44.324589956605784</v>
      </c>
      <c r="M9" s="789">
        <f t="shared" si="4"/>
        <v>40.59891725100973</v>
      </c>
      <c r="N9" s="777"/>
      <c r="O9" s="777"/>
      <c r="P9" s="777"/>
    </row>
    <row r="10" spans="1:16" ht="18.75" customHeight="1">
      <c r="A10" s="803"/>
      <c r="B10" s="804" t="s">
        <v>22</v>
      </c>
      <c r="C10" s="290">
        <v>1</v>
      </c>
      <c r="D10" s="295">
        <v>34.726841849303234</v>
      </c>
      <c r="E10" s="796">
        <v>35.496293154485777</v>
      </c>
      <c r="F10" s="295">
        <v>39.4002815687886</v>
      </c>
      <c r="G10" s="796">
        <v>34.726841849303234</v>
      </c>
      <c r="H10" s="295">
        <v>35.496293154485777</v>
      </c>
      <c r="I10" s="796">
        <v>35.496293154485777</v>
      </c>
      <c r="J10" s="194"/>
      <c r="K10" s="785">
        <f t="shared" si="2"/>
        <v>36.279927431765849</v>
      </c>
      <c r="L10" s="783">
        <f t="shared" si="3"/>
        <v>39.4002815687886</v>
      </c>
      <c r="M10" s="789">
        <f t="shared" si="4"/>
        <v>34.726841849303234</v>
      </c>
      <c r="N10" s="777"/>
      <c r="O10" s="777"/>
      <c r="P10" s="777"/>
    </row>
    <row r="11" spans="1:16" ht="18.75" customHeight="1">
      <c r="A11" s="803"/>
      <c r="B11" s="804" t="s">
        <v>23</v>
      </c>
      <c r="C11" s="290">
        <v>1</v>
      </c>
      <c r="D11" s="295">
        <v>35.936423649276577</v>
      </c>
      <c r="E11" s="796">
        <v>35.276644117413127</v>
      </c>
      <c r="F11" s="295">
        <v>31.27990540100237</v>
      </c>
      <c r="G11" s="796">
        <v>35.936423649276577</v>
      </c>
      <c r="H11" s="295">
        <v>35.276644117413127</v>
      </c>
      <c r="I11" s="796">
        <v>35.276644117413127</v>
      </c>
      <c r="J11" s="194"/>
      <c r="K11" s="785">
        <f t="shared" si="2"/>
        <v>34.4424043212763</v>
      </c>
      <c r="L11" s="783">
        <f t="shared" si="3"/>
        <v>35.936423649276577</v>
      </c>
      <c r="M11" s="789">
        <f t="shared" si="4"/>
        <v>31.27990540100237</v>
      </c>
      <c r="N11" s="777"/>
      <c r="O11" s="777"/>
      <c r="P11" s="777"/>
    </row>
    <row r="12" spans="1:16" ht="18.75" customHeight="1">
      <c r="A12" s="805"/>
      <c r="B12" s="806" t="s">
        <v>148</v>
      </c>
      <c r="C12" s="807">
        <v>1</v>
      </c>
      <c r="D12" s="808">
        <v>39.996334642131586</v>
      </c>
      <c r="E12" s="809">
        <v>39.547258459932031</v>
      </c>
      <c r="F12" s="808">
        <v>39.723916584395866</v>
      </c>
      <c r="G12" s="809">
        <v>39.547258459932031</v>
      </c>
      <c r="H12" s="808">
        <v>39.547258459932031</v>
      </c>
      <c r="I12" s="809">
        <v>39.547258459932031</v>
      </c>
      <c r="J12" s="810"/>
      <c r="K12" s="785">
        <f t="shared" si="2"/>
        <v>39.703692036597879</v>
      </c>
      <c r="L12" s="783">
        <f t="shared" si="3"/>
        <v>39.996334642131586</v>
      </c>
      <c r="M12" s="789">
        <f t="shared" si="4"/>
        <v>39.547258459932031</v>
      </c>
      <c r="N12" s="777"/>
      <c r="O12" s="777"/>
      <c r="P12" s="777"/>
    </row>
    <row r="13" spans="1:16" ht="18.75" customHeight="1">
      <c r="A13" s="811">
        <v>43544</v>
      </c>
      <c r="B13" s="804" t="s">
        <v>8</v>
      </c>
      <c r="C13" s="290">
        <v>1</v>
      </c>
      <c r="D13" s="295">
        <v>44.997483113340742</v>
      </c>
      <c r="E13" s="796">
        <v>44.913121289864442</v>
      </c>
      <c r="F13" s="295">
        <v>47.616562116782767</v>
      </c>
      <c r="G13" s="796">
        <v>44.997483113340742</v>
      </c>
      <c r="H13" s="295">
        <v>44.913121289864442</v>
      </c>
      <c r="I13" s="796">
        <v>44.913121289864442</v>
      </c>
      <c r="J13" s="194" t="s">
        <v>187</v>
      </c>
      <c r="K13" s="785">
        <f t="shared" si="2"/>
        <v>45.610071952463102</v>
      </c>
      <c r="L13" s="783">
        <f t="shared" si="3"/>
        <v>47.616562116782767</v>
      </c>
      <c r="M13" s="789">
        <f t="shared" si="4"/>
        <v>44.913121289864442</v>
      </c>
      <c r="N13" s="777"/>
      <c r="O13" s="777"/>
      <c r="P13" s="777"/>
    </row>
    <row r="14" spans="1:16" ht="18.75" customHeight="1">
      <c r="A14" s="812"/>
      <c r="B14" s="804" t="s">
        <v>21</v>
      </c>
      <c r="C14" s="290">
        <v>1</v>
      </c>
      <c r="D14" s="295">
        <v>44.324589956605784</v>
      </c>
      <c r="E14" s="796">
        <v>42.502975277964786</v>
      </c>
      <c r="F14" s="295">
        <v>40.59891725100973</v>
      </c>
      <c r="G14" s="796">
        <v>44.324589956605784</v>
      </c>
      <c r="H14" s="295">
        <v>42.502975277964786</v>
      </c>
      <c r="I14" s="796">
        <v>42.502975277964786</v>
      </c>
      <c r="J14" s="194"/>
      <c r="K14" s="785">
        <f t="shared" si="2"/>
        <v>42.482364440886272</v>
      </c>
      <c r="L14" s="783">
        <f t="shared" si="3"/>
        <v>44.324589956605784</v>
      </c>
      <c r="M14" s="789">
        <f t="shared" si="4"/>
        <v>40.59891725100973</v>
      </c>
      <c r="N14" s="777"/>
      <c r="O14" s="777"/>
      <c r="P14" s="777"/>
    </row>
    <row r="15" spans="1:16" ht="18.75" customHeight="1">
      <c r="A15" s="812"/>
      <c r="B15" s="804" t="s">
        <v>22</v>
      </c>
      <c r="C15" s="290">
        <v>1</v>
      </c>
      <c r="D15" s="295">
        <v>34.726841849303234</v>
      </c>
      <c r="E15" s="796">
        <v>35.496293154485777</v>
      </c>
      <c r="F15" s="295">
        <v>39.4002815687886</v>
      </c>
      <c r="G15" s="796">
        <v>34.726841849303234</v>
      </c>
      <c r="H15" s="295">
        <v>35.496293154485777</v>
      </c>
      <c r="I15" s="796">
        <v>35.496293154485777</v>
      </c>
      <c r="J15" s="194"/>
      <c r="K15" s="785">
        <f t="shared" si="2"/>
        <v>36.279927431765849</v>
      </c>
      <c r="L15" s="783">
        <f t="shared" si="3"/>
        <v>39.4002815687886</v>
      </c>
      <c r="M15" s="789">
        <f t="shared" si="4"/>
        <v>34.726841849303234</v>
      </c>
      <c r="N15" s="777"/>
      <c r="O15" s="777"/>
      <c r="P15" s="777"/>
    </row>
    <row r="16" spans="1:16" ht="18.75" customHeight="1">
      <c r="A16" s="812"/>
      <c r="B16" s="804" t="s">
        <v>23</v>
      </c>
      <c r="C16" s="290">
        <v>1</v>
      </c>
      <c r="D16" s="295">
        <v>35.936423649276577</v>
      </c>
      <c r="E16" s="796">
        <v>35.276644117413127</v>
      </c>
      <c r="F16" s="295">
        <v>31.27990540100237</v>
      </c>
      <c r="G16" s="796">
        <v>35.936423649276577</v>
      </c>
      <c r="H16" s="295">
        <v>35.276644117413127</v>
      </c>
      <c r="I16" s="796">
        <v>35.276644117413127</v>
      </c>
      <c r="J16" s="194"/>
      <c r="K16" s="785">
        <f t="shared" si="2"/>
        <v>34.4424043212763</v>
      </c>
      <c r="L16" s="783">
        <f t="shared" si="3"/>
        <v>35.936423649276577</v>
      </c>
      <c r="M16" s="789">
        <f t="shared" si="4"/>
        <v>31.27990540100237</v>
      </c>
      <c r="N16" s="777"/>
      <c r="O16" s="777"/>
      <c r="P16" s="777"/>
    </row>
    <row r="17" spans="1:16" ht="18.75" customHeight="1">
      <c r="A17" s="812"/>
      <c r="B17" s="804" t="s">
        <v>148</v>
      </c>
      <c r="C17" s="290">
        <v>1</v>
      </c>
      <c r="D17" s="295">
        <v>39.996334642131586</v>
      </c>
      <c r="E17" s="796">
        <v>39.547258459932031</v>
      </c>
      <c r="F17" s="295">
        <v>39.723916584395866</v>
      </c>
      <c r="G17" s="796">
        <v>39.547258459932031</v>
      </c>
      <c r="H17" s="295">
        <v>39.547258459932031</v>
      </c>
      <c r="I17" s="796">
        <v>39.547258459932031</v>
      </c>
      <c r="J17" s="194"/>
      <c r="K17" s="785">
        <f t="shared" si="2"/>
        <v>39.703692036597879</v>
      </c>
      <c r="L17" s="783">
        <f t="shared" si="3"/>
        <v>39.996334642131586</v>
      </c>
      <c r="M17" s="789">
        <f t="shared" si="4"/>
        <v>39.547258459932031</v>
      </c>
      <c r="N17" s="777"/>
      <c r="O17" s="777"/>
      <c r="P17" s="777"/>
    </row>
    <row r="18" spans="1:16" ht="18.75" customHeight="1">
      <c r="A18" s="797">
        <v>43543</v>
      </c>
      <c r="B18" s="798" t="s">
        <v>8</v>
      </c>
      <c r="C18" s="799">
        <v>1</v>
      </c>
      <c r="D18" s="800">
        <v>44.997483113340742</v>
      </c>
      <c r="E18" s="801">
        <v>44.576420953164103</v>
      </c>
      <c r="F18" s="800">
        <v>48.429407640234764</v>
      </c>
      <c r="G18" s="801">
        <v>44.997483113340742</v>
      </c>
      <c r="H18" s="800">
        <v>44.576420953164103</v>
      </c>
      <c r="I18" s="801">
        <v>44.576420953164103</v>
      </c>
      <c r="J18" s="802" t="s">
        <v>187</v>
      </c>
      <c r="K18" s="785">
        <f t="shared" si="2"/>
        <v>45.644933164975924</v>
      </c>
      <c r="L18" s="783">
        <f t="shared" si="3"/>
        <v>48.429407640234764</v>
      </c>
      <c r="M18" s="789">
        <f t="shared" si="4"/>
        <v>44.576420953164103</v>
      </c>
      <c r="N18" s="777"/>
      <c r="O18" s="777"/>
      <c r="P18" s="777"/>
    </row>
    <row r="19" spans="1:16" ht="18.75" customHeight="1">
      <c r="A19" s="803"/>
      <c r="B19" s="804" t="s">
        <v>21</v>
      </c>
      <c r="C19" s="290">
        <v>1</v>
      </c>
      <c r="D19" s="295">
        <v>46.856315644127534</v>
      </c>
      <c r="E19" s="796">
        <v>42.502975277964786</v>
      </c>
      <c r="F19" s="295">
        <v>40.751564097248291</v>
      </c>
      <c r="G19" s="796">
        <v>46.856315644127534</v>
      </c>
      <c r="H19" s="295">
        <v>42.502975277964786</v>
      </c>
      <c r="I19" s="796">
        <v>42.502975277964786</v>
      </c>
      <c r="J19" s="194"/>
      <c r="K19" s="785">
        <f t="shared" si="2"/>
        <v>43.153457574326353</v>
      </c>
      <c r="L19" s="783">
        <f t="shared" si="3"/>
        <v>46.856315644127534</v>
      </c>
      <c r="M19" s="789">
        <f t="shared" si="4"/>
        <v>40.751564097248291</v>
      </c>
      <c r="N19" s="777"/>
      <c r="O19" s="777"/>
      <c r="P19" s="777"/>
    </row>
    <row r="20" spans="1:16" ht="18.75" customHeight="1">
      <c r="A20" s="803"/>
      <c r="B20" s="804" t="s">
        <v>22</v>
      </c>
      <c r="C20" s="290">
        <v>1</v>
      </c>
      <c r="D20" s="295">
        <v>34.726841849303234</v>
      </c>
      <c r="E20" s="796">
        <v>35.496293154485777</v>
      </c>
      <c r="F20" s="295">
        <v>38.416884378494856</v>
      </c>
      <c r="G20" s="796">
        <v>34.726841849303234</v>
      </c>
      <c r="H20" s="295">
        <v>35.496293154485777</v>
      </c>
      <c r="I20" s="796">
        <v>35.496293154485777</v>
      </c>
      <c r="J20" s="194"/>
      <c r="K20" s="785">
        <f t="shared" si="2"/>
        <v>36.034078134192413</v>
      </c>
      <c r="L20" s="783">
        <f t="shared" si="3"/>
        <v>38.416884378494856</v>
      </c>
      <c r="M20" s="789">
        <f t="shared" si="4"/>
        <v>34.726841849303234</v>
      </c>
      <c r="N20" s="777"/>
      <c r="O20" s="777"/>
      <c r="P20" s="777"/>
    </row>
    <row r="21" spans="1:16" ht="18.75" customHeight="1">
      <c r="A21" s="803"/>
      <c r="B21" s="804" t="s">
        <v>23</v>
      </c>
      <c r="C21" s="290">
        <v>1</v>
      </c>
      <c r="D21" s="295">
        <v>35.936423649276577</v>
      </c>
      <c r="E21" s="796">
        <v>34.198973123201924</v>
      </c>
      <c r="F21" s="295">
        <v>29.408803529900499</v>
      </c>
      <c r="G21" s="796">
        <v>35.936423649276577</v>
      </c>
      <c r="H21" s="295">
        <v>34.198973123201924</v>
      </c>
      <c r="I21" s="796">
        <v>34.198973123201924</v>
      </c>
      <c r="J21" s="194"/>
      <c r="K21" s="785">
        <f t="shared" si="2"/>
        <v>33.43579335639523</v>
      </c>
      <c r="L21" s="783">
        <f t="shared" si="3"/>
        <v>35.936423649276577</v>
      </c>
      <c r="M21" s="789">
        <f t="shared" si="4"/>
        <v>29.408803529900499</v>
      </c>
      <c r="N21" s="777"/>
      <c r="O21" s="777"/>
      <c r="P21" s="777"/>
    </row>
    <row r="22" spans="1:16" ht="18.75" customHeight="1">
      <c r="A22" s="805"/>
      <c r="B22" s="806" t="s">
        <v>148</v>
      </c>
      <c r="C22" s="807">
        <v>1</v>
      </c>
      <c r="D22" s="808">
        <v>40.629266064012022</v>
      </c>
      <c r="E22" s="809">
        <v>39.193665627204155</v>
      </c>
      <c r="F22" s="808">
        <v>39.251664911469604</v>
      </c>
      <c r="G22" s="809">
        <v>39.193665627204155</v>
      </c>
      <c r="H22" s="808">
        <v>39.193665627204155</v>
      </c>
      <c r="I22" s="809">
        <v>39.193665627204155</v>
      </c>
      <c r="J22" s="810"/>
      <c r="K22" s="785">
        <f t="shared" si="2"/>
        <v>39.567065557472489</v>
      </c>
      <c r="L22" s="783">
        <f t="shared" si="3"/>
        <v>40.629266064012022</v>
      </c>
      <c r="M22" s="789">
        <f t="shared" si="4"/>
        <v>39.193665627204155</v>
      </c>
      <c r="N22" s="777"/>
      <c r="O22" s="777"/>
      <c r="P22" s="777"/>
    </row>
    <row r="23" spans="1:16" ht="18.75" customHeight="1">
      <c r="A23" s="797">
        <v>43542</v>
      </c>
      <c r="B23" s="798" t="s">
        <v>8</v>
      </c>
      <c r="C23" s="799">
        <v>1</v>
      </c>
      <c r="D23" s="800">
        <v>44.997483113340742</v>
      </c>
      <c r="E23" s="801">
        <v>44.576420953164103</v>
      </c>
      <c r="F23" s="800">
        <v>48.429407640234764</v>
      </c>
      <c r="G23" s="801">
        <v>44.997483113340742</v>
      </c>
      <c r="H23" s="800">
        <v>44.576420953164103</v>
      </c>
      <c r="I23" s="801">
        <v>44.576420953164103</v>
      </c>
      <c r="J23" s="802" t="s">
        <v>187</v>
      </c>
      <c r="K23" s="785">
        <f t="shared" si="2"/>
        <v>45.644933164975924</v>
      </c>
      <c r="L23" s="783">
        <f t="shared" si="3"/>
        <v>48.429407640234764</v>
      </c>
      <c r="M23" s="789">
        <f t="shared" si="4"/>
        <v>44.576420953164103</v>
      </c>
      <c r="N23" s="777"/>
      <c r="O23" s="777"/>
      <c r="P23" s="777"/>
    </row>
    <row r="24" spans="1:16" ht="18.75" customHeight="1">
      <c r="A24" s="803"/>
      <c r="B24" s="804" t="s">
        <v>21</v>
      </c>
      <c r="C24" s="290">
        <v>1</v>
      </c>
      <c r="D24" s="295">
        <v>46.856315644127534</v>
      </c>
      <c r="E24" s="796">
        <v>42.502975277964786</v>
      </c>
      <c r="F24" s="295">
        <v>40.751564097248291</v>
      </c>
      <c r="G24" s="796">
        <v>46.856315644127534</v>
      </c>
      <c r="H24" s="295">
        <v>42.502975277964786</v>
      </c>
      <c r="I24" s="796">
        <v>42.502975277964786</v>
      </c>
      <c r="J24" s="194"/>
      <c r="K24" s="785">
        <f t="shared" si="2"/>
        <v>43.153457574326353</v>
      </c>
      <c r="L24" s="783">
        <f t="shared" si="3"/>
        <v>46.856315644127534</v>
      </c>
      <c r="M24" s="789">
        <f t="shared" si="4"/>
        <v>40.751564097248291</v>
      </c>
      <c r="N24" s="777"/>
      <c r="O24" s="777"/>
      <c r="P24" s="777"/>
    </row>
    <row r="25" spans="1:16" ht="18.75" customHeight="1">
      <c r="A25" s="803"/>
      <c r="B25" s="804" t="s">
        <v>22</v>
      </c>
      <c r="C25" s="290">
        <v>1</v>
      </c>
      <c r="D25" s="295">
        <v>34.726841849303234</v>
      </c>
      <c r="E25" s="796">
        <v>35.496293154485777</v>
      </c>
      <c r="F25" s="295">
        <v>38.416884378494856</v>
      </c>
      <c r="G25" s="796">
        <v>34.726841849303234</v>
      </c>
      <c r="H25" s="295">
        <v>35.496293154485777</v>
      </c>
      <c r="I25" s="796">
        <v>35.496293154485777</v>
      </c>
      <c r="J25" s="194"/>
      <c r="K25" s="785">
        <f t="shared" si="2"/>
        <v>36.034078134192413</v>
      </c>
      <c r="L25" s="783">
        <f t="shared" si="3"/>
        <v>38.416884378494856</v>
      </c>
      <c r="M25" s="789">
        <f t="shared" si="4"/>
        <v>34.726841849303234</v>
      </c>
      <c r="N25" s="777"/>
      <c r="O25" s="777"/>
      <c r="P25" s="777"/>
    </row>
    <row r="26" spans="1:16" ht="18.75" customHeight="1">
      <c r="A26" s="803"/>
      <c r="B26" s="804" t="s">
        <v>23</v>
      </c>
      <c r="C26" s="290">
        <v>1</v>
      </c>
      <c r="D26" s="295">
        <v>35.936423649276577</v>
      </c>
      <c r="E26" s="796">
        <v>34.198973123201924</v>
      </c>
      <c r="F26" s="295">
        <v>29.408803529900499</v>
      </c>
      <c r="G26" s="796">
        <v>35.936423649276577</v>
      </c>
      <c r="H26" s="295">
        <v>34.198973123201924</v>
      </c>
      <c r="I26" s="796">
        <v>34.198973123201924</v>
      </c>
      <c r="J26" s="194"/>
      <c r="K26" s="785">
        <f t="shared" si="2"/>
        <v>33.43579335639523</v>
      </c>
      <c r="L26" s="783">
        <f t="shared" si="3"/>
        <v>35.936423649276577</v>
      </c>
      <c r="M26" s="789">
        <f t="shared" si="4"/>
        <v>29.408803529900499</v>
      </c>
      <c r="N26" s="777"/>
      <c r="O26" s="777"/>
      <c r="P26" s="777"/>
    </row>
    <row r="27" spans="1:16" ht="18.75" customHeight="1">
      <c r="A27" s="805"/>
      <c r="B27" s="804" t="s">
        <v>148</v>
      </c>
      <c r="C27" s="290">
        <v>1</v>
      </c>
      <c r="D27" s="295">
        <v>40.629266064012022</v>
      </c>
      <c r="E27" s="796">
        <v>39.193665627204155</v>
      </c>
      <c r="F27" s="295">
        <v>39.251664911469604</v>
      </c>
      <c r="G27" s="796">
        <v>39.193665627204155</v>
      </c>
      <c r="H27" s="295">
        <v>39.193665627204155</v>
      </c>
      <c r="I27" s="796">
        <v>39.193665627204155</v>
      </c>
      <c r="J27" s="194"/>
      <c r="K27" s="785">
        <f t="shared" si="2"/>
        <v>39.567065557472489</v>
      </c>
      <c r="L27" s="783">
        <f t="shared" si="3"/>
        <v>40.629266064012022</v>
      </c>
      <c r="M27" s="789">
        <f t="shared" si="4"/>
        <v>39.193665627204155</v>
      </c>
      <c r="N27" s="777"/>
      <c r="O27" s="777"/>
      <c r="P27" s="777"/>
    </row>
    <row r="28" spans="1:16" ht="18.75" customHeight="1">
      <c r="A28" s="813">
        <v>43539</v>
      </c>
      <c r="B28" s="814" t="s">
        <v>8</v>
      </c>
      <c r="C28" s="781">
        <v>1</v>
      </c>
      <c r="D28" s="815">
        <v>45.066308875477297</v>
      </c>
      <c r="E28" s="816">
        <v>42.067074117805596</v>
      </c>
      <c r="F28" s="815">
        <v>44.467465548735362</v>
      </c>
      <c r="G28" s="816">
        <v>45.066308875477297</v>
      </c>
      <c r="H28" s="815">
        <v>42.067074117805596</v>
      </c>
      <c r="I28" s="816">
        <v>42.067074117805596</v>
      </c>
      <c r="J28" s="788" t="s">
        <v>187</v>
      </c>
      <c r="K28" s="785">
        <f t="shared" si="2"/>
        <v>43.416980664955958</v>
      </c>
      <c r="L28" s="783">
        <f t="shared" si="3"/>
        <v>45.066308875477297</v>
      </c>
      <c r="M28" s="789">
        <f t="shared" si="4"/>
        <v>42.067074117805596</v>
      </c>
      <c r="N28" s="777"/>
      <c r="O28" s="777"/>
      <c r="P28" s="777"/>
    </row>
    <row r="29" spans="1:16" ht="18.75" customHeight="1">
      <c r="A29" s="817"/>
      <c r="B29" s="804" t="s">
        <v>21</v>
      </c>
      <c r="C29" s="290">
        <v>1</v>
      </c>
      <c r="D29" s="295">
        <v>37.769759591837563</v>
      </c>
      <c r="E29" s="796">
        <v>36.173067137202032</v>
      </c>
      <c r="F29" s="295">
        <v>43.148169920894624</v>
      </c>
      <c r="G29" s="796">
        <v>37.769759591837563</v>
      </c>
      <c r="H29" s="295">
        <v>36.173067137202032</v>
      </c>
      <c r="I29" s="796">
        <v>36.173067137202032</v>
      </c>
      <c r="J29" s="194"/>
      <c r="K29" s="785">
        <f t="shared" si="2"/>
        <v>38.316015946784063</v>
      </c>
      <c r="L29" s="783">
        <f t="shared" si="3"/>
        <v>43.148169920894624</v>
      </c>
      <c r="M29" s="789">
        <f t="shared" si="4"/>
        <v>36.173067137202032</v>
      </c>
      <c r="N29" s="777"/>
      <c r="O29" s="777"/>
      <c r="P29" s="777"/>
    </row>
    <row r="30" spans="1:16" ht="18.75" customHeight="1">
      <c r="A30" s="817"/>
      <c r="B30" s="804" t="s">
        <v>22</v>
      </c>
      <c r="C30" s="290">
        <v>1</v>
      </c>
      <c r="D30" s="295">
        <v>36.945415012765551</v>
      </c>
      <c r="E30" s="796">
        <v>28.673368815296669</v>
      </c>
      <c r="F30" s="295">
        <v>28.379270185206831</v>
      </c>
      <c r="G30" s="796">
        <v>36.945415012765551</v>
      </c>
      <c r="H30" s="295">
        <v>28.673368815296669</v>
      </c>
      <c r="I30" s="796">
        <v>28.673368815296669</v>
      </c>
      <c r="J30" s="194"/>
      <c r="K30" s="785">
        <f t="shared" si="2"/>
        <v>30.667855707141431</v>
      </c>
      <c r="L30" s="783">
        <f t="shared" si="3"/>
        <v>36.945415012765551</v>
      </c>
      <c r="M30" s="789">
        <f t="shared" si="4"/>
        <v>28.379270185206831</v>
      </c>
      <c r="N30" s="777"/>
      <c r="O30" s="777"/>
      <c r="P30" s="777"/>
    </row>
    <row r="31" spans="1:16" ht="18.75" customHeight="1">
      <c r="A31" s="817"/>
      <c r="B31" s="804" t="s">
        <v>23</v>
      </c>
      <c r="C31" s="290">
        <v>1</v>
      </c>
      <c r="D31" s="295">
        <v>30.257324374971432</v>
      </c>
      <c r="E31" s="796">
        <v>33.233853688399144</v>
      </c>
      <c r="F31" s="295">
        <v>33.490122992473729</v>
      </c>
      <c r="G31" s="796">
        <v>30.257324374971432</v>
      </c>
      <c r="H31" s="295">
        <v>33.233853688399144</v>
      </c>
      <c r="I31" s="796">
        <v>33.233853688399144</v>
      </c>
      <c r="J31" s="194"/>
      <c r="K31" s="785">
        <f t="shared" si="2"/>
        <v>32.553788686060862</v>
      </c>
      <c r="L31" s="783">
        <f t="shared" si="3"/>
        <v>33.490122992473729</v>
      </c>
      <c r="M31" s="789">
        <f t="shared" si="4"/>
        <v>30.257324374971432</v>
      </c>
      <c r="N31" s="777"/>
      <c r="O31" s="777"/>
      <c r="P31" s="777"/>
    </row>
    <row r="32" spans="1:16" ht="18.75" customHeight="1">
      <c r="A32" s="818"/>
      <c r="B32" s="819" t="s">
        <v>148</v>
      </c>
      <c r="C32" s="401">
        <v>1</v>
      </c>
      <c r="D32" s="407">
        <v>37.509701963762964</v>
      </c>
      <c r="E32" s="820">
        <v>35.036840939675862</v>
      </c>
      <c r="F32" s="407">
        <v>37.371257161827636</v>
      </c>
      <c r="G32" s="820">
        <v>35.036840939675862</v>
      </c>
      <c r="H32" s="407">
        <v>35.036840939675862</v>
      </c>
      <c r="I32" s="820">
        <v>35.036840939675862</v>
      </c>
      <c r="J32" s="821"/>
      <c r="K32" s="785">
        <f t="shared" si="2"/>
        <v>36.238660251235579</v>
      </c>
      <c r="L32" s="783">
        <f t="shared" si="3"/>
        <v>37.509701963762964</v>
      </c>
      <c r="M32" s="789">
        <f t="shared" si="4"/>
        <v>35.036840939675862</v>
      </c>
      <c r="N32" s="777"/>
      <c r="O32" s="777"/>
      <c r="P32" s="777"/>
    </row>
    <row r="33" spans="1:16" ht="18.75" customHeight="1">
      <c r="A33" s="813">
        <v>43538</v>
      </c>
      <c r="B33" s="814" t="s">
        <v>8</v>
      </c>
      <c r="C33" s="781">
        <v>1</v>
      </c>
      <c r="D33" s="815">
        <v>44.100861815163796</v>
      </c>
      <c r="E33" s="816">
        <v>42.681490790616429</v>
      </c>
      <c r="F33" s="815">
        <v>44.467465548735362</v>
      </c>
      <c r="G33" s="816">
        <v>44.100861815163796</v>
      </c>
      <c r="H33" s="815">
        <v>42.681490790616429</v>
      </c>
      <c r="I33" s="816">
        <v>42.681490790616429</v>
      </c>
      <c r="J33" s="788" t="s">
        <v>187</v>
      </c>
      <c r="K33" s="785">
        <f t="shared" si="2"/>
        <v>43.482827236283008</v>
      </c>
      <c r="L33" s="783">
        <f t="shared" si="3"/>
        <v>44.467465548735362</v>
      </c>
      <c r="M33" s="789">
        <f t="shared" si="4"/>
        <v>42.681490790616429</v>
      </c>
      <c r="N33" s="777"/>
      <c r="O33" s="777"/>
      <c r="P33" s="777"/>
    </row>
    <row r="34" spans="1:16" ht="18.75" customHeight="1">
      <c r="A34" s="817"/>
      <c r="B34" s="804" t="s">
        <v>21</v>
      </c>
      <c r="C34" s="290">
        <v>1</v>
      </c>
      <c r="D34" s="295">
        <v>33.346457255638455</v>
      </c>
      <c r="E34" s="796">
        <v>37.884435420504694</v>
      </c>
      <c r="F34" s="295">
        <v>43.148169920894624</v>
      </c>
      <c r="G34" s="796">
        <v>33.346457255638455</v>
      </c>
      <c r="H34" s="295">
        <v>37.884435420504694</v>
      </c>
      <c r="I34" s="796">
        <v>37.884435420504694</v>
      </c>
      <c r="J34" s="194"/>
      <c r="K34" s="785">
        <f t="shared" si="2"/>
        <v>38.065874504385619</v>
      </c>
      <c r="L34" s="783">
        <f t="shared" si="3"/>
        <v>43.148169920894624</v>
      </c>
      <c r="M34" s="789">
        <f t="shared" si="4"/>
        <v>33.346457255638455</v>
      </c>
      <c r="N34" s="777"/>
      <c r="O34" s="777"/>
      <c r="P34" s="777"/>
    </row>
    <row r="35" spans="1:16" ht="18.75" customHeight="1">
      <c r="A35" s="817"/>
      <c r="B35" s="804" t="s">
        <v>22</v>
      </c>
      <c r="C35" s="290">
        <v>1</v>
      </c>
      <c r="D35" s="295">
        <v>35.532593444740229</v>
      </c>
      <c r="E35" s="796">
        <v>28.415237147328938</v>
      </c>
      <c r="F35" s="295">
        <v>28.379270185206831</v>
      </c>
      <c r="G35" s="796">
        <v>35.532593444740229</v>
      </c>
      <c r="H35" s="295">
        <v>28.415237147328938</v>
      </c>
      <c r="I35" s="796">
        <v>28.415237147328938</v>
      </c>
      <c r="J35" s="194"/>
      <c r="K35" s="785">
        <f t="shared" si="2"/>
        <v>30.185584481151235</v>
      </c>
      <c r="L35" s="783">
        <f t="shared" si="3"/>
        <v>35.532593444740229</v>
      </c>
      <c r="M35" s="789">
        <f t="shared" si="4"/>
        <v>28.379270185206831</v>
      </c>
      <c r="N35" s="777"/>
      <c r="O35" s="777"/>
      <c r="P35" s="777"/>
    </row>
    <row r="36" spans="1:16" ht="18.75" customHeight="1">
      <c r="A36" s="817"/>
      <c r="B36" s="804" t="s">
        <v>23</v>
      </c>
      <c r="C36" s="290">
        <v>1</v>
      </c>
      <c r="D36" s="295">
        <v>31.139000157832992</v>
      </c>
      <c r="E36" s="796">
        <v>31.913816910317042</v>
      </c>
      <c r="F36" s="295">
        <v>32.0905776670972</v>
      </c>
      <c r="G36" s="796">
        <v>31.139000157832992</v>
      </c>
      <c r="H36" s="295">
        <v>31.913816910317042</v>
      </c>
      <c r="I36" s="796">
        <v>31.913816910317042</v>
      </c>
      <c r="J36" s="194"/>
      <c r="K36" s="785">
        <f t="shared" si="2"/>
        <v>31.764302911391066</v>
      </c>
      <c r="L36" s="783">
        <f t="shared" si="3"/>
        <v>32.0905776670972</v>
      </c>
      <c r="M36" s="789">
        <f t="shared" si="4"/>
        <v>31.139000157832992</v>
      </c>
      <c r="N36" s="777"/>
      <c r="O36" s="777"/>
      <c r="P36" s="777"/>
    </row>
    <row r="37" spans="1:16" ht="18.75" customHeight="1">
      <c r="A37" s="818"/>
      <c r="B37" s="819" t="s">
        <v>148</v>
      </c>
      <c r="C37" s="401">
        <v>1</v>
      </c>
      <c r="D37" s="407">
        <v>36.029728168343865</v>
      </c>
      <c r="E37" s="820">
        <v>35.223745067191778</v>
      </c>
      <c r="F37" s="407">
        <v>37.021370830483505</v>
      </c>
      <c r="G37" s="820">
        <v>35.223745067191778</v>
      </c>
      <c r="H37" s="407">
        <v>35.223745067191778</v>
      </c>
      <c r="I37" s="820">
        <v>35.223745067191778</v>
      </c>
      <c r="J37" s="821"/>
      <c r="K37" s="785">
        <f t="shared" si="2"/>
        <v>35.874647283302728</v>
      </c>
      <c r="L37" s="783">
        <f t="shared" si="3"/>
        <v>37.021370830483505</v>
      </c>
      <c r="M37" s="789">
        <f t="shared" si="4"/>
        <v>35.223745067191778</v>
      </c>
      <c r="N37" s="777"/>
      <c r="O37" s="777"/>
      <c r="P37" s="777"/>
    </row>
    <row r="38" spans="1:16" ht="18.75" customHeight="1">
      <c r="A38" s="813">
        <v>43537</v>
      </c>
      <c r="B38" s="814" t="s">
        <v>8</v>
      </c>
      <c r="C38" s="781">
        <v>1</v>
      </c>
      <c r="D38" s="815">
        <v>44.100861815163796</v>
      </c>
      <c r="E38" s="816">
        <v>42.681490790616429</v>
      </c>
      <c r="F38" s="815">
        <v>39.335546305710984</v>
      </c>
      <c r="G38" s="816">
        <v>44.100861815163796</v>
      </c>
      <c r="H38" s="815">
        <v>42.681490790616429</v>
      </c>
      <c r="I38" s="816">
        <v>42.681490790616429</v>
      </c>
      <c r="J38" s="788" t="s">
        <v>187</v>
      </c>
      <c r="K38" s="785">
        <f t="shared" si="2"/>
        <v>42.199847425526912</v>
      </c>
      <c r="L38" s="783">
        <f t="shared" si="3"/>
        <v>44.100861815163796</v>
      </c>
      <c r="M38" s="789">
        <f t="shared" si="4"/>
        <v>39.335546305710984</v>
      </c>
      <c r="N38" s="777"/>
      <c r="O38" s="777"/>
      <c r="P38" s="777"/>
    </row>
    <row r="39" spans="1:16" ht="18.75" customHeight="1">
      <c r="A39" s="817"/>
      <c r="B39" s="804" t="s">
        <v>21</v>
      </c>
      <c r="C39" s="290">
        <v>1</v>
      </c>
      <c r="D39" s="295">
        <v>33.346457255638455</v>
      </c>
      <c r="E39" s="796">
        <v>37.884435420504694</v>
      </c>
      <c r="F39" s="295">
        <v>40.266788705729276</v>
      </c>
      <c r="G39" s="796">
        <v>33.346457255638455</v>
      </c>
      <c r="H39" s="295">
        <v>37.884435420504694</v>
      </c>
      <c r="I39" s="796">
        <v>37.884435420504694</v>
      </c>
      <c r="J39" s="194"/>
      <c r="K39" s="785">
        <f t="shared" si="2"/>
        <v>37.345529200594285</v>
      </c>
      <c r="L39" s="783">
        <f t="shared" si="3"/>
        <v>40.266788705729276</v>
      </c>
      <c r="M39" s="789">
        <f t="shared" si="4"/>
        <v>33.346457255638455</v>
      </c>
      <c r="N39" s="777"/>
      <c r="O39" s="777"/>
      <c r="P39" s="777"/>
    </row>
    <row r="40" spans="1:16" ht="18.75" customHeight="1">
      <c r="A40" s="817"/>
      <c r="B40" s="804" t="s">
        <v>22</v>
      </c>
      <c r="C40" s="290">
        <v>1</v>
      </c>
      <c r="D40" s="295">
        <v>35.532593444740229</v>
      </c>
      <c r="E40" s="796">
        <v>28.415237147328938</v>
      </c>
      <c r="F40" s="295">
        <v>31.8752362043689</v>
      </c>
      <c r="G40" s="796">
        <v>35.532593444740229</v>
      </c>
      <c r="H40" s="295">
        <v>28.415237147328938</v>
      </c>
      <c r="I40" s="796">
        <v>28.415237147328938</v>
      </c>
      <c r="J40" s="194"/>
      <c r="K40" s="785">
        <f t="shared" si="2"/>
        <v>31.059575985941752</v>
      </c>
      <c r="L40" s="783">
        <f t="shared" si="3"/>
        <v>35.532593444740229</v>
      </c>
      <c r="M40" s="789">
        <f t="shared" si="4"/>
        <v>28.415237147328938</v>
      </c>
      <c r="N40" s="777"/>
      <c r="O40" s="777"/>
      <c r="P40" s="777"/>
    </row>
    <row r="41" spans="1:16" ht="18.75" customHeight="1">
      <c r="A41" s="817"/>
      <c r="B41" s="804" t="s">
        <v>23</v>
      </c>
      <c r="C41" s="290">
        <v>1</v>
      </c>
      <c r="D41" s="295">
        <v>31.139000157832992</v>
      </c>
      <c r="E41" s="796">
        <v>31.913816910317042</v>
      </c>
      <c r="F41" s="295">
        <v>31.562715665976537</v>
      </c>
      <c r="G41" s="796">
        <v>31.139000157832992</v>
      </c>
      <c r="H41" s="295">
        <v>31.913816910317042</v>
      </c>
      <c r="I41" s="796">
        <v>31.913816910317042</v>
      </c>
      <c r="J41" s="194"/>
      <c r="K41" s="785">
        <f t="shared" si="2"/>
        <v>31.632337411110903</v>
      </c>
      <c r="L41" s="783">
        <f t="shared" si="3"/>
        <v>31.913816910317042</v>
      </c>
      <c r="M41" s="789">
        <f t="shared" si="4"/>
        <v>31.139000157832992</v>
      </c>
      <c r="N41" s="777"/>
      <c r="O41" s="777"/>
      <c r="P41" s="777"/>
    </row>
    <row r="42" spans="1:16" ht="18.75" customHeight="1">
      <c r="A42" s="818"/>
      <c r="B42" s="819" t="s">
        <v>148</v>
      </c>
      <c r="C42" s="401">
        <v>1</v>
      </c>
      <c r="D42" s="407">
        <v>36.029728168343865</v>
      </c>
      <c r="E42" s="820">
        <v>35.223745067191778</v>
      </c>
      <c r="F42" s="407">
        <v>35.760071720446426</v>
      </c>
      <c r="G42" s="820">
        <v>35.223745067191778</v>
      </c>
      <c r="H42" s="407">
        <v>35.223745067191778</v>
      </c>
      <c r="I42" s="820">
        <v>35.223745067191778</v>
      </c>
      <c r="J42" s="821"/>
      <c r="K42" s="785">
        <f t="shared" si="2"/>
        <v>35.55932250579346</v>
      </c>
      <c r="L42" s="783">
        <f t="shared" si="3"/>
        <v>36.029728168343865</v>
      </c>
      <c r="M42" s="789">
        <f t="shared" si="4"/>
        <v>35.223745067191778</v>
      </c>
      <c r="N42" s="777"/>
      <c r="O42" s="777"/>
      <c r="P42" s="777"/>
    </row>
    <row r="43" spans="1:16" ht="18.75" customHeight="1">
      <c r="A43" s="813">
        <v>43536</v>
      </c>
      <c r="B43" s="814" t="s">
        <v>8</v>
      </c>
      <c r="C43" s="781">
        <v>1</v>
      </c>
      <c r="D43" s="815">
        <v>44.100861815163796</v>
      </c>
      <c r="E43" s="816">
        <v>42.681490790616429</v>
      </c>
      <c r="F43" s="815">
        <v>39.335546305710984</v>
      </c>
      <c r="G43" s="816">
        <v>44.100861815163796</v>
      </c>
      <c r="H43" s="815">
        <v>42.681490790616429</v>
      </c>
      <c r="I43" s="816">
        <v>42.681490790616429</v>
      </c>
      <c r="J43" s="788" t="s">
        <v>187</v>
      </c>
      <c r="K43" s="785">
        <f t="shared" si="2"/>
        <v>42.199847425526912</v>
      </c>
      <c r="L43" s="783">
        <f t="shared" si="3"/>
        <v>44.100861815163796</v>
      </c>
      <c r="M43" s="789">
        <f t="shared" si="4"/>
        <v>39.335546305710984</v>
      </c>
      <c r="N43" s="777"/>
      <c r="O43" s="777"/>
      <c r="P43" s="777"/>
    </row>
    <row r="44" spans="1:16" ht="18.75" customHeight="1">
      <c r="A44" s="817"/>
      <c r="B44" s="804" t="s">
        <v>21</v>
      </c>
      <c r="C44" s="290">
        <v>1</v>
      </c>
      <c r="D44" s="295">
        <v>33.346457255638455</v>
      </c>
      <c r="E44" s="796">
        <v>37.884435420504694</v>
      </c>
      <c r="F44" s="295">
        <v>40.266788705729276</v>
      </c>
      <c r="G44" s="796">
        <v>33.346457255638455</v>
      </c>
      <c r="H44" s="295">
        <v>37.884435420504694</v>
      </c>
      <c r="I44" s="796">
        <v>37.884435420504694</v>
      </c>
      <c r="J44" s="194"/>
      <c r="K44" s="785">
        <f t="shared" si="2"/>
        <v>37.345529200594285</v>
      </c>
      <c r="L44" s="783">
        <f t="shared" si="3"/>
        <v>40.266788705729276</v>
      </c>
      <c r="M44" s="789">
        <f t="shared" si="4"/>
        <v>33.346457255638455</v>
      </c>
      <c r="N44" s="777"/>
      <c r="O44" s="777"/>
      <c r="P44" s="777"/>
    </row>
    <row r="45" spans="1:16" ht="18.75" customHeight="1">
      <c r="A45" s="817"/>
      <c r="B45" s="804" t="s">
        <v>22</v>
      </c>
      <c r="C45" s="290">
        <v>1</v>
      </c>
      <c r="D45" s="295">
        <v>35.532593444740229</v>
      </c>
      <c r="E45" s="796">
        <v>28.415237147328938</v>
      </c>
      <c r="F45" s="295">
        <v>31.8752362043689</v>
      </c>
      <c r="G45" s="796">
        <v>35.532593444740229</v>
      </c>
      <c r="H45" s="295">
        <v>28.415237147328938</v>
      </c>
      <c r="I45" s="796">
        <v>28.415237147328938</v>
      </c>
      <c r="J45" s="194"/>
      <c r="K45" s="785">
        <f t="shared" si="2"/>
        <v>31.059575985941752</v>
      </c>
      <c r="L45" s="783">
        <f t="shared" si="3"/>
        <v>35.532593444740229</v>
      </c>
      <c r="M45" s="789">
        <f t="shared" si="4"/>
        <v>28.415237147328938</v>
      </c>
      <c r="N45" s="777"/>
      <c r="O45" s="777"/>
      <c r="P45" s="777"/>
    </row>
    <row r="46" spans="1:16" ht="18.75" customHeight="1">
      <c r="A46" s="817"/>
      <c r="B46" s="804" t="s">
        <v>23</v>
      </c>
      <c r="C46" s="290">
        <v>1</v>
      </c>
      <c r="D46" s="295">
        <v>31.139000157832992</v>
      </c>
      <c r="E46" s="796">
        <v>31.913816910317042</v>
      </c>
      <c r="F46" s="295">
        <v>31.562715665976537</v>
      </c>
      <c r="G46" s="796">
        <v>31.139000157832992</v>
      </c>
      <c r="H46" s="295">
        <v>31.913816910317042</v>
      </c>
      <c r="I46" s="796">
        <v>31.913816910317042</v>
      </c>
      <c r="J46" s="194"/>
      <c r="K46" s="785">
        <f t="shared" si="2"/>
        <v>31.632337411110903</v>
      </c>
      <c r="L46" s="783">
        <f t="shared" si="3"/>
        <v>31.913816910317042</v>
      </c>
      <c r="M46" s="789">
        <f t="shared" si="4"/>
        <v>31.139000157832992</v>
      </c>
      <c r="N46" s="777"/>
      <c r="O46" s="777"/>
      <c r="P46" s="777"/>
    </row>
    <row r="47" spans="1:16" ht="18.75" customHeight="1">
      <c r="A47" s="818"/>
      <c r="B47" s="819" t="s">
        <v>148</v>
      </c>
      <c r="C47" s="401">
        <v>1</v>
      </c>
      <c r="D47" s="407">
        <v>36.029728168343865</v>
      </c>
      <c r="E47" s="820">
        <v>35.223745067191778</v>
      </c>
      <c r="F47" s="407">
        <v>35.760071720446426</v>
      </c>
      <c r="G47" s="820">
        <v>35.223745067191778</v>
      </c>
      <c r="H47" s="407">
        <v>35.223745067191778</v>
      </c>
      <c r="I47" s="820">
        <v>35.223745067191778</v>
      </c>
      <c r="J47" s="821"/>
      <c r="K47" s="785">
        <f t="shared" si="2"/>
        <v>35.55932250579346</v>
      </c>
      <c r="L47" s="783">
        <f t="shared" si="3"/>
        <v>36.029728168343865</v>
      </c>
      <c r="M47" s="789">
        <f t="shared" si="4"/>
        <v>35.223745067191778</v>
      </c>
      <c r="N47" s="777"/>
      <c r="O47" s="777"/>
      <c r="P47" s="777"/>
    </row>
    <row r="48" spans="1:16" ht="18.75" customHeight="1">
      <c r="A48" s="813">
        <v>43535</v>
      </c>
      <c r="B48" s="814" t="s">
        <v>8</v>
      </c>
      <c r="C48" s="781">
        <v>1</v>
      </c>
      <c r="D48" s="815">
        <v>44.100861815163796</v>
      </c>
      <c r="E48" s="816">
        <v>42.681490790616429</v>
      </c>
      <c r="F48" s="815">
        <v>41.816750220645226</v>
      </c>
      <c r="G48" s="816">
        <v>44.100861815163796</v>
      </c>
      <c r="H48" s="815">
        <v>42.681490790616429</v>
      </c>
      <c r="I48" s="816">
        <v>42.681490790616429</v>
      </c>
      <c r="J48" s="788" t="s">
        <v>187</v>
      </c>
      <c r="K48" s="785">
        <f t="shared" si="2"/>
        <v>42.820148404260472</v>
      </c>
      <c r="L48" s="783">
        <f t="shared" si="3"/>
        <v>44.100861815163796</v>
      </c>
      <c r="M48" s="789">
        <f t="shared" si="4"/>
        <v>41.816750220645226</v>
      </c>
      <c r="N48" s="777"/>
      <c r="O48" s="777"/>
      <c r="P48" s="777"/>
    </row>
    <row r="49" spans="1:16" ht="18.75" customHeight="1">
      <c r="A49" s="817"/>
      <c r="B49" s="804" t="s">
        <v>21</v>
      </c>
      <c r="C49" s="290">
        <v>1</v>
      </c>
      <c r="D49" s="295">
        <v>33.346457255638455</v>
      </c>
      <c r="E49" s="796">
        <v>37.884435420504694</v>
      </c>
      <c r="F49" s="295">
        <v>38.899181058072742</v>
      </c>
      <c r="G49" s="796">
        <v>33.346457255638455</v>
      </c>
      <c r="H49" s="295">
        <v>37.884435420504694</v>
      </c>
      <c r="I49" s="796">
        <v>37.884435420504694</v>
      </c>
      <c r="J49" s="194"/>
      <c r="K49" s="785">
        <f t="shared" si="2"/>
        <v>37.00362728868015</v>
      </c>
      <c r="L49" s="783">
        <f t="shared" si="3"/>
        <v>38.899181058072742</v>
      </c>
      <c r="M49" s="789">
        <f t="shared" si="4"/>
        <v>33.346457255638455</v>
      </c>
      <c r="N49" s="777"/>
      <c r="O49" s="777"/>
      <c r="P49" s="777"/>
    </row>
    <row r="50" spans="1:16" ht="18.75" customHeight="1">
      <c r="A50" s="817"/>
      <c r="B50" s="804" t="s">
        <v>22</v>
      </c>
      <c r="C50" s="290">
        <v>1</v>
      </c>
      <c r="D50" s="295">
        <v>35.532593444740229</v>
      </c>
      <c r="E50" s="796">
        <v>28.415237147328938</v>
      </c>
      <c r="F50" s="295">
        <v>40.578636928841057</v>
      </c>
      <c r="G50" s="796">
        <v>35.532593444740229</v>
      </c>
      <c r="H50" s="295">
        <v>28.415237147328938</v>
      </c>
      <c r="I50" s="796">
        <v>28.415237147328938</v>
      </c>
      <c r="J50" s="194"/>
      <c r="K50" s="785">
        <f t="shared" si="2"/>
        <v>33.235426167059785</v>
      </c>
      <c r="L50" s="783">
        <f t="shared" si="3"/>
        <v>40.578636928841057</v>
      </c>
      <c r="M50" s="789">
        <f t="shared" si="4"/>
        <v>28.415237147328938</v>
      </c>
      <c r="N50" s="777"/>
      <c r="O50" s="777"/>
      <c r="P50" s="777"/>
    </row>
    <row r="51" spans="1:16" ht="18.75" customHeight="1">
      <c r="A51" s="817"/>
      <c r="B51" s="804" t="s">
        <v>23</v>
      </c>
      <c r="C51" s="290">
        <v>1</v>
      </c>
      <c r="D51" s="295">
        <v>31.139000157832992</v>
      </c>
      <c r="E51" s="796">
        <v>31.913816910317042</v>
      </c>
      <c r="F51" s="295">
        <v>33.48705667471873</v>
      </c>
      <c r="G51" s="796">
        <v>31.139000157832992</v>
      </c>
      <c r="H51" s="295">
        <v>31.913816910317042</v>
      </c>
      <c r="I51" s="796">
        <v>31.913816910317042</v>
      </c>
      <c r="J51" s="194"/>
      <c r="K51" s="785">
        <f t="shared" si="2"/>
        <v>32.113422663296454</v>
      </c>
      <c r="L51" s="783">
        <f t="shared" si="3"/>
        <v>33.48705667471873</v>
      </c>
      <c r="M51" s="789">
        <f t="shared" si="4"/>
        <v>31.139000157832992</v>
      </c>
      <c r="N51" s="777"/>
      <c r="O51" s="777"/>
      <c r="P51" s="777"/>
    </row>
    <row r="52" spans="1:16" ht="18.75" customHeight="1">
      <c r="A52" s="818"/>
      <c r="B52" s="819" t="s">
        <v>148</v>
      </c>
      <c r="C52" s="401">
        <v>1</v>
      </c>
      <c r="D52" s="407">
        <v>36.029728168343865</v>
      </c>
      <c r="E52" s="820">
        <v>35.223745067191778</v>
      </c>
      <c r="F52" s="407">
        <v>38.695406220569438</v>
      </c>
      <c r="G52" s="820">
        <v>35.223745067191778</v>
      </c>
      <c r="H52" s="407">
        <v>35.223745067191778</v>
      </c>
      <c r="I52" s="820">
        <v>35.223745067191778</v>
      </c>
      <c r="J52" s="821"/>
      <c r="K52" s="785">
        <f t="shared" si="2"/>
        <v>36.293156130824215</v>
      </c>
      <c r="L52" s="783">
        <f t="shared" si="3"/>
        <v>38.695406220569438</v>
      </c>
      <c r="M52" s="789">
        <f t="shared" si="4"/>
        <v>35.223745067191778</v>
      </c>
      <c r="N52" s="777"/>
      <c r="O52" s="777"/>
      <c r="P52" s="777"/>
    </row>
    <row r="53" spans="1:16" ht="18.75" customHeight="1">
      <c r="A53" s="813">
        <v>43532</v>
      </c>
      <c r="B53" s="814" t="s">
        <v>8</v>
      </c>
      <c r="C53" s="781">
        <v>1</v>
      </c>
      <c r="D53" s="815">
        <v>44.100861815163796</v>
      </c>
      <c r="E53" s="816">
        <v>42.681490790616429</v>
      </c>
      <c r="F53" s="815">
        <v>41.816750220645226</v>
      </c>
      <c r="G53" s="816">
        <v>44.100861815163796</v>
      </c>
      <c r="H53" s="815">
        <v>42.681490790616429</v>
      </c>
      <c r="I53" s="816">
        <v>42.681490790616429</v>
      </c>
      <c r="J53" s="788" t="s">
        <v>187</v>
      </c>
      <c r="K53" s="785">
        <f t="shared" si="2"/>
        <v>42.820148404260472</v>
      </c>
      <c r="L53" s="783">
        <f t="shared" si="3"/>
        <v>44.100861815163796</v>
      </c>
      <c r="M53" s="789">
        <f t="shared" si="4"/>
        <v>41.816750220645226</v>
      </c>
      <c r="N53" s="777"/>
      <c r="O53" s="777"/>
      <c r="P53" s="777"/>
    </row>
    <row r="54" spans="1:16" ht="18.75" customHeight="1">
      <c r="A54" s="817"/>
      <c r="B54" s="804" t="s">
        <v>21</v>
      </c>
      <c r="C54" s="290">
        <v>1</v>
      </c>
      <c r="D54" s="295">
        <v>33.346457255638455</v>
      </c>
      <c r="E54" s="796">
        <v>37.884435420504694</v>
      </c>
      <c r="F54" s="295">
        <v>38.899181058072742</v>
      </c>
      <c r="G54" s="796">
        <v>33.346457255638455</v>
      </c>
      <c r="H54" s="295">
        <v>37.884435420504694</v>
      </c>
      <c r="I54" s="796">
        <v>37.884435420504694</v>
      </c>
      <c r="J54" s="194"/>
      <c r="K54" s="785">
        <f t="shared" si="2"/>
        <v>37.00362728868015</v>
      </c>
      <c r="L54" s="783">
        <f t="shared" si="3"/>
        <v>38.899181058072742</v>
      </c>
      <c r="M54" s="789">
        <f t="shared" si="4"/>
        <v>33.346457255638455</v>
      </c>
      <c r="N54" s="777"/>
      <c r="O54" s="777"/>
      <c r="P54" s="777"/>
    </row>
    <row r="55" spans="1:16" ht="18.75" customHeight="1">
      <c r="A55" s="817"/>
      <c r="B55" s="804" t="s">
        <v>22</v>
      </c>
      <c r="C55" s="290">
        <v>1</v>
      </c>
      <c r="D55" s="295">
        <v>35.532593444740229</v>
      </c>
      <c r="E55" s="796">
        <v>28.415237147328938</v>
      </c>
      <c r="F55" s="295">
        <v>40.578636928841057</v>
      </c>
      <c r="G55" s="796">
        <v>35.532593444740229</v>
      </c>
      <c r="H55" s="295">
        <v>28.415237147328938</v>
      </c>
      <c r="I55" s="796">
        <v>28.415237147328938</v>
      </c>
      <c r="J55" s="194"/>
      <c r="K55" s="785">
        <f t="shared" si="2"/>
        <v>33.235426167059785</v>
      </c>
      <c r="L55" s="783">
        <f t="shared" si="3"/>
        <v>40.578636928841057</v>
      </c>
      <c r="M55" s="789">
        <f t="shared" si="4"/>
        <v>28.415237147328938</v>
      </c>
      <c r="N55" s="777"/>
      <c r="O55" s="777"/>
      <c r="P55" s="777"/>
    </row>
    <row r="56" spans="1:16" ht="18.75" customHeight="1">
      <c r="A56" s="817"/>
      <c r="B56" s="804" t="s">
        <v>23</v>
      </c>
      <c r="C56" s="290">
        <v>1</v>
      </c>
      <c r="D56" s="295">
        <v>31.139000157832992</v>
      </c>
      <c r="E56" s="796">
        <v>31.913816910317042</v>
      </c>
      <c r="F56" s="295">
        <v>33.48705667471873</v>
      </c>
      <c r="G56" s="796">
        <v>31.139000157832992</v>
      </c>
      <c r="H56" s="295">
        <v>31.913816910317042</v>
      </c>
      <c r="I56" s="796">
        <v>31.913816910317042</v>
      </c>
      <c r="J56" s="194"/>
      <c r="K56" s="785">
        <f t="shared" si="2"/>
        <v>32.113422663296454</v>
      </c>
      <c r="L56" s="783">
        <f t="shared" si="3"/>
        <v>33.48705667471873</v>
      </c>
      <c r="M56" s="789">
        <f t="shared" si="4"/>
        <v>31.139000157832992</v>
      </c>
      <c r="N56" s="777"/>
      <c r="O56" s="777"/>
      <c r="P56" s="777"/>
    </row>
    <row r="57" spans="1:16" ht="18.75" customHeight="1">
      <c r="A57" s="818"/>
      <c r="B57" s="819" t="s">
        <v>148</v>
      </c>
      <c r="C57" s="401">
        <v>1</v>
      </c>
      <c r="D57" s="407">
        <v>36.029728168343865</v>
      </c>
      <c r="E57" s="820">
        <v>35.223745067191778</v>
      </c>
      <c r="F57" s="407">
        <v>38.695406220569438</v>
      </c>
      <c r="G57" s="820">
        <v>35.223745067191778</v>
      </c>
      <c r="H57" s="407">
        <v>35.223745067191778</v>
      </c>
      <c r="I57" s="820">
        <v>35.223745067191778</v>
      </c>
      <c r="J57" s="821"/>
      <c r="K57" s="785">
        <f t="shared" si="2"/>
        <v>36.293156130824215</v>
      </c>
      <c r="L57" s="783">
        <f t="shared" si="3"/>
        <v>38.695406220569438</v>
      </c>
      <c r="M57" s="789">
        <f t="shared" si="4"/>
        <v>35.223745067191778</v>
      </c>
      <c r="N57" s="777"/>
      <c r="O57" s="777"/>
      <c r="P57" s="777"/>
    </row>
    <row r="58" spans="1:16" ht="18.75" customHeight="1">
      <c r="A58" s="813">
        <v>43531</v>
      </c>
      <c r="B58" s="814" t="s">
        <v>8</v>
      </c>
      <c r="C58" s="781">
        <v>1</v>
      </c>
      <c r="D58" s="815">
        <v>41.407308755217045</v>
      </c>
      <c r="E58" s="816">
        <v>44.994859749831733</v>
      </c>
      <c r="F58" s="815">
        <v>44.364832976656466</v>
      </c>
      <c r="G58" s="816">
        <v>41.407308755217045</v>
      </c>
      <c r="H58" s="815">
        <v>44.994859749831733</v>
      </c>
      <c r="I58" s="816">
        <v>44.994859749831733</v>
      </c>
      <c r="J58" s="788" t="s">
        <v>187</v>
      </c>
      <c r="K58" s="785">
        <f t="shared" si="2"/>
        <v>43.940465307884246</v>
      </c>
      <c r="L58" s="783">
        <f t="shared" si="3"/>
        <v>44.994859749831733</v>
      </c>
      <c r="M58" s="789">
        <f t="shared" si="4"/>
        <v>41.407308755217045</v>
      </c>
      <c r="N58" s="777"/>
      <c r="O58" s="777"/>
      <c r="P58" s="777"/>
    </row>
    <row r="59" spans="1:16" ht="18.75" customHeight="1">
      <c r="A59" s="817"/>
      <c r="B59" s="804" t="s">
        <v>21</v>
      </c>
      <c r="C59" s="290">
        <v>1</v>
      </c>
      <c r="D59" s="295">
        <v>34.449803985649488</v>
      </c>
      <c r="E59" s="796">
        <v>37.884435420504694</v>
      </c>
      <c r="F59" s="295">
        <v>38.899181058072742</v>
      </c>
      <c r="G59" s="796">
        <v>34.449803985649488</v>
      </c>
      <c r="H59" s="295">
        <v>37.884435420504694</v>
      </c>
      <c r="I59" s="796">
        <v>37.884435420504694</v>
      </c>
      <c r="J59" s="194"/>
      <c r="K59" s="785">
        <f t="shared" si="2"/>
        <v>37.279463971182906</v>
      </c>
      <c r="L59" s="783">
        <f t="shared" si="3"/>
        <v>38.899181058072742</v>
      </c>
      <c r="M59" s="789">
        <f t="shared" si="4"/>
        <v>34.449803985649488</v>
      </c>
      <c r="N59" s="777"/>
      <c r="O59" s="777"/>
      <c r="P59" s="777"/>
    </row>
    <row r="60" spans="1:16" ht="18.75" customHeight="1">
      <c r="A60" s="817"/>
      <c r="B60" s="804" t="s">
        <v>22</v>
      </c>
      <c r="C60" s="290">
        <v>1</v>
      </c>
      <c r="D60" s="295">
        <v>36.460903147526402</v>
      </c>
      <c r="E60" s="796">
        <v>28.415237147328938</v>
      </c>
      <c r="F60" s="295">
        <v>40.578636928841057</v>
      </c>
      <c r="G60" s="796">
        <v>36.460903147526402</v>
      </c>
      <c r="H60" s="295">
        <v>28.415237147328938</v>
      </c>
      <c r="I60" s="796">
        <v>28.415237147328938</v>
      </c>
      <c r="J60" s="194"/>
      <c r="K60" s="785">
        <f t="shared" si="2"/>
        <v>33.46750359275633</v>
      </c>
      <c r="L60" s="783">
        <f t="shared" si="3"/>
        <v>40.578636928841057</v>
      </c>
      <c r="M60" s="789">
        <f t="shared" si="4"/>
        <v>28.415237147328938</v>
      </c>
      <c r="N60" s="777"/>
      <c r="O60" s="777"/>
      <c r="P60" s="777"/>
    </row>
    <row r="61" spans="1:16" ht="18.75" customHeight="1">
      <c r="A61" s="817"/>
      <c r="B61" s="804" t="s">
        <v>23</v>
      </c>
      <c r="C61" s="290">
        <v>1</v>
      </c>
      <c r="D61" s="295">
        <v>32.425883069782188</v>
      </c>
      <c r="E61" s="796">
        <v>31.913816910317042</v>
      </c>
      <c r="F61" s="295">
        <v>33.48705667471873</v>
      </c>
      <c r="G61" s="796">
        <v>32.425883069782188</v>
      </c>
      <c r="H61" s="295">
        <v>31.913816910317042</v>
      </c>
      <c r="I61" s="796">
        <v>31.913816910317042</v>
      </c>
      <c r="J61" s="194"/>
      <c r="K61" s="785">
        <f t="shared" si="2"/>
        <v>32.435143391283752</v>
      </c>
      <c r="L61" s="783">
        <f t="shared" si="3"/>
        <v>33.48705667471873</v>
      </c>
      <c r="M61" s="789">
        <f t="shared" si="4"/>
        <v>31.913816910317042</v>
      </c>
      <c r="N61" s="777"/>
      <c r="O61" s="777"/>
      <c r="P61" s="777"/>
    </row>
    <row r="62" spans="1:16" ht="18.75" customHeight="1">
      <c r="A62" s="818"/>
      <c r="B62" s="819" t="s">
        <v>148</v>
      </c>
      <c r="C62" s="401">
        <v>1</v>
      </c>
      <c r="D62" s="407">
        <v>36.185974739543781</v>
      </c>
      <c r="E62" s="820">
        <v>35.802087306995602</v>
      </c>
      <c r="F62" s="407">
        <v>39.332426909572249</v>
      </c>
      <c r="G62" s="820">
        <v>35.802087306995602</v>
      </c>
      <c r="H62" s="407">
        <v>35.802087306995602</v>
      </c>
      <c r="I62" s="820">
        <v>35.802087306995602</v>
      </c>
      <c r="J62" s="821"/>
      <c r="K62" s="785">
        <f t="shared" si="2"/>
        <v>36.780644065776812</v>
      </c>
      <c r="L62" s="783">
        <f t="shared" si="3"/>
        <v>39.332426909572249</v>
      </c>
      <c r="M62" s="789">
        <f t="shared" si="4"/>
        <v>35.802087306995602</v>
      </c>
      <c r="N62" s="777"/>
      <c r="O62" s="777"/>
      <c r="P62" s="777"/>
    </row>
    <row r="63" spans="1:16" ht="18.75" customHeight="1">
      <c r="A63" s="813">
        <v>43530</v>
      </c>
      <c r="B63" s="814" t="s">
        <v>8</v>
      </c>
      <c r="C63" s="781">
        <v>1</v>
      </c>
      <c r="D63" s="815">
        <v>48.205749000396388</v>
      </c>
      <c r="E63" s="816">
        <v>41.455636734576366</v>
      </c>
      <c r="F63" s="815">
        <v>45.701313137810359</v>
      </c>
      <c r="G63" s="816">
        <v>48.205749000396388</v>
      </c>
      <c r="H63" s="815">
        <v>41.455636734576366</v>
      </c>
      <c r="I63" s="816">
        <v>41.455636734576366</v>
      </c>
      <c r="J63" s="788" t="s">
        <v>187</v>
      </c>
      <c r="K63" s="785">
        <f t="shared" si="2"/>
        <v>44.204583901839868</v>
      </c>
      <c r="L63" s="783">
        <f t="shared" si="3"/>
        <v>48.205749000396388</v>
      </c>
      <c r="M63" s="789">
        <f t="shared" si="4"/>
        <v>41.455636734576366</v>
      </c>
      <c r="N63" s="777"/>
      <c r="O63" s="777"/>
      <c r="P63" s="777"/>
    </row>
    <row r="64" spans="1:16" ht="18.75" customHeight="1">
      <c r="A64" s="817"/>
      <c r="B64" s="804" t="s">
        <v>21</v>
      </c>
      <c r="C64" s="290">
        <v>1</v>
      </c>
      <c r="D64" s="295">
        <v>40.412805832691411</v>
      </c>
      <c r="E64" s="796">
        <v>38.80982930703879</v>
      </c>
      <c r="F64" s="295">
        <v>43.65727670075497</v>
      </c>
      <c r="G64" s="796">
        <v>40.412805832691411</v>
      </c>
      <c r="H64" s="295">
        <v>38.80982930703879</v>
      </c>
      <c r="I64" s="796">
        <v>38.80982930703879</v>
      </c>
      <c r="J64" s="194"/>
      <c r="K64" s="785">
        <f t="shared" si="2"/>
        <v>40.42243528688099</v>
      </c>
      <c r="L64" s="783">
        <f t="shared" si="3"/>
        <v>43.65727670075497</v>
      </c>
      <c r="M64" s="789">
        <f t="shared" si="4"/>
        <v>38.80982930703879</v>
      </c>
      <c r="N64" s="777"/>
      <c r="O64" s="777"/>
      <c r="P64" s="777"/>
    </row>
    <row r="65" spans="1:16" ht="18.75" customHeight="1">
      <c r="A65" s="817"/>
      <c r="B65" s="804" t="s">
        <v>22</v>
      </c>
      <c r="C65" s="290">
        <v>1</v>
      </c>
      <c r="D65" s="295">
        <v>45.043071318035864</v>
      </c>
      <c r="E65" s="796">
        <v>30.618123944788731</v>
      </c>
      <c r="F65" s="295">
        <v>36.175087247409778</v>
      </c>
      <c r="G65" s="796">
        <v>45.043071318035864</v>
      </c>
      <c r="H65" s="295">
        <v>30.618123944788731</v>
      </c>
      <c r="I65" s="796">
        <v>30.618123944788731</v>
      </c>
      <c r="J65" s="194"/>
      <c r="K65" s="785">
        <f t="shared" si="2"/>
        <v>35.613601613755776</v>
      </c>
      <c r="L65" s="783">
        <f t="shared" si="3"/>
        <v>45.043071318035864</v>
      </c>
      <c r="M65" s="789">
        <f t="shared" si="4"/>
        <v>30.618123944788731</v>
      </c>
      <c r="N65" s="777"/>
      <c r="O65" s="777"/>
      <c r="P65" s="777"/>
    </row>
    <row r="66" spans="1:16" ht="18.75" customHeight="1">
      <c r="A66" s="817"/>
      <c r="B66" s="804" t="s">
        <v>23</v>
      </c>
      <c r="C66" s="290">
        <v>1</v>
      </c>
      <c r="D66" s="295">
        <v>30.512970285660071</v>
      </c>
      <c r="E66" s="796">
        <v>35.478486562831286</v>
      </c>
      <c r="F66" s="295">
        <v>30.171876182445711</v>
      </c>
      <c r="G66" s="796">
        <v>30.512970285660071</v>
      </c>
      <c r="H66" s="295">
        <v>35.478486562831286</v>
      </c>
      <c r="I66" s="796">
        <v>35.478486562831286</v>
      </c>
      <c r="J66" s="194"/>
      <c r="K66" s="785">
        <f t="shared" si="2"/>
        <v>32.91045489844209</v>
      </c>
      <c r="L66" s="783">
        <f t="shared" si="3"/>
        <v>35.478486562831286</v>
      </c>
      <c r="M66" s="789">
        <f t="shared" si="4"/>
        <v>30.171876182445711</v>
      </c>
      <c r="N66" s="777"/>
      <c r="O66" s="777"/>
      <c r="P66" s="777"/>
    </row>
    <row r="67" spans="1:16" ht="18.75" customHeight="1">
      <c r="A67" s="818"/>
      <c r="B67" s="819" t="s">
        <v>148</v>
      </c>
      <c r="C67" s="401">
        <v>1</v>
      </c>
      <c r="D67" s="407">
        <v>41.043649109195933</v>
      </c>
      <c r="E67" s="820">
        <v>36.590519137308796</v>
      </c>
      <c r="F67" s="407">
        <v>38.926388317105207</v>
      </c>
      <c r="G67" s="820">
        <v>36.590519137308796</v>
      </c>
      <c r="H67" s="407">
        <v>36.590519137308796</v>
      </c>
      <c r="I67" s="820">
        <v>36.590519137308796</v>
      </c>
      <c r="J67" s="821"/>
      <c r="K67" s="785">
        <f t="shared" si="2"/>
        <v>38.287768925229685</v>
      </c>
      <c r="L67" s="783">
        <f t="shared" si="3"/>
        <v>41.043649109195933</v>
      </c>
      <c r="M67" s="789">
        <f t="shared" si="4"/>
        <v>36.590519137308796</v>
      </c>
      <c r="N67" s="777"/>
      <c r="O67" s="777"/>
      <c r="P67" s="777"/>
    </row>
    <row r="68" spans="1:16" ht="18.75" customHeight="1">
      <c r="A68" s="813">
        <v>43529</v>
      </c>
      <c r="B68" s="814" t="s">
        <v>8</v>
      </c>
      <c r="C68" s="781">
        <v>1</v>
      </c>
      <c r="D68" s="815">
        <v>48.205749000396388</v>
      </c>
      <c r="E68" s="816">
        <v>41.198531464722763</v>
      </c>
      <c r="F68" s="815">
        <v>45.701313137810359</v>
      </c>
      <c r="G68" s="816">
        <v>48.205749000396388</v>
      </c>
      <c r="H68" s="815">
        <v>41.198531464722763</v>
      </c>
      <c r="I68" s="816">
        <v>41.198531464722763</v>
      </c>
      <c r="J68" s="788" t="s">
        <v>187</v>
      </c>
      <c r="K68" s="785">
        <f t="shared" si="2"/>
        <v>44.076031266913063</v>
      </c>
      <c r="L68" s="783">
        <f t="shared" si="3"/>
        <v>48.205749000396388</v>
      </c>
      <c r="M68" s="789">
        <f t="shared" si="4"/>
        <v>41.198531464722763</v>
      </c>
      <c r="N68" s="777"/>
      <c r="O68" s="777"/>
      <c r="P68" s="777"/>
    </row>
    <row r="69" spans="1:16" ht="18.75" customHeight="1">
      <c r="A69" s="817"/>
      <c r="B69" s="804" t="s">
        <v>21</v>
      </c>
      <c r="C69" s="290">
        <v>1</v>
      </c>
      <c r="D69" s="295">
        <v>40.412805832691411</v>
      </c>
      <c r="E69" s="796">
        <v>40.845582288010966</v>
      </c>
      <c r="F69" s="295">
        <v>43.65727670075497</v>
      </c>
      <c r="G69" s="796">
        <v>40.412805832691411</v>
      </c>
      <c r="H69" s="295">
        <v>40.845582288010966</v>
      </c>
      <c r="I69" s="796">
        <v>40.845582288010966</v>
      </c>
      <c r="J69" s="194"/>
      <c r="K69" s="785">
        <f t="shared" si="2"/>
        <v>41.440311777367079</v>
      </c>
      <c r="L69" s="783">
        <f t="shared" si="3"/>
        <v>43.65727670075497</v>
      </c>
      <c r="M69" s="789">
        <f t="shared" si="4"/>
        <v>40.412805832691411</v>
      </c>
      <c r="N69" s="777"/>
      <c r="O69" s="777"/>
      <c r="P69" s="777"/>
    </row>
    <row r="70" spans="1:16" ht="18.75" customHeight="1">
      <c r="A70" s="817"/>
      <c r="B70" s="804" t="s">
        <v>22</v>
      </c>
      <c r="C70" s="290">
        <v>1</v>
      </c>
      <c r="D70" s="295">
        <v>45.043071318035864</v>
      </c>
      <c r="E70" s="796">
        <v>27.734300612106097</v>
      </c>
      <c r="F70" s="295">
        <v>36.175087247409778</v>
      </c>
      <c r="G70" s="796">
        <v>45.043071318035864</v>
      </c>
      <c r="H70" s="295">
        <v>27.734300612106097</v>
      </c>
      <c r="I70" s="796">
        <v>27.734300612106097</v>
      </c>
      <c r="J70" s="194"/>
      <c r="K70" s="785">
        <f t="shared" si="2"/>
        <v>34.171689947414457</v>
      </c>
      <c r="L70" s="783">
        <f t="shared" si="3"/>
        <v>45.043071318035864</v>
      </c>
      <c r="M70" s="789">
        <f t="shared" si="4"/>
        <v>27.734300612106097</v>
      </c>
      <c r="N70" s="777"/>
      <c r="O70" s="777"/>
      <c r="P70" s="777"/>
    </row>
    <row r="71" spans="1:16" ht="18.75" customHeight="1">
      <c r="A71" s="817"/>
      <c r="B71" s="804" t="s">
        <v>23</v>
      </c>
      <c r="C71" s="290">
        <v>1</v>
      </c>
      <c r="D71" s="295">
        <v>30.512970285660071</v>
      </c>
      <c r="E71" s="796">
        <v>31.589355250428834</v>
      </c>
      <c r="F71" s="295">
        <v>30.171876182445711</v>
      </c>
      <c r="G71" s="796">
        <v>30.512970285660071</v>
      </c>
      <c r="H71" s="295">
        <v>31.589355250428834</v>
      </c>
      <c r="I71" s="796">
        <v>31.589355250428834</v>
      </c>
      <c r="J71" s="194"/>
      <c r="K71" s="785">
        <f t="shared" si="2"/>
        <v>30.965889242240863</v>
      </c>
      <c r="L71" s="783">
        <f t="shared" si="3"/>
        <v>31.589355250428834</v>
      </c>
      <c r="M71" s="789">
        <f t="shared" si="4"/>
        <v>30.171876182445711</v>
      </c>
      <c r="N71" s="777"/>
      <c r="O71" s="777"/>
      <c r="P71" s="777"/>
    </row>
    <row r="72" spans="1:16" ht="18.75" customHeight="1">
      <c r="A72" s="818"/>
      <c r="B72" s="819" t="s">
        <v>148</v>
      </c>
      <c r="C72" s="401">
        <v>1</v>
      </c>
      <c r="D72" s="407">
        <v>41.043649109195933</v>
      </c>
      <c r="E72" s="820">
        <v>35.341942403817164</v>
      </c>
      <c r="F72" s="407">
        <v>38.926388317105207</v>
      </c>
      <c r="G72" s="820">
        <v>35.341942403817164</v>
      </c>
      <c r="H72" s="407">
        <v>35.341942403817164</v>
      </c>
      <c r="I72" s="820">
        <v>35.341942403817164</v>
      </c>
      <c r="J72" s="821"/>
      <c r="K72" s="785">
        <f t="shared" si="2"/>
        <v>37.663480558483869</v>
      </c>
      <c r="L72" s="783">
        <f t="shared" si="3"/>
        <v>41.043649109195933</v>
      </c>
      <c r="M72" s="789">
        <f t="shared" si="4"/>
        <v>35.341942403817164</v>
      </c>
      <c r="N72" s="777"/>
      <c r="O72" s="777"/>
      <c r="P72" s="777"/>
    </row>
    <row r="73" spans="1:16" ht="18.75" customHeight="1">
      <c r="A73" s="813">
        <v>43528</v>
      </c>
      <c r="B73" s="814" t="s">
        <v>8</v>
      </c>
      <c r="C73" s="781">
        <v>1</v>
      </c>
      <c r="D73" s="815">
        <v>48.205749000396388</v>
      </c>
      <c r="E73" s="816">
        <v>41.198531464722763</v>
      </c>
      <c r="F73" s="815">
        <v>45.701313137810359</v>
      </c>
      <c r="G73" s="816">
        <v>48.205749000396388</v>
      </c>
      <c r="H73" s="815">
        <v>41.198531464722763</v>
      </c>
      <c r="I73" s="816">
        <v>41.198531464722763</v>
      </c>
      <c r="J73" s="788" t="s">
        <v>187</v>
      </c>
      <c r="K73" s="785">
        <f t="shared" si="2"/>
        <v>44.076031266913063</v>
      </c>
      <c r="L73" s="783">
        <f t="shared" si="3"/>
        <v>48.205749000396388</v>
      </c>
      <c r="M73" s="789">
        <f t="shared" si="4"/>
        <v>41.198531464722763</v>
      </c>
      <c r="N73" s="777"/>
      <c r="O73" s="777"/>
      <c r="P73" s="777"/>
    </row>
    <row r="74" spans="1:16" ht="18.75" customHeight="1">
      <c r="A74" s="845"/>
      <c r="B74" s="97" t="s">
        <v>21</v>
      </c>
      <c r="C74" s="290">
        <v>1</v>
      </c>
      <c r="D74" s="295">
        <v>40.412805832691411</v>
      </c>
      <c r="E74" s="796">
        <v>40.845582288010966</v>
      </c>
      <c r="F74" s="295">
        <v>43.65727670075497</v>
      </c>
      <c r="G74" s="796">
        <v>40.412805832691411</v>
      </c>
      <c r="H74" s="295">
        <v>40.845582288010966</v>
      </c>
      <c r="I74" s="796">
        <v>40.845582288010966</v>
      </c>
      <c r="J74" s="194"/>
      <c r="K74" s="785">
        <f t="shared" si="2"/>
        <v>41.440311777367079</v>
      </c>
      <c r="L74" s="783">
        <f t="shared" si="3"/>
        <v>43.65727670075497</v>
      </c>
      <c r="M74" s="789">
        <f t="shared" si="4"/>
        <v>40.412805832691411</v>
      </c>
      <c r="N74" s="777"/>
      <c r="O74" s="777"/>
      <c r="P74" s="777"/>
    </row>
    <row r="75" spans="1:16" ht="18.75" customHeight="1">
      <c r="A75" s="845"/>
      <c r="B75" s="804" t="s">
        <v>22</v>
      </c>
      <c r="C75" s="290">
        <v>1</v>
      </c>
      <c r="D75" s="295">
        <v>45.043071318035864</v>
      </c>
      <c r="E75" s="796">
        <v>27.734300612106097</v>
      </c>
      <c r="F75" s="295">
        <v>36.175087247409778</v>
      </c>
      <c r="G75" s="796">
        <v>45.043071318035864</v>
      </c>
      <c r="H75" s="295">
        <v>27.734300612106097</v>
      </c>
      <c r="I75" s="796">
        <v>27.734300612106097</v>
      </c>
      <c r="J75" s="194"/>
      <c r="K75" s="785">
        <f t="shared" si="2"/>
        <v>34.171689947414457</v>
      </c>
      <c r="L75" s="783">
        <f t="shared" si="3"/>
        <v>45.043071318035864</v>
      </c>
      <c r="M75" s="789">
        <f t="shared" si="4"/>
        <v>27.734300612106097</v>
      </c>
      <c r="N75" s="777"/>
      <c r="O75" s="777"/>
      <c r="P75" s="777"/>
    </row>
    <row r="76" spans="1:16" ht="18.75" customHeight="1">
      <c r="A76" s="845"/>
      <c r="B76" s="804" t="s">
        <v>23</v>
      </c>
      <c r="C76" s="290">
        <v>1</v>
      </c>
      <c r="D76" s="295">
        <v>30.512970285660071</v>
      </c>
      <c r="E76" s="796">
        <v>31.589355250428834</v>
      </c>
      <c r="F76" s="295">
        <v>30.171876182445711</v>
      </c>
      <c r="G76" s="796">
        <v>30.512970285660071</v>
      </c>
      <c r="H76" s="295">
        <v>31.589355250428834</v>
      </c>
      <c r="I76" s="796">
        <v>31.589355250428834</v>
      </c>
      <c r="J76" s="194"/>
      <c r="K76" s="785">
        <f t="shared" si="2"/>
        <v>30.965889242240863</v>
      </c>
      <c r="L76" s="783">
        <f t="shared" si="3"/>
        <v>31.589355250428834</v>
      </c>
      <c r="M76" s="789">
        <f t="shared" si="4"/>
        <v>30.171876182445711</v>
      </c>
      <c r="N76" s="777"/>
      <c r="O76" s="777"/>
      <c r="P76" s="777"/>
    </row>
    <row r="77" spans="1:16" ht="18.75" customHeight="1">
      <c r="A77" s="848"/>
      <c r="B77" s="819" t="s">
        <v>148</v>
      </c>
      <c r="C77" s="401">
        <v>1</v>
      </c>
      <c r="D77" s="407">
        <v>41.043649109195933</v>
      </c>
      <c r="E77" s="820">
        <v>35.341942403817164</v>
      </c>
      <c r="F77" s="407">
        <v>38.926388317105207</v>
      </c>
      <c r="G77" s="820">
        <v>35.341942403817164</v>
      </c>
      <c r="H77" s="407">
        <v>35.341942403817164</v>
      </c>
      <c r="I77" s="820">
        <v>35.341942403817164</v>
      </c>
      <c r="J77" s="821"/>
      <c r="K77" s="785">
        <f t="shared" si="2"/>
        <v>37.663480558483869</v>
      </c>
      <c r="L77" s="783">
        <f t="shared" si="3"/>
        <v>41.043649109195933</v>
      </c>
      <c r="M77" s="789">
        <f t="shared" si="4"/>
        <v>35.341942403817164</v>
      </c>
      <c r="N77" s="777"/>
      <c r="O77" s="777"/>
      <c r="P77" s="777"/>
    </row>
    <row r="78" spans="1:16">
      <c r="A78" s="813">
        <v>43525</v>
      </c>
      <c r="B78" s="849" t="s">
        <v>8</v>
      </c>
      <c r="C78" s="781">
        <v>1</v>
      </c>
      <c r="D78" s="783">
        <v>48.205749000396388</v>
      </c>
      <c r="E78" s="785">
        <v>41.198531464722763</v>
      </c>
      <c r="F78" s="783">
        <v>45.701313137810359</v>
      </c>
      <c r="G78" s="785">
        <v>48.205749000396388</v>
      </c>
      <c r="H78" s="783">
        <v>41.198531464722763</v>
      </c>
      <c r="I78" s="785">
        <v>41.198531464722763</v>
      </c>
      <c r="J78" s="788" t="s">
        <v>187</v>
      </c>
      <c r="K78" s="785">
        <f t="shared" si="2"/>
        <v>44.076031266913063</v>
      </c>
      <c r="L78" s="783">
        <f t="shared" si="3"/>
        <v>48.205749000396388</v>
      </c>
      <c r="M78" s="789">
        <f t="shared" si="4"/>
        <v>41.198531464722763</v>
      </c>
      <c r="N78" s="777"/>
      <c r="O78" s="777"/>
      <c r="P78" s="777"/>
    </row>
    <row r="79" spans="1:16">
      <c r="A79" s="817"/>
      <c r="B79" s="543" t="s">
        <v>21</v>
      </c>
      <c r="C79" s="290">
        <v>1</v>
      </c>
      <c r="D79" s="790">
        <v>40.412805832691411</v>
      </c>
      <c r="E79" s="792">
        <v>40.845582288010966</v>
      </c>
      <c r="F79" s="790">
        <v>43.65727670075497</v>
      </c>
      <c r="G79" s="792">
        <v>40.412805832691411</v>
      </c>
      <c r="H79" s="790">
        <v>40.845582288010966</v>
      </c>
      <c r="I79" s="792">
        <v>40.845582288010966</v>
      </c>
      <c r="J79" s="194"/>
      <c r="K79" s="785">
        <f t="shared" si="2"/>
        <v>41.440311777367079</v>
      </c>
      <c r="L79" s="783">
        <f t="shared" si="3"/>
        <v>43.65727670075497</v>
      </c>
      <c r="M79" s="789">
        <f t="shared" si="4"/>
        <v>40.412805832691411</v>
      </c>
      <c r="N79" s="777"/>
      <c r="O79" s="777"/>
      <c r="P79" s="777"/>
    </row>
    <row r="80" spans="1:16">
      <c r="A80" s="817"/>
      <c r="B80" s="543" t="s">
        <v>22</v>
      </c>
      <c r="C80" s="290">
        <v>1</v>
      </c>
      <c r="D80" s="790">
        <v>45.043071318035864</v>
      </c>
      <c r="E80" s="792">
        <v>27.734300612106097</v>
      </c>
      <c r="F80" s="790">
        <v>36.175087247409778</v>
      </c>
      <c r="G80" s="792">
        <v>45.043071318035864</v>
      </c>
      <c r="H80" s="790">
        <v>27.734300612106097</v>
      </c>
      <c r="I80" s="792">
        <v>27.734300612106097</v>
      </c>
      <c r="J80" s="194"/>
      <c r="K80" s="785">
        <f t="shared" si="2"/>
        <v>34.171689947414457</v>
      </c>
      <c r="L80" s="783">
        <f t="shared" si="3"/>
        <v>45.043071318035864</v>
      </c>
      <c r="M80" s="789">
        <f t="shared" si="4"/>
        <v>27.734300612106097</v>
      </c>
      <c r="N80" s="777"/>
      <c r="O80" s="777"/>
      <c r="P80" s="777"/>
    </row>
    <row r="81" spans="1:16">
      <c r="A81" s="817"/>
      <c r="B81" s="543" t="s">
        <v>23</v>
      </c>
      <c r="C81" s="290">
        <v>1</v>
      </c>
      <c r="D81" s="790">
        <v>30.512970285660071</v>
      </c>
      <c r="E81" s="792">
        <v>31.589355250428834</v>
      </c>
      <c r="F81" s="790">
        <v>30.171876182445711</v>
      </c>
      <c r="G81" s="792">
        <v>30.512970285660071</v>
      </c>
      <c r="H81" s="790">
        <v>31.589355250428834</v>
      </c>
      <c r="I81" s="792">
        <v>31.589355250428834</v>
      </c>
      <c r="J81" s="194"/>
      <c r="K81" s="785">
        <f t="shared" si="2"/>
        <v>30.965889242240863</v>
      </c>
      <c r="L81" s="783">
        <f t="shared" si="3"/>
        <v>31.589355250428834</v>
      </c>
      <c r="M81" s="789">
        <f t="shared" si="4"/>
        <v>30.171876182445711</v>
      </c>
      <c r="N81" s="777"/>
      <c r="O81" s="777"/>
      <c r="P81" s="777"/>
    </row>
    <row r="82" spans="1:16">
      <c r="A82" s="818"/>
      <c r="B82" s="850" t="s">
        <v>148</v>
      </c>
      <c r="C82" s="401">
        <v>1</v>
      </c>
      <c r="D82" s="856">
        <v>41.043649109195933</v>
      </c>
      <c r="E82" s="858">
        <v>35.341942403817164</v>
      </c>
      <c r="F82" s="856">
        <v>38.926388317105207</v>
      </c>
      <c r="G82" s="858">
        <v>35.341942403817164</v>
      </c>
      <c r="H82" s="856">
        <v>35.341942403817164</v>
      </c>
      <c r="I82" s="858">
        <v>35.341942403817164</v>
      </c>
      <c r="J82" s="821"/>
      <c r="K82" s="785">
        <f t="shared" si="2"/>
        <v>37.663480558483869</v>
      </c>
      <c r="L82" s="783">
        <f t="shared" si="3"/>
        <v>41.043649109195933</v>
      </c>
      <c r="M82" s="789">
        <f t="shared" si="4"/>
        <v>35.341942403817164</v>
      </c>
      <c r="N82" s="777"/>
      <c r="O82" s="777"/>
      <c r="P82" s="777"/>
    </row>
    <row r="83" spans="1:16" ht="18.75" customHeight="1">
      <c r="A83" s="860">
        <v>43524</v>
      </c>
      <c r="B83" s="814" t="s">
        <v>8</v>
      </c>
      <c r="C83" s="781">
        <v>1</v>
      </c>
      <c r="D83" s="815">
        <v>45.066308875477297</v>
      </c>
      <c r="E83" s="816">
        <v>42.067074117805596</v>
      </c>
      <c r="F83" s="815">
        <v>44.467465548735362</v>
      </c>
      <c r="G83" s="816">
        <v>45.066308875477297</v>
      </c>
      <c r="H83" s="815">
        <v>42.067074117805596</v>
      </c>
      <c r="I83" s="816">
        <v>42.067074117805596</v>
      </c>
      <c r="J83" s="788" t="s">
        <v>187</v>
      </c>
      <c r="K83" s="785">
        <f t="shared" si="2"/>
        <v>43.416980664955958</v>
      </c>
      <c r="L83" s="783">
        <f t="shared" si="3"/>
        <v>45.066308875477297</v>
      </c>
      <c r="M83" s="789">
        <f t="shared" si="4"/>
        <v>42.067074117805596</v>
      </c>
      <c r="N83" s="777"/>
      <c r="O83" s="777"/>
      <c r="P83" s="777"/>
    </row>
    <row r="84" spans="1:16" ht="18.75" customHeight="1">
      <c r="A84" s="817"/>
      <c r="B84" s="804" t="s">
        <v>21</v>
      </c>
      <c r="C84" s="290">
        <v>1</v>
      </c>
      <c r="D84" s="295">
        <v>37.769759591837563</v>
      </c>
      <c r="E84" s="796">
        <v>36.173067137202032</v>
      </c>
      <c r="F84" s="295">
        <v>43.148169920894624</v>
      </c>
      <c r="G84" s="796">
        <v>37.769759591837563</v>
      </c>
      <c r="H84" s="295">
        <v>36.173067137202032</v>
      </c>
      <c r="I84" s="796">
        <v>36.173067137202032</v>
      </c>
      <c r="J84" s="194"/>
      <c r="K84" s="785">
        <f t="shared" si="2"/>
        <v>38.316015946784063</v>
      </c>
      <c r="L84" s="783">
        <f t="shared" si="3"/>
        <v>43.148169920894624</v>
      </c>
      <c r="M84" s="789">
        <f t="shared" si="4"/>
        <v>36.173067137202032</v>
      </c>
      <c r="N84" s="777"/>
      <c r="O84" s="777"/>
      <c r="P84" s="777"/>
    </row>
    <row r="85" spans="1:16" ht="18.75" customHeight="1">
      <c r="A85" s="817"/>
      <c r="B85" s="804" t="s">
        <v>22</v>
      </c>
      <c r="C85" s="290">
        <v>1</v>
      </c>
      <c r="D85" s="295">
        <v>36.945415012765551</v>
      </c>
      <c r="E85" s="796">
        <v>28.673368815296669</v>
      </c>
      <c r="F85" s="295">
        <v>28.379270185206831</v>
      </c>
      <c r="G85" s="796">
        <v>36.945415012765551</v>
      </c>
      <c r="H85" s="295">
        <v>28.673368815296669</v>
      </c>
      <c r="I85" s="796">
        <v>28.673368815296669</v>
      </c>
      <c r="J85" s="194"/>
      <c r="K85" s="785">
        <f t="shared" si="2"/>
        <v>30.667855707141431</v>
      </c>
      <c r="L85" s="783">
        <f t="shared" si="3"/>
        <v>36.945415012765551</v>
      </c>
      <c r="M85" s="789">
        <f t="shared" si="4"/>
        <v>28.379270185206831</v>
      </c>
      <c r="N85" s="777"/>
      <c r="O85" s="777"/>
      <c r="P85" s="777"/>
    </row>
    <row r="86" spans="1:16" ht="18.75" customHeight="1">
      <c r="A86" s="817"/>
      <c r="B86" s="804" t="s">
        <v>23</v>
      </c>
      <c r="C86" s="290">
        <v>1</v>
      </c>
      <c r="D86" s="295">
        <v>30.257324374971432</v>
      </c>
      <c r="E86" s="796">
        <v>33.233853688399144</v>
      </c>
      <c r="F86" s="295">
        <v>33.490122992473729</v>
      </c>
      <c r="G86" s="796">
        <v>30.257324374971432</v>
      </c>
      <c r="H86" s="295">
        <v>33.233853688399144</v>
      </c>
      <c r="I86" s="796">
        <v>33.233853688399144</v>
      </c>
      <c r="J86" s="194"/>
      <c r="K86" s="785">
        <f t="shared" si="2"/>
        <v>32.553788686060862</v>
      </c>
      <c r="L86" s="783">
        <f t="shared" si="3"/>
        <v>33.490122992473729</v>
      </c>
      <c r="M86" s="789">
        <f t="shared" si="4"/>
        <v>30.257324374971432</v>
      </c>
      <c r="N86" s="777"/>
      <c r="O86" s="777"/>
      <c r="P86" s="777"/>
    </row>
    <row r="87" spans="1:16" ht="18.75" customHeight="1">
      <c r="A87" s="818"/>
      <c r="B87" s="819" t="s">
        <v>148</v>
      </c>
      <c r="C87" s="401">
        <v>1</v>
      </c>
      <c r="D87" s="407">
        <v>37.509701963762964</v>
      </c>
      <c r="E87" s="820">
        <v>35.036840939675862</v>
      </c>
      <c r="F87" s="407">
        <v>37.371257161827636</v>
      </c>
      <c r="G87" s="820">
        <v>35.036840939675862</v>
      </c>
      <c r="H87" s="407">
        <v>35.036840939675862</v>
      </c>
      <c r="I87" s="820">
        <v>35.036840939675862</v>
      </c>
      <c r="J87" s="821"/>
      <c r="K87" s="785">
        <f t="shared" si="2"/>
        <v>36.238660251235579</v>
      </c>
      <c r="L87" s="783">
        <f t="shared" si="3"/>
        <v>37.509701963762964</v>
      </c>
      <c r="M87" s="789">
        <f t="shared" si="4"/>
        <v>35.036840939675862</v>
      </c>
      <c r="N87" s="777"/>
      <c r="O87" s="777"/>
      <c r="P87" s="777"/>
    </row>
    <row r="88" spans="1:16" ht="18.75" customHeight="1">
      <c r="A88" s="813">
        <v>43523</v>
      </c>
      <c r="B88" s="814" t="s">
        <v>8</v>
      </c>
      <c r="C88" s="781">
        <v>1</v>
      </c>
      <c r="D88" s="815">
        <v>44.100861815163796</v>
      </c>
      <c r="E88" s="816">
        <v>42.681490790616429</v>
      </c>
      <c r="F88" s="815">
        <v>44.467465548735362</v>
      </c>
      <c r="G88" s="816">
        <v>44.100861815163796</v>
      </c>
      <c r="H88" s="815">
        <v>42.681490790616429</v>
      </c>
      <c r="I88" s="816">
        <v>42.681490790616429</v>
      </c>
      <c r="J88" s="788" t="s">
        <v>187</v>
      </c>
      <c r="K88" s="785">
        <f t="shared" si="2"/>
        <v>43.482827236283008</v>
      </c>
      <c r="L88" s="783">
        <f t="shared" si="3"/>
        <v>44.467465548735362</v>
      </c>
      <c r="M88" s="789">
        <f t="shared" si="4"/>
        <v>42.681490790616429</v>
      </c>
      <c r="N88" s="777"/>
      <c r="O88" s="777"/>
      <c r="P88" s="777"/>
    </row>
    <row r="89" spans="1:16" ht="18.75" customHeight="1">
      <c r="A89" s="817"/>
      <c r="B89" s="804" t="s">
        <v>21</v>
      </c>
      <c r="C89" s="290">
        <v>1</v>
      </c>
      <c r="D89" s="295">
        <v>33.346457255638455</v>
      </c>
      <c r="E89" s="796">
        <v>37.884435420504694</v>
      </c>
      <c r="F89" s="295">
        <v>43.148169920894624</v>
      </c>
      <c r="G89" s="796">
        <v>33.346457255638455</v>
      </c>
      <c r="H89" s="295">
        <v>37.884435420504694</v>
      </c>
      <c r="I89" s="796">
        <v>37.884435420504694</v>
      </c>
      <c r="J89" s="194"/>
      <c r="K89" s="785">
        <f t="shared" si="2"/>
        <v>38.065874504385619</v>
      </c>
      <c r="L89" s="783">
        <f t="shared" si="3"/>
        <v>43.148169920894624</v>
      </c>
      <c r="M89" s="789">
        <f t="shared" si="4"/>
        <v>33.346457255638455</v>
      </c>
      <c r="N89" s="777"/>
      <c r="O89" s="777"/>
      <c r="P89" s="777"/>
    </row>
    <row r="90" spans="1:16" ht="18.75" customHeight="1">
      <c r="A90" s="817"/>
      <c r="B90" s="804" t="s">
        <v>22</v>
      </c>
      <c r="C90" s="290">
        <v>1</v>
      </c>
      <c r="D90" s="295">
        <v>35.532593444740229</v>
      </c>
      <c r="E90" s="796">
        <v>28.415237147328938</v>
      </c>
      <c r="F90" s="295">
        <v>28.379270185206831</v>
      </c>
      <c r="G90" s="796">
        <v>35.532593444740229</v>
      </c>
      <c r="H90" s="295">
        <v>28.415237147328938</v>
      </c>
      <c r="I90" s="796">
        <v>28.415237147328938</v>
      </c>
      <c r="J90" s="194"/>
      <c r="K90" s="785">
        <f t="shared" si="2"/>
        <v>30.185584481151235</v>
      </c>
      <c r="L90" s="783">
        <f t="shared" si="3"/>
        <v>35.532593444740229</v>
      </c>
      <c r="M90" s="789">
        <f t="shared" si="4"/>
        <v>28.379270185206831</v>
      </c>
      <c r="N90" s="777"/>
      <c r="O90" s="777"/>
      <c r="P90" s="777"/>
    </row>
    <row r="91" spans="1:16" ht="18.75" customHeight="1">
      <c r="A91" s="817"/>
      <c r="B91" s="804" t="s">
        <v>23</v>
      </c>
      <c r="C91" s="290">
        <v>1</v>
      </c>
      <c r="D91" s="295">
        <v>31.139000157832992</v>
      </c>
      <c r="E91" s="796">
        <v>31.913816910317042</v>
      </c>
      <c r="F91" s="295">
        <v>32.0905776670972</v>
      </c>
      <c r="G91" s="796">
        <v>31.139000157832992</v>
      </c>
      <c r="H91" s="295">
        <v>31.913816910317042</v>
      </c>
      <c r="I91" s="796">
        <v>31.913816910317042</v>
      </c>
      <c r="J91" s="194"/>
      <c r="K91" s="785">
        <f t="shared" si="2"/>
        <v>31.764302911391066</v>
      </c>
      <c r="L91" s="783">
        <f t="shared" si="3"/>
        <v>32.0905776670972</v>
      </c>
      <c r="M91" s="789">
        <f t="shared" si="4"/>
        <v>31.139000157832992</v>
      </c>
      <c r="N91" s="777"/>
      <c r="O91" s="777"/>
      <c r="P91" s="777"/>
    </row>
    <row r="92" spans="1:16" ht="18.75" customHeight="1">
      <c r="A92" s="818"/>
      <c r="B92" s="819" t="s">
        <v>148</v>
      </c>
      <c r="C92" s="401">
        <v>1</v>
      </c>
      <c r="D92" s="407">
        <v>36.029728168343865</v>
      </c>
      <c r="E92" s="820">
        <v>35.223745067191778</v>
      </c>
      <c r="F92" s="407">
        <v>37.021370830483505</v>
      </c>
      <c r="G92" s="820">
        <v>35.223745067191778</v>
      </c>
      <c r="H92" s="407">
        <v>35.223745067191778</v>
      </c>
      <c r="I92" s="820">
        <v>35.223745067191778</v>
      </c>
      <c r="J92" s="821"/>
      <c r="K92" s="785">
        <f t="shared" si="2"/>
        <v>35.874647283302728</v>
      </c>
      <c r="L92" s="783">
        <f t="shared" si="3"/>
        <v>37.021370830483505</v>
      </c>
      <c r="M92" s="789">
        <f t="shared" si="4"/>
        <v>35.223745067191778</v>
      </c>
      <c r="N92" s="777"/>
      <c r="O92" s="777"/>
      <c r="P92" s="777"/>
    </row>
    <row r="93" spans="1:16" ht="18.75" customHeight="1">
      <c r="A93" s="813">
        <v>43522</v>
      </c>
      <c r="B93" s="814" t="s">
        <v>8</v>
      </c>
      <c r="C93" s="781">
        <v>1</v>
      </c>
      <c r="D93" s="815">
        <v>44.100861815163796</v>
      </c>
      <c r="E93" s="816">
        <v>42.681490790616429</v>
      </c>
      <c r="F93" s="815">
        <v>44.467465548735362</v>
      </c>
      <c r="G93" s="816">
        <v>44.100861815163796</v>
      </c>
      <c r="H93" s="815">
        <v>42.681490790616429</v>
      </c>
      <c r="I93" s="816">
        <v>42.681490790616429</v>
      </c>
      <c r="J93" s="788" t="s">
        <v>187</v>
      </c>
      <c r="K93" s="785">
        <f t="shared" si="2"/>
        <v>43.482827236283008</v>
      </c>
      <c r="L93" s="783">
        <f t="shared" si="3"/>
        <v>44.467465548735362</v>
      </c>
      <c r="M93" s="789">
        <f t="shared" si="4"/>
        <v>42.681490790616429</v>
      </c>
      <c r="N93" s="777"/>
      <c r="O93" s="777"/>
      <c r="P93" s="777"/>
    </row>
    <row r="94" spans="1:16" ht="18.75" customHeight="1">
      <c r="A94" s="817"/>
      <c r="B94" s="804" t="s">
        <v>21</v>
      </c>
      <c r="C94" s="290">
        <v>1</v>
      </c>
      <c r="D94" s="295">
        <v>33.346457255638455</v>
      </c>
      <c r="E94" s="796">
        <v>37.884435420504694</v>
      </c>
      <c r="F94" s="295">
        <v>43.148169920894624</v>
      </c>
      <c r="G94" s="796">
        <v>33.346457255638455</v>
      </c>
      <c r="H94" s="295">
        <v>37.884435420504694</v>
      </c>
      <c r="I94" s="796">
        <v>37.884435420504694</v>
      </c>
      <c r="J94" s="194"/>
      <c r="K94" s="785">
        <f t="shared" si="2"/>
        <v>38.065874504385619</v>
      </c>
      <c r="L94" s="783">
        <f t="shared" si="3"/>
        <v>43.148169920894624</v>
      </c>
      <c r="M94" s="789">
        <f t="shared" si="4"/>
        <v>33.346457255638455</v>
      </c>
      <c r="N94" s="777"/>
      <c r="O94" s="777"/>
      <c r="P94" s="777"/>
    </row>
    <row r="95" spans="1:16" ht="18.75" customHeight="1">
      <c r="A95" s="817"/>
      <c r="B95" s="804" t="s">
        <v>22</v>
      </c>
      <c r="C95" s="290">
        <v>1</v>
      </c>
      <c r="D95" s="295">
        <v>35.532593444740229</v>
      </c>
      <c r="E95" s="796">
        <v>28.415237147328938</v>
      </c>
      <c r="F95" s="295">
        <v>28.379270185206831</v>
      </c>
      <c r="G95" s="796">
        <v>35.532593444740229</v>
      </c>
      <c r="H95" s="295">
        <v>28.415237147328938</v>
      </c>
      <c r="I95" s="796">
        <v>28.415237147328938</v>
      </c>
      <c r="J95" s="194"/>
      <c r="K95" s="785">
        <f t="shared" si="2"/>
        <v>30.185584481151235</v>
      </c>
      <c r="L95" s="783">
        <f t="shared" si="3"/>
        <v>35.532593444740229</v>
      </c>
      <c r="M95" s="789">
        <f t="shared" si="4"/>
        <v>28.379270185206831</v>
      </c>
      <c r="N95" s="777"/>
      <c r="O95" s="777"/>
      <c r="P95" s="777"/>
    </row>
    <row r="96" spans="1:16" ht="18.75" customHeight="1">
      <c r="A96" s="817"/>
      <c r="B96" s="804" t="s">
        <v>23</v>
      </c>
      <c r="C96" s="290">
        <v>1</v>
      </c>
      <c r="D96" s="295">
        <v>31.139000157832992</v>
      </c>
      <c r="E96" s="796">
        <v>31.913816910317042</v>
      </c>
      <c r="F96" s="295">
        <v>32.0905776670972</v>
      </c>
      <c r="G96" s="796">
        <v>31.139000157832992</v>
      </c>
      <c r="H96" s="295">
        <v>31.913816910317042</v>
      </c>
      <c r="I96" s="796">
        <v>31.913816910317042</v>
      </c>
      <c r="J96" s="194"/>
      <c r="K96" s="785">
        <f t="shared" si="2"/>
        <v>31.764302911391066</v>
      </c>
      <c r="L96" s="783">
        <f t="shared" si="3"/>
        <v>32.0905776670972</v>
      </c>
      <c r="M96" s="789">
        <f t="shared" si="4"/>
        <v>31.139000157832992</v>
      </c>
      <c r="N96" s="777"/>
      <c r="O96" s="777"/>
      <c r="P96" s="777"/>
    </row>
    <row r="97" spans="1:16" ht="18.75" customHeight="1">
      <c r="A97" s="818"/>
      <c r="B97" s="819" t="s">
        <v>148</v>
      </c>
      <c r="C97" s="401">
        <v>1</v>
      </c>
      <c r="D97" s="407">
        <v>36.029728168343865</v>
      </c>
      <c r="E97" s="820">
        <v>35.223745067191778</v>
      </c>
      <c r="F97" s="407">
        <v>37.021370830483505</v>
      </c>
      <c r="G97" s="820">
        <v>35.223745067191778</v>
      </c>
      <c r="H97" s="407">
        <v>35.223745067191778</v>
      </c>
      <c r="I97" s="820">
        <v>35.223745067191778</v>
      </c>
      <c r="J97" s="821"/>
      <c r="K97" s="785">
        <f t="shared" si="2"/>
        <v>35.874647283302728</v>
      </c>
      <c r="L97" s="783">
        <f t="shared" si="3"/>
        <v>37.021370830483505</v>
      </c>
      <c r="M97" s="789">
        <f t="shared" si="4"/>
        <v>35.223745067191778</v>
      </c>
      <c r="N97" s="777"/>
      <c r="O97" s="777"/>
      <c r="P97" s="777"/>
    </row>
    <row r="98" spans="1:16" ht="18.75" customHeight="1">
      <c r="A98" s="813">
        <v>43521</v>
      </c>
      <c r="B98" s="814" t="s">
        <v>8</v>
      </c>
      <c r="C98" s="781">
        <v>1</v>
      </c>
      <c r="D98" s="815">
        <v>44.100861815163796</v>
      </c>
      <c r="E98" s="816">
        <v>42.681490790616429</v>
      </c>
      <c r="F98" s="815">
        <v>44.467465548735362</v>
      </c>
      <c r="G98" s="816">
        <v>44.100861815163796</v>
      </c>
      <c r="H98" s="815">
        <v>42.681490790616429</v>
      </c>
      <c r="I98" s="816">
        <v>42.681490790616429</v>
      </c>
      <c r="J98" s="881" t="s">
        <v>187</v>
      </c>
      <c r="K98" s="785">
        <f t="shared" si="2"/>
        <v>43.482827236283008</v>
      </c>
      <c r="L98" s="783">
        <f t="shared" si="3"/>
        <v>44.467465548735362</v>
      </c>
      <c r="M98" s="789">
        <f t="shared" si="4"/>
        <v>42.681490790616429</v>
      </c>
      <c r="N98" s="777"/>
      <c r="O98" s="777"/>
      <c r="P98" s="777"/>
    </row>
    <row r="99" spans="1:16" ht="18.75" customHeight="1">
      <c r="A99" s="817"/>
      <c r="B99" s="804" t="s">
        <v>21</v>
      </c>
      <c r="C99" s="290">
        <v>1</v>
      </c>
      <c r="D99" s="295">
        <v>33.346457255638455</v>
      </c>
      <c r="E99" s="796">
        <v>37.884435420504694</v>
      </c>
      <c r="F99" s="295">
        <v>43.148169920894624</v>
      </c>
      <c r="G99" s="796">
        <v>33.346457255638455</v>
      </c>
      <c r="H99" s="295">
        <v>37.884435420504694</v>
      </c>
      <c r="I99" s="796">
        <v>37.884435420504694</v>
      </c>
      <c r="J99" s="885"/>
      <c r="K99" s="785">
        <f t="shared" si="2"/>
        <v>38.065874504385619</v>
      </c>
      <c r="L99" s="783">
        <f t="shared" si="3"/>
        <v>43.148169920894624</v>
      </c>
      <c r="M99" s="789">
        <f t="shared" si="4"/>
        <v>33.346457255638455</v>
      </c>
      <c r="N99" s="777"/>
      <c r="O99" s="777"/>
      <c r="P99" s="777"/>
    </row>
    <row r="100" spans="1:16" ht="18.75" customHeight="1">
      <c r="A100" s="817"/>
      <c r="B100" s="804" t="s">
        <v>22</v>
      </c>
      <c r="C100" s="290">
        <v>1</v>
      </c>
      <c r="D100" s="295">
        <v>35.532593444740229</v>
      </c>
      <c r="E100" s="887">
        <v>28</v>
      </c>
      <c r="F100" s="295">
        <v>28.379270185206831</v>
      </c>
      <c r="G100" s="796">
        <v>35.532593444740229</v>
      </c>
      <c r="H100" s="295">
        <v>28.415237147328938</v>
      </c>
      <c r="I100" s="796">
        <v>28.415237147328938</v>
      </c>
      <c r="J100" s="885"/>
      <c r="K100" s="785">
        <f t="shared" si="2"/>
        <v>30.081775194319</v>
      </c>
      <c r="L100" s="783">
        <f t="shared" si="3"/>
        <v>35.532593444740229</v>
      </c>
      <c r="M100" s="789">
        <f t="shared" si="4"/>
        <v>28</v>
      </c>
      <c r="N100" s="777"/>
      <c r="O100" s="777"/>
      <c r="P100" s="777"/>
    </row>
    <row r="101" spans="1:16" ht="18.75" customHeight="1">
      <c r="A101" s="817"/>
      <c r="B101" s="804" t="s">
        <v>23</v>
      </c>
      <c r="C101" s="290">
        <v>1</v>
      </c>
      <c r="D101" s="295">
        <v>31.139000157832992</v>
      </c>
      <c r="E101" s="796">
        <v>31.913816910317042</v>
      </c>
      <c r="F101" s="300">
        <v>42</v>
      </c>
      <c r="G101" s="796">
        <v>31.139000157832992</v>
      </c>
      <c r="H101" s="295">
        <v>31.913816910317042</v>
      </c>
      <c r="I101" s="796">
        <v>31.913816910317042</v>
      </c>
      <c r="J101" s="885"/>
      <c r="K101" s="785">
        <f t="shared" si="2"/>
        <v>34.241658494616772</v>
      </c>
      <c r="L101" s="783">
        <f t="shared" si="3"/>
        <v>42</v>
      </c>
      <c r="M101" s="789">
        <f t="shared" si="4"/>
        <v>31.139000157832992</v>
      </c>
      <c r="N101" s="777"/>
      <c r="O101" s="777"/>
      <c r="P101" s="777"/>
    </row>
    <row r="102" spans="1:16" ht="18.75" customHeight="1">
      <c r="A102" s="818"/>
      <c r="B102" s="819" t="s">
        <v>148</v>
      </c>
      <c r="C102" s="401">
        <v>1</v>
      </c>
      <c r="D102" s="407">
        <v>36.029728168343865</v>
      </c>
      <c r="E102" s="820">
        <v>35.223745067191778</v>
      </c>
      <c r="F102" s="407">
        <v>37.021370830483505</v>
      </c>
      <c r="G102" s="820">
        <v>35.223745067191778</v>
      </c>
      <c r="H102" s="407">
        <v>35.223745067191778</v>
      </c>
      <c r="I102" s="820">
        <v>35.223745067191778</v>
      </c>
      <c r="J102" s="891"/>
      <c r="K102" s="785">
        <f t="shared" si="2"/>
        <v>35.874647283302728</v>
      </c>
      <c r="L102" s="783">
        <f t="shared" si="3"/>
        <v>37.021370830483505</v>
      </c>
      <c r="M102" s="789">
        <f t="shared" si="4"/>
        <v>35.223745067191778</v>
      </c>
      <c r="N102" s="777"/>
      <c r="O102" s="777"/>
      <c r="P102" s="777"/>
    </row>
    <row r="103" spans="1:16" ht="18.75" customHeight="1">
      <c r="A103" s="813">
        <v>43517</v>
      </c>
      <c r="B103" s="814" t="s">
        <v>8</v>
      </c>
      <c r="C103" s="781">
        <v>1</v>
      </c>
      <c r="D103" s="815">
        <v>44.100861815163796</v>
      </c>
      <c r="E103" s="816">
        <v>42.681490790616429</v>
      </c>
      <c r="F103" s="815">
        <v>44.467465548735362</v>
      </c>
      <c r="G103" s="816">
        <v>44.100861815163796</v>
      </c>
      <c r="H103" s="815">
        <v>42.681490790616429</v>
      </c>
      <c r="I103" s="816">
        <v>42.681490790616429</v>
      </c>
      <c r="J103" s="788" t="s">
        <v>187</v>
      </c>
      <c r="K103" s="785">
        <f t="shared" si="2"/>
        <v>43.482827236283008</v>
      </c>
      <c r="L103" s="783">
        <f t="shared" si="3"/>
        <v>44.467465548735362</v>
      </c>
      <c r="M103" s="789">
        <f t="shared" si="4"/>
        <v>42.681490790616429</v>
      </c>
      <c r="N103" s="777"/>
      <c r="O103" s="777"/>
      <c r="P103" s="777"/>
    </row>
    <row r="104" spans="1:16" ht="18.75" customHeight="1">
      <c r="A104" s="817"/>
      <c r="B104" s="804" t="s">
        <v>21</v>
      </c>
      <c r="C104" s="290">
        <v>1</v>
      </c>
      <c r="D104" s="295">
        <v>33.346457255638455</v>
      </c>
      <c r="E104" s="796">
        <v>37.884435420504694</v>
      </c>
      <c r="F104" s="295">
        <v>43.148169920894624</v>
      </c>
      <c r="G104" s="796">
        <v>33.346457255638455</v>
      </c>
      <c r="H104" s="295">
        <v>37.884435420504694</v>
      </c>
      <c r="I104" s="796">
        <v>37.884435420504694</v>
      </c>
      <c r="J104" s="194"/>
      <c r="K104" s="785">
        <f t="shared" si="2"/>
        <v>38.065874504385619</v>
      </c>
      <c r="L104" s="783">
        <f t="shared" si="3"/>
        <v>43.148169920894624</v>
      </c>
      <c r="M104" s="789">
        <f t="shared" si="4"/>
        <v>33.346457255638455</v>
      </c>
      <c r="N104" s="777"/>
      <c r="O104" s="777"/>
      <c r="P104" s="777"/>
    </row>
    <row r="105" spans="1:16" ht="18.75" customHeight="1">
      <c r="A105" s="817"/>
      <c r="B105" s="804" t="s">
        <v>22</v>
      </c>
      <c r="C105" s="290">
        <v>1</v>
      </c>
      <c r="D105" s="295">
        <v>35.532593444740229</v>
      </c>
      <c r="E105" s="796">
        <v>28.415237147328938</v>
      </c>
      <c r="F105" s="295">
        <v>28.379270185206831</v>
      </c>
      <c r="G105" s="796">
        <v>35.532593444740229</v>
      </c>
      <c r="H105" s="295">
        <v>28.415237147328938</v>
      </c>
      <c r="I105" s="796">
        <v>28.415237147328938</v>
      </c>
      <c r="J105" s="194"/>
      <c r="K105" s="785">
        <f t="shared" si="2"/>
        <v>30.185584481151235</v>
      </c>
      <c r="L105" s="783">
        <f t="shared" si="3"/>
        <v>35.532593444740229</v>
      </c>
      <c r="M105" s="789">
        <f t="shared" si="4"/>
        <v>28.379270185206831</v>
      </c>
      <c r="N105" s="777"/>
      <c r="O105" s="777"/>
      <c r="P105" s="777"/>
    </row>
    <row r="106" spans="1:16" ht="18.75" customHeight="1">
      <c r="A106" s="817"/>
      <c r="B106" s="804" t="s">
        <v>23</v>
      </c>
      <c r="C106" s="290">
        <v>1</v>
      </c>
      <c r="D106" s="295">
        <v>31.139000157832992</v>
      </c>
      <c r="E106" s="796">
        <v>31.913816910317042</v>
      </c>
      <c r="F106" s="295">
        <v>32.0905776670972</v>
      </c>
      <c r="G106" s="796">
        <v>31.139000157832992</v>
      </c>
      <c r="H106" s="295">
        <v>31.913816910317042</v>
      </c>
      <c r="I106" s="796">
        <v>31.913816910317042</v>
      </c>
      <c r="J106" s="194"/>
      <c r="K106" s="785">
        <f t="shared" si="2"/>
        <v>31.764302911391066</v>
      </c>
      <c r="L106" s="783">
        <f t="shared" si="3"/>
        <v>32.0905776670972</v>
      </c>
      <c r="M106" s="789">
        <f t="shared" si="4"/>
        <v>31.139000157832992</v>
      </c>
      <c r="N106" s="777"/>
      <c r="O106" s="777"/>
      <c r="P106" s="777"/>
    </row>
    <row r="107" spans="1:16" ht="18.75" customHeight="1">
      <c r="A107" s="818"/>
      <c r="B107" s="819" t="s">
        <v>148</v>
      </c>
      <c r="C107" s="401">
        <v>1</v>
      </c>
      <c r="D107" s="407">
        <v>36.029728168343865</v>
      </c>
      <c r="E107" s="820">
        <v>35.223745067191778</v>
      </c>
      <c r="F107" s="407">
        <v>37.021370830483505</v>
      </c>
      <c r="G107" s="820">
        <v>35.223745067191778</v>
      </c>
      <c r="H107" s="407">
        <v>35.223745067191778</v>
      </c>
      <c r="I107" s="820">
        <v>35.223745067191778</v>
      </c>
      <c r="J107" s="821"/>
      <c r="K107" s="785">
        <f t="shared" si="2"/>
        <v>35.874647283302728</v>
      </c>
      <c r="L107" s="783">
        <f t="shared" si="3"/>
        <v>37.021370830483505</v>
      </c>
      <c r="M107" s="789">
        <f t="shared" si="4"/>
        <v>35.223745067191778</v>
      </c>
      <c r="N107" s="777"/>
      <c r="O107" s="777"/>
      <c r="P107" s="777"/>
    </row>
    <row r="108" spans="1:16" ht="18.75" customHeight="1">
      <c r="A108" s="813">
        <v>43516</v>
      </c>
      <c r="B108" s="814" t="s">
        <v>8</v>
      </c>
      <c r="C108" s="781">
        <v>1</v>
      </c>
      <c r="D108" s="815">
        <v>44.100861815163796</v>
      </c>
      <c r="E108" s="816">
        <v>42.681490790616429</v>
      </c>
      <c r="F108" s="815">
        <v>44.467465548735362</v>
      </c>
      <c r="G108" s="816">
        <v>44.100861815163796</v>
      </c>
      <c r="H108" s="815">
        <v>42.681490790616429</v>
      </c>
      <c r="I108" s="816">
        <v>42.681490790616429</v>
      </c>
      <c r="J108" s="788" t="s">
        <v>187</v>
      </c>
      <c r="K108" s="785">
        <f t="shared" si="2"/>
        <v>43.482827236283008</v>
      </c>
      <c r="L108" s="783">
        <f t="shared" si="3"/>
        <v>44.467465548735362</v>
      </c>
      <c r="M108" s="789">
        <f t="shared" si="4"/>
        <v>42.681490790616429</v>
      </c>
      <c r="N108" s="777"/>
      <c r="O108" s="777"/>
      <c r="P108" s="777"/>
    </row>
    <row r="109" spans="1:16" ht="18.75" customHeight="1">
      <c r="A109" s="817"/>
      <c r="B109" s="804" t="s">
        <v>21</v>
      </c>
      <c r="C109" s="290">
        <v>1</v>
      </c>
      <c r="D109" s="295">
        <v>33.346457255638455</v>
      </c>
      <c r="E109" s="796">
        <v>37.884435420504694</v>
      </c>
      <c r="F109" s="295">
        <v>43.148169920894624</v>
      </c>
      <c r="G109" s="796">
        <v>33.346457255638455</v>
      </c>
      <c r="H109" s="295">
        <v>37.884435420504694</v>
      </c>
      <c r="I109" s="796">
        <v>37.884435420504694</v>
      </c>
      <c r="J109" s="194"/>
      <c r="K109" s="785">
        <f t="shared" si="2"/>
        <v>38.065874504385619</v>
      </c>
      <c r="L109" s="783">
        <f t="shared" si="3"/>
        <v>43.148169920894624</v>
      </c>
      <c r="M109" s="789">
        <f t="shared" si="4"/>
        <v>33.346457255638455</v>
      </c>
      <c r="N109" s="777"/>
      <c r="O109" s="777"/>
      <c r="P109" s="777"/>
    </row>
    <row r="110" spans="1:16" ht="18.75" customHeight="1">
      <c r="A110" s="817"/>
      <c r="B110" s="804" t="s">
        <v>22</v>
      </c>
      <c r="C110" s="290">
        <v>1</v>
      </c>
      <c r="D110" s="295">
        <v>35.532593444740229</v>
      </c>
      <c r="E110" s="796">
        <v>28.415237147328938</v>
      </c>
      <c r="F110" s="295">
        <v>28.379270185206831</v>
      </c>
      <c r="G110" s="796">
        <v>35.532593444740229</v>
      </c>
      <c r="H110" s="295">
        <v>28.415237147328938</v>
      </c>
      <c r="I110" s="796">
        <v>28.415237147328938</v>
      </c>
      <c r="J110" s="194"/>
      <c r="K110" s="785">
        <f t="shared" si="2"/>
        <v>30.185584481151235</v>
      </c>
      <c r="L110" s="783">
        <f t="shared" si="3"/>
        <v>35.532593444740229</v>
      </c>
      <c r="M110" s="789">
        <f t="shared" si="4"/>
        <v>28.379270185206831</v>
      </c>
      <c r="N110" s="777"/>
      <c r="O110" s="777"/>
      <c r="P110" s="777"/>
    </row>
    <row r="111" spans="1:16" ht="18.75" customHeight="1">
      <c r="A111" s="817"/>
      <c r="B111" s="804" t="s">
        <v>23</v>
      </c>
      <c r="C111" s="290">
        <v>1</v>
      </c>
      <c r="D111" s="295">
        <v>31.139000157832992</v>
      </c>
      <c r="E111" s="796">
        <v>31.913816910317042</v>
      </c>
      <c r="F111" s="295">
        <v>32.0905776670972</v>
      </c>
      <c r="G111" s="796">
        <v>31.139000157832992</v>
      </c>
      <c r="H111" s="295">
        <v>31.913816910317042</v>
      </c>
      <c r="I111" s="796">
        <v>31.913816910317042</v>
      </c>
      <c r="J111" s="194"/>
      <c r="K111" s="785">
        <f t="shared" si="2"/>
        <v>31.764302911391066</v>
      </c>
      <c r="L111" s="783">
        <f t="shared" si="3"/>
        <v>32.0905776670972</v>
      </c>
      <c r="M111" s="789">
        <f t="shared" si="4"/>
        <v>31.139000157832992</v>
      </c>
      <c r="N111" s="777"/>
      <c r="O111" s="777"/>
      <c r="P111" s="777"/>
    </row>
    <row r="112" spans="1:16" ht="18.75" customHeight="1">
      <c r="A112" s="818"/>
      <c r="B112" s="819" t="s">
        <v>148</v>
      </c>
      <c r="C112" s="401">
        <v>1</v>
      </c>
      <c r="D112" s="407">
        <v>36.029728168343865</v>
      </c>
      <c r="E112" s="820">
        <v>35.223745067191778</v>
      </c>
      <c r="F112" s="407">
        <v>37.021370830483505</v>
      </c>
      <c r="G112" s="820">
        <v>35.223745067191778</v>
      </c>
      <c r="H112" s="407">
        <v>35.223745067191778</v>
      </c>
      <c r="I112" s="820">
        <v>35.223745067191778</v>
      </c>
      <c r="J112" s="821"/>
      <c r="K112" s="785">
        <f t="shared" si="2"/>
        <v>35.874647283302728</v>
      </c>
      <c r="L112" s="783">
        <f t="shared" si="3"/>
        <v>37.021370830483505</v>
      </c>
      <c r="M112" s="789">
        <f t="shared" si="4"/>
        <v>35.223745067191778</v>
      </c>
      <c r="N112" s="777"/>
      <c r="O112" s="777"/>
      <c r="P112" s="777"/>
    </row>
    <row r="113" spans="1:16" ht="18.75" customHeight="1">
      <c r="A113" s="813">
        <v>43515</v>
      </c>
      <c r="B113" s="814" t="s">
        <v>8</v>
      </c>
      <c r="C113" s="781">
        <v>1</v>
      </c>
      <c r="D113" s="815">
        <v>44.100861815163796</v>
      </c>
      <c r="E113" s="816">
        <v>42.681490790616429</v>
      </c>
      <c r="F113" s="815">
        <v>44.467465548735362</v>
      </c>
      <c r="G113" s="816">
        <v>44.100861815163796</v>
      </c>
      <c r="H113" s="815">
        <v>42.681490790616429</v>
      </c>
      <c r="I113" s="816">
        <v>42.681490790616429</v>
      </c>
      <c r="J113" s="788" t="s">
        <v>187</v>
      </c>
      <c r="K113" s="785">
        <f t="shared" si="2"/>
        <v>43.482827236283008</v>
      </c>
      <c r="L113" s="783">
        <f t="shared" si="3"/>
        <v>44.467465548735362</v>
      </c>
      <c r="M113" s="789">
        <f t="shared" si="4"/>
        <v>42.681490790616429</v>
      </c>
      <c r="N113" s="777"/>
      <c r="O113" s="777"/>
      <c r="P113" s="777"/>
    </row>
    <row r="114" spans="1:16" ht="18.75" customHeight="1">
      <c r="A114" s="817"/>
      <c r="B114" s="804" t="s">
        <v>21</v>
      </c>
      <c r="C114" s="290">
        <v>1</v>
      </c>
      <c r="D114" s="295">
        <v>33.346457255638455</v>
      </c>
      <c r="E114" s="796">
        <v>37.884435420504694</v>
      </c>
      <c r="F114" s="295">
        <v>43.148169920894624</v>
      </c>
      <c r="G114" s="796">
        <v>33.346457255638455</v>
      </c>
      <c r="H114" s="295">
        <v>37.884435420504694</v>
      </c>
      <c r="I114" s="796">
        <v>37.884435420504694</v>
      </c>
      <c r="J114" s="194"/>
      <c r="K114" s="785">
        <f t="shared" si="2"/>
        <v>38.065874504385619</v>
      </c>
      <c r="L114" s="783">
        <f t="shared" si="3"/>
        <v>43.148169920894624</v>
      </c>
      <c r="M114" s="789">
        <f t="shared" si="4"/>
        <v>33.346457255638455</v>
      </c>
      <c r="N114" s="777"/>
      <c r="O114" s="777"/>
      <c r="P114" s="777"/>
    </row>
    <row r="115" spans="1:16" ht="18.75" customHeight="1">
      <c r="A115" s="817"/>
      <c r="B115" s="804" t="s">
        <v>22</v>
      </c>
      <c r="C115" s="290">
        <v>1</v>
      </c>
      <c r="D115" s="295">
        <v>35.532593444740229</v>
      </c>
      <c r="E115" s="796">
        <v>28.415237147328938</v>
      </c>
      <c r="F115" s="295">
        <v>28.379270185206831</v>
      </c>
      <c r="G115" s="796">
        <v>35.532593444740229</v>
      </c>
      <c r="H115" s="295">
        <v>28.415237147328938</v>
      </c>
      <c r="I115" s="796">
        <v>28.415237147328938</v>
      </c>
      <c r="J115" s="194"/>
      <c r="K115" s="785">
        <f t="shared" si="2"/>
        <v>30.185584481151235</v>
      </c>
      <c r="L115" s="783">
        <f t="shared" si="3"/>
        <v>35.532593444740229</v>
      </c>
      <c r="M115" s="789">
        <f t="shared" si="4"/>
        <v>28.379270185206831</v>
      </c>
      <c r="N115" s="777"/>
      <c r="O115" s="777"/>
      <c r="P115" s="777"/>
    </row>
    <row r="116" spans="1:16" ht="18.75" customHeight="1">
      <c r="A116" s="817"/>
      <c r="B116" s="804" t="s">
        <v>23</v>
      </c>
      <c r="C116" s="290">
        <v>1</v>
      </c>
      <c r="D116" s="295">
        <v>31.139000157832992</v>
      </c>
      <c r="E116" s="796">
        <v>31.913816910317042</v>
      </c>
      <c r="F116" s="295">
        <v>32.0905776670972</v>
      </c>
      <c r="G116" s="796">
        <v>31.139000157832992</v>
      </c>
      <c r="H116" s="295">
        <v>31.913816910317042</v>
      </c>
      <c r="I116" s="796">
        <v>31.913816910317042</v>
      </c>
      <c r="J116" s="194"/>
      <c r="K116" s="785">
        <f t="shared" si="2"/>
        <v>31.764302911391066</v>
      </c>
      <c r="L116" s="783">
        <f t="shared" si="3"/>
        <v>32.0905776670972</v>
      </c>
      <c r="M116" s="789">
        <f t="shared" si="4"/>
        <v>31.139000157832992</v>
      </c>
      <c r="N116" s="777"/>
      <c r="O116" s="777"/>
      <c r="P116" s="777"/>
    </row>
    <row r="117" spans="1:16" ht="18.75" customHeight="1">
      <c r="A117" s="818"/>
      <c r="B117" s="819" t="s">
        <v>148</v>
      </c>
      <c r="C117" s="401">
        <v>1</v>
      </c>
      <c r="D117" s="407">
        <v>36.029728168343865</v>
      </c>
      <c r="E117" s="820">
        <v>35.223745067191778</v>
      </c>
      <c r="F117" s="407">
        <v>37.021370830483505</v>
      </c>
      <c r="G117" s="820">
        <v>35.223745067191778</v>
      </c>
      <c r="H117" s="407">
        <v>35.223745067191778</v>
      </c>
      <c r="I117" s="820">
        <v>35.223745067191778</v>
      </c>
      <c r="J117" s="821"/>
      <c r="K117" s="785">
        <f t="shared" si="2"/>
        <v>35.874647283302728</v>
      </c>
      <c r="L117" s="783">
        <f t="shared" si="3"/>
        <v>37.021370830483505</v>
      </c>
      <c r="M117" s="789">
        <f t="shared" si="4"/>
        <v>35.223745067191778</v>
      </c>
      <c r="N117" s="777"/>
      <c r="O117" s="777"/>
      <c r="P117" s="777"/>
    </row>
    <row r="118" spans="1:16" ht="18.75" customHeight="1">
      <c r="A118" s="813">
        <v>43514</v>
      </c>
      <c r="B118" s="814" t="s">
        <v>8</v>
      </c>
      <c r="C118" s="781">
        <v>1</v>
      </c>
      <c r="D118" s="815">
        <v>44.100861815163796</v>
      </c>
      <c r="E118" s="816">
        <v>42.681490790616429</v>
      </c>
      <c r="F118" s="815">
        <v>44.467465548735362</v>
      </c>
      <c r="G118" s="816">
        <v>44.100861815163796</v>
      </c>
      <c r="H118" s="815">
        <v>42.681490790616429</v>
      </c>
      <c r="I118" s="816">
        <v>42.681490790616429</v>
      </c>
      <c r="J118" s="788" t="s">
        <v>187</v>
      </c>
      <c r="K118" s="785">
        <f t="shared" si="2"/>
        <v>43.482827236283008</v>
      </c>
      <c r="L118" s="783">
        <f t="shared" si="3"/>
        <v>44.467465548735362</v>
      </c>
      <c r="M118" s="789">
        <f t="shared" si="4"/>
        <v>42.681490790616429</v>
      </c>
      <c r="N118" s="777"/>
      <c r="O118" s="777"/>
      <c r="P118" s="777"/>
    </row>
    <row r="119" spans="1:16" ht="18.75" customHeight="1">
      <c r="A119" s="817"/>
      <c r="B119" s="804" t="s">
        <v>21</v>
      </c>
      <c r="C119" s="290">
        <v>1</v>
      </c>
      <c r="D119" s="295">
        <v>33.346457255638455</v>
      </c>
      <c r="E119" s="796">
        <v>37.884435420504694</v>
      </c>
      <c r="F119" s="295">
        <v>43.148169920894624</v>
      </c>
      <c r="G119" s="796">
        <v>33.346457255638455</v>
      </c>
      <c r="H119" s="295">
        <v>37.884435420504694</v>
      </c>
      <c r="I119" s="796">
        <v>37.884435420504694</v>
      </c>
      <c r="J119" s="194"/>
      <c r="K119" s="785">
        <f t="shared" si="2"/>
        <v>38.065874504385619</v>
      </c>
      <c r="L119" s="783">
        <f t="shared" si="3"/>
        <v>43.148169920894624</v>
      </c>
      <c r="M119" s="789">
        <f t="shared" si="4"/>
        <v>33.346457255638455</v>
      </c>
      <c r="N119" s="777"/>
      <c r="O119" s="777"/>
      <c r="P119" s="777"/>
    </row>
    <row r="120" spans="1:16" ht="18.75" customHeight="1">
      <c r="A120" s="817"/>
      <c r="B120" s="804" t="s">
        <v>22</v>
      </c>
      <c r="C120" s="290">
        <v>1</v>
      </c>
      <c r="D120" s="295">
        <v>35.532593444740229</v>
      </c>
      <c r="E120" s="796">
        <v>28.415237147328938</v>
      </c>
      <c r="F120" s="295">
        <v>28.379270185206831</v>
      </c>
      <c r="G120" s="796">
        <v>35.532593444740229</v>
      </c>
      <c r="H120" s="295">
        <v>28.415237147328938</v>
      </c>
      <c r="I120" s="796">
        <v>28.415237147328938</v>
      </c>
      <c r="J120" s="194"/>
      <c r="K120" s="785">
        <f t="shared" si="2"/>
        <v>30.185584481151235</v>
      </c>
      <c r="L120" s="783">
        <f t="shared" si="3"/>
        <v>35.532593444740229</v>
      </c>
      <c r="M120" s="789">
        <f t="shared" si="4"/>
        <v>28.379270185206831</v>
      </c>
      <c r="N120" s="777"/>
      <c r="O120" s="777"/>
      <c r="P120" s="777"/>
    </row>
    <row r="121" spans="1:16" ht="18.75" customHeight="1">
      <c r="A121" s="817"/>
      <c r="B121" s="804" t="s">
        <v>23</v>
      </c>
      <c r="C121" s="290">
        <v>1</v>
      </c>
      <c r="D121" s="295">
        <v>31.139000157832992</v>
      </c>
      <c r="E121" s="796">
        <v>31.913816910317042</v>
      </c>
      <c r="F121" s="295">
        <v>32.0905776670972</v>
      </c>
      <c r="G121" s="796">
        <v>31.139000157832992</v>
      </c>
      <c r="H121" s="295">
        <v>31.913816910317042</v>
      </c>
      <c r="I121" s="796">
        <v>31.913816910317042</v>
      </c>
      <c r="J121" s="194"/>
      <c r="K121" s="785">
        <f t="shared" si="2"/>
        <v>31.764302911391066</v>
      </c>
      <c r="L121" s="783">
        <f t="shared" si="3"/>
        <v>32.0905776670972</v>
      </c>
      <c r="M121" s="789">
        <f t="shared" si="4"/>
        <v>31.139000157832992</v>
      </c>
      <c r="N121" s="777"/>
      <c r="O121" s="777"/>
      <c r="P121" s="777"/>
    </row>
    <row r="122" spans="1:16" ht="18.75" customHeight="1">
      <c r="A122" s="818"/>
      <c r="B122" s="819" t="s">
        <v>148</v>
      </c>
      <c r="C122" s="401">
        <v>1</v>
      </c>
      <c r="D122" s="407">
        <v>36.029728168343865</v>
      </c>
      <c r="E122" s="820">
        <v>35.223745067191778</v>
      </c>
      <c r="F122" s="407">
        <v>37.021370830483505</v>
      </c>
      <c r="G122" s="820">
        <v>35.223745067191778</v>
      </c>
      <c r="H122" s="407">
        <v>35.223745067191778</v>
      </c>
      <c r="I122" s="820">
        <v>35.223745067191778</v>
      </c>
      <c r="J122" s="821"/>
      <c r="K122" s="785">
        <f t="shared" si="2"/>
        <v>35.874647283302728</v>
      </c>
      <c r="L122" s="783">
        <f t="shared" si="3"/>
        <v>37.021370830483505</v>
      </c>
      <c r="M122" s="789">
        <f t="shared" si="4"/>
        <v>35.223745067191778</v>
      </c>
      <c r="N122" s="777"/>
      <c r="O122" s="777"/>
      <c r="P122" s="777"/>
    </row>
    <row r="123" spans="1:16" ht="18.75" customHeight="1">
      <c r="A123" s="813">
        <v>43511</v>
      </c>
      <c r="B123" s="814" t="s">
        <v>8</v>
      </c>
      <c r="C123" s="781">
        <v>1</v>
      </c>
      <c r="D123" s="815">
        <v>44.100861815163796</v>
      </c>
      <c r="E123" s="816">
        <v>42.681490790616429</v>
      </c>
      <c r="F123" s="815">
        <v>44.467465548735362</v>
      </c>
      <c r="G123" s="816">
        <v>44.100861815163796</v>
      </c>
      <c r="H123" s="815">
        <v>42.681490790616429</v>
      </c>
      <c r="I123" s="816">
        <v>42.681490790616429</v>
      </c>
      <c r="J123" s="788" t="s">
        <v>187</v>
      </c>
      <c r="K123" s="785">
        <f t="shared" si="2"/>
        <v>43.482827236283008</v>
      </c>
      <c r="L123" s="783">
        <f t="shared" si="3"/>
        <v>44.467465548735362</v>
      </c>
      <c r="M123" s="789">
        <f t="shared" si="4"/>
        <v>42.681490790616429</v>
      </c>
      <c r="N123" s="777"/>
      <c r="O123" s="777"/>
      <c r="P123" s="777"/>
    </row>
    <row r="124" spans="1:16" ht="18.75" customHeight="1">
      <c r="A124" s="817"/>
      <c r="B124" s="804" t="s">
        <v>21</v>
      </c>
      <c r="C124" s="290">
        <v>1</v>
      </c>
      <c r="D124" s="295">
        <v>33.346457255638455</v>
      </c>
      <c r="E124" s="796">
        <v>37.884435420504694</v>
      </c>
      <c r="F124" s="295">
        <v>43.148169920894624</v>
      </c>
      <c r="G124" s="796">
        <v>33.346457255638455</v>
      </c>
      <c r="H124" s="295">
        <v>37.884435420504694</v>
      </c>
      <c r="I124" s="796">
        <v>37.884435420504694</v>
      </c>
      <c r="J124" s="194"/>
      <c r="K124" s="785">
        <f t="shared" si="2"/>
        <v>38.065874504385619</v>
      </c>
      <c r="L124" s="783">
        <f t="shared" si="3"/>
        <v>43.148169920894624</v>
      </c>
      <c r="M124" s="789">
        <f t="shared" si="4"/>
        <v>33.346457255638455</v>
      </c>
      <c r="N124" s="777"/>
      <c r="O124" s="777"/>
      <c r="P124" s="777"/>
    </row>
    <row r="125" spans="1:16" ht="18.75" customHeight="1">
      <c r="A125" s="817"/>
      <c r="B125" s="804" t="s">
        <v>22</v>
      </c>
      <c r="C125" s="290">
        <v>1</v>
      </c>
      <c r="D125" s="295">
        <v>35.532593444740229</v>
      </c>
      <c r="E125" s="796">
        <v>28.415237147328938</v>
      </c>
      <c r="F125" s="300">
        <v>30</v>
      </c>
      <c r="G125" s="796">
        <v>35.532593444740229</v>
      </c>
      <c r="H125" s="295">
        <v>28.415237147328938</v>
      </c>
      <c r="I125" s="796">
        <v>28.415237147328938</v>
      </c>
      <c r="J125" s="194"/>
      <c r="K125" s="785">
        <f t="shared" si="2"/>
        <v>30.590766934849526</v>
      </c>
      <c r="L125" s="783">
        <f t="shared" si="3"/>
        <v>35.532593444740229</v>
      </c>
      <c r="M125" s="789">
        <f t="shared" si="4"/>
        <v>28.415237147328938</v>
      </c>
      <c r="N125" s="777"/>
      <c r="O125" s="777"/>
      <c r="P125" s="777"/>
    </row>
    <row r="126" spans="1:16" ht="18.75" customHeight="1">
      <c r="A126" s="817"/>
      <c r="B126" s="804" t="s">
        <v>23</v>
      </c>
      <c r="C126" s="290">
        <v>1</v>
      </c>
      <c r="D126" s="295">
        <v>31.139000157832992</v>
      </c>
      <c r="E126" s="796">
        <v>31.913816910317042</v>
      </c>
      <c r="F126" s="295">
        <v>32.0905776670972</v>
      </c>
      <c r="G126" s="887">
        <v>32</v>
      </c>
      <c r="H126" s="295">
        <v>31.913816910317042</v>
      </c>
      <c r="I126" s="796">
        <v>31.913816910317042</v>
      </c>
      <c r="J126" s="194"/>
      <c r="K126" s="785">
        <f t="shared" si="2"/>
        <v>31.764302911391066</v>
      </c>
      <c r="L126" s="783">
        <f t="shared" si="3"/>
        <v>32.0905776670972</v>
      </c>
      <c r="M126" s="789">
        <f t="shared" si="4"/>
        <v>31.139000157832992</v>
      </c>
      <c r="N126" s="777"/>
      <c r="O126" s="777"/>
      <c r="P126" s="777"/>
    </row>
    <row r="127" spans="1:16" ht="18.75" customHeight="1">
      <c r="A127" s="818"/>
      <c r="B127" s="819" t="s">
        <v>148</v>
      </c>
      <c r="C127" s="401">
        <v>1</v>
      </c>
      <c r="D127" s="407">
        <v>36.029728168343865</v>
      </c>
      <c r="E127" s="820">
        <v>35.223745067191778</v>
      </c>
      <c r="F127" s="407">
        <v>37.021370830483505</v>
      </c>
      <c r="G127" s="820">
        <v>35.223745067191778</v>
      </c>
      <c r="H127" s="407">
        <v>35.223745067191778</v>
      </c>
      <c r="I127" s="820">
        <v>35.223745067191778</v>
      </c>
      <c r="J127" s="821"/>
      <c r="K127" s="785">
        <f t="shared" si="2"/>
        <v>35.874647283302728</v>
      </c>
      <c r="L127" s="783">
        <f t="shared" si="3"/>
        <v>37.021370830483505</v>
      </c>
      <c r="M127" s="789">
        <f t="shared" si="4"/>
        <v>35.223745067191778</v>
      </c>
      <c r="N127" s="777"/>
      <c r="O127" s="777"/>
      <c r="P127" s="777"/>
    </row>
    <row r="128" spans="1:16" ht="18.75" customHeight="1">
      <c r="A128" s="813">
        <v>43510</v>
      </c>
      <c r="B128" s="814" t="s">
        <v>8</v>
      </c>
      <c r="C128" s="781">
        <v>1</v>
      </c>
      <c r="D128" s="815">
        <v>44.100861815163796</v>
      </c>
      <c r="E128" s="816">
        <v>42.681490790616429</v>
      </c>
      <c r="F128" s="815">
        <v>39.335546305710984</v>
      </c>
      <c r="G128" s="816">
        <v>44.100861815163796</v>
      </c>
      <c r="H128" s="815">
        <v>42.681490790616429</v>
      </c>
      <c r="I128" s="816">
        <v>42.681490790616429</v>
      </c>
      <c r="J128" s="788" t="s">
        <v>187</v>
      </c>
      <c r="K128" s="785">
        <f t="shared" si="2"/>
        <v>42.199847425526912</v>
      </c>
      <c r="L128" s="783">
        <f t="shared" si="3"/>
        <v>44.100861815163796</v>
      </c>
      <c r="M128" s="789">
        <f t="shared" si="4"/>
        <v>39.335546305710984</v>
      </c>
      <c r="N128" s="777"/>
      <c r="O128" s="777"/>
      <c r="P128" s="777"/>
    </row>
    <row r="129" spans="1:16" ht="18.75" customHeight="1">
      <c r="A129" s="817"/>
      <c r="B129" s="804" t="s">
        <v>21</v>
      </c>
      <c r="C129" s="290">
        <v>1</v>
      </c>
      <c r="D129" s="300">
        <v>38</v>
      </c>
      <c r="E129" s="796">
        <v>37.884435420504694</v>
      </c>
      <c r="F129" s="295">
        <v>40.266788705729276</v>
      </c>
      <c r="G129" s="796">
        <v>33.346457255638455</v>
      </c>
      <c r="H129" s="295">
        <v>37.884435420504694</v>
      </c>
      <c r="I129" s="796">
        <v>37.884435420504694</v>
      </c>
      <c r="J129" s="194"/>
      <c r="K129" s="785">
        <f t="shared" si="2"/>
        <v>38.508914886684671</v>
      </c>
      <c r="L129" s="783">
        <f t="shared" si="3"/>
        <v>40.266788705729276</v>
      </c>
      <c r="M129" s="789">
        <f t="shared" si="4"/>
        <v>37.884435420504694</v>
      </c>
      <c r="N129" s="777"/>
      <c r="O129" s="777"/>
      <c r="P129" s="777"/>
    </row>
    <row r="130" spans="1:16" ht="18.75" customHeight="1">
      <c r="A130" s="817"/>
      <c r="B130" s="804" t="s">
        <v>22</v>
      </c>
      <c r="C130" s="290">
        <v>1</v>
      </c>
      <c r="D130" s="295">
        <v>35.532593444740229</v>
      </c>
      <c r="E130" s="796">
        <v>28.415237147328938</v>
      </c>
      <c r="F130" s="295">
        <v>31.8752362043689</v>
      </c>
      <c r="G130" s="796">
        <v>35.532593444740229</v>
      </c>
      <c r="H130" s="295">
        <v>28.415237147328938</v>
      </c>
      <c r="I130" s="796">
        <v>28.415237147328938</v>
      </c>
      <c r="J130" s="194"/>
      <c r="K130" s="785">
        <f t="shared" si="2"/>
        <v>31.059575985941752</v>
      </c>
      <c r="L130" s="783">
        <f t="shared" si="3"/>
        <v>35.532593444740229</v>
      </c>
      <c r="M130" s="789">
        <f t="shared" si="4"/>
        <v>28.415237147328938</v>
      </c>
      <c r="N130" s="777"/>
      <c r="O130" s="777"/>
      <c r="P130" s="777"/>
    </row>
    <row r="131" spans="1:16" ht="18.75" customHeight="1">
      <c r="A131" s="817"/>
      <c r="B131" s="804" t="s">
        <v>23</v>
      </c>
      <c r="C131" s="290">
        <v>1</v>
      </c>
      <c r="D131" s="295">
        <v>31.139000157832992</v>
      </c>
      <c r="E131" s="796">
        <v>31.913816910317042</v>
      </c>
      <c r="F131" s="300">
        <v>33</v>
      </c>
      <c r="G131" s="796">
        <v>31.139000157832992</v>
      </c>
      <c r="H131" s="295">
        <v>31.913816910317042</v>
      </c>
      <c r="I131" s="796">
        <v>31.913816910317042</v>
      </c>
      <c r="J131" s="194"/>
      <c r="K131" s="785">
        <f t="shared" si="2"/>
        <v>31.991658494616768</v>
      </c>
      <c r="L131" s="783">
        <f t="shared" si="3"/>
        <v>33</v>
      </c>
      <c r="M131" s="789">
        <f t="shared" si="4"/>
        <v>31.139000157832992</v>
      </c>
      <c r="N131" s="777"/>
      <c r="O131" s="777"/>
      <c r="P131" s="777"/>
    </row>
    <row r="132" spans="1:16" ht="18.75" customHeight="1">
      <c r="A132" s="818"/>
      <c r="B132" s="819" t="s">
        <v>148</v>
      </c>
      <c r="C132" s="401">
        <v>1</v>
      </c>
      <c r="D132" s="407">
        <v>36.029728168343865</v>
      </c>
      <c r="E132" s="820">
        <v>35.223745067191778</v>
      </c>
      <c r="F132" s="407">
        <v>35.760071720446426</v>
      </c>
      <c r="G132" s="820">
        <v>35.223745067191778</v>
      </c>
      <c r="H132" s="407">
        <v>35.223745067191778</v>
      </c>
      <c r="I132" s="820">
        <v>35.223745067191778</v>
      </c>
      <c r="J132" s="821"/>
      <c r="K132" s="785">
        <f t="shared" si="2"/>
        <v>35.55932250579346</v>
      </c>
      <c r="L132" s="783">
        <f t="shared" si="3"/>
        <v>36.029728168343865</v>
      </c>
      <c r="M132" s="789">
        <f t="shared" si="4"/>
        <v>35.223745067191778</v>
      </c>
      <c r="N132" s="777"/>
      <c r="O132" s="777"/>
      <c r="P132" s="777"/>
    </row>
    <row r="133" spans="1:16" ht="18.75" customHeight="1">
      <c r="A133" s="813">
        <v>43509</v>
      </c>
      <c r="B133" s="814" t="s">
        <v>8</v>
      </c>
      <c r="C133" s="781">
        <v>1</v>
      </c>
      <c r="D133" s="815">
        <v>44.100861815163796</v>
      </c>
      <c r="E133" s="816">
        <v>42.681490790616429</v>
      </c>
      <c r="F133" s="815">
        <v>39.335546305710984</v>
      </c>
      <c r="G133" s="816">
        <v>44.100861815163796</v>
      </c>
      <c r="H133" s="815">
        <v>42.681490790616429</v>
      </c>
      <c r="I133" s="816">
        <v>42.681490790616429</v>
      </c>
      <c r="J133" s="788" t="s">
        <v>187</v>
      </c>
      <c r="K133" s="785">
        <f t="shared" si="2"/>
        <v>42.199847425526912</v>
      </c>
      <c r="L133" s="783">
        <f t="shared" si="3"/>
        <v>44.100861815163796</v>
      </c>
      <c r="M133" s="789">
        <f t="shared" si="4"/>
        <v>39.335546305710984</v>
      </c>
      <c r="N133" s="777"/>
      <c r="O133" s="777"/>
      <c r="P133" s="777"/>
    </row>
    <row r="134" spans="1:16" ht="18.75" customHeight="1">
      <c r="A134" s="817"/>
      <c r="B134" s="804" t="s">
        <v>21</v>
      </c>
      <c r="C134" s="290">
        <v>1</v>
      </c>
      <c r="D134" s="295">
        <v>33.346457255638455</v>
      </c>
      <c r="E134" s="796">
        <v>37.884435420504694</v>
      </c>
      <c r="F134" s="295">
        <v>40.266788705729276</v>
      </c>
      <c r="G134" s="796">
        <v>33.346457255638455</v>
      </c>
      <c r="H134" s="295">
        <v>37.884435420504694</v>
      </c>
      <c r="I134" s="796">
        <v>37.884435420504694</v>
      </c>
      <c r="J134" s="194"/>
      <c r="K134" s="785">
        <f t="shared" si="2"/>
        <v>37.345529200594285</v>
      </c>
      <c r="L134" s="783">
        <f t="shared" si="3"/>
        <v>40.266788705729276</v>
      </c>
      <c r="M134" s="789">
        <f t="shared" si="4"/>
        <v>33.346457255638455</v>
      </c>
      <c r="N134" s="777"/>
      <c r="O134" s="777"/>
      <c r="P134" s="777"/>
    </row>
    <row r="135" spans="1:16" ht="18.75" customHeight="1">
      <c r="A135" s="817"/>
      <c r="B135" s="804" t="s">
        <v>22</v>
      </c>
      <c r="C135" s="290">
        <v>1</v>
      </c>
      <c r="D135" s="300">
        <v>34</v>
      </c>
      <c r="E135" s="796">
        <v>28.415237147328938</v>
      </c>
      <c r="F135" s="300">
        <v>33</v>
      </c>
      <c r="G135" s="796">
        <v>35.532593444740229</v>
      </c>
      <c r="H135" s="295">
        <v>28.415237147328938</v>
      </c>
      <c r="I135" s="796">
        <v>28.415237147328938</v>
      </c>
      <c r="J135" s="194"/>
      <c r="K135" s="785">
        <f t="shared" si="2"/>
        <v>30.957618573664469</v>
      </c>
      <c r="L135" s="783">
        <f t="shared" si="3"/>
        <v>34</v>
      </c>
      <c r="M135" s="789">
        <f t="shared" si="4"/>
        <v>28.415237147328938</v>
      </c>
      <c r="N135" s="777"/>
      <c r="O135" s="777"/>
      <c r="P135" s="777"/>
    </row>
    <row r="136" spans="1:16" ht="18.75" customHeight="1">
      <c r="A136" s="817"/>
      <c r="B136" s="804" t="s">
        <v>23</v>
      </c>
      <c r="C136" s="290">
        <v>1</v>
      </c>
      <c r="D136" s="295">
        <v>31.139000157832992</v>
      </c>
      <c r="E136" s="796">
        <v>31.913816910317042</v>
      </c>
      <c r="F136" s="295">
        <v>31.562715665976537</v>
      </c>
      <c r="G136" s="796">
        <v>31.139000157832992</v>
      </c>
      <c r="H136" s="295">
        <v>31.913816910317042</v>
      </c>
      <c r="I136" s="796">
        <v>31.913816910317042</v>
      </c>
      <c r="J136" s="194"/>
      <c r="K136" s="785">
        <f t="shared" si="2"/>
        <v>31.632337411110903</v>
      </c>
      <c r="L136" s="783">
        <f t="shared" si="3"/>
        <v>31.913816910317042</v>
      </c>
      <c r="M136" s="789">
        <f t="shared" si="4"/>
        <v>31.139000157832992</v>
      </c>
      <c r="N136" s="777"/>
      <c r="O136" s="777"/>
      <c r="P136" s="777"/>
    </row>
    <row r="137" spans="1:16" ht="18.75" customHeight="1">
      <c r="A137" s="818"/>
      <c r="B137" s="819" t="s">
        <v>148</v>
      </c>
      <c r="C137" s="401">
        <v>1</v>
      </c>
      <c r="D137" s="407">
        <v>36.029728168343865</v>
      </c>
      <c r="E137" s="820">
        <v>35.223745067191778</v>
      </c>
      <c r="F137" s="407">
        <v>35.760071720446426</v>
      </c>
      <c r="G137" s="820">
        <v>35.223745067191778</v>
      </c>
      <c r="H137" s="407">
        <v>35.223745067191778</v>
      </c>
      <c r="I137" s="820">
        <v>35.223745067191778</v>
      </c>
      <c r="J137" s="821"/>
      <c r="K137" s="785">
        <f t="shared" si="2"/>
        <v>35.55932250579346</v>
      </c>
      <c r="L137" s="783">
        <f t="shared" si="3"/>
        <v>36.029728168343865</v>
      </c>
      <c r="M137" s="789">
        <f t="shared" si="4"/>
        <v>35.223745067191778</v>
      </c>
      <c r="N137" s="777"/>
      <c r="O137" s="777"/>
      <c r="P137" s="777"/>
    </row>
    <row r="138" spans="1:16" ht="18.75" customHeight="1">
      <c r="A138" s="813">
        <v>43508</v>
      </c>
      <c r="B138" s="814" t="s">
        <v>8</v>
      </c>
      <c r="C138" s="781">
        <v>1</v>
      </c>
      <c r="D138" s="815">
        <v>44.100861815163796</v>
      </c>
      <c r="E138" s="816">
        <v>42.681490790616429</v>
      </c>
      <c r="F138" s="815">
        <v>41.816750220645226</v>
      </c>
      <c r="G138" s="816">
        <v>44.100861815163796</v>
      </c>
      <c r="H138" s="815">
        <v>42.681490790616429</v>
      </c>
      <c r="I138" s="816">
        <v>42.681490790616429</v>
      </c>
      <c r="J138" s="788" t="s">
        <v>187</v>
      </c>
      <c r="K138" s="785">
        <f t="shared" si="2"/>
        <v>42.820148404260472</v>
      </c>
      <c r="L138" s="783">
        <f t="shared" si="3"/>
        <v>44.100861815163796</v>
      </c>
      <c r="M138" s="789">
        <f t="shared" si="4"/>
        <v>41.816750220645226</v>
      </c>
      <c r="N138" s="777"/>
      <c r="O138" s="777"/>
      <c r="P138" s="777"/>
    </row>
    <row r="139" spans="1:16" ht="18.75" customHeight="1">
      <c r="A139" s="817"/>
      <c r="B139" s="804" t="s">
        <v>21</v>
      </c>
      <c r="C139" s="290">
        <v>1</v>
      </c>
      <c r="D139" s="295">
        <v>33.346457255638455</v>
      </c>
      <c r="E139" s="796">
        <v>37.884435420504694</v>
      </c>
      <c r="F139" s="295">
        <v>38.899181058072742</v>
      </c>
      <c r="G139" s="796">
        <v>33.346457255638455</v>
      </c>
      <c r="H139" s="295">
        <v>37.884435420504694</v>
      </c>
      <c r="I139" s="796">
        <v>37.884435420504694</v>
      </c>
      <c r="J139" s="194"/>
      <c r="K139" s="785">
        <f t="shared" si="2"/>
        <v>37.00362728868015</v>
      </c>
      <c r="L139" s="783">
        <f t="shared" si="3"/>
        <v>38.899181058072742</v>
      </c>
      <c r="M139" s="789">
        <f t="shared" si="4"/>
        <v>33.346457255638455</v>
      </c>
      <c r="N139" s="777"/>
      <c r="O139" s="777"/>
      <c r="P139" s="777"/>
    </row>
    <row r="140" spans="1:16" ht="18.75" customHeight="1">
      <c r="A140" s="817"/>
      <c r="B140" s="804" t="s">
        <v>22</v>
      </c>
      <c r="C140" s="290">
        <v>1</v>
      </c>
      <c r="D140" s="295">
        <v>35.532593444740229</v>
      </c>
      <c r="E140" s="796">
        <v>28.415237147328938</v>
      </c>
      <c r="F140" s="295">
        <v>40.578636928841057</v>
      </c>
      <c r="G140" s="796">
        <v>35.532593444740229</v>
      </c>
      <c r="H140" s="295">
        <v>28.415237147328938</v>
      </c>
      <c r="I140" s="796">
        <v>28.415237147328938</v>
      </c>
      <c r="J140" s="194"/>
      <c r="K140" s="785">
        <f t="shared" si="2"/>
        <v>33.235426167059785</v>
      </c>
      <c r="L140" s="783">
        <f t="shared" si="3"/>
        <v>40.578636928841057</v>
      </c>
      <c r="M140" s="789">
        <f t="shared" si="4"/>
        <v>28.415237147328938</v>
      </c>
      <c r="N140" s="777"/>
      <c r="O140" s="777"/>
      <c r="P140" s="777"/>
    </row>
    <row r="141" spans="1:16" ht="18.75" customHeight="1">
      <c r="A141" s="817"/>
      <c r="B141" s="804" t="s">
        <v>23</v>
      </c>
      <c r="C141" s="290">
        <v>1</v>
      </c>
      <c r="D141" s="295">
        <v>31.139000157832992</v>
      </c>
      <c r="E141" s="796">
        <v>31.913816910317042</v>
      </c>
      <c r="F141" s="295">
        <v>33.48705667471873</v>
      </c>
      <c r="G141" s="796">
        <v>31.139000157832992</v>
      </c>
      <c r="H141" s="295">
        <v>31.913816910317042</v>
      </c>
      <c r="I141" s="796">
        <v>31.913816910317042</v>
      </c>
      <c r="J141" s="194"/>
      <c r="K141" s="785">
        <f t="shared" si="2"/>
        <v>32.113422663296454</v>
      </c>
      <c r="L141" s="783">
        <f t="shared" si="3"/>
        <v>33.48705667471873</v>
      </c>
      <c r="M141" s="789">
        <f t="shared" si="4"/>
        <v>31.139000157832992</v>
      </c>
      <c r="N141" s="777"/>
      <c r="O141" s="777"/>
      <c r="P141" s="777"/>
    </row>
    <row r="142" spans="1:16" ht="18.75" customHeight="1">
      <c r="A142" s="818"/>
      <c r="B142" s="819" t="s">
        <v>148</v>
      </c>
      <c r="C142" s="401">
        <v>1</v>
      </c>
      <c r="D142" s="407">
        <v>36.029728168343865</v>
      </c>
      <c r="E142" s="820">
        <v>35.223745067191778</v>
      </c>
      <c r="F142" s="407">
        <v>38.695406220569438</v>
      </c>
      <c r="G142" s="820">
        <v>35.223745067191778</v>
      </c>
      <c r="H142" s="407">
        <v>35.223745067191778</v>
      </c>
      <c r="I142" s="820">
        <v>35.223745067191778</v>
      </c>
      <c r="J142" s="821"/>
      <c r="K142" s="785">
        <f t="shared" si="2"/>
        <v>36.293156130824215</v>
      </c>
      <c r="L142" s="783">
        <f t="shared" si="3"/>
        <v>38.695406220569438</v>
      </c>
      <c r="M142" s="789">
        <f t="shared" si="4"/>
        <v>35.223745067191778</v>
      </c>
      <c r="N142" s="777"/>
      <c r="O142" s="777"/>
      <c r="P142" s="777"/>
    </row>
    <row r="143" spans="1:16" ht="18.75" customHeight="1">
      <c r="A143" s="813">
        <v>43507</v>
      </c>
      <c r="B143" s="814" t="s">
        <v>8</v>
      </c>
      <c r="C143" s="781">
        <v>1</v>
      </c>
      <c r="D143" s="815">
        <v>44.100861815163796</v>
      </c>
      <c r="E143" s="816">
        <v>42.681490790616429</v>
      </c>
      <c r="F143" s="815">
        <v>41.816750220645226</v>
      </c>
      <c r="G143" s="816">
        <v>44.100861815163796</v>
      </c>
      <c r="H143" s="815">
        <v>42.681490790616429</v>
      </c>
      <c r="I143" s="816">
        <v>42.681490790616429</v>
      </c>
      <c r="J143" s="788" t="s">
        <v>187</v>
      </c>
      <c r="K143" s="785">
        <f t="shared" si="2"/>
        <v>42.820148404260472</v>
      </c>
      <c r="L143" s="783">
        <f t="shared" si="3"/>
        <v>44.100861815163796</v>
      </c>
      <c r="M143" s="789">
        <f t="shared" si="4"/>
        <v>41.816750220645226</v>
      </c>
      <c r="N143" s="777"/>
      <c r="O143" s="777"/>
      <c r="P143" s="777"/>
    </row>
    <row r="144" spans="1:16" ht="18.75" customHeight="1">
      <c r="A144" s="817"/>
      <c r="B144" s="804" t="s">
        <v>21</v>
      </c>
      <c r="C144" s="290">
        <v>1</v>
      </c>
      <c r="D144" s="295">
        <v>33.346457255638455</v>
      </c>
      <c r="E144" s="796">
        <v>37.884435420504694</v>
      </c>
      <c r="F144" s="295">
        <v>38.899181058072742</v>
      </c>
      <c r="G144" s="796">
        <v>33.346457255638455</v>
      </c>
      <c r="H144" s="295">
        <v>37.884435420504694</v>
      </c>
      <c r="I144" s="796">
        <v>37.884435420504694</v>
      </c>
      <c r="J144" s="194"/>
      <c r="K144" s="785">
        <f t="shared" si="2"/>
        <v>37.00362728868015</v>
      </c>
      <c r="L144" s="783">
        <f t="shared" si="3"/>
        <v>38.899181058072742</v>
      </c>
      <c r="M144" s="789">
        <f t="shared" si="4"/>
        <v>33.346457255638455</v>
      </c>
      <c r="N144" s="777"/>
      <c r="O144" s="777"/>
      <c r="P144" s="777"/>
    </row>
    <row r="145" spans="1:16" ht="18.75" customHeight="1">
      <c r="A145" s="817"/>
      <c r="B145" s="804" t="s">
        <v>22</v>
      </c>
      <c r="C145" s="290">
        <v>1</v>
      </c>
      <c r="D145" s="295">
        <v>35.532593444740229</v>
      </c>
      <c r="E145" s="796">
        <v>28.415237147328938</v>
      </c>
      <c r="F145" s="295">
        <v>40.578636928841057</v>
      </c>
      <c r="G145" s="796">
        <v>35.532593444740229</v>
      </c>
      <c r="H145" s="295">
        <v>28.415237147328938</v>
      </c>
      <c r="I145" s="796">
        <v>28.415237147328938</v>
      </c>
      <c r="J145" s="194"/>
      <c r="K145" s="785">
        <f t="shared" si="2"/>
        <v>33.235426167059785</v>
      </c>
      <c r="L145" s="783">
        <f t="shared" si="3"/>
        <v>40.578636928841057</v>
      </c>
      <c r="M145" s="789">
        <f t="shared" si="4"/>
        <v>28.415237147328938</v>
      </c>
      <c r="N145" s="777"/>
      <c r="O145" s="777"/>
      <c r="P145" s="777"/>
    </row>
    <row r="146" spans="1:16" ht="18.75" customHeight="1">
      <c r="A146" s="817"/>
      <c r="B146" s="804" t="s">
        <v>23</v>
      </c>
      <c r="C146" s="290">
        <v>1</v>
      </c>
      <c r="D146" s="295">
        <v>31.139000157832992</v>
      </c>
      <c r="E146" s="796">
        <v>31.913816910317042</v>
      </c>
      <c r="F146" s="295">
        <v>33.48705667471873</v>
      </c>
      <c r="G146" s="796">
        <v>31.139000157832992</v>
      </c>
      <c r="H146" s="295">
        <v>31.913816910317042</v>
      </c>
      <c r="I146" s="796">
        <v>31.913816910317042</v>
      </c>
      <c r="J146" s="194"/>
      <c r="K146" s="785">
        <f t="shared" si="2"/>
        <v>32.113422663296454</v>
      </c>
      <c r="L146" s="783">
        <f t="shared" si="3"/>
        <v>33.48705667471873</v>
      </c>
      <c r="M146" s="789">
        <f t="shared" si="4"/>
        <v>31.139000157832992</v>
      </c>
      <c r="N146" s="777"/>
      <c r="O146" s="777"/>
      <c r="P146" s="777"/>
    </row>
    <row r="147" spans="1:16" ht="18.75" customHeight="1">
      <c r="A147" s="818"/>
      <c r="B147" s="819" t="s">
        <v>148</v>
      </c>
      <c r="C147" s="401">
        <v>1</v>
      </c>
      <c r="D147" s="407">
        <v>36.029728168343865</v>
      </c>
      <c r="E147" s="820">
        <v>35.223745067191778</v>
      </c>
      <c r="F147" s="407">
        <v>38.695406220569438</v>
      </c>
      <c r="G147" s="820">
        <v>35.223745067191778</v>
      </c>
      <c r="H147" s="407">
        <v>35.223745067191778</v>
      </c>
      <c r="I147" s="820">
        <v>35.223745067191778</v>
      </c>
      <c r="J147" s="821"/>
      <c r="K147" s="785">
        <f t="shared" si="2"/>
        <v>36.293156130824215</v>
      </c>
      <c r="L147" s="783">
        <f t="shared" si="3"/>
        <v>38.695406220569438</v>
      </c>
      <c r="M147" s="789">
        <f t="shared" si="4"/>
        <v>35.223745067191778</v>
      </c>
      <c r="N147" s="777"/>
      <c r="O147" s="777"/>
      <c r="P147" s="777"/>
    </row>
    <row r="148" spans="1:16" ht="18.75" customHeight="1">
      <c r="A148" s="813">
        <v>43503</v>
      </c>
      <c r="B148" s="814" t="s">
        <v>8</v>
      </c>
      <c r="C148" s="781">
        <v>1</v>
      </c>
      <c r="D148" s="815">
        <v>41.407308755217045</v>
      </c>
      <c r="E148" s="816">
        <v>44.994859749831733</v>
      </c>
      <c r="F148" s="815">
        <v>44.364832976656466</v>
      </c>
      <c r="G148" s="816">
        <v>41.407308755217045</v>
      </c>
      <c r="H148" s="815">
        <v>44.994859749831733</v>
      </c>
      <c r="I148" s="816">
        <v>44.994859749831733</v>
      </c>
      <c r="J148" s="788" t="s">
        <v>187</v>
      </c>
      <c r="K148" s="785">
        <f t="shared" si="2"/>
        <v>43.940465307884246</v>
      </c>
      <c r="L148" s="783">
        <f t="shared" si="3"/>
        <v>44.994859749831733</v>
      </c>
      <c r="M148" s="789">
        <f t="shared" si="4"/>
        <v>41.407308755217045</v>
      </c>
      <c r="N148" s="777"/>
      <c r="O148" s="777"/>
      <c r="P148" s="777"/>
    </row>
    <row r="149" spans="1:16" ht="18.75" customHeight="1">
      <c r="A149" s="817"/>
      <c r="B149" s="804" t="s">
        <v>21</v>
      </c>
      <c r="C149" s="290">
        <v>1</v>
      </c>
      <c r="D149" s="295">
        <v>34.449803985649488</v>
      </c>
      <c r="E149" s="796">
        <v>37.884435420504694</v>
      </c>
      <c r="F149" s="295">
        <v>38.899181058072742</v>
      </c>
      <c r="G149" s="796">
        <v>34.449803985649488</v>
      </c>
      <c r="H149" s="295">
        <v>37.884435420504694</v>
      </c>
      <c r="I149" s="796">
        <v>37.884435420504694</v>
      </c>
      <c r="J149" s="194"/>
      <c r="K149" s="785">
        <f t="shared" si="2"/>
        <v>37.279463971182906</v>
      </c>
      <c r="L149" s="783">
        <f t="shared" si="3"/>
        <v>38.899181058072742</v>
      </c>
      <c r="M149" s="789">
        <f t="shared" si="4"/>
        <v>34.449803985649488</v>
      </c>
      <c r="N149" s="777"/>
      <c r="O149" s="777"/>
      <c r="P149" s="777"/>
    </row>
    <row r="150" spans="1:16" ht="18.75" customHeight="1">
      <c r="A150" s="817"/>
      <c r="B150" s="804" t="s">
        <v>22</v>
      </c>
      <c r="C150" s="290">
        <v>1</v>
      </c>
      <c r="D150" s="295">
        <v>36.460903147526402</v>
      </c>
      <c r="E150" s="796">
        <v>28.415237147328938</v>
      </c>
      <c r="F150" s="295">
        <v>40.578636928841057</v>
      </c>
      <c r="G150" s="796">
        <v>36.460903147526402</v>
      </c>
      <c r="H150" s="295">
        <v>28.415237147328938</v>
      </c>
      <c r="I150" s="796">
        <v>28.415237147328938</v>
      </c>
      <c r="J150" s="194"/>
      <c r="K150" s="785">
        <f t="shared" si="2"/>
        <v>33.46750359275633</v>
      </c>
      <c r="L150" s="783">
        <f t="shared" si="3"/>
        <v>40.578636928841057</v>
      </c>
      <c r="M150" s="789">
        <f t="shared" si="4"/>
        <v>28.415237147328938</v>
      </c>
      <c r="N150" s="777"/>
      <c r="O150" s="777"/>
      <c r="P150" s="777"/>
    </row>
    <row r="151" spans="1:16" ht="18.75" customHeight="1">
      <c r="A151" s="817"/>
      <c r="B151" s="804" t="s">
        <v>23</v>
      </c>
      <c r="C151" s="290">
        <v>1</v>
      </c>
      <c r="D151" s="295">
        <v>32.425883069782188</v>
      </c>
      <c r="E151" s="796">
        <v>31.913816910317042</v>
      </c>
      <c r="F151" s="295">
        <v>33.48705667471873</v>
      </c>
      <c r="G151" s="796">
        <v>32.425883069782188</v>
      </c>
      <c r="H151" s="295">
        <v>31.913816910317042</v>
      </c>
      <c r="I151" s="796">
        <v>31.913816910317042</v>
      </c>
      <c r="J151" s="194"/>
      <c r="K151" s="785">
        <f t="shared" si="2"/>
        <v>32.435143391283752</v>
      </c>
      <c r="L151" s="783">
        <f t="shared" si="3"/>
        <v>33.48705667471873</v>
      </c>
      <c r="M151" s="789">
        <f t="shared" si="4"/>
        <v>31.913816910317042</v>
      </c>
      <c r="N151" s="777"/>
      <c r="O151" s="777"/>
      <c r="P151" s="777"/>
    </row>
    <row r="152" spans="1:16" ht="18.75" customHeight="1">
      <c r="A152" s="818"/>
      <c r="B152" s="819" t="s">
        <v>148</v>
      </c>
      <c r="C152" s="401">
        <v>1</v>
      </c>
      <c r="D152" s="407">
        <v>36.185974739543781</v>
      </c>
      <c r="E152" s="820">
        <v>35.802087306995602</v>
      </c>
      <c r="F152" s="407">
        <v>39.332426909572249</v>
      </c>
      <c r="G152" s="820">
        <v>35.802087306995602</v>
      </c>
      <c r="H152" s="407">
        <v>35.802087306995602</v>
      </c>
      <c r="I152" s="820">
        <v>35.802087306995602</v>
      </c>
      <c r="J152" s="821"/>
      <c r="K152" s="785">
        <f t="shared" si="2"/>
        <v>36.780644065776812</v>
      </c>
      <c r="L152" s="783">
        <f t="shared" si="3"/>
        <v>39.332426909572249</v>
      </c>
      <c r="M152" s="789">
        <f t="shared" si="4"/>
        <v>35.802087306995602</v>
      </c>
      <c r="N152" s="777"/>
      <c r="O152" s="777"/>
      <c r="P152" s="777"/>
    </row>
    <row r="153" spans="1:16" ht="18.75" customHeight="1">
      <c r="A153" s="813">
        <v>43502</v>
      </c>
      <c r="B153" s="814" t="s">
        <v>8</v>
      </c>
      <c r="C153" s="781">
        <v>1</v>
      </c>
      <c r="D153" s="815">
        <v>41.407308755217045</v>
      </c>
      <c r="E153" s="816">
        <v>44.994859749831733</v>
      </c>
      <c r="F153" s="815">
        <v>44.364832976656466</v>
      </c>
      <c r="G153" s="816">
        <v>41.407308755217045</v>
      </c>
      <c r="H153" s="815">
        <v>44.994859749831733</v>
      </c>
      <c r="I153" s="816">
        <v>44.994859749831733</v>
      </c>
      <c r="J153" s="788" t="s">
        <v>187</v>
      </c>
      <c r="K153" s="785">
        <f t="shared" si="2"/>
        <v>43.940465307884246</v>
      </c>
      <c r="L153" s="783">
        <f t="shared" si="3"/>
        <v>44.994859749831733</v>
      </c>
      <c r="M153" s="789">
        <f t="shared" si="4"/>
        <v>41.407308755217045</v>
      </c>
      <c r="N153" s="777"/>
      <c r="O153" s="777"/>
      <c r="P153" s="777"/>
    </row>
    <row r="154" spans="1:16" ht="18.75" customHeight="1">
      <c r="A154" s="817"/>
      <c r="B154" s="804" t="s">
        <v>21</v>
      </c>
      <c r="C154" s="290">
        <v>1</v>
      </c>
      <c r="D154" s="295">
        <v>34.449803985649488</v>
      </c>
      <c r="E154" s="796">
        <v>37.884435420504694</v>
      </c>
      <c r="F154" s="295">
        <v>38.899181058072742</v>
      </c>
      <c r="G154" s="796">
        <v>34.449803985649488</v>
      </c>
      <c r="H154" s="295">
        <v>37.884435420504694</v>
      </c>
      <c r="I154" s="796">
        <v>37.884435420504694</v>
      </c>
      <c r="J154" s="194"/>
      <c r="K154" s="785">
        <f t="shared" si="2"/>
        <v>37.279463971182906</v>
      </c>
      <c r="L154" s="783">
        <f t="shared" si="3"/>
        <v>38.899181058072742</v>
      </c>
      <c r="M154" s="789">
        <f t="shared" si="4"/>
        <v>34.449803985649488</v>
      </c>
      <c r="N154" s="777"/>
      <c r="O154" s="777"/>
      <c r="P154" s="777"/>
    </row>
    <row r="155" spans="1:16" ht="18.75" customHeight="1">
      <c r="A155" s="817"/>
      <c r="B155" s="804" t="s">
        <v>22</v>
      </c>
      <c r="C155" s="290">
        <v>1</v>
      </c>
      <c r="D155" s="295">
        <v>36.460903147526402</v>
      </c>
      <c r="E155" s="796">
        <v>28.415237147328938</v>
      </c>
      <c r="F155" s="295">
        <v>40.578636928841057</v>
      </c>
      <c r="G155" s="796">
        <v>36.460903147526402</v>
      </c>
      <c r="H155" s="295">
        <v>28.415237147328938</v>
      </c>
      <c r="I155" s="796">
        <v>28.415237147328938</v>
      </c>
      <c r="J155" s="194"/>
      <c r="K155" s="785">
        <f t="shared" si="2"/>
        <v>33.46750359275633</v>
      </c>
      <c r="L155" s="783">
        <f t="shared" si="3"/>
        <v>40.578636928841057</v>
      </c>
      <c r="M155" s="789">
        <f t="shared" si="4"/>
        <v>28.415237147328938</v>
      </c>
      <c r="N155" s="777"/>
      <c r="O155" s="777"/>
      <c r="P155" s="777"/>
    </row>
    <row r="156" spans="1:16" ht="18.75" customHeight="1">
      <c r="A156" s="817"/>
      <c r="B156" s="804" t="s">
        <v>23</v>
      </c>
      <c r="C156" s="290">
        <v>1</v>
      </c>
      <c r="D156" s="295">
        <v>32.425883069782188</v>
      </c>
      <c r="E156" s="796">
        <v>31.913816910317042</v>
      </c>
      <c r="F156" s="295">
        <v>33.48705667471873</v>
      </c>
      <c r="G156" s="796">
        <v>32.425883069782188</v>
      </c>
      <c r="H156" s="295">
        <v>31.913816910317042</v>
      </c>
      <c r="I156" s="796">
        <v>31.913816910317042</v>
      </c>
      <c r="J156" s="194"/>
      <c r="K156" s="785">
        <f t="shared" si="2"/>
        <v>32.435143391283752</v>
      </c>
      <c r="L156" s="783">
        <f t="shared" si="3"/>
        <v>33.48705667471873</v>
      </c>
      <c r="M156" s="789">
        <f t="shared" si="4"/>
        <v>31.913816910317042</v>
      </c>
      <c r="N156" s="777"/>
      <c r="O156" s="777"/>
      <c r="P156" s="777"/>
    </row>
    <row r="157" spans="1:16" ht="18.75" customHeight="1">
      <c r="A157" s="818"/>
      <c r="B157" s="819" t="s">
        <v>148</v>
      </c>
      <c r="C157" s="401">
        <v>1</v>
      </c>
      <c r="D157" s="407">
        <v>36.185974739543781</v>
      </c>
      <c r="E157" s="820">
        <v>35.802087306995602</v>
      </c>
      <c r="F157" s="407">
        <v>39.332426909572249</v>
      </c>
      <c r="G157" s="820">
        <v>35.802087306995602</v>
      </c>
      <c r="H157" s="407">
        <v>35.802087306995602</v>
      </c>
      <c r="I157" s="820">
        <v>35.802087306995602</v>
      </c>
      <c r="J157" s="821"/>
      <c r="K157" s="785">
        <f t="shared" si="2"/>
        <v>36.780644065776812</v>
      </c>
      <c r="L157" s="783">
        <f t="shared" si="3"/>
        <v>39.332426909572249</v>
      </c>
      <c r="M157" s="789">
        <f t="shared" si="4"/>
        <v>35.802087306995602</v>
      </c>
      <c r="N157" s="777"/>
      <c r="O157" s="777"/>
      <c r="P157" s="777"/>
    </row>
    <row r="158" spans="1:16" ht="18.75" customHeight="1">
      <c r="A158" s="813">
        <v>43501</v>
      </c>
      <c r="B158" s="814" t="s">
        <v>8</v>
      </c>
      <c r="C158" s="781">
        <v>1</v>
      </c>
      <c r="D158" s="815">
        <v>41.407308755217045</v>
      </c>
      <c r="E158" s="913">
        <v>43</v>
      </c>
      <c r="F158" s="815">
        <v>44.364832976656466</v>
      </c>
      <c r="G158" s="816">
        <v>41.407308755217045</v>
      </c>
      <c r="H158" s="815">
        <v>44.994859749831733</v>
      </c>
      <c r="I158" s="816">
        <v>44.994859749831733</v>
      </c>
      <c r="J158" s="788" t="s">
        <v>187</v>
      </c>
      <c r="K158" s="785">
        <f t="shared" si="2"/>
        <v>43.441750370426313</v>
      </c>
      <c r="L158" s="783">
        <f t="shared" si="3"/>
        <v>44.994859749831733</v>
      </c>
      <c r="M158" s="789">
        <f t="shared" si="4"/>
        <v>41.407308755217045</v>
      </c>
      <c r="N158" s="777"/>
      <c r="O158" s="777"/>
      <c r="P158" s="777"/>
    </row>
    <row r="159" spans="1:16" ht="18.75" customHeight="1">
      <c r="A159" s="817"/>
      <c r="B159" s="804" t="s">
        <v>21</v>
      </c>
      <c r="C159" s="290">
        <v>1</v>
      </c>
      <c r="D159" s="295">
        <v>34.449803985649488</v>
      </c>
      <c r="E159" s="796">
        <v>37.884435420504694</v>
      </c>
      <c r="F159" s="300">
        <v>38.11</v>
      </c>
      <c r="G159" s="796">
        <v>34.449803985649488</v>
      </c>
      <c r="H159" s="295">
        <v>37.884435420504694</v>
      </c>
      <c r="I159" s="796">
        <v>37.884435420504694</v>
      </c>
      <c r="J159" s="194"/>
      <c r="K159" s="785">
        <f t="shared" si="2"/>
        <v>37.082168706664717</v>
      </c>
      <c r="L159" s="783">
        <f t="shared" si="3"/>
        <v>38.11</v>
      </c>
      <c r="M159" s="789">
        <f t="shared" si="4"/>
        <v>34.449803985649488</v>
      </c>
      <c r="N159" s="777"/>
      <c r="O159" s="777"/>
      <c r="P159" s="777"/>
    </row>
    <row r="160" spans="1:16" ht="18.75" customHeight="1">
      <c r="A160" s="817"/>
      <c r="B160" s="804" t="s">
        <v>22</v>
      </c>
      <c r="C160" s="290">
        <v>1</v>
      </c>
      <c r="D160" s="295">
        <v>36.460903147526402</v>
      </c>
      <c r="E160" s="796">
        <v>28.415237147328938</v>
      </c>
      <c r="F160" s="295">
        <v>40.578636928841057</v>
      </c>
      <c r="G160" s="796">
        <v>36.460903147526402</v>
      </c>
      <c r="H160" s="295">
        <v>28.415237147328938</v>
      </c>
      <c r="I160" s="796">
        <v>28.415237147328938</v>
      </c>
      <c r="J160" s="194"/>
      <c r="K160" s="785">
        <f t="shared" si="2"/>
        <v>33.46750359275633</v>
      </c>
      <c r="L160" s="783">
        <f t="shared" si="3"/>
        <v>40.578636928841057</v>
      </c>
      <c r="M160" s="789">
        <f t="shared" si="4"/>
        <v>28.415237147328938</v>
      </c>
      <c r="N160" s="777"/>
      <c r="O160" s="777"/>
      <c r="P160" s="777"/>
    </row>
    <row r="161" spans="1:16" ht="18.75" customHeight="1">
      <c r="A161" s="817"/>
      <c r="B161" s="804" t="s">
        <v>23</v>
      </c>
      <c r="C161" s="290">
        <v>1</v>
      </c>
      <c r="D161" s="295">
        <v>32.425883069782188</v>
      </c>
      <c r="E161" s="796">
        <v>31.913816910317042</v>
      </c>
      <c r="F161" s="295">
        <v>33.48705667471873</v>
      </c>
      <c r="G161" s="796">
        <v>32.425883069782188</v>
      </c>
      <c r="H161" s="295">
        <v>31.913816910317042</v>
      </c>
      <c r="I161" s="796">
        <v>31.913816910317042</v>
      </c>
      <c r="J161" s="194"/>
      <c r="K161" s="785">
        <f t="shared" si="2"/>
        <v>32.435143391283752</v>
      </c>
      <c r="L161" s="783">
        <f t="shared" si="3"/>
        <v>33.48705667471873</v>
      </c>
      <c r="M161" s="789">
        <f t="shared" si="4"/>
        <v>31.913816910317042</v>
      </c>
      <c r="N161" s="777"/>
      <c r="O161" s="777"/>
      <c r="P161" s="777"/>
    </row>
    <row r="162" spans="1:16" ht="18.75" customHeight="1">
      <c r="A162" s="818"/>
      <c r="B162" s="819" t="s">
        <v>148</v>
      </c>
      <c r="C162" s="401">
        <v>1</v>
      </c>
      <c r="D162" s="407">
        <v>36.185974739543781</v>
      </c>
      <c r="E162" s="820">
        <v>35.802087306995602</v>
      </c>
      <c r="F162" s="407">
        <v>39.332426909572249</v>
      </c>
      <c r="G162" s="820">
        <v>35.802087306995602</v>
      </c>
      <c r="H162" s="407">
        <v>35.802087306995602</v>
      </c>
      <c r="I162" s="820">
        <v>35.802087306995602</v>
      </c>
      <c r="J162" s="821"/>
      <c r="K162" s="785">
        <f t="shared" si="2"/>
        <v>36.780644065776812</v>
      </c>
      <c r="L162" s="783">
        <f t="shared" si="3"/>
        <v>39.332426909572249</v>
      </c>
      <c r="M162" s="789">
        <f t="shared" si="4"/>
        <v>35.802087306995602</v>
      </c>
      <c r="N162" s="777"/>
      <c r="O162" s="777"/>
      <c r="P162" s="777"/>
    </row>
    <row r="163" spans="1:16" ht="18.75" customHeight="1">
      <c r="A163" s="813">
        <v>43500</v>
      </c>
      <c r="B163" s="814" t="s">
        <v>8</v>
      </c>
      <c r="C163" s="781">
        <v>1</v>
      </c>
      <c r="D163" s="815">
        <v>41.407308755217045</v>
      </c>
      <c r="E163" s="816">
        <v>44.994859749831733</v>
      </c>
      <c r="F163" s="815">
        <v>44.364832976656466</v>
      </c>
      <c r="G163" s="816">
        <v>41.407308755217045</v>
      </c>
      <c r="H163" s="815">
        <v>44.994859749831733</v>
      </c>
      <c r="I163" s="816">
        <v>44.994859749831733</v>
      </c>
      <c r="J163" s="788" t="s">
        <v>187</v>
      </c>
      <c r="K163" s="785">
        <f t="shared" si="2"/>
        <v>43.940465307884246</v>
      </c>
      <c r="L163" s="783">
        <f t="shared" si="3"/>
        <v>44.994859749831733</v>
      </c>
      <c r="M163" s="789">
        <f t="shared" si="4"/>
        <v>41.407308755217045</v>
      </c>
      <c r="N163" s="777"/>
      <c r="O163" s="777"/>
      <c r="P163" s="777"/>
    </row>
    <row r="164" spans="1:16" ht="18.75" customHeight="1">
      <c r="A164" s="817"/>
      <c r="B164" s="804" t="s">
        <v>21</v>
      </c>
      <c r="C164" s="290">
        <v>1</v>
      </c>
      <c r="D164" s="295">
        <v>34.449803985649488</v>
      </c>
      <c r="E164" s="796">
        <v>37.884435420504694</v>
      </c>
      <c r="F164" s="295">
        <v>38.899181058072742</v>
      </c>
      <c r="G164" s="796">
        <v>34.449803985649488</v>
      </c>
      <c r="H164" s="295">
        <v>37.884435420504694</v>
      </c>
      <c r="I164" s="796">
        <v>37.884435420504694</v>
      </c>
      <c r="J164" s="194"/>
      <c r="K164" s="785">
        <f t="shared" si="2"/>
        <v>37.279463971182906</v>
      </c>
      <c r="L164" s="783">
        <f t="shared" si="3"/>
        <v>38.899181058072742</v>
      </c>
      <c r="M164" s="789">
        <f t="shared" si="4"/>
        <v>34.449803985649488</v>
      </c>
      <c r="N164" s="777"/>
      <c r="O164" s="777"/>
      <c r="P164" s="777"/>
    </row>
    <row r="165" spans="1:16" ht="18.75" customHeight="1">
      <c r="A165" s="817"/>
      <c r="B165" s="804" t="s">
        <v>22</v>
      </c>
      <c r="C165" s="290">
        <v>1</v>
      </c>
      <c r="D165" s="295">
        <v>36.460903147526402</v>
      </c>
      <c r="E165" s="796">
        <v>28.415237147328938</v>
      </c>
      <c r="F165" s="295">
        <v>40.578636928841057</v>
      </c>
      <c r="G165" s="796">
        <v>36.460903147526402</v>
      </c>
      <c r="H165" s="295">
        <v>28.415237147328938</v>
      </c>
      <c r="I165" s="796">
        <v>28.415237147328938</v>
      </c>
      <c r="J165" s="194"/>
      <c r="K165" s="785">
        <f t="shared" si="2"/>
        <v>33.46750359275633</v>
      </c>
      <c r="L165" s="783">
        <f t="shared" si="3"/>
        <v>40.578636928841057</v>
      </c>
      <c r="M165" s="789">
        <f t="shared" si="4"/>
        <v>28.415237147328938</v>
      </c>
      <c r="N165" s="777"/>
      <c r="O165" s="777"/>
      <c r="P165" s="777"/>
    </row>
    <row r="166" spans="1:16" ht="18.75" customHeight="1">
      <c r="A166" s="817"/>
      <c r="B166" s="804" t="s">
        <v>23</v>
      </c>
      <c r="C166" s="290">
        <v>1</v>
      </c>
      <c r="D166" s="295">
        <v>32.425883069782188</v>
      </c>
      <c r="E166" s="796">
        <v>31.913816910317042</v>
      </c>
      <c r="F166" s="295">
        <v>33.48705667471873</v>
      </c>
      <c r="G166" s="796">
        <v>32.425883069782188</v>
      </c>
      <c r="H166" s="295">
        <v>31.913816910317042</v>
      </c>
      <c r="I166" s="796">
        <v>31.913816910317042</v>
      </c>
      <c r="J166" s="194"/>
      <c r="K166" s="785">
        <f t="shared" si="2"/>
        <v>32.435143391283752</v>
      </c>
      <c r="L166" s="783">
        <f t="shared" si="3"/>
        <v>33.48705667471873</v>
      </c>
      <c r="M166" s="789">
        <f t="shared" si="4"/>
        <v>31.913816910317042</v>
      </c>
      <c r="N166" s="777"/>
      <c r="O166" s="777"/>
      <c r="P166" s="777"/>
    </row>
    <row r="167" spans="1:16" ht="18.75" customHeight="1">
      <c r="A167" s="818"/>
      <c r="B167" s="819" t="s">
        <v>148</v>
      </c>
      <c r="C167" s="401">
        <v>1</v>
      </c>
      <c r="D167" s="407">
        <v>36.185974739543781</v>
      </c>
      <c r="E167" s="820">
        <v>35.802087306995602</v>
      </c>
      <c r="F167" s="407">
        <v>39.332426909572249</v>
      </c>
      <c r="G167" s="820">
        <v>35.802087306995602</v>
      </c>
      <c r="H167" s="407">
        <v>35.802087306995602</v>
      </c>
      <c r="I167" s="820">
        <v>35.802087306995602</v>
      </c>
      <c r="J167" s="821"/>
      <c r="K167" s="785">
        <f t="shared" si="2"/>
        <v>36.780644065776812</v>
      </c>
      <c r="L167" s="783">
        <f t="shared" si="3"/>
        <v>39.332426909572249</v>
      </c>
      <c r="M167" s="789">
        <f t="shared" si="4"/>
        <v>35.802087306995602</v>
      </c>
      <c r="N167" s="777"/>
      <c r="O167" s="777"/>
      <c r="P167" s="777"/>
    </row>
    <row r="168" spans="1:16" ht="18.75" customHeight="1">
      <c r="A168" s="813">
        <v>43497</v>
      </c>
      <c r="B168" s="814" t="s">
        <v>8</v>
      </c>
      <c r="C168" s="781">
        <v>1</v>
      </c>
      <c r="D168" s="815">
        <v>41.407308755217045</v>
      </c>
      <c r="E168" s="816">
        <v>44.994859749831733</v>
      </c>
      <c r="F168" s="914">
        <v>43.45</v>
      </c>
      <c r="G168" s="816">
        <v>41.407308755217045</v>
      </c>
      <c r="H168" s="914">
        <v>45</v>
      </c>
      <c r="I168" s="816">
        <v>44.994859749831733</v>
      </c>
      <c r="J168" s="788" t="s">
        <v>187</v>
      </c>
      <c r="K168" s="785">
        <f t="shared" si="2"/>
        <v>43.713042126262195</v>
      </c>
      <c r="L168" s="783">
        <f t="shared" si="3"/>
        <v>45</v>
      </c>
      <c r="M168" s="789">
        <f t="shared" si="4"/>
        <v>41.407308755217045</v>
      </c>
      <c r="N168" s="777"/>
      <c r="O168" s="777"/>
      <c r="P168" s="777"/>
    </row>
    <row r="169" spans="1:16" ht="18.75" customHeight="1">
      <c r="A169" s="817"/>
      <c r="B169" s="804" t="s">
        <v>21</v>
      </c>
      <c r="C169" s="290">
        <v>1</v>
      </c>
      <c r="D169" s="295">
        <v>34.449803985649488</v>
      </c>
      <c r="E169" s="796">
        <v>37.884435420504694</v>
      </c>
      <c r="F169" s="295">
        <v>38.899181058072742</v>
      </c>
      <c r="G169" s="796">
        <v>34.449803985649488</v>
      </c>
      <c r="H169" s="295">
        <v>37.884435420504694</v>
      </c>
      <c r="I169" s="796">
        <v>37.884435420504694</v>
      </c>
      <c r="J169" s="194"/>
      <c r="K169" s="785">
        <f t="shared" si="2"/>
        <v>37.279463971182906</v>
      </c>
      <c r="L169" s="783">
        <f t="shared" si="3"/>
        <v>38.899181058072742</v>
      </c>
      <c r="M169" s="789">
        <f t="shared" si="4"/>
        <v>34.449803985649488</v>
      </c>
      <c r="N169" s="777"/>
      <c r="O169" s="777"/>
      <c r="P169" s="777"/>
    </row>
    <row r="170" spans="1:16" ht="18.75" customHeight="1">
      <c r="A170" s="817"/>
      <c r="B170" s="804" t="s">
        <v>22</v>
      </c>
      <c r="C170" s="290">
        <v>1</v>
      </c>
      <c r="D170" s="300">
        <v>33.56</v>
      </c>
      <c r="E170" s="796">
        <v>28.415237147328938</v>
      </c>
      <c r="F170" s="295">
        <v>40.578636928841057</v>
      </c>
      <c r="G170" s="796">
        <v>36.460903147526402</v>
      </c>
      <c r="H170" s="295">
        <v>28.415237147328938</v>
      </c>
      <c r="I170" s="796">
        <v>28.415237147328938</v>
      </c>
      <c r="J170" s="194"/>
      <c r="K170" s="785">
        <f t="shared" si="2"/>
        <v>32.742277805874735</v>
      </c>
      <c r="L170" s="783">
        <f t="shared" si="3"/>
        <v>40.578636928841057</v>
      </c>
      <c r="M170" s="789">
        <f t="shared" si="4"/>
        <v>28.415237147328938</v>
      </c>
      <c r="N170" s="777"/>
      <c r="O170" s="777"/>
      <c r="P170" s="777"/>
    </row>
    <row r="171" spans="1:16" ht="18.75" customHeight="1">
      <c r="A171" s="817"/>
      <c r="B171" s="804" t="s">
        <v>23</v>
      </c>
      <c r="C171" s="290">
        <v>1</v>
      </c>
      <c r="D171" s="295">
        <v>32.425883069782188</v>
      </c>
      <c r="E171" s="796">
        <v>31.913816910317042</v>
      </c>
      <c r="F171" s="295">
        <v>33.48705667471873</v>
      </c>
      <c r="G171" s="796">
        <v>32.425883069782188</v>
      </c>
      <c r="H171" s="295">
        <v>31.913816910317042</v>
      </c>
      <c r="I171" s="796">
        <v>31.913816910317042</v>
      </c>
      <c r="J171" s="194"/>
      <c r="K171" s="785">
        <f t="shared" si="2"/>
        <v>32.435143391283752</v>
      </c>
      <c r="L171" s="783">
        <f t="shared" si="3"/>
        <v>33.48705667471873</v>
      </c>
      <c r="M171" s="789">
        <f t="shared" si="4"/>
        <v>31.913816910317042</v>
      </c>
      <c r="N171" s="777"/>
      <c r="O171" s="777"/>
      <c r="P171" s="777"/>
    </row>
    <row r="172" spans="1:16" ht="18.75" customHeight="1">
      <c r="A172" s="818"/>
      <c r="B172" s="819" t="s">
        <v>148</v>
      </c>
      <c r="C172" s="401">
        <v>1</v>
      </c>
      <c r="D172" s="407">
        <v>36.185974739543781</v>
      </c>
      <c r="E172" s="820">
        <v>35.802087306995602</v>
      </c>
      <c r="F172" s="407">
        <v>39.332426909572249</v>
      </c>
      <c r="G172" s="820">
        <v>35.802087306995602</v>
      </c>
      <c r="H172" s="407">
        <v>35.802087306995602</v>
      </c>
      <c r="I172" s="820">
        <v>35.802087306995602</v>
      </c>
      <c r="J172" s="821"/>
      <c r="K172" s="785">
        <f t="shared" si="2"/>
        <v>36.780644065776812</v>
      </c>
      <c r="L172" s="783">
        <f t="shared" si="3"/>
        <v>39.332426909572249</v>
      </c>
      <c r="M172" s="789">
        <f t="shared" si="4"/>
        <v>35.802087306995602</v>
      </c>
      <c r="N172" s="777"/>
      <c r="O172" s="777"/>
      <c r="P172" s="777"/>
    </row>
    <row r="173" spans="1:16" ht="18.75" customHeight="1">
      <c r="A173" s="813">
        <v>43496</v>
      </c>
      <c r="B173" s="814" t="s">
        <v>8</v>
      </c>
      <c r="C173" s="781">
        <v>1</v>
      </c>
      <c r="D173" s="815">
        <v>48.205749000396388</v>
      </c>
      <c r="E173" s="816">
        <v>41.455636734576366</v>
      </c>
      <c r="F173" s="815">
        <v>45.701313137810359</v>
      </c>
      <c r="G173" s="816">
        <v>48.205749000396388</v>
      </c>
      <c r="H173" s="815">
        <v>41.455636734576366</v>
      </c>
      <c r="I173" s="816">
        <v>41.455636734576366</v>
      </c>
      <c r="J173" s="788" t="s">
        <v>187</v>
      </c>
      <c r="K173" s="785">
        <f t="shared" si="2"/>
        <v>44.204583901839868</v>
      </c>
      <c r="L173" s="783">
        <f t="shared" si="3"/>
        <v>48.205749000396388</v>
      </c>
      <c r="M173" s="789">
        <f t="shared" si="4"/>
        <v>41.455636734576366</v>
      </c>
      <c r="N173" s="777"/>
      <c r="O173" s="777"/>
      <c r="P173" s="777"/>
    </row>
    <row r="174" spans="1:16" ht="18.75" customHeight="1">
      <c r="A174" s="817"/>
      <c r="B174" s="804" t="s">
        <v>21</v>
      </c>
      <c r="C174" s="290">
        <v>1</v>
      </c>
      <c r="D174" s="295">
        <v>40.412805832691411</v>
      </c>
      <c r="E174" s="796">
        <v>38.80982930703879</v>
      </c>
      <c r="F174" s="295">
        <v>43.65727670075497</v>
      </c>
      <c r="G174" s="796">
        <v>40.412805832691411</v>
      </c>
      <c r="H174" s="295">
        <v>38.80982930703879</v>
      </c>
      <c r="I174" s="796">
        <v>38.80982930703879</v>
      </c>
      <c r="J174" s="194"/>
      <c r="K174" s="785">
        <f t="shared" si="2"/>
        <v>40.42243528688099</v>
      </c>
      <c r="L174" s="783">
        <f t="shared" si="3"/>
        <v>43.65727670075497</v>
      </c>
      <c r="M174" s="789">
        <f t="shared" si="4"/>
        <v>38.80982930703879</v>
      </c>
      <c r="N174" s="777"/>
      <c r="O174" s="777"/>
      <c r="P174" s="777"/>
    </row>
    <row r="175" spans="1:16" ht="18.75" customHeight="1">
      <c r="A175" s="817"/>
      <c r="B175" s="804" t="s">
        <v>22</v>
      </c>
      <c r="C175" s="290">
        <v>1</v>
      </c>
      <c r="D175" s="295">
        <v>45.043071318035864</v>
      </c>
      <c r="E175" s="796">
        <v>30.618123944788731</v>
      </c>
      <c r="F175" s="295">
        <v>36.175087247409778</v>
      </c>
      <c r="G175" s="796">
        <v>45.043071318035864</v>
      </c>
      <c r="H175" s="295">
        <v>30.618123944788731</v>
      </c>
      <c r="I175" s="796">
        <v>30.618123944788731</v>
      </c>
      <c r="J175" s="194"/>
      <c r="K175" s="785">
        <f t="shared" si="2"/>
        <v>35.613601613755776</v>
      </c>
      <c r="L175" s="783">
        <f t="shared" si="3"/>
        <v>45.043071318035864</v>
      </c>
      <c r="M175" s="789">
        <f t="shared" si="4"/>
        <v>30.618123944788731</v>
      </c>
      <c r="N175" s="777"/>
      <c r="O175" s="777"/>
      <c r="P175" s="777"/>
    </row>
    <row r="176" spans="1:16" ht="18.75" customHeight="1">
      <c r="A176" s="817"/>
      <c r="B176" s="804" t="s">
        <v>23</v>
      </c>
      <c r="C176" s="290">
        <v>1</v>
      </c>
      <c r="D176" s="295">
        <v>30.512970285660071</v>
      </c>
      <c r="E176" s="796">
        <v>35.478486562831286</v>
      </c>
      <c r="F176" s="295">
        <v>30.171876182445711</v>
      </c>
      <c r="G176" s="796">
        <v>30.512970285660071</v>
      </c>
      <c r="H176" s="295">
        <v>35.478486562831286</v>
      </c>
      <c r="I176" s="796">
        <v>35.478486562831286</v>
      </c>
      <c r="J176" s="194"/>
      <c r="K176" s="785">
        <f t="shared" si="2"/>
        <v>32.91045489844209</v>
      </c>
      <c r="L176" s="783">
        <f t="shared" si="3"/>
        <v>35.478486562831286</v>
      </c>
      <c r="M176" s="789">
        <f t="shared" si="4"/>
        <v>30.171876182445711</v>
      </c>
      <c r="N176" s="777"/>
      <c r="O176" s="777"/>
      <c r="P176" s="777"/>
    </row>
    <row r="177" spans="1:16" ht="18.75" customHeight="1">
      <c r="A177" s="818"/>
      <c r="B177" s="819" t="s">
        <v>148</v>
      </c>
      <c r="C177" s="401">
        <v>1</v>
      </c>
      <c r="D177" s="407">
        <v>41.043649109195933</v>
      </c>
      <c r="E177" s="820">
        <v>36.590519137308796</v>
      </c>
      <c r="F177" s="407">
        <v>38.926388317105207</v>
      </c>
      <c r="G177" s="820">
        <v>36.590519137308796</v>
      </c>
      <c r="H177" s="407">
        <v>36.590519137308796</v>
      </c>
      <c r="I177" s="820">
        <v>36.590519137308796</v>
      </c>
      <c r="J177" s="821"/>
      <c r="K177" s="785">
        <f t="shared" si="2"/>
        <v>38.287768925229685</v>
      </c>
      <c r="L177" s="783">
        <f t="shared" si="3"/>
        <v>41.043649109195933</v>
      </c>
      <c r="M177" s="789">
        <f t="shared" si="4"/>
        <v>36.590519137308796</v>
      </c>
      <c r="N177" s="777"/>
      <c r="O177" s="777"/>
      <c r="P177" s="777"/>
    </row>
    <row r="178" spans="1:16" ht="18.75" customHeight="1">
      <c r="A178" s="813">
        <v>43495</v>
      </c>
      <c r="B178" s="814" t="s">
        <v>8</v>
      </c>
      <c r="C178" s="781">
        <v>1</v>
      </c>
      <c r="D178" s="815">
        <v>48.205749000396388</v>
      </c>
      <c r="E178" s="816">
        <v>41.455636734576366</v>
      </c>
      <c r="F178" s="815">
        <v>45.701313137810359</v>
      </c>
      <c r="G178" s="816">
        <v>48.205749000396388</v>
      </c>
      <c r="H178" s="815">
        <v>41.455636734576366</v>
      </c>
      <c r="I178" s="816">
        <v>41.455636734576366</v>
      </c>
      <c r="J178" s="788" t="s">
        <v>187</v>
      </c>
      <c r="K178" s="785">
        <f t="shared" si="2"/>
        <v>44.204583901839868</v>
      </c>
      <c r="L178" s="783">
        <f t="shared" si="3"/>
        <v>48.205749000396388</v>
      </c>
      <c r="M178" s="789">
        <f t="shared" si="4"/>
        <v>41.455636734576366</v>
      </c>
      <c r="N178" s="777"/>
      <c r="O178" s="777"/>
      <c r="P178" s="777"/>
    </row>
    <row r="179" spans="1:16" ht="18.75" customHeight="1">
      <c r="A179" s="817"/>
      <c r="B179" s="804" t="s">
        <v>21</v>
      </c>
      <c r="C179" s="290">
        <v>1</v>
      </c>
      <c r="D179" s="295">
        <v>40.412805832691411</v>
      </c>
      <c r="E179" s="796">
        <v>38.80982930703879</v>
      </c>
      <c r="F179" s="295">
        <v>43.65727670075497</v>
      </c>
      <c r="G179" s="796">
        <v>40.412805832691411</v>
      </c>
      <c r="H179" s="295">
        <v>38.80982930703879</v>
      </c>
      <c r="I179" s="796">
        <v>38.80982930703879</v>
      </c>
      <c r="J179" s="194"/>
      <c r="K179" s="785">
        <f t="shared" si="2"/>
        <v>40.42243528688099</v>
      </c>
      <c r="L179" s="783">
        <f t="shared" si="3"/>
        <v>43.65727670075497</v>
      </c>
      <c r="M179" s="789">
        <f t="shared" si="4"/>
        <v>38.80982930703879</v>
      </c>
      <c r="N179" s="777"/>
      <c r="O179" s="777"/>
      <c r="P179" s="777"/>
    </row>
    <row r="180" spans="1:16" ht="18.75" customHeight="1">
      <c r="A180" s="817"/>
      <c r="B180" s="804" t="s">
        <v>22</v>
      </c>
      <c r="C180" s="290">
        <v>1</v>
      </c>
      <c r="D180" s="295">
        <v>45.043071318035864</v>
      </c>
      <c r="E180" s="796">
        <v>30.618123944788731</v>
      </c>
      <c r="F180" s="295">
        <v>36.175087247409778</v>
      </c>
      <c r="G180" s="796">
        <v>45.043071318035864</v>
      </c>
      <c r="H180" s="295">
        <v>30.618123944788731</v>
      </c>
      <c r="I180" s="796">
        <v>30.618123944788731</v>
      </c>
      <c r="J180" s="194"/>
      <c r="K180" s="785">
        <f t="shared" si="2"/>
        <v>35.613601613755776</v>
      </c>
      <c r="L180" s="783">
        <f t="shared" si="3"/>
        <v>45.043071318035864</v>
      </c>
      <c r="M180" s="789">
        <f t="shared" si="4"/>
        <v>30.618123944788731</v>
      </c>
      <c r="N180" s="777"/>
      <c r="O180" s="777"/>
      <c r="P180" s="777"/>
    </row>
    <row r="181" spans="1:16" ht="18.75" customHeight="1">
      <c r="A181" s="817"/>
      <c r="B181" s="804" t="s">
        <v>23</v>
      </c>
      <c r="C181" s="290">
        <v>1</v>
      </c>
      <c r="D181" s="295">
        <v>30.512970285660071</v>
      </c>
      <c r="E181" s="796">
        <v>35.478486562831286</v>
      </c>
      <c r="F181" s="295">
        <v>30.171876182445711</v>
      </c>
      <c r="G181" s="796">
        <v>30.512970285660071</v>
      </c>
      <c r="H181" s="295">
        <v>35.478486562831286</v>
      </c>
      <c r="I181" s="796">
        <v>35.478486562831286</v>
      </c>
      <c r="J181" s="194"/>
      <c r="K181" s="785">
        <f t="shared" si="2"/>
        <v>32.91045489844209</v>
      </c>
      <c r="L181" s="783">
        <f t="shared" si="3"/>
        <v>35.478486562831286</v>
      </c>
      <c r="M181" s="789">
        <f t="shared" si="4"/>
        <v>30.171876182445711</v>
      </c>
      <c r="N181" s="777"/>
      <c r="O181" s="777"/>
      <c r="P181" s="777"/>
    </row>
    <row r="182" spans="1:16" ht="18.75" customHeight="1">
      <c r="A182" s="818"/>
      <c r="B182" s="819" t="s">
        <v>148</v>
      </c>
      <c r="C182" s="401">
        <v>1</v>
      </c>
      <c r="D182" s="407">
        <v>41.043649109195933</v>
      </c>
      <c r="E182" s="820">
        <v>36.590519137308796</v>
      </c>
      <c r="F182" s="407">
        <v>38.926388317105207</v>
      </c>
      <c r="G182" s="820">
        <v>36.590519137308796</v>
      </c>
      <c r="H182" s="407">
        <v>36.590519137308796</v>
      </c>
      <c r="I182" s="820">
        <v>36.590519137308796</v>
      </c>
      <c r="J182" s="821"/>
      <c r="K182" s="785">
        <f t="shared" si="2"/>
        <v>38.287768925229685</v>
      </c>
      <c r="L182" s="783">
        <f t="shared" si="3"/>
        <v>41.043649109195933</v>
      </c>
      <c r="M182" s="789">
        <f t="shared" si="4"/>
        <v>36.590519137308796</v>
      </c>
      <c r="N182" s="777"/>
      <c r="O182" s="777"/>
      <c r="P182" s="777"/>
    </row>
    <row r="183" spans="1:16" ht="18.75" customHeight="1">
      <c r="A183" s="813">
        <v>43494</v>
      </c>
      <c r="B183" s="814" t="s">
        <v>8</v>
      </c>
      <c r="C183" s="781">
        <v>1</v>
      </c>
      <c r="D183" s="815">
        <v>48.205749000396388</v>
      </c>
      <c r="E183" s="816">
        <v>41.455636734576366</v>
      </c>
      <c r="F183" s="815">
        <v>45.701313137810359</v>
      </c>
      <c r="G183" s="816">
        <v>48.205749000396388</v>
      </c>
      <c r="H183" s="815">
        <v>41.455636734576366</v>
      </c>
      <c r="I183" s="816">
        <v>41.455636734576366</v>
      </c>
      <c r="J183" s="788" t="s">
        <v>187</v>
      </c>
      <c r="K183" s="785">
        <f t="shared" si="2"/>
        <v>44.204583901839868</v>
      </c>
      <c r="L183" s="783">
        <f t="shared" si="3"/>
        <v>48.205749000396388</v>
      </c>
      <c r="M183" s="789">
        <f t="shared" si="4"/>
        <v>41.455636734576366</v>
      </c>
      <c r="N183" s="777"/>
      <c r="O183" s="777"/>
      <c r="P183" s="777"/>
    </row>
    <row r="184" spans="1:16" ht="18.75" customHeight="1">
      <c r="A184" s="817"/>
      <c r="B184" s="804" t="s">
        <v>21</v>
      </c>
      <c r="C184" s="290">
        <v>1</v>
      </c>
      <c r="D184" s="295">
        <v>40.412805832691411</v>
      </c>
      <c r="E184" s="796">
        <v>38.80982930703879</v>
      </c>
      <c r="F184" s="295">
        <v>43.65727670075497</v>
      </c>
      <c r="G184" s="796">
        <v>40.412805832691411</v>
      </c>
      <c r="H184" s="295">
        <v>38.80982930703879</v>
      </c>
      <c r="I184" s="796">
        <v>38.80982930703879</v>
      </c>
      <c r="J184" s="194"/>
      <c r="K184" s="785">
        <f t="shared" si="2"/>
        <v>40.42243528688099</v>
      </c>
      <c r="L184" s="783">
        <f t="shared" si="3"/>
        <v>43.65727670075497</v>
      </c>
      <c r="M184" s="789">
        <f t="shared" si="4"/>
        <v>38.80982930703879</v>
      </c>
      <c r="N184" s="777"/>
      <c r="O184" s="777"/>
      <c r="P184" s="777"/>
    </row>
    <row r="185" spans="1:16" ht="18.75" customHeight="1">
      <c r="A185" s="817"/>
      <c r="B185" s="804" t="s">
        <v>22</v>
      </c>
      <c r="C185" s="290">
        <v>1</v>
      </c>
      <c r="D185" s="295">
        <v>45.043071318035864</v>
      </c>
      <c r="E185" s="796">
        <v>30.618123944788731</v>
      </c>
      <c r="F185" s="295">
        <v>36.175087247409778</v>
      </c>
      <c r="G185" s="796">
        <v>45.043071318035864</v>
      </c>
      <c r="H185" s="295">
        <v>30.618123944788731</v>
      </c>
      <c r="I185" s="796">
        <v>30.618123944788731</v>
      </c>
      <c r="J185" s="194"/>
      <c r="K185" s="785">
        <f t="shared" si="2"/>
        <v>35.613601613755776</v>
      </c>
      <c r="L185" s="783">
        <f t="shared" si="3"/>
        <v>45.043071318035864</v>
      </c>
      <c r="M185" s="789">
        <f t="shared" si="4"/>
        <v>30.618123944788731</v>
      </c>
      <c r="N185" s="777"/>
      <c r="O185" s="777"/>
      <c r="P185" s="777"/>
    </row>
    <row r="186" spans="1:16" ht="18.75" customHeight="1">
      <c r="A186" s="817"/>
      <c r="B186" s="804" t="s">
        <v>23</v>
      </c>
      <c r="C186" s="290">
        <v>1</v>
      </c>
      <c r="D186" s="295">
        <v>30.512970285660071</v>
      </c>
      <c r="E186" s="796">
        <v>35.478486562831286</v>
      </c>
      <c r="F186" s="295">
        <v>30.171876182445711</v>
      </c>
      <c r="G186" s="796">
        <v>30.512970285660071</v>
      </c>
      <c r="H186" s="295">
        <v>35.478486562831286</v>
      </c>
      <c r="I186" s="796">
        <v>35.478486562831286</v>
      </c>
      <c r="J186" s="194"/>
      <c r="K186" s="785">
        <f t="shared" si="2"/>
        <v>32.91045489844209</v>
      </c>
      <c r="L186" s="783">
        <f t="shared" si="3"/>
        <v>35.478486562831286</v>
      </c>
      <c r="M186" s="789">
        <f t="shared" si="4"/>
        <v>30.171876182445711</v>
      </c>
      <c r="N186" s="777"/>
      <c r="O186" s="777"/>
      <c r="P186" s="777"/>
    </row>
    <row r="187" spans="1:16" ht="18.75" customHeight="1">
      <c r="A187" s="818"/>
      <c r="B187" s="819" t="s">
        <v>148</v>
      </c>
      <c r="C187" s="401">
        <v>1</v>
      </c>
      <c r="D187" s="407">
        <v>41.043649109195933</v>
      </c>
      <c r="E187" s="820">
        <v>36.590519137308796</v>
      </c>
      <c r="F187" s="407">
        <v>38.926388317105207</v>
      </c>
      <c r="G187" s="820">
        <v>36.590519137308796</v>
      </c>
      <c r="H187" s="407">
        <v>36.590519137308796</v>
      </c>
      <c r="I187" s="820">
        <v>36.590519137308796</v>
      </c>
      <c r="J187" s="821"/>
      <c r="K187" s="785">
        <f t="shared" si="2"/>
        <v>38.287768925229685</v>
      </c>
      <c r="L187" s="783">
        <f t="shared" si="3"/>
        <v>41.043649109195933</v>
      </c>
      <c r="M187" s="789">
        <f t="shared" si="4"/>
        <v>36.590519137308796</v>
      </c>
      <c r="N187" s="777"/>
      <c r="O187" s="777"/>
      <c r="P187" s="777"/>
    </row>
    <row r="188" spans="1:16" ht="18.75" customHeight="1">
      <c r="A188" s="813">
        <v>43493</v>
      </c>
      <c r="B188" s="814" t="s">
        <v>8</v>
      </c>
      <c r="C188" s="781">
        <v>1</v>
      </c>
      <c r="D188" s="815">
        <v>48.205749000396388</v>
      </c>
      <c r="E188" s="816">
        <v>41.455636734576366</v>
      </c>
      <c r="F188" s="815">
        <v>45.701313137810359</v>
      </c>
      <c r="G188" s="816">
        <v>48.205749000396388</v>
      </c>
      <c r="H188" s="815">
        <v>41.455636734576366</v>
      </c>
      <c r="I188" s="816">
        <v>41.455636734576366</v>
      </c>
      <c r="J188" s="788" t="s">
        <v>187</v>
      </c>
      <c r="K188" s="785">
        <f t="shared" si="2"/>
        <v>44.204583901839868</v>
      </c>
      <c r="L188" s="783">
        <f t="shared" si="3"/>
        <v>48.205749000396388</v>
      </c>
      <c r="M188" s="789">
        <f t="shared" si="4"/>
        <v>41.455636734576366</v>
      </c>
      <c r="N188" s="777"/>
      <c r="O188" s="777"/>
      <c r="P188" s="777"/>
    </row>
    <row r="189" spans="1:16" ht="18.75" customHeight="1">
      <c r="A189" s="817"/>
      <c r="B189" s="804" t="s">
        <v>21</v>
      </c>
      <c r="C189" s="290">
        <v>1</v>
      </c>
      <c r="D189" s="295">
        <v>40.412805832691411</v>
      </c>
      <c r="E189" s="796">
        <v>38.80982930703879</v>
      </c>
      <c r="F189" s="295">
        <v>43.65727670075497</v>
      </c>
      <c r="G189" s="796">
        <v>40.412805832691411</v>
      </c>
      <c r="H189" s="295">
        <v>38.80982930703879</v>
      </c>
      <c r="I189" s="796">
        <v>38.80982930703879</v>
      </c>
      <c r="J189" s="194"/>
      <c r="K189" s="785">
        <f t="shared" si="2"/>
        <v>40.42243528688099</v>
      </c>
      <c r="L189" s="783">
        <f t="shared" si="3"/>
        <v>43.65727670075497</v>
      </c>
      <c r="M189" s="789">
        <f t="shared" si="4"/>
        <v>38.80982930703879</v>
      </c>
      <c r="N189" s="777"/>
      <c r="O189" s="777"/>
      <c r="P189" s="777"/>
    </row>
    <row r="190" spans="1:16" ht="18.75" customHeight="1">
      <c r="A190" s="817"/>
      <c r="B190" s="804" t="s">
        <v>22</v>
      </c>
      <c r="C190" s="290">
        <v>1</v>
      </c>
      <c r="D190" s="295">
        <v>45.043071318035864</v>
      </c>
      <c r="E190" s="796">
        <v>30.618123944788731</v>
      </c>
      <c r="F190" s="295">
        <v>36.175087247409778</v>
      </c>
      <c r="G190" s="796">
        <v>45.043071318035864</v>
      </c>
      <c r="H190" s="295">
        <v>30.618123944788731</v>
      </c>
      <c r="I190" s="796">
        <v>30.618123944788731</v>
      </c>
      <c r="J190" s="194"/>
      <c r="K190" s="785">
        <f t="shared" si="2"/>
        <v>35.613601613755776</v>
      </c>
      <c r="L190" s="783">
        <f t="shared" si="3"/>
        <v>45.043071318035864</v>
      </c>
      <c r="M190" s="789">
        <f t="shared" si="4"/>
        <v>30.618123944788731</v>
      </c>
      <c r="N190" s="777"/>
      <c r="O190" s="777"/>
      <c r="P190" s="777"/>
    </row>
    <row r="191" spans="1:16" ht="18.75" customHeight="1">
      <c r="A191" s="817"/>
      <c r="B191" s="804" t="s">
        <v>23</v>
      </c>
      <c r="C191" s="290">
        <v>1</v>
      </c>
      <c r="D191" s="295">
        <v>30.512970285660071</v>
      </c>
      <c r="E191" s="796">
        <v>35.478486562831286</v>
      </c>
      <c r="F191" s="295">
        <v>30.171876182445711</v>
      </c>
      <c r="G191" s="796">
        <v>30.512970285660071</v>
      </c>
      <c r="H191" s="295">
        <v>35.478486562831286</v>
      </c>
      <c r="I191" s="796">
        <v>35.478486562831286</v>
      </c>
      <c r="J191" s="194"/>
      <c r="K191" s="785">
        <f t="shared" si="2"/>
        <v>32.91045489844209</v>
      </c>
      <c r="L191" s="783">
        <f t="shared" si="3"/>
        <v>35.478486562831286</v>
      </c>
      <c r="M191" s="789">
        <f t="shared" si="4"/>
        <v>30.171876182445711</v>
      </c>
      <c r="N191" s="777"/>
      <c r="O191" s="777"/>
      <c r="P191" s="777"/>
    </row>
    <row r="192" spans="1:16" ht="18.75" customHeight="1">
      <c r="A192" s="818"/>
      <c r="B192" s="819" t="s">
        <v>148</v>
      </c>
      <c r="C192" s="401">
        <v>1</v>
      </c>
      <c r="D192" s="407">
        <v>41.043649109195933</v>
      </c>
      <c r="E192" s="820">
        <v>36.590519137308796</v>
      </c>
      <c r="F192" s="407">
        <v>38.926388317105207</v>
      </c>
      <c r="G192" s="820">
        <v>36.590519137308796</v>
      </c>
      <c r="H192" s="407">
        <v>36.590519137308796</v>
      </c>
      <c r="I192" s="820">
        <v>36.590519137308796</v>
      </c>
      <c r="J192" s="821"/>
      <c r="K192" s="785">
        <f t="shared" si="2"/>
        <v>38.287768925229685</v>
      </c>
      <c r="L192" s="783">
        <f t="shared" si="3"/>
        <v>41.043649109195933</v>
      </c>
      <c r="M192" s="789">
        <f t="shared" si="4"/>
        <v>36.590519137308796</v>
      </c>
      <c r="N192" s="777"/>
      <c r="O192" s="777"/>
      <c r="P192" s="777"/>
    </row>
    <row r="193" spans="1:16" ht="18.75" customHeight="1">
      <c r="A193" s="813">
        <v>43490</v>
      </c>
      <c r="B193" s="814" t="s">
        <v>8</v>
      </c>
      <c r="C193" s="781">
        <v>1</v>
      </c>
      <c r="D193" s="815">
        <v>48.205749000396388</v>
      </c>
      <c r="E193" s="816">
        <v>41.455636734576366</v>
      </c>
      <c r="F193" s="815">
        <v>45.701313137810359</v>
      </c>
      <c r="G193" s="816">
        <v>48.205749000396388</v>
      </c>
      <c r="H193" s="815">
        <v>41.455636734576366</v>
      </c>
      <c r="I193" s="816">
        <v>41.455636734576366</v>
      </c>
      <c r="J193" s="788" t="s">
        <v>187</v>
      </c>
      <c r="K193" s="785">
        <f t="shared" si="2"/>
        <v>44.204583901839868</v>
      </c>
      <c r="L193" s="783">
        <f t="shared" si="3"/>
        <v>48.205749000396388</v>
      </c>
      <c r="M193" s="789">
        <f t="shared" si="4"/>
        <v>41.455636734576366</v>
      </c>
      <c r="N193" s="777"/>
      <c r="O193" s="777"/>
      <c r="P193" s="777"/>
    </row>
    <row r="194" spans="1:16" ht="18.75" customHeight="1">
      <c r="A194" s="817"/>
      <c r="B194" s="804" t="s">
        <v>21</v>
      </c>
      <c r="C194" s="290">
        <v>1</v>
      </c>
      <c r="D194" s="295">
        <v>40.412805832691411</v>
      </c>
      <c r="E194" s="796">
        <v>38.80982930703879</v>
      </c>
      <c r="F194" s="295">
        <v>43.65727670075497</v>
      </c>
      <c r="G194" s="796">
        <v>40.412805832691411</v>
      </c>
      <c r="H194" s="295">
        <v>38.80982930703879</v>
      </c>
      <c r="I194" s="796">
        <v>38.80982930703879</v>
      </c>
      <c r="J194" s="194"/>
      <c r="K194" s="785">
        <f t="shared" si="2"/>
        <v>40.42243528688099</v>
      </c>
      <c r="L194" s="783">
        <f t="shared" si="3"/>
        <v>43.65727670075497</v>
      </c>
      <c r="M194" s="789">
        <f t="shared" si="4"/>
        <v>38.80982930703879</v>
      </c>
      <c r="N194" s="777"/>
      <c r="O194" s="777"/>
      <c r="P194" s="777"/>
    </row>
    <row r="195" spans="1:16" ht="18.75" customHeight="1">
      <c r="A195" s="817"/>
      <c r="B195" s="804" t="s">
        <v>22</v>
      </c>
      <c r="C195" s="290">
        <v>1</v>
      </c>
      <c r="D195" s="295">
        <v>45.043071318035864</v>
      </c>
      <c r="E195" s="796">
        <v>30.618123944788731</v>
      </c>
      <c r="F195" s="295">
        <v>36.175087247409778</v>
      </c>
      <c r="G195" s="796">
        <v>45.043071318035864</v>
      </c>
      <c r="H195" s="295">
        <v>30.618123944788731</v>
      </c>
      <c r="I195" s="796">
        <v>30.618123944788731</v>
      </c>
      <c r="J195" s="194"/>
      <c r="K195" s="785">
        <f t="shared" si="2"/>
        <v>35.613601613755776</v>
      </c>
      <c r="L195" s="783">
        <f t="shared" si="3"/>
        <v>45.043071318035864</v>
      </c>
      <c r="M195" s="789">
        <f t="shared" si="4"/>
        <v>30.618123944788731</v>
      </c>
      <c r="N195" s="777"/>
      <c r="O195" s="777"/>
      <c r="P195" s="777"/>
    </row>
    <row r="196" spans="1:16" ht="18.75" customHeight="1">
      <c r="A196" s="817"/>
      <c r="B196" s="804" t="s">
        <v>23</v>
      </c>
      <c r="C196" s="290">
        <v>1</v>
      </c>
      <c r="D196" s="295">
        <v>30.512970285660071</v>
      </c>
      <c r="E196" s="796">
        <v>35.478486562831286</v>
      </c>
      <c r="F196" s="295">
        <v>30.171876182445711</v>
      </c>
      <c r="G196" s="796">
        <v>30.512970285660071</v>
      </c>
      <c r="H196" s="295">
        <v>35.478486562831286</v>
      </c>
      <c r="I196" s="796">
        <v>35.478486562831286</v>
      </c>
      <c r="J196" s="194"/>
      <c r="K196" s="785">
        <f t="shared" si="2"/>
        <v>32.91045489844209</v>
      </c>
      <c r="L196" s="783">
        <f t="shared" si="3"/>
        <v>35.478486562831286</v>
      </c>
      <c r="M196" s="789">
        <f t="shared" si="4"/>
        <v>30.171876182445711</v>
      </c>
      <c r="N196" s="777"/>
      <c r="O196" s="777"/>
      <c r="P196" s="777"/>
    </row>
    <row r="197" spans="1:16" ht="18.75" customHeight="1">
      <c r="A197" s="818"/>
      <c r="B197" s="819" t="s">
        <v>148</v>
      </c>
      <c r="C197" s="401">
        <v>1</v>
      </c>
      <c r="D197" s="407">
        <v>41.043649109195933</v>
      </c>
      <c r="E197" s="820">
        <v>36.590519137308796</v>
      </c>
      <c r="F197" s="407">
        <v>38.926388317105207</v>
      </c>
      <c r="G197" s="820">
        <v>36.590519137308796</v>
      </c>
      <c r="H197" s="407">
        <v>36.590519137308796</v>
      </c>
      <c r="I197" s="820">
        <v>36.590519137308796</v>
      </c>
      <c r="J197" s="821"/>
      <c r="K197" s="785">
        <f t="shared" si="2"/>
        <v>38.287768925229685</v>
      </c>
      <c r="L197" s="783">
        <f t="shared" si="3"/>
        <v>41.043649109195933</v>
      </c>
      <c r="M197" s="789">
        <f t="shared" si="4"/>
        <v>36.590519137308796</v>
      </c>
      <c r="N197" s="777"/>
      <c r="O197" s="777"/>
      <c r="P197" s="777"/>
    </row>
    <row r="198" spans="1:16" ht="18.75" customHeight="1">
      <c r="A198" s="813">
        <v>43489</v>
      </c>
      <c r="B198" s="814" t="s">
        <v>8</v>
      </c>
      <c r="C198" s="781">
        <v>1</v>
      </c>
      <c r="D198" s="815">
        <v>48.205749000396388</v>
      </c>
      <c r="E198" s="816">
        <v>41.455636734576366</v>
      </c>
      <c r="F198" s="815">
        <v>45.701313137810359</v>
      </c>
      <c r="G198" s="816">
        <v>48.205749000396388</v>
      </c>
      <c r="H198" s="815">
        <v>41.455636734576366</v>
      </c>
      <c r="I198" s="816">
        <v>41.455636734576366</v>
      </c>
      <c r="J198" s="788" t="s">
        <v>187</v>
      </c>
      <c r="K198" s="785">
        <f t="shared" si="2"/>
        <v>44.204583901839868</v>
      </c>
      <c r="L198" s="783">
        <f t="shared" si="3"/>
        <v>48.205749000396388</v>
      </c>
      <c r="M198" s="789">
        <f t="shared" si="4"/>
        <v>41.455636734576366</v>
      </c>
      <c r="N198" s="777"/>
      <c r="O198" s="777"/>
      <c r="P198" s="777"/>
    </row>
    <row r="199" spans="1:16" ht="18.75" customHeight="1">
      <c r="A199" s="817"/>
      <c r="B199" s="804" t="s">
        <v>21</v>
      </c>
      <c r="C199" s="290">
        <v>1</v>
      </c>
      <c r="D199" s="295">
        <v>40.412805832691411</v>
      </c>
      <c r="E199" s="796">
        <v>38.80982930703879</v>
      </c>
      <c r="F199" s="295">
        <v>43.65727670075497</v>
      </c>
      <c r="G199" s="796">
        <v>40.412805832691411</v>
      </c>
      <c r="H199" s="295">
        <v>38.80982930703879</v>
      </c>
      <c r="I199" s="796">
        <v>38.80982930703879</v>
      </c>
      <c r="J199" s="194"/>
      <c r="K199" s="785">
        <f t="shared" si="2"/>
        <v>40.42243528688099</v>
      </c>
      <c r="L199" s="783">
        <f t="shared" si="3"/>
        <v>43.65727670075497</v>
      </c>
      <c r="M199" s="789">
        <f t="shared" si="4"/>
        <v>38.80982930703879</v>
      </c>
      <c r="N199" s="777"/>
      <c r="O199" s="777"/>
      <c r="P199" s="777"/>
    </row>
    <row r="200" spans="1:16" ht="18.75" customHeight="1">
      <c r="A200" s="817"/>
      <c r="B200" s="804" t="s">
        <v>22</v>
      </c>
      <c r="C200" s="290">
        <v>1</v>
      </c>
      <c r="D200" s="295">
        <v>45.043071318035864</v>
      </c>
      <c r="E200" s="796">
        <v>30.618123944788731</v>
      </c>
      <c r="F200" s="295">
        <v>36.175087247409778</v>
      </c>
      <c r="G200" s="796">
        <v>45.043071318035864</v>
      </c>
      <c r="H200" s="295">
        <v>30.618123944788731</v>
      </c>
      <c r="I200" s="796">
        <v>30.618123944788731</v>
      </c>
      <c r="J200" s="194"/>
      <c r="K200" s="785">
        <f t="shared" si="2"/>
        <v>35.613601613755776</v>
      </c>
      <c r="L200" s="783">
        <f t="shared" si="3"/>
        <v>45.043071318035864</v>
      </c>
      <c r="M200" s="789">
        <f t="shared" si="4"/>
        <v>30.618123944788731</v>
      </c>
      <c r="N200" s="777"/>
      <c r="O200" s="777"/>
      <c r="P200" s="777"/>
    </row>
    <row r="201" spans="1:16" ht="18.75" customHeight="1">
      <c r="A201" s="817"/>
      <c r="B201" s="804" t="s">
        <v>23</v>
      </c>
      <c r="C201" s="290">
        <v>1</v>
      </c>
      <c r="D201" s="295">
        <v>30.512970285660071</v>
      </c>
      <c r="E201" s="796">
        <v>35.478486562831286</v>
      </c>
      <c r="F201" s="295">
        <v>30.171876182445711</v>
      </c>
      <c r="G201" s="796">
        <v>30.512970285660071</v>
      </c>
      <c r="H201" s="295">
        <v>35.478486562831286</v>
      </c>
      <c r="I201" s="796">
        <v>35.478486562831286</v>
      </c>
      <c r="J201" s="194"/>
      <c r="K201" s="785">
        <f t="shared" si="2"/>
        <v>32.91045489844209</v>
      </c>
      <c r="L201" s="783">
        <f t="shared" si="3"/>
        <v>35.478486562831286</v>
      </c>
      <c r="M201" s="789">
        <f t="shared" si="4"/>
        <v>30.171876182445711</v>
      </c>
      <c r="N201" s="777"/>
      <c r="O201" s="777"/>
      <c r="P201" s="777"/>
    </row>
    <row r="202" spans="1:16" ht="18.75" customHeight="1">
      <c r="A202" s="818"/>
      <c r="B202" s="819" t="s">
        <v>148</v>
      </c>
      <c r="C202" s="401">
        <v>1</v>
      </c>
      <c r="D202" s="407">
        <v>41.043649109195933</v>
      </c>
      <c r="E202" s="820">
        <v>36.590519137308796</v>
      </c>
      <c r="F202" s="407">
        <v>38.926388317105207</v>
      </c>
      <c r="G202" s="820">
        <v>36.590519137308796</v>
      </c>
      <c r="H202" s="407">
        <v>36.590519137308796</v>
      </c>
      <c r="I202" s="820">
        <v>36.590519137308796</v>
      </c>
      <c r="J202" s="821"/>
      <c r="K202" s="785">
        <f t="shared" si="2"/>
        <v>38.287768925229685</v>
      </c>
      <c r="L202" s="783">
        <f t="shared" si="3"/>
        <v>41.043649109195933</v>
      </c>
      <c r="M202" s="789">
        <f t="shared" si="4"/>
        <v>36.590519137308796</v>
      </c>
      <c r="N202" s="777"/>
      <c r="O202" s="777"/>
      <c r="P202" s="777"/>
    </row>
    <row r="203" spans="1:16" ht="18.75" customHeight="1">
      <c r="A203" s="813">
        <v>43488</v>
      </c>
      <c r="B203" s="814" t="s">
        <v>8</v>
      </c>
      <c r="C203" s="781">
        <v>1</v>
      </c>
      <c r="D203" s="815">
        <v>48.205749000396388</v>
      </c>
      <c r="E203" s="816">
        <v>41.455636734576366</v>
      </c>
      <c r="F203" s="815">
        <v>45.701313137810359</v>
      </c>
      <c r="G203" s="816">
        <v>48.205749000396388</v>
      </c>
      <c r="H203" s="815">
        <v>41.455636734576366</v>
      </c>
      <c r="I203" s="816">
        <v>41.455636734576366</v>
      </c>
      <c r="J203" s="788" t="s">
        <v>187</v>
      </c>
      <c r="K203" s="785">
        <f t="shared" si="2"/>
        <v>44.204583901839868</v>
      </c>
      <c r="L203" s="783">
        <f t="shared" si="3"/>
        <v>48.205749000396388</v>
      </c>
      <c r="M203" s="789">
        <f t="shared" si="4"/>
        <v>41.455636734576366</v>
      </c>
      <c r="N203" s="777"/>
      <c r="O203" s="777"/>
      <c r="P203" s="777"/>
    </row>
    <row r="204" spans="1:16" ht="18.75" customHeight="1">
      <c r="A204" s="817"/>
      <c r="B204" s="804" t="s">
        <v>21</v>
      </c>
      <c r="C204" s="290">
        <v>1</v>
      </c>
      <c r="D204" s="295">
        <v>40.412805832691411</v>
      </c>
      <c r="E204" s="796">
        <v>38.80982930703879</v>
      </c>
      <c r="F204" s="295">
        <v>43.65727670075497</v>
      </c>
      <c r="G204" s="796">
        <v>40.412805832691411</v>
      </c>
      <c r="H204" s="295">
        <v>38.80982930703879</v>
      </c>
      <c r="I204" s="796">
        <v>38.80982930703879</v>
      </c>
      <c r="J204" s="194"/>
      <c r="K204" s="785">
        <f t="shared" si="2"/>
        <v>40.42243528688099</v>
      </c>
      <c r="L204" s="783">
        <f t="shared" si="3"/>
        <v>43.65727670075497</v>
      </c>
      <c r="M204" s="789">
        <f t="shared" si="4"/>
        <v>38.80982930703879</v>
      </c>
      <c r="N204" s="777"/>
      <c r="O204" s="777"/>
      <c r="P204" s="777"/>
    </row>
    <row r="205" spans="1:16" ht="18.75" customHeight="1">
      <c r="A205" s="817"/>
      <c r="B205" s="804" t="s">
        <v>22</v>
      </c>
      <c r="C205" s="290">
        <v>1</v>
      </c>
      <c r="D205" s="295">
        <v>45.043071318035864</v>
      </c>
      <c r="E205" s="796">
        <v>30.618123944788731</v>
      </c>
      <c r="F205" s="295">
        <v>36.175087247409778</v>
      </c>
      <c r="G205" s="796">
        <v>45.043071318035864</v>
      </c>
      <c r="H205" s="295">
        <v>30.618123944788731</v>
      </c>
      <c r="I205" s="796">
        <v>30.618123944788731</v>
      </c>
      <c r="J205" s="194"/>
      <c r="K205" s="785">
        <f t="shared" si="2"/>
        <v>35.613601613755776</v>
      </c>
      <c r="L205" s="783">
        <f t="shared" si="3"/>
        <v>45.043071318035864</v>
      </c>
      <c r="M205" s="789">
        <f t="shared" si="4"/>
        <v>30.618123944788731</v>
      </c>
      <c r="N205" s="777"/>
      <c r="O205" s="777"/>
      <c r="P205" s="777"/>
    </row>
    <row r="206" spans="1:16" ht="18.75" customHeight="1">
      <c r="A206" s="817"/>
      <c r="B206" s="804" t="s">
        <v>23</v>
      </c>
      <c r="C206" s="290">
        <v>1</v>
      </c>
      <c r="D206" s="295">
        <v>30.512970285660071</v>
      </c>
      <c r="E206" s="796">
        <v>35.478486562831286</v>
      </c>
      <c r="F206" s="295">
        <v>30.171876182445711</v>
      </c>
      <c r="G206" s="796">
        <v>30.512970285660071</v>
      </c>
      <c r="H206" s="295">
        <v>35.478486562831286</v>
      </c>
      <c r="I206" s="796">
        <v>35.478486562831286</v>
      </c>
      <c r="J206" s="194"/>
      <c r="K206" s="785">
        <f t="shared" si="2"/>
        <v>32.91045489844209</v>
      </c>
      <c r="L206" s="783">
        <f t="shared" si="3"/>
        <v>35.478486562831286</v>
      </c>
      <c r="M206" s="789">
        <f t="shared" si="4"/>
        <v>30.171876182445711</v>
      </c>
      <c r="N206" s="777"/>
      <c r="O206" s="777"/>
      <c r="P206" s="777"/>
    </row>
    <row r="207" spans="1:16" ht="18.75" customHeight="1">
      <c r="A207" s="818"/>
      <c r="B207" s="819" t="s">
        <v>148</v>
      </c>
      <c r="C207" s="401">
        <v>1</v>
      </c>
      <c r="D207" s="407">
        <v>41.043649109195933</v>
      </c>
      <c r="E207" s="820">
        <v>36.590519137308796</v>
      </c>
      <c r="F207" s="407">
        <v>38.926388317105207</v>
      </c>
      <c r="G207" s="820">
        <v>36.590519137308796</v>
      </c>
      <c r="H207" s="407">
        <v>36.590519137308796</v>
      </c>
      <c r="I207" s="820">
        <v>36.590519137308796</v>
      </c>
      <c r="J207" s="821"/>
      <c r="K207" s="785">
        <f t="shared" si="2"/>
        <v>38.287768925229685</v>
      </c>
      <c r="L207" s="783">
        <f t="shared" si="3"/>
        <v>41.043649109195933</v>
      </c>
      <c r="M207" s="789">
        <f t="shared" si="4"/>
        <v>36.590519137308796</v>
      </c>
      <c r="N207" s="777"/>
      <c r="O207" s="777"/>
      <c r="P207" s="777"/>
    </row>
    <row r="208" spans="1:16" ht="18.75" customHeight="1">
      <c r="A208" s="813">
        <v>43487</v>
      </c>
      <c r="B208" s="814" t="s">
        <v>8</v>
      </c>
      <c r="C208" s="781">
        <v>1</v>
      </c>
      <c r="D208" s="815">
        <v>48.205749000396388</v>
      </c>
      <c r="E208" s="816">
        <v>41.455636734576366</v>
      </c>
      <c r="F208" s="815">
        <v>45.701313137810359</v>
      </c>
      <c r="G208" s="816">
        <v>48.205749000396388</v>
      </c>
      <c r="H208" s="815">
        <v>41.455636734576366</v>
      </c>
      <c r="I208" s="816">
        <v>41.455636734576366</v>
      </c>
      <c r="J208" s="788" t="s">
        <v>187</v>
      </c>
      <c r="K208" s="785">
        <f t="shared" si="2"/>
        <v>44.204583901839868</v>
      </c>
      <c r="L208" s="783">
        <f t="shared" si="3"/>
        <v>48.205749000396388</v>
      </c>
      <c r="M208" s="789">
        <f t="shared" si="4"/>
        <v>41.455636734576366</v>
      </c>
      <c r="N208" s="777"/>
      <c r="O208" s="777"/>
      <c r="P208" s="777"/>
    </row>
    <row r="209" spans="1:16" ht="18.75" customHeight="1">
      <c r="A209" s="817"/>
      <c r="B209" s="804" t="s">
        <v>21</v>
      </c>
      <c r="C209" s="290">
        <v>1</v>
      </c>
      <c r="D209" s="295">
        <v>40.412805832691411</v>
      </c>
      <c r="E209" s="796">
        <v>38.80982930703879</v>
      </c>
      <c r="F209" s="295">
        <v>43.65727670075497</v>
      </c>
      <c r="G209" s="796">
        <v>40.412805832691411</v>
      </c>
      <c r="H209" s="295">
        <v>38.80982930703879</v>
      </c>
      <c r="I209" s="796">
        <v>38.80982930703879</v>
      </c>
      <c r="J209" s="194"/>
      <c r="K209" s="785">
        <f t="shared" si="2"/>
        <v>40.42243528688099</v>
      </c>
      <c r="L209" s="783">
        <f t="shared" si="3"/>
        <v>43.65727670075497</v>
      </c>
      <c r="M209" s="789">
        <f t="shared" si="4"/>
        <v>38.80982930703879</v>
      </c>
      <c r="N209" s="777"/>
      <c r="O209" s="777"/>
      <c r="P209" s="777"/>
    </row>
    <row r="210" spans="1:16" ht="18.75" customHeight="1">
      <c r="A210" s="817"/>
      <c r="B210" s="804" t="s">
        <v>22</v>
      </c>
      <c r="C210" s="290">
        <v>1</v>
      </c>
      <c r="D210" s="295">
        <v>45.043071318035864</v>
      </c>
      <c r="E210" s="796">
        <v>30.618123944788731</v>
      </c>
      <c r="F210" s="295">
        <v>36.175087247409778</v>
      </c>
      <c r="G210" s="796">
        <v>45.043071318035864</v>
      </c>
      <c r="H210" s="295">
        <v>30.618123944788731</v>
      </c>
      <c r="I210" s="796">
        <v>30.618123944788731</v>
      </c>
      <c r="J210" s="194"/>
      <c r="K210" s="785">
        <f t="shared" si="2"/>
        <v>35.613601613755776</v>
      </c>
      <c r="L210" s="783">
        <f t="shared" si="3"/>
        <v>45.043071318035864</v>
      </c>
      <c r="M210" s="789">
        <f t="shared" si="4"/>
        <v>30.618123944788731</v>
      </c>
      <c r="N210" s="777"/>
      <c r="O210" s="777"/>
      <c r="P210" s="777"/>
    </row>
    <row r="211" spans="1:16" ht="18.75" customHeight="1">
      <c r="A211" s="817"/>
      <c r="B211" s="804" t="s">
        <v>23</v>
      </c>
      <c r="C211" s="290">
        <v>1</v>
      </c>
      <c r="D211" s="295">
        <v>30.512970285660071</v>
      </c>
      <c r="E211" s="796">
        <v>35.478486562831286</v>
      </c>
      <c r="F211" s="295">
        <v>30.171876182445711</v>
      </c>
      <c r="G211" s="796">
        <v>30.512970285660071</v>
      </c>
      <c r="H211" s="295">
        <v>35.478486562831286</v>
      </c>
      <c r="I211" s="796">
        <v>35.478486562831286</v>
      </c>
      <c r="J211" s="194"/>
      <c r="K211" s="785">
        <f t="shared" si="2"/>
        <v>32.91045489844209</v>
      </c>
      <c r="L211" s="783">
        <f t="shared" si="3"/>
        <v>35.478486562831286</v>
      </c>
      <c r="M211" s="789">
        <f t="shared" si="4"/>
        <v>30.171876182445711</v>
      </c>
      <c r="N211" s="777"/>
      <c r="O211" s="777"/>
      <c r="P211" s="777"/>
    </row>
    <row r="212" spans="1:16" ht="18.75" customHeight="1">
      <c r="A212" s="818"/>
      <c r="B212" s="819" t="s">
        <v>148</v>
      </c>
      <c r="C212" s="401">
        <v>1</v>
      </c>
      <c r="D212" s="407">
        <v>41.043649109195933</v>
      </c>
      <c r="E212" s="820">
        <v>36.590519137308796</v>
      </c>
      <c r="F212" s="407">
        <v>38.926388317105207</v>
      </c>
      <c r="G212" s="820">
        <v>36.590519137308796</v>
      </c>
      <c r="H212" s="407">
        <v>36.590519137308796</v>
      </c>
      <c r="I212" s="820">
        <v>36.590519137308796</v>
      </c>
      <c r="J212" s="821"/>
      <c r="K212" s="785">
        <f t="shared" si="2"/>
        <v>38.287768925229685</v>
      </c>
      <c r="L212" s="783">
        <f t="shared" si="3"/>
        <v>41.043649109195933</v>
      </c>
      <c r="M212" s="789">
        <f t="shared" si="4"/>
        <v>36.590519137308796</v>
      </c>
      <c r="N212" s="777"/>
      <c r="O212" s="777"/>
      <c r="P212" s="777"/>
    </row>
    <row r="213" spans="1:16" ht="18.75" customHeight="1">
      <c r="A213" s="813">
        <v>43486</v>
      </c>
      <c r="B213" s="814" t="s">
        <v>8</v>
      </c>
      <c r="C213" s="781">
        <v>1</v>
      </c>
      <c r="D213" s="815">
        <v>48.205749000396388</v>
      </c>
      <c r="E213" s="816">
        <v>41.455636734576366</v>
      </c>
      <c r="F213" s="815">
        <v>45.701313137810359</v>
      </c>
      <c r="G213" s="816">
        <v>48.205749000396388</v>
      </c>
      <c r="H213" s="815">
        <v>41.455636734576366</v>
      </c>
      <c r="I213" s="816">
        <v>41.455636734576366</v>
      </c>
      <c r="J213" s="788" t="s">
        <v>187</v>
      </c>
      <c r="K213" s="785">
        <f t="shared" si="2"/>
        <v>44.204583901839868</v>
      </c>
      <c r="L213" s="783">
        <f t="shared" si="3"/>
        <v>48.205749000396388</v>
      </c>
      <c r="M213" s="789">
        <f t="shared" si="4"/>
        <v>41.455636734576366</v>
      </c>
      <c r="N213" s="777"/>
      <c r="O213" s="777"/>
      <c r="P213" s="777"/>
    </row>
    <row r="214" spans="1:16" ht="18.75" customHeight="1">
      <c r="A214" s="817"/>
      <c r="B214" s="804" t="s">
        <v>21</v>
      </c>
      <c r="C214" s="290">
        <v>1</v>
      </c>
      <c r="D214" s="295">
        <v>40.412805832691411</v>
      </c>
      <c r="E214" s="796">
        <v>38.80982930703879</v>
      </c>
      <c r="F214" s="295">
        <v>43.65727670075497</v>
      </c>
      <c r="G214" s="796">
        <v>40.412805832691411</v>
      </c>
      <c r="H214" s="295">
        <v>38.80982930703879</v>
      </c>
      <c r="I214" s="796">
        <v>38.80982930703879</v>
      </c>
      <c r="J214" s="194"/>
      <c r="K214" s="785">
        <f t="shared" si="2"/>
        <v>40.42243528688099</v>
      </c>
      <c r="L214" s="783">
        <f t="shared" si="3"/>
        <v>43.65727670075497</v>
      </c>
      <c r="M214" s="789">
        <f t="shared" si="4"/>
        <v>38.80982930703879</v>
      </c>
      <c r="N214" s="777"/>
      <c r="O214" s="777"/>
      <c r="P214" s="777"/>
    </row>
    <row r="215" spans="1:16" ht="18.75" customHeight="1">
      <c r="A215" s="817"/>
      <c r="B215" s="804" t="s">
        <v>22</v>
      </c>
      <c r="C215" s="290">
        <v>1</v>
      </c>
      <c r="D215" s="295">
        <v>45.043071318035864</v>
      </c>
      <c r="E215" s="796">
        <v>30.618123944788731</v>
      </c>
      <c r="F215" s="295">
        <v>36.175087247409778</v>
      </c>
      <c r="G215" s="796">
        <v>45.043071318035864</v>
      </c>
      <c r="H215" s="295">
        <v>30.618123944788731</v>
      </c>
      <c r="I215" s="796">
        <v>30.618123944788731</v>
      </c>
      <c r="J215" s="194"/>
      <c r="K215" s="785">
        <f t="shared" si="2"/>
        <v>35.613601613755776</v>
      </c>
      <c r="L215" s="783">
        <f t="shared" si="3"/>
        <v>45.043071318035864</v>
      </c>
      <c r="M215" s="789">
        <f t="shared" si="4"/>
        <v>30.618123944788731</v>
      </c>
      <c r="N215" s="777"/>
      <c r="O215" s="777"/>
      <c r="P215" s="777"/>
    </row>
    <row r="216" spans="1:16" ht="18.75" customHeight="1">
      <c r="A216" s="817"/>
      <c r="B216" s="804" t="s">
        <v>23</v>
      </c>
      <c r="C216" s="290">
        <v>1</v>
      </c>
      <c r="D216" s="295">
        <v>30.512970285660071</v>
      </c>
      <c r="E216" s="796">
        <v>35.478486562831286</v>
      </c>
      <c r="F216" s="295">
        <v>30.171876182445711</v>
      </c>
      <c r="G216" s="796">
        <v>30.512970285660071</v>
      </c>
      <c r="H216" s="295">
        <v>35.478486562831286</v>
      </c>
      <c r="I216" s="796">
        <v>35.478486562831286</v>
      </c>
      <c r="J216" s="194"/>
      <c r="K216" s="785">
        <f t="shared" si="2"/>
        <v>32.91045489844209</v>
      </c>
      <c r="L216" s="783">
        <f t="shared" si="3"/>
        <v>35.478486562831286</v>
      </c>
      <c r="M216" s="789">
        <f t="shared" si="4"/>
        <v>30.171876182445711</v>
      </c>
      <c r="N216" s="777"/>
      <c r="O216" s="777"/>
      <c r="P216" s="777"/>
    </row>
    <row r="217" spans="1:16" ht="18.75" customHeight="1">
      <c r="A217" s="818"/>
      <c r="B217" s="819" t="s">
        <v>148</v>
      </c>
      <c r="C217" s="401">
        <v>1</v>
      </c>
      <c r="D217" s="407">
        <v>41.043649109195933</v>
      </c>
      <c r="E217" s="820">
        <v>36.590519137308796</v>
      </c>
      <c r="F217" s="405">
        <v>36</v>
      </c>
      <c r="G217" s="820">
        <v>36.590519137308796</v>
      </c>
      <c r="H217" s="407">
        <v>36.590519137308796</v>
      </c>
      <c r="I217" s="820">
        <v>36.590519137308796</v>
      </c>
      <c r="J217" s="821"/>
      <c r="K217" s="785">
        <f t="shared" si="2"/>
        <v>37.556171845953379</v>
      </c>
      <c r="L217" s="783">
        <f t="shared" si="3"/>
        <v>41.043649109195933</v>
      </c>
      <c r="M217" s="789">
        <f t="shared" si="4"/>
        <v>36</v>
      </c>
      <c r="N217" s="777"/>
      <c r="O217" s="777"/>
      <c r="P217" s="777"/>
    </row>
    <row r="218" spans="1:16" ht="18.75" customHeight="1">
      <c r="A218" s="813">
        <v>43483</v>
      </c>
      <c r="B218" s="814" t="s">
        <v>8</v>
      </c>
      <c r="C218" s="781">
        <v>1</v>
      </c>
      <c r="D218" s="815">
        <v>48.205749000396388</v>
      </c>
      <c r="E218" s="816">
        <v>41.455636734576366</v>
      </c>
      <c r="F218" s="815">
        <v>45.701313137810359</v>
      </c>
      <c r="G218" s="816">
        <v>48.205749000396388</v>
      </c>
      <c r="H218" s="815">
        <v>41.455636734576366</v>
      </c>
      <c r="I218" s="816">
        <v>41.455636734576366</v>
      </c>
      <c r="J218" s="788" t="s">
        <v>187</v>
      </c>
      <c r="K218" s="785">
        <f t="shared" si="2"/>
        <v>44.204583901839868</v>
      </c>
      <c r="L218" s="783">
        <f t="shared" si="3"/>
        <v>48.205749000396388</v>
      </c>
      <c r="M218" s="789">
        <f t="shared" si="4"/>
        <v>41.455636734576366</v>
      </c>
      <c r="N218" s="777"/>
      <c r="O218" s="777"/>
      <c r="P218" s="777"/>
    </row>
    <row r="219" spans="1:16" ht="18.75" customHeight="1">
      <c r="A219" s="817"/>
      <c r="B219" s="804" t="s">
        <v>21</v>
      </c>
      <c r="C219" s="290">
        <v>1</v>
      </c>
      <c r="D219" s="295">
        <v>40.412805832691411</v>
      </c>
      <c r="E219" s="796">
        <v>38.80982930703879</v>
      </c>
      <c r="F219" s="295">
        <v>43.65727670075497</v>
      </c>
      <c r="G219" s="796">
        <v>40.412805832691411</v>
      </c>
      <c r="H219" s="295">
        <v>38.80982930703879</v>
      </c>
      <c r="I219" s="796">
        <v>38.80982930703879</v>
      </c>
      <c r="J219" s="194"/>
      <c r="K219" s="785">
        <f t="shared" si="2"/>
        <v>40.42243528688099</v>
      </c>
      <c r="L219" s="783">
        <f t="shared" si="3"/>
        <v>43.65727670075497</v>
      </c>
      <c r="M219" s="789">
        <f t="shared" si="4"/>
        <v>38.80982930703879</v>
      </c>
      <c r="N219" s="777"/>
      <c r="O219" s="777"/>
      <c r="P219" s="777"/>
    </row>
    <row r="220" spans="1:16" ht="18.75" customHeight="1">
      <c r="A220" s="817"/>
      <c r="B220" s="804" t="s">
        <v>22</v>
      </c>
      <c r="C220" s="290">
        <v>1</v>
      </c>
      <c r="D220" s="295">
        <v>45.043071318035864</v>
      </c>
      <c r="E220" s="796">
        <v>30.618123944788731</v>
      </c>
      <c r="F220" s="295">
        <v>36.175087247409778</v>
      </c>
      <c r="G220" s="796">
        <v>45.043071318035864</v>
      </c>
      <c r="H220" s="295">
        <v>30.618123944788731</v>
      </c>
      <c r="I220" s="796">
        <v>30.618123944788731</v>
      </c>
      <c r="J220" s="194"/>
      <c r="K220" s="785">
        <f t="shared" si="2"/>
        <v>35.613601613755776</v>
      </c>
      <c r="L220" s="783">
        <f t="shared" si="3"/>
        <v>45.043071318035864</v>
      </c>
      <c r="M220" s="789">
        <f t="shared" si="4"/>
        <v>30.618123944788731</v>
      </c>
      <c r="N220" s="777"/>
      <c r="O220" s="777"/>
      <c r="P220" s="777"/>
    </row>
    <row r="221" spans="1:16" ht="18.75" customHeight="1">
      <c r="A221" s="817"/>
      <c r="B221" s="804" t="s">
        <v>23</v>
      </c>
      <c r="C221" s="290">
        <v>1</v>
      </c>
      <c r="D221" s="295">
        <v>30.512970285660071</v>
      </c>
      <c r="E221" s="796">
        <v>35.478486562831286</v>
      </c>
      <c r="F221" s="295">
        <v>30.171876182445711</v>
      </c>
      <c r="G221" s="796">
        <v>30.512970285660071</v>
      </c>
      <c r="H221" s="295">
        <v>35.478486562831286</v>
      </c>
      <c r="I221" s="796">
        <v>35.478486562831286</v>
      </c>
      <c r="J221" s="194"/>
      <c r="K221" s="785">
        <f t="shared" si="2"/>
        <v>32.91045489844209</v>
      </c>
      <c r="L221" s="783">
        <f t="shared" si="3"/>
        <v>35.478486562831286</v>
      </c>
      <c r="M221" s="789">
        <f t="shared" si="4"/>
        <v>30.171876182445711</v>
      </c>
      <c r="N221" s="777"/>
      <c r="O221" s="777"/>
      <c r="P221" s="777"/>
    </row>
    <row r="222" spans="1:16" ht="18.75" customHeight="1">
      <c r="A222" s="818"/>
      <c r="B222" s="819" t="s">
        <v>148</v>
      </c>
      <c r="C222" s="401">
        <v>1</v>
      </c>
      <c r="D222" s="407">
        <v>41.043649109195933</v>
      </c>
      <c r="E222" s="820">
        <v>36.590519137308796</v>
      </c>
      <c r="F222" s="407">
        <v>38.926388317105207</v>
      </c>
      <c r="G222" s="820">
        <v>36.590519137308796</v>
      </c>
      <c r="H222" s="407">
        <v>36.590519137308796</v>
      </c>
      <c r="I222" s="820">
        <v>36.590519137308796</v>
      </c>
      <c r="J222" s="821"/>
      <c r="K222" s="785">
        <f t="shared" si="2"/>
        <v>38.287768925229685</v>
      </c>
      <c r="L222" s="783">
        <f t="shared" si="3"/>
        <v>41.043649109195933</v>
      </c>
      <c r="M222" s="789">
        <f t="shared" si="4"/>
        <v>36.590519137308796</v>
      </c>
      <c r="N222" s="777"/>
      <c r="O222" s="777"/>
      <c r="P222" s="777"/>
    </row>
    <row r="223" spans="1:16" ht="18.75" customHeight="1">
      <c r="A223" s="915">
        <v>43482</v>
      </c>
      <c r="B223" s="849" t="s">
        <v>8</v>
      </c>
      <c r="C223" s="781">
        <v>1</v>
      </c>
      <c r="D223" s="783">
        <v>44.310079292121479</v>
      </c>
      <c r="E223" s="785">
        <v>41.198531464722763</v>
      </c>
      <c r="F223" s="783">
        <v>45.701313137810359</v>
      </c>
      <c r="G223" s="785">
        <v>44.310079292121479</v>
      </c>
      <c r="H223" s="783">
        <v>41.198531464722763</v>
      </c>
      <c r="I223" s="785">
        <v>41.198531464722763</v>
      </c>
      <c r="J223" s="788" t="s">
        <v>187</v>
      </c>
      <c r="K223" s="785">
        <f t="shared" si="2"/>
        <v>43.102113839844336</v>
      </c>
      <c r="L223" s="783">
        <f t="shared" si="3"/>
        <v>45.701313137810359</v>
      </c>
      <c r="M223" s="789">
        <f t="shared" si="4"/>
        <v>41.198531464722763</v>
      </c>
      <c r="N223" s="777"/>
      <c r="O223" s="777"/>
      <c r="P223" s="777"/>
    </row>
    <row r="224" spans="1:16" ht="18.75" customHeight="1">
      <c r="A224" s="916"/>
      <c r="B224" s="543" t="s">
        <v>21</v>
      </c>
      <c r="C224" s="290">
        <v>1</v>
      </c>
      <c r="D224" s="790">
        <v>40.31358810518887</v>
      </c>
      <c r="E224" s="792">
        <v>40.845582288010966</v>
      </c>
      <c r="F224" s="790">
        <v>43.65727670075497</v>
      </c>
      <c r="G224" s="792">
        <v>40.31358810518887</v>
      </c>
      <c r="H224" s="790">
        <v>40.845582288010966</v>
      </c>
      <c r="I224" s="792">
        <v>40.845582288010966</v>
      </c>
      <c r="J224" s="194"/>
      <c r="K224" s="785">
        <f t="shared" si="2"/>
        <v>41.415507345491449</v>
      </c>
      <c r="L224" s="783">
        <f t="shared" si="3"/>
        <v>43.65727670075497</v>
      </c>
      <c r="M224" s="789">
        <f t="shared" si="4"/>
        <v>40.31358810518887</v>
      </c>
      <c r="N224" s="777"/>
      <c r="O224" s="777"/>
      <c r="P224" s="777"/>
    </row>
    <row r="225" spans="1:16" ht="18.75" customHeight="1">
      <c r="A225" s="916"/>
      <c r="B225" s="543" t="s">
        <v>22</v>
      </c>
      <c r="C225" s="290">
        <v>1</v>
      </c>
      <c r="D225" s="790">
        <v>31.373566342270966</v>
      </c>
      <c r="E225" s="792">
        <v>27.734300612106097</v>
      </c>
      <c r="F225" s="790">
        <v>36.175087247409778</v>
      </c>
      <c r="G225" s="792">
        <v>31.373566342270966</v>
      </c>
      <c r="H225" s="790">
        <v>27.734300612106097</v>
      </c>
      <c r="I225" s="792">
        <v>27.734300612106097</v>
      </c>
      <c r="J225" s="194"/>
      <c r="K225" s="785">
        <f t="shared" si="2"/>
        <v>30.754313703473233</v>
      </c>
      <c r="L225" s="783">
        <f t="shared" si="3"/>
        <v>36.175087247409778</v>
      </c>
      <c r="M225" s="789">
        <f t="shared" si="4"/>
        <v>27.734300612106097</v>
      </c>
      <c r="N225" s="777"/>
      <c r="O225" s="777"/>
      <c r="P225" s="777"/>
    </row>
    <row r="226" spans="1:16" ht="18.75" customHeight="1">
      <c r="A226" s="916"/>
      <c r="B226" s="543" t="s">
        <v>23</v>
      </c>
      <c r="C226" s="290">
        <v>1</v>
      </c>
      <c r="D226" s="790">
        <v>34.835599001761544</v>
      </c>
      <c r="E226" s="792">
        <v>31.589355250428834</v>
      </c>
      <c r="F226" s="790">
        <v>30.171876182445711</v>
      </c>
      <c r="G226" s="792">
        <v>34.835599001761544</v>
      </c>
      <c r="H226" s="790">
        <v>31.589355250428834</v>
      </c>
      <c r="I226" s="792">
        <v>31.589355250428834</v>
      </c>
      <c r="J226" s="194"/>
      <c r="K226" s="785">
        <f t="shared" si="2"/>
        <v>32.046546421266228</v>
      </c>
      <c r="L226" s="783">
        <f t="shared" si="3"/>
        <v>34.835599001761544</v>
      </c>
      <c r="M226" s="789">
        <f t="shared" si="4"/>
        <v>30.171876182445711</v>
      </c>
      <c r="N226" s="777"/>
      <c r="O226" s="777"/>
      <c r="P226" s="777"/>
    </row>
    <row r="227" spans="1:16" ht="18.75" customHeight="1">
      <c r="A227" s="917"/>
      <c r="B227" s="850" t="s">
        <v>148</v>
      </c>
      <c r="C227" s="401">
        <v>1</v>
      </c>
      <c r="D227" s="856">
        <v>37.708208185335714</v>
      </c>
      <c r="E227" s="858">
        <v>35.341942403817164</v>
      </c>
      <c r="F227" s="856">
        <v>38.926388317105207</v>
      </c>
      <c r="G227" s="858">
        <v>35.341942403817164</v>
      </c>
      <c r="H227" s="856">
        <v>35.341942403817164</v>
      </c>
      <c r="I227" s="858">
        <v>35.341942403817164</v>
      </c>
      <c r="J227" s="821"/>
      <c r="K227" s="785">
        <f t="shared" si="2"/>
        <v>36.829620327518811</v>
      </c>
      <c r="L227" s="783">
        <f t="shared" si="3"/>
        <v>38.926388317105207</v>
      </c>
      <c r="M227" s="789">
        <f t="shared" si="4"/>
        <v>35.341942403817164</v>
      </c>
      <c r="N227" s="777"/>
      <c r="O227" s="777"/>
      <c r="P227" s="777"/>
    </row>
    <row r="228" spans="1:16" ht="18.75" customHeight="1">
      <c r="A228" s="915">
        <v>43481</v>
      </c>
      <c r="B228" s="849" t="s">
        <v>8</v>
      </c>
      <c r="C228" s="781">
        <v>1</v>
      </c>
      <c r="D228" s="783">
        <v>44.310079292121479</v>
      </c>
      <c r="E228" s="785">
        <v>41.198531464722763</v>
      </c>
      <c r="F228" s="783">
        <v>45.701313137810359</v>
      </c>
      <c r="G228" s="785">
        <v>44.310079292121479</v>
      </c>
      <c r="H228" s="783">
        <v>41.198531464722763</v>
      </c>
      <c r="I228" s="785">
        <v>41.198531464722763</v>
      </c>
      <c r="J228" s="788" t="s">
        <v>187</v>
      </c>
      <c r="K228" s="785">
        <f t="shared" si="2"/>
        <v>43.102113839844336</v>
      </c>
      <c r="L228" s="783">
        <f t="shared" si="3"/>
        <v>45.701313137810359</v>
      </c>
      <c r="M228" s="789">
        <f t="shared" si="4"/>
        <v>41.198531464722763</v>
      </c>
      <c r="N228" s="777"/>
      <c r="O228" s="777"/>
      <c r="P228" s="777"/>
    </row>
    <row r="229" spans="1:16" ht="18.75" customHeight="1">
      <c r="A229" s="916"/>
      <c r="B229" s="543" t="s">
        <v>21</v>
      </c>
      <c r="C229" s="290">
        <v>1</v>
      </c>
      <c r="D229" s="790">
        <v>40.31358810518887</v>
      </c>
      <c r="E229" s="792">
        <v>40.845582288010966</v>
      </c>
      <c r="F229" s="790">
        <v>43.65727670075497</v>
      </c>
      <c r="G229" s="792">
        <v>40.31358810518887</v>
      </c>
      <c r="H229" s="790">
        <v>40.845582288010966</v>
      </c>
      <c r="I229" s="792">
        <v>40.845582288010966</v>
      </c>
      <c r="J229" s="194"/>
      <c r="K229" s="785">
        <f t="shared" si="2"/>
        <v>41.415507345491449</v>
      </c>
      <c r="L229" s="783">
        <f t="shared" si="3"/>
        <v>43.65727670075497</v>
      </c>
      <c r="M229" s="789">
        <f t="shared" si="4"/>
        <v>40.31358810518887</v>
      </c>
      <c r="N229" s="777"/>
      <c r="O229" s="777"/>
      <c r="P229" s="777"/>
    </row>
    <row r="230" spans="1:16" ht="18.75" customHeight="1">
      <c r="A230" s="916"/>
      <c r="B230" s="543" t="s">
        <v>22</v>
      </c>
      <c r="C230" s="290">
        <v>1</v>
      </c>
      <c r="D230" s="790">
        <v>31.373566342270966</v>
      </c>
      <c r="E230" s="792">
        <v>27.734300612106097</v>
      </c>
      <c r="F230" s="790">
        <v>36.175087247409778</v>
      </c>
      <c r="G230" s="792">
        <v>31.373566342270966</v>
      </c>
      <c r="H230" s="790">
        <v>27.734300612106097</v>
      </c>
      <c r="I230" s="792">
        <v>27.734300612106097</v>
      </c>
      <c r="J230" s="194"/>
      <c r="K230" s="785">
        <f t="shared" si="2"/>
        <v>30.754313703473233</v>
      </c>
      <c r="L230" s="783">
        <f t="shared" si="3"/>
        <v>36.175087247409778</v>
      </c>
      <c r="M230" s="789">
        <f t="shared" si="4"/>
        <v>27.734300612106097</v>
      </c>
      <c r="N230" s="777"/>
      <c r="O230" s="777"/>
      <c r="P230" s="777"/>
    </row>
    <row r="231" spans="1:16" ht="18.75" customHeight="1">
      <c r="A231" s="916"/>
      <c r="B231" s="543" t="s">
        <v>23</v>
      </c>
      <c r="C231" s="290">
        <v>1</v>
      </c>
      <c r="D231" s="790">
        <v>34.835599001761544</v>
      </c>
      <c r="E231" s="792">
        <v>31.589355250428834</v>
      </c>
      <c r="F231" s="790">
        <v>30.171876182445711</v>
      </c>
      <c r="G231" s="792">
        <v>34.835599001761544</v>
      </c>
      <c r="H231" s="790">
        <v>31.589355250428834</v>
      </c>
      <c r="I231" s="792">
        <v>31.589355250428834</v>
      </c>
      <c r="J231" s="194"/>
      <c r="K231" s="785">
        <f t="shared" si="2"/>
        <v>32.046546421266228</v>
      </c>
      <c r="L231" s="783">
        <f t="shared" si="3"/>
        <v>34.835599001761544</v>
      </c>
      <c r="M231" s="789">
        <f t="shared" si="4"/>
        <v>30.171876182445711</v>
      </c>
      <c r="N231" s="777"/>
      <c r="O231" s="777"/>
      <c r="P231" s="777"/>
    </row>
    <row r="232" spans="1:16" ht="18.75" customHeight="1">
      <c r="A232" s="917"/>
      <c r="B232" s="850" t="s">
        <v>148</v>
      </c>
      <c r="C232" s="401">
        <v>1</v>
      </c>
      <c r="D232" s="856">
        <v>37.708208185335714</v>
      </c>
      <c r="E232" s="858">
        <v>35.341942403817164</v>
      </c>
      <c r="F232" s="856">
        <v>38.926388317105207</v>
      </c>
      <c r="G232" s="858">
        <v>35.341942403817164</v>
      </c>
      <c r="H232" s="856">
        <v>35.341942403817164</v>
      </c>
      <c r="I232" s="858">
        <v>35.341942403817164</v>
      </c>
      <c r="J232" s="821"/>
      <c r="K232" s="785">
        <f t="shared" si="2"/>
        <v>36.829620327518811</v>
      </c>
      <c r="L232" s="783">
        <f t="shared" si="3"/>
        <v>38.926388317105207</v>
      </c>
      <c r="M232" s="789">
        <f t="shared" si="4"/>
        <v>35.341942403817164</v>
      </c>
      <c r="N232" s="777"/>
      <c r="O232" s="777"/>
      <c r="P232" s="777"/>
    </row>
    <row r="233" spans="1:16" ht="18.75" customHeight="1">
      <c r="A233" s="915">
        <v>43480</v>
      </c>
      <c r="B233" s="849" t="s">
        <v>8</v>
      </c>
      <c r="C233" s="781">
        <v>1</v>
      </c>
      <c r="D233" s="783">
        <v>44.310079292121479</v>
      </c>
      <c r="E233" s="785">
        <v>41.198531464722763</v>
      </c>
      <c r="F233" s="783">
        <v>45.701313137810359</v>
      </c>
      <c r="G233" s="785">
        <v>44.310079292121479</v>
      </c>
      <c r="H233" s="783">
        <v>41.198531464722763</v>
      </c>
      <c r="I233" s="785">
        <v>41.198531464722763</v>
      </c>
      <c r="J233" s="788" t="s">
        <v>187</v>
      </c>
      <c r="K233" s="785">
        <f t="shared" si="2"/>
        <v>43.102113839844336</v>
      </c>
      <c r="L233" s="783">
        <f t="shared" si="3"/>
        <v>45.701313137810359</v>
      </c>
      <c r="M233" s="789">
        <f t="shared" si="4"/>
        <v>41.198531464722763</v>
      </c>
      <c r="N233" s="777"/>
      <c r="O233" s="777"/>
      <c r="P233" s="777"/>
    </row>
    <row r="234" spans="1:16" ht="18.75" customHeight="1">
      <c r="A234" s="916"/>
      <c r="B234" s="543" t="s">
        <v>21</v>
      </c>
      <c r="C234" s="290">
        <v>1</v>
      </c>
      <c r="D234" s="790">
        <v>40.31358810518887</v>
      </c>
      <c r="E234" s="792">
        <v>40.845582288010966</v>
      </c>
      <c r="F234" s="790">
        <v>43.65727670075497</v>
      </c>
      <c r="G234" s="792">
        <v>40.31358810518887</v>
      </c>
      <c r="H234" s="790">
        <v>40.845582288010966</v>
      </c>
      <c r="I234" s="792">
        <v>40.845582288010966</v>
      </c>
      <c r="J234" s="194"/>
      <c r="K234" s="785">
        <f t="shared" si="2"/>
        <v>41.415507345491449</v>
      </c>
      <c r="L234" s="783">
        <f t="shared" si="3"/>
        <v>43.65727670075497</v>
      </c>
      <c r="M234" s="789">
        <f t="shared" si="4"/>
        <v>40.31358810518887</v>
      </c>
      <c r="N234" s="777"/>
      <c r="O234" s="777"/>
      <c r="P234" s="777"/>
    </row>
    <row r="235" spans="1:16" ht="18.75" customHeight="1">
      <c r="A235" s="916"/>
      <c r="B235" s="543" t="s">
        <v>22</v>
      </c>
      <c r="C235" s="290">
        <v>1</v>
      </c>
      <c r="D235" s="790">
        <v>31.373566342270966</v>
      </c>
      <c r="E235" s="918">
        <v>30</v>
      </c>
      <c r="F235" s="790">
        <v>36.175087247409778</v>
      </c>
      <c r="G235" s="792">
        <v>31.373566342270966</v>
      </c>
      <c r="H235" s="790">
        <v>27.734300612106097</v>
      </c>
      <c r="I235" s="792">
        <v>27.734300612106097</v>
      </c>
      <c r="J235" s="194"/>
      <c r="K235" s="785">
        <f t="shared" si="2"/>
        <v>31.320738550446709</v>
      </c>
      <c r="L235" s="783">
        <f t="shared" si="3"/>
        <v>36.175087247409778</v>
      </c>
      <c r="M235" s="789">
        <f t="shared" si="4"/>
        <v>27.734300612106097</v>
      </c>
      <c r="N235" s="777"/>
      <c r="O235" s="777"/>
      <c r="P235" s="777"/>
    </row>
    <row r="236" spans="1:16" ht="18.75" customHeight="1">
      <c r="A236" s="916"/>
      <c r="B236" s="543" t="s">
        <v>23</v>
      </c>
      <c r="C236" s="290">
        <v>1</v>
      </c>
      <c r="D236" s="790">
        <v>34.835599001761544</v>
      </c>
      <c r="E236" s="792">
        <v>31.589355250428834</v>
      </c>
      <c r="F236" s="790">
        <v>30.171876182445711</v>
      </c>
      <c r="G236" s="792">
        <v>34.835599001761544</v>
      </c>
      <c r="H236" s="790">
        <v>31.589355250428834</v>
      </c>
      <c r="I236" s="792">
        <v>31.589355250428834</v>
      </c>
      <c r="J236" s="194"/>
      <c r="K236" s="785">
        <f t="shared" si="2"/>
        <v>32.046546421266228</v>
      </c>
      <c r="L236" s="783">
        <f t="shared" si="3"/>
        <v>34.835599001761544</v>
      </c>
      <c r="M236" s="789">
        <f t="shared" si="4"/>
        <v>30.171876182445711</v>
      </c>
      <c r="N236" s="777"/>
      <c r="O236" s="777"/>
      <c r="P236" s="777"/>
    </row>
    <row r="237" spans="1:16" ht="18.75" customHeight="1">
      <c r="A237" s="917"/>
      <c r="B237" s="850" t="s">
        <v>148</v>
      </c>
      <c r="C237" s="401">
        <v>1</v>
      </c>
      <c r="D237" s="856">
        <v>37.708208185335714</v>
      </c>
      <c r="E237" s="858">
        <v>35.341942403817164</v>
      </c>
      <c r="F237" s="856">
        <v>38.926388317105207</v>
      </c>
      <c r="G237" s="858">
        <v>35.341942403817164</v>
      </c>
      <c r="H237" s="856">
        <v>35.341942403817164</v>
      </c>
      <c r="I237" s="858">
        <v>35.341942403817164</v>
      </c>
      <c r="J237" s="821"/>
      <c r="K237" s="785">
        <f t="shared" si="2"/>
        <v>36.829620327518811</v>
      </c>
      <c r="L237" s="783">
        <f t="shared" si="3"/>
        <v>38.926388317105207</v>
      </c>
      <c r="M237" s="789">
        <f t="shared" si="4"/>
        <v>35.341942403817164</v>
      </c>
      <c r="N237" s="777"/>
      <c r="O237" s="777"/>
      <c r="P237" s="777"/>
    </row>
    <row r="238" spans="1:16" ht="18.75" customHeight="1">
      <c r="A238" s="915">
        <v>43479</v>
      </c>
      <c r="B238" s="849" t="s">
        <v>8</v>
      </c>
      <c r="C238" s="781">
        <v>1</v>
      </c>
      <c r="D238" s="783">
        <v>44.310079292121479</v>
      </c>
      <c r="E238" s="785">
        <v>41.198531464722763</v>
      </c>
      <c r="F238" s="783">
        <v>45.701313137810359</v>
      </c>
      <c r="G238" s="785">
        <v>44.310079292121479</v>
      </c>
      <c r="H238" s="783">
        <v>41.198531464722763</v>
      </c>
      <c r="I238" s="785">
        <v>41.198531464722763</v>
      </c>
      <c r="J238" s="788" t="s">
        <v>187</v>
      </c>
      <c r="K238" s="785">
        <f t="shared" si="2"/>
        <v>43.102113839844336</v>
      </c>
      <c r="L238" s="783">
        <f t="shared" si="3"/>
        <v>45.701313137810359</v>
      </c>
      <c r="M238" s="789">
        <f t="shared" si="4"/>
        <v>41.198531464722763</v>
      </c>
      <c r="N238" s="777"/>
      <c r="O238" s="777"/>
      <c r="P238" s="777"/>
    </row>
    <row r="239" spans="1:16" ht="18.75" customHeight="1">
      <c r="A239" s="916"/>
      <c r="B239" s="543" t="s">
        <v>21</v>
      </c>
      <c r="C239" s="290">
        <v>1</v>
      </c>
      <c r="D239" s="790">
        <v>40.31358810518887</v>
      </c>
      <c r="E239" s="792">
        <v>40.845582288010966</v>
      </c>
      <c r="F239" s="790">
        <v>43.65727670075497</v>
      </c>
      <c r="G239" s="792">
        <v>40.31358810518887</v>
      </c>
      <c r="H239" s="790">
        <v>40.845582288010966</v>
      </c>
      <c r="I239" s="792">
        <v>40.845582288010966</v>
      </c>
      <c r="J239" s="194"/>
      <c r="K239" s="785">
        <f t="shared" si="2"/>
        <v>41.415507345491449</v>
      </c>
      <c r="L239" s="783">
        <f t="shared" si="3"/>
        <v>43.65727670075497</v>
      </c>
      <c r="M239" s="789">
        <f t="shared" si="4"/>
        <v>40.31358810518887</v>
      </c>
      <c r="N239" s="777"/>
      <c r="O239" s="777"/>
      <c r="P239" s="777"/>
    </row>
    <row r="240" spans="1:16" ht="18.75" customHeight="1">
      <c r="A240" s="916"/>
      <c r="B240" s="543" t="s">
        <v>22</v>
      </c>
      <c r="C240" s="290">
        <v>1</v>
      </c>
      <c r="D240" s="790">
        <v>31.373566342270966</v>
      </c>
      <c r="E240" s="918">
        <v>30</v>
      </c>
      <c r="F240" s="790">
        <v>36.175087247409778</v>
      </c>
      <c r="G240" s="792">
        <v>31.373566342270966</v>
      </c>
      <c r="H240" s="790">
        <v>27.734300612106097</v>
      </c>
      <c r="I240" s="792">
        <v>27.734300612106097</v>
      </c>
      <c r="J240" s="194"/>
      <c r="K240" s="785">
        <f t="shared" si="2"/>
        <v>31.320738550446709</v>
      </c>
      <c r="L240" s="783">
        <f t="shared" si="3"/>
        <v>36.175087247409778</v>
      </c>
      <c r="M240" s="789">
        <f t="shared" si="4"/>
        <v>27.734300612106097</v>
      </c>
      <c r="N240" s="777"/>
      <c r="O240" s="777"/>
      <c r="P240" s="777"/>
    </row>
    <row r="241" spans="1:16" ht="18.75" customHeight="1">
      <c r="A241" s="916"/>
      <c r="B241" s="543" t="s">
        <v>23</v>
      </c>
      <c r="C241" s="290">
        <v>1</v>
      </c>
      <c r="D241" s="790">
        <v>34.835599001761544</v>
      </c>
      <c r="E241" s="792">
        <v>31.589355250428834</v>
      </c>
      <c r="F241" s="790">
        <v>30.171876182445711</v>
      </c>
      <c r="G241" s="792">
        <v>34.835599001761544</v>
      </c>
      <c r="H241" s="790">
        <v>31.589355250428834</v>
      </c>
      <c r="I241" s="792">
        <v>31.589355250428834</v>
      </c>
      <c r="J241" s="194"/>
      <c r="K241" s="785">
        <f t="shared" si="2"/>
        <v>32.046546421266228</v>
      </c>
      <c r="L241" s="783">
        <f t="shared" si="3"/>
        <v>34.835599001761544</v>
      </c>
      <c r="M241" s="789">
        <f t="shared" si="4"/>
        <v>30.171876182445711</v>
      </c>
      <c r="N241" s="777"/>
      <c r="O241" s="777"/>
      <c r="P241" s="777"/>
    </row>
    <row r="242" spans="1:16" ht="18.75" customHeight="1">
      <c r="A242" s="917"/>
      <c r="B242" s="850" t="s">
        <v>148</v>
      </c>
      <c r="C242" s="401">
        <v>1</v>
      </c>
      <c r="D242" s="856">
        <v>37.708208185335714</v>
      </c>
      <c r="E242" s="858">
        <v>35.341942403817164</v>
      </c>
      <c r="F242" s="856">
        <v>38.926388317105207</v>
      </c>
      <c r="G242" s="858">
        <v>35.341942403817164</v>
      </c>
      <c r="H242" s="856">
        <v>35.341942403817164</v>
      </c>
      <c r="I242" s="858">
        <v>35.341942403817164</v>
      </c>
      <c r="J242" s="821"/>
      <c r="K242" s="785">
        <f t="shared" si="2"/>
        <v>36.829620327518811</v>
      </c>
      <c r="L242" s="783">
        <f t="shared" si="3"/>
        <v>38.926388317105207</v>
      </c>
      <c r="M242" s="789">
        <f t="shared" si="4"/>
        <v>35.341942403817164</v>
      </c>
      <c r="N242" s="777"/>
      <c r="O242" s="777"/>
      <c r="P242" s="777"/>
    </row>
    <row r="243" spans="1:16" ht="18.75" customHeight="1">
      <c r="A243" s="915">
        <v>43476</v>
      </c>
      <c r="B243" s="849" t="s">
        <v>8</v>
      </c>
      <c r="C243" s="781">
        <v>1</v>
      </c>
      <c r="D243" s="783">
        <v>44.310079292121479</v>
      </c>
      <c r="E243" s="785">
        <v>41.198531464722763</v>
      </c>
      <c r="F243" s="783">
        <v>45.701313137810359</v>
      </c>
      <c r="G243" s="785">
        <v>44.310079292121479</v>
      </c>
      <c r="H243" s="783">
        <v>41.198531464722763</v>
      </c>
      <c r="I243" s="785">
        <v>41.198531464722763</v>
      </c>
      <c r="J243" s="788" t="s">
        <v>187</v>
      </c>
      <c r="K243" s="785">
        <f t="shared" si="2"/>
        <v>43.102113839844336</v>
      </c>
      <c r="L243" s="783">
        <f t="shared" si="3"/>
        <v>45.701313137810359</v>
      </c>
      <c r="M243" s="789">
        <f t="shared" si="4"/>
        <v>41.198531464722763</v>
      </c>
      <c r="N243" s="777"/>
      <c r="O243" s="777"/>
      <c r="P243" s="777"/>
    </row>
    <row r="244" spans="1:16" ht="18.75" customHeight="1">
      <c r="A244" s="916"/>
      <c r="B244" s="543" t="s">
        <v>21</v>
      </c>
      <c r="C244" s="290">
        <v>1</v>
      </c>
      <c r="D244" s="790">
        <v>40.31358810518887</v>
      </c>
      <c r="E244" s="792">
        <v>40.845582288010966</v>
      </c>
      <c r="F244" s="790">
        <v>43.65727670075497</v>
      </c>
      <c r="G244" s="792">
        <v>40.31358810518887</v>
      </c>
      <c r="H244" s="790">
        <v>40.845582288010966</v>
      </c>
      <c r="I244" s="792">
        <v>40.845582288010966</v>
      </c>
      <c r="J244" s="194"/>
      <c r="K244" s="785">
        <f t="shared" si="2"/>
        <v>41.415507345491449</v>
      </c>
      <c r="L244" s="783">
        <f t="shared" si="3"/>
        <v>43.65727670075497</v>
      </c>
      <c r="M244" s="789">
        <f t="shared" si="4"/>
        <v>40.31358810518887</v>
      </c>
      <c r="N244" s="777"/>
      <c r="O244" s="777"/>
      <c r="P244" s="777"/>
    </row>
    <row r="245" spans="1:16" ht="18.75" customHeight="1">
      <c r="A245" s="916"/>
      <c r="B245" s="543" t="s">
        <v>22</v>
      </c>
      <c r="C245" s="290">
        <v>1</v>
      </c>
      <c r="D245" s="790">
        <v>31.373566342270966</v>
      </c>
      <c r="E245" s="792">
        <v>27.734300612106097</v>
      </c>
      <c r="F245" s="790">
        <v>36.175087247409778</v>
      </c>
      <c r="G245" s="792">
        <v>31.373566342270966</v>
      </c>
      <c r="H245" s="790">
        <v>27.734300612106097</v>
      </c>
      <c r="I245" s="792">
        <v>27.734300612106097</v>
      </c>
      <c r="J245" s="194"/>
      <c r="K245" s="785">
        <f t="shared" si="2"/>
        <v>30.754313703473233</v>
      </c>
      <c r="L245" s="783">
        <f t="shared" si="3"/>
        <v>36.175087247409778</v>
      </c>
      <c r="M245" s="789">
        <f t="shared" si="4"/>
        <v>27.734300612106097</v>
      </c>
      <c r="N245" s="777"/>
      <c r="O245" s="777"/>
      <c r="P245" s="777"/>
    </row>
    <row r="246" spans="1:16" ht="18.75" customHeight="1">
      <c r="A246" s="916"/>
      <c r="B246" s="543" t="s">
        <v>23</v>
      </c>
      <c r="C246" s="290">
        <v>1</v>
      </c>
      <c r="D246" s="790">
        <v>34.835599001761544</v>
      </c>
      <c r="E246" s="792">
        <v>31.589355250428834</v>
      </c>
      <c r="F246" s="790">
        <v>30.171876182445711</v>
      </c>
      <c r="G246" s="792">
        <v>34.835599001761544</v>
      </c>
      <c r="H246" s="790">
        <v>31.589355250428834</v>
      </c>
      <c r="I246" s="792">
        <v>31.589355250428834</v>
      </c>
      <c r="J246" s="194"/>
      <c r="K246" s="785">
        <f t="shared" si="2"/>
        <v>32.046546421266228</v>
      </c>
      <c r="L246" s="783">
        <f t="shared" si="3"/>
        <v>34.835599001761544</v>
      </c>
      <c r="M246" s="789">
        <f t="shared" si="4"/>
        <v>30.171876182445711</v>
      </c>
      <c r="N246" s="777"/>
      <c r="O246" s="777"/>
      <c r="P246" s="777"/>
    </row>
    <row r="247" spans="1:16" ht="18.75" customHeight="1">
      <c r="A247" s="917"/>
      <c r="B247" s="850" t="s">
        <v>148</v>
      </c>
      <c r="C247" s="401">
        <v>1</v>
      </c>
      <c r="D247" s="856">
        <v>37.708208185335714</v>
      </c>
      <c r="E247" s="858">
        <v>35.341942403817164</v>
      </c>
      <c r="F247" s="856">
        <v>38.926388317105207</v>
      </c>
      <c r="G247" s="858">
        <v>35.341942403817164</v>
      </c>
      <c r="H247" s="856">
        <v>35.341942403817164</v>
      </c>
      <c r="I247" s="858">
        <v>35.341942403817164</v>
      </c>
      <c r="J247" s="821"/>
      <c r="K247" s="785">
        <f t="shared" si="2"/>
        <v>36.829620327518811</v>
      </c>
      <c r="L247" s="783">
        <f t="shared" si="3"/>
        <v>38.926388317105207</v>
      </c>
      <c r="M247" s="789">
        <f t="shared" si="4"/>
        <v>35.341942403817164</v>
      </c>
      <c r="N247" s="777"/>
      <c r="O247" s="777"/>
      <c r="P247" s="777"/>
    </row>
    <row r="248" spans="1:16" ht="18.75" customHeight="1">
      <c r="A248" s="915">
        <v>43475</v>
      </c>
      <c r="B248" s="849" t="s">
        <v>8</v>
      </c>
      <c r="C248" s="781">
        <v>1</v>
      </c>
      <c r="D248" s="783">
        <v>44.310079292121479</v>
      </c>
      <c r="E248" s="785">
        <v>41.198531464722763</v>
      </c>
      <c r="F248" s="783">
        <v>45.701313137810359</v>
      </c>
      <c r="G248" s="785">
        <v>44.310079292121479</v>
      </c>
      <c r="H248" s="783">
        <v>41.198531464722763</v>
      </c>
      <c r="I248" s="785">
        <v>41.198531464722763</v>
      </c>
      <c r="J248" s="788" t="s">
        <v>187</v>
      </c>
      <c r="K248" s="785">
        <f t="shared" si="2"/>
        <v>43.102113839844336</v>
      </c>
      <c r="L248" s="783">
        <f t="shared" si="3"/>
        <v>45.701313137810359</v>
      </c>
      <c r="M248" s="789">
        <f t="shared" si="4"/>
        <v>41.198531464722763</v>
      </c>
      <c r="N248" s="777"/>
      <c r="O248" s="777"/>
      <c r="P248" s="777"/>
    </row>
    <row r="249" spans="1:16" ht="18.75" customHeight="1">
      <c r="A249" s="916"/>
      <c r="B249" s="543" t="s">
        <v>21</v>
      </c>
      <c r="C249" s="290">
        <v>1</v>
      </c>
      <c r="D249" s="790">
        <v>40.31358810518887</v>
      </c>
      <c r="E249" s="792">
        <v>40.845582288010966</v>
      </c>
      <c r="F249" s="790">
        <v>43.65727670075497</v>
      </c>
      <c r="G249" s="792">
        <v>40.31358810518887</v>
      </c>
      <c r="H249" s="919">
        <v>42.23</v>
      </c>
      <c r="I249" s="792">
        <v>40.845582288010966</v>
      </c>
      <c r="J249" s="194"/>
      <c r="K249" s="785">
        <f t="shared" si="2"/>
        <v>41.761611773488703</v>
      </c>
      <c r="L249" s="783">
        <f t="shared" si="3"/>
        <v>43.65727670075497</v>
      </c>
      <c r="M249" s="789">
        <f t="shared" si="4"/>
        <v>40.31358810518887</v>
      </c>
      <c r="N249" s="777"/>
      <c r="O249" s="777"/>
      <c r="P249" s="777"/>
    </row>
    <row r="250" spans="1:16" ht="18.75" customHeight="1">
      <c r="A250" s="916"/>
      <c r="B250" s="543" t="s">
        <v>22</v>
      </c>
      <c r="C250" s="290">
        <v>1</v>
      </c>
      <c r="D250" s="790">
        <v>31.373566342270966</v>
      </c>
      <c r="E250" s="918">
        <v>26.3</v>
      </c>
      <c r="F250" s="790">
        <v>36.175087247409778</v>
      </c>
      <c r="G250" s="792">
        <v>31.373566342270966</v>
      </c>
      <c r="H250" s="790">
        <v>27.734300612106097</v>
      </c>
      <c r="I250" s="792">
        <v>27.734300612106097</v>
      </c>
      <c r="J250" s="194"/>
      <c r="K250" s="785">
        <f t="shared" si="2"/>
        <v>30.395738550446708</v>
      </c>
      <c r="L250" s="783">
        <f t="shared" si="3"/>
        <v>36.175087247409778</v>
      </c>
      <c r="M250" s="789">
        <f t="shared" si="4"/>
        <v>26.3</v>
      </c>
      <c r="N250" s="777"/>
      <c r="O250" s="777"/>
      <c r="P250" s="777"/>
    </row>
    <row r="251" spans="1:16" ht="18.75" customHeight="1">
      <c r="A251" s="916"/>
      <c r="B251" s="543" t="s">
        <v>23</v>
      </c>
      <c r="C251" s="290">
        <v>1</v>
      </c>
      <c r="D251" s="790">
        <v>34.835599001761544</v>
      </c>
      <c r="E251" s="792">
        <v>31.589355250428834</v>
      </c>
      <c r="F251" s="790">
        <v>30.171876182445711</v>
      </c>
      <c r="G251" s="792">
        <v>34.835599001761544</v>
      </c>
      <c r="H251" s="790">
        <v>31.589355250428834</v>
      </c>
      <c r="I251" s="792">
        <v>31.589355250428834</v>
      </c>
      <c r="J251" s="194"/>
      <c r="K251" s="785">
        <f t="shared" si="2"/>
        <v>32.046546421266228</v>
      </c>
      <c r="L251" s="783">
        <f t="shared" si="3"/>
        <v>34.835599001761544</v>
      </c>
      <c r="M251" s="789">
        <f t="shared" si="4"/>
        <v>30.171876182445711</v>
      </c>
      <c r="N251" s="777"/>
      <c r="O251" s="777"/>
      <c r="P251" s="777"/>
    </row>
    <row r="252" spans="1:16" ht="18.75" customHeight="1">
      <c r="A252" s="917"/>
      <c r="B252" s="850" t="s">
        <v>148</v>
      </c>
      <c r="C252" s="401">
        <v>1</v>
      </c>
      <c r="D252" s="856">
        <v>37.708208185335714</v>
      </c>
      <c r="E252" s="858">
        <v>35.341942403817164</v>
      </c>
      <c r="F252" s="856">
        <v>38.926388317105207</v>
      </c>
      <c r="G252" s="858">
        <v>35.341942403817164</v>
      </c>
      <c r="H252" s="856">
        <v>35.341942403817164</v>
      </c>
      <c r="I252" s="858">
        <v>35.341942403817164</v>
      </c>
      <c r="J252" s="821"/>
      <c r="K252" s="785">
        <f t="shared" si="2"/>
        <v>36.829620327518811</v>
      </c>
      <c r="L252" s="783">
        <f t="shared" si="3"/>
        <v>38.926388317105207</v>
      </c>
      <c r="M252" s="789">
        <f t="shared" si="4"/>
        <v>35.341942403817164</v>
      </c>
      <c r="N252" s="777"/>
      <c r="O252" s="777"/>
      <c r="P252" s="777"/>
    </row>
    <row r="253" spans="1:16" ht="18.75" customHeight="1">
      <c r="A253" s="915">
        <v>43474</v>
      </c>
      <c r="B253" s="849" t="s">
        <v>8</v>
      </c>
      <c r="C253" s="781">
        <v>1</v>
      </c>
      <c r="D253" s="783">
        <v>44.310079292121479</v>
      </c>
      <c r="E253" s="785">
        <v>41.198531464722763</v>
      </c>
      <c r="F253" s="783">
        <v>45.701313137810359</v>
      </c>
      <c r="G253" s="785">
        <v>44.310079292121479</v>
      </c>
      <c r="H253" s="783">
        <v>41.198531464722763</v>
      </c>
      <c r="I253" s="785">
        <v>41.198531464722763</v>
      </c>
      <c r="J253" s="788" t="s">
        <v>187</v>
      </c>
      <c r="K253" s="785">
        <f t="shared" si="2"/>
        <v>43.102113839844336</v>
      </c>
      <c r="L253" s="783">
        <f t="shared" si="3"/>
        <v>45.701313137810359</v>
      </c>
      <c r="M253" s="789">
        <f t="shared" si="4"/>
        <v>41.198531464722763</v>
      </c>
      <c r="N253" s="777"/>
      <c r="O253" s="777"/>
      <c r="P253" s="777"/>
    </row>
    <row r="254" spans="1:16" ht="18.75" customHeight="1">
      <c r="A254" s="916"/>
      <c r="B254" s="543" t="s">
        <v>21</v>
      </c>
      <c r="C254" s="290">
        <v>1</v>
      </c>
      <c r="D254" s="790">
        <v>40.31358810518887</v>
      </c>
      <c r="E254" s="792">
        <v>40.845582288010966</v>
      </c>
      <c r="F254" s="790">
        <v>43.65727670075497</v>
      </c>
      <c r="G254" s="792">
        <v>40.31358810518887</v>
      </c>
      <c r="H254" s="790">
        <v>40.845582288010966</v>
      </c>
      <c r="I254" s="792">
        <v>40.845582288010966</v>
      </c>
      <c r="J254" s="194"/>
      <c r="K254" s="785">
        <f t="shared" si="2"/>
        <v>41.415507345491449</v>
      </c>
      <c r="L254" s="783">
        <f t="shared" si="3"/>
        <v>43.65727670075497</v>
      </c>
      <c r="M254" s="789">
        <f t="shared" si="4"/>
        <v>40.31358810518887</v>
      </c>
      <c r="N254" s="777"/>
      <c r="O254" s="777"/>
      <c r="P254" s="777"/>
    </row>
    <row r="255" spans="1:16" ht="18.75" customHeight="1">
      <c r="A255" s="916"/>
      <c r="B255" s="543" t="s">
        <v>22</v>
      </c>
      <c r="C255" s="290">
        <v>1</v>
      </c>
      <c r="D255" s="790">
        <v>31.373566342270966</v>
      </c>
      <c r="E255" s="792">
        <v>27.734300612106097</v>
      </c>
      <c r="F255" s="790">
        <v>36.175087247409778</v>
      </c>
      <c r="G255" s="792">
        <v>31.373566342270966</v>
      </c>
      <c r="H255" s="790">
        <v>27.734300612106097</v>
      </c>
      <c r="I255" s="792">
        <v>27.734300612106097</v>
      </c>
      <c r="J255" s="194"/>
      <c r="K255" s="785">
        <f t="shared" si="2"/>
        <v>30.754313703473233</v>
      </c>
      <c r="L255" s="783">
        <f t="shared" si="3"/>
        <v>36.175087247409778</v>
      </c>
      <c r="M255" s="789">
        <f t="shared" si="4"/>
        <v>27.734300612106097</v>
      </c>
      <c r="N255" s="777"/>
      <c r="O255" s="777"/>
      <c r="P255" s="777"/>
    </row>
    <row r="256" spans="1:16" ht="18.75" customHeight="1">
      <c r="A256" s="916"/>
      <c r="B256" s="543" t="s">
        <v>23</v>
      </c>
      <c r="C256" s="290">
        <v>1</v>
      </c>
      <c r="D256" s="790">
        <v>34.835599001761544</v>
      </c>
      <c r="E256" s="792">
        <v>31.589355250428834</v>
      </c>
      <c r="F256" s="790">
        <v>30.171876182445711</v>
      </c>
      <c r="G256" s="792">
        <v>34.835599001761544</v>
      </c>
      <c r="H256" s="790">
        <v>31.589355250428834</v>
      </c>
      <c r="I256" s="792">
        <v>31.589355250428834</v>
      </c>
      <c r="J256" s="194"/>
      <c r="K256" s="785">
        <f t="shared" si="2"/>
        <v>32.046546421266228</v>
      </c>
      <c r="L256" s="783">
        <f t="shared" si="3"/>
        <v>34.835599001761544</v>
      </c>
      <c r="M256" s="789">
        <f t="shared" si="4"/>
        <v>30.171876182445711</v>
      </c>
      <c r="N256" s="777"/>
      <c r="O256" s="777"/>
      <c r="P256" s="777"/>
    </row>
    <row r="257" spans="1:16" ht="18.75" customHeight="1">
      <c r="A257" s="917"/>
      <c r="B257" s="850" t="s">
        <v>148</v>
      </c>
      <c r="C257" s="401">
        <v>1</v>
      </c>
      <c r="D257" s="856">
        <v>37.708208185335714</v>
      </c>
      <c r="E257" s="858">
        <v>35.341942403817164</v>
      </c>
      <c r="F257" s="856">
        <v>38.926388317105207</v>
      </c>
      <c r="G257" s="858">
        <v>35.341942403817164</v>
      </c>
      <c r="H257" s="856">
        <v>35.341942403817164</v>
      </c>
      <c r="I257" s="858">
        <v>35.341942403817164</v>
      </c>
      <c r="J257" s="821"/>
      <c r="K257" s="785">
        <f t="shared" si="2"/>
        <v>36.829620327518811</v>
      </c>
      <c r="L257" s="783">
        <f t="shared" si="3"/>
        <v>38.926388317105207</v>
      </c>
      <c r="M257" s="789">
        <f t="shared" si="4"/>
        <v>35.341942403817164</v>
      </c>
      <c r="N257" s="777"/>
      <c r="O257" s="777"/>
      <c r="P257" s="777"/>
    </row>
    <row r="258" spans="1:16" ht="18.75" customHeight="1">
      <c r="A258" s="915">
        <v>43473</v>
      </c>
      <c r="B258" s="849" t="s">
        <v>8</v>
      </c>
      <c r="C258" s="781">
        <v>1</v>
      </c>
      <c r="D258" s="783">
        <v>44.310079292121479</v>
      </c>
      <c r="E258" s="785">
        <v>41.198531464722763</v>
      </c>
      <c r="F258" s="783">
        <v>45.701313137810359</v>
      </c>
      <c r="G258" s="785">
        <v>44.310079292121479</v>
      </c>
      <c r="H258" s="783">
        <v>41.198531464722763</v>
      </c>
      <c r="I258" s="785">
        <v>41.198531464722763</v>
      </c>
      <c r="J258" s="788" t="s">
        <v>187</v>
      </c>
      <c r="K258" s="785">
        <f t="shared" si="2"/>
        <v>43.102113839844336</v>
      </c>
      <c r="L258" s="783">
        <f t="shared" si="3"/>
        <v>45.701313137810359</v>
      </c>
      <c r="M258" s="789">
        <f t="shared" si="4"/>
        <v>41.198531464722763</v>
      </c>
      <c r="N258" s="777"/>
      <c r="O258" s="777"/>
      <c r="P258" s="777"/>
    </row>
    <row r="259" spans="1:16" ht="18.75" customHeight="1">
      <c r="A259" s="916"/>
      <c r="B259" s="543" t="s">
        <v>21</v>
      </c>
      <c r="C259" s="290">
        <v>1</v>
      </c>
      <c r="D259" s="790">
        <v>40.31358810518887</v>
      </c>
      <c r="E259" s="792">
        <v>40.845582288010966</v>
      </c>
      <c r="F259" s="790">
        <v>43.65727670075497</v>
      </c>
      <c r="G259" s="792">
        <v>40.31358810518887</v>
      </c>
      <c r="H259" s="790">
        <v>40.845582288010966</v>
      </c>
      <c r="I259" s="792">
        <v>40.845582288010966</v>
      </c>
      <c r="J259" s="194"/>
      <c r="K259" s="785">
        <f t="shared" si="2"/>
        <v>41.415507345491449</v>
      </c>
      <c r="L259" s="783">
        <f t="shared" si="3"/>
        <v>43.65727670075497</v>
      </c>
      <c r="M259" s="789">
        <f t="shared" si="4"/>
        <v>40.31358810518887</v>
      </c>
      <c r="N259" s="777"/>
      <c r="O259" s="777"/>
      <c r="P259" s="777"/>
    </row>
    <row r="260" spans="1:16" ht="18.75" customHeight="1">
      <c r="A260" s="916"/>
      <c r="B260" s="543" t="s">
        <v>22</v>
      </c>
      <c r="C260" s="290">
        <v>1</v>
      </c>
      <c r="D260" s="790">
        <v>31.373566342270966</v>
      </c>
      <c r="E260" s="792">
        <v>27.734300612106097</v>
      </c>
      <c r="F260" s="790">
        <v>36.175087247409778</v>
      </c>
      <c r="G260" s="792">
        <v>31.373566342270966</v>
      </c>
      <c r="H260" s="790">
        <v>27.734300612106097</v>
      </c>
      <c r="I260" s="792">
        <v>27.734300612106097</v>
      </c>
      <c r="J260" s="194"/>
      <c r="K260" s="785">
        <f t="shared" si="2"/>
        <v>30.754313703473233</v>
      </c>
      <c r="L260" s="783">
        <f t="shared" si="3"/>
        <v>36.175087247409778</v>
      </c>
      <c r="M260" s="789">
        <f t="shared" si="4"/>
        <v>27.734300612106097</v>
      </c>
      <c r="N260" s="777"/>
      <c r="O260" s="777"/>
      <c r="P260" s="777"/>
    </row>
    <row r="261" spans="1:16" ht="18.75" customHeight="1">
      <c r="A261" s="916"/>
      <c r="B261" s="543" t="s">
        <v>23</v>
      </c>
      <c r="C261" s="290">
        <v>1</v>
      </c>
      <c r="D261" s="790">
        <v>34.835599001761544</v>
      </c>
      <c r="E261" s="792">
        <v>31.589355250428834</v>
      </c>
      <c r="F261" s="790">
        <v>30.171876182445711</v>
      </c>
      <c r="G261" s="792">
        <v>34.835599001761544</v>
      </c>
      <c r="H261" s="790">
        <v>31.589355250428834</v>
      </c>
      <c r="I261" s="792">
        <v>31.589355250428834</v>
      </c>
      <c r="J261" s="194"/>
      <c r="K261" s="785">
        <f t="shared" si="2"/>
        <v>32.046546421266228</v>
      </c>
      <c r="L261" s="783">
        <f t="shared" si="3"/>
        <v>34.835599001761544</v>
      </c>
      <c r="M261" s="789">
        <f t="shared" si="4"/>
        <v>30.171876182445711</v>
      </c>
      <c r="N261" s="777"/>
      <c r="O261" s="777"/>
      <c r="P261" s="777"/>
    </row>
    <row r="262" spans="1:16" ht="18.75" customHeight="1">
      <c r="A262" s="917"/>
      <c r="B262" s="850" t="s">
        <v>148</v>
      </c>
      <c r="C262" s="401">
        <v>1</v>
      </c>
      <c r="D262" s="856">
        <v>37.708208185335714</v>
      </c>
      <c r="E262" s="858">
        <v>35.341942403817164</v>
      </c>
      <c r="F262" s="856">
        <v>38.926388317105207</v>
      </c>
      <c r="G262" s="858">
        <v>35.341942403817164</v>
      </c>
      <c r="H262" s="856">
        <v>35.341942403817164</v>
      </c>
      <c r="I262" s="858">
        <v>35.341942403817164</v>
      </c>
      <c r="J262" s="821"/>
      <c r="K262" s="785">
        <f t="shared" si="2"/>
        <v>36.829620327518811</v>
      </c>
      <c r="L262" s="783">
        <f t="shared" si="3"/>
        <v>38.926388317105207</v>
      </c>
      <c r="M262" s="789">
        <f t="shared" si="4"/>
        <v>35.341942403817164</v>
      </c>
      <c r="N262" s="777"/>
      <c r="O262" s="777"/>
      <c r="P262" s="777"/>
    </row>
    <row r="263" spans="1:16" ht="18.75" customHeight="1">
      <c r="A263" s="915">
        <v>43472</v>
      </c>
      <c r="B263" s="849" t="s">
        <v>8</v>
      </c>
      <c r="C263" s="781">
        <v>1</v>
      </c>
      <c r="D263" s="783">
        <v>44.310079292121479</v>
      </c>
      <c r="E263" s="785">
        <v>41.198531464722763</v>
      </c>
      <c r="F263" s="783">
        <v>45.701313137810359</v>
      </c>
      <c r="G263" s="785">
        <v>44.310079292121479</v>
      </c>
      <c r="H263" s="783">
        <v>41.198531464722763</v>
      </c>
      <c r="I263" s="785">
        <v>41.198531464722763</v>
      </c>
      <c r="J263" s="788" t="s">
        <v>187</v>
      </c>
      <c r="K263" s="785">
        <f t="shared" si="2"/>
        <v>43.102113839844336</v>
      </c>
      <c r="L263" s="783">
        <f t="shared" si="3"/>
        <v>45.701313137810359</v>
      </c>
      <c r="M263" s="789">
        <f t="shared" si="4"/>
        <v>41.198531464722763</v>
      </c>
      <c r="N263" s="777"/>
      <c r="O263" s="777"/>
      <c r="P263" s="777"/>
    </row>
    <row r="264" spans="1:16" ht="18.75" customHeight="1">
      <c r="A264" s="916"/>
      <c r="B264" s="543" t="s">
        <v>21</v>
      </c>
      <c r="C264" s="290">
        <v>1</v>
      </c>
      <c r="D264" s="790">
        <v>40.31358810518887</v>
      </c>
      <c r="E264" s="792">
        <v>40.845582288010966</v>
      </c>
      <c r="F264" s="790">
        <v>43.65727670075497</v>
      </c>
      <c r="G264" s="792">
        <v>40.31358810518887</v>
      </c>
      <c r="H264" s="790">
        <v>40.845582288010966</v>
      </c>
      <c r="I264" s="792">
        <v>40.845582288010966</v>
      </c>
      <c r="J264" s="194"/>
      <c r="K264" s="785">
        <f t="shared" si="2"/>
        <v>41.415507345491449</v>
      </c>
      <c r="L264" s="783">
        <f t="shared" si="3"/>
        <v>43.65727670075497</v>
      </c>
      <c r="M264" s="789">
        <f t="shared" si="4"/>
        <v>40.31358810518887</v>
      </c>
      <c r="N264" s="777"/>
      <c r="O264" s="777"/>
      <c r="P264" s="777"/>
    </row>
    <row r="265" spans="1:16" ht="18.75" customHeight="1">
      <c r="A265" s="916"/>
      <c r="B265" s="543" t="s">
        <v>22</v>
      </c>
      <c r="C265" s="290">
        <v>1</v>
      </c>
      <c r="D265" s="790">
        <v>31.373566342270966</v>
      </c>
      <c r="E265" s="792">
        <v>27.734300612106097</v>
      </c>
      <c r="F265" s="790">
        <v>36.175087247409778</v>
      </c>
      <c r="G265" s="792">
        <v>31.373566342270966</v>
      </c>
      <c r="H265" s="790">
        <v>27.734300612106097</v>
      </c>
      <c r="I265" s="792">
        <v>27.734300612106097</v>
      </c>
      <c r="J265" s="194"/>
      <c r="K265" s="785">
        <f t="shared" si="2"/>
        <v>30.754313703473233</v>
      </c>
      <c r="L265" s="783">
        <f t="shared" si="3"/>
        <v>36.175087247409778</v>
      </c>
      <c r="M265" s="789">
        <f t="shared" si="4"/>
        <v>27.734300612106097</v>
      </c>
      <c r="N265" s="777"/>
      <c r="O265" s="777"/>
      <c r="P265" s="777"/>
    </row>
    <row r="266" spans="1:16" ht="18.75" customHeight="1">
      <c r="A266" s="916"/>
      <c r="B266" s="543" t="s">
        <v>23</v>
      </c>
      <c r="C266" s="290">
        <v>1</v>
      </c>
      <c r="D266" s="790">
        <v>34.835599001761544</v>
      </c>
      <c r="E266" s="792">
        <v>31.589355250428834</v>
      </c>
      <c r="F266" s="790">
        <v>30.171876182445711</v>
      </c>
      <c r="G266" s="792">
        <v>34.835599001761544</v>
      </c>
      <c r="H266" s="790">
        <v>31.589355250428834</v>
      </c>
      <c r="I266" s="792">
        <v>31.589355250428834</v>
      </c>
      <c r="J266" s="194"/>
      <c r="K266" s="785">
        <f t="shared" si="2"/>
        <v>32.046546421266228</v>
      </c>
      <c r="L266" s="783">
        <f t="shared" si="3"/>
        <v>34.835599001761544</v>
      </c>
      <c r="M266" s="789">
        <f t="shared" si="4"/>
        <v>30.171876182445711</v>
      </c>
      <c r="N266" s="777"/>
      <c r="O266" s="777"/>
      <c r="P266" s="777"/>
    </row>
    <row r="267" spans="1:16" ht="18.75" customHeight="1">
      <c r="A267" s="917"/>
      <c r="B267" s="850" t="s">
        <v>148</v>
      </c>
      <c r="C267" s="401">
        <v>1</v>
      </c>
      <c r="D267" s="856">
        <v>37.708208185335714</v>
      </c>
      <c r="E267" s="858">
        <v>35.341942403817164</v>
      </c>
      <c r="F267" s="856">
        <v>38.926388317105207</v>
      </c>
      <c r="G267" s="858">
        <v>35.341942403817164</v>
      </c>
      <c r="H267" s="856">
        <v>35.341942403817164</v>
      </c>
      <c r="I267" s="858">
        <v>35.341942403817164</v>
      </c>
      <c r="J267" s="821"/>
      <c r="K267" s="785">
        <f t="shared" si="2"/>
        <v>36.829620327518811</v>
      </c>
      <c r="L267" s="783">
        <f t="shared" si="3"/>
        <v>38.926388317105207</v>
      </c>
      <c r="M267" s="789">
        <f t="shared" si="4"/>
        <v>35.341942403817164</v>
      </c>
      <c r="N267" s="777"/>
      <c r="O267" s="777"/>
      <c r="P267" s="777"/>
    </row>
    <row r="268" spans="1:16" ht="18.75" customHeight="1">
      <c r="A268" s="813">
        <v>43444</v>
      </c>
      <c r="B268" s="814" t="s">
        <v>8</v>
      </c>
      <c r="C268" s="781">
        <v>1</v>
      </c>
      <c r="D268" s="815">
        <v>48.205749000396388</v>
      </c>
      <c r="E268" s="816">
        <v>41.455636734576366</v>
      </c>
      <c r="F268" s="815">
        <v>45.701313137810359</v>
      </c>
      <c r="G268" s="816">
        <v>48.205749000396388</v>
      </c>
      <c r="H268" s="815">
        <v>41.455636734576366</v>
      </c>
      <c r="I268" s="816">
        <v>41.455636734576366</v>
      </c>
      <c r="J268" s="788" t="s">
        <v>187</v>
      </c>
      <c r="K268" s="816">
        <v>44.204583901839868</v>
      </c>
      <c r="L268" s="783">
        <f t="shared" si="3"/>
        <v>48.205749000396388</v>
      </c>
      <c r="M268" s="789">
        <f t="shared" si="4"/>
        <v>41.455636734576366</v>
      </c>
      <c r="N268" s="777"/>
      <c r="O268" s="777"/>
      <c r="P268" s="777"/>
    </row>
    <row r="269" spans="1:16" ht="18.75" customHeight="1">
      <c r="A269" s="817"/>
      <c r="B269" s="804" t="s">
        <v>21</v>
      </c>
      <c r="C269" s="290">
        <v>1</v>
      </c>
      <c r="D269" s="295">
        <v>40.412805832691411</v>
      </c>
      <c r="E269" s="796">
        <v>38.80982930703879</v>
      </c>
      <c r="F269" s="295">
        <v>43.65727670075497</v>
      </c>
      <c r="G269" s="796">
        <v>40.412805832691411</v>
      </c>
      <c r="H269" s="295">
        <v>38.80982930703879</v>
      </c>
      <c r="I269" s="796">
        <v>38.80982930703879</v>
      </c>
      <c r="J269" s="194"/>
      <c r="K269" s="796">
        <v>40.42243528688099</v>
      </c>
      <c r="L269" s="783">
        <f t="shared" si="3"/>
        <v>43.65727670075497</v>
      </c>
      <c r="M269" s="789">
        <f t="shared" si="4"/>
        <v>38.80982930703879</v>
      </c>
      <c r="N269" s="777"/>
      <c r="O269" s="777"/>
      <c r="P269" s="777"/>
    </row>
    <row r="270" spans="1:16" ht="18.75" customHeight="1">
      <c r="A270" s="817"/>
      <c r="B270" s="804" t="s">
        <v>22</v>
      </c>
      <c r="C270" s="290">
        <v>1</v>
      </c>
      <c r="D270" s="295">
        <v>45.043071318035864</v>
      </c>
      <c r="E270" s="796">
        <v>30.618123944788731</v>
      </c>
      <c r="F270" s="295">
        <v>36.175087247409778</v>
      </c>
      <c r="G270" s="796">
        <v>45.043071318035864</v>
      </c>
      <c r="H270" s="295">
        <v>30.618123944788731</v>
      </c>
      <c r="I270" s="796">
        <v>30.618123944788731</v>
      </c>
      <c r="J270" s="194"/>
      <c r="K270" s="796">
        <v>35.613601613755776</v>
      </c>
      <c r="L270" s="783">
        <f t="shared" si="3"/>
        <v>45.043071318035864</v>
      </c>
      <c r="M270" s="789">
        <f t="shared" si="4"/>
        <v>30.618123944788731</v>
      </c>
      <c r="N270" s="777"/>
      <c r="O270" s="777"/>
      <c r="P270" s="777"/>
    </row>
    <row r="271" spans="1:16" ht="18.75" customHeight="1">
      <c r="A271" s="817"/>
      <c r="B271" s="804" t="s">
        <v>23</v>
      </c>
      <c r="C271" s="290">
        <v>1</v>
      </c>
      <c r="D271" s="295">
        <v>30.512970285660071</v>
      </c>
      <c r="E271" s="796">
        <v>35.478486562831286</v>
      </c>
      <c r="F271" s="295">
        <v>30.171876182445711</v>
      </c>
      <c r="G271" s="796">
        <v>30.512970285660071</v>
      </c>
      <c r="H271" s="295">
        <v>35.478486562831286</v>
      </c>
      <c r="I271" s="796">
        <v>35.478486562831286</v>
      </c>
      <c r="J271" s="194"/>
      <c r="K271" s="796">
        <v>32.91045489844209</v>
      </c>
      <c r="L271" s="783">
        <f t="shared" si="3"/>
        <v>35.478486562831286</v>
      </c>
      <c r="M271" s="789">
        <f t="shared" si="4"/>
        <v>30.171876182445711</v>
      </c>
      <c r="N271" s="777"/>
      <c r="O271" s="777"/>
      <c r="P271" s="777"/>
    </row>
    <row r="272" spans="1:16" ht="18.75" customHeight="1">
      <c r="A272" s="818"/>
      <c r="B272" s="819" t="s">
        <v>148</v>
      </c>
      <c r="C272" s="401">
        <v>1</v>
      </c>
      <c r="D272" s="407">
        <v>41.043649109195933</v>
      </c>
      <c r="E272" s="820">
        <v>36.590519137308796</v>
      </c>
      <c r="F272" s="407">
        <v>38.926388317105207</v>
      </c>
      <c r="G272" s="820">
        <v>36.590519137308796</v>
      </c>
      <c r="H272" s="407">
        <v>36.590519137308796</v>
      </c>
      <c r="I272" s="820">
        <v>36.590519137308796</v>
      </c>
      <c r="J272" s="821"/>
      <c r="K272" s="820">
        <v>38.287768925229685</v>
      </c>
      <c r="L272" s="783">
        <f t="shared" si="3"/>
        <v>41.043649109195933</v>
      </c>
      <c r="M272" s="789">
        <f t="shared" si="4"/>
        <v>36.590519137308796</v>
      </c>
      <c r="N272" s="777"/>
      <c r="O272" s="777"/>
      <c r="P272" s="777"/>
    </row>
    <row r="273" spans="1:16" ht="18.75" customHeight="1">
      <c r="A273" s="813">
        <v>43442</v>
      </c>
      <c r="B273" s="814" t="s">
        <v>8</v>
      </c>
      <c r="C273" s="781">
        <v>1</v>
      </c>
      <c r="D273" s="815">
        <v>48.205749000396388</v>
      </c>
      <c r="E273" s="816">
        <v>41.198531464722763</v>
      </c>
      <c r="F273" s="815">
        <v>45.701313137810359</v>
      </c>
      <c r="G273" s="816">
        <v>48.205749000396388</v>
      </c>
      <c r="H273" s="815">
        <v>41.198531464722763</v>
      </c>
      <c r="I273" s="816">
        <v>41.198531464722763</v>
      </c>
      <c r="J273" s="788" t="s">
        <v>187</v>
      </c>
      <c r="K273" s="816">
        <v>44.076031266913063</v>
      </c>
      <c r="L273" s="783">
        <f t="shared" si="3"/>
        <v>48.205749000396388</v>
      </c>
      <c r="M273" s="789">
        <f t="shared" si="4"/>
        <v>41.198531464722763</v>
      </c>
      <c r="N273" s="777"/>
      <c r="O273" s="777"/>
      <c r="P273" s="777"/>
    </row>
    <row r="274" spans="1:16" ht="18.75" customHeight="1">
      <c r="A274" s="817"/>
      <c r="B274" s="804" t="s">
        <v>21</v>
      </c>
      <c r="C274" s="290">
        <v>1</v>
      </c>
      <c r="D274" s="295">
        <v>40.412805832691411</v>
      </c>
      <c r="E274" s="796">
        <v>40.845582288010966</v>
      </c>
      <c r="F274" s="295">
        <v>43.65727670075497</v>
      </c>
      <c r="G274" s="796">
        <v>40.412805832691411</v>
      </c>
      <c r="H274" s="295">
        <v>40.845582288010966</v>
      </c>
      <c r="I274" s="796">
        <v>40.845582288010966</v>
      </c>
      <c r="J274" s="194"/>
      <c r="K274" s="796">
        <v>41.440311777367079</v>
      </c>
      <c r="L274" s="783">
        <f t="shared" si="3"/>
        <v>43.65727670075497</v>
      </c>
      <c r="M274" s="789">
        <f t="shared" si="4"/>
        <v>40.412805832691411</v>
      </c>
      <c r="N274" s="777"/>
      <c r="O274" s="777"/>
      <c r="P274" s="777"/>
    </row>
    <row r="275" spans="1:16" ht="18.75" customHeight="1">
      <c r="A275" s="817"/>
      <c r="B275" s="804" t="s">
        <v>22</v>
      </c>
      <c r="C275" s="290">
        <v>1</v>
      </c>
      <c r="D275" s="295">
        <v>45.043071318035864</v>
      </c>
      <c r="E275" s="796">
        <v>27.734300612106097</v>
      </c>
      <c r="F275" s="295">
        <v>36.175087247409778</v>
      </c>
      <c r="G275" s="796">
        <v>45.043071318035864</v>
      </c>
      <c r="H275" s="295">
        <v>27.734300612106097</v>
      </c>
      <c r="I275" s="796">
        <v>27.734300612106097</v>
      </c>
      <c r="J275" s="194"/>
      <c r="K275" s="796">
        <v>34.171689947414457</v>
      </c>
      <c r="L275" s="783">
        <f t="shared" si="3"/>
        <v>45.043071318035864</v>
      </c>
      <c r="M275" s="789">
        <f t="shared" si="4"/>
        <v>27.734300612106097</v>
      </c>
      <c r="N275" s="777"/>
      <c r="O275" s="777"/>
      <c r="P275" s="777"/>
    </row>
    <row r="276" spans="1:16" ht="18.75" customHeight="1">
      <c r="A276" s="817"/>
      <c r="B276" s="804" t="s">
        <v>23</v>
      </c>
      <c r="C276" s="290">
        <v>1</v>
      </c>
      <c r="D276" s="295">
        <v>30.512970285660071</v>
      </c>
      <c r="E276" s="796">
        <v>31.589355250428834</v>
      </c>
      <c r="F276" s="295">
        <v>30.171876182445711</v>
      </c>
      <c r="G276" s="796">
        <v>30.512970285660071</v>
      </c>
      <c r="H276" s="295">
        <v>31.589355250428834</v>
      </c>
      <c r="I276" s="796">
        <v>31.589355250428834</v>
      </c>
      <c r="J276" s="194"/>
      <c r="K276" s="796">
        <v>30.965889242240863</v>
      </c>
      <c r="L276" s="783">
        <f t="shared" si="3"/>
        <v>31.589355250428834</v>
      </c>
      <c r="M276" s="789">
        <f t="shared" si="4"/>
        <v>30.171876182445711</v>
      </c>
      <c r="N276" s="777"/>
      <c r="O276" s="777"/>
      <c r="P276" s="777"/>
    </row>
    <row r="277" spans="1:16" ht="18.75" customHeight="1">
      <c r="A277" s="818"/>
      <c r="B277" s="819" t="s">
        <v>148</v>
      </c>
      <c r="C277" s="401">
        <v>1</v>
      </c>
      <c r="D277" s="407">
        <v>41.043649109195933</v>
      </c>
      <c r="E277" s="820">
        <v>35.341942403817164</v>
      </c>
      <c r="F277" s="407">
        <v>38.926388317105207</v>
      </c>
      <c r="G277" s="820">
        <v>35.341942403817164</v>
      </c>
      <c r="H277" s="407">
        <v>35.341942403817164</v>
      </c>
      <c r="I277" s="820">
        <v>35.341942403817164</v>
      </c>
      <c r="J277" s="821"/>
      <c r="K277" s="820">
        <v>37.663480558483869</v>
      </c>
      <c r="L277" s="783">
        <f t="shared" si="3"/>
        <v>41.043649109195933</v>
      </c>
      <c r="M277" s="789">
        <f t="shared" si="4"/>
        <v>35.341942403817164</v>
      </c>
      <c r="N277" s="777"/>
      <c r="O277" s="777"/>
      <c r="P277" s="777"/>
    </row>
    <row r="278" spans="1:16" ht="18.75" customHeight="1">
      <c r="A278" s="813">
        <v>43441</v>
      </c>
      <c r="B278" s="814" t="s">
        <v>8</v>
      </c>
      <c r="C278" s="781">
        <v>1</v>
      </c>
      <c r="D278" s="815">
        <v>48.205749000396388</v>
      </c>
      <c r="E278" s="816">
        <v>41.198531464722763</v>
      </c>
      <c r="F278" s="815">
        <v>45.701313137810359</v>
      </c>
      <c r="G278" s="816">
        <v>48.205749000396388</v>
      </c>
      <c r="H278" s="815">
        <v>41.198531464722763</v>
      </c>
      <c r="I278" s="816">
        <v>41.198531464722763</v>
      </c>
      <c r="J278" s="788" t="s">
        <v>187</v>
      </c>
      <c r="K278" s="816">
        <v>44.076031266913063</v>
      </c>
      <c r="L278" s="783">
        <f t="shared" si="3"/>
        <v>48.205749000396388</v>
      </c>
      <c r="M278" s="789">
        <f t="shared" si="4"/>
        <v>41.198531464722763</v>
      </c>
      <c r="N278" s="777"/>
      <c r="O278" s="777"/>
      <c r="P278" s="777"/>
    </row>
    <row r="279" spans="1:16" ht="18.75" customHeight="1">
      <c r="A279" s="845"/>
      <c r="B279" s="97" t="s">
        <v>21</v>
      </c>
      <c r="C279" s="290">
        <v>1</v>
      </c>
      <c r="D279" s="295">
        <v>40.412805832691411</v>
      </c>
      <c r="E279" s="796">
        <v>40.845582288010966</v>
      </c>
      <c r="F279" s="295">
        <v>43.65727670075497</v>
      </c>
      <c r="G279" s="796">
        <v>40.412805832691411</v>
      </c>
      <c r="H279" s="295">
        <v>40.845582288010966</v>
      </c>
      <c r="I279" s="796">
        <v>40.845582288010966</v>
      </c>
      <c r="J279" s="194"/>
      <c r="K279" s="796">
        <v>41.440311777367079</v>
      </c>
      <c r="L279" s="783">
        <f t="shared" si="3"/>
        <v>43.65727670075497</v>
      </c>
      <c r="M279" s="789">
        <f t="shared" si="4"/>
        <v>40.412805832691411</v>
      </c>
      <c r="N279" s="777"/>
      <c r="O279" s="777"/>
      <c r="P279" s="777"/>
    </row>
    <row r="280" spans="1:16" ht="18.75" customHeight="1">
      <c r="A280" s="845"/>
      <c r="B280" s="804" t="s">
        <v>22</v>
      </c>
      <c r="C280" s="290">
        <v>1</v>
      </c>
      <c r="D280" s="295">
        <v>45.043071318035864</v>
      </c>
      <c r="E280" s="796">
        <v>27.734300612106097</v>
      </c>
      <c r="F280" s="295">
        <v>36.175087247409778</v>
      </c>
      <c r="G280" s="796">
        <v>45.043071318035864</v>
      </c>
      <c r="H280" s="295">
        <v>27.734300612106097</v>
      </c>
      <c r="I280" s="796">
        <v>27.734300612106097</v>
      </c>
      <c r="J280" s="194"/>
      <c r="K280" s="796">
        <v>34.171689947414457</v>
      </c>
      <c r="L280" s="783">
        <f t="shared" si="3"/>
        <v>45.043071318035864</v>
      </c>
      <c r="M280" s="789">
        <f t="shared" si="4"/>
        <v>27.734300612106097</v>
      </c>
      <c r="N280" s="777"/>
      <c r="O280" s="777"/>
      <c r="P280" s="777"/>
    </row>
    <row r="281" spans="1:16" ht="18.75" customHeight="1">
      <c r="A281" s="845"/>
      <c r="B281" s="804" t="s">
        <v>23</v>
      </c>
      <c r="C281" s="290">
        <v>1</v>
      </c>
      <c r="D281" s="295">
        <v>30.512970285660071</v>
      </c>
      <c r="E281" s="796">
        <v>31.589355250428834</v>
      </c>
      <c r="F281" s="295">
        <v>30.171876182445711</v>
      </c>
      <c r="G281" s="796">
        <v>30.512970285660071</v>
      </c>
      <c r="H281" s="295">
        <v>31.589355250428834</v>
      </c>
      <c r="I281" s="796">
        <v>31.589355250428834</v>
      </c>
      <c r="J281" s="194"/>
      <c r="K281" s="796">
        <v>30.965889242240863</v>
      </c>
      <c r="L281" s="783">
        <f t="shared" si="3"/>
        <v>31.589355250428834</v>
      </c>
      <c r="M281" s="789">
        <f t="shared" si="4"/>
        <v>30.171876182445711</v>
      </c>
      <c r="N281" s="777"/>
      <c r="O281" s="777"/>
      <c r="P281" s="777"/>
    </row>
    <row r="282" spans="1:16" ht="18.75" customHeight="1">
      <c r="A282" s="848"/>
      <c r="B282" s="819" t="s">
        <v>148</v>
      </c>
      <c r="C282" s="401">
        <v>1</v>
      </c>
      <c r="D282" s="407">
        <v>41.043649109195933</v>
      </c>
      <c r="E282" s="820">
        <v>35.341942403817164</v>
      </c>
      <c r="F282" s="407">
        <v>38.926388317105207</v>
      </c>
      <c r="G282" s="820">
        <v>35.341942403817164</v>
      </c>
      <c r="H282" s="407">
        <v>35.341942403817164</v>
      </c>
      <c r="I282" s="820">
        <v>35.341942403817164</v>
      </c>
      <c r="J282" s="821"/>
      <c r="K282" s="820">
        <v>37.663480558483869</v>
      </c>
      <c r="L282" s="783">
        <f t="shared" si="3"/>
        <v>41.043649109195933</v>
      </c>
      <c r="M282" s="789">
        <f t="shared" si="4"/>
        <v>35.341942403817164</v>
      </c>
      <c r="N282" s="777"/>
      <c r="O282" s="777"/>
      <c r="P282" s="777"/>
    </row>
    <row r="283" spans="1:16">
      <c r="A283" s="813">
        <v>43440</v>
      </c>
      <c r="B283" s="849" t="s">
        <v>8</v>
      </c>
      <c r="C283" s="781">
        <v>1</v>
      </c>
      <c r="D283" s="783">
        <v>48.205749000396388</v>
      </c>
      <c r="E283" s="785">
        <v>41.198531464722763</v>
      </c>
      <c r="F283" s="783">
        <v>45.701313137810359</v>
      </c>
      <c r="G283" s="785">
        <v>48.205749000396388</v>
      </c>
      <c r="H283" s="783">
        <v>41.198531464722763</v>
      </c>
      <c r="I283" s="785">
        <v>41.198531464722763</v>
      </c>
      <c r="J283" s="788" t="s">
        <v>187</v>
      </c>
      <c r="K283" s="785">
        <v>44.076031266913063</v>
      </c>
      <c r="L283" s="783">
        <f t="shared" si="3"/>
        <v>48.205749000396388</v>
      </c>
      <c r="M283" s="789">
        <f t="shared" si="4"/>
        <v>41.198531464722763</v>
      </c>
      <c r="N283" s="777"/>
      <c r="O283" s="777"/>
      <c r="P283" s="777"/>
    </row>
    <row r="284" spans="1:16">
      <c r="A284" s="817"/>
      <c r="B284" s="543" t="s">
        <v>21</v>
      </c>
      <c r="C284" s="290">
        <v>1</v>
      </c>
      <c r="D284" s="790">
        <v>40.412805832691411</v>
      </c>
      <c r="E284" s="792">
        <v>40.845582288010966</v>
      </c>
      <c r="F284" s="790">
        <v>43.65727670075497</v>
      </c>
      <c r="G284" s="792">
        <v>40.412805832691411</v>
      </c>
      <c r="H284" s="790">
        <v>40.845582288010966</v>
      </c>
      <c r="I284" s="792">
        <v>40.845582288010966</v>
      </c>
      <c r="J284" s="194"/>
      <c r="K284" s="792">
        <v>41.440311777367079</v>
      </c>
      <c r="L284" s="783">
        <f t="shared" si="3"/>
        <v>43.65727670075497</v>
      </c>
      <c r="M284" s="789">
        <f t="shared" si="4"/>
        <v>40.412805832691411</v>
      </c>
      <c r="N284" s="777"/>
      <c r="O284" s="777"/>
      <c r="P284" s="777"/>
    </row>
    <row r="285" spans="1:16">
      <c r="A285" s="817"/>
      <c r="B285" s="543" t="s">
        <v>22</v>
      </c>
      <c r="C285" s="290">
        <v>1</v>
      </c>
      <c r="D285" s="790">
        <v>45.043071318035864</v>
      </c>
      <c r="E285" s="792">
        <v>27.734300612106097</v>
      </c>
      <c r="F285" s="790">
        <v>36.175087247409778</v>
      </c>
      <c r="G285" s="792">
        <v>45.043071318035864</v>
      </c>
      <c r="H285" s="790">
        <v>27.734300612106097</v>
      </c>
      <c r="I285" s="792">
        <v>27.734300612106097</v>
      </c>
      <c r="J285" s="194"/>
      <c r="K285" s="792">
        <v>34.171689947414457</v>
      </c>
      <c r="L285" s="783">
        <f t="shared" si="3"/>
        <v>45.043071318035864</v>
      </c>
      <c r="M285" s="789">
        <f t="shared" si="4"/>
        <v>27.734300612106097</v>
      </c>
      <c r="N285" s="777"/>
      <c r="O285" s="777"/>
      <c r="P285" s="777"/>
    </row>
    <row r="286" spans="1:16">
      <c r="A286" s="817"/>
      <c r="B286" s="543" t="s">
        <v>23</v>
      </c>
      <c r="C286" s="290">
        <v>1</v>
      </c>
      <c r="D286" s="790">
        <v>30.512970285660071</v>
      </c>
      <c r="E286" s="792">
        <v>31.589355250428834</v>
      </c>
      <c r="F286" s="790">
        <v>30.171876182445711</v>
      </c>
      <c r="G286" s="792">
        <v>30.512970285660071</v>
      </c>
      <c r="H286" s="790">
        <v>31.589355250428834</v>
      </c>
      <c r="I286" s="792">
        <v>31.589355250428834</v>
      </c>
      <c r="J286" s="194"/>
      <c r="K286" s="792">
        <v>30.965889242240863</v>
      </c>
      <c r="L286" s="783">
        <f t="shared" si="3"/>
        <v>31.589355250428834</v>
      </c>
      <c r="M286" s="789">
        <f t="shared" si="4"/>
        <v>30.171876182445711</v>
      </c>
      <c r="N286" s="777"/>
      <c r="O286" s="777"/>
      <c r="P286" s="777"/>
    </row>
    <row r="287" spans="1:16">
      <c r="A287" s="818"/>
      <c r="B287" s="850" t="s">
        <v>148</v>
      </c>
      <c r="C287" s="401">
        <v>1</v>
      </c>
      <c r="D287" s="856">
        <v>41.043649109195933</v>
      </c>
      <c r="E287" s="858">
        <v>35.341942403817164</v>
      </c>
      <c r="F287" s="856">
        <v>38.926388317105207</v>
      </c>
      <c r="G287" s="858">
        <v>35.341942403817164</v>
      </c>
      <c r="H287" s="856">
        <v>35.341942403817164</v>
      </c>
      <c r="I287" s="858">
        <v>35.341942403817164</v>
      </c>
      <c r="J287" s="821"/>
      <c r="K287" s="858">
        <v>37.663480558483869</v>
      </c>
      <c r="L287" s="783">
        <f t="shared" si="3"/>
        <v>41.043649109195933</v>
      </c>
      <c r="M287" s="789">
        <f t="shared" si="4"/>
        <v>35.341942403817164</v>
      </c>
      <c r="N287" s="777"/>
      <c r="O287" s="777"/>
      <c r="P287" s="777"/>
    </row>
    <row r="288" spans="1:16">
      <c r="A288" s="813">
        <v>43439</v>
      </c>
      <c r="B288" s="849" t="s">
        <v>8</v>
      </c>
      <c r="C288" s="781">
        <v>1</v>
      </c>
      <c r="D288" s="783">
        <v>48.205749000396388</v>
      </c>
      <c r="E288" s="785">
        <v>41.198531464722763</v>
      </c>
      <c r="F288" s="783">
        <v>45.701313137810359</v>
      </c>
      <c r="G288" s="785">
        <v>48.205749000396388</v>
      </c>
      <c r="H288" s="783">
        <v>41.198531464722763</v>
      </c>
      <c r="I288" s="785">
        <v>41.198531464722763</v>
      </c>
      <c r="J288" s="788" t="s">
        <v>187</v>
      </c>
      <c r="K288" s="785">
        <v>44.076031266913063</v>
      </c>
      <c r="L288" s="783">
        <f t="shared" si="3"/>
        <v>48.205749000396388</v>
      </c>
      <c r="M288" s="789">
        <f t="shared" si="4"/>
        <v>41.198531464722763</v>
      </c>
      <c r="N288" s="777"/>
      <c r="O288" s="777"/>
      <c r="P288" s="777"/>
    </row>
    <row r="289" spans="1:16" ht="18.75" customHeight="1">
      <c r="A289" s="817"/>
      <c r="B289" s="543" t="s">
        <v>21</v>
      </c>
      <c r="C289" s="290">
        <v>1</v>
      </c>
      <c r="D289" s="790">
        <v>40.412805832691411</v>
      </c>
      <c r="E289" s="792">
        <v>40.845582288010966</v>
      </c>
      <c r="F289" s="790">
        <v>43.65727670075497</v>
      </c>
      <c r="G289" s="792">
        <v>40.412805832691411</v>
      </c>
      <c r="H289" s="790">
        <v>40.845582288010966</v>
      </c>
      <c r="I289" s="792">
        <v>40.845582288010966</v>
      </c>
      <c r="J289" s="194"/>
      <c r="K289" s="792">
        <v>41.440311777367079</v>
      </c>
      <c r="L289" s="783">
        <f t="shared" si="3"/>
        <v>43.65727670075497</v>
      </c>
      <c r="M289" s="789">
        <f t="shared" si="4"/>
        <v>40.412805832691411</v>
      </c>
      <c r="N289" s="777"/>
      <c r="O289" s="777"/>
      <c r="P289" s="777"/>
    </row>
    <row r="290" spans="1:16" ht="18.75" customHeight="1">
      <c r="A290" s="817"/>
      <c r="B290" s="543" t="s">
        <v>22</v>
      </c>
      <c r="C290" s="290">
        <v>1</v>
      </c>
      <c r="D290" s="790">
        <v>45.043071318035864</v>
      </c>
      <c r="E290" s="792">
        <v>27.734300612106097</v>
      </c>
      <c r="F290" s="790">
        <v>36.175087247409778</v>
      </c>
      <c r="G290" s="792">
        <v>45.043071318035864</v>
      </c>
      <c r="H290" s="790">
        <v>27.734300612106097</v>
      </c>
      <c r="I290" s="792">
        <v>27.734300612106097</v>
      </c>
      <c r="J290" s="194"/>
      <c r="K290" s="792">
        <v>34.171689947414457</v>
      </c>
      <c r="L290" s="783">
        <f t="shared" si="3"/>
        <v>45.043071318035864</v>
      </c>
      <c r="M290" s="789">
        <f t="shared" si="4"/>
        <v>27.734300612106097</v>
      </c>
      <c r="N290" s="777"/>
      <c r="O290" s="777"/>
      <c r="P290" s="777"/>
    </row>
    <row r="291" spans="1:16" ht="18.75" customHeight="1">
      <c r="A291" s="817"/>
      <c r="B291" s="543" t="s">
        <v>23</v>
      </c>
      <c r="C291" s="290">
        <v>1</v>
      </c>
      <c r="D291" s="790">
        <v>30.512970285660071</v>
      </c>
      <c r="E291" s="792">
        <v>31.589355250428834</v>
      </c>
      <c r="F291" s="790">
        <v>30.171876182445711</v>
      </c>
      <c r="G291" s="792">
        <v>30.512970285660071</v>
      </c>
      <c r="H291" s="790">
        <v>31.589355250428834</v>
      </c>
      <c r="I291" s="792">
        <v>31.589355250428834</v>
      </c>
      <c r="J291" s="194"/>
      <c r="K291" s="792">
        <v>30.965889242240863</v>
      </c>
      <c r="L291" s="783">
        <f t="shared" si="3"/>
        <v>31.589355250428834</v>
      </c>
      <c r="M291" s="789">
        <f t="shared" si="4"/>
        <v>30.171876182445711</v>
      </c>
      <c r="N291" s="777"/>
      <c r="O291" s="777"/>
      <c r="P291" s="777"/>
    </row>
    <row r="292" spans="1:16" ht="18.75" customHeight="1">
      <c r="A292" s="818"/>
      <c r="B292" s="850" t="s">
        <v>148</v>
      </c>
      <c r="C292" s="401">
        <v>1</v>
      </c>
      <c r="D292" s="856">
        <v>41.043649109195933</v>
      </c>
      <c r="E292" s="858">
        <v>35.341942403817164</v>
      </c>
      <c r="F292" s="856">
        <v>38.926388317105207</v>
      </c>
      <c r="G292" s="858">
        <v>35.341942403817164</v>
      </c>
      <c r="H292" s="856">
        <v>35.341942403817164</v>
      </c>
      <c r="I292" s="858">
        <v>35.341942403817164</v>
      </c>
      <c r="J292" s="821"/>
      <c r="K292" s="858">
        <v>37.663480558483869</v>
      </c>
      <c r="L292" s="783">
        <f t="shared" si="3"/>
        <v>41.043649109195933</v>
      </c>
      <c r="M292" s="789">
        <f t="shared" si="4"/>
        <v>35.341942403817164</v>
      </c>
      <c r="N292" s="777"/>
      <c r="O292" s="777"/>
      <c r="P292" s="777"/>
    </row>
    <row r="293" spans="1:16" ht="18.75" customHeight="1">
      <c r="A293" s="1052">
        <v>43438</v>
      </c>
      <c r="B293" s="780" t="s">
        <v>8</v>
      </c>
      <c r="C293" s="781">
        <v>1</v>
      </c>
      <c r="D293" s="783">
        <v>45.037183006062811</v>
      </c>
      <c r="E293" s="785">
        <v>41.198531464722763</v>
      </c>
      <c r="F293" s="783">
        <v>45.701313137810359</v>
      </c>
      <c r="G293" s="785">
        <v>45.037183006062811</v>
      </c>
      <c r="H293" s="783">
        <v>41.198531464722763</v>
      </c>
      <c r="I293" s="785">
        <v>41.198531464722763</v>
      </c>
      <c r="J293" s="788" t="s">
        <v>187</v>
      </c>
      <c r="K293" s="785">
        <v>43.283889768329672</v>
      </c>
      <c r="L293" s="783">
        <f t="shared" si="3"/>
        <v>45.701313137810359</v>
      </c>
      <c r="M293" s="789">
        <f t="shared" si="4"/>
        <v>41.198531464722763</v>
      </c>
      <c r="N293" s="777"/>
      <c r="O293" s="777"/>
      <c r="P293" s="777"/>
    </row>
    <row r="294" spans="1:16" ht="18.75" customHeight="1">
      <c r="A294" s="1050"/>
      <c r="B294" s="544" t="s">
        <v>21</v>
      </c>
      <c r="C294" s="290">
        <v>1</v>
      </c>
      <c r="D294" s="790">
        <v>42.705937125161064</v>
      </c>
      <c r="E294" s="792">
        <v>40.845582288010966</v>
      </c>
      <c r="F294" s="790">
        <v>43.65727670075497</v>
      </c>
      <c r="G294" s="792">
        <v>42.705937125161064</v>
      </c>
      <c r="H294" s="790">
        <v>40.845582288010966</v>
      </c>
      <c r="I294" s="792">
        <v>40.845582288010966</v>
      </c>
      <c r="J294" s="194"/>
      <c r="K294" s="792">
        <v>42.013594600484495</v>
      </c>
      <c r="L294" s="783">
        <f t="shared" si="3"/>
        <v>43.65727670075497</v>
      </c>
      <c r="M294" s="789">
        <f t="shared" si="4"/>
        <v>40.845582288010966</v>
      </c>
      <c r="N294" s="777"/>
      <c r="O294" s="777"/>
      <c r="P294" s="777"/>
    </row>
    <row r="295" spans="1:16" ht="18.75" customHeight="1">
      <c r="A295" s="1050"/>
      <c r="B295" s="544" t="s">
        <v>22</v>
      </c>
      <c r="C295" s="290">
        <v>1</v>
      </c>
      <c r="D295" s="790">
        <v>38.099442061601899</v>
      </c>
      <c r="E295" s="792">
        <v>27.734300612106097</v>
      </c>
      <c r="F295" s="790">
        <v>36.175087247409778</v>
      </c>
      <c r="G295" s="792">
        <v>38.099442061601899</v>
      </c>
      <c r="H295" s="790">
        <v>27.734300612106097</v>
      </c>
      <c r="I295" s="792">
        <v>27.734300612106097</v>
      </c>
      <c r="J295" s="194"/>
      <c r="K295" s="792">
        <v>32.435782633305969</v>
      </c>
      <c r="L295" s="783">
        <f t="shared" si="3"/>
        <v>38.099442061601899</v>
      </c>
      <c r="M295" s="789">
        <f t="shared" si="4"/>
        <v>27.734300612106097</v>
      </c>
      <c r="N295" s="777"/>
      <c r="O295" s="777"/>
      <c r="P295" s="777"/>
    </row>
    <row r="296" spans="1:16" ht="18.75" customHeight="1">
      <c r="A296" s="1050"/>
      <c r="B296" s="544" t="s">
        <v>23</v>
      </c>
      <c r="C296" s="290">
        <v>1</v>
      </c>
      <c r="D296" s="790">
        <v>31.18432250724781</v>
      </c>
      <c r="E296" s="792">
        <v>31.589355250428834</v>
      </c>
      <c r="F296" s="790">
        <v>30.171876182445711</v>
      </c>
      <c r="G296" s="792">
        <v>31.18432250724781</v>
      </c>
      <c r="H296" s="790">
        <v>31.589355250428834</v>
      </c>
      <c r="I296" s="792">
        <v>31.589355250428834</v>
      </c>
      <c r="J296" s="194"/>
      <c r="K296" s="792">
        <v>31.133727297637797</v>
      </c>
      <c r="L296" s="783">
        <f t="shared" si="3"/>
        <v>31.589355250428834</v>
      </c>
      <c r="M296" s="789">
        <f t="shared" si="4"/>
        <v>30.171876182445711</v>
      </c>
      <c r="N296" s="777"/>
      <c r="O296" s="777"/>
      <c r="P296" s="777"/>
    </row>
    <row r="297" spans="1:16" ht="18.75" customHeight="1">
      <c r="A297" s="1051"/>
      <c r="B297" s="290" t="s">
        <v>148</v>
      </c>
      <c r="C297" s="290">
        <v>1</v>
      </c>
      <c r="D297" s="295">
        <v>39.256721175018392</v>
      </c>
      <c r="E297" s="796">
        <v>35.341942403817164</v>
      </c>
      <c r="F297" s="295">
        <v>38.926388317105207</v>
      </c>
      <c r="G297" s="796">
        <v>35.341942403817164</v>
      </c>
      <c r="H297" s="295">
        <v>35.341942403817164</v>
      </c>
      <c r="I297" s="796">
        <v>35.341942403817164</v>
      </c>
      <c r="J297" s="194"/>
      <c r="K297" s="796">
        <v>37.21674857493948</v>
      </c>
      <c r="L297" s="783">
        <f t="shared" si="3"/>
        <v>39.256721175018392</v>
      </c>
      <c r="M297" s="789">
        <f t="shared" si="4"/>
        <v>35.341942403817164</v>
      </c>
      <c r="N297" s="777"/>
      <c r="O297" s="777"/>
      <c r="P297" s="777"/>
    </row>
    <row r="298" spans="1:16" ht="18.75" customHeight="1">
      <c r="A298" s="915">
        <v>43437</v>
      </c>
      <c r="B298" s="849" t="s">
        <v>8</v>
      </c>
      <c r="C298" s="781">
        <v>1</v>
      </c>
      <c r="D298" s="783">
        <v>45.037183006062811</v>
      </c>
      <c r="E298" s="785">
        <v>41.198531464722763</v>
      </c>
      <c r="F298" s="783">
        <v>45.701313137810359</v>
      </c>
      <c r="G298" s="785">
        <v>45.037183006062811</v>
      </c>
      <c r="H298" s="783">
        <v>41.198531464722763</v>
      </c>
      <c r="I298" s="785">
        <v>41.198531464722763</v>
      </c>
      <c r="J298" s="788" t="s">
        <v>187</v>
      </c>
      <c r="K298" s="785">
        <v>43.283889768329672</v>
      </c>
      <c r="L298" s="783">
        <f t="shared" si="3"/>
        <v>45.701313137810359</v>
      </c>
      <c r="M298" s="789">
        <f t="shared" si="4"/>
        <v>41.198531464722763</v>
      </c>
      <c r="N298" s="777"/>
      <c r="O298" s="777"/>
      <c r="P298" s="777"/>
    </row>
    <row r="299" spans="1:16" ht="18.75" customHeight="1">
      <c r="A299" s="916"/>
      <c r="B299" s="543" t="s">
        <v>21</v>
      </c>
      <c r="C299" s="290">
        <v>1</v>
      </c>
      <c r="D299" s="790">
        <v>42.705937125161064</v>
      </c>
      <c r="E299" s="792">
        <v>40.845582288010966</v>
      </c>
      <c r="F299" s="790">
        <v>43.65727670075497</v>
      </c>
      <c r="G299" s="792">
        <v>42.705937125161064</v>
      </c>
      <c r="H299" s="790">
        <v>40.845582288010966</v>
      </c>
      <c r="I299" s="792">
        <v>40.845582288010966</v>
      </c>
      <c r="J299" s="194"/>
      <c r="K299" s="792">
        <v>42.013594600484495</v>
      </c>
      <c r="L299" s="783">
        <f t="shared" si="3"/>
        <v>43.65727670075497</v>
      </c>
      <c r="M299" s="789">
        <f t="shared" si="4"/>
        <v>40.845582288010966</v>
      </c>
      <c r="N299" s="777"/>
      <c r="O299" s="777"/>
      <c r="P299" s="777"/>
    </row>
    <row r="300" spans="1:16" ht="18.75" customHeight="1">
      <c r="A300" s="916"/>
      <c r="B300" s="543" t="s">
        <v>22</v>
      </c>
      <c r="C300" s="290">
        <v>1</v>
      </c>
      <c r="D300" s="790">
        <v>38.099442061601899</v>
      </c>
      <c r="E300" s="792">
        <v>27.734300612106097</v>
      </c>
      <c r="F300" s="790">
        <v>36.175087247409778</v>
      </c>
      <c r="G300" s="792">
        <v>38.099442061601899</v>
      </c>
      <c r="H300" s="790">
        <v>27.734300612106097</v>
      </c>
      <c r="I300" s="792">
        <v>27.734300612106097</v>
      </c>
      <c r="J300" s="194"/>
      <c r="K300" s="792">
        <v>32.435782633305969</v>
      </c>
      <c r="L300" s="783">
        <f t="shared" si="3"/>
        <v>38.099442061601899</v>
      </c>
      <c r="M300" s="789">
        <f t="shared" si="4"/>
        <v>27.734300612106097</v>
      </c>
      <c r="N300" s="777"/>
      <c r="O300" s="777"/>
      <c r="P300" s="777"/>
    </row>
    <row r="301" spans="1:16" ht="18.75" customHeight="1">
      <c r="A301" s="916"/>
      <c r="B301" s="543" t="s">
        <v>23</v>
      </c>
      <c r="C301" s="290">
        <v>1</v>
      </c>
      <c r="D301" s="790">
        <v>31.18432250724781</v>
      </c>
      <c r="E301" s="792">
        <v>31.589355250428834</v>
      </c>
      <c r="F301" s="790">
        <v>30.171876182445711</v>
      </c>
      <c r="G301" s="792">
        <v>31.18432250724781</v>
      </c>
      <c r="H301" s="790">
        <v>31.589355250428834</v>
      </c>
      <c r="I301" s="792">
        <v>31.589355250428834</v>
      </c>
      <c r="J301" s="194"/>
      <c r="K301" s="792">
        <v>31.133727297637797</v>
      </c>
      <c r="L301" s="783">
        <f t="shared" si="3"/>
        <v>31.589355250428834</v>
      </c>
      <c r="M301" s="789">
        <f t="shared" si="4"/>
        <v>30.171876182445711</v>
      </c>
      <c r="N301" s="777"/>
      <c r="O301" s="777"/>
      <c r="P301" s="777"/>
    </row>
    <row r="302" spans="1:16" ht="18.75" customHeight="1">
      <c r="A302" s="917"/>
      <c r="B302" s="850" t="s">
        <v>148</v>
      </c>
      <c r="C302" s="401">
        <v>1</v>
      </c>
      <c r="D302" s="856">
        <v>39.256721175018392</v>
      </c>
      <c r="E302" s="858">
        <v>35.341942403817164</v>
      </c>
      <c r="F302" s="856">
        <v>38.926388317105207</v>
      </c>
      <c r="G302" s="858">
        <v>35.341942403817164</v>
      </c>
      <c r="H302" s="856">
        <v>35.341942403817164</v>
      </c>
      <c r="I302" s="858">
        <v>35.341942403817164</v>
      </c>
      <c r="J302" s="821"/>
      <c r="K302" s="858">
        <v>37.21674857493948</v>
      </c>
      <c r="L302" s="783">
        <f t="shared" si="3"/>
        <v>39.256721175018392</v>
      </c>
      <c r="M302" s="789">
        <f t="shared" si="4"/>
        <v>35.341942403817164</v>
      </c>
      <c r="N302" s="777"/>
      <c r="O302" s="777"/>
      <c r="P302" s="777"/>
    </row>
    <row r="303" spans="1:16" ht="18.75" customHeight="1">
      <c r="A303" s="920">
        <v>43435</v>
      </c>
      <c r="B303" s="849" t="s">
        <v>8</v>
      </c>
      <c r="C303" s="781">
        <v>1</v>
      </c>
      <c r="D303" s="783">
        <v>41.168671574600232</v>
      </c>
      <c r="E303" s="785">
        <v>41.198531464722763</v>
      </c>
      <c r="F303" s="783">
        <v>45.701313137810359</v>
      </c>
      <c r="G303" s="785">
        <v>41.168671574600232</v>
      </c>
      <c r="H303" s="783">
        <v>41.198531464722763</v>
      </c>
      <c r="I303" s="785">
        <v>41.198531464722763</v>
      </c>
      <c r="J303" s="788" t="s">
        <v>187</v>
      </c>
      <c r="K303" s="785">
        <v>42.316761910464024</v>
      </c>
      <c r="L303" s="783">
        <f t="shared" si="3"/>
        <v>45.701313137810359</v>
      </c>
      <c r="M303" s="789">
        <f t="shared" si="4"/>
        <v>41.168671574600232</v>
      </c>
      <c r="N303" s="777"/>
      <c r="O303" s="777"/>
      <c r="P303" s="777"/>
    </row>
    <row r="304" spans="1:16" ht="18.75" customHeight="1">
      <c r="A304" s="916"/>
      <c r="B304" s="543" t="s">
        <v>21</v>
      </c>
      <c r="C304" s="290">
        <v>1</v>
      </c>
      <c r="D304" s="790">
        <v>38.709940726424755</v>
      </c>
      <c r="E304" s="792">
        <v>40.845582288010966</v>
      </c>
      <c r="F304" s="790">
        <v>43.65727670075497</v>
      </c>
      <c r="G304" s="792">
        <v>38.709940726424755</v>
      </c>
      <c r="H304" s="790">
        <v>40.845582288010966</v>
      </c>
      <c r="I304" s="792">
        <v>40.845582288010966</v>
      </c>
      <c r="J304" s="194"/>
      <c r="K304" s="792">
        <v>41.014595500800418</v>
      </c>
      <c r="L304" s="783">
        <f t="shared" si="3"/>
        <v>43.65727670075497</v>
      </c>
      <c r="M304" s="789">
        <f t="shared" si="4"/>
        <v>38.709940726424755</v>
      </c>
      <c r="N304" s="777"/>
      <c r="O304" s="777"/>
      <c r="P304" s="777"/>
    </row>
    <row r="305" spans="1:16" ht="18.75" customHeight="1">
      <c r="A305" s="916"/>
      <c r="B305" s="543" t="s">
        <v>22</v>
      </c>
      <c r="C305" s="290">
        <v>1</v>
      </c>
      <c r="D305" s="790">
        <v>33.331417717475922</v>
      </c>
      <c r="E305" s="792">
        <v>27.734300612106097</v>
      </c>
      <c r="F305" s="790">
        <v>36.175087247409778</v>
      </c>
      <c r="G305" s="792">
        <v>33.331417717475922</v>
      </c>
      <c r="H305" s="790">
        <v>27.734300612106097</v>
      </c>
      <c r="I305" s="792">
        <v>27.734300612106097</v>
      </c>
      <c r="J305" s="194"/>
      <c r="K305" s="792">
        <v>31.243776547274472</v>
      </c>
      <c r="L305" s="783">
        <f t="shared" si="3"/>
        <v>36.175087247409778</v>
      </c>
      <c r="M305" s="789">
        <f t="shared" si="4"/>
        <v>27.734300612106097</v>
      </c>
      <c r="N305" s="777"/>
      <c r="O305" s="777"/>
      <c r="P305" s="777"/>
    </row>
    <row r="306" spans="1:16" ht="18.75" customHeight="1">
      <c r="A306" s="916"/>
      <c r="B306" s="543" t="s">
        <v>23</v>
      </c>
      <c r="C306" s="290">
        <v>1</v>
      </c>
      <c r="D306" s="790">
        <v>51.173527393343726</v>
      </c>
      <c r="E306" s="792">
        <v>31.589355250428834</v>
      </c>
      <c r="F306" s="790">
        <v>30.171876182445711</v>
      </c>
      <c r="G306" s="792">
        <v>51.173527393343726</v>
      </c>
      <c r="H306" s="790">
        <v>31.589355250428834</v>
      </c>
      <c r="I306" s="792">
        <v>31.589355250428834</v>
      </c>
      <c r="J306" s="194"/>
      <c r="K306" s="792">
        <v>36.131028519161774</v>
      </c>
      <c r="L306" s="783">
        <f t="shared" si="3"/>
        <v>51.173527393343726</v>
      </c>
      <c r="M306" s="789">
        <f t="shared" si="4"/>
        <v>30.171876182445711</v>
      </c>
      <c r="N306" s="777"/>
      <c r="O306" s="777"/>
      <c r="P306" s="777"/>
    </row>
    <row r="307" spans="1:16" ht="18.75" customHeight="1">
      <c r="A307" s="917"/>
      <c r="B307" s="850" t="s">
        <v>148</v>
      </c>
      <c r="C307" s="401">
        <v>1</v>
      </c>
      <c r="D307" s="856">
        <v>41.095889352961159</v>
      </c>
      <c r="E307" s="858">
        <v>35.341942403817164</v>
      </c>
      <c r="F307" s="856">
        <v>38.926388317105207</v>
      </c>
      <c r="G307" s="858">
        <v>35.341942403817164</v>
      </c>
      <c r="H307" s="856">
        <v>35.341942403817164</v>
      </c>
      <c r="I307" s="858">
        <v>35.341942403817164</v>
      </c>
      <c r="J307" s="821"/>
      <c r="K307" s="858">
        <v>37.676540619425175</v>
      </c>
      <c r="L307" s="783">
        <f t="shared" si="3"/>
        <v>41.095889352961159</v>
      </c>
      <c r="M307" s="789">
        <f t="shared" si="4"/>
        <v>35.341942403817164</v>
      </c>
      <c r="N307" s="777"/>
      <c r="O307" s="777"/>
      <c r="P307" s="777"/>
    </row>
    <row r="308" spans="1:16" ht="18.75" customHeight="1">
      <c r="A308" s="1054">
        <v>43434</v>
      </c>
      <c r="B308" s="543" t="s">
        <v>8</v>
      </c>
      <c r="C308" s="290">
        <v>1</v>
      </c>
      <c r="D308" s="790">
        <v>41.168671574600232</v>
      </c>
      <c r="E308" s="792">
        <v>41.198531464722763</v>
      </c>
      <c r="F308" s="790">
        <v>45.701313137810359</v>
      </c>
      <c r="G308" s="792">
        <v>41.168671574600232</v>
      </c>
      <c r="H308" s="790">
        <v>41.198531464722763</v>
      </c>
      <c r="I308" s="792">
        <v>41.198531464722763</v>
      </c>
      <c r="J308" s="194" t="s">
        <v>187</v>
      </c>
      <c r="K308" s="792">
        <v>42.316761910464024</v>
      </c>
      <c r="L308" s="783">
        <f t="shared" si="3"/>
        <v>45.701313137810359</v>
      </c>
      <c r="M308" s="789">
        <f t="shared" si="4"/>
        <v>41.168671574600232</v>
      </c>
      <c r="N308" s="777"/>
      <c r="O308" s="777"/>
      <c r="P308" s="777"/>
    </row>
    <row r="309" spans="1:16" ht="18.75" customHeight="1">
      <c r="A309" s="1035"/>
      <c r="B309" s="543" t="s">
        <v>21</v>
      </c>
      <c r="C309" s="290">
        <v>1</v>
      </c>
      <c r="D309" s="790">
        <v>38.709940726424755</v>
      </c>
      <c r="E309" s="792">
        <v>40.845582288010966</v>
      </c>
      <c r="F309" s="790">
        <v>43.65727670075497</v>
      </c>
      <c r="G309" s="792">
        <v>38.709940726424755</v>
      </c>
      <c r="H309" s="790">
        <v>40.845582288010966</v>
      </c>
      <c r="I309" s="792">
        <v>40.845582288010966</v>
      </c>
      <c r="J309" s="194"/>
      <c r="K309" s="792">
        <v>41.014595500800418</v>
      </c>
      <c r="L309" s="783">
        <f t="shared" si="3"/>
        <v>43.65727670075497</v>
      </c>
      <c r="M309" s="789">
        <f t="shared" si="4"/>
        <v>38.709940726424755</v>
      </c>
      <c r="N309" s="777"/>
      <c r="O309" s="777"/>
      <c r="P309" s="777"/>
    </row>
    <row r="310" spans="1:16" ht="18.75" customHeight="1">
      <c r="A310" s="1035"/>
      <c r="B310" s="543" t="s">
        <v>22</v>
      </c>
      <c r="C310" s="290">
        <v>1</v>
      </c>
      <c r="D310" s="790">
        <v>33.331417717475922</v>
      </c>
      <c r="E310" s="792">
        <v>27.734300612106097</v>
      </c>
      <c r="F310" s="790">
        <v>36.175087247409778</v>
      </c>
      <c r="G310" s="792">
        <v>33.331417717475922</v>
      </c>
      <c r="H310" s="790">
        <v>27.734300612106097</v>
      </c>
      <c r="I310" s="792">
        <v>27.734300612106097</v>
      </c>
      <c r="J310" s="194"/>
      <c r="K310" s="792">
        <v>31.243776547274472</v>
      </c>
      <c r="L310" s="783">
        <f t="shared" si="3"/>
        <v>36.175087247409778</v>
      </c>
      <c r="M310" s="789">
        <f t="shared" si="4"/>
        <v>27.734300612106097</v>
      </c>
      <c r="N310" s="777"/>
      <c r="O310" s="777"/>
      <c r="P310" s="777"/>
    </row>
    <row r="311" spans="1:16" ht="18.75" customHeight="1">
      <c r="A311" s="1035"/>
      <c r="B311" s="543" t="s">
        <v>23</v>
      </c>
      <c r="C311" s="290">
        <v>1</v>
      </c>
      <c r="D311" s="790">
        <v>51.173527393343726</v>
      </c>
      <c r="E311" s="792">
        <v>31.589355250428834</v>
      </c>
      <c r="F311" s="790">
        <v>30.171876182445711</v>
      </c>
      <c r="G311" s="792">
        <v>51.173527393343726</v>
      </c>
      <c r="H311" s="790">
        <v>31.589355250428834</v>
      </c>
      <c r="I311" s="792">
        <v>31.589355250428834</v>
      </c>
      <c r="J311" s="194"/>
      <c r="K311" s="792">
        <v>36.131028519161774</v>
      </c>
      <c r="L311" s="783">
        <f t="shared" si="3"/>
        <v>51.173527393343726</v>
      </c>
      <c r="M311" s="789">
        <f t="shared" si="4"/>
        <v>30.171876182445711</v>
      </c>
      <c r="N311" s="777"/>
      <c r="O311" s="777"/>
      <c r="P311" s="777"/>
    </row>
    <row r="312" spans="1:16" ht="18.75" customHeight="1">
      <c r="A312" s="1035"/>
      <c r="B312" s="922" t="s">
        <v>148</v>
      </c>
      <c r="C312" s="924">
        <v>1</v>
      </c>
      <c r="D312" s="926">
        <v>41.095889352961159</v>
      </c>
      <c r="E312" s="928">
        <v>35.341942403817164</v>
      </c>
      <c r="F312" s="926">
        <v>38.926388317105207</v>
      </c>
      <c r="G312" s="928">
        <v>35.341942403817164</v>
      </c>
      <c r="H312" s="926">
        <v>35.341942403817164</v>
      </c>
      <c r="I312" s="928">
        <v>35.341942403817164</v>
      </c>
      <c r="J312" s="929"/>
      <c r="K312" s="928">
        <v>37.676540619425175</v>
      </c>
      <c r="L312" s="783">
        <f t="shared" si="3"/>
        <v>41.095889352961159</v>
      </c>
      <c r="M312" s="789">
        <f t="shared" si="4"/>
        <v>35.341942403817164</v>
      </c>
      <c r="N312" s="930"/>
      <c r="O312" s="930"/>
      <c r="P312" s="930"/>
    </row>
    <row r="313" spans="1:16" ht="18.75" customHeight="1">
      <c r="A313" s="1055">
        <v>43433</v>
      </c>
      <c r="B313" s="849" t="s">
        <v>8</v>
      </c>
      <c r="C313" s="781">
        <v>1</v>
      </c>
      <c r="D313" s="783">
        <v>44.310079292121479</v>
      </c>
      <c r="E313" s="785">
        <v>41.198531464722763</v>
      </c>
      <c r="F313" s="783">
        <v>45.701313137810359</v>
      </c>
      <c r="G313" s="785">
        <v>44.310079292121479</v>
      </c>
      <c r="H313" s="783">
        <v>41.198531464722763</v>
      </c>
      <c r="I313" s="785">
        <v>41.198531464722763</v>
      </c>
      <c r="J313" s="788" t="s">
        <v>187</v>
      </c>
      <c r="K313" s="785">
        <v>43.102113839844336</v>
      </c>
      <c r="L313" s="783">
        <f t="shared" si="3"/>
        <v>45.701313137810359</v>
      </c>
      <c r="M313" s="789">
        <f t="shared" si="4"/>
        <v>41.198531464722763</v>
      </c>
      <c r="N313" s="777"/>
      <c r="O313" s="777"/>
      <c r="P313" s="777"/>
    </row>
    <row r="314" spans="1:16" ht="18.75" customHeight="1">
      <c r="A314" s="1035"/>
      <c r="B314" s="543" t="s">
        <v>21</v>
      </c>
      <c r="C314" s="290">
        <v>1</v>
      </c>
      <c r="D314" s="790">
        <v>40.31358810518887</v>
      </c>
      <c r="E314" s="792">
        <v>40.845582288010966</v>
      </c>
      <c r="F314" s="790">
        <v>43.65727670075497</v>
      </c>
      <c r="G314" s="792">
        <v>40.31358810518887</v>
      </c>
      <c r="H314" s="790">
        <v>40.845582288010966</v>
      </c>
      <c r="I314" s="792">
        <v>40.845582288010966</v>
      </c>
      <c r="J314" s="194"/>
      <c r="K314" s="792">
        <v>41.415507345491449</v>
      </c>
      <c r="L314" s="783">
        <f t="shared" si="3"/>
        <v>43.65727670075497</v>
      </c>
      <c r="M314" s="789">
        <f t="shared" si="4"/>
        <v>40.31358810518887</v>
      </c>
      <c r="N314" s="777"/>
      <c r="O314" s="777"/>
      <c r="P314" s="777"/>
    </row>
    <row r="315" spans="1:16" ht="18.75" customHeight="1">
      <c r="A315" s="1035"/>
      <c r="B315" s="543" t="s">
        <v>22</v>
      </c>
      <c r="C315" s="290">
        <v>1</v>
      </c>
      <c r="D315" s="790">
        <v>31.373566342270966</v>
      </c>
      <c r="E315" s="792">
        <v>27.734300612106097</v>
      </c>
      <c r="F315" s="790">
        <v>36.175087247409778</v>
      </c>
      <c r="G315" s="792">
        <v>31.373566342270966</v>
      </c>
      <c r="H315" s="790">
        <v>27.734300612106097</v>
      </c>
      <c r="I315" s="792">
        <v>27.734300612106097</v>
      </c>
      <c r="J315" s="194"/>
      <c r="K315" s="792">
        <v>30.754313703473233</v>
      </c>
      <c r="L315" s="783">
        <f t="shared" si="3"/>
        <v>36.175087247409778</v>
      </c>
      <c r="M315" s="789">
        <f t="shared" si="4"/>
        <v>27.734300612106097</v>
      </c>
      <c r="N315" s="777"/>
      <c r="O315" s="777"/>
      <c r="P315" s="777"/>
    </row>
    <row r="316" spans="1:16" ht="18.75" customHeight="1">
      <c r="A316" s="1035"/>
      <c r="B316" s="543" t="s">
        <v>23</v>
      </c>
      <c r="C316" s="290">
        <v>1</v>
      </c>
      <c r="D316" s="790">
        <v>34.835599001761544</v>
      </c>
      <c r="E316" s="792">
        <v>31.589355250428834</v>
      </c>
      <c r="F316" s="790">
        <v>30.171876182445711</v>
      </c>
      <c r="G316" s="792">
        <v>34.835599001761544</v>
      </c>
      <c r="H316" s="790">
        <v>31.589355250428834</v>
      </c>
      <c r="I316" s="792">
        <v>31.589355250428834</v>
      </c>
      <c r="J316" s="194"/>
      <c r="K316" s="792">
        <v>32.046546421266228</v>
      </c>
      <c r="L316" s="783">
        <f t="shared" si="3"/>
        <v>34.835599001761544</v>
      </c>
      <c r="M316" s="789">
        <f t="shared" si="4"/>
        <v>30.171876182445711</v>
      </c>
      <c r="N316" s="777"/>
      <c r="O316" s="777"/>
      <c r="P316" s="777"/>
    </row>
    <row r="317" spans="1:16" ht="18.75" customHeight="1">
      <c r="A317" s="1035"/>
      <c r="B317" s="543" t="s">
        <v>148</v>
      </c>
      <c r="C317" s="290">
        <v>1</v>
      </c>
      <c r="D317" s="790">
        <v>37.708208185335714</v>
      </c>
      <c r="E317" s="792">
        <v>35.341942403817164</v>
      </c>
      <c r="F317" s="790">
        <v>38.926388317105207</v>
      </c>
      <c r="G317" s="792">
        <v>35.341942403817164</v>
      </c>
      <c r="H317" s="790">
        <v>35.341942403817164</v>
      </c>
      <c r="I317" s="792">
        <v>35.341942403817164</v>
      </c>
      <c r="J317" s="194"/>
      <c r="K317" s="792">
        <v>36.829620327518811</v>
      </c>
      <c r="L317" s="783">
        <f t="shared" si="3"/>
        <v>38.926388317105207</v>
      </c>
      <c r="M317" s="789">
        <f t="shared" si="4"/>
        <v>35.341942403817164</v>
      </c>
      <c r="N317" s="777"/>
      <c r="O317" s="777"/>
      <c r="P317" s="777"/>
    </row>
    <row r="318" spans="1:16" ht="18.75" customHeight="1">
      <c r="A318" s="915">
        <v>43432</v>
      </c>
      <c r="B318" s="849" t="s">
        <v>8</v>
      </c>
      <c r="C318" s="781">
        <v>1</v>
      </c>
      <c r="D318" s="783">
        <v>44.310079292121479</v>
      </c>
      <c r="E318" s="785">
        <v>41.198531464722763</v>
      </c>
      <c r="F318" s="783">
        <v>45.701313137810359</v>
      </c>
      <c r="G318" s="785">
        <v>44.310079292121479</v>
      </c>
      <c r="H318" s="783">
        <v>41.198531464722763</v>
      </c>
      <c r="I318" s="785">
        <v>41.198531464722763</v>
      </c>
      <c r="J318" s="788" t="s">
        <v>187</v>
      </c>
      <c r="K318" s="785">
        <v>43.102113839844336</v>
      </c>
      <c r="L318" s="783">
        <f t="shared" si="3"/>
        <v>45.701313137810359</v>
      </c>
      <c r="M318" s="789">
        <f t="shared" si="4"/>
        <v>41.198531464722763</v>
      </c>
      <c r="N318" s="777"/>
      <c r="O318" s="777"/>
      <c r="P318" s="777"/>
    </row>
    <row r="319" spans="1:16" ht="18.75" customHeight="1">
      <c r="A319" s="916"/>
      <c r="B319" s="543" t="s">
        <v>21</v>
      </c>
      <c r="C319" s="290">
        <v>1</v>
      </c>
      <c r="D319" s="790">
        <v>40.31358810518887</v>
      </c>
      <c r="E319" s="792">
        <v>40.845582288010966</v>
      </c>
      <c r="F319" s="790">
        <v>43.65727670075497</v>
      </c>
      <c r="G319" s="792">
        <v>40.31358810518887</v>
      </c>
      <c r="H319" s="790">
        <v>40.845582288010966</v>
      </c>
      <c r="I319" s="792">
        <v>40.845582288010966</v>
      </c>
      <c r="J319" s="194"/>
      <c r="K319" s="785">
        <v>43.102113839844336</v>
      </c>
      <c r="L319" s="783">
        <f t="shared" si="3"/>
        <v>43.65727670075497</v>
      </c>
      <c r="M319" s="789">
        <f t="shared" si="4"/>
        <v>40.31358810518887</v>
      </c>
      <c r="N319" s="777"/>
      <c r="O319" s="777"/>
      <c r="P319" s="777"/>
    </row>
    <row r="320" spans="1:16" ht="18.75" customHeight="1">
      <c r="A320" s="916"/>
      <c r="B320" s="543" t="s">
        <v>22</v>
      </c>
      <c r="C320" s="290">
        <v>1</v>
      </c>
      <c r="D320" s="790">
        <v>31.373566342270966</v>
      </c>
      <c r="E320" s="792">
        <v>27.734300612106097</v>
      </c>
      <c r="F320" s="790">
        <v>36.175087247409778</v>
      </c>
      <c r="G320" s="792">
        <v>31.373566342270966</v>
      </c>
      <c r="H320" s="790">
        <v>27.734300612106097</v>
      </c>
      <c r="I320" s="792">
        <v>27.734300612106097</v>
      </c>
      <c r="J320" s="194"/>
      <c r="K320" s="785">
        <v>43.102113839844336</v>
      </c>
      <c r="L320" s="783">
        <f t="shared" si="3"/>
        <v>36.175087247409778</v>
      </c>
      <c r="M320" s="789">
        <f t="shared" si="4"/>
        <v>27.734300612106097</v>
      </c>
      <c r="N320" s="777"/>
      <c r="O320" s="777"/>
      <c r="P320" s="777"/>
    </row>
    <row r="321" spans="1:16" ht="18.75" customHeight="1">
      <c r="A321" s="916"/>
      <c r="B321" s="543" t="s">
        <v>23</v>
      </c>
      <c r="C321" s="290">
        <v>1</v>
      </c>
      <c r="D321" s="790">
        <v>34.835599001761544</v>
      </c>
      <c r="E321" s="792">
        <v>31.589355250428834</v>
      </c>
      <c r="F321" s="790">
        <v>30.171876182445711</v>
      </c>
      <c r="G321" s="792">
        <v>34.835599001761544</v>
      </c>
      <c r="H321" s="790">
        <v>31.589355250428834</v>
      </c>
      <c r="I321" s="792">
        <v>31.589355250428834</v>
      </c>
      <c r="J321" s="194"/>
      <c r="K321" s="785">
        <v>43.102113839844336</v>
      </c>
      <c r="L321" s="783">
        <f t="shared" si="3"/>
        <v>34.835599001761544</v>
      </c>
      <c r="M321" s="789">
        <f t="shared" si="4"/>
        <v>30.171876182445711</v>
      </c>
      <c r="N321" s="777"/>
      <c r="O321" s="777"/>
      <c r="P321" s="777"/>
    </row>
    <row r="322" spans="1:16" ht="18.75" customHeight="1">
      <c r="A322" s="917"/>
      <c r="B322" s="850" t="s">
        <v>148</v>
      </c>
      <c r="C322" s="401">
        <v>1</v>
      </c>
      <c r="D322" s="856">
        <v>37.708208185335714</v>
      </c>
      <c r="E322" s="858">
        <v>35.341942403817164</v>
      </c>
      <c r="F322" s="856">
        <v>38.926388317105207</v>
      </c>
      <c r="G322" s="858">
        <v>35.341942403817164</v>
      </c>
      <c r="H322" s="856">
        <v>35.341942403817164</v>
      </c>
      <c r="I322" s="858">
        <v>35.341942403817164</v>
      </c>
      <c r="J322" s="821"/>
      <c r="K322" s="785">
        <v>43.102113839844336</v>
      </c>
      <c r="L322" s="783">
        <f t="shared" si="3"/>
        <v>38.926388317105207</v>
      </c>
      <c r="M322" s="789">
        <f t="shared" si="4"/>
        <v>35.341942403817164</v>
      </c>
      <c r="N322" s="777"/>
      <c r="O322" s="777"/>
      <c r="P322" s="777"/>
    </row>
    <row r="323" spans="1:16" ht="18.75" customHeight="1">
      <c r="A323" s="920">
        <v>43431</v>
      </c>
      <c r="B323" s="849" t="s">
        <v>8</v>
      </c>
      <c r="C323" s="781">
        <v>1</v>
      </c>
      <c r="D323" s="783">
        <v>44.310079292121479</v>
      </c>
      <c r="E323" s="785">
        <v>41.198531464722763</v>
      </c>
      <c r="F323" s="783">
        <v>45.701313137810359</v>
      </c>
      <c r="G323" s="785">
        <v>44.310079292121479</v>
      </c>
      <c r="H323" s="783">
        <v>41.198531464722763</v>
      </c>
      <c r="I323" s="785">
        <v>41.198531464722763</v>
      </c>
      <c r="J323" s="788" t="s">
        <v>187</v>
      </c>
      <c r="K323" s="785">
        <v>43.102113839844336</v>
      </c>
      <c r="L323" s="783">
        <f t="shared" si="3"/>
        <v>45.701313137810359</v>
      </c>
      <c r="M323" s="789">
        <f t="shared" si="4"/>
        <v>41.198531464722763</v>
      </c>
      <c r="N323" s="777"/>
      <c r="O323" s="777"/>
      <c r="P323" s="777"/>
    </row>
    <row r="324" spans="1:16" ht="18.75" customHeight="1">
      <c r="A324" s="916"/>
      <c r="B324" s="543" t="s">
        <v>21</v>
      </c>
      <c r="C324" s="290">
        <v>1</v>
      </c>
      <c r="D324" s="790">
        <v>40.31358810518887</v>
      </c>
      <c r="E324" s="792">
        <v>40.845582288010966</v>
      </c>
      <c r="F324" s="790">
        <v>43.65727670075497</v>
      </c>
      <c r="G324" s="792">
        <v>40.31358810518887</v>
      </c>
      <c r="H324" s="790">
        <v>40.845582288010966</v>
      </c>
      <c r="I324" s="792">
        <v>40.845582288010966</v>
      </c>
      <c r="J324" s="194"/>
      <c r="K324" s="785">
        <v>43.102113839844336</v>
      </c>
      <c r="L324" s="783">
        <f t="shared" si="3"/>
        <v>43.65727670075497</v>
      </c>
      <c r="M324" s="789">
        <f t="shared" si="4"/>
        <v>40.31358810518887</v>
      </c>
      <c r="N324" s="777"/>
      <c r="O324" s="777"/>
      <c r="P324" s="777"/>
    </row>
    <row r="325" spans="1:16" ht="18.75" customHeight="1">
      <c r="A325" s="916"/>
      <c r="B325" s="543" t="s">
        <v>22</v>
      </c>
      <c r="C325" s="290">
        <v>1</v>
      </c>
      <c r="D325" s="790">
        <v>31.373566342270966</v>
      </c>
      <c r="E325" s="792">
        <v>27.734300612106097</v>
      </c>
      <c r="F325" s="790">
        <v>36.175087247409778</v>
      </c>
      <c r="G325" s="792">
        <v>31.373566342270966</v>
      </c>
      <c r="H325" s="790">
        <v>27.734300612106097</v>
      </c>
      <c r="I325" s="792">
        <v>27.734300612106097</v>
      </c>
      <c r="J325" s="194"/>
      <c r="K325" s="785">
        <v>43.102113839844336</v>
      </c>
      <c r="L325" s="783">
        <f t="shared" si="3"/>
        <v>36.175087247409778</v>
      </c>
      <c r="M325" s="789">
        <f t="shared" si="4"/>
        <v>27.734300612106097</v>
      </c>
      <c r="N325" s="777"/>
      <c r="O325" s="777"/>
      <c r="P325" s="777"/>
    </row>
    <row r="326" spans="1:16" ht="18.75" customHeight="1">
      <c r="A326" s="916"/>
      <c r="B326" s="543" t="s">
        <v>23</v>
      </c>
      <c r="C326" s="290">
        <v>1</v>
      </c>
      <c r="D326" s="790">
        <v>34.835599001761544</v>
      </c>
      <c r="E326" s="792">
        <v>31.589355250428834</v>
      </c>
      <c r="F326" s="790">
        <v>30.171876182445711</v>
      </c>
      <c r="G326" s="792">
        <v>34.835599001761544</v>
      </c>
      <c r="H326" s="790">
        <v>31.589355250428834</v>
      </c>
      <c r="I326" s="792">
        <v>31.589355250428834</v>
      </c>
      <c r="J326" s="194"/>
      <c r="K326" s="785">
        <v>43.102113839844336</v>
      </c>
      <c r="L326" s="783">
        <f t="shared" si="3"/>
        <v>34.835599001761544</v>
      </c>
      <c r="M326" s="789">
        <f t="shared" si="4"/>
        <v>30.171876182445711</v>
      </c>
      <c r="N326" s="777"/>
      <c r="O326" s="777"/>
      <c r="P326" s="777"/>
    </row>
    <row r="327" spans="1:16" ht="18.75" customHeight="1">
      <c r="A327" s="917"/>
      <c r="B327" s="819" t="s">
        <v>148</v>
      </c>
      <c r="C327" s="401">
        <v>1</v>
      </c>
      <c r="D327" s="407">
        <v>37.708208185335714</v>
      </c>
      <c r="E327" s="820">
        <v>35.341942403817164</v>
      </c>
      <c r="F327" s="407">
        <v>38.926388317105207</v>
      </c>
      <c r="G327" s="820">
        <v>35.341942403817164</v>
      </c>
      <c r="H327" s="407">
        <v>35.341942403817164</v>
      </c>
      <c r="I327" s="820">
        <v>35.341942403817164</v>
      </c>
      <c r="J327" s="931"/>
      <c r="K327" s="785">
        <v>43.102113839844336</v>
      </c>
      <c r="L327" s="783">
        <f t="shared" si="3"/>
        <v>38.926388317105207</v>
      </c>
      <c r="M327" s="789">
        <f t="shared" si="4"/>
        <v>35.341942403817164</v>
      </c>
      <c r="N327" s="932"/>
      <c r="O327" s="932"/>
      <c r="P327" s="932"/>
    </row>
    <row r="328" spans="1:16" ht="18.75" customHeight="1">
      <c r="A328" s="920">
        <v>43430</v>
      </c>
      <c r="B328" s="849" t="s">
        <v>8</v>
      </c>
      <c r="C328" s="781">
        <v>1</v>
      </c>
      <c r="D328" s="783">
        <v>44.310079292121479</v>
      </c>
      <c r="E328" s="785">
        <v>42.063492063492063</v>
      </c>
      <c r="F328" s="783">
        <v>39.961939487924731</v>
      </c>
      <c r="G328" s="785">
        <v>44.310079292121479</v>
      </c>
      <c r="H328" s="783">
        <v>42.063492063492063</v>
      </c>
      <c r="I328" s="785">
        <v>42.063492063492063</v>
      </c>
      <c r="J328" s="788" t="s">
        <v>187</v>
      </c>
      <c r="K328" s="785">
        <v>43.102113839844336</v>
      </c>
      <c r="L328" s="783">
        <f t="shared" si="3"/>
        <v>44.310079292121479</v>
      </c>
      <c r="M328" s="789">
        <f t="shared" si="4"/>
        <v>39.961939487924731</v>
      </c>
      <c r="N328" s="777"/>
      <c r="O328" s="777"/>
      <c r="P328" s="777"/>
    </row>
    <row r="329" spans="1:16" ht="18.75" customHeight="1">
      <c r="A329" s="916"/>
      <c r="B329" s="543" t="s">
        <v>21</v>
      </c>
      <c r="C329" s="290">
        <v>1</v>
      </c>
      <c r="D329" s="790">
        <v>40.31358810518887</v>
      </c>
      <c r="E329" s="792">
        <v>40.70228866740495</v>
      </c>
      <c r="F329" s="790">
        <v>36.944070661044968</v>
      </c>
      <c r="G329" s="792">
        <v>40.31358810518887</v>
      </c>
      <c r="H329" s="790">
        <v>40.70228866740495</v>
      </c>
      <c r="I329" s="792">
        <v>40.70228866740495</v>
      </c>
      <c r="J329" s="194"/>
      <c r="K329" s="785">
        <v>43.102113839844336</v>
      </c>
      <c r="L329" s="783">
        <f t="shared" si="3"/>
        <v>40.70228866740495</v>
      </c>
      <c r="M329" s="789">
        <f t="shared" si="4"/>
        <v>36.944070661044968</v>
      </c>
      <c r="N329" s="777"/>
      <c r="O329" s="777"/>
      <c r="P329" s="777"/>
    </row>
    <row r="330" spans="1:16" ht="18.75" customHeight="1">
      <c r="A330" s="916"/>
      <c r="B330" s="543" t="s">
        <v>22</v>
      </c>
      <c r="C330" s="290">
        <v>1</v>
      </c>
      <c r="D330" s="790">
        <v>31.373566342270966</v>
      </c>
      <c r="E330" s="792">
        <v>30.387584968577659</v>
      </c>
      <c r="F330" s="790">
        <v>33.017509778648026</v>
      </c>
      <c r="G330" s="792">
        <v>31.373566342270966</v>
      </c>
      <c r="H330" s="790">
        <v>30.387584968577659</v>
      </c>
      <c r="I330" s="792">
        <v>30.387584968577659</v>
      </c>
      <c r="J330" s="194"/>
      <c r="K330" s="785">
        <v>43.102113839844336</v>
      </c>
      <c r="L330" s="783">
        <f t="shared" si="3"/>
        <v>33.017509778648026</v>
      </c>
      <c r="M330" s="789">
        <f t="shared" si="4"/>
        <v>30.387584968577659</v>
      </c>
      <c r="N330" s="777"/>
      <c r="O330" s="777"/>
      <c r="P330" s="777"/>
    </row>
    <row r="331" spans="1:16" ht="18.75" customHeight="1">
      <c r="A331" s="916"/>
      <c r="B331" s="543" t="s">
        <v>23</v>
      </c>
      <c r="C331" s="290">
        <v>1</v>
      </c>
      <c r="D331" s="790">
        <v>34.835599001761544</v>
      </c>
      <c r="E331" s="792">
        <v>36.894586894586894</v>
      </c>
      <c r="F331" s="790">
        <v>33.770945133177868</v>
      </c>
      <c r="G331" s="792">
        <v>34.835599001761544</v>
      </c>
      <c r="H331" s="790">
        <v>36.894586894586894</v>
      </c>
      <c r="I331" s="792">
        <v>36.894586894586894</v>
      </c>
      <c r="J331" s="194"/>
      <c r="K331" s="785">
        <v>43.102113839844336</v>
      </c>
      <c r="L331" s="783">
        <f t="shared" si="3"/>
        <v>36.894586894586894</v>
      </c>
      <c r="M331" s="789">
        <f t="shared" si="4"/>
        <v>33.770945133177868</v>
      </c>
      <c r="N331" s="777"/>
      <c r="O331" s="777"/>
      <c r="P331" s="777"/>
    </row>
    <row r="332" spans="1:16" ht="18.75" customHeight="1">
      <c r="A332" s="917"/>
      <c r="B332" s="850" t="s">
        <v>148</v>
      </c>
      <c r="C332" s="401">
        <v>1</v>
      </c>
      <c r="D332" s="856">
        <v>37.708208185335714</v>
      </c>
      <c r="E332" s="858">
        <v>37.511988148515385</v>
      </c>
      <c r="F332" s="856">
        <v>35.923616265198895</v>
      </c>
      <c r="G332" s="858">
        <v>37.511988148515385</v>
      </c>
      <c r="H332" s="856">
        <v>37.511988148515385</v>
      </c>
      <c r="I332" s="858">
        <v>37.511988148515385</v>
      </c>
      <c r="J332" s="821"/>
      <c r="K332" s="785">
        <v>43.102113839844336</v>
      </c>
      <c r="L332" s="783">
        <f t="shared" si="3"/>
        <v>37.708208185335714</v>
      </c>
      <c r="M332" s="789">
        <f t="shared" si="4"/>
        <v>35.923616265198895</v>
      </c>
      <c r="N332" s="777"/>
      <c r="O332" s="777"/>
      <c r="P332" s="777"/>
    </row>
    <row r="333" spans="1:16" ht="18.75" customHeight="1">
      <c r="A333" s="920">
        <v>43428</v>
      </c>
      <c r="B333" s="849" t="s">
        <v>8</v>
      </c>
      <c r="C333" s="781">
        <v>1</v>
      </c>
      <c r="D333" s="783">
        <v>44.310079292121479</v>
      </c>
      <c r="E333" s="785">
        <v>42.063492063492063</v>
      </c>
      <c r="F333" s="783">
        <v>39.961939487924731</v>
      </c>
      <c r="G333" s="785">
        <v>44.310079292121479</v>
      </c>
      <c r="H333" s="783">
        <v>42.063492063492063</v>
      </c>
      <c r="I333" s="785">
        <v>42.063492063492063</v>
      </c>
      <c r="J333" s="788" t="s">
        <v>187</v>
      </c>
      <c r="K333" s="785">
        <v>43.102113839844336</v>
      </c>
      <c r="L333" s="783">
        <f t="shared" si="3"/>
        <v>44.310079292121479</v>
      </c>
      <c r="M333" s="789">
        <f t="shared" si="4"/>
        <v>39.961939487924731</v>
      </c>
      <c r="N333" s="777"/>
      <c r="O333" s="777"/>
      <c r="P333" s="777"/>
    </row>
    <row r="334" spans="1:16" ht="18.75" customHeight="1">
      <c r="A334" s="916"/>
      <c r="B334" s="543" t="s">
        <v>21</v>
      </c>
      <c r="C334" s="290">
        <v>1</v>
      </c>
      <c r="D334" s="790">
        <v>40.31358810518887</v>
      </c>
      <c r="E334" s="792">
        <v>40.70228866740495</v>
      </c>
      <c r="F334" s="790">
        <v>36.944070661044968</v>
      </c>
      <c r="G334" s="792">
        <v>40.31358810518887</v>
      </c>
      <c r="H334" s="790">
        <v>40.70228866740495</v>
      </c>
      <c r="I334" s="792">
        <v>40.70228866740495</v>
      </c>
      <c r="J334" s="194"/>
      <c r="K334" s="785">
        <v>43.102113839844336</v>
      </c>
      <c r="L334" s="783">
        <f t="shared" si="3"/>
        <v>40.70228866740495</v>
      </c>
      <c r="M334" s="789">
        <f t="shared" si="4"/>
        <v>36.944070661044968</v>
      </c>
      <c r="N334" s="777"/>
      <c r="O334" s="777"/>
      <c r="P334" s="777"/>
    </row>
    <row r="335" spans="1:16" ht="18.75" customHeight="1">
      <c r="A335" s="916"/>
      <c r="B335" s="543" t="s">
        <v>22</v>
      </c>
      <c r="C335" s="290">
        <v>1</v>
      </c>
      <c r="D335" s="790">
        <v>31.373566342270966</v>
      </c>
      <c r="E335" s="792">
        <v>30.387584968577659</v>
      </c>
      <c r="F335" s="790">
        <v>33.017509778648026</v>
      </c>
      <c r="G335" s="792">
        <v>31.373566342270966</v>
      </c>
      <c r="H335" s="790">
        <v>30.387584968577659</v>
      </c>
      <c r="I335" s="792">
        <v>30.387584968577659</v>
      </c>
      <c r="J335" s="194"/>
      <c r="K335" s="785">
        <v>43.102113839844336</v>
      </c>
      <c r="L335" s="783">
        <f t="shared" si="3"/>
        <v>33.017509778648026</v>
      </c>
      <c r="M335" s="789">
        <f t="shared" si="4"/>
        <v>30.387584968577659</v>
      </c>
      <c r="N335" s="777"/>
      <c r="O335" s="777"/>
      <c r="P335" s="777"/>
    </row>
    <row r="336" spans="1:16" ht="18.75" customHeight="1">
      <c r="A336" s="916"/>
      <c r="B336" s="543" t="s">
        <v>23</v>
      </c>
      <c r="C336" s="290">
        <v>1</v>
      </c>
      <c r="D336" s="790">
        <v>34.835599001761544</v>
      </c>
      <c r="E336" s="792">
        <v>36.894586894586894</v>
      </c>
      <c r="F336" s="790">
        <v>33.770945133177868</v>
      </c>
      <c r="G336" s="792">
        <v>34.835599001761544</v>
      </c>
      <c r="H336" s="790">
        <v>36.894586894586894</v>
      </c>
      <c r="I336" s="792">
        <v>36.894586894586894</v>
      </c>
      <c r="J336" s="194"/>
      <c r="K336" s="785">
        <v>43.102113839844336</v>
      </c>
      <c r="L336" s="783">
        <f t="shared" si="3"/>
        <v>36.894586894586894</v>
      </c>
      <c r="M336" s="933">
        <v>33.770945133177868</v>
      </c>
      <c r="N336" s="777"/>
      <c r="O336" s="777"/>
      <c r="P336" s="777"/>
    </row>
    <row r="337" spans="1:16" ht="18.75" customHeight="1">
      <c r="A337" s="917"/>
      <c r="B337" s="850" t="s">
        <v>148</v>
      </c>
      <c r="C337" s="401">
        <v>1</v>
      </c>
      <c r="D337" s="856">
        <v>37.708208185335714</v>
      </c>
      <c r="E337" s="858">
        <v>37.511988148515385</v>
      </c>
      <c r="F337" s="856">
        <v>35.923616265198895</v>
      </c>
      <c r="G337" s="858">
        <v>37.511988148515385</v>
      </c>
      <c r="H337" s="856">
        <v>37.511988148515385</v>
      </c>
      <c r="I337" s="858">
        <v>37.511988148515385</v>
      </c>
      <c r="J337" s="821"/>
      <c r="K337" s="785">
        <v>43.102113839844336</v>
      </c>
      <c r="L337" s="783">
        <f t="shared" si="3"/>
        <v>37.708208185335714</v>
      </c>
      <c r="M337" s="934">
        <v>35.923616265198895</v>
      </c>
      <c r="N337" s="777"/>
      <c r="O337" s="777"/>
      <c r="P337" s="777"/>
    </row>
    <row r="338" spans="1:16" ht="18.75" customHeight="1">
      <c r="A338" s="920">
        <v>43427</v>
      </c>
      <c r="B338" s="849" t="s">
        <v>8</v>
      </c>
      <c r="C338" s="781">
        <v>1</v>
      </c>
      <c r="D338" s="783">
        <v>45.015658446656751</v>
      </c>
      <c r="E338" s="785">
        <v>42.063492063492063</v>
      </c>
      <c r="F338" s="783">
        <v>40.845096208418006</v>
      </c>
      <c r="G338" s="785">
        <v>45.015658446656751</v>
      </c>
      <c r="H338" s="783">
        <v>42.063492063492063</v>
      </c>
      <c r="I338" s="785">
        <v>42.063492063492063</v>
      </c>
      <c r="J338" s="788" t="s">
        <v>187</v>
      </c>
      <c r="K338" s="785">
        <v>43.102113839844336</v>
      </c>
      <c r="L338" s="783">
        <f t="shared" si="3"/>
        <v>45.015658446656751</v>
      </c>
      <c r="M338" s="789">
        <v>40.845096208418006</v>
      </c>
      <c r="N338" s="777"/>
      <c r="O338" s="777"/>
      <c r="P338" s="777"/>
    </row>
    <row r="339" spans="1:16" ht="18.75" customHeight="1">
      <c r="A339" s="916"/>
      <c r="B339" s="543" t="s">
        <v>21</v>
      </c>
      <c r="C339" s="290">
        <v>1</v>
      </c>
      <c r="D339" s="790">
        <v>41.048623162444301</v>
      </c>
      <c r="E339" s="792">
        <v>40.70228866740495</v>
      </c>
      <c r="F339" s="790">
        <v>36.907174513922008</v>
      </c>
      <c r="G339" s="792">
        <v>41.048623162444301</v>
      </c>
      <c r="H339" s="790">
        <v>40.70228866740495</v>
      </c>
      <c r="I339" s="792">
        <v>40.70228866740495</v>
      </c>
      <c r="J339" s="194"/>
      <c r="K339" s="785">
        <v>43.102113839844336</v>
      </c>
      <c r="L339" s="783">
        <f t="shared" si="3"/>
        <v>41.048623162444301</v>
      </c>
      <c r="M339" s="933">
        <v>36.907174513922008</v>
      </c>
      <c r="N339" s="777"/>
      <c r="O339" s="777"/>
      <c r="P339" s="777"/>
    </row>
    <row r="340" spans="1:16" ht="18.75" customHeight="1">
      <c r="A340" s="916"/>
      <c r="B340" s="543" t="s">
        <v>22</v>
      </c>
      <c r="C340" s="290">
        <v>1</v>
      </c>
      <c r="D340" s="790">
        <v>30.941701747671896</v>
      </c>
      <c r="E340" s="792">
        <v>30.387584968577659</v>
      </c>
      <c r="F340" s="790">
        <v>39.045853515923483</v>
      </c>
      <c r="G340" s="792">
        <v>30.941701747671896</v>
      </c>
      <c r="H340" s="790">
        <v>30.387584968577659</v>
      </c>
      <c r="I340" s="792">
        <v>30.387584968577659</v>
      </c>
      <c r="J340" s="194"/>
      <c r="K340" s="785">
        <v>43.102113839844336</v>
      </c>
      <c r="L340" s="783">
        <f t="shared" si="3"/>
        <v>39.045853515923483</v>
      </c>
      <c r="M340" s="933">
        <v>30.387584968577659</v>
      </c>
      <c r="N340" s="777"/>
      <c r="O340" s="777"/>
      <c r="P340" s="777"/>
    </row>
    <row r="341" spans="1:16" ht="18.75" customHeight="1">
      <c r="A341" s="916"/>
      <c r="B341" s="543" t="s">
        <v>23</v>
      </c>
      <c r="C341" s="290">
        <v>1</v>
      </c>
      <c r="D341" s="790">
        <v>34.835599001761544</v>
      </c>
      <c r="E341" s="792">
        <v>36.894586894586894</v>
      </c>
      <c r="F341" s="790">
        <v>33.9331143072123</v>
      </c>
      <c r="G341" s="792">
        <v>34.835599001761544</v>
      </c>
      <c r="H341" s="790">
        <v>36.894586894586894</v>
      </c>
      <c r="I341" s="792">
        <v>36.894586894586894</v>
      </c>
      <c r="J341" s="194"/>
      <c r="K341" s="785">
        <v>43.102113839844336</v>
      </c>
      <c r="L341" s="783">
        <f t="shared" si="3"/>
        <v>36.894586894586894</v>
      </c>
      <c r="M341" s="933">
        <v>33.9331143072123</v>
      </c>
      <c r="N341" s="777"/>
      <c r="O341" s="777"/>
      <c r="P341" s="777"/>
    </row>
    <row r="342" spans="1:16" ht="18.75" customHeight="1">
      <c r="A342" s="917"/>
      <c r="B342" s="850" t="s">
        <v>148</v>
      </c>
      <c r="C342" s="401">
        <v>1</v>
      </c>
      <c r="D342" s="856">
        <v>37.96039558963362</v>
      </c>
      <c r="E342" s="858">
        <v>37.511988148515385</v>
      </c>
      <c r="F342" s="856">
        <v>37.682809636368951</v>
      </c>
      <c r="G342" s="858">
        <v>37.511988148515385</v>
      </c>
      <c r="H342" s="856">
        <v>37.511988148515385</v>
      </c>
      <c r="I342" s="858">
        <v>37.511988148515385</v>
      </c>
      <c r="J342" s="821"/>
      <c r="K342" s="785">
        <v>43.102113839844336</v>
      </c>
      <c r="L342" s="783">
        <f t="shared" si="3"/>
        <v>37.96039558963362</v>
      </c>
      <c r="M342" s="934">
        <v>37.511988148515385</v>
      </c>
      <c r="N342" s="777"/>
      <c r="O342" s="777"/>
      <c r="P342" s="777"/>
    </row>
    <row r="343" spans="1:16" ht="18.75" customHeight="1">
      <c r="A343" s="920">
        <v>43426</v>
      </c>
      <c r="B343" s="849" t="s">
        <v>8</v>
      </c>
      <c r="C343" s="781">
        <v>1</v>
      </c>
      <c r="D343" s="783">
        <v>45.015658446656751</v>
      </c>
      <c r="E343" s="785">
        <v>42.063492063492063</v>
      </c>
      <c r="F343" s="783">
        <v>40.845096208418006</v>
      </c>
      <c r="G343" s="785">
        <v>45.015658446656751</v>
      </c>
      <c r="H343" s="783">
        <v>42.063492063492063</v>
      </c>
      <c r="I343" s="785">
        <v>42.063492063492063</v>
      </c>
      <c r="J343" s="788" t="s">
        <v>187</v>
      </c>
      <c r="K343" s="785">
        <v>43.102113839844336</v>
      </c>
      <c r="L343" s="783">
        <f t="shared" si="3"/>
        <v>45.015658446656751</v>
      </c>
      <c r="M343" s="789">
        <v>40.845096208418006</v>
      </c>
      <c r="N343" s="777"/>
      <c r="O343" s="777"/>
      <c r="P343" s="777"/>
    </row>
    <row r="344" spans="1:16" ht="18.75" customHeight="1">
      <c r="A344" s="916"/>
      <c r="B344" s="543" t="s">
        <v>21</v>
      </c>
      <c r="C344" s="290">
        <v>1</v>
      </c>
      <c r="D344" s="790">
        <v>41.048623162444301</v>
      </c>
      <c r="E344" s="792">
        <v>40.70228866740495</v>
      </c>
      <c r="F344" s="790">
        <v>36.907174513922008</v>
      </c>
      <c r="G344" s="792">
        <v>41.048623162444301</v>
      </c>
      <c r="H344" s="790">
        <v>40.70228866740495</v>
      </c>
      <c r="I344" s="792">
        <v>40.70228866740495</v>
      </c>
      <c r="J344" s="194"/>
      <c r="K344" s="785">
        <v>43.102113839844336</v>
      </c>
      <c r="L344" s="783">
        <f t="shared" si="3"/>
        <v>41.048623162444301</v>
      </c>
      <c r="M344" s="933">
        <v>36.907174513922008</v>
      </c>
      <c r="N344" s="777"/>
      <c r="O344" s="777"/>
      <c r="P344" s="777"/>
    </row>
    <row r="345" spans="1:16" ht="18.75" customHeight="1">
      <c r="A345" s="916"/>
      <c r="B345" s="543" t="s">
        <v>22</v>
      </c>
      <c r="C345" s="290">
        <v>1</v>
      </c>
      <c r="D345" s="790">
        <v>30.941701747671896</v>
      </c>
      <c r="E345" s="792">
        <v>30.387584968577659</v>
      </c>
      <c r="F345" s="790">
        <v>39.045853515923483</v>
      </c>
      <c r="G345" s="792">
        <v>30.941701747671896</v>
      </c>
      <c r="H345" s="790">
        <v>30.387584968577659</v>
      </c>
      <c r="I345" s="792">
        <v>30.387584968577659</v>
      </c>
      <c r="J345" s="194"/>
      <c r="K345" s="785">
        <v>43.102113839844336</v>
      </c>
      <c r="L345" s="783">
        <f t="shared" si="3"/>
        <v>39.045853515923483</v>
      </c>
      <c r="M345" s="933">
        <v>30.387584968577659</v>
      </c>
      <c r="N345" s="777"/>
      <c r="O345" s="777"/>
      <c r="P345" s="777"/>
    </row>
    <row r="346" spans="1:16" ht="18.75" customHeight="1">
      <c r="A346" s="916"/>
      <c r="B346" s="543" t="s">
        <v>23</v>
      </c>
      <c r="C346" s="290">
        <v>1</v>
      </c>
      <c r="D346" s="790">
        <v>34.835599001761544</v>
      </c>
      <c r="E346" s="792">
        <v>36.894586894586894</v>
      </c>
      <c r="F346" s="790">
        <v>33.9331143072123</v>
      </c>
      <c r="G346" s="792">
        <v>34.835599001761544</v>
      </c>
      <c r="H346" s="790">
        <v>36.894586894586894</v>
      </c>
      <c r="I346" s="792">
        <v>36.894586894586894</v>
      </c>
      <c r="J346" s="194"/>
      <c r="K346" s="785">
        <v>43.102113839844336</v>
      </c>
      <c r="L346" s="783">
        <f t="shared" si="3"/>
        <v>36.894586894586894</v>
      </c>
      <c r="M346" s="933">
        <v>33.9331143072123</v>
      </c>
      <c r="N346" s="777"/>
      <c r="O346" s="777"/>
      <c r="P346" s="777"/>
    </row>
    <row r="347" spans="1:16" ht="18.75" customHeight="1">
      <c r="A347" s="917"/>
      <c r="B347" s="819" t="s">
        <v>148</v>
      </c>
      <c r="C347" s="401">
        <v>1</v>
      </c>
      <c r="D347" s="407">
        <v>37.96039558963362</v>
      </c>
      <c r="E347" s="820">
        <v>37.511988148515385</v>
      </c>
      <c r="F347" s="407">
        <v>37.682809636368951</v>
      </c>
      <c r="G347" s="820">
        <v>37.511988148515385</v>
      </c>
      <c r="H347" s="407">
        <v>37.511988148515385</v>
      </c>
      <c r="I347" s="820">
        <v>37.511988148515385</v>
      </c>
      <c r="J347" s="931"/>
      <c r="K347" s="785">
        <v>43.102113839844336</v>
      </c>
      <c r="L347" s="783">
        <f t="shared" si="3"/>
        <v>37.96039558963362</v>
      </c>
      <c r="M347" s="935">
        <v>37.511988148515385</v>
      </c>
      <c r="N347" s="932"/>
      <c r="O347" s="932"/>
      <c r="P347" s="932"/>
    </row>
    <row r="348" spans="1:16" ht="18.75" customHeight="1">
      <c r="A348" s="920">
        <v>43425</v>
      </c>
      <c r="B348" s="849" t="s">
        <v>8</v>
      </c>
      <c r="C348" s="781">
        <v>1</v>
      </c>
      <c r="D348" s="783">
        <v>45.015658446656751</v>
      </c>
      <c r="E348" s="785">
        <v>42.063492063492063</v>
      </c>
      <c r="F348" s="783">
        <v>40.845096208418006</v>
      </c>
      <c r="G348" s="785">
        <v>45.015658446656751</v>
      </c>
      <c r="H348" s="783">
        <v>42.063492063492063</v>
      </c>
      <c r="I348" s="785">
        <v>42.063492063492063</v>
      </c>
      <c r="J348" s="788" t="s">
        <v>187</v>
      </c>
      <c r="K348" s="785">
        <v>43.102113839844336</v>
      </c>
      <c r="L348" s="783">
        <f t="shared" si="3"/>
        <v>45.015658446656751</v>
      </c>
      <c r="M348" s="789">
        <v>40.845096208418006</v>
      </c>
      <c r="N348" s="777"/>
      <c r="O348" s="777"/>
      <c r="P348" s="777"/>
    </row>
    <row r="349" spans="1:16" ht="18.75" customHeight="1">
      <c r="A349" s="916"/>
      <c r="B349" s="543" t="s">
        <v>21</v>
      </c>
      <c r="C349" s="290">
        <v>1</v>
      </c>
      <c r="D349" s="790">
        <v>41.048623162444301</v>
      </c>
      <c r="E349" s="792">
        <v>40.70228866740495</v>
      </c>
      <c r="F349" s="790">
        <v>36.907174513922008</v>
      </c>
      <c r="G349" s="792">
        <v>41.048623162444301</v>
      </c>
      <c r="H349" s="790">
        <v>40.70228866740495</v>
      </c>
      <c r="I349" s="792">
        <v>40.70228866740495</v>
      </c>
      <c r="J349" s="194"/>
      <c r="K349" s="785">
        <v>43.102113839844336</v>
      </c>
      <c r="L349" s="783">
        <f t="shared" si="3"/>
        <v>41.048623162444301</v>
      </c>
      <c r="M349" s="933">
        <v>36.907174513922008</v>
      </c>
      <c r="N349" s="777"/>
      <c r="O349" s="777"/>
      <c r="P349" s="777"/>
    </row>
    <row r="350" spans="1:16" ht="18.75" customHeight="1">
      <c r="A350" s="916"/>
      <c r="B350" s="543" t="s">
        <v>22</v>
      </c>
      <c r="C350" s="290">
        <v>1</v>
      </c>
      <c r="D350" s="790">
        <v>30.941701747671896</v>
      </c>
      <c r="E350" s="792">
        <v>30.387584968577659</v>
      </c>
      <c r="F350" s="790">
        <v>39.045853515923483</v>
      </c>
      <c r="G350" s="792">
        <v>30.941701747671896</v>
      </c>
      <c r="H350" s="790">
        <v>30.387584968577659</v>
      </c>
      <c r="I350" s="792">
        <v>30.387584968577659</v>
      </c>
      <c r="J350" s="194"/>
      <c r="K350" s="785">
        <v>43.102113839844336</v>
      </c>
      <c r="L350" s="783">
        <f t="shared" si="3"/>
        <v>39.045853515923483</v>
      </c>
      <c r="M350" s="933">
        <v>30.387584968577659</v>
      </c>
      <c r="N350" s="777"/>
      <c r="O350" s="777"/>
      <c r="P350" s="777"/>
    </row>
    <row r="351" spans="1:16" ht="18.75" customHeight="1">
      <c r="A351" s="916"/>
      <c r="B351" s="543" t="s">
        <v>23</v>
      </c>
      <c r="C351" s="290">
        <v>1</v>
      </c>
      <c r="D351" s="790">
        <v>34.835599001761544</v>
      </c>
      <c r="E351" s="792">
        <v>36.894586894586894</v>
      </c>
      <c r="F351" s="790">
        <v>33.9331143072123</v>
      </c>
      <c r="G351" s="792">
        <v>34.835599001761544</v>
      </c>
      <c r="H351" s="790">
        <v>36.894586894586894</v>
      </c>
      <c r="I351" s="792">
        <v>36.894586894586894</v>
      </c>
      <c r="J351" s="194"/>
      <c r="K351" s="785">
        <v>43.102113839844336</v>
      </c>
      <c r="L351" s="783">
        <f t="shared" si="3"/>
        <v>36.894586894586894</v>
      </c>
      <c r="M351" s="933">
        <v>33.9331143072123</v>
      </c>
      <c r="N351" s="777"/>
      <c r="O351" s="777"/>
      <c r="P351" s="777"/>
    </row>
    <row r="352" spans="1:16" ht="18.75" customHeight="1">
      <c r="A352" s="917"/>
      <c r="B352" s="819" t="s">
        <v>148</v>
      </c>
      <c r="C352" s="401">
        <v>1</v>
      </c>
      <c r="D352" s="407">
        <v>37.96039558963362</v>
      </c>
      <c r="E352" s="820">
        <v>37.511988148515385</v>
      </c>
      <c r="F352" s="407">
        <v>37.682809636368951</v>
      </c>
      <c r="G352" s="820">
        <v>37.511988148515385</v>
      </c>
      <c r="H352" s="407">
        <v>37.511988148515385</v>
      </c>
      <c r="I352" s="820">
        <v>37.511988148515385</v>
      </c>
      <c r="J352" s="931"/>
      <c r="K352" s="785">
        <v>43.102113839844336</v>
      </c>
      <c r="L352" s="783">
        <f t="shared" si="3"/>
        <v>37.96039558963362</v>
      </c>
      <c r="M352" s="935">
        <v>37.511988148515385</v>
      </c>
      <c r="N352" s="932"/>
      <c r="O352" s="932"/>
      <c r="P352" s="932"/>
    </row>
    <row r="353" spans="1:16" ht="18.75" customHeight="1">
      <c r="A353" s="920">
        <v>43424</v>
      </c>
      <c r="B353" s="849" t="s">
        <v>8</v>
      </c>
      <c r="C353" s="781">
        <v>1</v>
      </c>
      <c r="D353" s="783">
        <v>44.310079292121479</v>
      </c>
      <c r="E353" s="785">
        <v>42.063492063492063</v>
      </c>
      <c r="F353" s="783">
        <v>40.845096208418006</v>
      </c>
      <c r="G353" s="785">
        <v>44.310079292121479</v>
      </c>
      <c r="H353" s="783">
        <v>42.063492063492063</v>
      </c>
      <c r="I353" s="785">
        <v>42.063492063492063</v>
      </c>
      <c r="J353" s="788" t="s">
        <v>187</v>
      </c>
      <c r="K353" s="785">
        <v>43.102113839844336</v>
      </c>
      <c r="L353" s="783">
        <f t="shared" si="3"/>
        <v>44.310079292121479</v>
      </c>
      <c r="M353" s="789">
        <v>40.845096208418006</v>
      </c>
      <c r="N353" s="777"/>
      <c r="O353" s="777"/>
      <c r="P353" s="777"/>
    </row>
    <row r="354" spans="1:16" ht="18.75" customHeight="1">
      <c r="A354" s="916"/>
      <c r="B354" s="543" t="s">
        <v>21</v>
      </c>
      <c r="C354" s="290">
        <v>1</v>
      </c>
      <c r="D354" s="790">
        <v>40.31358810518887</v>
      </c>
      <c r="E354" s="792">
        <v>40.70228866740495</v>
      </c>
      <c r="F354" s="790">
        <v>36.907174513922008</v>
      </c>
      <c r="G354" s="792">
        <v>40.31358810518887</v>
      </c>
      <c r="H354" s="790">
        <v>40.70228866740495</v>
      </c>
      <c r="I354" s="792">
        <v>40.70228866740495</v>
      </c>
      <c r="J354" s="194"/>
      <c r="K354" s="785">
        <v>43.102113839844336</v>
      </c>
      <c r="L354" s="783">
        <f t="shared" si="3"/>
        <v>40.70228866740495</v>
      </c>
      <c r="M354" s="933">
        <v>36.907174513922008</v>
      </c>
      <c r="N354" s="777"/>
      <c r="O354" s="777"/>
      <c r="P354" s="777"/>
    </row>
    <row r="355" spans="1:16" ht="18.75" customHeight="1">
      <c r="A355" s="916"/>
      <c r="B355" s="543" t="s">
        <v>22</v>
      </c>
      <c r="C355" s="290">
        <v>1</v>
      </c>
      <c r="D355" s="790">
        <v>31.373566342270966</v>
      </c>
      <c r="E355" s="792">
        <v>30.387584968577659</v>
      </c>
      <c r="F355" s="790">
        <v>27.629938228538904</v>
      </c>
      <c r="G355" s="792">
        <v>31.373566342270966</v>
      </c>
      <c r="H355" s="790">
        <v>30.387584968577659</v>
      </c>
      <c r="I355" s="792">
        <v>30.387584968577659</v>
      </c>
      <c r="J355" s="194"/>
      <c r="K355" s="785">
        <v>43.102113839844336</v>
      </c>
      <c r="L355" s="783">
        <f t="shared" si="3"/>
        <v>31.373566342270966</v>
      </c>
      <c r="M355" s="933">
        <v>27.629938228538904</v>
      </c>
      <c r="N355" s="777"/>
      <c r="O355" s="777"/>
      <c r="P355" s="777"/>
    </row>
    <row r="356" spans="1:16" ht="18.75" customHeight="1">
      <c r="A356" s="916"/>
      <c r="B356" s="543" t="s">
        <v>23</v>
      </c>
      <c r="C356" s="290">
        <v>1</v>
      </c>
      <c r="D356" s="790">
        <v>33.736143169562787</v>
      </c>
      <c r="E356" s="792">
        <v>36.894586894586894</v>
      </c>
      <c r="F356" s="790">
        <v>25.856027520730283</v>
      </c>
      <c r="G356" s="792">
        <v>33.736143169562787</v>
      </c>
      <c r="H356" s="790">
        <v>36.894586894586894</v>
      </c>
      <c r="I356" s="792">
        <v>36.894586894586894</v>
      </c>
      <c r="J356" s="194"/>
      <c r="K356" s="785">
        <v>43.102113839844336</v>
      </c>
      <c r="L356" s="783">
        <f t="shared" si="3"/>
        <v>36.894586894586894</v>
      </c>
      <c r="M356" s="933">
        <v>25.856027520730283</v>
      </c>
      <c r="N356" s="777"/>
      <c r="O356" s="777"/>
      <c r="P356" s="777"/>
    </row>
    <row r="357" spans="1:16" ht="18.75" customHeight="1">
      <c r="A357" s="917"/>
      <c r="B357" s="819" t="s">
        <v>148</v>
      </c>
      <c r="C357" s="401">
        <v>1</v>
      </c>
      <c r="D357" s="407">
        <v>37.433344227286028</v>
      </c>
      <c r="E357" s="820">
        <v>37.511988148515385</v>
      </c>
      <c r="F357" s="407">
        <v>32.809559117902303</v>
      </c>
      <c r="G357" s="820">
        <v>37.511988148515385</v>
      </c>
      <c r="H357" s="407">
        <v>37.511988148515385</v>
      </c>
      <c r="I357" s="820">
        <v>37.511988148515385</v>
      </c>
      <c r="J357" s="931"/>
      <c r="K357" s="785">
        <v>43.102113839844336</v>
      </c>
      <c r="L357" s="783">
        <f t="shared" si="3"/>
        <v>37.511988148515385</v>
      </c>
      <c r="M357" s="935">
        <v>32.809559117902303</v>
      </c>
      <c r="N357" s="932"/>
      <c r="O357" s="932"/>
      <c r="P357" s="932"/>
    </row>
    <row r="358" spans="1:16" ht="18.75" customHeight="1">
      <c r="A358" s="920">
        <v>43423</v>
      </c>
      <c r="B358" s="849" t="s">
        <v>8</v>
      </c>
      <c r="C358" s="781">
        <v>1</v>
      </c>
      <c r="D358" s="783">
        <v>44.769426008356113</v>
      </c>
      <c r="E358" s="785">
        <v>42.063492063492063</v>
      </c>
      <c r="F358" s="783">
        <v>42.196633286651661</v>
      </c>
      <c r="G358" s="785">
        <v>44.769426008356113</v>
      </c>
      <c r="H358" s="783">
        <v>42.063492063492063</v>
      </c>
      <c r="I358" s="785">
        <v>42.063492063492063</v>
      </c>
      <c r="J358" s="788" t="s">
        <v>187</v>
      </c>
      <c r="K358" s="785">
        <v>43.102113839844336</v>
      </c>
      <c r="L358" s="783">
        <f t="shared" si="3"/>
        <v>44.769426008356113</v>
      </c>
      <c r="M358" s="789">
        <v>42.063492063492063</v>
      </c>
      <c r="N358" s="777"/>
      <c r="O358" s="777"/>
      <c r="P358" s="777"/>
    </row>
    <row r="359" spans="1:16" ht="18.75" customHeight="1">
      <c r="A359" s="916"/>
      <c r="B359" s="543" t="s">
        <v>21</v>
      </c>
      <c r="C359" s="290">
        <v>1</v>
      </c>
      <c r="D359" s="790">
        <v>42.112150484993741</v>
      </c>
      <c r="E359" s="792">
        <v>40.70228866740495</v>
      </c>
      <c r="F359" s="790">
        <v>37.690185968675372</v>
      </c>
      <c r="G359" s="792">
        <v>42.112150484993741</v>
      </c>
      <c r="H359" s="790">
        <v>40.70228866740495</v>
      </c>
      <c r="I359" s="792">
        <v>40.70228866740495</v>
      </c>
      <c r="J359" s="194"/>
      <c r="K359" s="785">
        <v>43.102113839844336</v>
      </c>
      <c r="L359" s="783">
        <f t="shared" si="3"/>
        <v>42.112150484993741</v>
      </c>
      <c r="M359" s="933">
        <v>37.690185968675372</v>
      </c>
      <c r="N359" s="777"/>
      <c r="O359" s="777"/>
      <c r="P359" s="777"/>
    </row>
    <row r="360" spans="1:16" ht="18.75" customHeight="1">
      <c r="A360" s="916"/>
      <c r="B360" s="543" t="s">
        <v>22</v>
      </c>
      <c r="C360" s="290">
        <v>1</v>
      </c>
      <c r="D360" s="790">
        <v>34.355746170131319</v>
      </c>
      <c r="E360" s="792">
        <v>30.387584968577659</v>
      </c>
      <c r="F360" s="790">
        <v>27.99845496597101</v>
      </c>
      <c r="G360" s="792">
        <v>34.355746170131319</v>
      </c>
      <c r="H360" s="790">
        <v>30.387584968577659</v>
      </c>
      <c r="I360" s="792">
        <v>30.387584968577659</v>
      </c>
      <c r="J360" s="194"/>
      <c r="K360" s="785">
        <v>43.102113839844336</v>
      </c>
      <c r="L360" s="783">
        <f t="shared" si="3"/>
        <v>34.355746170131319</v>
      </c>
      <c r="M360" s="933">
        <v>27.99845496597101</v>
      </c>
      <c r="N360" s="777"/>
      <c r="O360" s="777"/>
      <c r="P360" s="777"/>
    </row>
    <row r="361" spans="1:16" ht="18.75" customHeight="1">
      <c r="A361" s="916"/>
      <c r="B361" s="543" t="s">
        <v>23</v>
      </c>
      <c r="C361" s="290">
        <v>1</v>
      </c>
      <c r="D361" s="790">
        <v>31.090227131183241</v>
      </c>
      <c r="E361" s="792">
        <v>36.894586894586894</v>
      </c>
      <c r="F361" s="790">
        <v>27.321726837322714</v>
      </c>
      <c r="G361" s="792">
        <v>31.090227131183241</v>
      </c>
      <c r="H361" s="790">
        <v>36.894586894586894</v>
      </c>
      <c r="I361" s="792">
        <v>36.894586894586894</v>
      </c>
      <c r="J361" s="194"/>
      <c r="K361" s="785">
        <v>43.102113839844336</v>
      </c>
      <c r="L361" s="783">
        <f t="shared" si="3"/>
        <v>36.894586894586894</v>
      </c>
      <c r="M361" s="933">
        <v>27.321726837322714</v>
      </c>
      <c r="N361" s="777"/>
      <c r="O361" s="777"/>
      <c r="P361" s="777"/>
    </row>
    <row r="362" spans="1:16" ht="18.75" customHeight="1">
      <c r="A362" s="917"/>
      <c r="B362" s="850" t="s">
        <v>148</v>
      </c>
      <c r="C362" s="401">
        <v>1</v>
      </c>
      <c r="D362" s="856">
        <v>38.081887448666102</v>
      </c>
      <c r="E362" s="858">
        <v>37.511988148515385</v>
      </c>
      <c r="F362" s="856">
        <v>33.801750264655183</v>
      </c>
      <c r="G362" s="858">
        <v>37.511988148515385</v>
      </c>
      <c r="H362" s="856">
        <v>37.511988148515385</v>
      </c>
      <c r="I362" s="858">
        <v>37.511988148515385</v>
      </c>
      <c r="J362" s="821"/>
      <c r="K362" s="785">
        <v>43.102113839844336</v>
      </c>
      <c r="L362" s="783">
        <f t="shared" si="3"/>
        <v>38.081887448666102</v>
      </c>
      <c r="M362" s="934">
        <v>33.801750264655183</v>
      </c>
      <c r="N362" s="777"/>
      <c r="O362" s="777"/>
      <c r="P362" s="777"/>
    </row>
    <row r="363" spans="1:16" ht="18.75" customHeight="1">
      <c r="A363" s="920">
        <v>43421</v>
      </c>
      <c r="B363" s="849" t="s">
        <v>8</v>
      </c>
      <c r="C363" s="781">
        <v>1</v>
      </c>
      <c r="D363" s="783">
        <v>44.035623918351384</v>
      </c>
      <c r="E363" s="785">
        <v>42.063492063492063</v>
      </c>
      <c r="F363" s="783">
        <v>41.698478483558411</v>
      </c>
      <c r="G363" s="785">
        <v>44.035623918351384</v>
      </c>
      <c r="H363" s="783">
        <v>42.063492063492063</v>
      </c>
      <c r="I363" s="785">
        <v>42.063492063492063</v>
      </c>
      <c r="J363" s="788" t="s">
        <v>187</v>
      </c>
      <c r="K363" s="785">
        <v>43.102113839844336</v>
      </c>
      <c r="L363" s="783">
        <f t="shared" si="3"/>
        <v>44.035623918351384</v>
      </c>
      <c r="M363" s="789">
        <v>41.698478483558411</v>
      </c>
      <c r="N363" s="777"/>
      <c r="O363" s="777"/>
      <c r="P363" s="777"/>
    </row>
    <row r="364" spans="1:16" ht="18.75" customHeight="1">
      <c r="A364" s="916"/>
      <c r="B364" s="543" t="s">
        <v>21</v>
      </c>
      <c r="C364" s="290">
        <v>1</v>
      </c>
      <c r="D364" s="790">
        <v>42.112150484993741</v>
      </c>
      <c r="E364" s="792">
        <v>40.70228866740495</v>
      </c>
      <c r="F364" s="790">
        <v>37.331649466480933</v>
      </c>
      <c r="G364" s="792">
        <v>42.112150484993741</v>
      </c>
      <c r="H364" s="790">
        <v>40.70228866740495</v>
      </c>
      <c r="I364" s="792">
        <v>40.70228866740495</v>
      </c>
      <c r="J364" s="194"/>
      <c r="K364" s="785">
        <v>43.102113839844336</v>
      </c>
      <c r="L364" s="783">
        <f t="shared" si="3"/>
        <v>42.112150484993741</v>
      </c>
      <c r="M364" s="933">
        <v>37.331649466480933</v>
      </c>
      <c r="N364" s="777"/>
      <c r="O364" s="777"/>
      <c r="P364" s="777"/>
    </row>
    <row r="365" spans="1:16" ht="18.75" customHeight="1">
      <c r="A365" s="916"/>
      <c r="B365" s="543" t="s">
        <v>22</v>
      </c>
      <c r="C365" s="290">
        <v>1</v>
      </c>
      <c r="D365" s="790">
        <v>34.355746170131319</v>
      </c>
      <c r="E365" s="792">
        <v>30.387584968577659</v>
      </c>
      <c r="F365" s="790">
        <v>31.214714004910615</v>
      </c>
      <c r="G365" s="792">
        <v>34.355746170131319</v>
      </c>
      <c r="H365" s="790">
        <v>30.387584968577659</v>
      </c>
      <c r="I365" s="792">
        <v>30.387584968577659</v>
      </c>
      <c r="J365" s="194"/>
      <c r="K365" s="785">
        <v>43.102113839844336</v>
      </c>
      <c r="L365" s="783">
        <f t="shared" si="3"/>
        <v>34.355746170131319</v>
      </c>
      <c r="M365" s="933">
        <v>30.387584968577659</v>
      </c>
      <c r="N365" s="777"/>
      <c r="O365" s="777"/>
      <c r="P365" s="777"/>
    </row>
    <row r="366" spans="1:16" ht="18.75" customHeight="1">
      <c r="A366" s="916"/>
      <c r="B366" s="543" t="s">
        <v>23</v>
      </c>
      <c r="C366" s="290">
        <v>1</v>
      </c>
      <c r="D366" s="790">
        <v>31.090227131183241</v>
      </c>
      <c r="E366" s="792">
        <v>36.894586894586894</v>
      </c>
      <c r="F366" s="790">
        <v>30.963183836589408</v>
      </c>
      <c r="G366" s="792">
        <v>31.090227131183241</v>
      </c>
      <c r="H366" s="790">
        <v>36.894586894586894</v>
      </c>
      <c r="I366" s="792">
        <v>36.894586894586894</v>
      </c>
      <c r="J366" s="194"/>
      <c r="K366" s="785">
        <v>43.102113839844336</v>
      </c>
      <c r="L366" s="783">
        <f t="shared" si="3"/>
        <v>36.894586894586894</v>
      </c>
      <c r="M366" s="933">
        <v>30.963183836589408</v>
      </c>
      <c r="N366" s="777"/>
      <c r="O366" s="777"/>
      <c r="P366" s="777"/>
    </row>
    <row r="367" spans="1:16" ht="18.75" customHeight="1">
      <c r="A367" s="917"/>
      <c r="B367" s="850" t="s">
        <v>148</v>
      </c>
      <c r="C367" s="401">
        <v>1</v>
      </c>
      <c r="D367" s="856">
        <v>37.898436926164919</v>
      </c>
      <c r="E367" s="858">
        <v>37.511988148515385</v>
      </c>
      <c r="F367" s="856">
        <v>35.302006447884843</v>
      </c>
      <c r="G367" s="858">
        <v>37.511988148515385</v>
      </c>
      <c r="H367" s="856">
        <v>37.511988148515385</v>
      </c>
      <c r="I367" s="858">
        <v>37.511988148515385</v>
      </c>
      <c r="J367" s="821"/>
      <c r="K367" s="785">
        <v>43.102113839844336</v>
      </c>
      <c r="L367" s="783">
        <f t="shared" si="3"/>
        <v>37.898436926164919</v>
      </c>
      <c r="M367" s="934">
        <v>35.302006447884843</v>
      </c>
      <c r="N367" s="777"/>
      <c r="O367" s="777"/>
      <c r="P367" s="777"/>
    </row>
    <row r="368" spans="1:16" ht="18.75" customHeight="1">
      <c r="A368" s="920">
        <v>43420</v>
      </c>
      <c r="B368" s="543" t="s">
        <v>8</v>
      </c>
      <c r="C368" s="290">
        <v>1</v>
      </c>
      <c r="D368" s="790">
        <v>44.035623918351384</v>
      </c>
      <c r="E368" s="792">
        <v>42.063492063492063</v>
      </c>
      <c r="F368" s="790">
        <v>41.698478483558411</v>
      </c>
      <c r="G368" s="792">
        <v>44.035623918351384</v>
      </c>
      <c r="H368" s="790">
        <v>42.063492063492063</v>
      </c>
      <c r="I368" s="792">
        <v>42.063492063492063</v>
      </c>
      <c r="J368" s="194" t="s">
        <v>187</v>
      </c>
      <c r="K368" s="785">
        <v>43.102113839844336</v>
      </c>
      <c r="L368" s="783">
        <f t="shared" si="3"/>
        <v>44.035623918351384</v>
      </c>
      <c r="M368" s="933">
        <v>41.698478483558411</v>
      </c>
      <c r="N368" s="777"/>
      <c r="O368" s="777"/>
      <c r="P368" s="777"/>
    </row>
    <row r="369" spans="1:16" ht="18.75" customHeight="1">
      <c r="A369" s="916"/>
      <c r="B369" s="543" t="s">
        <v>21</v>
      </c>
      <c r="C369" s="290">
        <v>1</v>
      </c>
      <c r="D369" s="790">
        <v>42.112150484993741</v>
      </c>
      <c r="E369" s="792">
        <v>40.70228866740495</v>
      </c>
      <c r="F369" s="790">
        <v>37.331649466480933</v>
      </c>
      <c r="G369" s="792">
        <v>42.112150484993741</v>
      </c>
      <c r="H369" s="790">
        <v>40.70228866740495</v>
      </c>
      <c r="I369" s="792">
        <v>40.70228866740495</v>
      </c>
      <c r="J369" s="194"/>
      <c r="K369" s="785">
        <v>43.102113839844336</v>
      </c>
      <c r="L369" s="783">
        <f t="shared" si="3"/>
        <v>42.112150484993741</v>
      </c>
      <c r="M369" s="933">
        <v>37.331649466480933</v>
      </c>
      <c r="N369" s="777"/>
      <c r="O369" s="777"/>
      <c r="P369" s="777"/>
    </row>
    <row r="370" spans="1:16" ht="18.75" customHeight="1">
      <c r="A370" s="916"/>
      <c r="B370" s="543" t="s">
        <v>22</v>
      </c>
      <c r="C370" s="290">
        <v>1</v>
      </c>
      <c r="D370" s="790">
        <v>34.355746170131319</v>
      </c>
      <c r="E370" s="792">
        <v>30.387584968577659</v>
      </c>
      <c r="F370" s="790">
        <v>31.214714004910615</v>
      </c>
      <c r="G370" s="792">
        <v>34.355746170131319</v>
      </c>
      <c r="H370" s="790">
        <v>30.387584968577659</v>
      </c>
      <c r="I370" s="792">
        <v>30.387584968577659</v>
      </c>
      <c r="J370" s="194"/>
      <c r="K370" s="785">
        <v>43.102113839844336</v>
      </c>
      <c r="L370" s="783">
        <f t="shared" si="3"/>
        <v>34.355746170131319</v>
      </c>
      <c r="M370" s="933">
        <v>30.387584968577659</v>
      </c>
      <c r="N370" s="777"/>
      <c r="O370" s="777"/>
      <c r="P370" s="777"/>
    </row>
    <row r="371" spans="1:16" ht="18.75" customHeight="1">
      <c r="A371" s="916"/>
      <c r="B371" s="543" t="s">
        <v>23</v>
      </c>
      <c r="C371" s="290">
        <v>1</v>
      </c>
      <c r="D371" s="790">
        <v>31.090227131183241</v>
      </c>
      <c r="E371" s="792">
        <v>36.894586894586894</v>
      </c>
      <c r="F371" s="790">
        <v>30.963183836589408</v>
      </c>
      <c r="G371" s="792">
        <v>31.090227131183241</v>
      </c>
      <c r="H371" s="790">
        <v>36.894586894586894</v>
      </c>
      <c r="I371" s="792">
        <v>36.894586894586894</v>
      </c>
      <c r="J371" s="194"/>
      <c r="K371" s="785">
        <v>43.102113839844336</v>
      </c>
      <c r="L371" s="783">
        <f t="shared" si="3"/>
        <v>36.894586894586894</v>
      </c>
      <c r="M371" s="933">
        <v>30.963183836589408</v>
      </c>
      <c r="N371" s="777"/>
      <c r="O371" s="777"/>
      <c r="P371" s="777"/>
    </row>
    <row r="372" spans="1:16" ht="18.75" customHeight="1">
      <c r="A372" s="917"/>
      <c r="B372" s="819" t="s">
        <v>148</v>
      </c>
      <c r="C372" s="401">
        <v>1</v>
      </c>
      <c r="D372" s="407">
        <v>37.898436926164919</v>
      </c>
      <c r="E372" s="820">
        <v>37.511988148515385</v>
      </c>
      <c r="F372" s="407">
        <v>35.302006447884843</v>
      </c>
      <c r="G372" s="820">
        <v>37.511988148515385</v>
      </c>
      <c r="H372" s="407">
        <v>37.511988148515385</v>
      </c>
      <c r="I372" s="820">
        <v>37.511988148515385</v>
      </c>
      <c r="J372" s="931"/>
      <c r="K372" s="785">
        <v>43.102113839844336</v>
      </c>
      <c r="L372" s="783">
        <f t="shared" si="3"/>
        <v>37.898436926164919</v>
      </c>
      <c r="M372" s="935">
        <v>35.302006447884843</v>
      </c>
      <c r="N372" s="932"/>
      <c r="O372" s="932"/>
      <c r="P372" s="932"/>
    </row>
    <row r="373" spans="1:16" ht="18.75" customHeight="1">
      <c r="A373" s="920">
        <v>43419</v>
      </c>
      <c r="B373" s="849" t="s">
        <v>8</v>
      </c>
      <c r="C373" s="781">
        <v>1</v>
      </c>
      <c r="D373" s="783">
        <v>44.035623918351384</v>
      </c>
      <c r="E373" s="785">
        <v>42.063492063492063</v>
      </c>
      <c r="F373" s="783">
        <v>41.698478483558411</v>
      </c>
      <c r="G373" s="785">
        <v>44.035623918351384</v>
      </c>
      <c r="H373" s="783">
        <v>42.063492063492063</v>
      </c>
      <c r="I373" s="785">
        <v>42.063492063492063</v>
      </c>
      <c r="J373" s="788" t="s">
        <v>187</v>
      </c>
      <c r="K373" s="785">
        <v>43.102113839844336</v>
      </c>
      <c r="L373" s="783">
        <f t="shared" si="3"/>
        <v>44.035623918351384</v>
      </c>
      <c r="M373" s="789">
        <v>41.698478483558411</v>
      </c>
      <c r="N373" s="777"/>
      <c r="O373" s="777"/>
      <c r="P373" s="777"/>
    </row>
    <row r="374" spans="1:16" ht="18.75" customHeight="1">
      <c r="A374" s="916"/>
      <c r="B374" s="543" t="s">
        <v>21</v>
      </c>
      <c r="C374" s="290">
        <v>1</v>
      </c>
      <c r="D374" s="790">
        <v>42.112150484993741</v>
      </c>
      <c r="E374" s="792">
        <v>40.70228866740495</v>
      </c>
      <c r="F374" s="790">
        <v>37.331649466480933</v>
      </c>
      <c r="G374" s="792">
        <v>42.112150484993741</v>
      </c>
      <c r="H374" s="790">
        <v>40.70228866740495</v>
      </c>
      <c r="I374" s="792">
        <v>40.70228866740495</v>
      </c>
      <c r="J374" s="194"/>
      <c r="K374" s="785">
        <v>43.102113839844336</v>
      </c>
      <c r="L374" s="783">
        <f t="shared" si="3"/>
        <v>42.112150484993741</v>
      </c>
      <c r="M374" s="933">
        <v>37.331649466480933</v>
      </c>
      <c r="N374" s="777"/>
      <c r="O374" s="777"/>
      <c r="P374" s="777"/>
    </row>
    <row r="375" spans="1:16" ht="18.75" customHeight="1">
      <c r="A375" s="916"/>
      <c r="B375" s="543" t="s">
        <v>22</v>
      </c>
      <c r="C375" s="290">
        <v>1</v>
      </c>
      <c r="D375" s="790">
        <v>34.355746170131319</v>
      </c>
      <c r="E375" s="792">
        <v>30.387584968577659</v>
      </c>
      <c r="F375" s="790">
        <v>31.214714004910615</v>
      </c>
      <c r="G375" s="792">
        <v>34.355746170131319</v>
      </c>
      <c r="H375" s="790">
        <v>30.387584968577659</v>
      </c>
      <c r="I375" s="792">
        <v>30.387584968577659</v>
      </c>
      <c r="J375" s="194"/>
      <c r="K375" s="785">
        <v>43.102113839844336</v>
      </c>
      <c r="L375" s="783">
        <f t="shared" si="3"/>
        <v>34.355746170131319</v>
      </c>
      <c r="M375" s="933">
        <v>30.387584968577659</v>
      </c>
      <c r="N375" s="777"/>
      <c r="O375" s="777"/>
      <c r="P375" s="777"/>
    </row>
    <row r="376" spans="1:16" ht="18.75" customHeight="1">
      <c r="A376" s="916"/>
      <c r="B376" s="543" t="s">
        <v>23</v>
      </c>
      <c r="C376" s="290">
        <v>1</v>
      </c>
      <c r="D376" s="790">
        <v>31.090227131183241</v>
      </c>
      <c r="E376" s="792">
        <v>36.894586894586894</v>
      </c>
      <c r="F376" s="790">
        <v>30.963183836589408</v>
      </c>
      <c r="G376" s="792">
        <v>31.090227131183241</v>
      </c>
      <c r="H376" s="790">
        <v>36.894586894586894</v>
      </c>
      <c r="I376" s="792">
        <v>36.894586894586894</v>
      </c>
      <c r="J376" s="194"/>
      <c r="K376" s="785">
        <v>43.102113839844336</v>
      </c>
      <c r="L376" s="783">
        <f t="shared" si="3"/>
        <v>36.894586894586894</v>
      </c>
      <c r="M376" s="933">
        <v>30.963183836589408</v>
      </c>
      <c r="N376" s="777"/>
      <c r="O376" s="777"/>
      <c r="P376" s="777"/>
    </row>
    <row r="377" spans="1:16" ht="18.75" customHeight="1">
      <c r="A377" s="917"/>
      <c r="B377" s="819" t="s">
        <v>148</v>
      </c>
      <c r="C377" s="401">
        <v>1</v>
      </c>
      <c r="D377" s="407">
        <v>37.898436926164919</v>
      </c>
      <c r="E377" s="820">
        <v>37.511988148515385</v>
      </c>
      <c r="F377" s="407">
        <v>35.302006447884843</v>
      </c>
      <c r="G377" s="820">
        <v>37.511988148515385</v>
      </c>
      <c r="H377" s="407">
        <v>37.511988148515385</v>
      </c>
      <c r="I377" s="820">
        <v>37.511988148515385</v>
      </c>
      <c r="J377" s="931"/>
      <c r="K377" s="785">
        <v>43.102113839844336</v>
      </c>
      <c r="L377" s="783">
        <f t="shared" si="3"/>
        <v>37.898436926164919</v>
      </c>
      <c r="M377" s="935">
        <v>35.302006447884843</v>
      </c>
      <c r="N377" s="932"/>
      <c r="O377" s="932"/>
      <c r="P377" s="932"/>
    </row>
    <row r="378" spans="1:16" ht="18.75" customHeight="1">
      <c r="A378" s="920">
        <v>43418</v>
      </c>
      <c r="B378" s="849" t="s">
        <v>8</v>
      </c>
      <c r="C378" s="781">
        <v>1</v>
      </c>
      <c r="D378" s="783">
        <v>44.035623918351384</v>
      </c>
      <c r="E378" s="785">
        <v>42.063492063492063</v>
      </c>
      <c r="F378" s="783">
        <v>41.698478483558411</v>
      </c>
      <c r="G378" s="785">
        <v>44.035623918351384</v>
      </c>
      <c r="H378" s="783">
        <v>42.063492063492063</v>
      </c>
      <c r="I378" s="785">
        <v>42.063492063492063</v>
      </c>
      <c r="J378" s="788" t="s">
        <v>187</v>
      </c>
      <c r="K378" s="785">
        <v>43.102113839844336</v>
      </c>
      <c r="L378" s="783">
        <f t="shared" si="3"/>
        <v>44.035623918351384</v>
      </c>
      <c r="M378" s="789">
        <v>41.698478483558411</v>
      </c>
      <c r="N378" s="777"/>
      <c r="O378" s="777"/>
      <c r="P378" s="777"/>
    </row>
    <row r="379" spans="1:16" ht="18.75" customHeight="1">
      <c r="A379" s="916"/>
      <c r="B379" s="543" t="s">
        <v>21</v>
      </c>
      <c r="C379" s="290">
        <v>1</v>
      </c>
      <c r="D379" s="790">
        <v>42.112150484993741</v>
      </c>
      <c r="E379" s="792">
        <v>40.70228866740495</v>
      </c>
      <c r="F379" s="790">
        <v>37.331649466480933</v>
      </c>
      <c r="G379" s="792">
        <v>42.112150484993741</v>
      </c>
      <c r="H379" s="790">
        <v>40.70228866740495</v>
      </c>
      <c r="I379" s="792">
        <v>40.70228866740495</v>
      </c>
      <c r="J379" s="194"/>
      <c r="K379" s="785">
        <v>43.102113839844336</v>
      </c>
      <c r="L379" s="783">
        <f t="shared" si="3"/>
        <v>42.112150484993741</v>
      </c>
      <c r="M379" s="933">
        <v>37.331649466480933</v>
      </c>
      <c r="N379" s="777"/>
      <c r="O379" s="777"/>
      <c r="P379" s="777"/>
    </row>
    <row r="380" spans="1:16" ht="18.75" customHeight="1">
      <c r="A380" s="916"/>
      <c r="B380" s="543" t="s">
        <v>22</v>
      </c>
      <c r="C380" s="290">
        <v>1</v>
      </c>
      <c r="D380" s="790">
        <v>34.355746170131319</v>
      </c>
      <c r="E380" s="792">
        <v>30.387584968577659</v>
      </c>
      <c r="F380" s="790">
        <v>31.214714004910615</v>
      </c>
      <c r="G380" s="792">
        <v>34.355746170131319</v>
      </c>
      <c r="H380" s="790">
        <v>30.387584968577659</v>
      </c>
      <c r="I380" s="792">
        <v>30.387584968577659</v>
      </c>
      <c r="J380" s="194"/>
      <c r="K380" s="785">
        <v>43.102113839844336</v>
      </c>
      <c r="L380" s="783">
        <f t="shared" si="3"/>
        <v>34.355746170131319</v>
      </c>
      <c r="M380" s="933">
        <v>30.387584968577659</v>
      </c>
      <c r="N380" s="777"/>
      <c r="O380" s="777"/>
      <c r="P380" s="777"/>
    </row>
    <row r="381" spans="1:16" ht="18.75" customHeight="1">
      <c r="A381" s="916"/>
      <c r="B381" s="543" t="s">
        <v>23</v>
      </c>
      <c r="C381" s="290">
        <v>1</v>
      </c>
      <c r="D381" s="790">
        <v>31.090227131183241</v>
      </c>
      <c r="E381" s="792">
        <v>36.894586894586894</v>
      </c>
      <c r="F381" s="790">
        <v>30.963183836589408</v>
      </c>
      <c r="G381" s="792">
        <v>31.090227131183241</v>
      </c>
      <c r="H381" s="790">
        <v>36.894586894586894</v>
      </c>
      <c r="I381" s="792">
        <v>36.894586894586894</v>
      </c>
      <c r="J381" s="194"/>
      <c r="K381" s="785">
        <v>43.102113839844336</v>
      </c>
      <c r="L381" s="783">
        <f t="shared" si="3"/>
        <v>36.894586894586894</v>
      </c>
      <c r="M381" s="933">
        <v>30.963183836589408</v>
      </c>
      <c r="N381" s="777"/>
      <c r="O381" s="777"/>
      <c r="P381" s="777"/>
    </row>
    <row r="382" spans="1:16" ht="18.75" customHeight="1">
      <c r="A382" s="917"/>
      <c r="B382" s="819" t="s">
        <v>148</v>
      </c>
      <c r="C382" s="401">
        <v>1</v>
      </c>
      <c r="D382" s="407">
        <v>37.898436926164919</v>
      </c>
      <c r="E382" s="820">
        <v>37.511988148515385</v>
      </c>
      <c r="F382" s="407">
        <v>35.302006447884843</v>
      </c>
      <c r="G382" s="820">
        <v>37.511988148515385</v>
      </c>
      <c r="H382" s="407">
        <v>37.511988148515385</v>
      </c>
      <c r="I382" s="820">
        <v>37.511988148515385</v>
      </c>
      <c r="J382" s="931"/>
      <c r="K382" s="785">
        <v>43.102113839844336</v>
      </c>
      <c r="L382" s="783">
        <f t="shared" si="3"/>
        <v>37.898436926164919</v>
      </c>
      <c r="M382" s="935">
        <v>35.302006447884843</v>
      </c>
      <c r="N382" s="932"/>
      <c r="O382" s="932"/>
      <c r="P382" s="932"/>
    </row>
    <row r="383" spans="1:16" ht="18.75" customHeight="1">
      <c r="A383" s="920">
        <v>43417</v>
      </c>
      <c r="B383" s="849" t="s">
        <v>8</v>
      </c>
      <c r="C383" s="781">
        <v>1</v>
      </c>
      <c r="D383" s="783">
        <v>38.524082260308745</v>
      </c>
      <c r="E383" s="785">
        <v>42.063492063492063</v>
      </c>
      <c r="F383" s="783">
        <v>41.698478483558411</v>
      </c>
      <c r="G383" s="785">
        <v>38.524082260308745</v>
      </c>
      <c r="H383" s="783">
        <v>42.063492063492063</v>
      </c>
      <c r="I383" s="785">
        <v>42.063492063492063</v>
      </c>
      <c r="J383" s="788" t="s">
        <v>187</v>
      </c>
      <c r="K383" s="785">
        <v>43.102113839844336</v>
      </c>
      <c r="L383" s="783">
        <f t="shared" si="3"/>
        <v>42.063492063492063</v>
      </c>
      <c r="M383" s="789">
        <v>38.524082260308745</v>
      </c>
      <c r="N383" s="777"/>
      <c r="O383" s="777"/>
      <c r="P383" s="777"/>
    </row>
    <row r="384" spans="1:16" ht="18.75" customHeight="1">
      <c r="A384" s="916"/>
      <c r="B384" s="543" t="s">
        <v>21</v>
      </c>
      <c r="C384" s="290">
        <v>1</v>
      </c>
      <c r="D384" s="790">
        <v>39.216609935975363</v>
      </c>
      <c r="E384" s="792">
        <v>40.70228866740495</v>
      </c>
      <c r="F384" s="790">
        <v>37.331649466480933</v>
      </c>
      <c r="G384" s="792">
        <v>39.216609935975363</v>
      </c>
      <c r="H384" s="790">
        <v>40.70228866740495</v>
      </c>
      <c r="I384" s="792">
        <v>40.70228866740495</v>
      </c>
      <c r="J384" s="194"/>
      <c r="K384" s="785">
        <v>43.102113839844336</v>
      </c>
      <c r="L384" s="783">
        <f t="shared" si="3"/>
        <v>40.70228866740495</v>
      </c>
      <c r="M384" s="933">
        <v>37.331649466480933</v>
      </c>
      <c r="N384" s="777"/>
      <c r="O384" s="777"/>
      <c r="P384" s="777"/>
    </row>
    <row r="385" spans="1:16" ht="18.75" customHeight="1">
      <c r="A385" s="916"/>
      <c r="B385" s="543" t="s">
        <v>22</v>
      </c>
      <c r="C385" s="290">
        <v>1</v>
      </c>
      <c r="D385" s="790">
        <v>37.840673223496005</v>
      </c>
      <c r="E385" s="792">
        <v>30.387584968577659</v>
      </c>
      <c r="F385" s="790">
        <v>28.026353154282052</v>
      </c>
      <c r="G385" s="792">
        <v>37.840673223496005</v>
      </c>
      <c r="H385" s="790">
        <v>30.387584968577659</v>
      </c>
      <c r="I385" s="792">
        <v>30.387584968577659</v>
      </c>
      <c r="J385" s="194"/>
      <c r="K385" s="785">
        <v>43.102113839844336</v>
      </c>
      <c r="L385" s="783">
        <f t="shared" si="3"/>
        <v>37.840673223496005</v>
      </c>
      <c r="M385" s="933">
        <v>28.026353154282052</v>
      </c>
      <c r="N385" s="777"/>
      <c r="O385" s="777"/>
      <c r="P385" s="777"/>
    </row>
    <row r="386" spans="1:16" ht="18.75" customHeight="1">
      <c r="A386" s="916"/>
      <c r="B386" s="543" t="s">
        <v>23</v>
      </c>
      <c r="C386" s="290">
        <v>1</v>
      </c>
      <c r="D386" s="790">
        <v>29.41462213636737</v>
      </c>
      <c r="E386" s="792">
        <v>36.894586894586894</v>
      </c>
      <c r="F386" s="790">
        <v>29.67493907008377</v>
      </c>
      <c r="G386" s="792">
        <v>29.41462213636737</v>
      </c>
      <c r="H386" s="790">
        <v>36.894586894586894</v>
      </c>
      <c r="I386" s="792">
        <v>36.894586894586894</v>
      </c>
      <c r="J386" s="194"/>
      <c r="K386" s="785">
        <v>43.102113839844336</v>
      </c>
      <c r="L386" s="783">
        <f t="shared" si="3"/>
        <v>36.894586894586894</v>
      </c>
      <c r="M386" s="933">
        <v>29.41462213636737</v>
      </c>
      <c r="N386" s="777"/>
      <c r="O386" s="777"/>
      <c r="P386" s="777"/>
    </row>
    <row r="387" spans="1:16" ht="18.75" customHeight="1">
      <c r="A387" s="917"/>
      <c r="B387" s="850" t="s">
        <v>148</v>
      </c>
      <c r="C387" s="401">
        <v>1</v>
      </c>
      <c r="D387" s="856">
        <v>36.248996889036867</v>
      </c>
      <c r="E387" s="858">
        <v>37.511988148515385</v>
      </c>
      <c r="F387" s="856">
        <v>34.182855043601293</v>
      </c>
      <c r="G387" s="858">
        <v>37.511988148515385</v>
      </c>
      <c r="H387" s="856">
        <v>37.511988148515385</v>
      </c>
      <c r="I387" s="858">
        <v>37.511988148515385</v>
      </c>
      <c r="J387" s="821"/>
      <c r="K387" s="785">
        <v>43.102113839844336</v>
      </c>
      <c r="L387" s="783">
        <f t="shared" si="3"/>
        <v>37.511988148515385</v>
      </c>
      <c r="M387" s="934">
        <v>34.182855043601293</v>
      </c>
      <c r="N387" s="777"/>
      <c r="O387" s="777"/>
      <c r="P387" s="777"/>
    </row>
    <row r="388" spans="1:16" ht="18.75" customHeight="1">
      <c r="A388" s="920">
        <v>43416</v>
      </c>
      <c r="B388" s="849" t="s">
        <v>8</v>
      </c>
      <c r="C388" s="781">
        <v>1</v>
      </c>
      <c r="D388" s="783">
        <v>41.767893781029137</v>
      </c>
      <c r="E388" s="785">
        <v>42.063492063492063</v>
      </c>
      <c r="F388" s="783">
        <v>39.669808217571131</v>
      </c>
      <c r="G388" s="785">
        <v>41.767893781029137</v>
      </c>
      <c r="H388" s="783">
        <v>42.063492063492063</v>
      </c>
      <c r="I388" s="785">
        <v>42.063492063492063</v>
      </c>
      <c r="J388" s="788" t="s">
        <v>187</v>
      </c>
      <c r="K388" s="785">
        <v>43.102113839844336</v>
      </c>
      <c r="L388" s="783">
        <f t="shared" si="3"/>
        <v>42.063492063492063</v>
      </c>
      <c r="M388" s="789">
        <v>39.669808217571131</v>
      </c>
      <c r="N388" s="777"/>
      <c r="O388" s="777"/>
      <c r="P388" s="777"/>
    </row>
    <row r="389" spans="1:16" ht="18.75" customHeight="1">
      <c r="A389" s="916"/>
      <c r="B389" s="543" t="s">
        <v>21</v>
      </c>
      <c r="C389" s="290">
        <v>1</v>
      </c>
      <c r="D389" s="790">
        <v>40.405623014318671</v>
      </c>
      <c r="E389" s="792">
        <v>40.70228866740495</v>
      </c>
      <c r="F389" s="790">
        <v>38.066629970380859</v>
      </c>
      <c r="G389" s="792">
        <v>40.405623014318671</v>
      </c>
      <c r="H389" s="790">
        <v>40.70228866740495</v>
      </c>
      <c r="I389" s="792">
        <v>40.70228866740495</v>
      </c>
      <c r="J389" s="194"/>
      <c r="K389" s="792">
        <v>39.969207579877356</v>
      </c>
      <c r="L389" s="783">
        <f t="shared" si="3"/>
        <v>40.70228866740495</v>
      </c>
      <c r="M389" s="933">
        <v>38.066629970380859</v>
      </c>
      <c r="N389" s="777"/>
      <c r="O389" s="777"/>
      <c r="P389" s="777"/>
    </row>
    <row r="390" spans="1:16" ht="18.75" customHeight="1">
      <c r="A390" s="916"/>
      <c r="B390" s="543" t="s">
        <v>22</v>
      </c>
      <c r="C390" s="290">
        <v>1</v>
      </c>
      <c r="D390" s="790">
        <v>32.129212649468514</v>
      </c>
      <c r="E390" s="792">
        <v>30.387584968577659</v>
      </c>
      <c r="F390" s="790">
        <v>35.459580081473263</v>
      </c>
      <c r="G390" s="792">
        <v>32.129212649468514</v>
      </c>
      <c r="H390" s="790">
        <v>30.387584968577659</v>
      </c>
      <c r="I390" s="792">
        <v>30.387584968577659</v>
      </c>
      <c r="J390" s="194"/>
      <c r="K390" s="792">
        <v>32.090990667024272</v>
      </c>
      <c r="L390" s="783">
        <f t="shared" si="3"/>
        <v>35.459580081473263</v>
      </c>
      <c r="M390" s="933">
        <v>30.387584968577659</v>
      </c>
      <c r="N390" s="777"/>
      <c r="O390" s="777"/>
      <c r="P390" s="777"/>
    </row>
    <row r="391" spans="1:16" ht="18.75" customHeight="1">
      <c r="A391" s="916"/>
      <c r="B391" s="543" t="s">
        <v>23</v>
      </c>
      <c r="C391" s="290">
        <v>1</v>
      </c>
      <c r="D391" s="790">
        <v>31.753695189771122</v>
      </c>
      <c r="E391" s="792">
        <v>36.894586894586894</v>
      </c>
      <c r="F391" s="790">
        <v>33.692650248941646</v>
      </c>
      <c r="G391" s="792">
        <v>31.753695189771122</v>
      </c>
      <c r="H391" s="790">
        <v>36.894586894586894</v>
      </c>
      <c r="I391" s="792">
        <v>36.894586894586894</v>
      </c>
      <c r="J391" s="194"/>
      <c r="K391" s="792">
        <v>34.808879806971639</v>
      </c>
      <c r="L391" s="783">
        <f t="shared" si="3"/>
        <v>36.894586894586894</v>
      </c>
      <c r="M391" s="933">
        <v>31.753695189771122</v>
      </c>
      <c r="N391" s="777"/>
      <c r="O391" s="777"/>
      <c r="P391" s="777"/>
    </row>
    <row r="392" spans="1:16" ht="18.75" customHeight="1">
      <c r="A392" s="917"/>
      <c r="B392" s="819" t="s">
        <v>148</v>
      </c>
      <c r="C392" s="401">
        <v>1</v>
      </c>
      <c r="D392" s="407">
        <v>36.514106158646861</v>
      </c>
      <c r="E392" s="820">
        <v>37.511988148515385</v>
      </c>
      <c r="F392" s="407">
        <v>36.722167129591725</v>
      </c>
      <c r="G392" s="820">
        <v>37.511988148515385</v>
      </c>
      <c r="H392" s="407">
        <v>37.511988148515385</v>
      </c>
      <c r="I392" s="820">
        <v>37.511988148515385</v>
      </c>
      <c r="J392" s="931"/>
      <c r="K392" s="820">
        <v>37.065062396317344</v>
      </c>
      <c r="L392" s="783">
        <f t="shared" si="3"/>
        <v>37.511988148515385</v>
      </c>
      <c r="M392" s="935">
        <v>36.514106158646861</v>
      </c>
      <c r="N392" s="932"/>
      <c r="O392" s="932"/>
      <c r="P392" s="932"/>
    </row>
    <row r="393" spans="1:16" ht="18.75" customHeight="1">
      <c r="A393" s="920">
        <v>43414</v>
      </c>
      <c r="B393" s="849" t="s">
        <v>8</v>
      </c>
      <c r="C393" s="781">
        <v>1</v>
      </c>
      <c r="D393" s="783">
        <v>41.767893781029137</v>
      </c>
      <c r="E393" s="785">
        <v>42.063492063492063</v>
      </c>
      <c r="F393" s="783">
        <v>39.669808217571131</v>
      </c>
      <c r="G393" s="785">
        <v>41.767893781029137</v>
      </c>
      <c r="H393" s="783">
        <v>42.063492063492063</v>
      </c>
      <c r="I393" s="785">
        <v>42.063492063492063</v>
      </c>
      <c r="J393" s="788" t="s">
        <v>187</v>
      </c>
      <c r="K393" s="785">
        <v>41.391171531396097</v>
      </c>
      <c r="L393" s="783">
        <f t="shared" si="3"/>
        <v>42.063492063492063</v>
      </c>
      <c r="M393" s="789">
        <v>39.669808217571131</v>
      </c>
      <c r="N393" s="777"/>
      <c r="O393" s="777"/>
      <c r="P393" s="777"/>
    </row>
    <row r="394" spans="1:16" ht="18.75" customHeight="1">
      <c r="A394" s="916"/>
      <c r="B394" s="543" t="s">
        <v>21</v>
      </c>
      <c r="C394" s="290">
        <v>1</v>
      </c>
      <c r="D394" s="790">
        <v>40.405623014318671</v>
      </c>
      <c r="E394" s="792">
        <v>40.70228866740495</v>
      </c>
      <c r="F394" s="790">
        <v>38.066629970380859</v>
      </c>
      <c r="G394" s="792">
        <v>40.405623014318671</v>
      </c>
      <c r="H394" s="790">
        <v>40.70228866740495</v>
      </c>
      <c r="I394" s="792">
        <v>40.70228866740495</v>
      </c>
      <c r="J394" s="194"/>
      <c r="K394" s="792">
        <v>39.969207579877356</v>
      </c>
      <c r="L394" s="783">
        <f t="shared" si="3"/>
        <v>40.70228866740495</v>
      </c>
      <c r="M394" s="933">
        <v>38.066629970380859</v>
      </c>
      <c r="N394" s="777"/>
      <c r="O394" s="777"/>
      <c r="P394" s="777"/>
    </row>
    <row r="395" spans="1:16" ht="18.75" customHeight="1">
      <c r="A395" s="916"/>
      <c r="B395" s="543" t="s">
        <v>22</v>
      </c>
      <c r="C395" s="290">
        <v>1</v>
      </c>
      <c r="D395" s="790">
        <v>32.129212649468514</v>
      </c>
      <c r="E395" s="792">
        <v>30.387584968577659</v>
      </c>
      <c r="F395" s="790">
        <v>35.459580081473263</v>
      </c>
      <c r="G395" s="792">
        <v>32.129212649468514</v>
      </c>
      <c r="H395" s="790">
        <v>30.387584968577659</v>
      </c>
      <c r="I395" s="792">
        <v>30.387584968577659</v>
      </c>
      <c r="J395" s="194"/>
      <c r="K395" s="792">
        <v>32.090990667024272</v>
      </c>
      <c r="L395" s="783">
        <f t="shared" si="3"/>
        <v>35.459580081473263</v>
      </c>
      <c r="M395" s="933">
        <v>30.387584968577659</v>
      </c>
      <c r="N395" s="777"/>
      <c r="O395" s="777"/>
      <c r="P395" s="777"/>
    </row>
    <row r="396" spans="1:16" ht="18.75" customHeight="1">
      <c r="A396" s="916"/>
      <c r="B396" s="543" t="s">
        <v>23</v>
      </c>
      <c r="C396" s="290">
        <v>1</v>
      </c>
      <c r="D396" s="790">
        <v>31.753695189771122</v>
      </c>
      <c r="E396" s="792">
        <v>36.894586894586894</v>
      </c>
      <c r="F396" s="790">
        <v>33.692650248941646</v>
      </c>
      <c r="G396" s="792">
        <v>31.753695189771122</v>
      </c>
      <c r="H396" s="790">
        <v>36.894586894586894</v>
      </c>
      <c r="I396" s="792">
        <v>36.894586894586894</v>
      </c>
      <c r="J396" s="194"/>
      <c r="K396" s="792">
        <v>34.808879806971639</v>
      </c>
      <c r="L396" s="783">
        <f t="shared" si="3"/>
        <v>36.894586894586894</v>
      </c>
      <c r="M396" s="933">
        <v>31.753695189771122</v>
      </c>
      <c r="N396" s="777"/>
      <c r="O396" s="777"/>
      <c r="P396" s="777"/>
    </row>
    <row r="397" spans="1:16" ht="18.75" customHeight="1">
      <c r="A397" s="917"/>
      <c r="B397" s="850" t="s">
        <v>148</v>
      </c>
      <c r="C397" s="401">
        <v>1</v>
      </c>
      <c r="D397" s="856">
        <v>36.514106158646861</v>
      </c>
      <c r="E397" s="858">
        <v>37.511988148515385</v>
      </c>
      <c r="F397" s="856">
        <v>36.722167129591725</v>
      </c>
      <c r="G397" s="858">
        <v>37.511988148515385</v>
      </c>
      <c r="H397" s="856">
        <v>37.511988148515385</v>
      </c>
      <c r="I397" s="858">
        <v>37.511988148515385</v>
      </c>
      <c r="J397" s="821"/>
      <c r="K397" s="858">
        <v>37.065062396317344</v>
      </c>
      <c r="L397" s="783">
        <f t="shared" si="3"/>
        <v>37.511988148515385</v>
      </c>
      <c r="M397" s="934">
        <v>36.514106158646861</v>
      </c>
      <c r="N397" s="777"/>
      <c r="O397" s="777"/>
      <c r="P397" s="777"/>
    </row>
    <row r="398" spans="1:16" ht="18.75" customHeight="1">
      <c r="A398" s="920">
        <v>43413</v>
      </c>
      <c r="B398" s="849" t="s">
        <v>8</v>
      </c>
      <c r="C398" s="781">
        <v>1</v>
      </c>
      <c r="D398" s="783">
        <v>41.767893781029137</v>
      </c>
      <c r="E398" s="785">
        <v>42.063492063492063</v>
      </c>
      <c r="F398" s="783">
        <v>39.669808217571131</v>
      </c>
      <c r="G398" s="785">
        <v>41.767893781029137</v>
      </c>
      <c r="H398" s="783">
        <v>42.063492063492063</v>
      </c>
      <c r="I398" s="785">
        <v>42.063492063492063</v>
      </c>
      <c r="J398" s="788" t="s">
        <v>187</v>
      </c>
      <c r="K398" s="785">
        <v>41.391171531396097</v>
      </c>
      <c r="L398" s="783">
        <f t="shared" si="3"/>
        <v>42.063492063492063</v>
      </c>
      <c r="M398" s="789">
        <v>39.669808217571131</v>
      </c>
      <c r="N398" s="777"/>
      <c r="O398" s="777"/>
      <c r="P398" s="777"/>
    </row>
    <row r="399" spans="1:16" ht="18.75" customHeight="1">
      <c r="A399" s="916"/>
      <c r="B399" s="543" t="s">
        <v>21</v>
      </c>
      <c r="C399" s="290">
        <v>1</v>
      </c>
      <c r="D399" s="790">
        <v>40.405623014318671</v>
      </c>
      <c r="E399" s="792">
        <v>40.70228866740495</v>
      </c>
      <c r="F399" s="790">
        <v>38.066629970380859</v>
      </c>
      <c r="G399" s="792">
        <v>40.405623014318671</v>
      </c>
      <c r="H399" s="790">
        <v>40.70228866740495</v>
      </c>
      <c r="I399" s="792">
        <v>40.70228866740495</v>
      </c>
      <c r="J399" s="194"/>
      <c r="K399" s="792">
        <v>39.969207579877356</v>
      </c>
      <c r="L399" s="783">
        <f t="shared" si="3"/>
        <v>40.70228866740495</v>
      </c>
      <c r="M399" s="933">
        <v>38.066629970380859</v>
      </c>
      <c r="N399" s="777"/>
      <c r="O399" s="777"/>
      <c r="P399" s="777"/>
    </row>
    <row r="400" spans="1:16" ht="18.75" customHeight="1">
      <c r="A400" s="916"/>
      <c r="B400" s="543" t="s">
        <v>22</v>
      </c>
      <c r="C400" s="290">
        <v>1</v>
      </c>
      <c r="D400" s="790">
        <v>32.129212649468514</v>
      </c>
      <c r="E400" s="792">
        <v>30.387584968577659</v>
      </c>
      <c r="F400" s="790">
        <v>35.459580081473263</v>
      </c>
      <c r="G400" s="792">
        <v>32.129212649468514</v>
      </c>
      <c r="H400" s="790">
        <v>30.387584968577659</v>
      </c>
      <c r="I400" s="792">
        <v>30.387584968577659</v>
      </c>
      <c r="J400" s="194"/>
      <c r="K400" s="792">
        <v>32.090990667024272</v>
      </c>
      <c r="L400" s="783">
        <f t="shared" si="3"/>
        <v>35.459580081473263</v>
      </c>
      <c r="M400" s="933">
        <v>30.387584968577659</v>
      </c>
      <c r="N400" s="777"/>
      <c r="O400" s="777"/>
      <c r="P400" s="777"/>
    </row>
    <row r="401" spans="1:16" ht="18.75" customHeight="1">
      <c r="A401" s="916"/>
      <c r="B401" s="543" t="s">
        <v>23</v>
      </c>
      <c r="C401" s="290">
        <v>1</v>
      </c>
      <c r="D401" s="790">
        <v>31.753695189771122</v>
      </c>
      <c r="E401" s="792">
        <v>36.894586894586894</v>
      </c>
      <c r="F401" s="790">
        <v>33.692650248941646</v>
      </c>
      <c r="G401" s="792">
        <v>31.753695189771122</v>
      </c>
      <c r="H401" s="790">
        <v>36.894586894586894</v>
      </c>
      <c r="I401" s="792">
        <v>36.894586894586894</v>
      </c>
      <c r="J401" s="194"/>
      <c r="K401" s="792">
        <v>34.808879806971639</v>
      </c>
      <c r="L401" s="783">
        <f t="shared" si="3"/>
        <v>36.894586894586894</v>
      </c>
      <c r="M401" s="933">
        <v>31.753695189771122</v>
      </c>
      <c r="N401" s="777"/>
      <c r="O401" s="777"/>
      <c r="P401" s="777"/>
    </row>
    <row r="402" spans="1:16" ht="18.75" customHeight="1">
      <c r="A402" s="917"/>
      <c r="B402" s="819" t="s">
        <v>148</v>
      </c>
      <c r="C402" s="401">
        <v>1</v>
      </c>
      <c r="D402" s="407">
        <v>36.514106158646861</v>
      </c>
      <c r="E402" s="820">
        <v>37.511988148515385</v>
      </c>
      <c r="F402" s="407">
        <v>36.722167129591725</v>
      </c>
      <c r="G402" s="820">
        <v>37.511988148515385</v>
      </c>
      <c r="H402" s="407">
        <v>37.511988148515385</v>
      </c>
      <c r="I402" s="820">
        <v>37.511988148515385</v>
      </c>
      <c r="J402" s="931"/>
      <c r="K402" s="820">
        <v>37.065062396317344</v>
      </c>
      <c r="L402" s="783">
        <f t="shared" si="3"/>
        <v>37.511988148515385</v>
      </c>
      <c r="M402" s="935">
        <v>36.514106158646861</v>
      </c>
      <c r="N402" s="932"/>
      <c r="O402" s="932"/>
      <c r="P402" s="932"/>
    </row>
    <row r="403" spans="1:16" ht="18.75" customHeight="1">
      <c r="A403" s="920">
        <v>43412</v>
      </c>
      <c r="B403" s="543" t="s">
        <v>8</v>
      </c>
      <c r="C403" s="290">
        <v>1</v>
      </c>
      <c r="D403" s="790">
        <v>41.767893781029137</v>
      </c>
      <c r="E403" s="792">
        <v>42.063492063492063</v>
      </c>
      <c r="F403" s="790">
        <v>39.669808217571131</v>
      </c>
      <c r="G403" s="792">
        <v>41.767893781029137</v>
      </c>
      <c r="H403" s="790">
        <v>42.063492063492063</v>
      </c>
      <c r="I403" s="792">
        <v>42.063492063492063</v>
      </c>
      <c r="J403" s="194" t="s">
        <v>187</v>
      </c>
      <c r="K403" s="792">
        <v>41.391171531396097</v>
      </c>
      <c r="L403" s="783">
        <f t="shared" si="3"/>
        <v>42.063492063492063</v>
      </c>
      <c r="M403" s="933">
        <v>39.669808217571131</v>
      </c>
      <c r="N403" s="777"/>
      <c r="O403" s="777"/>
      <c r="P403" s="777"/>
    </row>
    <row r="404" spans="1:16" ht="18.75" customHeight="1">
      <c r="A404" s="916"/>
      <c r="B404" s="543" t="s">
        <v>21</v>
      </c>
      <c r="C404" s="290">
        <v>1</v>
      </c>
      <c r="D404" s="790">
        <v>40.405623014318671</v>
      </c>
      <c r="E404" s="792">
        <v>40.70228866740495</v>
      </c>
      <c r="F404" s="790">
        <v>38.066629970380859</v>
      </c>
      <c r="G404" s="792">
        <v>40.405623014318671</v>
      </c>
      <c r="H404" s="790">
        <v>40.70228866740495</v>
      </c>
      <c r="I404" s="792">
        <v>40.70228866740495</v>
      </c>
      <c r="J404" s="194"/>
      <c r="K404" s="792">
        <v>39.969207579877356</v>
      </c>
      <c r="L404" s="783">
        <f t="shared" si="3"/>
        <v>40.70228866740495</v>
      </c>
      <c r="M404" s="933">
        <v>38.066629970380859</v>
      </c>
      <c r="N404" s="777"/>
      <c r="O404" s="777"/>
      <c r="P404" s="777"/>
    </row>
    <row r="405" spans="1:16" ht="18.75" customHeight="1">
      <c r="A405" s="916"/>
      <c r="B405" s="543" t="s">
        <v>22</v>
      </c>
      <c r="C405" s="290">
        <v>1</v>
      </c>
      <c r="D405" s="790">
        <v>32.129212649468514</v>
      </c>
      <c r="E405" s="792">
        <v>30.387584968577659</v>
      </c>
      <c r="F405" s="790">
        <v>35.459580081473263</v>
      </c>
      <c r="G405" s="792">
        <v>32.129212649468514</v>
      </c>
      <c r="H405" s="790">
        <v>30.387584968577659</v>
      </c>
      <c r="I405" s="792">
        <v>30.387584968577659</v>
      </c>
      <c r="J405" s="194"/>
      <c r="K405" s="792">
        <v>32.090990667024272</v>
      </c>
      <c r="L405" s="783">
        <f t="shared" si="3"/>
        <v>35.459580081473263</v>
      </c>
      <c r="M405" s="933">
        <v>30.387584968577659</v>
      </c>
      <c r="N405" s="777"/>
      <c r="O405" s="777"/>
      <c r="P405" s="777"/>
    </row>
    <row r="406" spans="1:16" ht="18.75" customHeight="1">
      <c r="A406" s="916"/>
      <c r="B406" s="543" t="s">
        <v>23</v>
      </c>
      <c r="C406" s="290">
        <v>1</v>
      </c>
      <c r="D406" s="790">
        <v>31.753695189771122</v>
      </c>
      <c r="E406" s="792">
        <v>36.894586894586894</v>
      </c>
      <c r="F406" s="790">
        <v>33.692650248941646</v>
      </c>
      <c r="G406" s="792">
        <v>31.753695189771122</v>
      </c>
      <c r="H406" s="790">
        <v>36.894586894586894</v>
      </c>
      <c r="I406" s="792">
        <v>36.894586894586894</v>
      </c>
      <c r="J406" s="194"/>
      <c r="K406" s="792">
        <v>34.808879806971639</v>
      </c>
      <c r="L406" s="783">
        <f t="shared" si="3"/>
        <v>36.894586894586894</v>
      </c>
      <c r="M406" s="933">
        <v>31.753695189771122</v>
      </c>
      <c r="N406" s="777"/>
      <c r="O406" s="777"/>
      <c r="P406" s="777"/>
    </row>
    <row r="407" spans="1:16" ht="18.75" customHeight="1">
      <c r="A407" s="917"/>
      <c r="B407" s="819" t="s">
        <v>148</v>
      </c>
      <c r="C407" s="401">
        <v>1</v>
      </c>
      <c r="D407" s="407">
        <v>36.514106158646861</v>
      </c>
      <c r="E407" s="820">
        <v>37.511988148515385</v>
      </c>
      <c r="F407" s="407">
        <v>36.722167129591725</v>
      </c>
      <c r="G407" s="820">
        <v>37.511988148515385</v>
      </c>
      <c r="H407" s="407">
        <v>37.511988148515385</v>
      </c>
      <c r="I407" s="820">
        <v>37.511988148515385</v>
      </c>
      <c r="J407" s="931"/>
      <c r="K407" s="820">
        <v>37.065062396317344</v>
      </c>
      <c r="L407" s="783">
        <f t="shared" si="3"/>
        <v>37.511988148515385</v>
      </c>
      <c r="M407" s="935">
        <v>36.514106158646861</v>
      </c>
      <c r="N407" s="932"/>
      <c r="O407" s="932"/>
      <c r="P407" s="932"/>
    </row>
    <row r="408" spans="1:16" ht="18.75" customHeight="1">
      <c r="A408" s="920">
        <v>43411</v>
      </c>
      <c r="B408" s="543" t="s">
        <v>8</v>
      </c>
      <c r="C408" s="290">
        <v>1</v>
      </c>
      <c r="D408" s="790">
        <v>42.685285827453441</v>
      </c>
      <c r="E408" s="792">
        <v>41.666666666666671</v>
      </c>
      <c r="F408" s="790">
        <v>39.669808217571131</v>
      </c>
      <c r="G408" s="792">
        <v>42.685285827453441</v>
      </c>
      <c r="H408" s="790">
        <v>41.666666666666671</v>
      </c>
      <c r="I408" s="792">
        <v>41.666666666666671</v>
      </c>
      <c r="J408" s="194" t="s">
        <v>187</v>
      </c>
      <c r="K408" s="792">
        <v>41.422106844589479</v>
      </c>
      <c r="L408" s="783">
        <f t="shared" si="3"/>
        <v>42.685285827453441</v>
      </c>
      <c r="M408" s="933">
        <v>39.669808217571131</v>
      </c>
      <c r="N408" s="777"/>
      <c r="O408" s="777"/>
      <c r="P408" s="777"/>
    </row>
    <row r="409" spans="1:16" ht="18.75" customHeight="1">
      <c r="A409" s="916"/>
      <c r="B409" s="543" t="s">
        <v>21</v>
      </c>
      <c r="C409" s="290">
        <v>1</v>
      </c>
      <c r="D409" s="790">
        <v>40.405623014318671</v>
      </c>
      <c r="E409" s="792">
        <v>40.70228866740495</v>
      </c>
      <c r="F409" s="790">
        <v>38.066629970380859</v>
      </c>
      <c r="G409" s="792">
        <v>40.405623014318671</v>
      </c>
      <c r="H409" s="790">
        <v>40.70228866740495</v>
      </c>
      <c r="I409" s="792">
        <v>40.70228866740495</v>
      </c>
      <c r="J409" s="194"/>
      <c r="K409" s="792">
        <v>39.969207579877356</v>
      </c>
      <c r="L409" s="783">
        <f t="shared" si="3"/>
        <v>40.70228866740495</v>
      </c>
      <c r="M409" s="933">
        <v>38.066629970380859</v>
      </c>
      <c r="N409" s="777"/>
      <c r="O409" s="777"/>
      <c r="P409" s="777"/>
    </row>
    <row r="410" spans="1:16" ht="18.75" customHeight="1">
      <c r="A410" s="916"/>
      <c r="B410" s="543" t="s">
        <v>22</v>
      </c>
      <c r="C410" s="290">
        <v>1</v>
      </c>
      <c r="D410" s="790">
        <v>32.129212649468514</v>
      </c>
      <c r="E410" s="792">
        <v>30.387584968577659</v>
      </c>
      <c r="F410" s="790">
        <v>35.459580081473263</v>
      </c>
      <c r="G410" s="792">
        <v>32.129212649468514</v>
      </c>
      <c r="H410" s="790">
        <v>30.387584968577659</v>
      </c>
      <c r="I410" s="792">
        <v>30.387584968577659</v>
      </c>
      <c r="J410" s="194"/>
      <c r="K410" s="792">
        <v>32.090990667024272</v>
      </c>
      <c r="L410" s="783">
        <f t="shared" si="3"/>
        <v>35.459580081473263</v>
      </c>
      <c r="M410" s="933">
        <v>30.387584968577659</v>
      </c>
      <c r="N410" s="777"/>
      <c r="O410" s="777"/>
      <c r="P410" s="777"/>
    </row>
    <row r="411" spans="1:16" ht="18.75" customHeight="1">
      <c r="A411" s="916"/>
      <c r="B411" s="543" t="s">
        <v>23</v>
      </c>
      <c r="C411" s="290">
        <v>1</v>
      </c>
      <c r="D411" s="790">
        <v>31.753695189771122</v>
      </c>
      <c r="E411" s="792">
        <v>35.96866096866097</v>
      </c>
      <c r="F411" s="790">
        <v>33.692650248941646</v>
      </c>
      <c r="G411" s="792">
        <v>31.753695189771122</v>
      </c>
      <c r="H411" s="790">
        <v>35.96866096866097</v>
      </c>
      <c r="I411" s="792">
        <v>35.96866096866097</v>
      </c>
      <c r="J411" s="194"/>
      <c r="K411" s="792">
        <v>34.345916844008677</v>
      </c>
      <c r="L411" s="783">
        <f t="shared" si="3"/>
        <v>35.96866096866097</v>
      </c>
      <c r="M411" s="933">
        <v>31.753695189771122</v>
      </c>
      <c r="N411" s="777"/>
      <c r="O411" s="777"/>
      <c r="P411" s="777"/>
    </row>
    <row r="412" spans="1:16" ht="18.75" customHeight="1">
      <c r="A412" s="917"/>
      <c r="B412" s="850" t="s">
        <v>148</v>
      </c>
      <c r="C412" s="401">
        <v>1</v>
      </c>
      <c r="D412" s="856">
        <v>36.743454170252939</v>
      </c>
      <c r="E412" s="858">
        <v>37.181300317827564</v>
      </c>
      <c r="F412" s="856">
        <v>36.722167129591725</v>
      </c>
      <c r="G412" s="858">
        <v>37.181300317827564</v>
      </c>
      <c r="H412" s="856">
        <v>37.181300317827564</v>
      </c>
      <c r="I412" s="858">
        <v>37.181300317827564</v>
      </c>
      <c r="J412" s="821"/>
      <c r="K412" s="858">
        <v>36.957055483874953</v>
      </c>
      <c r="L412" s="783">
        <f t="shared" si="3"/>
        <v>37.181300317827564</v>
      </c>
      <c r="M412" s="934">
        <v>36.722167129591725</v>
      </c>
      <c r="N412" s="777"/>
      <c r="O412" s="777"/>
      <c r="P412" s="777"/>
    </row>
    <row r="413" spans="1:16" ht="18.75" customHeight="1">
      <c r="A413" s="920">
        <v>43410</v>
      </c>
      <c r="B413" s="543" t="s">
        <v>8</v>
      </c>
      <c r="C413" s="290">
        <v>1</v>
      </c>
      <c r="D413" s="790">
        <v>42.685285827453441</v>
      </c>
      <c r="E413" s="792">
        <v>41.666666666666671</v>
      </c>
      <c r="F413" s="790">
        <v>37.35414023251915</v>
      </c>
      <c r="G413" s="792">
        <v>42.685285827453441</v>
      </c>
      <c r="H413" s="790">
        <v>41.666666666666671</v>
      </c>
      <c r="I413" s="792">
        <v>41.666666666666671</v>
      </c>
      <c r="J413" s="194" t="s">
        <v>187</v>
      </c>
      <c r="K413" s="792">
        <v>40.843189848326489</v>
      </c>
      <c r="L413" s="783">
        <f t="shared" si="3"/>
        <v>42.685285827453441</v>
      </c>
      <c r="M413" s="933">
        <v>37.35414023251915</v>
      </c>
      <c r="N413" s="777"/>
      <c r="O413" s="777"/>
      <c r="P413" s="777"/>
    </row>
    <row r="414" spans="1:16" ht="18.75" customHeight="1">
      <c r="A414" s="916"/>
      <c r="B414" s="543" t="s">
        <v>21</v>
      </c>
      <c r="C414" s="290">
        <v>1</v>
      </c>
      <c r="D414" s="790">
        <v>40.405623014318671</v>
      </c>
      <c r="E414" s="792">
        <v>40.70228866740495</v>
      </c>
      <c r="F414" s="790">
        <v>34.66751079399301</v>
      </c>
      <c r="G414" s="792">
        <v>40.405623014318671</v>
      </c>
      <c r="H414" s="790">
        <v>40.70228866740495</v>
      </c>
      <c r="I414" s="792">
        <v>40.70228866740495</v>
      </c>
      <c r="J414" s="194"/>
      <c r="K414" s="792">
        <v>39.119427785780395</v>
      </c>
      <c r="L414" s="790">
        <v>40.70228866740495</v>
      </c>
      <c r="M414" s="933">
        <v>34.66751079399301</v>
      </c>
      <c r="N414" s="777"/>
      <c r="O414" s="777"/>
      <c r="P414" s="777"/>
    </row>
    <row r="415" spans="1:16" ht="18.75" customHeight="1">
      <c r="A415" s="916"/>
      <c r="B415" s="543" t="s">
        <v>22</v>
      </c>
      <c r="C415" s="290">
        <v>1</v>
      </c>
      <c r="D415" s="790">
        <v>32.129212649468514</v>
      </c>
      <c r="E415" s="792">
        <v>30.387584968577659</v>
      </c>
      <c r="F415" s="790">
        <v>26.8310235306935</v>
      </c>
      <c r="G415" s="792">
        <v>32.129212649468514</v>
      </c>
      <c r="H415" s="790">
        <v>30.387584968577659</v>
      </c>
      <c r="I415" s="792">
        <v>30.387584968577659</v>
      </c>
      <c r="J415" s="194"/>
      <c r="K415" s="792">
        <v>29.933851529329331</v>
      </c>
      <c r="L415" s="790">
        <v>32.129212649468514</v>
      </c>
      <c r="M415" s="933">
        <v>26.8310235306935</v>
      </c>
      <c r="N415" s="777"/>
      <c r="O415" s="777"/>
      <c r="P415" s="777"/>
    </row>
    <row r="416" spans="1:16" ht="18.75" customHeight="1">
      <c r="A416" s="916"/>
      <c r="B416" s="543" t="s">
        <v>23</v>
      </c>
      <c r="C416" s="290">
        <v>1</v>
      </c>
      <c r="D416" s="790">
        <v>31.753695189771122</v>
      </c>
      <c r="E416" s="792">
        <v>35.96866096866097</v>
      </c>
      <c r="F416" s="790">
        <v>30.930985647201084</v>
      </c>
      <c r="G416" s="792">
        <v>31.753695189771122</v>
      </c>
      <c r="H416" s="790">
        <v>35.96866096866097</v>
      </c>
      <c r="I416" s="792">
        <v>35.96866096866097</v>
      </c>
      <c r="J416" s="194"/>
      <c r="K416" s="792">
        <v>33.655500693573536</v>
      </c>
      <c r="L416" s="790">
        <v>35.96866096866097</v>
      </c>
      <c r="M416" s="933">
        <v>30.930985647201084</v>
      </c>
      <c r="N416" s="777"/>
      <c r="O416" s="777"/>
      <c r="P416" s="777"/>
    </row>
    <row r="417" spans="1:16" ht="18.75" customHeight="1">
      <c r="A417" s="917"/>
      <c r="B417" s="819" t="s">
        <v>148</v>
      </c>
      <c r="C417" s="401">
        <v>1</v>
      </c>
      <c r="D417" s="407">
        <v>36.743454170252939</v>
      </c>
      <c r="E417" s="820">
        <v>37.181300317827564</v>
      </c>
      <c r="F417" s="407">
        <v>32.445915051101686</v>
      </c>
      <c r="G417" s="820">
        <v>37.181300317827564</v>
      </c>
      <c r="H417" s="407">
        <v>37.181300317827564</v>
      </c>
      <c r="I417" s="820">
        <v>37.181300317827564</v>
      </c>
      <c r="J417" s="931"/>
      <c r="K417" s="820">
        <v>35.887992464252434</v>
      </c>
      <c r="L417" s="407">
        <v>37.181300317827564</v>
      </c>
      <c r="M417" s="935">
        <v>32.445915051101686</v>
      </c>
      <c r="N417" s="932"/>
      <c r="O417" s="932"/>
      <c r="P417" s="932"/>
    </row>
    <row r="418" spans="1:16" ht="18.75" customHeight="1">
      <c r="A418" s="920">
        <v>43409</v>
      </c>
      <c r="B418" s="543" t="s">
        <v>8</v>
      </c>
      <c r="C418" s="290">
        <v>1</v>
      </c>
      <c r="D418" s="790">
        <v>42.299750841825322</v>
      </c>
      <c r="E418" s="792">
        <v>41.666666666666671</v>
      </c>
      <c r="F418" s="790">
        <v>37.35414023251915</v>
      </c>
      <c r="G418" s="792">
        <v>42.299750841825322</v>
      </c>
      <c r="H418" s="790">
        <v>41.666666666666671</v>
      </c>
      <c r="I418" s="792">
        <v>41.666666666666671</v>
      </c>
      <c r="J418" s="194" t="s">
        <v>187</v>
      </c>
      <c r="K418" s="792">
        <v>40.746806101919447</v>
      </c>
      <c r="L418" s="790">
        <v>42.299750841825322</v>
      </c>
      <c r="M418" s="933">
        <v>37.35414023251915</v>
      </c>
      <c r="N418" s="777"/>
      <c r="O418" s="777"/>
      <c r="P418" s="777"/>
    </row>
    <row r="419" spans="1:16" ht="18.75" customHeight="1">
      <c r="A419" s="916"/>
      <c r="B419" s="543" t="s">
        <v>21</v>
      </c>
      <c r="C419" s="290">
        <v>1</v>
      </c>
      <c r="D419" s="790">
        <v>42.962962962962969</v>
      </c>
      <c r="E419" s="792">
        <v>40.70228866740495</v>
      </c>
      <c r="F419" s="790">
        <v>34.66751079399301</v>
      </c>
      <c r="G419" s="792">
        <v>42.962962962962969</v>
      </c>
      <c r="H419" s="790">
        <v>40.70228866740495</v>
      </c>
      <c r="I419" s="792">
        <v>40.70228866740495</v>
      </c>
      <c r="J419" s="194"/>
      <c r="K419" s="792">
        <v>39.758762772941473</v>
      </c>
      <c r="L419" s="790">
        <v>42.962962962962969</v>
      </c>
      <c r="M419" s="933">
        <v>34.66751079399301</v>
      </c>
      <c r="N419" s="777"/>
      <c r="O419" s="777"/>
      <c r="P419" s="777"/>
    </row>
    <row r="420" spans="1:16" ht="18.75" customHeight="1">
      <c r="A420" s="916"/>
      <c r="B420" s="543" t="s">
        <v>22</v>
      </c>
      <c r="C420" s="290">
        <v>1</v>
      </c>
      <c r="D420" s="790">
        <v>31.87037037037037</v>
      </c>
      <c r="E420" s="792">
        <v>30.387584968577659</v>
      </c>
      <c r="F420" s="790">
        <v>26.8310235306935</v>
      </c>
      <c r="G420" s="792">
        <v>31.87037037037037</v>
      </c>
      <c r="H420" s="790">
        <v>30.387584968577659</v>
      </c>
      <c r="I420" s="792">
        <v>30.387584968577659</v>
      </c>
      <c r="J420" s="194"/>
      <c r="K420" s="792">
        <v>29.869140959554795</v>
      </c>
      <c r="L420" s="790">
        <v>31.87037037037037</v>
      </c>
      <c r="M420" s="933">
        <v>26.8310235306935</v>
      </c>
      <c r="N420" s="777"/>
      <c r="O420" s="777"/>
      <c r="P420" s="777"/>
    </row>
    <row r="421" spans="1:16" ht="18.75" customHeight="1">
      <c r="A421" s="916"/>
      <c r="B421" s="543" t="s">
        <v>23</v>
      </c>
      <c r="C421" s="290">
        <v>1</v>
      </c>
      <c r="D421" s="790">
        <v>32.661255127869424</v>
      </c>
      <c r="E421" s="792">
        <v>35.96866096866097</v>
      </c>
      <c r="F421" s="790">
        <v>30.930985647201084</v>
      </c>
      <c r="G421" s="792">
        <v>32.661255127869424</v>
      </c>
      <c r="H421" s="790">
        <v>35.96866096866097</v>
      </c>
      <c r="I421" s="792">
        <v>35.96866096866097</v>
      </c>
      <c r="J421" s="194"/>
      <c r="K421" s="792">
        <v>33.882390678098112</v>
      </c>
      <c r="L421" s="790">
        <v>35.96866096866097</v>
      </c>
      <c r="M421" s="933">
        <v>30.930985647201084</v>
      </c>
      <c r="N421" s="777"/>
      <c r="O421" s="777"/>
      <c r="P421" s="777"/>
    </row>
    <row r="422" spans="1:16" ht="18.75" customHeight="1">
      <c r="A422" s="917"/>
      <c r="B422" s="850" t="s">
        <v>148</v>
      </c>
      <c r="C422" s="401">
        <v>1</v>
      </c>
      <c r="D422" s="856">
        <v>37.448584825757024</v>
      </c>
      <c r="E422" s="858">
        <v>37.181300317827564</v>
      </c>
      <c r="F422" s="856">
        <v>32.445915051101686</v>
      </c>
      <c r="G422" s="858">
        <v>37.181300317827564</v>
      </c>
      <c r="H422" s="856">
        <v>37.181300317827564</v>
      </c>
      <c r="I422" s="858">
        <v>37.181300317827564</v>
      </c>
      <c r="J422" s="821"/>
      <c r="K422" s="858">
        <v>36.064275128128457</v>
      </c>
      <c r="L422" s="856">
        <v>37.448584825757024</v>
      </c>
      <c r="M422" s="934">
        <v>32.445915051101686</v>
      </c>
      <c r="N422" s="777"/>
      <c r="O422" s="777"/>
      <c r="P422" s="777"/>
    </row>
    <row r="423" spans="1:16" ht="18.75" customHeight="1">
      <c r="A423" s="920">
        <v>43407</v>
      </c>
      <c r="B423" s="543" t="s">
        <v>8</v>
      </c>
      <c r="C423" s="290">
        <v>1</v>
      </c>
      <c r="D423" s="790">
        <v>42.299750841825322</v>
      </c>
      <c r="E423" s="792">
        <v>41.666666666666671</v>
      </c>
      <c r="F423" s="790">
        <v>37.35414023251915</v>
      </c>
      <c r="G423" s="792">
        <v>42.299750841825322</v>
      </c>
      <c r="H423" s="790">
        <v>41.666666666666671</v>
      </c>
      <c r="I423" s="792">
        <v>41.666666666666671</v>
      </c>
      <c r="J423" s="194" t="s">
        <v>187</v>
      </c>
      <c r="K423" s="792">
        <v>40.746806101919447</v>
      </c>
      <c r="L423" s="790">
        <v>42.299750841825322</v>
      </c>
      <c r="M423" s="933">
        <v>37.35414023251915</v>
      </c>
      <c r="N423" s="777"/>
      <c r="O423" s="777"/>
      <c r="P423" s="777"/>
    </row>
    <row r="424" spans="1:16" ht="18.75" customHeight="1">
      <c r="A424" s="916"/>
      <c r="B424" s="543" t="s">
        <v>21</v>
      </c>
      <c r="C424" s="290">
        <v>1</v>
      </c>
      <c r="D424" s="790">
        <v>42.962962962962969</v>
      </c>
      <c r="E424" s="792">
        <v>40.70228866740495</v>
      </c>
      <c r="F424" s="790">
        <v>34.66751079399301</v>
      </c>
      <c r="G424" s="792">
        <v>42.962962962962969</v>
      </c>
      <c r="H424" s="790">
        <v>40.70228866740495</v>
      </c>
      <c r="I424" s="792">
        <v>40.70228866740495</v>
      </c>
      <c r="J424" s="194"/>
      <c r="K424" s="792">
        <v>39.758762772941473</v>
      </c>
      <c r="L424" s="790">
        <v>42.962962962962969</v>
      </c>
      <c r="M424" s="933">
        <v>34.66751079399301</v>
      </c>
      <c r="N424" s="777"/>
      <c r="O424" s="777"/>
      <c r="P424" s="777"/>
    </row>
    <row r="425" spans="1:16" ht="18.75" customHeight="1">
      <c r="A425" s="916"/>
      <c r="B425" s="543" t="s">
        <v>22</v>
      </c>
      <c r="C425" s="290">
        <v>1</v>
      </c>
      <c r="D425" s="790">
        <v>31.87037037037037</v>
      </c>
      <c r="E425" s="792">
        <v>30.387584968577659</v>
      </c>
      <c r="F425" s="790">
        <v>26.8310235306935</v>
      </c>
      <c r="G425" s="792">
        <v>31.87037037037037</v>
      </c>
      <c r="H425" s="790">
        <v>30.387584968577659</v>
      </c>
      <c r="I425" s="792">
        <v>30.387584968577659</v>
      </c>
      <c r="J425" s="194"/>
      <c r="K425" s="792">
        <v>29.869140959554795</v>
      </c>
      <c r="L425" s="790">
        <v>31.87037037037037</v>
      </c>
      <c r="M425" s="933">
        <v>26.8310235306935</v>
      </c>
      <c r="N425" s="777"/>
      <c r="O425" s="777"/>
      <c r="P425" s="777"/>
    </row>
    <row r="426" spans="1:16" ht="18.75" customHeight="1">
      <c r="A426" s="916"/>
      <c r="B426" s="543" t="s">
        <v>23</v>
      </c>
      <c r="C426" s="290">
        <v>1</v>
      </c>
      <c r="D426" s="790">
        <v>32.661255127869424</v>
      </c>
      <c r="E426" s="792">
        <v>35.96866096866097</v>
      </c>
      <c r="F426" s="790">
        <v>30.930985647201084</v>
      </c>
      <c r="G426" s="792">
        <v>32.661255127869424</v>
      </c>
      <c r="H426" s="790">
        <v>35.96866096866097</v>
      </c>
      <c r="I426" s="792">
        <v>35.96866096866097</v>
      </c>
      <c r="J426" s="194"/>
      <c r="K426" s="792">
        <v>33.882390678098112</v>
      </c>
      <c r="L426" s="790">
        <v>35.96866096866097</v>
      </c>
      <c r="M426" s="933">
        <v>30.930985647201084</v>
      </c>
      <c r="N426" s="777"/>
      <c r="O426" s="777"/>
      <c r="P426" s="777"/>
    </row>
    <row r="427" spans="1:16" ht="18.75" customHeight="1">
      <c r="A427" s="917"/>
      <c r="B427" s="819" t="s">
        <v>148</v>
      </c>
      <c r="C427" s="401">
        <v>1</v>
      </c>
      <c r="D427" s="407">
        <v>37.448584825757024</v>
      </c>
      <c r="E427" s="820">
        <v>37.181300317827564</v>
      </c>
      <c r="F427" s="407">
        <v>32.445915051101686</v>
      </c>
      <c r="G427" s="820">
        <v>37.181300317827564</v>
      </c>
      <c r="H427" s="407">
        <v>37.181300317827564</v>
      </c>
      <c r="I427" s="820">
        <v>37.181300317827564</v>
      </c>
      <c r="J427" s="931"/>
      <c r="K427" s="820">
        <v>36.064275128128457</v>
      </c>
      <c r="L427" s="407">
        <v>37.448584825757024</v>
      </c>
      <c r="M427" s="935">
        <v>32.445915051101686</v>
      </c>
      <c r="N427" s="932"/>
      <c r="O427" s="932"/>
      <c r="P427" s="932"/>
    </row>
    <row r="428" spans="1:16" ht="18.75" customHeight="1">
      <c r="A428" s="920">
        <v>43406</v>
      </c>
      <c r="B428" s="849" t="s">
        <v>8</v>
      </c>
      <c r="C428" s="781">
        <v>1</v>
      </c>
      <c r="D428" s="783">
        <v>42.299750841825322</v>
      </c>
      <c r="E428" s="785">
        <v>41.666666666666671</v>
      </c>
      <c r="F428" s="783">
        <v>37.35414023251915</v>
      </c>
      <c r="G428" s="785">
        <v>42.299750841825322</v>
      </c>
      <c r="H428" s="783">
        <v>41.666666666666671</v>
      </c>
      <c r="I428" s="785">
        <v>41.666666666666671</v>
      </c>
      <c r="J428" s="788" t="s">
        <v>187</v>
      </c>
      <c r="K428" s="785">
        <v>40.746806101919447</v>
      </c>
      <c r="L428" s="783">
        <v>42.299750841825322</v>
      </c>
      <c r="M428" s="789">
        <v>37.35414023251915</v>
      </c>
      <c r="N428" s="777"/>
      <c r="O428" s="777"/>
      <c r="P428" s="777"/>
    </row>
    <row r="429" spans="1:16" ht="18.75" customHeight="1">
      <c r="A429" s="916"/>
      <c r="B429" s="543" t="s">
        <v>21</v>
      </c>
      <c r="C429" s="290">
        <v>1</v>
      </c>
      <c r="D429" s="790">
        <v>42.962962962962969</v>
      </c>
      <c r="E429" s="792">
        <v>40.70228866740495</v>
      </c>
      <c r="F429" s="790">
        <v>34.66751079399301</v>
      </c>
      <c r="G429" s="792">
        <v>42.962962962962969</v>
      </c>
      <c r="H429" s="790">
        <v>40.70228866740495</v>
      </c>
      <c r="I429" s="792">
        <v>40.70228866740495</v>
      </c>
      <c r="J429" s="194"/>
      <c r="K429" s="792">
        <v>39.758762772941473</v>
      </c>
      <c r="L429" s="790">
        <v>42.962962962962969</v>
      </c>
      <c r="M429" s="933">
        <v>34.66751079399301</v>
      </c>
      <c r="N429" s="777"/>
      <c r="O429" s="777"/>
      <c r="P429" s="777"/>
    </row>
    <row r="430" spans="1:16" ht="18.75" customHeight="1">
      <c r="A430" s="916"/>
      <c r="B430" s="543" t="s">
        <v>22</v>
      </c>
      <c r="C430" s="290">
        <v>1</v>
      </c>
      <c r="D430" s="790">
        <v>31.87037037037037</v>
      </c>
      <c r="E430" s="792">
        <v>30.387584968577659</v>
      </c>
      <c r="F430" s="790">
        <v>26.8310235306935</v>
      </c>
      <c r="G430" s="792">
        <v>31.87037037037037</v>
      </c>
      <c r="H430" s="790">
        <v>30.387584968577659</v>
      </c>
      <c r="I430" s="792">
        <v>30.387584968577659</v>
      </c>
      <c r="J430" s="194"/>
      <c r="K430" s="792">
        <v>29.869140959554795</v>
      </c>
      <c r="L430" s="790">
        <v>31.87037037037037</v>
      </c>
      <c r="M430" s="933">
        <v>26.8310235306935</v>
      </c>
      <c r="N430" s="777"/>
      <c r="O430" s="777"/>
      <c r="P430" s="777"/>
    </row>
    <row r="431" spans="1:16" ht="18.75" customHeight="1">
      <c r="A431" s="916"/>
      <c r="B431" s="543" t="s">
        <v>23</v>
      </c>
      <c r="C431" s="290">
        <v>1</v>
      </c>
      <c r="D431" s="790">
        <v>32.661255127869424</v>
      </c>
      <c r="E431" s="792">
        <v>35.96866096866097</v>
      </c>
      <c r="F431" s="790">
        <v>30.930985647201084</v>
      </c>
      <c r="G431" s="792">
        <v>32.661255127869424</v>
      </c>
      <c r="H431" s="790">
        <v>35.96866096866097</v>
      </c>
      <c r="I431" s="792">
        <v>35.96866096866097</v>
      </c>
      <c r="J431" s="194"/>
      <c r="K431" s="792">
        <v>33.882390678098112</v>
      </c>
      <c r="L431" s="790">
        <v>35.96866096866097</v>
      </c>
      <c r="M431" s="933">
        <v>30.930985647201084</v>
      </c>
      <c r="N431" s="777"/>
      <c r="O431" s="777"/>
      <c r="P431" s="777"/>
    </row>
    <row r="432" spans="1:16" ht="18.75" customHeight="1">
      <c r="A432" s="917"/>
      <c r="B432" s="804" t="s">
        <v>148</v>
      </c>
      <c r="C432" s="290">
        <v>1</v>
      </c>
      <c r="D432" s="295">
        <v>37.448584825757024</v>
      </c>
      <c r="E432" s="796">
        <v>37.181300317827564</v>
      </c>
      <c r="F432" s="295">
        <v>32.445915051101686</v>
      </c>
      <c r="G432" s="796">
        <v>37.181300317827564</v>
      </c>
      <c r="H432" s="295">
        <v>37.181300317827564</v>
      </c>
      <c r="I432" s="796">
        <v>37.181300317827564</v>
      </c>
      <c r="J432" s="542"/>
      <c r="K432" s="796">
        <v>36.064275128128457</v>
      </c>
      <c r="L432" s="295">
        <v>37.448584825757024</v>
      </c>
      <c r="M432" s="936">
        <v>32.445915051101686</v>
      </c>
      <c r="N432" s="932"/>
      <c r="O432" s="932"/>
      <c r="P432" s="932"/>
    </row>
    <row r="433" spans="1:16" ht="18.75" customHeight="1">
      <c r="A433" s="920">
        <v>43405</v>
      </c>
      <c r="B433" s="849" t="s">
        <v>8</v>
      </c>
      <c r="C433" s="781">
        <v>1</v>
      </c>
      <c r="D433" s="783">
        <v>49.509086302562842</v>
      </c>
      <c r="E433" s="785">
        <v>41.666666666666671</v>
      </c>
      <c r="F433" s="783">
        <v>47.818450397419205</v>
      </c>
      <c r="G433" s="785">
        <v>49.509086302562842</v>
      </c>
      <c r="H433" s="783">
        <v>41.666666666666671</v>
      </c>
      <c r="I433" s="785">
        <v>41.666666666666671</v>
      </c>
      <c r="J433" s="788" t="s">
        <v>187</v>
      </c>
      <c r="K433" s="785">
        <v>45.165217508328851</v>
      </c>
      <c r="L433" s="783">
        <v>49.509086302562842</v>
      </c>
      <c r="M433" s="789">
        <v>41.666666666666671</v>
      </c>
      <c r="N433" s="777"/>
      <c r="O433" s="777"/>
      <c r="P433" s="777"/>
    </row>
    <row r="434" spans="1:16" ht="18.75" customHeight="1">
      <c r="A434" s="916"/>
      <c r="B434" s="543" t="s">
        <v>21</v>
      </c>
      <c r="C434" s="290">
        <v>1</v>
      </c>
      <c r="D434" s="790">
        <v>43.940590336529425</v>
      </c>
      <c r="E434" s="792">
        <v>45.345145810262096</v>
      </c>
      <c r="F434" s="790">
        <v>41.580496006725518</v>
      </c>
      <c r="G434" s="792">
        <v>43.940590336529425</v>
      </c>
      <c r="H434" s="790">
        <v>45.345145810262096</v>
      </c>
      <c r="I434" s="792">
        <v>45.345145810262096</v>
      </c>
      <c r="J434" s="194"/>
      <c r="K434" s="792">
        <v>44.052844490944786</v>
      </c>
      <c r="L434" s="790">
        <v>45.345145810262096</v>
      </c>
      <c r="M434" s="933">
        <v>41.580496006725518</v>
      </c>
      <c r="N434" s="777"/>
      <c r="O434" s="777"/>
      <c r="P434" s="777"/>
    </row>
    <row r="435" spans="1:16" ht="18.75" customHeight="1">
      <c r="A435" s="916"/>
      <c r="B435" s="543" t="s">
        <v>22</v>
      </c>
      <c r="C435" s="290">
        <v>1</v>
      </c>
      <c r="D435" s="790">
        <v>32.541782061223735</v>
      </c>
      <c r="E435" s="792">
        <v>34.256682677787573</v>
      </c>
      <c r="F435" s="790">
        <v>32.906513776078995</v>
      </c>
      <c r="G435" s="792">
        <v>32.541782061223735</v>
      </c>
      <c r="H435" s="790">
        <v>34.256682677787573</v>
      </c>
      <c r="I435" s="792">
        <v>34.256682677787573</v>
      </c>
      <c r="J435" s="194"/>
      <c r="K435" s="792">
        <v>33.490415298219467</v>
      </c>
      <c r="L435" s="790">
        <v>34.256682677787573</v>
      </c>
      <c r="M435" s="933">
        <v>32.541782061223735</v>
      </c>
      <c r="N435" s="777"/>
      <c r="O435" s="777"/>
      <c r="P435" s="777"/>
    </row>
    <row r="436" spans="1:16" ht="18.75" customHeight="1">
      <c r="A436" s="916"/>
      <c r="B436" s="543" t="s">
        <v>23</v>
      </c>
      <c r="C436" s="290">
        <v>1</v>
      </c>
      <c r="D436" s="790">
        <v>32.661255127869424</v>
      </c>
      <c r="E436" s="792">
        <v>35.96866096866097</v>
      </c>
      <c r="F436" s="790">
        <v>31.883625386147941</v>
      </c>
      <c r="G436" s="792">
        <v>32.661255127869424</v>
      </c>
      <c r="H436" s="790">
        <v>35.96866096866097</v>
      </c>
      <c r="I436" s="792">
        <v>35.96866096866097</v>
      </c>
      <c r="J436" s="194"/>
      <c r="K436" s="792">
        <v>34.120550612834826</v>
      </c>
      <c r="L436" s="790">
        <v>35.96866096866097</v>
      </c>
      <c r="M436" s="933">
        <v>31.883625386147941</v>
      </c>
      <c r="N436" s="777"/>
      <c r="O436" s="777"/>
      <c r="P436" s="777"/>
    </row>
    <row r="437" spans="1:16" ht="18.75" customHeight="1">
      <c r="A437" s="917"/>
      <c r="B437" s="543" t="s">
        <v>148</v>
      </c>
      <c r="C437" s="290">
        <v>1</v>
      </c>
      <c r="D437" s="790">
        <v>39.663178457046357</v>
      </c>
      <c r="E437" s="792">
        <v>39.309289030844326</v>
      </c>
      <c r="F437" s="790">
        <v>38.547271391592915</v>
      </c>
      <c r="G437" s="792">
        <v>39.309289030844326</v>
      </c>
      <c r="H437" s="790">
        <v>39.309289030844326</v>
      </c>
      <c r="I437" s="792">
        <v>39.309289030844326</v>
      </c>
      <c r="J437" s="194"/>
      <c r="K437" s="792">
        <v>39.207256977581977</v>
      </c>
      <c r="L437" s="790">
        <v>39.663178457046357</v>
      </c>
      <c r="M437" s="933">
        <v>38.547271391592915</v>
      </c>
      <c r="N437" s="777"/>
      <c r="O437" s="777"/>
      <c r="P437" s="777"/>
    </row>
    <row r="438" spans="1:16" ht="18.75" customHeight="1">
      <c r="A438" s="920">
        <v>43404</v>
      </c>
      <c r="B438" s="849" t="s">
        <v>8</v>
      </c>
      <c r="C438" s="781">
        <v>1</v>
      </c>
      <c r="D438" s="783">
        <v>49.509086302562842</v>
      </c>
      <c r="E438" s="785">
        <v>41.666666666666671</v>
      </c>
      <c r="F438" s="783">
        <v>40.626947240551537</v>
      </c>
      <c r="G438" s="785">
        <v>49.509086302562842</v>
      </c>
      <c r="H438" s="783">
        <v>41.666666666666671</v>
      </c>
      <c r="I438" s="785">
        <v>41.666666666666671</v>
      </c>
      <c r="J438" s="788" t="s">
        <v>187</v>
      </c>
      <c r="K438" s="785">
        <v>43.367341719111934</v>
      </c>
      <c r="L438" s="783">
        <v>49.509086302562842</v>
      </c>
      <c r="M438" s="789">
        <v>40.626947240551537</v>
      </c>
      <c r="N438" s="777"/>
      <c r="O438" s="777"/>
      <c r="P438" s="777"/>
    </row>
    <row r="439" spans="1:16" ht="18.75" customHeight="1">
      <c r="A439" s="916"/>
      <c r="B439" s="543" t="s">
        <v>21</v>
      </c>
      <c r="C439" s="290">
        <v>1</v>
      </c>
      <c r="D439" s="790">
        <v>43.940590336529425</v>
      </c>
      <c r="E439" s="792">
        <v>45.345145810262096</v>
      </c>
      <c r="F439" s="790">
        <v>41.580496006725518</v>
      </c>
      <c r="G439" s="792">
        <v>43.940590336529425</v>
      </c>
      <c r="H439" s="790">
        <v>45.345145810262096</v>
      </c>
      <c r="I439" s="792">
        <v>45.345145810262096</v>
      </c>
      <c r="J439" s="194"/>
      <c r="K439" s="792">
        <v>44.052844490944786</v>
      </c>
      <c r="L439" s="790">
        <v>45.345145810262096</v>
      </c>
      <c r="M439" s="933">
        <v>41.580496006725518</v>
      </c>
      <c r="N439" s="777"/>
      <c r="O439" s="777"/>
      <c r="P439" s="777"/>
    </row>
    <row r="440" spans="1:16" ht="18.75" customHeight="1">
      <c r="A440" s="916"/>
      <c r="B440" s="543" t="s">
        <v>22</v>
      </c>
      <c r="C440" s="290">
        <v>1</v>
      </c>
      <c r="D440" s="790">
        <v>32.541782061223735</v>
      </c>
      <c r="E440" s="792">
        <v>34.256682677787573</v>
      </c>
      <c r="F440" s="790">
        <v>32.906513776078995</v>
      </c>
      <c r="G440" s="792">
        <v>32.541782061223735</v>
      </c>
      <c r="H440" s="790">
        <v>34.256682677787573</v>
      </c>
      <c r="I440" s="792">
        <v>34.256682677787573</v>
      </c>
      <c r="J440" s="194"/>
      <c r="K440" s="792">
        <v>33.490415298219467</v>
      </c>
      <c r="L440" s="790">
        <v>34.256682677787573</v>
      </c>
      <c r="M440" s="933">
        <v>32.541782061223735</v>
      </c>
      <c r="N440" s="777"/>
      <c r="O440" s="777"/>
      <c r="P440" s="777"/>
    </row>
    <row r="441" spans="1:16" ht="18.75" customHeight="1">
      <c r="A441" s="916"/>
      <c r="B441" s="543" t="s">
        <v>23</v>
      </c>
      <c r="C441" s="290">
        <v>1</v>
      </c>
      <c r="D441" s="790">
        <v>32.661255127869424</v>
      </c>
      <c r="E441" s="792">
        <v>35.96866096866097</v>
      </c>
      <c r="F441" s="790">
        <v>31.361301172621932</v>
      </c>
      <c r="G441" s="792">
        <v>32.661255127869424</v>
      </c>
      <c r="H441" s="790">
        <v>35.96866096866097</v>
      </c>
      <c r="I441" s="792">
        <v>35.96866096866097</v>
      </c>
      <c r="J441" s="194"/>
      <c r="K441" s="792">
        <v>33.989969559453328</v>
      </c>
      <c r="L441" s="790">
        <v>35.96866096866097</v>
      </c>
      <c r="M441" s="933">
        <v>31.361301172621932</v>
      </c>
      <c r="N441" s="777"/>
      <c r="O441" s="777"/>
      <c r="P441" s="777"/>
    </row>
    <row r="442" spans="1:16" ht="18.75" customHeight="1">
      <c r="A442" s="917"/>
      <c r="B442" s="819" t="s">
        <v>148</v>
      </c>
      <c r="C442" s="401">
        <v>1</v>
      </c>
      <c r="D442" s="407">
        <v>39.663178457046357</v>
      </c>
      <c r="E442" s="820">
        <v>39.309289030844326</v>
      </c>
      <c r="F442" s="407">
        <v>36.618814548994493</v>
      </c>
      <c r="G442" s="820">
        <v>39.309289030844326</v>
      </c>
      <c r="H442" s="407">
        <v>39.309289030844326</v>
      </c>
      <c r="I442" s="820">
        <v>39.309289030844326</v>
      </c>
      <c r="J442" s="931"/>
      <c r="K442" s="820">
        <v>38.725142766932379</v>
      </c>
      <c r="L442" s="407">
        <v>39.663178457046357</v>
      </c>
      <c r="M442" s="935">
        <v>36.618814548994493</v>
      </c>
      <c r="N442" s="932"/>
      <c r="O442" s="932"/>
      <c r="P442" s="932"/>
    </row>
    <row r="443" spans="1:16" ht="18.75" customHeight="1">
      <c r="A443" s="920">
        <v>43403</v>
      </c>
      <c r="B443" s="543" t="s">
        <v>8</v>
      </c>
      <c r="C443" s="290">
        <v>1</v>
      </c>
      <c r="D443" s="790">
        <v>39.627072676571295</v>
      </c>
      <c r="E443" s="792">
        <v>33.5</v>
      </c>
      <c r="F443" s="790">
        <v>32.664065581403435</v>
      </c>
      <c r="G443" s="792">
        <v>39.627072676571295</v>
      </c>
      <c r="H443" s="790">
        <v>33.5</v>
      </c>
      <c r="I443" s="792">
        <v>33.5</v>
      </c>
      <c r="J443" s="194" t="s">
        <v>187</v>
      </c>
      <c r="K443" s="792">
        <v>34.822784564493681</v>
      </c>
      <c r="L443" s="790">
        <v>39.627072676571295</v>
      </c>
      <c r="M443" s="933">
        <v>32.664065581403435</v>
      </c>
      <c r="N443" s="777"/>
      <c r="O443" s="777"/>
      <c r="P443" s="777"/>
    </row>
    <row r="444" spans="1:16" ht="18.75" customHeight="1">
      <c r="A444" s="916"/>
      <c r="B444" s="543" t="s">
        <v>21</v>
      </c>
      <c r="C444" s="290">
        <v>1</v>
      </c>
      <c r="D444" s="790">
        <v>32.955442752397069</v>
      </c>
      <c r="E444" s="792">
        <v>34.008859357696565</v>
      </c>
      <c r="F444" s="790">
        <v>31.18537200504414</v>
      </c>
      <c r="G444" s="792">
        <v>32.955442752397069</v>
      </c>
      <c r="H444" s="790">
        <v>34.008859357696565</v>
      </c>
      <c r="I444" s="792">
        <v>34.008859357696565</v>
      </c>
      <c r="J444" s="194"/>
      <c r="K444" s="792">
        <v>33.039633368208584</v>
      </c>
      <c r="L444" s="790">
        <v>34.008859357696565</v>
      </c>
      <c r="M444" s="933">
        <v>31.18537200504414</v>
      </c>
      <c r="N444" s="777"/>
      <c r="O444" s="777"/>
      <c r="P444" s="777"/>
    </row>
    <row r="445" spans="1:16" ht="18.75" customHeight="1">
      <c r="A445" s="916"/>
      <c r="B445" s="543" t="s">
        <v>22</v>
      </c>
      <c r="C445" s="290">
        <v>1</v>
      </c>
      <c r="D445" s="790">
        <v>32.541782061223735</v>
      </c>
      <c r="E445" s="792">
        <v>34.256682677787573</v>
      </c>
      <c r="F445" s="790">
        <v>32.906513776078995</v>
      </c>
      <c r="G445" s="792">
        <v>32.541782061223735</v>
      </c>
      <c r="H445" s="790">
        <v>34.256682677787573</v>
      </c>
      <c r="I445" s="792">
        <v>34.256682677787573</v>
      </c>
      <c r="J445" s="194"/>
      <c r="K445" s="792">
        <v>33.490415298219467</v>
      </c>
      <c r="L445" s="790">
        <v>34.256682677787573</v>
      </c>
      <c r="M445" s="933">
        <v>32.541782061223735</v>
      </c>
      <c r="N445" s="777"/>
      <c r="O445" s="777"/>
      <c r="P445" s="777"/>
    </row>
    <row r="446" spans="1:16" ht="18.75" customHeight="1">
      <c r="A446" s="916"/>
      <c r="B446" s="543" t="s">
        <v>23</v>
      </c>
      <c r="C446" s="290">
        <v>1</v>
      </c>
      <c r="D446" s="790">
        <v>32.661255127869424</v>
      </c>
      <c r="E446" s="792">
        <v>35.96866096866097</v>
      </c>
      <c r="F446" s="790">
        <v>31.361301172621932</v>
      </c>
      <c r="G446" s="792">
        <v>32.661255127869424</v>
      </c>
      <c r="H446" s="790">
        <v>35.96866096866097</v>
      </c>
      <c r="I446" s="792">
        <v>35.96866096866097</v>
      </c>
      <c r="J446" s="194"/>
      <c r="K446" s="792">
        <v>33.989969559453328</v>
      </c>
      <c r="L446" s="790">
        <v>35.96866096866097</v>
      </c>
      <c r="M446" s="933">
        <v>31.361301172621932</v>
      </c>
      <c r="N446" s="777"/>
      <c r="O446" s="777"/>
      <c r="P446" s="777"/>
    </row>
    <row r="447" spans="1:16" ht="18.75" customHeight="1">
      <c r="A447" s="917"/>
      <c r="B447" s="819" t="s">
        <v>148</v>
      </c>
      <c r="C447" s="401">
        <v>1</v>
      </c>
      <c r="D447" s="856">
        <v>34.446388154515382</v>
      </c>
      <c r="E447" s="858">
        <v>34.433550751036279</v>
      </c>
      <c r="F447" s="856">
        <v>32.029313133787127</v>
      </c>
      <c r="G447" s="858">
        <v>34.433550751036279</v>
      </c>
      <c r="H447" s="856">
        <v>34.433550751036279</v>
      </c>
      <c r="I447" s="858">
        <v>34.433550751036279</v>
      </c>
      <c r="J447" s="821"/>
      <c r="K447" s="858">
        <v>33.835700697593765</v>
      </c>
      <c r="L447" s="856">
        <v>34.446388154515382</v>
      </c>
      <c r="M447" s="934">
        <v>32.029313133787127</v>
      </c>
      <c r="N447" s="777"/>
      <c r="O447" s="777"/>
      <c r="P447" s="777"/>
    </row>
    <row r="448" spans="1:16" ht="18.75" customHeight="1">
      <c r="A448" s="920">
        <v>43400</v>
      </c>
      <c r="B448" s="543" t="s">
        <v>8</v>
      </c>
      <c r="C448" s="290">
        <v>1</v>
      </c>
      <c r="D448" s="790">
        <v>46.126543209876552</v>
      </c>
      <c r="E448" s="792">
        <v>45.670204944398506</v>
      </c>
      <c r="F448" s="790">
        <v>41.715175436105675</v>
      </c>
      <c r="G448" s="792">
        <v>46.126543209876552</v>
      </c>
      <c r="H448" s="790">
        <v>45.670204944398506</v>
      </c>
      <c r="I448" s="792">
        <v>45.670204944398506</v>
      </c>
      <c r="J448" s="194" t="s">
        <v>187</v>
      </c>
      <c r="K448" s="792">
        <v>44.795532133694813</v>
      </c>
      <c r="L448" s="790">
        <v>46.126543209876552</v>
      </c>
      <c r="M448" s="933">
        <v>41.715175436105675</v>
      </c>
      <c r="N448" s="777"/>
      <c r="O448" s="777"/>
      <c r="P448" s="777"/>
    </row>
    <row r="449" spans="1:16" ht="18.75" customHeight="1">
      <c r="A449" s="916"/>
      <c r="B449" s="543" t="s">
        <v>21</v>
      </c>
      <c r="C449" s="290">
        <v>1</v>
      </c>
      <c r="D449" s="790">
        <v>33.050411522633745</v>
      </c>
      <c r="E449" s="792">
        <v>36.900455272548299</v>
      </c>
      <c r="F449" s="790">
        <v>35.932973644927422</v>
      </c>
      <c r="G449" s="792">
        <v>33.050411522633745</v>
      </c>
      <c r="H449" s="790">
        <v>36.900455272548299</v>
      </c>
      <c r="I449" s="792">
        <v>36.900455272548299</v>
      </c>
      <c r="J449" s="194"/>
      <c r="K449" s="792">
        <v>35.696073928164438</v>
      </c>
      <c r="L449" s="790">
        <v>36.900455272548299</v>
      </c>
      <c r="M449" s="933">
        <v>33.050411522633745</v>
      </c>
      <c r="N449" s="777"/>
      <c r="O449" s="777"/>
      <c r="P449" s="777"/>
    </row>
    <row r="450" spans="1:16" ht="18.75" customHeight="1">
      <c r="A450" s="916"/>
      <c r="B450" s="543" t="s">
        <v>22</v>
      </c>
      <c r="C450" s="290">
        <v>1</v>
      </c>
      <c r="D450" s="790">
        <v>36.121212121212125</v>
      </c>
      <c r="E450" s="792">
        <v>34.256682677787573</v>
      </c>
      <c r="F450" s="790">
        <v>37.348342714196377</v>
      </c>
      <c r="G450" s="792">
        <v>36.121212121212125</v>
      </c>
      <c r="H450" s="790">
        <v>34.256682677787573</v>
      </c>
      <c r="I450" s="792">
        <v>34.256682677787573</v>
      </c>
      <c r="J450" s="194"/>
      <c r="K450" s="792">
        <v>35.495730047745916</v>
      </c>
      <c r="L450" s="790">
        <v>37.348342714196377</v>
      </c>
      <c r="M450" s="933">
        <v>34.256682677787573</v>
      </c>
      <c r="N450" s="777"/>
      <c r="O450" s="777"/>
      <c r="P450" s="777"/>
    </row>
    <row r="451" spans="1:16" ht="18.75" customHeight="1">
      <c r="A451" s="916"/>
      <c r="B451" s="543" t="s">
        <v>23</v>
      </c>
      <c r="C451" s="290">
        <v>1</v>
      </c>
      <c r="D451" s="790">
        <v>41.481481481481488</v>
      </c>
      <c r="E451" s="792">
        <v>35.96866096866097</v>
      </c>
      <c r="F451" s="790">
        <v>36.56565656565656</v>
      </c>
      <c r="G451" s="792">
        <v>41.481481481481488</v>
      </c>
      <c r="H451" s="790">
        <v>35.96866096866097</v>
      </c>
      <c r="I451" s="792">
        <v>35.96866096866097</v>
      </c>
      <c r="J451" s="194"/>
      <c r="K451" s="792">
        <v>37.496114996114997</v>
      </c>
      <c r="L451" s="790">
        <v>41.481481481481488</v>
      </c>
      <c r="M451" s="933">
        <v>35.96866096866097</v>
      </c>
      <c r="N451" s="777"/>
      <c r="O451" s="777"/>
      <c r="P451" s="777"/>
    </row>
    <row r="452" spans="1:16" ht="18.75" customHeight="1">
      <c r="A452" s="917"/>
      <c r="B452" s="543" t="s">
        <v>148</v>
      </c>
      <c r="C452" s="290">
        <v>1</v>
      </c>
      <c r="D452" s="790">
        <v>39.194912083800979</v>
      </c>
      <c r="E452" s="792">
        <v>38.199000965848839</v>
      </c>
      <c r="F452" s="790">
        <v>37.890537090221507</v>
      </c>
      <c r="G452" s="792">
        <v>38.199000965848839</v>
      </c>
      <c r="H452" s="790">
        <v>38.199000965848839</v>
      </c>
      <c r="I452" s="792">
        <v>38.199000965848839</v>
      </c>
      <c r="J452" s="194"/>
      <c r="K452" s="792">
        <v>38.370862776430045</v>
      </c>
      <c r="L452" s="790">
        <v>39.194912083800979</v>
      </c>
      <c r="M452" s="933">
        <v>37.890537090221507</v>
      </c>
      <c r="N452" s="777"/>
      <c r="O452" s="777"/>
      <c r="P452" s="777"/>
    </row>
    <row r="453" spans="1:16" ht="18.75" customHeight="1">
      <c r="A453" s="1056">
        <v>43399</v>
      </c>
      <c r="B453" s="780" t="s">
        <v>8</v>
      </c>
      <c r="C453" s="781">
        <v>1</v>
      </c>
      <c r="D453" s="783">
        <v>46.126543209876552</v>
      </c>
      <c r="E453" s="785">
        <v>45.670204944398506</v>
      </c>
      <c r="F453" s="783">
        <v>41.715175436105675</v>
      </c>
      <c r="G453" s="785">
        <v>46.126543209876552</v>
      </c>
      <c r="H453" s="783">
        <v>45.670204944398506</v>
      </c>
      <c r="I453" s="785">
        <v>45.670204944398506</v>
      </c>
      <c r="J453" s="788" t="s">
        <v>187</v>
      </c>
      <c r="K453" s="785">
        <v>44.795532133694813</v>
      </c>
      <c r="L453" s="783">
        <v>46.126543209876552</v>
      </c>
      <c r="M453" s="789">
        <v>41.715175436105675</v>
      </c>
      <c r="N453" s="777"/>
      <c r="O453" s="777"/>
      <c r="P453" s="777"/>
    </row>
    <row r="454" spans="1:16" ht="18.75" customHeight="1">
      <c r="A454" s="1050"/>
      <c r="B454" s="544" t="s">
        <v>21</v>
      </c>
      <c r="C454" s="290">
        <v>1</v>
      </c>
      <c r="D454" s="790">
        <v>33.050411522633745</v>
      </c>
      <c r="E454" s="792">
        <v>36.900455272548299</v>
      </c>
      <c r="F454" s="790">
        <v>35.932973644927422</v>
      </c>
      <c r="G454" s="792">
        <v>33.050411522633745</v>
      </c>
      <c r="H454" s="790">
        <v>36.900455272548299</v>
      </c>
      <c r="I454" s="792">
        <v>36.900455272548299</v>
      </c>
      <c r="J454" s="194"/>
      <c r="K454" s="792">
        <v>35.696073928164438</v>
      </c>
      <c r="L454" s="790">
        <v>36.900455272548299</v>
      </c>
      <c r="M454" s="933">
        <v>33.050411522633745</v>
      </c>
      <c r="N454" s="777"/>
      <c r="O454" s="777"/>
      <c r="P454" s="777"/>
    </row>
    <row r="455" spans="1:16" ht="18.75" customHeight="1">
      <c r="A455" s="1050"/>
      <c r="B455" s="544" t="s">
        <v>22</v>
      </c>
      <c r="C455" s="290">
        <v>1</v>
      </c>
      <c r="D455" s="790">
        <v>36.121212121212125</v>
      </c>
      <c r="E455" s="792">
        <v>34.256682677787573</v>
      </c>
      <c r="F455" s="790">
        <v>37.348342714196377</v>
      </c>
      <c r="G455" s="792">
        <v>36.121212121212125</v>
      </c>
      <c r="H455" s="790">
        <v>34.256682677787573</v>
      </c>
      <c r="I455" s="792">
        <v>34.256682677787573</v>
      </c>
      <c r="J455" s="194"/>
      <c r="K455" s="792">
        <v>35.495730047745916</v>
      </c>
      <c r="L455" s="790">
        <v>37.348342714196377</v>
      </c>
      <c r="M455" s="933">
        <v>34.256682677787573</v>
      </c>
      <c r="N455" s="777"/>
      <c r="O455" s="777"/>
      <c r="P455" s="777"/>
    </row>
    <row r="456" spans="1:16" ht="18.75" customHeight="1">
      <c r="A456" s="1050"/>
      <c r="B456" s="544" t="s">
        <v>23</v>
      </c>
      <c r="C456" s="290">
        <v>1</v>
      </c>
      <c r="D456" s="790">
        <v>41.481481481481488</v>
      </c>
      <c r="E456" s="792">
        <v>35.96866096866097</v>
      </c>
      <c r="F456" s="790">
        <v>36.56565656565656</v>
      </c>
      <c r="G456" s="792">
        <v>41.481481481481488</v>
      </c>
      <c r="H456" s="790">
        <v>35.96866096866097</v>
      </c>
      <c r="I456" s="792">
        <v>35.96866096866097</v>
      </c>
      <c r="J456" s="194"/>
      <c r="K456" s="792">
        <v>37.496114996114997</v>
      </c>
      <c r="L456" s="790">
        <v>41.481481481481488</v>
      </c>
      <c r="M456" s="933">
        <v>35.96866096866097</v>
      </c>
      <c r="N456" s="777"/>
      <c r="O456" s="777"/>
      <c r="P456" s="777"/>
    </row>
    <row r="457" spans="1:16" ht="18.75" customHeight="1">
      <c r="A457" s="1051"/>
      <c r="B457" s="401" t="s">
        <v>148</v>
      </c>
      <c r="C457" s="401">
        <v>1</v>
      </c>
      <c r="D457" s="407">
        <v>39.194912083800979</v>
      </c>
      <c r="E457" s="820">
        <v>38.199000965848839</v>
      </c>
      <c r="F457" s="407">
        <v>37.890537090221507</v>
      </c>
      <c r="G457" s="820">
        <v>38.199000965848839</v>
      </c>
      <c r="H457" s="407">
        <v>38.199000965848839</v>
      </c>
      <c r="I457" s="820">
        <v>38.199000965848839</v>
      </c>
      <c r="J457" s="821"/>
      <c r="K457" s="820">
        <v>38.370862776430045</v>
      </c>
      <c r="L457" s="407">
        <v>39.194912083800979</v>
      </c>
      <c r="M457" s="935">
        <v>37.890537090221507</v>
      </c>
      <c r="N457" s="777"/>
      <c r="O457" s="777"/>
      <c r="P457" s="777"/>
    </row>
    <row r="458" spans="1:16" ht="18.75" customHeight="1">
      <c r="A458" s="1049">
        <v>43398</v>
      </c>
      <c r="B458" s="780" t="s">
        <v>8</v>
      </c>
      <c r="C458" s="781">
        <v>1</v>
      </c>
      <c r="D458" s="783">
        <v>46.126543209876552</v>
      </c>
      <c r="E458" s="785">
        <v>45.670204944398506</v>
      </c>
      <c r="F458" s="783">
        <v>41.715175436105675</v>
      </c>
      <c r="G458" s="785">
        <v>46.126543209876552</v>
      </c>
      <c r="H458" s="783">
        <v>45.670204944398506</v>
      </c>
      <c r="I458" s="785">
        <v>45.670204944398506</v>
      </c>
      <c r="J458" s="788" t="s">
        <v>187</v>
      </c>
      <c r="K458" s="785">
        <v>44.795532133694813</v>
      </c>
      <c r="L458" s="783">
        <v>46.126543209876552</v>
      </c>
      <c r="M458" s="789">
        <v>41.715175436105675</v>
      </c>
      <c r="N458" s="777"/>
      <c r="O458" s="777"/>
      <c r="P458" s="777"/>
    </row>
    <row r="459" spans="1:16" ht="18.75" customHeight="1">
      <c r="A459" s="1050"/>
      <c r="B459" s="544" t="s">
        <v>21</v>
      </c>
      <c r="C459" s="290">
        <v>1</v>
      </c>
      <c r="D459" s="790">
        <v>33.050411522633745</v>
      </c>
      <c r="E459" s="792">
        <v>36.900455272548299</v>
      </c>
      <c r="F459" s="790">
        <v>35.932973644927422</v>
      </c>
      <c r="G459" s="792">
        <v>33.050411522633745</v>
      </c>
      <c r="H459" s="790">
        <v>36.900455272548299</v>
      </c>
      <c r="I459" s="792">
        <v>36.900455272548299</v>
      </c>
      <c r="J459" s="194"/>
      <c r="K459" s="792">
        <v>35.696073928164438</v>
      </c>
      <c r="L459" s="790">
        <v>36.900455272548299</v>
      </c>
      <c r="M459" s="933">
        <v>33.050411522633745</v>
      </c>
      <c r="N459" s="777"/>
      <c r="O459" s="777"/>
      <c r="P459" s="777"/>
    </row>
    <row r="460" spans="1:16" ht="18.75" customHeight="1">
      <c r="A460" s="1050"/>
      <c r="B460" s="544" t="s">
        <v>22</v>
      </c>
      <c r="C460" s="290">
        <v>1</v>
      </c>
      <c r="D460" s="790">
        <v>36.121212121212125</v>
      </c>
      <c r="E460" s="792">
        <v>34.256682677787573</v>
      </c>
      <c r="F460" s="790">
        <v>37.348342714196377</v>
      </c>
      <c r="G460" s="792">
        <v>36.121212121212125</v>
      </c>
      <c r="H460" s="790">
        <v>34.256682677787573</v>
      </c>
      <c r="I460" s="792">
        <v>34.256682677787573</v>
      </c>
      <c r="J460" s="194"/>
      <c r="K460" s="792">
        <v>35.495730047745916</v>
      </c>
      <c r="L460" s="790">
        <v>37.348342714196377</v>
      </c>
      <c r="M460" s="933">
        <v>34.256682677787573</v>
      </c>
      <c r="N460" s="777"/>
      <c r="O460" s="777"/>
      <c r="P460" s="777"/>
    </row>
    <row r="461" spans="1:16" ht="18.75" customHeight="1">
      <c r="A461" s="1050"/>
      <c r="B461" s="544" t="s">
        <v>23</v>
      </c>
      <c r="C461" s="290">
        <v>1</v>
      </c>
      <c r="D461" s="790">
        <v>41.481481481481488</v>
      </c>
      <c r="E461" s="792">
        <v>35.96866096866097</v>
      </c>
      <c r="F461" s="790">
        <v>36.56565656565656</v>
      </c>
      <c r="G461" s="792">
        <v>41.481481481481488</v>
      </c>
      <c r="H461" s="790">
        <v>35.96866096866097</v>
      </c>
      <c r="I461" s="792">
        <v>35.96866096866097</v>
      </c>
      <c r="J461" s="194"/>
      <c r="K461" s="792">
        <v>37.496114996114997</v>
      </c>
      <c r="L461" s="790">
        <v>41.481481481481488</v>
      </c>
      <c r="M461" s="933">
        <v>35.96866096866097</v>
      </c>
      <c r="N461" s="777"/>
      <c r="O461" s="777"/>
      <c r="P461" s="777"/>
    </row>
    <row r="462" spans="1:16" ht="18.75" customHeight="1">
      <c r="A462" s="1051"/>
      <c r="B462" s="401" t="s">
        <v>148</v>
      </c>
      <c r="C462" s="401">
        <v>1</v>
      </c>
      <c r="D462" s="407">
        <v>39.194912083800979</v>
      </c>
      <c r="E462" s="820">
        <v>38.199000965848839</v>
      </c>
      <c r="F462" s="407">
        <v>37.890537090221507</v>
      </c>
      <c r="G462" s="820">
        <v>38.199000965848839</v>
      </c>
      <c r="H462" s="407">
        <v>38.199000965848839</v>
      </c>
      <c r="I462" s="820">
        <v>38.199000965848839</v>
      </c>
      <c r="J462" s="821"/>
      <c r="K462" s="820">
        <v>38.370862776430045</v>
      </c>
      <c r="L462" s="407">
        <v>39.194912083800979</v>
      </c>
      <c r="M462" s="935">
        <v>37.890537090221507</v>
      </c>
      <c r="N462" s="777"/>
      <c r="O462" s="777"/>
      <c r="P462" s="777"/>
    </row>
    <row r="463" spans="1:16" ht="18.75" customHeight="1">
      <c r="A463" s="1049">
        <v>43397</v>
      </c>
      <c r="B463" s="780" t="s">
        <v>8</v>
      </c>
      <c r="C463" s="781">
        <v>1</v>
      </c>
      <c r="D463" s="783">
        <v>46.126543209876552</v>
      </c>
      <c r="E463" s="785">
        <v>45.670204944398506</v>
      </c>
      <c r="F463" s="783">
        <v>41.715175436105675</v>
      </c>
      <c r="G463" s="785">
        <v>46.126543209876552</v>
      </c>
      <c r="H463" s="783">
        <v>45.670204944398506</v>
      </c>
      <c r="I463" s="785">
        <v>45.670204944398506</v>
      </c>
      <c r="J463" s="788" t="s">
        <v>187</v>
      </c>
      <c r="K463" s="785">
        <v>44.795532133694813</v>
      </c>
      <c r="L463" s="783">
        <v>46.126543209876552</v>
      </c>
      <c r="M463" s="789">
        <v>41.715175436105675</v>
      </c>
      <c r="N463" s="777"/>
      <c r="O463" s="777"/>
      <c r="P463" s="777"/>
    </row>
    <row r="464" spans="1:16" ht="18.75" customHeight="1">
      <c r="A464" s="1050"/>
      <c r="B464" s="544" t="s">
        <v>21</v>
      </c>
      <c r="C464" s="290">
        <v>1</v>
      </c>
      <c r="D464" s="790">
        <v>33.050411522633745</v>
      </c>
      <c r="E464" s="792">
        <v>36.900455272548299</v>
      </c>
      <c r="F464" s="790">
        <v>35.932973644927422</v>
      </c>
      <c r="G464" s="792">
        <v>33.050411522633745</v>
      </c>
      <c r="H464" s="790">
        <v>36.900455272548299</v>
      </c>
      <c r="I464" s="792">
        <v>36.900455272548299</v>
      </c>
      <c r="J464" s="194"/>
      <c r="K464" s="792">
        <v>35.696073928164438</v>
      </c>
      <c r="L464" s="790">
        <v>36.900455272548299</v>
      </c>
      <c r="M464" s="933">
        <v>33.050411522633745</v>
      </c>
      <c r="N464" s="777"/>
      <c r="O464" s="777"/>
      <c r="P464" s="777"/>
    </row>
    <row r="465" spans="1:16" ht="18.75" customHeight="1">
      <c r="A465" s="1050"/>
      <c r="B465" s="544" t="s">
        <v>22</v>
      </c>
      <c r="C465" s="290">
        <v>1</v>
      </c>
      <c r="D465" s="790">
        <v>36.121212121212125</v>
      </c>
      <c r="E465" s="792">
        <v>34.256682677787573</v>
      </c>
      <c r="F465" s="790">
        <v>37.348342714196377</v>
      </c>
      <c r="G465" s="792">
        <v>36.121212121212125</v>
      </c>
      <c r="H465" s="790">
        <v>34.256682677787573</v>
      </c>
      <c r="I465" s="792">
        <v>34.256682677787573</v>
      </c>
      <c r="J465" s="194"/>
      <c r="K465" s="792">
        <v>35.495730047745916</v>
      </c>
      <c r="L465" s="790">
        <v>37.348342714196377</v>
      </c>
      <c r="M465" s="933">
        <v>34.256682677787573</v>
      </c>
      <c r="N465" s="777"/>
      <c r="O465" s="777"/>
      <c r="P465" s="777"/>
    </row>
    <row r="466" spans="1:16" ht="18.75" customHeight="1">
      <c r="A466" s="1050"/>
      <c r="B466" s="544" t="s">
        <v>23</v>
      </c>
      <c r="C466" s="290">
        <v>1</v>
      </c>
      <c r="D466" s="790">
        <v>41.481481481481488</v>
      </c>
      <c r="E466" s="792">
        <v>35.96866096866097</v>
      </c>
      <c r="F466" s="790">
        <v>36.56565656565656</v>
      </c>
      <c r="G466" s="792">
        <v>41.481481481481488</v>
      </c>
      <c r="H466" s="790">
        <v>35.96866096866097</v>
      </c>
      <c r="I466" s="792">
        <v>35.96866096866097</v>
      </c>
      <c r="J466" s="194"/>
      <c r="K466" s="792">
        <v>37.496114996114997</v>
      </c>
      <c r="L466" s="790">
        <v>41.481481481481488</v>
      </c>
      <c r="M466" s="933">
        <v>35.96866096866097</v>
      </c>
      <c r="N466" s="777"/>
      <c r="O466" s="777"/>
      <c r="P466" s="777"/>
    </row>
    <row r="467" spans="1:16" ht="18.75" customHeight="1">
      <c r="A467" s="1051"/>
      <c r="B467" s="401" t="s">
        <v>148</v>
      </c>
      <c r="C467" s="401">
        <v>1</v>
      </c>
      <c r="D467" s="407">
        <v>39.194912083800979</v>
      </c>
      <c r="E467" s="820">
        <v>38.199000965848839</v>
      </c>
      <c r="F467" s="407">
        <v>37.890537090221507</v>
      </c>
      <c r="G467" s="820">
        <v>38.199000965848839</v>
      </c>
      <c r="H467" s="407">
        <v>38.199000965848839</v>
      </c>
      <c r="I467" s="820">
        <v>38.199000965848839</v>
      </c>
      <c r="J467" s="821"/>
      <c r="K467" s="820">
        <v>38.370862776430045</v>
      </c>
      <c r="L467" s="407">
        <v>39.194912083800979</v>
      </c>
      <c r="M467" s="935">
        <v>37.890537090221507</v>
      </c>
      <c r="N467" s="932"/>
      <c r="O467" s="932"/>
      <c r="P467" s="932"/>
    </row>
    <row r="468" spans="1:16" ht="18.75" customHeight="1">
      <c r="A468" s="1049">
        <v>43396</v>
      </c>
      <c r="B468" s="780" t="s">
        <v>8</v>
      </c>
      <c r="C468" s="781">
        <v>1</v>
      </c>
      <c r="D468" s="783">
        <v>41.777777777777779</v>
      </c>
      <c r="E468" s="785">
        <v>36.536163955518795</v>
      </c>
      <c r="F468" s="783">
        <v>35.075557656202818</v>
      </c>
      <c r="G468" s="785">
        <v>41.777777777777779</v>
      </c>
      <c r="H468" s="783">
        <v>36.536163955518795</v>
      </c>
      <c r="I468" s="785">
        <v>36.536163955518795</v>
      </c>
      <c r="J468" s="788" t="s">
        <v>187</v>
      </c>
      <c r="K468" s="785">
        <v>37.481415836254548</v>
      </c>
      <c r="L468" s="783">
        <v>41.777777777777779</v>
      </c>
      <c r="M468" s="789">
        <v>35.075557656202818</v>
      </c>
      <c r="N468" s="777"/>
      <c r="O468" s="777"/>
      <c r="P468" s="777"/>
    </row>
    <row r="469" spans="1:16" ht="18.75" customHeight="1">
      <c r="A469" s="1050"/>
      <c r="B469" s="544" t="s">
        <v>21</v>
      </c>
      <c r="C469" s="290">
        <v>1</v>
      </c>
      <c r="D469" s="790">
        <v>38.333333333333336</v>
      </c>
      <c r="E469" s="792">
        <v>35.418973791066811</v>
      </c>
      <c r="F469" s="790">
        <v>35.115079365079367</v>
      </c>
      <c r="G469" s="792">
        <v>38.333333333333336</v>
      </c>
      <c r="H469" s="790">
        <v>35.418973791066811</v>
      </c>
      <c r="I469" s="792">
        <v>35.418973791066811</v>
      </c>
      <c r="J469" s="194"/>
      <c r="K469" s="792">
        <v>36.07159007013658</v>
      </c>
      <c r="L469" s="790">
        <v>38.333333333333336</v>
      </c>
      <c r="M469" s="933">
        <v>35.115079365079367</v>
      </c>
      <c r="N469" s="777"/>
      <c r="O469" s="777"/>
      <c r="P469" s="777"/>
    </row>
    <row r="470" spans="1:16" ht="18.75" customHeight="1">
      <c r="A470" s="1050"/>
      <c r="B470" s="544" t="s">
        <v>22</v>
      </c>
      <c r="C470" s="290">
        <v>1</v>
      </c>
      <c r="D470" s="790">
        <v>35.232323232323239</v>
      </c>
      <c r="E470" s="792">
        <v>34.256682677787573</v>
      </c>
      <c r="F470" s="790">
        <v>37.348342714196377</v>
      </c>
      <c r="G470" s="792">
        <v>35.232323232323239</v>
      </c>
      <c r="H470" s="790">
        <v>34.256682677787573</v>
      </c>
      <c r="I470" s="792">
        <v>34.256682677787573</v>
      </c>
      <c r="J470" s="194"/>
      <c r="K470" s="792">
        <v>35.273507825523694</v>
      </c>
      <c r="L470" s="790">
        <v>37.348342714196377</v>
      </c>
      <c r="M470" s="933">
        <v>34.256682677787573</v>
      </c>
      <c r="N470" s="777"/>
      <c r="O470" s="777"/>
      <c r="P470" s="777"/>
    </row>
    <row r="471" spans="1:16" ht="18.75" customHeight="1">
      <c r="A471" s="1050"/>
      <c r="B471" s="544" t="s">
        <v>23</v>
      </c>
      <c r="C471" s="290">
        <v>1</v>
      </c>
      <c r="D471" s="790">
        <v>41.481481481481488</v>
      </c>
      <c r="E471" s="792">
        <v>35.96866096866097</v>
      </c>
      <c r="F471" s="790">
        <v>36.56565656565656</v>
      </c>
      <c r="G471" s="792">
        <v>41.481481481481488</v>
      </c>
      <c r="H471" s="790">
        <v>35.96866096866097</v>
      </c>
      <c r="I471" s="792">
        <v>35.96866096866097</v>
      </c>
      <c r="J471" s="194"/>
      <c r="K471" s="792">
        <v>37.496114996114997</v>
      </c>
      <c r="L471" s="790">
        <v>41.481481481481488</v>
      </c>
      <c r="M471" s="933">
        <v>35.96866096866097</v>
      </c>
      <c r="N471" s="777"/>
      <c r="O471" s="777"/>
      <c r="P471" s="777"/>
    </row>
    <row r="472" spans="1:16" ht="18.75" customHeight="1">
      <c r="A472" s="1051"/>
      <c r="B472" s="401" t="s">
        <v>148</v>
      </c>
      <c r="C472" s="401">
        <v>1</v>
      </c>
      <c r="D472" s="407">
        <v>39.206228956228962</v>
      </c>
      <c r="E472" s="820">
        <v>35.545120348258536</v>
      </c>
      <c r="F472" s="407">
        <v>36.026159075283779</v>
      </c>
      <c r="G472" s="820">
        <v>35.545120348258536</v>
      </c>
      <c r="H472" s="407">
        <v>35.545120348258536</v>
      </c>
      <c r="I472" s="820">
        <v>35.545120348258536</v>
      </c>
      <c r="J472" s="821"/>
      <c r="K472" s="820">
        <v>36.58065718200745</v>
      </c>
      <c r="L472" s="407">
        <v>39.206228956228962</v>
      </c>
      <c r="M472" s="935">
        <v>35.545120348258536</v>
      </c>
      <c r="N472" s="932"/>
      <c r="O472" s="932"/>
      <c r="P472" s="932"/>
    </row>
    <row r="473" spans="1:16" ht="18.75" customHeight="1">
      <c r="A473" s="1049">
        <v>43395</v>
      </c>
      <c r="B473" s="780" t="s">
        <v>8</v>
      </c>
      <c r="C473" s="781">
        <v>1</v>
      </c>
      <c r="D473" s="783">
        <v>38.214752567693751</v>
      </c>
      <c r="E473" s="785">
        <v>36.536163955518795</v>
      </c>
      <c r="F473" s="783">
        <v>35.075557656202818</v>
      </c>
      <c r="G473" s="785">
        <v>38.214752567693751</v>
      </c>
      <c r="H473" s="783">
        <v>36.536163955518795</v>
      </c>
      <c r="I473" s="785">
        <v>36.536163955518795</v>
      </c>
      <c r="J473" s="788" t="s">
        <v>187</v>
      </c>
      <c r="K473" s="785">
        <v>36.590659533733536</v>
      </c>
      <c r="L473" s="783">
        <v>38.214752567693751</v>
      </c>
      <c r="M473" s="789">
        <v>35.075557656202818</v>
      </c>
      <c r="N473" s="777"/>
      <c r="O473" s="777"/>
      <c r="P473" s="777"/>
    </row>
    <row r="474" spans="1:16" ht="18.75" customHeight="1">
      <c r="A474" s="1050"/>
      <c r="B474" s="544" t="s">
        <v>21</v>
      </c>
      <c r="C474" s="290">
        <v>1</v>
      </c>
      <c r="D474" s="790">
        <v>32.248677248677247</v>
      </c>
      <c r="E474" s="792">
        <v>35.418973791066811</v>
      </c>
      <c r="F474" s="790">
        <v>35.115079365079367</v>
      </c>
      <c r="G474" s="792">
        <v>32.248677248677247</v>
      </c>
      <c r="H474" s="790">
        <v>35.418973791066811</v>
      </c>
      <c r="I474" s="792">
        <v>35.418973791066811</v>
      </c>
      <c r="J474" s="194"/>
      <c r="K474" s="792">
        <v>34.550426048972561</v>
      </c>
      <c r="L474" s="790">
        <v>35.418973791066811</v>
      </c>
      <c r="M474" s="933">
        <v>32.248677248677247</v>
      </c>
      <c r="N474" s="777"/>
      <c r="O474" s="777"/>
      <c r="P474" s="777"/>
    </row>
    <row r="475" spans="1:16" ht="18.75" customHeight="1">
      <c r="A475" s="1050"/>
      <c r="B475" s="544" t="s">
        <v>22</v>
      </c>
      <c r="C475" s="290">
        <v>1</v>
      </c>
      <c r="D475" s="790">
        <v>34.56565656565656</v>
      </c>
      <c r="E475" s="792">
        <v>34.256682677787573</v>
      </c>
      <c r="F475" s="790">
        <v>35.707317073170735</v>
      </c>
      <c r="G475" s="792">
        <v>34.56565656565656</v>
      </c>
      <c r="H475" s="790">
        <v>34.256682677787573</v>
      </c>
      <c r="I475" s="792">
        <v>34.256682677787573</v>
      </c>
      <c r="J475" s="194"/>
      <c r="K475" s="792">
        <v>34.696584748600614</v>
      </c>
      <c r="L475" s="790">
        <v>35.707317073170735</v>
      </c>
      <c r="M475" s="933">
        <v>34.256682677787573</v>
      </c>
      <c r="N475" s="777"/>
      <c r="O475" s="777"/>
      <c r="P475" s="777"/>
    </row>
    <row r="476" spans="1:16" ht="18.75" customHeight="1">
      <c r="A476" s="1050"/>
      <c r="B476" s="544" t="s">
        <v>23</v>
      </c>
      <c r="C476" s="290">
        <v>1</v>
      </c>
      <c r="D476" s="790">
        <v>37.575757575757585</v>
      </c>
      <c r="E476" s="792">
        <v>35.96866096866097</v>
      </c>
      <c r="F476" s="790">
        <v>33.333333333333336</v>
      </c>
      <c r="G476" s="792">
        <v>37.575757575757585</v>
      </c>
      <c r="H476" s="790">
        <v>35.96866096866097</v>
      </c>
      <c r="I476" s="792">
        <v>35.96866096866097</v>
      </c>
      <c r="J476" s="194"/>
      <c r="K476" s="792">
        <v>35.711603211603219</v>
      </c>
      <c r="L476" s="790">
        <v>37.575757575757585</v>
      </c>
      <c r="M476" s="933">
        <v>33.333333333333336</v>
      </c>
      <c r="N476" s="777"/>
      <c r="O476" s="777"/>
      <c r="P476" s="777"/>
    </row>
    <row r="477" spans="1:16" ht="18.75" customHeight="1">
      <c r="A477" s="1051"/>
      <c r="B477" s="401" t="s">
        <v>148</v>
      </c>
      <c r="C477" s="401">
        <v>1</v>
      </c>
      <c r="D477" s="407">
        <v>35.651210989446284</v>
      </c>
      <c r="E477" s="820">
        <v>35.545120348258536</v>
      </c>
      <c r="F477" s="407">
        <v>34.807821856946568</v>
      </c>
      <c r="G477" s="820">
        <v>35.545120348258536</v>
      </c>
      <c r="H477" s="407">
        <v>35.545120348258536</v>
      </c>
      <c r="I477" s="820">
        <v>35.545120348258536</v>
      </c>
      <c r="J477" s="821"/>
      <c r="K477" s="820">
        <v>35.387318385727482</v>
      </c>
      <c r="L477" s="407">
        <v>35.651210989446284</v>
      </c>
      <c r="M477" s="935">
        <v>34.807821856946568</v>
      </c>
      <c r="N477" s="777"/>
      <c r="O477" s="777"/>
      <c r="P477" s="777"/>
    </row>
    <row r="478" spans="1:16" ht="18.75" customHeight="1">
      <c r="A478" s="1049">
        <v>43393</v>
      </c>
      <c r="B478" s="780" t="s">
        <v>8</v>
      </c>
      <c r="C478" s="781">
        <v>1</v>
      </c>
      <c r="D478" s="783">
        <v>38.214752567693751</v>
      </c>
      <c r="E478" s="785">
        <v>36.536163955518795</v>
      </c>
      <c r="F478" s="783">
        <v>35.075557656202818</v>
      </c>
      <c r="G478" s="785">
        <v>38.214752567693751</v>
      </c>
      <c r="H478" s="783">
        <v>36.536163955518795</v>
      </c>
      <c r="I478" s="785">
        <v>36.536163955518795</v>
      </c>
      <c r="J478" s="788" t="s">
        <v>187</v>
      </c>
      <c r="K478" s="785">
        <v>36.590659533733536</v>
      </c>
      <c r="L478" s="783">
        <v>38.214752567693751</v>
      </c>
      <c r="M478" s="789">
        <v>35.075557656202818</v>
      </c>
      <c r="N478" s="777"/>
      <c r="O478" s="777"/>
      <c r="P478" s="777"/>
    </row>
    <row r="479" spans="1:16" ht="18.75" customHeight="1">
      <c r="A479" s="1050"/>
      <c r="B479" s="544" t="s">
        <v>21</v>
      </c>
      <c r="C479" s="290">
        <v>1</v>
      </c>
      <c r="D479" s="790">
        <v>32.248677248677247</v>
      </c>
      <c r="E479" s="792">
        <v>35.418973791066811</v>
      </c>
      <c r="F479" s="790">
        <v>35.115079365079367</v>
      </c>
      <c r="G479" s="792">
        <v>32.248677248677247</v>
      </c>
      <c r="H479" s="790">
        <v>35.418973791066811</v>
      </c>
      <c r="I479" s="792">
        <v>35.418973791066811</v>
      </c>
      <c r="J479" s="194"/>
      <c r="K479" s="792">
        <v>34.550426048972561</v>
      </c>
      <c r="L479" s="790">
        <v>35.418973791066811</v>
      </c>
      <c r="M479" s="933">
        <v>32.248677248677247</v>
      </c>
      <c r="N479" s="777"/>
      <c r="O479" s="777"/>
      <c r="P479" s="777"/>
    </row>
    <row r="480" spans="1:16" ht="18.75" customHeight="1">
      <c r="A480" s="1050"/>
      <c r="B480" s="544" t="s">
        <v>22</v>
      </c>
      <c r="C480" s="290">
        <v>1</v>
      </c>
      <c r="D480" s="790">
        <v>34.56565656565656</v>
      </c>
      <c r="E480" s="792">
        <v>34.256682677787573</v>
      </c>
      <c r="F480" s="790">
        <v>35.707317073170735</v>
      </c>
      <c r="G480" s="792">
        <v>34.56565656565656</v>
      </c>
      <c r="H480" s="790">
        <v>34.256682677787573</v>
      </c>
      <c r="I480" s="792">
        <v>34.256682677787573</v>
      </c>
      <c r="J480" s="194"/>
      <c r="K480" s="792">
        <v>34.696584748600614</v>
      </c>
      <c r="L480" s="790">
        <v>35.707317073170735</v>
      </c>
      <c r="M480" s="933">
        <v>34.256682677787573</v>
      </c>
      <c r="N480" s="777"/>
      <c r="O480" s="777"/>
      <c r="P480" s="777"/>
    </row>
    <row r="481" spans="1:16" ht="18.75" customHeight="1">
      <c r="A481" s="1050"/>
      <c r="B481" s="544" t="s">
        <v>23</v>
      </c>
      <c r="C481" s="290">
        <v>1</v>
      </c>
      <c r="D481" s="790">
        <v>37.575757575757585</v>
      </c>
      <c r="E481" s="792">
        <v>35.96866096866097</v>
      </c>
      <c r="F481" s="790">
        <v>33.333333333333336</v>
      </c>
      <c r="G481" s="792">
        <v>37.575757575757585</v>
      </c>
      <c r="H481" s="790">
        <v>35.96866096866097</v>
      </c>
      <c r="I481" s="792">
        <v>35.96866096866097</v>
      </c>
      <c r="J481" s="194"/>
      <c r="K481" s="792">
        <v>35.711603211603219</v>
      </c>
      <c r="L481" s="790">
        <v>37.575757575757585</v>
      </c>
      <c r="M481" s="933">
        <v>33.333333333333336</v>
      </c>
      <c r="N481" s="777"/>
      <c r="O481" s="777"/>
      <c r="P481" s="777"/>
    </row>
    <row r="482" spans="1:16" ht="18.75" customHeight="1">
      <c r="A482" s="1051"/>
      <c r="B482" s="401" t="s">
        <v>148</v>
      </c>
      <c r="C482" s="401">
        <v>1</v>
      </c>
      <c r="D482" s="407">
        <v>35.651210989446284</v>
      </c>
      <c r="E482" s="820">
        <v>35.545120348258536</v>
      </c>
      <c r="F482" s="407">
        <v>34.807821856946568</v>
      </c>
      <c r="G482" s="820">
        <v>35.545120348258536</v>
      </c>
      <c r="H482" s="407">
        <v>35.545120348258536</v>
      </c>
      <c r="I482" s="820">
        <v>35.545120348258536</v>
      </c>
      <c r="J482" s="821"/>
      <c r="K482" s="820">
        <v>35.387318385727482</v>
      </c>
      <c r="L482" s="407">
        <v>35.651210989446284</v>
      </c>
      <c r="M482" s="935">
        <v>34.807821856946568</v>
      </c>
      <c r="N482" s="777"/>
      <c r="O482" s="777"/>
      <c r="P482" s="777"/>
    </row>
    <row r="483" spans="1:16" ht="18.75" customHeight="1">
      <c r="A483" s="1049">
        <v>43392</v>
      </c>
      <c r="B483" s="780" t="s">
        <v>8</v>
      </c>
      <c r="C483" s="781">
        <v>1</v>
      </c>
      <c r="D483" s="783">
        <v>38.214752567693751</v>
      </c>
      <c r="E483" s="785">
        <v>36.536163955518795</v>
      </c>
      <c r="F483" s="783">
        <v>35.075557656202818</v>
      </c>
      <c r="G483" s="785">
        <v>38.214752567693751</v>
      </c>
      <c r="H483" s="783">
        <v>36.536163955518795</v>
      </c>
      <c r="I483" s="785">
        <v>36.536163955518795</v>
      </c>
      <c r="J483" s="788" t="s">
        <v>187</v>
      </c>
      <c r="K483" s="785">
        <v>36.590659533733536</v>
      </c>
      <c r="L483" s="783">
        <v>38.214752567693751</v>
      </c>
      <c r="M483" s="789">
        <v>35.075557656202818</v>
      </c>
      <c r="N483" s="777"/>
      <c r="O483" s="777"/>
      <c r="P483" s="777"/>
    </row>
    <row r="484" spans="1:16" ht="18.75" customHeight="1">
      <c r="A484" s="1050"/>
      <c r="B484" s="544" t="s">
        <v>21</v>
      </c>
      <c r="C484" s="290">
        <v>1</v>
      </c>
      <c r="D484" s="790">
        <v>32.248677248677247</v>
      </c>
      <c r="E484" s="792">
        <v>35.418973791066811</v>
      </c>
      <c r="F484" s="790">
        <v>35.115079365079367</v>
      </c>
      <c r="G484" s="792">
        <v>32.248677248677247</v>
      </c>
      <c r="H484" s="790">
        <v>35.418973791066811</v>
      </c>
      <c r="I484" s="792">
        <v>35.418973791066811</v>
      </c>
      <c r="J484" s="194"/>
      <c r="K484" s="792">
        <v>34.550426048972561</v>
      </c>
      <c r="L484" s="790">
        <v>35.418973791066811</v>
      </c>
      <c r="M484" s="933">
        <v>32.248677248677247</v>
      </c>
      <c r="N484" s="777"/>
      <c r="O484" s="777"/>
      <c r="P484" s="777"/>
    </row>
    <row r="485" spans="1:16" ht="18.75" customHeight="1">
      <c r="A485" s="1050"/>
      <c r="B485" s="544" t="s">
        <v>22</v>
      </c>
      <c r="C485" s="290">
        <v>1</v>
      </c>
      <c r="D485" s="790">
        <v>34.56565656565656</v>
      </c>
      <c r="E485" s="792">
        <v>34.256682677787573</v>
      </c>
      <c r="F485" s="790">
        <v>35.707317073170735</v>
      </c>
      <c r="G485" s="792">
        <v>34.56565656565656</v>
      </c>
      <c r="H485" s="790">
        <v>34.256682677787573</v>
      </c>
      <c r="I485" s="792">
        <v>34.256682677787573</v>
      </c>
      <c r="J485" s="194"/>
      <c r="K485" s="792">
        <v>34.696584748600614</v>
      </c>
      <c r="L485" s="790">
        <v>35.707317073170735</v>
      </c>
      <c r="M485" s="933">
        <v>34.256682677787573</v>
      </c>
      <c r="N485" s="777"/>
      <c r="O485" s="777"/>
      <c r="P485" s="777"/>
    </row>
    <row r="486" spans="1:16" ht="18.75" customHeight="1">
      <c r="A486" s="1050"/>
      <c r="B486" s="544" t="s">
        <v>23</v>
      </c>
      <c r="C486" s="290">
        <v>1</v>
      </c>
      <c r="D486" s="790">
        <v>37.575757575757585</v>
      </c>
      <c r="E486" s="792">
        <v>35.96866096866097</v>
      </c>
      <c r="F486" s="790">
        <v>33.333333333333336</v>
      </c>
      <c r="G486" s="792">
        <v>37.575757575757585</v>
      </c>
      <c r="H486" s="790">
        <v>35.96866096866097</v>
      </c>
      <c r="I486" s="792">
        <v>35.96866096866097</v>
      </c>
      <c r="J486" s="194"/>
      <c r="K486" s="792">
        <v>35.711603211603219</v>
      </c>
      <c r="L486" s="790">
        <v>37.575757575757585</v>
      </c>
      <c r="M486" s="933">
        <v>33.333333333333336</v>
      </c>
      <c r="N486" s="777"/>
      <c r="O486" s="777"/>
      <c r="P486" s="777"/>
    </row>
    <row r="487" spans="1:16" ht="18.75" customHeight="1">
      <c r="A487" s="1051"/>
      <c r="B487" s="401" t="s">
        <v>148</v>
      </c>
      <c r="C487" s="401">
        <v>1</v>
      </c>
      <c r="D487" s="407">
        <v>35.651210989446284</v>
      </c>
      <c r="E487" s="820">
        <v>35.545120348258536</v>
      </c>
      <c r="F487" s="407">
        <v>34.807821856946568</v>
      </c>
      <c r="G487" s="820">
        <v>35.545120348258536</v>
      </c>
      <c r="H487" s="407">
        <v>35.545120348258536</v>
      </c>
      <c r="I487" s="820">
        <v>35.545120348258536</v>
      </c>
      <c r="J487" s="821"/>
      <c r="K487" s="820">
        <v>35.387318385727482</v>
      </c>
      <c r="L487" s="407">
        <v>35.651210989446284</v>
      </c>
      <c r="M487" s="935">
        <v>34.807821856946568</v>
      </c>
      <c r="N487" s="777"/>
      <c r="O487" s="777"/>
      <c r="P487" s="777"/>
    </row>
    <row r="488" spans="1:16" ht="18.75" customHeight="1">
      <c r="A488" s="1049">
        <v>43391</v>
      </c>
      <c r="B488" s="780" t="s">
        <v>8</v>
      </c>
      <c r="C488" s="781">
        <v>1</v>
      </c>
      <c r="D488" s="783">
        <v>38.214752567693751</v>
      </c>
      <c r="E488" s="785">
        <v>36.536163955518795</v>
      </c>
      <c r="F488" s="783">
        <v>35.075557656202818</v>
      </c>
      <c r="G488" s="785">
        <v>38.214752567693751</v>
      </c>
      <c r="H488" s="783">
        <v>36.536163955518795</v>
      </c>
      <c r="I488" s="785">
        <v>36.536163955518795</v>
      </c>
      <c r="J488" s="788" t="s">
        <v>187</v>
      </c>
      <c r="K488" s="785">
        <v>36.590659533733536</v>
      </c>
      <c r="L488" s="783">
        <v>38.214752567693751</v>
      </c>
      <c r="M488" s="789">
        <v>35.075557656202818</v>
      </c>
      <c r="N488" s="777"/>
      <c r="O488" s="777"/>
      <c r="P488" s="777"/>
    </row>
    <row r="489" spans="1:16" ht="18.75" customHeight="1">
      <c r="A489" s="1050"/>
      <c r="B489" s="544" t="s">
        <v>21</v>
      </c>
      <c r="C489" s="290">
        <v>1</v>
      </c>
      <c r="D489" s="790">
        <v>32.248677248677247</v>
      </c>
      <c r="E489" s="792">
        <v>35.418973791066811</v>
      </c>
      <c r="F489" s="790">
        <v>35.115079365079367</v>
      </c>
      <c r="G489" s="792">
        <v>32.248677248677247</v>
      </c>
      <c r="H489" s="790">
        <v>35.418973791066811</v>
      </c>
      <c r="I489" s="792">
        <v>35.418973791066811</v>
      </c>
      <c r="J489" s="194"/>
      <c r="K489" s="792">
        <v>34.550426048972561</v>
      </c>
      <c r="L489" s="790">
        <v>35.418973791066811</v>
      </c>
      <c r="M489" s="933">
        <v>32.248677248677247</v>
      </c>
      <c r="N489" s="777"/>
      <c r="O489" s="777"/>
      <c r="P489" s="777"/>
    </row>
    <row r="490" spans="1:16" ht="18.75" customHeight="1">
      <c r="A490" s="1050"/>
      <c r="B490" s="544" t="s">
        <v>22</v>
      </c>
      <c r="C490" s="290">
        <v>1</v>
      </c>
      <c r="D490" s="790">
        <v>34.56565656565656</v>
      </c>
      <c r="E490" s="792">
        <v>34.256682677787573</v>
      </c>
      <c r="F490" s="790">
        <v>35.707317073170735</v>
      </c>
      <c r="G490" s="792">
        <v>34.56565656565656</v>
      </c>
      <c r="H490" s="790">
        <v>34.256682677787573</v>
      </c>
      <c r="I490" s="792">
        <v>34.256682677787573</v>
      </c>
      <c r="J490" s="194"/>
      <c r="K490" s="792">
        <v>34.696584748600614</v>
      </c>
      <c r="L490" s="790">
        <v>35.707317073170735</v>
      </c>
      <c r="M490" s="933">
        <v>34.256682677787573</v>
      </c>
      <c r="N490" s="777"/>
      <c r="O490" s="777"/>
      <c r="P490" s="777"/>
    </row>
    <row r="491" spans="1:16" ht="18.75" customHeight="1">
      <c r="A491" s="1050"/>
      <c r="B491" s="544" t="s">
        <v>23</v>
      </c>
      <c r="C491" s="290">
        <v>1</v>
      </c>
      <c r="D491" s="790">
        <v>37.575757575757585</v>
      </c>
      <c r="E491" s="792">
        <v>35.96866096866097</v>
      </c>
      <c r="F491" s="790">
        <v>33.333333333333336</v>
      </c>
      <c r="G491" s="792">
        <v>37.575757575757585</v>
      </c>
      <c r="H491" s="790">
        <v>35.96866096866097</v>
      </c>
      <c r="I491" s="792">
        <v>35.96866096866097</v>
      </c>
      <c r="J491" s="194"/>
      <c r="K491" s="792">
        <v>35.711603211603219</v>
      </c>
      <c r="L491" s="790">
        <v>37.575757575757585</v>
      </c>
      <c r="M491" s="933">
        <v>33.333333333333336</v>
      </c>
      <c r="N491" s="777"/>
      <c r="O491" s="777"/>
      <c r="P491" s="777"/>
    </row>
    <row r="492" spans="1:16" ht="18.75" customHeight="1">
      <c r="A492" s="1051"/>
      <c r="B492" s="401" t="s">
        <v>148</v>
      </c>
      <c r="C492" s="401">
        <v>1</v>
      </c>
      <c r="D492" s="407">
        <v>35.651210989446284</v>
      </c>
      <c r="E492" s="820">
        <v>35.545120348258536</v>
      </c>
      <c r="F492" s="407">
        <v>34.807821856946568</v>
      </c>
      <c r="G492" s="820">
        <v>35.545120348258536</v>
      </c>
      <c r="H492" s="407">
        <v>35.545120348258536</v>
      </c>
      <c r="I492" s="820">
        <v>35.545120348258536</v>
      </c>
      <c r="J492" s="821"/>
      <c r="K492" s="820">
        <v>35.387318385727482</v>
      </c>
      <c r="L492" s="407">
        <v>35.651210989446284</v>
      </c>
      <c r="M492" s="935">
        <v>34.807821856946568</v>
      </c>
      <c r="N492" s="777"/>
      <c r="O492" s="777"/>
      <c r="P492" s="777"/>
    </row>
    <row r="493" spans="1:16" ht="18.75" customHeight="1">
      <c r="A493" s="1049">
        <v>43390</v>
      </c>
      <c r="B493" s="780" t="s">
        <v>8</v>
      </c>
      <c r="C493" s="781">
        <v>1</v>
      </c>
      <c r="D493" s="783">
        <v>38.214752567693751</v>
      </c>
      <c r="E493" s="785">
        <v>36.536163955518795</v>
      </c>
      <c r="F493" s="783">
        <v>35.075557656202818</v>
      </c>
      <c r="G493" s="785">
        <v>38.214752567693751</v>
      </c>
      <c r="H493" s="783">
        <v>36.536163955518795</v>
      </c>
      <c r="I493" s="785">
        <v>36.536163955518795</v>
      </c>
      <c r="J493" s="788" t="s">
        <v>187</v>
      </c>
      <c r="K493" s="785">
        <v>36.590659533733536</v>
      </c>
      <c r="L493" s="783">
        <v>38.214752567693751</v>
      </c>
      <c r="M493" s="789">
        <v>35.075557656202818</v>
      </c>
      <c r="N493" s="777"/>
      <c r="O493" s="777"/>
      <c r="P493" s="777"/>
    </row>
    <row r="494" spans="1:16" ht="18.75" customHeight="1">
      <c r="A494" s="1050"/>
      <c r="B494" s="544" t="s">
        <v>21</v>
      </c>
      <c r="C494" s="290">
        <v>1</v>
      </c>
      <c r="D494" s="790">
        <v>32.248677248677247</v>
      </c>
      <c r="E494" s="792">
        <v>35.418973791066811</v>
      </c>
      <c r="F494" s="790">
        <v>35.115079365079367</v>
      </c>
      <c r="G494" s="792">
        <v>32.248677248677247</v>
      </c>
      <c r="H494" s="790">
        <v>35.418973791066811</v>
      </c>
      <c r="I494" s="792">
        <v>35.418973791066811</v>
      </c>
      <c r="J494" s="194"/>
      <c r="K494" s="792">
        <v>34.550426048972561</v>
      </c>
      <c r="L494" s="790">
        <v>35.418973791066811</v>
      </c>
      <c r="M494" s="933">
        <v>32.248677248677247</v>
      </c>
      <c r="N494" s="777"/>
      <c r="O494" s="777"/>
      <c r="P494" s="777"/>
    </row>
    <row r="495" spans="1:16" ht="18.75" customHeight="1">
      <c r="A495" s="1050"/>
      <c r="B495" s="544" t="s">
        <v>22</v>
      </c>
      <c r="C495" s="290">
        <v>1</v>
      </c>
      <c r="D495" s="790">
        <v>34.56565656565656</v>
      </c>
      <c r="E495" s="792">
        <v>34.256682677787573</v>
      </c>
      <c r="F495" s="790">
        <v>35.707317073170735</v>
      </c>
      <c r="G495" s="792">
        <v>34.56565656565656</v>
      </c>
      <c r="H495" s="790">
        <v>34.256682677787573</v>
      </c>
      <c r="I495" s="792">
        <v>34.256682677787573</v>
      </c>
      <c r="J495" s="194"/>
      <c r="K495" s="792">
        <v>34.696584748600614</v>
      </c>
      <c r="L495" s="790">
        <v>35.707317073170735</v>
      </c>
      <c r="M495" s="933">
        <v>34.256682677787573</v>
      </c>
      <c r="N495" s="777"/>
      <c r="O495" s="777"/>
      <c r="P495" s="777"/>
    </row>
    <row r="496" spans="1:16" ht="18.75" customHeight="1">
      <c r="A496" s="1050"/>
      <c r="B496" s="544" t="s">
        <v>23</v>
      </c>
      <c r="C496" s="290">
        <v>1</v>
      </c>
      <c r="D496" s="790">
        <v>37.575757575757585</v>
      </c>
      <c r="E496" s="792">
        <v>35.96866096866097</v>
      </c>
      <c r="F496" s="790">
        <v>33.333333333333336</v>
      </c>
      <c r="G496" s="792">
        <v>37.575757575757585</v>
      </c>
      <c r="H496" s="790">
        <v>35.96866096866097</v>
      </c>
      <c r="I496" s="792">
        <v>35.96866096866097</v>
      </c>
      <c r="J496" s="194"/>
      <c r="K496" s="792">
        <v>35.711603211603219</v>
      </c>
      <c r="L496" s="790">
        <v>37.575757575757585</v>
      </c>
      <c r="M496" s="933">
        <v>33.333333333333336</v>
      </c>
      <c r="N496" s="777"/>
      <c r="O496" s="777"/>
      <c r="P496" s="777"/>
    </row>
    <row r="497" spans="1:16" ht="18.75" customHeight="1">
      <c r="A497" s="1051"/>
      <c r="B497" s="401" t="s">
        <v>148</v>
      </c>
      <c r="C497" s="401">
        <v>1</v>
      </c>
      <c r="D497" s="407">
        <v>35.651210989446284</v>
      </c>
      <c r="E497" s="820">
        <v>35.545120348258536</v>
      </c>
      <c r="F497" s="407">
        <v>34.807821856946568</v>
      </c>
      <c r="G497" s="820">
        <v>35.545120348258536</v>
      </c>
      <c r="H497" s="407">
        <v>35.545120348258536</v>
      </c>
      <c r="I497" s="820">
        <v>35.545120348258536</v>
      </c>
      <c r="J497" s="821"/>
      <c r="K497" s="820">
        <v>35.387318385727482</v>
      </c>
      <c r="L497" s="407">
        <v>35.651210989446284</v>
      </c>
      <c r="M497" s="935">
        <v>34.807821856946568</v>
      </c>
      <c r="N497" s="932"/>
      <c r="O497" s="932"/>
      <c r="P497" s="932"/>
    </row>
    <row r="498" spans="1:16" ht="18.75" customHeight="1">
      <c r="A498" s="1049">
        <v>43389</v>
      </c>
      <c r="B498" s="780" t="s">
        <v>8</v>
      </c>
      <c r="C498" s="781">
        <v>1</v>
      </c>
      <c r="D498" s="783">
        <v>36.739596739596742</v>
      </c>
      <c r="E498" s="785">
        <v>36.536163955518795</v>
      </c>
      <c r="F498" s="783">
        <v>34.220856801501967</v>
      </c>
      <c r="G498" s="785">
        <v>36.739596739596742</v>
      </c>
      <c r="H498" s="783">
        <v>36.536163955518795</v>
      </c>
      <c r="I498" s="785">
        <v>36.536163955518795</v>
      </c>
      <c r="J498" s="788" t="s">
        <v>187</v>
      </c>
      <c r="K498" s="785">
        <v>36.008195363034076</v>
      </c>
      <c r="L498" s="783">
        <v>36.739596739596742</v>
      </c>
      <c r="M498" s="789">
        <v>34.220856801501967</v>
      </c>
      <c r="N498" s="777"/>
      <c r="O498" s="777"/>
      <c r="P498" s="777"/>
    </row>
    <row r="499" spans="1:16" ht="18.75" customHeight="1">
      <c r="A499" s="1050"/>
      <c r="B499" s="544" t="s">
        <v>21</v>
      </c>
      <c r="C499" s="290">
        <v>1</v>
      </c>
      <c r="D499" s="790">
        <v>33.580246913580247</v>
      </c>
      <c r="E499" s="792">
        <v>35.418973791066811</v>
      </c>
      <c r="F499" s="790">
        <v>35.115079365079367</v>
      </c>
      <c r="G499" s="792">
        <v>33.580246913580247</v>
      </c>
      <c r="H499" s="790">
        <v>35.418973791066811</v>
      </c>
      <c r="I499" s="792">
        <v>35.418973791066811</v>
      </c>
      <c r="J499" s="194"/>
      <c r="K499" s="792">
        <v>34.883318465198307</v>
      </c>
      <c r="L499" s="790">
        <v>35.418973791066811</v>
      </c>
      <c r="M499" s="933">
        <v>33.580246913580247</v>
      </c>
      <c r="N499" s="777"/>
      <c r="O499" s="777"/>
      <c r="P499" s="777"/>
    </row>
    <row r="500" spans="1:16" ht="18.75" customHeight="1">
      <c r="A500" s="1050"/>
      <c r="B500" s="544" t="s">
        <v>22</v>
      </c>
      <c r="C500" s="290">
        <v>1</v>
      </c>
      <c r="D500" s="790">
        <v>36.44444444444445</v>
      </c>
      <c r="E500" s="792">
        <v>33.773590890347954</v>
      </c>
      <c r="F500" s="790">
        <v>35.707317073170735</v>
      </c>
      <c r="G500" s="792">
        <v>36.44444444444445</v>
      </c>
      <c r="H500" s="790">
        <v>33.773590890347954</v>
      </c>
      <c r="I500" s="792">
        <v>33.773590890347954</v>
      </c>
      <c r="J500" s="194"/>
      <c r="K500" s="792">
        <v>34.924735824577773</v>
      </c>
      <c r="L500" s="790">
        <v>36.44444444444445</v>
      </c>
      <c r="M500" s="933">
        <v>33.773590890347954</v>
      </c>
      <c r="N500" s="777"/>
      <c r="O500" s="777"/>
      <c r="P500" s="777"/>
    </row>
    <row r="501" spans="1:16" ht="18.75" customHeight="1">
      <c r="A501" s="1050"/>
      <c r="B501" s="544" t="s">
        <v>23</v>
      </c>
      <c r="C501" s="290">
        <v>1</v>
      </c>
      <c r="D501" s="790">
        <v>37.575757575757585</v>
      </c>
      <c r="E501" s="792">
        <v>35.96866096866097</v>
      </c>
      <c r="F501" s="790">
        <v>33.333333333333336</v>
      </c>
      <c r="G501" s="792">
        <v>37.575757575757585</v>
      </c>
      <c r="H501" s="790">
        <v>35.96866096866097</v>
      </c>
      <c r="I501" s="792">
        <v>35.96866096866097</v>
      </c>
      <c r="J501" s="194"/>
      <c r="K501" s="792">
        <v>35.711603211603219</v>
      </c>
      <c r="L501" s="790">
        <v>37.575757575757585</v>
      </c>
      <c r="M501" s="933">
        <v>33.333333333333336</v>
      </c>
      <c r="N501" s="777"/>
      <c r="O501" s="777"/>
      <c r="P501" s="777"/>
    </row>
    <row r="502" spans="1:16" ht="18.75" customHeight="1">
      <c r="A502" s="1051"/>
      <c r="B502" s="401" t="s">
        <v>148</v>
      </c>
      <c r="C502" s="401">
        <v>1</v>
      </c>
      <c r="D502" s="407">
        <v>36.085011418344756</v>
      </c>
      <c r="E502" s="820">
        <v>35.424347401398634</v>
      </c>
      <c r="F502" s="407">
        <v>34.594146643271351</v>
      </c>
      <c r="G502" s="820">
        <v>35.424347401398634</v>
      </c>
      <c r="H502" s="407">
        <v>35.424347401398634</v>
      </c>
      <c r="I502" s="820">
        <v>35.424347401398634</v>
      </c>
      <c r="J502" s="821"/>
      <c r="K502" s="820">
        <v>35.381963216103344</v>
      </c>
      <c r="L502" s="407">
        <v>36.085011418344756</v>
      </c>
      <c r="M502" s="935">
        <v>34.594146643271351</v>
      </c>
      <c r="N502" s="932"/>
      <c r="O502" s="932"/>
      <c r="P502" s="932"/>
    </row>
    <row r="503" spans="1:16" ht="18.75" customHeight="1">
      <c r="A503" s="1049">
        <v>43388</v>
      </c>
      <c r="B503" s="780" t="s">
        <v>8</v>
      </c>
      <c r="C503" s="781">
        <v>1</v>
      </c>
      <c r="D503" s="783">
        <v>36.739596739596742</v>
      </c>
      <c r="E503" s="785">
        <v>28.266612819088966</v>
      </c>
      <c r="F503" s="783">
        <v>30.687830687830687</v>
      </c>
      <c r="G503" s="785">
        <v>36.739596739596742</v>
      </c>
      <c r="H503" s="783">
        <v>28.266612819088966</v>
      </c>
      <c r="I503" s="785">
        <v>28.266612819088966</v>
      </c>
      <c r="J503" s="788" t="s">
        <v>187</v>
      </c>
      <c r="K503" s="785">
        <v>30.990163266401339</v>
      </c>
      <c r="L503" s="783">
        <v>36.739596739596742</v>
      </c>
      <c r="M503" s="789">
        <v>28.266612819088966</v>
      </c>
      <c r="N503" s="777"/>
      <c r="O503" s="777"/>
      <c r="P503" s="777"/>
    </row>
    <row r="504" spans="1:16" ht="18.75" customHeight="1">
      <c r="A504" s="1050"/>
      <c r="B504" s="544" t="s">
        <v>21</v>
      </c>
      <c r="C504" s="290">
        <v>1</v>
      </c>
      <c r="D504" s="790">
        <v>33.580246913580247</v>
      </c>
      <c r="E504" s="792">
        <v>31.862256608928352</v>
      </c>
      <c r="F504" s="790">
        <v>27.579365079365079</v>
      </c>
      <c r="G504" s="792">
        <v>33.580246913580247</v>
      </c>
      <c r="H504" s="790">
        <v>31.862256608928352</v>
      </c>
      <c r="I504" s="792">
        <v>31.862256608928352</v>
      </c>
      <c r="J504" s="194"/>
      <c r="K504" s="792">
        <v>31.221031302700506</v>
      </c>
      <c r="L504" s="790">
        <v>33.580246913580247</v>
      </c>
      <c r="M504" s="933">
        <v>27.579365079365079</v>
      </c>
      <c r="N504" s="777"/>
      <c r="O504" s="777"/>
      <c r="P504" s="777"/>
    </row>
    <row r="505" spans="1:16" ht="18.75" customHeight="1">
      <c r="A505" s="1050"/>
      <c r="B505" s="544" t="s">
        <v>22</v>
      </c>
      <c r="C505" s="290">
        <v>1</v>
      </c>
      <c r="D505" s="790">
        <v>36.44444444444445</v>
      </c>
      <c r="E505" s="792">
        <v>32.675655009803386</v>
      </c>
      <c r="F505" s="790">
        <v>35.707317073170735</v>
      </c>
      <c r="G505" s="792">
        <v>36.44444444444445</v>
      </c>
      <c r="H505" s="790">
        <v>32.675655009803386</v>
      </c>
      <c r="I505" s="792">
        <v>32.675655009803386</v>
      </c>
      <c r="J505" s="194"/>
      <c r="K505" s="792">
        <v>34.375767884305489</v>
      </c>
      <c r="L505" s="790">
        <v>36.44444444444445</v>
      </c>
      <c r="M505" s="933">
        <v>32.675655009803386</v>
      </c>
      <c r="N505" s="777"/>
      <c r="O505" s="777"/>
      <c r="P505" s="777"/>
    </row>
    <row r="506" spans="1:16" ht="18.75" customHeight="1">
      <c r="A506" s="1050"/>
      <c r="B506" s="544" t="s">
        <v>23</v>
      </c>
      <c r="C506" s="290">
        <v>1</v>
      </c>
      <c r="D506" s="790">
        <v>37.575757575757585</v>
      </c>
      <c r="E506" s="792">
        <v>35.96866096866097</v>
      </c>
      <c r="F506" s="790">
        <v>29.616679616679622</v>
      </c>
      <c r="G506" s="792">
        <v>37.575757575757585</v>
      </c>
      <c r="H506" s="790">
        <v>35.96866096866097</v>
      </c>
      <c r="I506" s="792">
        <v>35.96866096866097</v>
      </c>
      <c r="J506" s="194"/>
      <c r="K506" s="792">
        <v>34.782439782439788</v>
      </c>
      <c r="L506" s="790">
        <v>37.575757575757585</v>
      </c>
      <c r="M506" s="933">
        <v>29.616679616679622</v>
      </c>
      <c r="N506" s="777"/>
      <c r="O506" s="777"/>
      <c r="P506" s="777"/>
    </row>
    <row r="507" spans="1:16" ht="18.75" customHeight="1">
      <c r="A507" s="1051"/>
      <c r="B507" s="401" t="s">
        <v>148</v>
      </c>
      <c r="C507" s="401">
        <v>1</v>
      </c>
      <c r="D507" s="407">
        <v>36.085011418344756</v>
      </c>
      <c r="E507" s="820">
        <v>32.193296351620418</v>
      </c>
      <c r="F507" s="407">
        <v>30.89779811426153</v>
      </c>
      <c r="G507" s="820">
        <v>32.193296351620418</v>
      </c>
      <c r="H507" s="407">
        <v>32.193296351620418</v>
      </c>
      <c r="I507" s="820">
        <v>32.193296351620418</v>
      </c>
      <c r="J507" s="821"/>
      <c r="K507" s="820">
        <v>32.842350558961783</v>
      </c>
      <c r="L507" s="407">
        <v>36.085011418344756</v>
      </c>
      <c r="M507" s="935">
        <v>30.89779811426153</v>
      </c>
      <c r="N507" s="932"/>
      <c r="O507" s="932"/>
      <c r="P507" s="932"/>
    </row>
    <row r="508" spans="1:16" ht="18.75" customHeight="1">
      <c r="A508" s="1049">
        <v>43386</v>
      </c>
      <c r="B508" s="780" t="s">
        <v>8</v>
      </c>
      <c r="C508" s="781">
        <v>1</v>
      </c>
      <c r="D508" s="783">
        <v>36.485079167126749</v>
      </c>
      <c r="E508" s="785">
        <v>34.42317916002127</v>
      </c>
      <c r="F508" s="783">
        <v>35.992243984446716</v>
      </c>
      <c r="G508" s="785">
        <v>36.485079167126749</v>
      </c>
      <c r="H508" s="783">
        <v>34.42317916002127</v>
      </c>
      <c r="I508" s="785">
        <v>34.42317916002127</v>
      </c>
      <c r="J508" s="788" t="s">
        <v>187</v>
      </c>
      <c r="K508" s="785">
        <v>35.330920367904</v>
      </c>
      <c r="L508" s="783">
        <v>36.485079167126749</v>
      </c>
      <c r="M508" s="789">
        <v>34.42317916002127</v>
      </c>
      <c r="N508" s="777"/>
      <c r="O508" s="777"/>
      <c r="P508" s="777"/>
    </row>
    <row r="509" spans="1:16" ht="18.75" customHeight="1">
      <c r="A509" s="1050"/>
      <c r="B509" s="544" t="s">
        <v>21</v>
      </c>
      <c r="C509" s="290">
        <v>1</v>
      </c>
      <c r="D509" s="790">
        <v>38.583983499237739</v>
      </c>
      <c r="E509" s="792">
        <v>36.190979563072581</v>
      </c>
      <c r="F509" s="790">
        <v>37.070647931303661</v>
      </c>
      <c r="G509" s="792">
        <v>38.583983499237739</v>
      </c>
      <c r="H509" s="790">
        <v>36.190979563072581</v>
      </c>
      <c r="I509" s="792">
        <v>36.190979563072581</v>
      </c>
      <c r="J509" s="194"/>
      <c r="K509" s="792">
        <v>37.009147639171637</v>
      </c>
      <c r="L509" s="790">
        <v>38.583983499237739</v>
      </c>
      <c r="M509" s="933">
        <v>36.190979563072581</v>
      </c>
      <c r="N509" s="777"/>
      <c r="O509" s="777"/>
      <c r="P509" s="777"/>
    </row>
    <row r="510" spans="1:16" ht="18.75" customHeight="1">
      <c r="A510" s="1050"/>
      <c r="B510" s="544" t="s">
        <v>22</v>
      </c>
      <c r="C510" s="290">
        <v>1</v>
      </c>
      <c r="D510" s="790">
        <v>35.313131313131315</v>
      </c>
      <c r="E510" s="792">
        <v>34.483633193310617</v>
      </c>
      <c r="F510" s="790">
        <v>34.246999612853273</v>
      </c>
      <c r="G510" s="792">
        <v>35.313131313131315</v>
      </c>
      <c r="H510" s="790">
        <v>34.483633193310617</v>
      </c>
      <c r="I510" s="792">
        <v>34.483633193310617</v>
      </c>
      <c r="J510" s="194"/>
      <c r="K510" s="792">
        <v>34.631849328151453</v>
      </c>
      <c r="L510" s="790">
        <v>35.313131313131315</v>
      </c>
      <c r="M510" s="933">
        <v>34.246999612853273</v>
      </c>
      <c r="N510" s="777"/>
      <c r="O510" s="777"/>
      <c r="P510" s="777"/>
    </row>
    <row r="511" spans="1:16" ht="18.75" customHeight="1">
      <c r="A511" s="1050"/>
      <c r="B511" s="544" t="s">
        <v>23</v>
      </c>
      <c r="C511" s="290">
        <v>1</v>
      </c>
      <c r="D511" s="790">
        <v>36.147186147186154</v>
      </c>
      <c r="E511" s="792">
        <v>35.96866096866097</v>
      </c>
      <c r="F511" s="790">
        <v>32.716049382716051</v>
      </c>
      <c r="G511" s="792">
        <v>36.147186147186154</v>
      </c>
      <c r="H511" s="790">
        <v>35.96866096866097</v>
      </c>
      <c r="I511" s="792">
        <v>35.96866096866097</v>
      </c>
      <c r="J511" s="194"/>
      <c r="K511" s="792">
        <v>35.200139366806035</v>
      </c>
      <c r="L511" s="790">
        <v>36.147186147186154</v>
      </c>
      <c r="M511" s="933">
        <v>32.716049382716051</v>
      </c>
      <c r="N511" s="777"/>
      <c r="O511" s="777"/>
      <c r="P511" s="777"/>
    </row>
    <row r="512" spans="1:16" ht="18.75" customHeight="1">
      <c r="A512" s="1051"/>
      <c r="B512" s="401" t="s">
        <v>148</v>
      </c>
      <c r="C512" s="401">
        <v>1</v>
      </c>
      <c r="D512" s="407">
        <v>36.632345031670489</v>
      </c>
      <c r="E512" s="820">
        <v>35.266613221266361</v>
      </c>
      <c r="F512" s="407">
        <v>35.006485227829927</v>
      </c>
      <c r="G512" s="820">
        <v>35.266613221266361</v>
      </c>
      <c r="H512" s="407">
        <v>35.266613221266361</v>
      </c>
      <c r="I512" s="820">
        <v>35.266613221266361</v>
      </c>
      <c r="J512" s="821"/>
      <c r="K512" s="820">
        <v>35.543014175508283</v>
      </c>
      <c r="L512" s="407">
        <v>36.632345031670489</v>
      </c>
      <c r="M512" s="935">
        <v>35.006485227829927</v>
      </c>
      <c r="N512" s="777"/>
      <c r="O512" s="777"/>
      <c r="P512" s="777"/>
    </row>
    <row r="513" spans="1:16" ht="18.75" customHeight="1">
      <c r="A513" s="1049">
        <v>43385.519618819446</v>
      </c>
      <c r="B513" s="780" t="s">
        <v>8</v>
      </c>
      <c r="C513" s="781">
        <v>1</v>
      </c>
      <c r="D513" s="783">
        <v>36.485079167126749</v>
      </c>
      <c r="E513" s="785">
        <v>34.42317916002127</v>
      </c>
      <c r="F513" s="783">
        <v>35.992243984446716</v>
      </c>
      <c r="G513" s="785">
        <v>36.485079167126749</v>
      </c>
      <c r="H513" s="783">
        <v>34.42317916002127</v>
      </c>
      <c r="I513" s="785">
        <v>34.42317916002127</v>
      </c>
      <c r="J513" s="788" t="s">
        <v>187</v>
      </c>
      <c r="K513" s="785">
        <v>35.330920367904</v>
      </c>
      <c r="L513" s="783">
        <v>36.485079167126749</v>
      </c>
      <c r="M513" s="789">
        <v>34.42317916002127</v>
      </c>
      <c r="N513" s="777"/>
      <c r="O513" s="777"/>
      <c r="P513" s="777"/>
    </row>
    <row r="514" spans="1:16" ht="18.75" customHeight="1">
      <c r="A514" s="1050"/>
      <c r="B514" s="544" t="s">
        <v>21</v>
      </c>
      <c r="C514" s="290">
        <v>1</v>
      </c>
      <c r="D514" s="790">
        <v>38.583983499237739</v>
      </c>
      <c r="E514" s="792">
        <v>36.190979563072581</v>
      </c>
      <c r="F514" s="790">
        <v>37.070647931303661</v>
      </c>
      <c r="G514" s="792">
        <v>38.583983499237739</v>
      </c>
      <c r="H514" s="790">
        <v>36.190979563072581</v>
      </c>
      <c r="I514" s="792">
        <v>36.190979563072581</v>
      </c>
      <c r="J514" s="194"/>
      <c r="K514" s="792">
        <v>37.009147639171637</v>
      </c>
      <c r="L514" s="790">
        <v>38.583983499237739</v>
      </c>
      <c r="M514" s="933">
        <v>36.190979563072581</v>
      </c>
      <c r="N514" s="777"/>
      <c r="O514" s="777"/>
      <c r="P514" s="777"/>
    </row>
    <row r="515" spans="1:16" ht="18.75" customHeight="1">
      <c r="A515" s="1050"/>
      <c r="B515" s="544" t="s">
        <v>22</v>
      </c>
      <c r="C515" s="290">
        <v>1</v>
      </c>
      <c r="D515" s="790">
        <v>35.313131313131315</v>
      </c>
      <c r="E515" s="792">
        <v>34.483633193310617</v>
      </c>
      <c r="F515" s="790">
        <v>34.246999612853273</v>
      </c>
      <c r="G515" s="792">
        <v>35.313131313131315</v>
      </c>
      <c r="H515" s="790">
        <v>34.483633193310617</v>
      </c>
      <c r="I515" s="792">
        <v>34.483633193310617</v>
      </c>
      <c r="J515" s="194"/>
      <c r="K515" s="792">
        <v>34.631849328151453</v>
      </c>
      <c r="L515" s="790">
        <v>35.313131313131315</v>
      </c>
      <c r="M515" s="933">
        <v>34.246999612853273</v>
      </c>
      <c r="N515" s="777"/>
      <c r="O515" s="777"/>
      <c r="P515" s="777"/>
    </row>
    <row r="516" spans="1:16" ht="18.75" customHeight="1">
      <c r="A516" s="1050"/>
      <c r="B516" s="544" t="s">
        <v>23</v>
      </c>
      <c r="C516" s="290">
        <v>1</v>
      </c>
      <c r="D516" s="790">
        <v>36.147186147186154</v>
      </c>
      <c r="E516" s="792">
        <v>35.96866096866097</v>
      </c>
      <c r="F516" s="790">
        <v>32.716049382716051</v>
      </c>
      <c r="G516" s="792">
        <v>36.147186147186154</v>
      </c>
      <c r="H516" s="790">
        <v>35.96866096866097</v>
      </c>
      <c r="I516" s="792">
        <v>35.96866096866097</v>
      </c>
      <c r="J516" s="194"/>
      <c r="K516" s="792">
        <v>35.200139366806035</v>
      </c>
      <c r="L516" s="790">
        <v>36.147186147186154</v>
      </c>
      <c r="M516" s="933">
        <v>32.716049382716051</v>
      </c>
      <c r="N516" s="777"/>
      <c r="O516" s="777"/>
      <c r="P516" s="777"/>
    </row>
    <row r="517" spans="1:16" ht="18.75" customHeight="1">
      <c r="A517" s="1051"/>
      <c r="B517" s="401" t="s">
        <v>148</v>
      </c>
      <c r="C517" s="401">
        <v>1</v>
      </c>
      <c r="D517" s="407">
        <v>36.632345031670489</v>
      </c>
      <c r="E517" s="820">
        <v>35.266613221266361</v>
      </c>
      <c r="F517" s="407">
        <v>35.006485227829927</v>
      </c>
      <c r="G517" s="820">
        <v>35.266613221266361</v>
      </c>
      <c r="H517" s="407">
        <v>35.266613221266361</v>
      </c>
      <c r="I517" s="820">
        <v>35.266613221266361</v>
      </c>
      <c r="J517" s="821"/>
      <c r="K517" s="820">
        <v>35.543014175508283</v>
      </c>
      <c r="L517" s="407">
        <v>36.632345031670489</v>
      </c>
      <c r="M517" s="935">
        <v>35.006485227829927</v>
      </c>
      <c r="N517" s="932"/>
      <c r="O517" s="932"/>
      <c r="P517" s="932"/>
    </row>
    <row r="518" spans="1:16" ht="18.75" customHeight="1">
      <c r="A518" s="1049">
        <v>43384</v>
      </c>
      <c r="B518" s="780" t="s">
        <v>8</v>
      </c>
      <c r="C518" s="781">
        <v>1</v>
      </c>
      <c r="D518" s="783">
        <v>38.70967741935484</v>
      </c>
      <c r="E518" s="785">
        <v>35.294117647058826</v>
      </c>
      <c r="F518" s="783">
        <v>35.65891472868217</v>
      </c>
      <c r="G518" s="785">
        <v>35.897435897435898</v>
      </c>
      <c r="H518" s="783">
        <v>35.897435897435898</v>
      </c>
      <c r="I518" s="785">
        <v>35.897435897435898</v>
      </c>
      <c r="J518" s="788" t="s">
        <v>187</v>
      </c>
      <c r="K518" s="785">
        <v>36.390036423132926</v>
      </c>
      <c r="L518" s="783">
        <v>38.70967741935484</v>
      </c>
      <c r="M518" s="789">
        <v>35.294117647058826</v>
      </c>
      <c r="N518" s="777"/>
      <c r="O518" s="777"/>
      <c r="P518" s="777"/>
    </row>
    <row r="519" spans="1:16" ht="18.75" customHeight="1">
      <c r="A519" s="1050"/>
      <c r="B519" s="544" t="s">
        <v>21</v>
      </c>
      <c r="C519" s="290">
        <v>1</v>
      </c>
      <c r="D519" s="790">
        <v>36.585365853658537</v>
      </c>
      <c r="E519" s="792">
        <v>39.130434782608695</v>
      </c>
      <c r="F519" s="790">
        <v>38.18181818181818</v>
      </c>
      <c r="G519" s="792">
        <v>43.243243243243242</v>
      </c>
      <c r="H519" s="790">
        <v>43.243243243243242</v>
      </c>
      <c r="I519" s="792">
        <v>43.243243243243242</v>
      </c>
      <c r="J519" s="194"/>
      <c r="K519" s="792">
        <v>39.285215515332169</v>
      </c>
      <c r="L519" s="790">
        <v>43.243243243243242</v>
      </c>
      <c r="M519" s="933">
        <v>36.585365853658537</v>
      </c>
      <c r="N519" s="777"/>
      <c r="O519" s="777"/>
      <c r="P519" s="777"/>
    </row>
    <row r="520" spans="1:16" ht="18.75" customHeight="1">
      <c r="A520" s="1050"/>
      <c r="B520" s="544" t="s">
        <v>22</v>
      </c>
      <c r="C520" s="290">
        <v>1</v>
      </c>
      <c r="D520" s="790">
        <v>37.5</v>
      </c>
      <c r="E520" s="792">
        <v>34.666666666666664</v>
      </c>
      <c r="F520" s="790">
        <v>36</v>
      </c>
      <c r="G520" s="792">
        <v>35.121951219512198</v>
      </c>
      <c r="H520" s="790">
        <v>35.121951219512198</v>
      </c>
      <c r="I520" s="792">
        <v>35.121951219512198</v>
      </c>
      <c r="J520" s="194"/>
      <c r="K520" s="792">
        <v>35.822154471544714</v>
      </c>
      <c r="L520" s="790">
        <v>37.5</v>
      </c>
      <c r="M520" s="933">
        <v>34.666666666666664</v>
      </c>
      <c r="N520" s="777"/>
      <c r="O520" s="777"/>
      <c r="P520" s="777"/>
    </row>
    <row r="521" spans="1:16" ht="18.75" customHeight="1">
      <c r="A521" s="1050"/>
      <c r="B521" s="544" t="s">
        <v>23</v>
      </c>
      <c r="C521" s="290">
        <v>1</v>
      </c>
      <c r="D521" s="790">
        <v>30.769230769230774</v>
      </c>
      <c r="E521" s="792">
        <v>31.578947368421051</v>
      </c>
      <c r="F521" s="790">
        <v>37.037037037037038</v>
      </c>
      <c r="G521" s="792">
        <v>33.333333333333336</v>
      </c>
      <c r="H521" s="790">
        <v>33.333333333333336</v>
      </c>
      <c r="I521" s="792">
        <v>33.333333333333336</v>
      </c>
      <c r="J521" s="194"/>
      <c r="K521" s="792">
        <v>33.179637127005549</v>
      </c>
      <c r="L521" s="790">
        <v>37.037037037037038</v>
      </c>
      <c r="M521" s="933">
        <v>30.769230769230774</v>
      </c>
      <c r="N521" s="777"/>
      <c r="O521" s="777"/>
      <c r="P521" s="777"/>
    </row>
    <row r="522" spans="1:16" ht="18.75" customHeight="1">
      <c r="A522" s="1051"/>
      <c r="B522" s="401" t="s">
        <v>148</v>
      </c>
      <c r="C522" s="401">
        <v>1</v>
      </c>
      <c r="D522" s="407">
        <v>35.891068510561041</v>
      </c>
      <c r="E522" s="820">
        <v>35.167541616188807</v>
      </c>
      <c r="F522" s="407">
        <v>36.719442486884347</v>
      </c>
      <c r="G522" s="820">
        <v>36.89899092338117</v>
      </c>
      <c r="H522" s="407">
        <v>36.89899092338117</v>
      </c>
      <c r="I522" s="820">
        <v>36.89899092338117</v>
      </c>
      <c r="J522" s="821"/>
      <c r="K522" s="820">
        <v>36.169260884253838</v>
      </c>
      <c r="L522" s="407">
        <v>36.89899092338117</v>
      </c>
      <c r="M522" s="935">
        <v>35.167541616188807</v>
      </c>
      <c r="N522" s="932"/>
      <c r="O522" s="932"/>
      <c r="P522" s="932"/>
    </row>
    <row r="523" spans="1:16" ht="18.75" customHeight="1">
      <c r="A523" s="1049">
        <v>43383</v>
      </c>
      <c r="B523" s="780" t="s">
        <v>8</v>
      </c>
      <c r="C523" s="781">
        <v>1</v>
      </c>
      <c r="D523" s="783">
        <v>38.70967741935484</v>
      </c>
      <c r="E523" s="785">
        <v>35.294117647058826</v>
      </c>
      <c r="F523" s="783">
        <v>35.65891472868217</v>
      </c>
      <c r="G523" s="785">
        <v>35.897435897435898</v>
      </c>
      <c r="H523" s="783">
        <v>35.897435897435898</v>
      </c>
      <c r="I523" s="785">
        <v>35.897435897435898</v>
      </c>
      <c r="J523" s="788" t="s">
        <v>187</v>
      </c>
      <c r="K523" s="785">
        <v>36.390036423132926</v>
      </c>
      <c r="L523" s="783">
        <v>38.70967741935484</v>
      </c>
      <c r="M523" s="789">
        <v>35.294117647058826</v>
      </c>
      <c r="N523" s="777"/>
      <c r="O523" s="777"/>
      <c r="P523" s="777"/>
    </row>
    <row r="524" spans="1:16" ht="18.75" customHeight="1">
      <c r="A524" s="1050"/>
      <c r="B524" s="544" t="s">
        <v>21</v>
      </c>
      <c r="C524" s="290">
        <v>1</v>
      </c>
      <c r="D524" s="790">
        <v>36.585365853658537</v>
      </c>
      <c r="E524" s="792">
        <v>39.130434782608695</v>
      </c>
      <c r="F524" s="790">
        <v>38.18181818181818</v>
      </c>
      <c r="G524" s="792">
        <v>43.243243243243242</v>
      </c>
      <c r="H524" s="790">
        <v>43.243243243243242</v>
      </c>
      <c r="I524" s="792">
        <v>43.243243243243242</v>
      </c>
      <c r="J524" s="194"/>
      <c r="K524" s="792">
        <v>39.285215515332169</v>
      </c>
      <c r="L524" s="790">
        <v>43.243243243243242</v>
      </c>
      <c r="M524" s="933">
        <v>36.585365853658537</v>
      </c>
      <c r="N524" s="777"/>
      <c r="O524" s="777"/>
      <c r="P524" s="777"/>
    </row>
    <row r="525" spans="1:16" ht="18.75" customHeight="1">
      <c r="A525" s="1050"/>
      <c r="B525" s="544" t="s">
        <v>22</v>
      </c>
      <c r="C525" s="290">
        <v>1</v>
      </c>
      <c r="D525" s="790">
        <v>37.5</v>
      </c>
      <c r="E525" s="792">
        <v>34.666666666666664</v>
      </c>
      <c r="F525" s="790">
        <v>36</v>
      </c>
      <c r="G525" s="792">
        <v>35.121951219512198</v>
      </c>
      <c r="H525" s="790">
        <v>35.121951219512198</v>
      </c>
      <c r="I525" s="792">
        <v>35.121951219512198</v>
      </c>
      <c r="J525" s="194"/>
      <c r="K525" s="792">
        <v>35.822154471544714</v>
      </c>
      <c r="L525" s="790">
        <v>37.5</v>
      </c>
      <c r="M525" s="933">
        <v>34.666666666666664</v>
      </c>
      <c r="N525" s="777"/>
      <c r="O525" s="777"/>
      <c r="P525" s="777"/>
    </row>
    <row r="526" spans="1:16" ht="18.75" customHeight="1">
      <c r="A526" s="1050"/>
      <c r="B526" s="544" t="s">
        <v>23</v>
      </c>
      <c r="C526" s="290">
        <v>1</v>
      </c>
      <c r="D526" s="790">
        <v>30.769230769230774</v>
      </c>
      <c r="E526" s="792">
        <v>31.578947368421051</v>
      </c>
      <c r="F526" s="790">
        <v>37.037037037037038</v>
      </c>
      <c r="G526" s="792">
        <v>33.333333333333336</v>
      </c>
      <c r="H526" s="790">
        <v>33.333333333333336</v>
      </c>
      <c r="I526" s="792">
        <v>33.333333333333336</v>
      </c>
      <c r="J526" s="194"/>
      <c r="K526" s="792">
        <v>33.179637127005549</v>
      </c>
      <c r="L526" s="790">
        <v>37.037037037037038</v>
      </c>
      <c r="M526" s="933">
        <v>30.769230769230774</v>
      </c>
      <c r="N526" s="777"/>
      <c r="O526" s="777"/>
      <c r="P526" s="777"/>
    </row>
    <row r="527" spans="1:16" ht="18.75" customHeight="1">
      <c r="A527" s="1051"/>
      <c r="B527" s="401" t="s">
        <v>148</v>
      </c>
      <c r="C527" s="401">
        <v>1</v>
      </c>
      <c r="D527" s="407">
        <v>35.891068510561041</v>
      </c>
      <c r="E527" s="820">
        <v>35.167541616188807</v>
      </c>
      <c r="F527" s="407">
        <v>36.719442486884347</v>
      </c>
      <c r="G527" s="820">
        <v>36.89899092338117</v>
      </c>
      <c r="H527" s="407">
        <v>36.89899092338117</v>
      </c>
      <c r="I527" s="820">
        <v>36.89899092338117</v>
      </c>
      <c r="J527" s="821"/>
      <c r="K527" s="820">
        <v>36.169260884253838</v>
      </c>
      <c r="L527" s="407">
        <v>36.89899092338117</v>
      </c>
      <c r="M527" s="935">
        <v>35.167541616188807</v>
      </c>
      <c r="N527" s="777"/>
      <c r="O527" s="777"/>
      <c r="P527" s="777"/>
    </row>
    <row r="528" spans="1:16" ht="18.75" customHeight="1">
      <c r="A528" s="1049">
        <v>43382</v>
      </c>
      <c r="B528" s="780" t="s">
        <v>8</v>
      </c>
      <c r="C528" s="781">
        <v>1</v>
      </c>
      <c r="D528" s="783">
        <v>38.70967741935484</v>
      </c>
      <c r="E528" s="785">
        <v>35.294117647058826</v>
      </c>
      <c r="F528" s="783">
        <v>35.65891472868217</v>
      </c>
      <c r="G528" s="785">
        <v>35.897435897435898</v>
      </c>
      <c r="H528" s="783">
        <v>35.897435897435898</v>
      </c>
      <c r="I528" s="785">
        <v>35.897435897435898</v>
      </c>
      <c r="J528" s="788" t="s">
        <v>187</v>
      </c>
      <c r="K528" s="785">
        <v>36.390036423132926</v>
      </c>
      <c r="L528" s="783">
        <v>38.70967741935484</v>
      </c>
      <c r="M528" s="789">
        <v>35.294117647058826</v>
      </c>
      <c r="N528" s="777"/>
      <c r="O528" s="777"/>
      <c r="P528" s="777"/>
    </row>
    <row r="529" spans="1:16" ht="18.75" customHeight="1">
      <c r="A529" s="1050"/>
      <c r="B529" s="544" t="s">
        <v>21</v>
      </c>
      <c r="C529" s="290">
        <v>1</v>
      </c>
      <c r="D529" s="790">
        <v>36.585365853658537</v>
      </c>
      <c r="E529" s="792">
        <v>39.130434782608695</v>
      </c>
      <c r="F529" s="790">
        <v>38.18181818181818</v>
      </c>
      <c r="G529" s="792">
        <v>43.243243243243242</v>
      </c>
      <c r="H529" s="790">
        <v>43.243243243243242</v>
      </c>
      <c r="I529" s="792">
        <v>43.243243243243242</v>
      </c>
      <c r="J529" s="194"/>
      <c r="K529" s="792">
        <v>39.285215515332169</v>
      </c>
      <c r="L529" s="790">
        <v>43.243243243243242</v>
      </c>
      <c r="M529" s="933">
        <v>36.585365853658537</v>
      </c>
      <c r="N529" s="777"/>
      <c r="O529" s="777"/>
      <c r="P529" s="777"/>
    </row>
    <row r="530" spans="1:16" ht="18.75" customHeight="1">
      <c r="A530" s="1050"/>
      <c r="B530" s="544" t="s">
        <v>22</v>
      </c>
      <c r="C530" s="290">
        <v>1</v>
      </c>
      <c r="D530" s="790">
        <v>37.5</v>
      </c>
      <c r="E530" s="792">
        <v>34.666666666666664</v>
      </c>
      <c r="F530" s="790">
        <v>36</v>
      </c>
      <c r="G530" s="792">
        <v>35.121951219512198</v>
      </c>
      <c r="H530" s="790">
        <v>35.121951219512198</v>
      </c>
      <c r="I530" s="792">
        <v>35.121951219512198</v>
      </c>
      <c r="J530" s="194"/>
      <c r="K530" s="792">
        <v>35.822154471544714</v>
      </c>
      <c r="L530" s="790">
        <v>37.5</v>
      </c>
      <c r="M530" s="933">
        <v>34.666666666666664</v>
      </c>
      <c r="N530" s="777"/>
      <c r="O530" s="777"/>
      <c r="P530" s="777"/>
    </row>
    <row r="531" spans="1:16" ht="18.75" customHeight="1">
      <c r="A531" s="1050"/>
      <c r="B531" s="544" t="s">
        <v>23</v>
      </c>
      <c r="C531" s="290">
        <v>1</v>
      </c>
      <c r="D531" s="790">
        <v>30.769230769230774</v>
      </c>
      <c r="E531" s="792">
        <v>31.578947368421051</v>
      </c>
      <c r="F531" s="790">
        <v>37.037037037037038</v>
      </c>
      <c r="G531" s="792">
        <v>33.333333333333336</v>
      </c>
      <c r="H531" s="790">
        <v>33.333333333333336</v>
      </c>
      <c r="I531" s="792">
        <v>33.333333333333336</v>
      </c>
      <c r="J531" s="194"/>
      <c r="K531" s="792">
        <v>33.179637127005549</v>
      </c>
      <c r="L531" s="790">
        <v>37.037037037037038</v>
      </c>
      <c r="M531" s="933">
        <v>30.769230769230774</v>
      </c>
      <c r="N531" s="777"/>
      <c r="O531" s="777"/>
      <c r="P531" s="777"/>
    </row>
    <row r="532" spans="1:16" ht="18.75" customHeight="1">
      <c r="A532" s="1051"/>
      <c r="B532" s="401" t="s">
        <v>148</v>
      </c>
      <c r="C532" s="401">
        <v>1</v>
      </c>
      <c r="D532" s="407">
        <v>35.891068510561041</v>
      </c>
      <c r="E532" s="820">
        <v>35.167541616188807</v>
      </c>
      <c r="F532" s="407">
        <v>36.719442486884347</v>
      </c>
      <c r="G532" s="820">
        <v>36.89899092338117</v>
      </c>
      <c r="H532" s="407">
        <v>36.89899092338117</v>
      </c>
      <c r="I532" s="820">
        <v>36.89899092338117</v>
      </c>
      <c r="J532" s="821"/>
      <c r="K532" s="820">
        <v>36.169260884253838</v>
      </c>
      <c r="L532" s="407">
        <v>36.89899092338117</v>
      </c>
      <c r="M532" s="935">
        <v>35.167541616188807</v>
      </c>
      <c r="N532" s="777"/>
      <c r="O532" s="777"/>
      <c r="P532" s="777"/>
    </row>
    <row r="533" spans="1:16" ht="18.75" customHeight="1">
      <c r="A533" s="1049">
        <v>43381</v>
      </c>
      <c r="B533" s="780" t="s">
        <v>8</v>
      </c>
      <c r="C533" s="781">
        <v>1</v>
      </c>
      <c r="D533" s="783">
        <v>38.70967741935484</v>
      </c>
      <c r="E533" s="785">
        <v>35.294117647058826</v>
      </c>
      <c r="F533" s="783">
        <v>35.65891472868217</v>
      </c>
      <c r="G533" s="785">
        <v>35.897435897435898</v>
      </c>
      <c r="H533" s="783">
        <v>35.897435897435898</v>
      </c>
      <c r="I533" s="785">
        <v>35.897435897435898</v>
      </c>
      <c r="J533" s="788" t="s">
        <v>187</v>
      </c>
      <c r="K533" s="785">
        <v>36.390036423132926</v>
      </c>
      <c r="L533" s="783">
        <v>38.70967741935484</v>
      </c>
      <c r="M533" s="789">
        <v>35.294117647058826</v>
      </c>
      <c r="N533" s="777"/>
      <c r="O533" s="777"/>
      <c r="P533" s="777"/>
    </row>
    <row r="534" spans="1:16" ht="18.75" customHeight="1">
      <c r="A534" s="1050"/>
      <c r="B534" s="544" t="s">
        <v>21</v>
      </c>
      <c r="C534" s="290">
        <v>1</v>
      </c>
      <c r="D534" s="790">
        <v>36.585365853658537</v>
      </c>
      <c r="E534" s="792">
        <v>39.130434782608695</v>
      </c>
      <c r="F534" s="790">
        <v>38.18181818181818</v>
      </c>
      <c r="G534" s="792">
        <v>43.243243243243242</v>
      </c>
      <c r="H534" s="790">
        <v>43.243243243243242</v>
      </c>
      <c r="I534" s="792">
        <v>43.243243243243242</v>
      </c>
      <c r="J534" s="194"/>
      <c r="K534" s="792">
        <v>39.285215515332169</v>
      </c>
      <c r="L534" s="790">
        <v>43.243243243243242</v>
      </c>
      <c r="M534" s="933">
        <v>36.585365853658537</v>
      </c>
      <c r="N534" s="777"/>
      <c r="O534" s="777"/>
      <c r="P534" s="777"/>
    </row>
    <row r="535" spans="1:16" ht="18.75" customHeight="1">
      <c r="A535" s="1050"/>
      <c r="B535" s="544" t="s">
        <v>22</v>
      </c>
      <c r="C535" s="290">
        <v>1</v>
      </c>
      <c r="D535" s="790">
        <v>37.5</v>
      </c>
      <c r="E535" s="792">
        <v>34.666666666666664</v>
      </c>
      <c r="F535" s="790">
        <v>36</v>
      </c>
      <c r="G535" s="792">
        <v>35.121951219512198</v>
      </c>
      <c r="H535" s="790">
        <v>35.121951219512198</v>
      </c>
      <c r="I535" s="792">
        <v>35.121951219512198</v>
      </c>
      <c r="J535" s="194"/>
      <c r="K535" s="792">
        <v>35.822154471544714</v>
      </c>
      <c r="L535" s="790">
        <v>37.5</v>
      </c>
      <c r="M535" s="933">
        <v>34.666666666666664</v>
      </c>
      <c r="N535" s="777"/>
      <c r="O535" s="777"/>
      <c r="P535" s="777"/>
    </row>
    <row r="536" spans="1:16" ht="18.75" customHeight="1">
      <c r="A536" s="1050"/>
      <c r="B536" s="544" t="s">
        <v>23</v>
      </c>
      <c r="C536" s="290">
        <v>1</v>
      </c>
      <c r="D536" s="790">
        <v>30.769230769230774</v>
      </c>
      <c r="E536" s="792">
        <v>31.578947368421051</v>
      </c>
      <c r="F536" s="790">
        <v>37.037037037037038</v>
      </c>
      <c r="G536" s="792">
        <v>33.333333333333336</v>
      </c>
      <c r="H536" s="790">
        <v>33.333333333333336</v>
      </c>
      <c r="I536" s="792">
        <v>33.333333333333336</v>
      </c>
      <c r="J536" s="194"/>
      <c r="K536" s="792">
        <v>33.179637127005549</v>
      </c>
      <c r="L536" s="790">
        <v>37.037037037037038</v>
      </c>
      <c r="M536" s="933">
        <v>30.769230769230774</v>
      </c>
      <c r="N536" s="777"/>
      <c r="O536" s="777"/>
      <c r="P536" s="777"/>
    </row>
    <row r="537" spans="1:16" ht="18.75" customHeight="1">
      <c r="A537" s="1051"/>
      <c r="B537" s="401" t="s">
        <v>148</v>
      </c>
      <c r="C537" s="401">
        <v>1</v>
      </c>
      <c r="D537" s="407">
        <v>35.891068510561041</v>
      </c>
      <c r="E537" s="820">
        <v>35.167541616188807</v>
      </c>
      <c r="F537" s="407">
        <v>36.719442486884347</v>
      </c>
      <c r="G537" s="820">
        <v>36.89899092338117</v>
      </c>
      <c r="H537" s="407">
        <v>36.89899092338117</v>
      </c>
      <c r="I537" s="820">
        <v>36.89899092338117</v>
      </c>
      <c r="J537" s="821"/>
      <c r="K537" s="820">
        <v>36.169260884253838</v>
      </c>
      <c r="L537" s="407">
        <v>36.89899092338117</v>
      </c>
      <c r="M537" s="935">
        <v>35.167541616188807</v>
      </c>
      <c r="N537" s="777"/>
      <c r="O537" s="777"/>
      <c r="P537" s="777"/>
    </row>
    <row r="538" spans="1:16" ht="18.75" customHeight="1">
      <c r="A538" s="1049">
        <v>43379</v>
      </c>
      <c r="B538" s="780" t="s">
        <v>8</v>
      </c>
      <c r="C538" s="781">
        <v>1</v>
      </c>
      <c r="D538" s="783">
        <v>38.70967741935484</v>
      </c>
      <c r="E538" s="785">
        <v>35.294117647058826</v>
      </c>
      <c r="F538" s="783">
        <v>35.65891472868217</v>
      </c>
      <c r="G538" s="785">
        <v>35.897435897435898</v>
      </c>
      <c r="H538" s="783">
        <v>35.897435897435898</v>
      </c>
      <c r="I538" s="785">
        <v>35.897435897435898</v>
      </c>
      <c r="J538" s="788" t="s">
        <v>187</v>
      </c>
      <c r="K538" s="785">
        <v>36.390036423132926</v>
      </c>
      <c r="L538" s="783">
        <v>38.70967741935484</v>
      </c>
      <c r="M538" s="789">
        <v>35.294117647058826</v>
      </c>
      <c r="N538" s="777"/>
      <c r="O538" s="777"/>
      <c r="P538" s="777"/>
    </row>
    <row r="539" spans="1:16" ht="18.75" customHeight="1">
      <c r="A539" s="1050"/>
      <c r="B539" s="544" t="s">
        <v>21</v>
      </c>
      <c r="C539" s="290">
        <v>1</v>
      </c>
      <c r="D539" s="790">
        <v>36.585365853658537</v>
      </c>
      <c r="E539" s="792">
        <v>39.130434782608695</v>
      </c>
      <c r="F539" s="790">
        <v>38.18181818181818</v>
      </c>
      <c r="G539" s="792">
        <v>43.243243243243242</v>
      </c>
      <c r="H539" s="790">
        <v>43.243243243243242</v>
      </c>
      <c r="I539" s="792">
        <v>43.243243243243242</v>
      </c>
      <c r="J539" s="194"/>
      <c r="K539" s="792">
        <v>39.285215515332169</v>
      </c>
      <c r="L539" s="790">
        <v>43.243243243243242</v>
      </c>
      <c r="M539" s="933">
        <v>36.585365853658537</v>
      </c>
      <c r="N539" s="777"/>
      <c r="O539" s="777"/>
      <c r="P539" s="777"/>
    </row>
    <row r="540" spans="1:16" ht="18.75" customHeight="1">
      <c r="A540" s="1050"/>
      <c r="B540" s="544" t="s">
        <v>22</v>
      </c>
      <c r="C540" s="290">
        <v>1</v>
      </c>
      <c r="D540" s="790">
        <v>37.5</v>
      </c>
      <c r="E540" s="792">
        <v>34.666666666666664</v>
      </c>
      <c r="F540" s="790">
        <v>36</v>
      </c>
      <c r="G540" s="792">
        <v>35.121951219512198</v>
      </c>
      <c r="H540" s="790">
        <v>35.121951219512198</v>
      </c>
      <c r="I540" s="792">
        <v>35.121951219512198</v>
      </c>
      <c r="J540" s="194"/>
      <c r="K540" s="792">
        <v>35.822154471544714</v>
      </c>
      <c r="L540" s="790">
        <v>37.5</v>
      </c>
      <c r="M540" s="933">
        <v>34.666666666666664</v>
      </c>
      <c r="N540" s="777"/>
      <c r="O540" s="777"/>
      <c r="P540" s="777"/>
    </row>
    <row r="541" spans="1:16" ht="18.75" customHeight="1">
      <c r="A541" s="1050"/>
      <c r="B541" s="544" t="s">
        <v>23</v>
      </c>
      <c r="C541" s="290">
        <v>1</v>
      </c>
      <c r="D541" s="790">
        <v>30.769230769230774</v>
      </c>
      <c r="E541" s="792">
        <v>31.578947368421051</v>
      </c>
      <c r="F541" s="790">
        <v>37.037037037037038</v>
      </c>
      <c r="G541" s="792">
        <v>33.333333333333336</v>
      </c>
      <c r="H541" s="790">
        <v>33.333333333333336</v>
      </c>
      <c r="I541" s="792">
        <v>33.333333333333336</v>
      </c>
      <c r="J541" s="194"/>
      <c r="K541" s="792">
        <v>33.179637127005549</v>
      </c>
      <c r="L541" s="790">
        <v>37.037037037037038</v>
      </c>
      <c r="M541" s="933">
        <v>30.769230769230774</v>
      </c>
      <c r="N541" s="777"/>
      <c r="O541" s="777"/>
      <c r="P541" s="777"/>
    </row>
    <row r="542" spans="1:16" ht="18.75" customHeight="1">
      <c r="A542" s="1051"/>
      <c r="B542" s="401" t="s">
        <v>148</v>
      </c>
      <c r="C542" s="401">
        <v>1</v>
      </c>
      <c r="D542" s="407">
        <v>35.891068510561041</v>
      </c>
      <c r="E542" s="820">
        <v>35.167541616188807</v>
      </c>
      <c r="F542" s="407">
        <v>36.719442486884347</v>
      </c>
      <c r="G542" s="820">
        <v>36.89899092338117</v>
      </c>
      <c r="H542" s="407">
        <v>36.89899092338117</v>
      </c>
      <c r="I542" s="820">
        <v>36.89899092338117</v>
      </c>
      <c r="J542" s="821"/>
      <c r="K542" s="820">
        <v>36.169260884253838</v>
      </c>
      <c r="L542" s="407">
        <v>36.89899092338117</v>
      </c>
      <c r="M542" s="935">
        <v>35.167541616188807</v>
      </c>
      <c r="N542" s="777"/>
      <c r="O542" s="777"/>
      <c r="P542" s="777"/>
    </row>
    <row r="543" spans="1:16" ht="18.75" customHeight="1">
      <c r="A543" s="1049">
        <v>43378.542002314818</v>
      </c>
      <c r="B543" s="780" t="s">
        <v>8</v>
      </c>
      <c r="C543" s="781">
        <v>1</v>
      </c>
      <c r="D543" s="783" t="e">
        <f t="shared" ref="D543:D546" si="9">#REF!</f>
        <v>#REF!</v>
      </c>
      <c r="E543" s="785" t="e">
        <f>'[1]BANANA SAMPLING'!G14</f>
        <v>#REF!</v>
      </c>
      <c r="F543" s="783" t="e">
        <f>AVERAGE(#REF!)</f>
        <v>#REF!</v>
      </c>
      <c r="G543" s="785">
        <v>35.897435897435898</v>
      </c>
      <c r="H543" s="783">
        <v>35.897435897435898</v>
      </c>
      <c r="I543" s="785">
        <f t="shared" ref="I543:I557" si="10">H543</f>
        <v>35.897435897435898</v>
      </c>
      <c r="J543" s="788" t="s">
        <v>187</v>
      </c>
      <c r="K543" s="785" t="e">
        <f t="shared" ref="K543:K550" si="11">AVERAGE(D543,E543,F543,H543)</f>
        <v>#REF!</v>
      </c>
      <c r="L543" s="783" t="e">
        <f t="shared" ref="L543:L550" si="12">MAX(D543,E543,F543,H543)</f>
        <v>#REF!</v>
      </c>
      <c r="M543" s="789" t="e">
        <f t="shared" ref="M543:M550" si="13">MIN(D543,E543,F543,H543)</f>
        <v>#REF!</v>
      </c>
      <c r="N543" s="777"/>
      <c r="O543" s="777"/>
      <c r="P543" s="777"/>
    </row>
    <row r="544" spans="1:16" ht="18.75" customHeight="1">
      <c r="A544" s="1050"/>
      <c r="B544" s="544" t="s">
        <v>21</v>
      </c>
      <c r="C544" s="290">
        <v>1</v>
      </c>
      <c r="D544" s="790" t="e">
        <f t="shared" si="9"/>
        <v>#REF!</v>
      </c>
      <c r="E544" s="792" t="e">
        <f>'[1]BANANA SAMPLING'!M14</f>
        <v>#REF!</v>
      </c>
      <c r="F544" s="790" t="e">
        <f t="shared" ref="F544:F546" si="14">#REF!</f>
        <v>#REF!</v>
      </c>
      <c r="G544" s="792">
        <v>43.243243243243242</v>
      </c>
      <c r="H544" s="790">
        <v>43.243243243243242</v>
      </c>
      <c r="I544" s="792">
        <f t="shared" si="10"/>
        <v>43.243243243243242</v>
      </c>
      <c r="J544" s="194"/>
      <c r="K544" s="792" t="e">
        <f t="shared" si="11"/>
        <v>#REF!</v>
      </c>
      <c r="L544" s="790" t="e">
        <f t="shared" si="12"/>
        <v>#REF!</v>
      </c>
      <c r="M544" s="933" t="e">
        <f t="shared" si="13"/>
        <v>#REF!</v>
      </c>
      <c r="N544" s="777"/>
      <c r="O544" s="777"/>
      <c r="P544" s="777"/>
    </row>
    <row r="545" spans="1:16" ht="18.75" customHeight="1">
      <c r="A545" s="1050"/>
      <c r="B545" s="544" t="s">
        <v>22</v>
      </c>
      <c r="C545" s="290">
        <v>1</v>
      </c>
      <c r="D545" s="790" t="e">
        <f t="shared" si="9"/>
        <v>#REF!</v>
      </c>
      <c r="E545" s="792" t="e">
        <f>'[1]BANANA SAMPLING'!S14</f>
        <v>#REF!</v>
      </c>
      <c r="F545" s="790" t="e">
        <f t="shared" si="14"/>
        <v>#REF!</v>
      </c>
      <c r="G545" s="792">
        <v>35.121951219512198</v>
      </c>
      <c r="H545" s="790">
        <v>35.121951219512198</v>
      </c>
      <c r="I545" s="792">
        <f t="shared" si="10"/>
        <v>35.121951219512198</v>
      </c>
      <c r="J545" s="194"/>
      <c r="K545" s="792" t="e">
        <f t="shared" si="11"/>
        <v>#REF!</v>
      </c>
      <c r="L545" s="790" t="e">
        <f t="shared" si="12"/>
        <v>#REF!</v>
      </c>
      <c r="M545" s="933" t="e">
        <f t="shared" si="13"/>
        <v>#REF!</v>
      </c>
      <c r="N545" s="777"/>
      <c r="O545" s="777"/>
      <c r="P545" s="777"/>
    </row>
    <row r="546" spans="1:16" ht="18.75" customHeight="1">
      <c r="A546" s="1050"/>
      <c r="B546" s="544" t="s">
        <v>23</v>
      </c>
      <c r="C546" s="290">
        <v>1</v>
      </c>
      <c r="D546" s="790" t="e">
        <f t="shared" si="9"/>
        <v>#REF!</v>
      </c>
      <c r="E546" s="792" t="e">
        <f>'[1]BANANA SAMPLING'!S16</f>
        <v>#REF!</v>
      </c>
      <c r="F546" s="790" t="e">
        <f t="shared" si="14"/>
        <v>#REF!</v>
      </c>
      <c r="G546" s="792">
        <v>33.333333333333336</v>
      </c>
      <c r="H546" s="790">
        <v>33.333333333333336</v>
      </c>
      <c r="I546" s="792">
        <f t="shared" si="10"/>
        <v>33.333333333333336</v>
      </c>
      <c r="J546" s="194"/>
      <c r="K546" s="792" t="e">
        <f t="shared" si="11"/>
        <v>#REF!</v>
      </c>
      <c r="L546" s="790" t="e">
        <f t="shared" si="12"/>
        <v>#REF!</v>
      </c>
      <c r="M546" s="933" t="e">
        <f t="shared" si="13"/>
        <v>#REF!</v>
      </c>
      <c r="N546" s="777"/>
      <c r="O546" s="777"/>
      <c r="P546" s="777"/>
    </row>
    <row r="547" spans="1:16" ht="18.75" customHeight="1">
      <c r="A547" s="1051"/>
      <c r="B547" s="401" t="s">
        <v>148</v>
      </c>
      <c r="C547" s="401">
        <v>1</v>
      </c>
      <c r="D547" s="407" t="e">
        <f t="shared" ref="D547:F547" si="15">AVERAGE(D543:D546)</f>
        <v>#REF!</v>
      </c>
      <c r="E547" s="820" t="e">
        <f t="shared" si="15"/>
        <v>#REF!</v>
      </c>
      <c r="F547" s="407" t="e">
        <f t="shared" si="15"/>
        <v>#REF!</v>
      </c>
      <c r="G547" s="820">
        <f>H547</f>
        <v>36.89899092338117</v>
      </c>
      <c r="H547" s="407">
        <f>AVERAGE(H543:H546)</f>
        <v>36.89899092338117</v>
      </c>
      <c r="I547" s="820">
        <f t="shared" si="10"/>
        <v>36.89899092338117</v>
      </c>
      <c r="J547" s="821"/>
      <c r="K547" s="820" t="e">
        <f t="shared" si="11"/>
        <v>#REF!</v>
      </c>
      <c r="L547" s="407" t="e">
        <f t="shared" si="12"/>
        <v>#REF!</v>
      </c>
      <c r="M547" s="935" t="e">
        <f t="shared" si="13"/>
        <v>#REF!</v>
      </c>
      <c r="N547" s="777"/>
      <c r="O547" s="777"/>
      <c r="P547" s="777"/>
    </row>
    <row r="548" spans="1:16" ht="18.75" customHeight="1">
      <c r="A548" s="1049">
        <v>43377.542006585645</v>
      </c>
      <c r="B548" s="780" t="s">
        <v>8</v>
      </c>
      <c r="C548" s="781">
        <v>1</v>
      </c>
      <c r="D548" s="783" t="e">
        <f t="shared" ref="D548:D551" si="16">#REF!</f>
        <v>#REF!</v>
      </c>
      <c r="E548" s="785" t="e">
        <f>'[1]BANANA SAMPLING'!G14</f>
        <v>#REF!</v>
      </c>
      <c r="F548" s="783" t="e">
        <f>AVERAGE(#REF!)</f>
        <v>#REF!</v>
      </c>
      <c r="G548" s="785">
        <v>35.992243984446716</v>
      </c>
      <c r="H548" s="783">
        <v>36.485079167126749</v>
      </c>
      <c r="I548" s="785">
        <f t="shared" si="10"/>
        <v>36.485079167126749</v>
      </c>
      <c r="J548" s="788" t="s">
        <v>187</v>
      </c>
      <c r="K548" s="785" t="e">
        <f t="shared" si="11"/>
        <v>#REF!</v>
      </c>
      <c r="L548" s="783" t="e">
        <f t="shared" si="12"/>
        <v>#REF!</v>
      </c>
      <c r="M548" s="789" t="e">
        <f t="shared" si="13"/>
        <v>#REF!</v>
      </c>
      <c r="N548" s="777"/>
      <c r="O548" s="777"/>
      <c r="P548" s="777"/>
    </row>
    <row r="549" spans="1:16" ht="18.75" customHeight="1">
      <c r="A549" s="1050"/>
      <c r="B549" s="544" t="s">
        <v>21</v>
      </c>
      <c r="C549" s="290">
        <v>1</v>
      </c>
      <c r="D549" s="790" t="e">
        <f t="shared" si="16"/>
        <v>#REF!</v>
      </c>
      <c r="E549" s="792" t="e">
        <f>'[1]BANANA SAMPLING'!M14</f>
        <v>#REF!</v>
      </c>
      <c r="F549" s="790" t="e">
        <f t="shared" ref="F549:F551" si="17">#REF!</f>
        <v>#REF!</v>
      </c>
      <c r="G549" s="792">
        <v>37.070647931303661</v>
      </c>
      <c r="H549" s="790">
        <v>38.583983499237739</v>
      </c>
      <c r="I549" s="792">
        <f t="shared" si="10"/>
        <v>38.583983499237739</v>
      </c>
      <c r="J549" s="194"/>
      <c r="K549" s="792" t="e">
        <f t="shared" si="11"/>
        <v>#REF!</v>
      </c>
      <c r="L549" s="790" t="e">
        <f t="shared" si="12"/>
        <v>#REF!</v>
      </c>
      <c r="M549" s="933" t="e">
        <f t="shared" si="13"/>
        <v>#REF!</v>
      </c>
      <c r="N549" s="777"/>
      <c r="O549" s="777"/>
      <c r="P549" s="777"/>
    </row>
    <row r="550" spans="1:16" ht="18.75" customHeight="1">
      <c r="A550" s="1050"/>
      <c r="B550" s="544" t="s">
        <v>22</v>
      </c>
      <c r="C550" s="290">
        <v>1</v>
      </c>
      <c r="D550" s="790" t="e">
        <f t="shared" si="16"/>
        <v>#REF!</v>
      </c>
      <c r="E550" s="792" t="e">
        <f>'[1]BANANA SAMPLING'!S14</f>
        <v>#REF!</v>
      </c>
      <c r="F550" s="790" t="e">
        <f t="shared" si="17"/>
        <v>#REF!</v>
      </c>
      <c r="G550" s="792">
        <v>34.246999612853273</v>
      </c>
      <c r="H550" s="790">
        <v>35.313131313131315</v>
      </c>
      <c r="I550" s="792">
        <f t="shared" si="10"/>
        <v>35.313131313131315</v>
      </c>
      <c r="J550" s="194"/>
      <c r="K550" s="792" t="e">
        <f t="shared" si="11"/>
        <v>#REF!</v>
      </c>
      <c r="L550" s="790" t="e">
        <f t="shared" si="12"/>
        <v>#REF!</v>
      </c>
      <c r="M550" s="933" t="e">
        <f t="shared" si="13"/>
        <v>#REF!</v>
      </c>
      <c r="N550" s="777"/>
      <c r="O550" s="777"/>
      <c r="P550" s="777"/>
    </row>
    <row r="551" spans="1:16" ht="18.75" customHeight="1">
      <c r="A551" s="1050"/>
      <c r="B551" s="544" t="s">
        <v>23</v>
      </c>
      <c r="C551" s="290">
        <v>1</v>
      </c>
      <c r="D551" s="790" t="e">
        <f t="shared" si="16"/>
        <v>#REF!</v>
      </c>
      <c r="E551" s="792">
        <v>34.483633193310617</v>
      </c>
      <c r="F551" s="790" t="e">
        <f t="shared" si="17"/>
        <v>#REF!</v>
      </c>
      <c r="G551" s="792">
        <v>32.716049382716051</v>
      </c>
      <c r="H551" s="790">
        <v>36.147186147186154</v>
      </c>
      <c r="I551" s="792">
        <f t="shared" si="10"/>
        <v>36.147186147186154</v>
      </c>
      <c r="J551" s="194"/>
      <c r="K551" s="792">
        <v>34.839223858106628</v>
      </c>
      <c r="L551" s="790">
        <v>35.313131313131315</v>
      </c>
      <c r="M551" s="933">
        <v>34.246999612853273</v>
      </c>
      <c r="N551" s="777"/>
      <c r="O551" s="777"/>
      <c r="P551" s="777"/>
    </row>
    <row r="552" spans="1:16" ht="18.75" customHeight="1">
      <c r="A552" s="1051"/>
      <c r="B552" s="401" t="s">
        <v>148</v>
      </c>
      <c r="C552" s="401">
        <v>1</v>
      </c>
      <c r="D552" s="407" t="e">
        <f t="shared" ref="D552:F552" si="18">AVERAGE(D548:D551)</f>
        <v>#REF!</v>
      </c>
      <c r="E552" s="820" t="e">
        <f t="shared" si="18"/>
        <v>#REF!</v>
      </c>
      <c r="F552" s="407" t="e">
        <f t="shared" si="18"/>
        <v>#REF!</v>
      </c>
      <c r="G552" s="820">
        <f>H552</f>
        <v>36.632345031670489</v>
      </c>
      <c r="H552" s="407">
        <f>AVERAGE(H548:H551)</f>
        <v>36.632345031670489</v>
      </c>
      <c r="I552" s="820">
        <f t="shared" si="10"/>
        <v>36.632345031670489</v>
      </c>
      <c r="J552" s="821"/>
      <c r="K552" s="820" t="e">
        <f t="shared" ref="K552:K557" si="19">AVERAGE(D552,E552,F552,H552)</f>
        <v>#REF!</v>
      </c>
      <c r="L552" s="407" t="e">
        <f t="shared" ref="L552:L557" si="20">MAX(D552,E552,F552,H552)</f>
        <v>#REF!</v>
      </c>
      <c r="M552" s="935" t="e">
        <f t="shared" ref="M552:M557" si="21">MIN(D552,E552,F552,H552)</f>
        <v>#REF!</v>
      </c>
      <c r="N552" s="777"/>
      <c r="O552" s="777"/>
      <c r="P552" s="777"/>
    </row>
    <row r="553" spans="1:16" ht="18.75" customHeight="1">
      <c r="A553" s="1049" t="s">
        <v>190</v>
      </c>
      <c r="B553" s="780" t="s">
        <v>8</v>
      </c>
      <c r="C553" s="781">
        <v>1</v>
      </c>
      <c r="D553" s="783" t="e">
        <f t="shared" ref="D553:D556" si="22">#REF!</f>
        <v>#REF!</v>
      </c>
      <c r="E553" s="785" t="e">
        <f>'[1]BANANA SAMPLING'!G14</f>
        <v>#REF!</v>
      </c>
      <c r="F553" s="783" t="e">
        <f>AVERAGE(#REF!)</f>
        <v>#REF!</v>
      </c>
      <c r="G553" s="785">
        <v>35.992243984446716</v>
      </c>
      <c r="H553" s="783">
        <v>35.992243984446716</v>
      </c>
      <c r="I553" s="785">
        <f t="shared" si="10"/>
        <v>35.992243984446716</v>
      </c>
      <c r="J553" s="788" t="s">
        <v>187</v>
      </c>
      <c r="K553" s="785" t="e">
        <f t="shared" si="19"/>
        <v>#REF!</v>
      </c>
      <c r="L553" s="783" t="e">
        <f t="shared" si="20"/>
        <v>#REF!</v>
      </c>
      <c r="M553" s="789" t="e">
        <f t="shared" si="21"/>
        <v>#REF!</v>
      </c>
      <c r="N553" s="777"/>
      <c r="O553" s="777"/>
      <c r="P553" s="777"/>
    </row>
    <row r="554" spans="1:16" ht="18.75" customHeight="1">
      <c r="A554" s="1050"/>
      <c r="B554" s="544" t="s">
        <v>21</v>
      </c>
      <c r="C554" s="290">
        <v>1</v>
      </c>
      <c r="D554" s="790" t="e">
        <f t="shared" si="22"/>
        <v>#REF!</v>
      </c>
      <c r="E554" s="792" t="e">
        <f>'[1]BANANA SAMPLING'!M14</f>
        <v>#REF!</v>
      </c>
      <c r="F554" s="790" t="e">
        <f t="shared" ref="F554:F556" si="23">#REF!</f>
        <v>#REF!</v>
      </c>
      <c r="G554" s="792">
        <v>37.070647931303661</v>
      </c>
      <c r="H554" s="790">
        <v>37.070647931303661</v>
      </c>
      <c r="I554" s="792">
        <f t="shared" si="10"/>
        <v>37.070647931303661</v>
      </c>
      <c r="J554" s="194"/>
      <c r="K554" s="792" t="e">
        <f t="shared" si="19"/>
        <v>#REF!</v>
      </c>
      <c r="L554" s="790" t="e">
        <f t="shared" si="20"/>
        <v>#REF!</v>
      </c>
      <c r="M554" s="933" t="e">
        <f t="shared" si="21"/>
        <v>#REF!</v>
      </c>
      <c r="N554" s="777"/>
      <c r="O554" s="777"/>
      <c r="P554" s="777"/>
    </row>
    <row r="555" spans="1:16" ht="18.75" customHeight="1">
      <c r="A555" s="1050"/>
      <c r="B555" s="544" t="s">
        <v>22</v>
      </c>
      <c r="C555" s="290">
        <v>1</v>
      </c>
      <c r="D555" s="790" t="e">
        <f t="shared" si="22"/>
        <v>#REF!</v>
      </c>
      <c r="E555" s="792" t="e">
        <f>'[1]BANANA SAMPLING'!S14</f>
        <v>#REF!</v>
      </c>
      <c r="F555" s="790" t="e">
        <f t="shared" si="23"/>
        <v>#REF!</v>
      </c>
      <c r="G555" s="792">
        <v>34.246999612853273</v>
      </c>
      <c r="H555" s="790">
        <v>34.246999612853273</v>
      </c>
      <c r="I555" s="792">
        <f t="shared" si="10"/>
        <v>34.246999612853273</v>
      </c>
      <c r="J555" s="194"/>
      <c r="K555" s="792" t="e">
        <f t="shared" si="19"/>
        <v>#REF!</v>
      </c>
      <c r="L555" s="790" t="e">
        <f t="shared" si="20"/>
        <v>#REF!</v>
      </c>
      <c r="M555" s="933" t="e">
        <f t="shared" si="21"/>
        <v>#REF!</v>
      </c>
      <c r="N555" s="777"/>
      <c r="O555" s="777"/>
      <c r="P555" s="777"/>
    </row>
    <row r="556" spans="1:16" ht="18.75" customHeight="1">
      <c r="A556" s="1050"/>
      <c r="B556" s="544" t="s">
        <v>23</v>
      </c>
      <c r="C556" s="290">
        <v>1</v>
      </c>
      <c r="D556" s="790" t="e">
        <f t="shared" si="22"/>
        <v>#REF!</v>
      </c>
      <c r="E556" s="792" t="e">
        <f>'[1]BANANA SAMPLING'!S16</f>
        <v>#REF!</v>
      </c>
      <c r="F556" s="790" t="e">
        <f t="shared" si="23"/>
        <v>#REF!</v>
      </c>
      <c r="G556" s="792">
        <v>32.716049382716051</v>
      </c>
      <c r="H556" s="790">
        <v>32.716049382716051</v>
      </c>
      <c r="I556" s="792">
        <f t="shared" si="10"/>
        <v>32.716049382716051</v>
      </c>
      <c r="J556" s="194"/>
      <c r="K556" s="792" t="e">
        <f t="shared" si="19"/>
        <v>#REF!</v>
      </c>
      <c r="L556" s="790" t="e">
        <f t="shared" si="20"/>
        <v>#REF!</v>
      </c>
      <c r="M556" s="933" t="e">
        <f t="shared" si="21"/>
        <v>#REF!</v>
      </c>
      <c r="N556" s="777"/>
      <c r="O556" s="777"/>
      <c r="P556" s="777"/>
    </row>
    <row r="557" spans="1:16" ht="18.75" customHeight="1">
      <c r="A557" s="1051"/>
      <c r="B557" s="401" t="s">
        <v>148</v>
      </c>
      <c r="C557" s="401">
        <v>1</v>
      </c>
      <c r="D557" s="407" t="e">
        <f t="shared" ref="D557:F557" si="24">AVERAGE(D553:D556)</f>
        <v>#REF!</v>
      </c>
      <c r="E557" s="820" t="e">
        <f t="shared" si="24"/>
        <v>#REF!</v>
      </c>
      <c r="F557" s="407" t="e">
        <f t="shared" si="24"/>
        <v>#REF!</v>
      </c>
      <c r="G557" s="820">
        <f>H557</f>
        <v>35.006485227829927</v>
      </c>
      <c r="H557" s="407">
        <f>AVERAGE(H553:H556)</f>
        <v>35.006485227829927</v>
      </c>
      <c r="I557" s="820">
        <f t="shared" si="10"/>
        <v>35.006485227829927</v>
      </c>
      <c r="J557" s="821"/>
      <c r="K557" s="820" t="e">
        <f t="shared" si="19"/>
        <v>#REF!</v>
      </c>
      <c r="L557" s="407" t="e">
        <f t="shared" si="20"/>
        <v>#REF!</v>
      </c>
      <c r="M557" s="935" t="e">
        <f t="shared" si="21"/>
        <v>#REF!</v>
      </c>
      <c r="N557" s="777"/>
      <c r="O557" s="777"/>
      <c r="P557" s="777"/>
    </row>
    <row r="558" spans="1:16" ht="18.75" customHeight="1">
      <c r="A558" s="1049" t="s">
        <v>191</v>
      </c>
      <c r="B558" s="780" t="s">
        <v>8</v>
      </c>
      <c r="C558" s="781">
        <v>1</v>
      </c>
      <c r="D558" s="783">
        <v>38.70967741935484</v>
      </c>
      <c r="E558" s="785">
        <v>35.294117647058826</v>
      </c>
      <c r="F558" s="783">
        <v>35.65891472868217</v>
      </c>
      <c r="G558" s="785">
        <v>35.897435897435898</v>
      </c>
      <c r="H558" s="783">
        <v>35.897435897435898</v>
      </c>
      <c r="I558" s="785">
        <v>35.897435897435898</v>
      </c>
      <c r="J558" s="788" t="s">
        <v>187</v>
      </c>
      <c r="K558" s="785">
        <v>36.390036423132926</v>
      </c>
      <c r="L558" s="783">
        <v>38.70967741935484</v>
      </c>
      <c r="M558" s="789">
        <v>35.294117647058826</v>
      </c>
      <c r="N558" s="777"/>
      <c r="O558" s="777"/>
      <c r="P558" s="777"/>
    </row>
    <row r="559" spans="1:16" ht="18.75" customHeight="1">
      <c r="A559" s="1050"/>
      <c r="B559" s="544" t="s">
        <v>21</v>
      </c>
      <c r="C559" s="290">
        <v>1</v>
      </c>
      <c r="D559" s="790">
        <v>36.585365853658537</v>
      </c>
      <c r="E559" s="792">
        <v>39.130434782608695</v>
      </c>
      <c r="F559" s="790">
        <v>38.18181818181818</v>
      </c>
      <c r="G559" s="792">
        <v>43.243243243243242</v>
      </c>
      <c r="H559" s="790">
        <v>43.243243243243242</v>
      </c>
      <c r="I559" s="792">
        <v>43.243243243243242</v>
      </c>
      <c r="J559" s="194"/>
      <c r="K559" s="792">
        <v>39.285215515332169</v>
      </c>
      <c r="L559" s="790">
        <v>43.243243243243242</v>
      </c>
      <c r="M559" s="933">
        <v>36.585365853658537</v>
      </c>
      <c r="N559" s="777"/>
      <c r="O559" s="777"/>
      <c r="P559" s="777"/>
    </row>
    <row r="560" spans="1:16" ht="18.75" customHeight="1">
      <c r="A560" s="1050"/>
      <c r="B560" s="544" t="s">
        <v>22</v>
      </c>
      <c r="C560" s="290">
        <v>1</v>
      </c>
      <c r="D560" s="790">
        <v>37.5</v>
      </c>
      <c r="E560" s="792">
        <v>34.666666666666664</v>
      </c>
      <c r="F560" s="790">
        <v>36</v>
      </c>
      <c r="G560" s="792">
        <v>35.121951219512198</v>
      </c>
      <c r="H560" s="790">
        <v>35.121951219512198</v>
      </c>
      <c r="I560" s="792">
        <v>35.121951219512198</v>
      </c>
      <c r="J560" s="194"/>
      <c r="K560" s="792">
        <v>35.822154471544714</v>
      </c>
      <c r="L560" s="790">
        <v>37.5</v>
      </c>
      <c r="M560" s="933">
        <v>34.666666666666664</v>
      </c>
      <c r="N560" s="777"/>
      <c r="O560" s="777"/>
      <c r="P560" s="777"/>
    </row>
    <row r="561" spans="1:16" ht="18.75" customHeight="1">
      <c r="A561" s="1050"/>
      <c r="B561" s="544" t="s">
        <v>23</v>
      </c>
      <c r="C561" s="290">
        <v>1</v>
      </c>
      <c r="D561" s="790">
        <v>30.769230769230774</v>
      </c>
      <c r="E561" s="792">
        <v>31.578947368421051</v>
      </c>
      <c r="F561" s="790">
        <v>37.037037037037038</v>
      </c>
      <c r="G561" s="792">
        <v>33.333333333333336</v>
      </c>
      <c r="H561" s="790">
        <v>33.333333333333336</v>
      </c>
      <c r="I561" s="792">
        <v>33.333333333333336</v>
      </c>
      <c r="J561" s="194"/>
      <c r="K561" s="792">
        <v>33.179637127005549</v>
      </c>
      <c r="L561" s="790">
        <v>37.037037037037038</v>
      </c>
      <c r="M561" s="933">
        <v>30.769230769230774</v>
      </c>
      <c r="N561" s="777"/>
      <c r="O561" s="777"/>
      <c r="P561" s="777"/>
    </row>
    <row r="562" spans="1:16" ht="18.75" customHeight="1">
      <c r="A562" s="1051"/>
      <c r="B562" s="401" t="s">
        <v>148</v>
      </c>
      <c r="C562" s="401">
        <v>1</v>
      </c>
      <c r="D562" s="407">
        <v>35.891068510561041</v>
      </c>
      <c r="E562" s="820">
        <v>35.167541616188807</v>
      </c>
      <c r="F562" s="407">
        <v>36.719442486884347</v>
      </c>
      <c r="G562" s="820">
        <v>36.89899092338117</v>
      </c>
      <c r="H562" s="407">
        <v>36.89899092338117</v>
      </c>
      <c r="I562" s="820">
        <v>36.89899092338117</v>
      </c>
      <c r="J562" s="821"/>
      <c r="K562" s="820">
        <v>36.169260884253838</v>
      </c>
      <c r="L562" s="407">
        <v>36.89899092338117</v>
      </c>
      <c r="M562" s="935">
        <v>35.167541616188807</v>
      </c>
      <c r="N562" s="777"/>
      <c r="O562" s="777"/>
      <c r="P562" s="777"/>
    </row>
    <row r="563" spans="1:16" ht="18.75" customHeight="1">
      <c r="A563" s="1049" t="s">
        <v>192</v>
      </c>
      <c r="B563" s="780" t="s">
        <v>8</v>
      </c>
      <c r="C563" s="781">
        <v>1</v>
      </c>
      <c r="D563" s="783" t="e">
        <f t="shared" ref="D563:D566" si="25">#REF!</f>
        <v>#REF!</v>
      </c>
      <c r="E563" s="785" t="e">
        <f>'[1]BANANA SAMPLING'!G14</f>
        <v>#REF!</v>
      </c>
      <c r="F563" s="783" t="e">
        <f>AVERAGE(#REF!)</f>
        <v>#REF!</v>
      </c>
      <c r="G563" s="785" t="e">
        <f t="shared" ref="G563:G567" si="26">G3</f>
        <v>#REF!</v>
      </c>
      <c r="H563" s="783">
        <v>36.485079167126749</v>
      </c>
      <c r="I563" s="785" t="e">
        <f t="shared" ref="I563:I567" si="27">I3</f>
        <v>#REF!</v>
      </c>
      <c r="J563" s="788" t="s">
        <v>187</v>
      </c>
      <c r="K563" s="785" t="e">
        <f t="shared" ref="K563:K567" si="28">AVERAGE(D563,E563,F563,H563)</f>
        <v>#REF!</v>
      </c>
      <c r="L563" s="783" t="e">
        <f t="shared" ref="L563:L567" si="29">MAX(D563,E563,F563,H563)</f>
        <v>#REF!</v>
      </c>
      <c r="M563" s="789" t="e">
        <f t="shared" ref="M563:M567" si="30">MIN(D563,E563,F563,H563)</f>
        <v>#REF!</v>
      </c>
      <c r="N563" s="777"/>
      <c r="O563" s="777"/>
      <c r="P563" s="777"/>
    </row>
    <row r="564" spans="1:16" ht="18.75" customHeight="1">
      <c r="A564" s="1050"/>
      <c r="B564" s="544" t="s">
        <v>21</v>
      </c>
      <c r="C564" s="290">
        <v>1</v>
      </c>
      <c r="D564" s="790" t="e">
        <f t="shared" si="25"/>
        <v>#REF!</v>
      </c>
      <c r="E564" s="792" t="e">
        <f>'[1]BANANA SAMPLING'!M14</f>
        <v>#REF!</v>
      </c>
      <c r="F564" s="790" t="e">
        <f t="shared" ref="F564:F566" si="31">#REF!</f>
        <v>#REF!</v>
      </c>
      <c r="G564" s="792" t="e">
        <f t="shared" si="26"/>
        <v>#REF!</v>
      </c>
      <c r="H564" s="790">
        <v>38.583983499237739</v>
      </c>
      <c r="I564" s="792" t="e">
        <f t="shared" si="27"/>
        <v>#REF!</v>
      </c>
      <c r="J564" s="194"/>
      <c r="K564" s="792" t="e">
        <f t="shared" si="28"/>
        <v>#REF!</v>
      </c>
      <c r="L564" s="790" t="e">
        <f t="shared" si="29"/>
        <v>#REF!</v>
      </c>
      <c r="M564" s="933" t="e">
        <f t="shared" si="30"/>
        <v>#REF!</v>
      </c>
      <c r="N564" s="777"/>
      <c r="O564" s="777"/>
      <c r="P564" s="777"/>
    </row>
    <row r="565" spans="1:16" ht="18.75" customHeight="1">
      <c r="A565" s="1050"/>
      <c r="B565" s="544" t="s">
        <v>22</v>
      </c>
      <c r="C565" s="290">
        <v>1</v>
      </c>
      <c r="D565" s="790" t="e">
        <f t="shared" si="25"/>
        <v>#REF!</v>
      </c>
      <c r="E565" s="792" t="e">
        <f>'[1]BANANA SAMPLING'!S14</f>
        <v>#REF!</v>
      </c>
      <c r="F565" s="790" t="e">
        <f t="shared" si="31"/>
        <v>#REF!</v>
      </c>
      <c r="G565" s="792" t="e">
        <f t="shared" si="26"/>
        <v>#REF!</v>
      </c>
      <c r="H565" s="790">
        <v>35.313131313131315</v>
      </c>
      <c r="I565" s="792" t="e">
        <f t="shared" si="27"/>
        <v>#REF!</v>
      </c>
      <c r="J565" s="194"/>
      <c r="K565" s="792" t="e">
        <f t="shared" si="28"/>
        <v>#REF!</v>
      </c>
      <c r="L565" s="790" t="e">
        <f t="shared" si="29"/>
        <v>#REF!</v>
      </c>
      <c r="M565" s="933" t="e">
        <f t="shared" si="30"/>
        <v>#REF!</v>
      </c>
      <c r="N565" s="777"/>
      <c r="O565" s="777"/>
      <c r="P565" s="777"/>
    </row>
    <row r="566" spans="1:16" ht="18.75" customHeight="1">
      <c r="A566" s="1050"/>
      <c r="B566" s="544" t="s">
        <v>23</v>
      </c>
      <c r="C566" s="290">
        <v>1</v>
      </c>
      <c r="D566" s="790" t="e">
        <f t="shared" si="25"/>
        <v>#REF!</v>
      </c>
      <c r="E566" s="792">
        <v>34.483633193310617</v>
      </c>
      <c r="F566" s="790" t="e">
        <f t="shared" si="31"/>
        <v>#REF!</v>
      </c>
      <c r="G566" s="792" t="e">
        <f t="shared" si="26"/>
        <v>#REF!</v>
      </c>
      <c r="H566" s="790">
        <v>36.147186147186154</v>
      </c>
      <c r="I566" s="792" t="e">
        <f t="shared" si="27"/>
        <v>#REF!</v>
      </c>
      <c r="J566" s="194"/>
      <c r="K566" s="792" t="e">
        <f t="shared" si="28"/>
        <v>#REF!</v>
      </c>
      <c r="L566" s="790" t="e">
        <f t="shared" si="29"/>
        <v>#REF!</v>
      </c>
      <c r="M566" s="933" t="e">
        <f t="shared" si="30"/>
        <v>#REF!</v>
      </c>
      <c r="N566" s="777"/>
      <c r="O566" s="777"/>
      <c r="P566" s="777"/>
    </row>
    <row r="567" spans="1:16" ht="18.75" customHeight="1">
      <c r="A567" s="1051"/>
      <c r="B567" s="401" t="s">
        <v>148</v>
      </c>
      <c r="C567" s="401">
        <v>1</v>
      </c>
      <c r="D567" s="407" t="e">
        <f t="shared" ref="D567:F567" si="32">AVERAGE(D563:D566)</f>
        <v>#REF!</v>
      </c>
      <c r="E567" s="820" t="e">
        <f t="shared" si="32"/>
        <v>#REF!</v>
      </c>
      <c r="F567" s="407" t="e">
        <f t="shared" si="32"/>
        <v>#REF!</v>
      </c>
      <c r="G567" s="820" t="e">
        <f t="shared" si="26"/>
        <v>#REF!</v>
      </c>
      <c r="H567" s="407">
        <f>AVERAGE(H563:H566)</f>
        <v>36.632345031670489</v>
      </c>
      <c r="I567" s="820" t="e">
        <f t="shared" si="27"/>
        <v>#REF!</v>
      </c>
      <c r="J567" s="821"/>
      <c r="K567" s="820" t="e">
        <f t="shared" si="28"/>
        <v>#REF!</v>
      </c>
      <c r="L567" s="407" t="e">
        <f t="shared" si="29"/>
        <v>#REF!</v>
      </c>
      <c r="M567" s="935" t="e">
        <f t="shared" si="30"/>
        <v>#REF!</v>
      </c>
      <c r="N567" s="777"/>
      <c r="O567" s="777"/>
      <c r="P567" s="777"/>
    </row>
    <row r="568" spans="1:16" ht="14.25" customHeight="1">
      <c r="A568" s="1049" t="s">
        <v>182</v>
      </c>
      <c r="B568" s="780" t="s">
        <v>8</v>
      </c>
      <c r="C568" s="781">
        <v>1</v>
      </c>
      <c r="D568" s="783">
        <v>37.319075759780922</v>
      </c>
      <c r="E568" s="785">
        <v>35.065281571219209</v>
      </c>
      <c r="F568" s="783">
        <v>36.199768142925393</v>
      </c>
      <c r="G568" s="785">
        <v>35.897435897435898</v>
      </c>
      <c r="H568" s="783">
        <v>38.45211452030491</v>
      </c>
      <c r="I568" s="785">
        <v>35.897435897435898</v>
      </c>
      <c r="J568" s="788" t="s">
        <v>187</v>
      </c>
      <c r="K568" s="785">
        <v>36.759059998557611</v>
      </c>
      <c r="L568" s="783">
        <v>38.45211452030491</v>
      </c>
      <c r="M568" s="789">
        <v>35.065281571219209</v>
      </c>
      <c r="N568" s="777"/>
      <c r="O568" s="777"/>
      <c r="P568" s="777"/>
    </row>
    <row r="569" spans="1:16" ht="14.25" customHeight="1">
      <c r="A569" s="1050"/>
      <c r="B569" s="544" t="s">
        <v>21</v>
      </c>
      <c r="C569" s="290">
        <v>1</v>
      </c>
      <c r="D569" s="790">
        <v>36.370224936966309</v>
      </c>
      <c r="E569" s="792">
        <v>37.286643606719394</v>
      </c>
      <c r="F569" s="790">
        <v>36.072591646362135</v>
      </c>
      <c r="G569" s="792">
        <v>43.243243243243242</v>
      </c>
      <c r="H569" s="790">
        <v>40.434612807670526</v>
      </c>
      <c r="I569" s="792">
        <v>43.243243243243242</v>
      </c>
      <c r="J569" s="194"/>
      <c r="K569" s="792">
        <v>37.541018249429591</v>
      </c>
      <c r="L569" s="790">
        <v>40.434612807670526</v>
      </c>
      <c r="M569" s="933">
        <v>36.072591646362135</v>
      </c>
      <c r="N569" s="777"/>
      <c r="O569" s="777"/>
      <c r="P569" s="777"/>
    </row>
    <row r="570" spans="1:16" ht="14.25" customHeight="1">
      <c r="A570" s="1050"/>
      <c r="B570" s="544" t="s">
        <v>22</v>
      </c>
      <c r="C570" s="290">
        <v>1</v>
      </c>
      <c r="D570" s="790">
        <v>36.34176341692681</v>
      </c>
      <c r="E570" s="792">
        <v>34.464953074061235</v>
      </c>
      <c r="F570" s="790">
        <v>34.325156703832505</v>
      </c>
      <c r="G570" s="792">
        <v>35.121951219512198</v>
      </c>
      <c r="H570" s="790">
        <v>34.636809648180488</v>
      </c>
      <c r="I570" s="792">
        <v>35.121951219512198</v>
      </c>
      <c r="J570" s="194"/>
      <c r="K570" s="792">
        <v>34.942170710750261</v>
      </c>
      <c r="L570" s="790">
        <v>36.34176341692681</v>
      </c>
      <c r="M570" s="933">
        <v>34.325156703832505</v>
      </c>
      <c r="N570" s="777"/>
      <c r="O570" s="777"/>
      <c r="P570" s="777"/>
    </row>
    <row r="571" spans="1:16" ht="14.25" customHeight="1">
      <c r="A571" s="1050"/>
      <c r="B571" s="544" t="s">
        <v>23</v>
      </c>
      <c r="C571" s="290">
        <v>1</v>
      </c>
      <c r="D571" s="790">
        <v>34.958186712572676</v>
      </c>
      <c r="E571" s="792">
        <v>34.445689544373757</v>
      </c>
      <c r="F571" s="790">
        <v>33.79593657371435</v>
      </c>
      <c r="G571" s="792">
        <v>33.333333333333336</v>
      </c>
      <c r="H571" s="790">
        <v>34.184395851062519</v>
      </c>
      <c r="I571" s="792">
        <v>33.333333333333336</v>
      </c>
      <c r="J571" s="194"/>
      <c r="K571" s="792">
        <v>34.346052170430823</v>
      </c>
      <c r="L571" s="790">
        <v>34.958186712572676</v>
      </c>
      <c r="M571" s="933">
        <v>33.79593657371435</v>
      </c>
      <c r="N571" s="777"/>
      <c r="O571" s="777"/>
      <c r="P571" s="777"/>
    </row>
    <row r="572" spans="1:16" ht="14.25" customHeight="1">
      <c r="A572" s="1051"/>
      <c r="B572" s="401" t="s">
        <v>148</v>
      </c>
      <c r="C572" s="401">
        <v>1</v>
      </c>
      <c r="D572" s="407">
        <v>36.247312706561679</v>
      </c>
      <c r="E572" s="820">
        <v>35.315641949093397</v>
      </c>
      <c r="F572" s="407">
        <v>35.098363266708596</v>
      </c>
      <c r="G572" s="820">
        <v>36.89899092338117</v>
      </c>
      <c r="H572" s="407">
        <v>36.926983206804607</v>
      </c>
      <c r="I572" s="820">
        <v>36.89899092338117</v>
      </c>
      <c r="J572" s="821"/>
      <c r="K572" s="820">
        <v>35.897075282292072</v>
      </c>
      <c r="L572" s="407">
        <v>36.926983206804607</v>
      </c>
      <c r="M572" s="935">
        <v>35.098363266708596</v>
      </c>
      <c r="N572" s="777"/>
      <c r="O572" s="777"/>
      <c r="P572" s="777"/>
    </row>
    <row r="573" spans="1:16" ht="14.25" customHeight="1">
      <c r="A573" s="1049" t="s">
        <v>179</v>
      </c>
      <c r="B573" s="780" t="s">
        <v>8</v>
      </c>
      <c r="C573" s="781">
        <v>1</v>
      </c>
      <c r="D573" s="783">
        <v>37.319075759780922</v>
      </c>
      <c r="E573" s="785">
        <v>35.065281571219209</v>
      </c>
      <c r="F573" s="783">
        <v>35.065281571219209</v>
      </c>
      <c r="G573" s="785" t="e">
        <v>#REF!</v>
      </c>
      <c r="H573" s="783">
        <v>38</v>
      </c>
      <c r="I573" s="785">
        <v>38</v>
      </c>
      <c r="J573" s="788" t="s">
        <v>187</v>
      </c>
      <c r="K573" s="785" t="e">
        <f t="shared" ref="K573:K577" si="33">AVERAGE(D573,E573,F573,G573,H573,I573)</f>
        <v>#REF!</v>
      </c>
      <c r="L573" s="783" t="e">
        <f t="shared" ref="L573:L577" si="34">MAX(D573,E573,F573,G573,H573,I573)</f>
        <v>#REF!</v>
      </c>
      <c r="M573" s="789">
        <f t="shared" ref="M573:M577" si="35">MIN(D573,E573,F573,H573)</f>
        <v>35.065281571219209</v>
      </c>
      <c r="N573" s="777"/>
      <c r="O573" s="777"/>
      <c r="P573" s="777"/>
    </row>
    <row r="574" spans="1:16" ht="14.25" customHeight="1">
      <c r="A574" s="1050"/>
      <c r="B574" s="544" t="s">
        <v>21</v>
      </c>
      <c r="C574" s="290">
        <v>1</v>
      </c>
      <c r="D574" s="790">
        <v>36.370224936966309</v>
      </c>
      <c r="E574" s="792">
        <v>37.286643606719394</v>
      </c>
      <c r="F574" s="790">
        <v>37.286643606719394</v>
      </c>
      <c r="G574" s="792" t="e">
        <f t="shared" ref="G574:G577" si="36">G563</f>
        <v>#REF!</v>
      </c>
      <c r="H574" s="790">
        <v>40</v>
      </c>
      <c r="I574" s="792" t="e">
        <f t="shared" ref="I574:I577" si="37">I563</f>
        <v>#REF!</v>
      </c>
      <c r="J574" s="194"/>
      <c r="K574" s="792" t="e">
        <f t="shared" si="33"/>
        <v>#REF!</v>
      </c>
      <c r="L574" s="790" t="e">
        <f t="shared" si="34"/>
        <v>#REF!</v>
      </c>
      <c r="M574" s="933">
        <f t="shared" si="35"/>
        <v>36.370224936966309</v>
      </c>
      <c r="N574" s="777"/>
      <c r="O574" s="777"/>
      <c r="P574" s="777"/>
    </row>
    <row r="575" spans="1:16" ht="14.25" customHeight="1">
      <c r="A575" s="1050"/>
      <c r="B575" s="544" t="s">
        <v>22</v>
      </c>
      <c r="C575" s="290">
        <v>1</v>
      </c>
      <c r="D575" s="790">
        <v>36.34176341692681</v>
      </c>
      <c r="E575" s="792">
        <v>34.464953074061235</v>
      </c>
      <c r="F575" s="790">
        <v>34.464953074061235</v>
      </c>
      <c r="G575" s="792" t="e">
        <f t="shared" si="36"/>
        <v>#REF!</v>
      </c>
      <c r="H575" s="790">
        <v>34</v>
      </c>
      <c r="I575" s="792" t="e">
        <f t="shared" si="37"/>
        <v>#REF!</v>
      </c>
      <c r="J575" s="194"/>
      <c r="K575" s="792" t="e">
        <f t="shared" si="33"/>
        <v>#REF!</v>
      </c>
      <c r="L575" s="790" t="e">
        <f t="shared" si="34"/>
        <v>#REF!</v>
      </c>
      <c r="M575" s="933">
        <f t="shared" si="35"/>
        <v>34</v>
      </c>
      <c r="N575" s="777"/>
      <c r="O575" s="777"/>
      <c r="P575" s="777"/>
    </row>
    <row r="576" spans="1:16" ht="14.25" customHeight="1">
      <c r="A576" s="1050"/>
      <c r="B576" s="544" t="s">
        <v>23</v>
      </c>
      <c r="C576" s="290">
        <v>1</v>
      </c>
      <c r="D576" s="790">
        <v>34.958186712572676</v>
      </c>
      <c r="E576" s="792">
        <v>34.445689544373757</v>
      </c>
      <c r="F576" s="790">
        <v>34.445689544373757</v>
      </c>
      <c r="G576" s="792" t="e">
        <f t="shared" si="36"/>
        <v>#REF!</v>
      </c>
      <c r="H576" s="790">
        <v>34</v>
      </c>
      <c r="I576" s="792" t="e">
        <f t="shared" si="37"/>
        <v>#REF!</v>
      </c>
      <c r="J576" s="194"/>
      <c r="K576" s="792" t="e">
        <f t="shared" si="33"/>
        <v>#REF!</v>
      </c>
      <c r="L576" s="790" t="e">
        <f t="shared" si="34"/>
        <v>#REF!</v>
      </c>
      <c r="M576" s="933">
        <f t="shared" si="35"/>
        <v>34</v>
      </c>
      <c r="N576" s="777"/>
      <c r="O576" s="777"/>
      <c r="P576" s="777"/>
    </row>
    <row r="577" spans="1:16" ht="14.25" customHeight="1">
      <c r="A577" s="1051"/>
      <c r="B577" s="401" t="s">
        <v>148</v>
      </c>
      <c r="C577" s="401">
        <v>1</v>
      </c>
      <c r="D577" s="407">
        <f t="shared" ref="D577:F577" si="38">AVERAGE(D573:D576)</f>
        <v>36.247312706561679</v>
      </c>
      <c r="E577" s="820">
        <f t="shared" si="38"/>
        <v>35.315641949093397</v>
      </c>
      <c r="F577" s="407">
        <f t="shared" si="38"/>
        <v>35.315641949093397</v>
      </c>
      <c r="G577" s="820" t="e">
        <f t="shared" si="36"/>
        <v>#REF!</v>
      </c>
      <c r="H577" s="407">
        <f>AVERAGE(H573:H576)</f>
        <v>36.5</v>
      </c>
      <c r="I577" s="820" t="e">
        <f t="shared" si="37"/>
        <v>#REF!</v>
      </c>
      <c r="J577" s="821"/>
      <c r="K577" s="820" t="e">
        <f t="shared" si="33"/>
        <v>#REF!</v>
      </c>
      <c r="L577" s="407" t="e">
        <f t="shared" si="34"/>
        <v>#REF!</v>
      </c>
      <c r="M577" s="935">
        <f t="shared" si="35"/>
        <v>35.315641949093397</v>
      </c>
      <c r="N577" s="777"/>
      <c r="O577" s="777"/>
      <c r="P577" s="777"/>
    </row>
    <row r="578" spans="1:16" ht="14.25" customHeight="1">
      <c r="A578" s="61"/>
      <c r="B578" s="61"/>
      <c r="C578" s="61"/>
      <c r="D578" s="937"/>
      <c r="E578" s="937"/>
      <c r="F578" s="937"/>
      <c r="G578" s="196"/>
      <c r="H578" s="196"/>
      <c r="I578" s="196"/>
      <c r="J578" s="434"/>
      <c r="K578" s="196"/>
      <c r="L578" s="196"/>
      <c r="M578" s="196"/>
      <c r="N578" s="777"/>
      <c r="O578" s="777"/>
      <c r="P578" s="777"/>
    </row>
    <row r="579" spans="1:16" ht="14.25" customHeight="1">
      <c r="A579" s="61"/>
      <c r="B579" s="61"/>
      <c r="C579" s="61"/>
      <c r="D579" s="937"/>
      <c r="E579" s="937"/>
      <c r="F579" s="937"/>
      <c r="G579" s="196"/>
      <c r="H579" s="196"/>
      <c r="I579" s="196"/>
      <c r="J579" s="434"/>
      <c r="K579" s="196"/>
      <c r="L579" s="196"/>
      <c r="M579" s="196"/>
      <c r="N579" s="777"/>
      <c r="O579" s="777"/>
      <c r="P579" s="777"/>
    </row>
    <row r="580" spans="1:16" ht="14.25" customHeight="1">
      <c r="A580" s="61"/>
      <c r="B580" s="61"/>
      <c r="C580" s="61"/>
      <c r="D580" s="937"/>
      <c r="E580" s="937"/>
      <c r="F580" s="937"/>
      <c r="G580" s="196"/>
      <c r="H580" s="196"/>
      <c r="I580" s="196"/>
      <c r="J580" s="434"/>
      <c r="K580" s="196"/>
      <c r="L580" s="196"/>
      <c r="M580" s="196"/>
      <c r="N580" s="777"/>
      <c r="O580" s="777"/>
      <c r="P580" s="777"/>
    </row>
    <row r="581" spans="1:16" ht="14.25" customHeight="1">
      <c r="A581" s="61"/>
      <c r="B581" s="61"/>
      <c r="C581" s="61"/>
      <c r="D581" s="937"/>
      <c r="E581" s="937"/>
      <c r="F581" s="937"/>
      <c r="G581" s="196"/>
      <c r="H581" s="196"/>
      <c r="I581" s="196"/>
      <c r="J581" s="434"/>
      <c r="K581" s="196"/>
      <c r="L581" s="196"/>
      <c r="M581" s="196"/>
      <c r="N581" s="777"/>
      <c r="O581" s="777"/>
      <c r="P581" s="777"/>
    </row>
    <row r="582" spans="1:16" ht="14.25" customHeight="1">
      <c r="A582" s="61"/>
      <c r="B582" s="61"/>
      <c r="C582" s="61"/>
      <c r="D582" s="937"/>
      <c r="E582" s="937"/>
      <c r="F582" s="937"/>
      <c r="G582" s="196"/>
      <c r="H582" s="196"/>
      <c r="I582" s="196"/>
      <c r="J582" s="434"/>
      <c r="K582" s="196"/>
      <c r="L582" s="196"/>
      <c r="M582" s="196"/>
      <c r="N582" s="777"/>
      <c r="O582" s="777"/>
      <c r="P582" s="777"/>
    </row>
    <row r="583" spans="1:16" ht="14.25" customHeight="1">
      <c r="A583" s="61"/>
      <c r="B583" s="61"/>
      <c r="C583" s="61"/>
      <c r="D583" s="937"/>
      <c r="E583" s="937"/>
      <c r="F583" s="937"/>
      <c r="G583" s="196"/>
      <c r="H583" s="196"/>
      <c r="I583" s="196"/>
      <c r="J583" s="434"/>
      <c r="K583" s="196"/>
      <c r="L583" s="196"/>
      <c r="M583" s="196"/>
      <c r="N583" s="777"/>
      <c r="O583" s="777"/>
      <c r="P583" s="777"/>
    </row>
    <row r="584" spans="1:16" ht="14.25" customHeight="1">
      <c r="A584" s="61"/>
      <c r="B584" s="61"/>
      <c r="C584" s="61"/>
      <c r="D584" s="937"/>
      <c r="E584" s="937"/>
      <c r="F584" s="937"/>
      <c r="G584" s="196"/>
      <c r="H584" s="196"/>
      <c r="I584" s="196"/>
      <c r="J584" s="434"/>
      <c r="K584" s="196"/>
      <c r="L584" s="196"/>
      <c r="M584" s="196"/>
      <c r="N584" s="777"/>
      <c r="O584" s="777"/>
      <c r="P584" s="777"/>
    </row>
    <row r="585" spans="1:16" ht="14.25" customHeight="1">
      <c r="A585" s="61"/>
      <c r="B585" s="61"/>
      <c r="C585" s="61"/>
      <c r="D585" s="937"/>
      <c r="E585" s="937"/>
      <c r="F585" s="937"/>
      <c r="G585" s="196"/>
      <c r="H585" s="196"/>
      <c r="I585" s="196"/>
      <c r="J585" s="434"/>
      <c r="K585" s="196"/>
      <c r="L585" s="196"/>
      <c r="M585" s="196"/>
      <c r="N585" s="777"/>
      <c r="O585" s="777"/>
      <c r="P585" s="777"/>
    </row>
    <row r="586" spans="1:16" ht="14.25" customHeight="1">
      <c r="A586" s="61"/>
      <c r="B586" s="61"/>
      <c r="C586" s="61"/>
      <c r="D586" s="196"/>
      <c r="E586" s="196"/>
      <c r="F586" s="196"/>
      <c r="G586" s="196"/>
      <c r="H586" s="196"/>
      <c r="I586" s="196"/>
      <c r="J586" s="434"/>
      <c r="K586" s="196"/>
      <c r="L586" s="196"/>
      <c r="M586" s="196"/>
      <c r="N586" s="777"/>
      <c r="O586" s="777"/>
      <c r="P586" s="777"/>
    </row>
    <row r="587" spans="1:16" ht="14.25" customHeight="1">
      <c r="A587" s="61"/>
      <c r="B587" s="61"/>
      <c r="C587" s="61"/>
      <c r="D587" s="196"/>
      <c r="E587" s="196"/>
      <c r="F587" s="196"/>
      <c r="G587" s="196"/>
      <c r="H587" s="196"/>
      <c r="I587" s="196"/>
      <c r="J587" s="434"/>
      <c r="K587" s="196"/>
      <c r="L587" s="196"/>
      <c r="M587" s="196"/>
      <c r="N587" s="777"/>
      <c r="O587" s="777"/>
      <c r="P587" s="777"/>
    </row>
    <row r="588" spans="1:16" ht="14.25" customHeight="1">
      <c r="A588" s="61"/>
      <c r="B588" s="61"/>
      <c r="C588" s="61"/>
      <c r="D588" s="196"/>
      <c r="E588" s="196"/>
      <c r="F588" s="196"/>
      <c r="G588" s="196"/>
      <c r="H588" s="196"/>
      <c r="I588" s="196"/>
      <c r="J588" s="434"/>
      <c r="K588" s="196"/>
      <c r="L588" s="196"/>
      <c r="M588" s="196"/>
      <c r="N588" s="777"/>
      <c r="O588" s="777"/>
      <c r="P588" s="777"/>
    </row>
    <row r="589" spans="1:16" ht="14.25" customHeight="1">
      <c r="A589" s="61"/>
      <c r="B589" s="61"/>
      <c r="C589" s="61"/>
      <c r="D589" s="196"/>
      <c r="E589" s="196"/>
      <c r="F589" s="196"/>
      <c r="G589" s="196"/>
      <c r="H589" s="196"/>
      <c r="I589" s="196"/>
      <c r="J589" s="434"/>
      <c r="K589" s="196"/>
      <c r="L589" s="196"/>
      <c r="M589" s="196"/>
      <c r="N589" s="777"/>
      <c r="O589" s="777"/>
      <c r="P589" s="777"/>
    </row>
    <row r="590" spans="1:16" ht="14.25" customHeight="1">
      <c r="A590" s="61"/>
      <c r="B590" s="61"/>
      <c r="C590" s="61"/>
      <c r="D590" s="196"/>
      <c r="E590" s="196"/>
      <c r="F590" s="196"/>
      <c r="G590" s="196"/>
      <c r="H590" s="196"/>
      <c r="I590" s="196"/>
      <c r="J590" s="434"/>
      <c r="K590" s="196"/>
      <c r="L590" s="196"/>
      <c r="M590" s="196"/>
      <c r="N590" s="777"/>
      <c r="O590" s="777"/>
      <c r="P590" s="777"/>
    </row>
    <row r="591" spans="1:16" ht="14.25" customHeight="1">
      <c r="A591" s="61"/>
      <c r="B591" s="61"/>
      <c r="C591" s="61"/>
      <c r="D591" s="196"/>
      <c r="E591" s="196"/>
      <c r="F591" s="196"/>
      <c r="G591" s="196"/>
      <c r="H591" s="196"/>
      <c r="I591" s="196"/>
      <c r="J591" s="434"/>
      <c r="K591" s="196"/>
      <c r="L591" s="196"/>
      <c r="M591" s="196"/>
      <c r="N591" s="777"/>
      <c r="O591" s="777"/>
      <c r="P591" s="777"/>
    </row>
    <row r="592" spans="1:16" ht="14.25" customHeight="1">
      <c r="A592" s="61"/>
      <c r="B592" s="61"/>
      <c r="C592" s="61"/>
      <c r="D592" s="196"/>
      <c r="E592" s="196"/>
      <c r="F592" s="196"/>
      <c r="G592" s="196"/>
      <c r="H592" s="196"/>
      <c r="I592" s="196"/>
      <c r="J592" s="434"/>
      <c r="K592" s="196"/>
      <c r="L592" s="196"/>
      <c r="M592" s="196"/>
      <c r="N592" s="777"/>
      <c r="O592" s="777"/>
      <c r="P592" s="777"/>
    </row>
    <row r="593" spans="1:16" ht="14.25" customHeight="1">
      <c r="A593" s="61"/>
      <c r="B593" s="61"/>
      <c r="C593" s="61"/>
      <c r="D593" s="196"/>
      <c r="E593" s="196"/>
      <c r="F593" s="196"/>
      <c r="G593" s="196"/>
      <c r="H593" s="196"/>
      <c r="I593" s="196"/>
      <c r="J593" s="434"/>
      <c r="K593" s="196"/>
      <c r="L593" s="196"/>
      <c r="M593" s="196"/>
      <c r="N593" s="777"/>
      <c r="O593" s="777"/>
      <c r="P593" s="777"/>
    </row>
    <row r="594" spans="1:16" ht="14.25" customHeight="1">
      <c r="A594" s="61"/>
      <c r="B594" s="61"/>
      <c r="C594" s="61"/>
      <c r="D594" s="196"/>
      <c r="E594" s="196"/>
      <c r="F594" s="196"/>
      <c r="G594" s="196"/>
      <c r="H594" s="196"/>
      <c r="I594" s="196"/>
      <c r="J594" s="434"/>
      <c r="K594" s="196"/>
      <c r="L594" s="196"/>
      <c r="M594" s="196"/>
      <c r="N594" s="777"/>
      <c r="O594" s="777"/>
      <c r="P594" s="777"/>
    </row>
    <row r="595" spans="1:16" ht="14.25" customHeight="1">
      <c r="A595" s="61"/>
      <c r="B595" s="61"/>
      <c r="C595" s="61"/>
      <c r="D595" s="196"/>
      <c r="E595" s="196"/>
      <c r="F595" s="196"/>
      <c r="G595" s="196"/>
      <c r="H595" s="196"/>
      <c r="I595" s="196"/>
      <c r="J595" s="434"/>
      <c r="K595" s="196"/>
      <c r="L595" s="196"/>
      <c r="M595" s="196"/>
      <c r="N595" s="777"/>
      <c r="O595" s="777"/>
      <c r="P595" s="777"/>
    </row>
    <row r="596" spans="1:16" ht="14.25" customHeight="1">
      <c r="A596" s="61"/>
      <c r="B596" s="61"/>
      <c r="C596" s="61"/>
      <c r="D596" s="196"/>
      <c r="E596" s="196"/>
      <c r="F596" s="196"/>
      <c r="G596" s="196"/>
      <c r="H596" s="196"/>
      <c r="I596" s="196"/>
      <c r="J596" s="434"/>
      <c r="K596" s="196"/>
      <c r="L596" s="196"/>
      <c r="M596" s="196"/>
      <c r="N596" s="777"/>
      <c r="O596" s="777"/>
      <c r="P596" s="777"/>
    </row>
    <row r="597" spans="1:16" ht="14.25" customHeight="1">
      <c r="A597" s="61"/>
      <c r="B597" s="61"/>
      <c r="C597" s="61"/>
      <c r="D597" s="196"/>
      <c r="E597" s="196"/>
      <c r="F597" s="196"/>
      <c r="G597" s="196"/>
      <c r="H597" s="196"/>
      <c r="I597" s="196"/>
      <c r="J597" s="434"/>
      <c r="K597" s="196"/>
      <c r="L597" s="196"/>
      <c r="M597" s="196"/>
      <c r="N597" s="777"/>
      <c r="O597" s="777"/>
      <c r="P597" s="777"/>
    </row>
    <row r="598" spans="1:16" ht="14.25" customHeight="1">
      <c r="A598" s="61"/>
      <c r="B598" s="61"/>
      <c r="C598" s="61"/>
      <c r="D598" s="196"/>
      <c r="E598" s="196"/>
      <c r="F598" s="196"/>
      <c r="G598" s="196"/>
      <c r="H598" s="196"/>
      <c r="I598" s="196"/>
      <c r="J598" s="434"/>
      <c r="K598" s="196"/>
      <c r="L598" s="196"/>
      <c r="M598" s="196"/>
      <c r="N598" s="777"/>
      <c r="O598" s="777"/>
      <c r="P598" s="777"/>
    </row>
    <row r="599" spans="1:16" ht="14.25" customHeight="1">
      <c r="A599" s="61"/>
      <c r="B599" s="61"/>
      <c r="C599" s="61"/>
      <c r="D599" s="196"/>
      <c r="E599" s="196"/>
      <c r="F599" s="196"/>
      <c r="G599" s="196"/>
      <c r="H599" s="196"/>
      <c r="I599" s="196"/>
      <c r="J599" s="434"/>
      <c r="K599" s="196"/>
      <c r="L599" s="196"/>
      <c r="M599" s="196"/>
      <c r="N599" s="777"/>
      <c r="O599" s="777"/>
      <c r="P599" s="777"/>
    </row>
    <row r="600" spans="1:16" ht="14.25" customHeight="1">
      <c r="A600" s="61"/>
      <c r="B600" s="61"/>
      <c r="C600" s="61"/>
      <c r="D600" s="196"/>
      <c r="E600" s="196"/>
      <c r="F600" s="196"/>
      <c r="G600" s="196"/>
      <c r="H600" s="196"/>
      <c r="I600" s="196"/>
      <c r="J600" s="434"/>
      <c r="K600" s="196"/>
      <c r="L600" s="196"/>
      <c r="M600" s="196"/>
      <c r="N600" s="777"/>
      <c r="O600" s="777"/>
      <c r="P600" s="777"/>
    </row>
    <row r="601" spans="1:16" ht="14.25" customHeight="1">
      <c r="A601" s="61"/>
      <c r="B601" s="61"/>
      <c r="C601" s="61"/>
      <c r="D601" s="196"/>
      <c r="E601" s="196"/>
      <c r="F601" s="196"/>
      <c r="G601" s="196"/>
      <c r="H601" s="196"/>
      <c r="I601" s="196"/>
      <c r="J601" s="434"/>
      <c r="K601" s="196"/>
      <c r="L601" s="196"/>
      <c r="M601" s="196"/>
      <c r="N601" s="777"/>
      <c r="O601" s="777"/>
      <c r="P601" s="777"/>
    </row>
    <row r="602" spans="1:16" ht="14.25" customHeight="1">
      <c r="A602" s="61"/>
      <c r="B602" s="61"/>
      <c r="C602" s="61"/>
      <c r="D602" s="196"/>
      <c r="E602" s="196"/>
      <c r="F602" s="196"/>
      <c r="G602" s="196"/>
      <c r="H602" s="196"/>
      <c r="I602" s="196"/>
      <c r="J602" s="434"/>
      <c r="K602" s="196"/>
      <c r="L602" s="196"/>
      <c r="M602" s="196"/>
      <c r="N602" s="777"/>
      <c r="O602" s="777"/>
      <c r="P602" s="777"/>
    </row>
    <row r="603" spans="1:16" ht="14.25" customHeight="1">
      <c r="A603" s="61"/>
      <c r="B603" s="61"/>
      <c r="C603" s="61"/>
      <c r="D603" s="196"/>
      <c r="E603" s="196"/>
      <c r="F603" s="196"/>
      <c r="G603" s="196"/>
      <c r="H603" s="196"/>
      <c r="I603" s="196"/>
      <c r="J603" s="434"/>
      <c r="K603" s="196"/>
      <c r="L603" s="196"/>
      <c r="M603" s="196"/>
      <c r="N603" s="777"/>
      <c r="O603" s="777"/>
      <c r="P603" s="777"/>
    </row>
    <row r="604" spans="1:16" ht="14.25" customHeight="1">
      <c r="A604" s="61"/>
      <c r="B604" s="61"/>
      <c r="C604" s="61"/>
      <c r="D604" s="196"/>
      <c r="E604" s="196"/>
      <c r="F604" s="196"/>
      <c r="G604" s="196"/>
      <c r="H604" s="196"/>
      <c r="I604" s="196"/>
      <c r="J604" s="434"/>
      <c r="K604" s="196"/>
      <c r="L604" s="196"/>
      <c r="M604" s="196"/>
      <c r="N604" s="777"/>
      <c r="O604" s="777"/>
      <c r="P604" s="777"/>
    </row>
    <row r="605" spans="1:16" ht="14.25" customHeight="1">
      <c r="A605" s="61"/>
      <c r="B605" s="61"/>
      <c r="C605" s="61"/>
      <c r="D605" s="196"/>
      <c r="E605" s="196"/>
      <c r="F605" s="196"/>
      <c r="G605" s="196"/>
      <c r="H605" s="196"/>
      <c r="I605" s="196"/>
      <c r="J605" s="434"/>
      <c r="K605" s="196"/>
      <c r="L605" s="196"/>
      <c r="M605" s="196"/>
      <c r="N605" s="777"/>
      <c r="O605" s="777"/>
      <c r="P605" s="777"/>
    </row>
    <row r="606" spans="1:16" ht="14.25" customHeight="1">
      <c r="A606" s="61"/>
      <c r="B606" s="61"/>
      <c r="C606" s="61"/>
      <c r="D606" s="196"/>
      <c r="E606" s="196"/>
      <c r="F606" s="196"/>
      <c r="G606" s="196"/>
      <c r="H606" s="196"/>
      <c r="I606" s="196"/>
      <c r="J606" s="434"/>
      <c r="K606" s="196"/>
      <c r="L606" s="196"/>
      <c r="M606" s="196"/>
      <c r="N606" s="777"/>
      <c r="O606" s="777"/>
      <c r="P606" s="777"/>
    </row>
    <row r="607" spans="1:16" ht="14.25" customHeight="1">
      <c r="A607" s="61"/>
      <c r="B607" s="61"/>
      <c r="C607" s="61"/>
      <c r="D607" s="196"/>
      <c r="E607" s="196"/>
      <c r="F607" s="196"/>
      <c r="G607" s="196"/>
      <c r="H607" s="196"/>
      <c r="I607" s="196"/>
      <c r="J607" s="434"/>
      <c r="K607" s="196"/>
      <c r="L607" s="196"/>
      <c r="M607" s="196"/>
      <c r="N607" s="777"/>
      <c r="O607" s="777"/>
      <c r="P607" s="777"/>
    </row>
    <row r="608" spans="1:16" ht="14.25" customHeight="1">
      <c r="A608" s="61"/>
      <c r="B608" s="61"/>
      <c r="C608" s="61"/>
      <c r="D608" s="196"/>
      <c r="E608" s="196"/>
      <c r="F608" s="196"/>
      <c r="G608" s="196"/>
      <c r="H608" s="196"/>
      <c r="I608" s="196"/>
      <c r="J608" s="434"/>
      <c r="K608" s="196"/>
      <c r="L608" s="196"/>
      <c r="M608" s="196"/>
      <c r="N608" s="777"/>
      <c r="O608" s="777"/>
      <c r="P608" s="777"/>
    </row>
    <row r="609" spans="1:16" ht="14.25" customHeight="1">
      <c r="A609" s="61"/>
      <c r="B609" s="61"/>
      <c r="C609" s="61"/>
      <c r="D609" s="196"/>
      <c r="E609" s="196"/>
      <c r="F609" s="196"/>
      <c r="G609" s="196"/>
      <c r="H609" s="196"/>
      <c r="I609" s="196"/>
      <c r="J609" s="434"/>
      <c r="K609" s="196"/>
      <c r="L609" s="196"/>
      <c r="M609" s="196"/>
      <c r="N609" s="777"/>
      <c r="O609" s="777"/>
      <c r="P609" s="777"/>
    </row>
    <row r="610" spans="1:16" ht="14.25" customHeight="1">
      <c r="A610" s="61"/>
      <c r="B610" s="61"/>
      <c r="C610" s="61"/>
      <c r="D610" s="196"/>
      <c r="E610" s="196"/>
      <c r="F610" s="196"/>
      <c r="G610" s="196"/>
      <c r="H610" s="196"/>
      <c r="I610" s="196"/>
      <c r="J610" s="434"/>
      <c r="K610" s="196"/>
      <c r="L610" s="196"/>
      <c r="M610" s="196"/>
      <c r="N610" s="777"/>
      <c r="O610" s="777"/>
      <c r="P610" s="777"/>
    </row>
    <row r="611" spans="1:16" ht="14.25" customHeight="1">
      <c r="A611" s="61"/>
      <c r="B611" s="61"/>
      <c r="C611" s="61"/>
      <c r="D611" s="196"/>
      <c r="E611" s="196"/>
      <c r="F611" s="196"/>
      <c r="G611" s="196"/>
      <c r="H611" s="196"/>
      <c r="I611" s="196"/>
      <c r="J611" s="434"/>
      <c r="K611" s="196"/>
      <c r="L611" s="196"/>
      <c r="M611" s="196"/>
      <c r="N611" s="777"/>
      <c r="O611" s="777"/>
      <c r="P611" s="777"/>
    </row>
    <row r="612" spans="1:16" ht="14.25" customHeight="1">
      <c r="A612" s="61"/>
      <c r="B612" s="61"/>
      <c r="C612" s="61"/>
      <c r="D612" s="196"/>
      <c r="E612" s="196"/>
      <c r="F612" s="196"/>
      <c r="G612" s="196"/>
      <c r="H612" s="196"/>
      <c r="I612" s="196"/>
      <c r="J612" s="434"/>
      <c r="K612" s="196"/>
      <c r="L612" s="196"/>
      <c r="M612" s="196"/>
      <c r="N612" s="777"/>
      <c r="O612" s="777"/>
      <c r="P612" s="777"/>
    </row>
    <row r="613" spans="1:16" ht="14.25" customHeight="1">
      <c r="A613" s="61"/>
      <c r="B613" s="61"/>
      <c r="C613" s="61"/>
      <c r="D613" s="196"/>
      <c r="E613" s="196"/>
      <c r="F613" s="196"/>
      <c r="G613" s="196"/>
      <c r="H613" s="196"/>
      <c r="I613" s="196"/>
      <c r="J613" s="434"/>
      <c r="K613" s="196"/>
      <c r="L613" s="196"/>
      <c r="M613" s="196"/>
      <c r="N613" s="777"/>
      <c r="O613" s="777"/>
      <c r="P613" s="777"/>
    </row>
    <row r="614" spans="1:16" ht="14.25" customHeight="1">
      <c r="A614" s="61"/>
      <c r="B614" s="61"/>
      <c r="C614" s="61"/>
      <c r="D614" s="196"/>
      <c r="E614" s="196"/>
      <c r="F614" s="196"/>
      <c r="G614" s="196"/>
      <c r="H614" s="196"/>
      <c r="I614" s="196"/>
      <c r="J614" s="434"/>
      <c r="K614" s="196"/>
      <c r="L614" s="196"/>
      <c r="M614" s="196"/>
      <c r="N614" s="777"/>
      <c r="O614" s="777"/>
      <c r="P614" s="777"/>
    </row>
    <row r="615" spans="1:16" ht="14.25" customHeight="1">
      <c r="A615" s="61"/>
      <c r="B615" s="61"/>
      <c r="C615" s="61"/>
      <c r="D615" s="196"/>
      <c r="E615" s="196"/>
      <c r="F615" s="196"/>
      <c r="G615" s="196"/>
      <c r="H615" s="196"/>
      <c r="I615" s="196"/>
      <c r="J615" s="434"/>
      <c r="K615" s="196"/>
      <c r="L615" s="196"/>
      <c r="M615" s="196"/>
      <c r="N615" s="777"/>
      <c r="O615" s="777"/>
      <c r="P615" s="777"/>
    </row>
    <row r="616" spans="1:16" ht="14.25" customHeight="1">
      <c r="A616" s="61"/>
      <c r="B616" s="61"/>
      <c r="C616" s="61"/>
      <c r="D616" s="196"/>
      <c r="E616" s="196"/>
      <c r="F616" s="196"/>
      <c r="G616" s="196"/>
      <c r="H616" s="196"/>
      <c r="I616" s="196"/>
      <c r="J616" s="434"/>
      <c r="K616" s="196"/>
      <c r="L616" s="196"/>
      <c r="M616" s="196"/>
      <c r="N616" s="777"/>
      <c r="O616" s="777"/>
      <c r="P616" s="777"/>
    </row>
    <row r="617" spans="1:16" ht="14.25" customHeight="1">
      <c r="A617" s="61"/>
      <c r="B617" s="61"/>
      <c r="C617" s="61"/>
      <c r="D617" s="196"/>
      <c r="E617" s="196"/>
      <c r="F617" s="196"/>
      <c r="G617" s="196"/>
      <c r="H617" s="196"/>
      <c r="I617" s="196"/>
      <c r="J617" s="434"/>
      <c r="K617" s="196"/>
      <c r="L617" s="196"/>
      <c r="M617" s="196"/>
      <c r="N617" s="777"/>
      <c r="O617" s="777"/>
      <c r="P617" s="777"/>
    </row>
    <row r="618" spans="1:16" ht="14.25" customHeight="1">
      <c r="A618" s="61"/>
      <c r="B618" s="61"/>
      <c r="C618" s="61"/>
      <c r="D618" s="196"/>
      <c r="E618" s="196"/>
      <c r="F618" s="196"/>
      <c r="G618" s="196"/>
      <c r="H618" s="196"/>
      <c r="I618" s="196"/>
      <c r="J618" s="434"/>
      <c r="K618" s="196"/>
      <c r="L618" s="196"/>
      <c r="M618" s="196"/>
      <c r="N618" s="777"/>
      <c r="O618" s="777"/>
      <c r="P618" s="777"/>
    </row>
    <row r="619" spans="1:16" ht="14.25" customHeight="1">
      <c r="A619" s="61"/>
      <c r="B619" s="61"/>
      <c r="C619" s="61"/>
      <c r="D619" s="196"/>
      <c r="E619" s="196"/>
      <c r="F619" s="196"/>
      <c r="G619" s="196"/>
      <c r="H619" s="196"/>
      <c r="I619" s="196"/>
      <c r="J619" s="434"/>
      <c r="K619" s="196"/>
      <c r="L619" s="196"/>
      <c r="M619" s="196"/>
      <c r="N619" s="777"/>
      <c r="O619" s="777"/>
      <c r="P619" s="777"/>
    </row>
    <row r="620" spans="1:16" ht="14.25" customHeight="1">
      <c r="A620" s="61"/>
      <c r="B620" s="61"/>
      <c r="C620" s="61"/>
      <c r="D620" s="196"/>
      <c r="E620" s="196"/>
      <c r="F620" s="196"/>
      <c r="G620" s="196"/>
      <c r="H620" s="196"/>
      <c r="I620" s="196"/>
      <c r="J620" s="434"/>
      <c r="K620" s="196"/>
      <c r="L620" s="196"/>
      <c r="M620" s="196"/>
      <c r="N620" s="777"/>
      <c r="O620" s="777"/>
      <c r="P620" s="777"/>
    </row>
    <row r="621" spans="1:16" ht="14.25" customHeight="1">
      <c r="A621" s="61"/>
      <c r="B621" s="61"/>
      <c r="C621" s="61"/>
      <c r="D621" s="196"/>
      <c r="E621" s="196"/>
      <c r="F621" s="196"/>
      <c r="G621" s="196"/>
      <c r="H621" s="196"/>
      <c r="I621" s="196"/>
      <c r="J621" s="434"/>
      <c r="K621" s="196"/>
      <c r="L621" s="196"/>
      <c r="M621" s="196"/>
      <c r="N621" s="777"/>
      <c r="O621" s="777"/>
      <c r="P621" s="777"/>
    </row>
    <row r="622" spans="1:16" ht="14.25" customHeight="1">
      <c r="A622" s="61"/>
      <c r="B622" s="61"/>
      <c r="C622" s="61"/>
      <c r="D622" s="196"/>
      <c r="E622" s="196"/>
      <c r="F622" s="196"/>
      <c r="G622" s="196"/>
      <c r="H622" s="196"/>
      <c r="I622" s="196"/>
      <c r="J622" s="434"/>
      <c r="K622" s="196"/>
      <c r="L622" s="196"/>
      <c r="M622" s="196"/>
      <c r="N622" s="777"/>
      <c r="O622" s="777"/>
      <c r="P622" s="777"/>
    </row>
    <row r="623" spans="1:16" ht="14.25" customHeight="1">
      <c r="A623" s="61"/>
      <c r="B623" s="61"/>
      <c r="C623" s="61"/>
      <c r="D623" s="196"/>
      <c r="E623" s="196"/>
      <c r="F623" s="196"/>
      <c r="G623" s="196"/>
      <c r="H623" s="196"/>
      <c r="I623" s="196"/>
      <c r="J623" s="434"/>
      <c r="K623" s="196"/>
      <c r="L623" s="196"/>
      <c r="M623" s="196"/>
      <c r="N623" s="777"/>
      <c r="O623" s="777"/>
      <c r="P623" s="777"/>
    </row>
    <row r="624" spans="1:16" ht="14.25" customHeight="1">
      <c r="A624" s="61"/>
      <c r="B624" s="61"/>
      <c r="C624" s="61"/>
      <c r="D624" s="196"/>
      <c r="E624" s="196"/>
      <c r="F624" s="196"/>
      <c r="G624" s="196"/>
      <c r="H624" s="196"/>
      <c r="I624" s="196"/>
      <c r="J624" s="434"/>
      <c r="K624" s="196"/>
      <c r="L624" s="196"/>
      <c r="M624" s="196"/>
      <c r="N624" s="777"/>
      <c r="O624" s="777"/>
      <c r="P624" s="777"/>
    </row>
    <row r="625" spans="1:16" ht="14.25" customHeight="1">
      <c r="A625" s="61"/>
      <c r="B625" s="61"/>
      <c r="C625" s="61"/>
      <c r="D625" s="196"/>
      <c r="E625" s="196"/>
      <c r="F625" s="196"/>
      <c r="G625" s="196"/>
      <c r="H625" s="196"/>
      <c r="I625" s="196"/>
      <c r="J625" s="434"/>
      <c r="K625" s="196"/>
      <c r="L625" s="196"/>
      <c r="M625" s="196"/>
      <c r="N625" s="777"/>
      <c r="O625" s="777"/>
      <c r="P625" s="777"/>
    </row>
    <row r="626" spans="1:16" ht="14.25" customHeight="1">
      <c r="A626" s="61"/>
      <c r="B626" s="61"/>
      <c r="C626" s="61"/>
      <c r="D626" s="196"/>
      <c r="E626" s="196"/>
      <c r="F626" s="196"/>
      <c r="G626" s="196"/>
      <c r="H626" s="196"/>
      <c r="I626" s="196"/>
      <c r="J626" s="434"/>
      <c r="K626" s="196"/>
      <c r="L626" s="196"/>
      <c r="M626" s="196"/>
      <c r="N626" s="777"/>
      <c r="O626" s="777"/>
      <c r="P626" s="777"/>
    </row>
    <row r="627" spans="1:16" ht="14.25" customHeight="1">
      <c r="A627" s="61"/>
      <c r="B627" s="61"/>
      <c r="C627" s="61"/>
      <c r="D627" s="196"/>
      <c r="E627" s="196"/>
      <c r="F627" s="196"/>
      <c r="G627" s="196"/>
      <c r="H627" s="196"/>
      <c r="I627" s="196"/>
      <c r="J627" s="434"/>
      <c r="K627" s="196"/>
      <c r="L627" s="196"/>
      <c r="M627" s="196"/>
      <c r="N627" s="777"/>
      <c r="O627" s="777"/>
      <c r="P627" s="777"/>
    </row>
    <row r="628" spans="1:16" ht="14.25" customHeight="1">
      <c r="A628" s="61"/>
      <c r="B628" s="61"/>
      <c r="C628" s="61"/>
      <c r="D628" s="196"/>
      <c r="E628" s="196"/>
      <c r="F628" s="196"/>
      <c r="G628" s="196"/>
      <c r="H628" s="196"/>
      <c r="I628" s="196"/>
      <c r="J628" s="434"/>
      <c r="K628" s="196"/>
      <c r="L628" s="196"/>
      <c r="M628" s="196"/>
      <c r="N628" s="777"/>
      <c r="O628" s="777"/>
      <c r="P628" s="777"/>
    </row>
    <row r="629" spans="1:16" ht="14.25" customHeight="1">
      <c r="A629" s="61"/>
      <c r="B629" s="61"/>
      <c r="C629" s="61"/>
      <c r="D629" s="196"/>
      <c r="E629" s="196"/>
      <c r="F629" s="196"/>
      <c r="G629" s="196"/>
      <c r="H629" s="196"/>
      <c r="I629" s="196"/>
      <c r="J629" s="434"/>
      <c r="K629" s="196"/>
      <c r="L629" s="196"/>
      <c r="M629" s="196"/>
      <c r="N629" s="777"/>
      <c r="O629" s="777"/>
      <c r="P629" s="777"/>
    </row>
    <row r="630" spans="1:16" ht="14.25" customHeight="1">
      <c r="A630" s="61"/>
      <c r="B630" s="61"/>
      <c r="C630" s="61"/>
      <c r="D630" s="196"/>
      <c r="E630" s="196"/>
      <c r="F630" s="196"/>
      <c r="G630" s="196"/>
      <c r="H630" s="196"/>
      <c r="I630" s="196"/>
      <c r="J630" s="434"/>
      <c r="K630" s="196"/>
      <c r="L630" s="196"/>
      <c r="M630" s="196"/>
      <c r="N630" s="777"/>
      <c r="O630" s="777"/>
      <c r="P630" s="777"/>
    </row>
    <row r="631" spans="1:16" ht="14.25" customHeight="1">
      <c r="A631" s="61"/>
      <c r="B631" s="61"/>
      <c r="C631" s="61"/>
      <c r="D631" s="196"/>
      <c r="E631" s="196"/>
      <c r="F631" s="196"/>
      <c r="G631" s="196"/>
      <c r="H631" s="196"/>
      <c r="I631" s="196"/>
      <c r="J631" s="434"/>
      <c r="K631" s="196"/>
      <c r="L631" s="196"/>
      <c r="M631" s="196"/>
      <c r="N631" s="777"/>
      <c r="O631" s="777"/>
      <c r="P631" s="777"/>
    </row>
    <row r="632" spans="1:16" ht="14.25" customHeight="1">
      <c r="A632" s="61"/>
      <c r="B632" s="61"/>
      <c r="C632" s="61"/>
      <c r="D632" s="196"/>
      <c r="E632" s="196"/>
      <c r="F632" s="196"/>
      <c r="G632" s="196"/>
      <c r="H632" s="196"/>
      <c r="I632" s="196"/>
      <c r="J632" s="434"/>
      <c r="K632" s="196"/>
      <c r="L632" s="196"/>
      <c r="M632" s="196"/>
      <c r="N632" s="777"/>
      <c r="O632" s="777"/>
      <c r="P632" s="777"/>
    </row>
    <row r="633" spans="1:16" ht="14.25" customHeight="1">
      <c r="A633" s="61"/>
      <c r="B633" s="61"/>
      <c r="C633" s="61"/>
      <c r="D633" s="196"/>
      <c r="E633" s="196"/>
      <c r="F633" s="196"/>
      <c r="G633" s="196"/>
      <c r="H633" s="196"/>
      <c r="I633" s="196"/>
      <c r="J633" s="434"/>
      <c r="K633" s="196"/>
      <c r="L633" s="196"/>
      <c r="M633" s="196"/>
      <c r="N633" s="777"/>
      <c r="O633" s="777"/>
      <c r="P633" s="777"/>
    </row>
    <row r="634" spans="1:16" ht="14.25" customHeight="1">
      <c r="A634" s="61"/>
      <c r="B634" s="61"/>
      <c r="C634" s="61"/>
      <c r="D634" s="196"/>
      <c r="E634" s="196"/>
      <c r="F634" s="196"/>
      <c r="G634" s="196"/>
      <c r="H634" s="196"/>
      <c r="I634" s="196"/>
      <c r="J634" s="434"/>
      <c r="K634" s="196"/>
      <c r="L634" s="196"/>
      <c r="M634" s="196"/>
      <c r="N634" s="777"/>
      <c r="O634" s="777"/>
      <c r="P634" s="777"/>
    </row>
    <row r="635" spans="1:16" ht="14.25" customHeight="1">
      <c r="A635" s="61"/>
      <c r="B635" s="61"/>
      <c r="C635" s="61"/>
      <c r="D635" s="196"/>
      <c r="E635" s="196"/>
      <c r="F635" s="196"/>
      <c r="G635" s="196"/>
      <c r="H635" s="196"/>
      <c r="I635" s="196"/>
      <c r="J635" s="434"/>
      <c r="K635" s="196"/>
      <c r="L635" s="196"/>
      <c r="M635" s="196"/>
      <c r="N635" s="777"/>
      <c r="O635" s="777"/>
      <c r="P635" s="777"/>
    </row>
    <row r="636" spans="1:16" ht="14.25" customHeight="1">
      <c r="A636" s="61"/>
      <c r="B636" s="61"/>
      <c r="C636" s="61"/>
      <c r="D636" s="196"/>
      <c r="E636" s="196"/>
      <c r="F636" s="196"/>
      <c r="G636" s="196"/>
      <c r="H636" s="196"/>
      <c r="I636" s="196"/>
      <c r="J636" s="434"/>
      <c r="K636" s="196"/>
      <c r="L636" s="196"/>
      <c r="M636" s="196"/>
      <c r="N636" s="777"/>
      <c r="O636" s="777"/>
      <c r="P636" s="777"/>
    </row>
    <row r="637" spans="1:16" ht="14.25" customHeight="1">
      <c r="A637" s="61"/>
      <c r="B637" s="61"/>
      <c r="C637" s="61"/>
      <c r="D637" s="196"/>
      <c r="E637" s="196"/>
      <c r="F637" s="196"/>
      <c r="G637" s="196"/>
      <c r="H637" s="196"/>
      <c r="I637" s="196"/>
      <c r="J637" s="434"/>
      <c r="K637" s="196"/>
      <c r="L637" s="196"/>
      <c r="M637" s="196"/>
      <c r="N637" s="777"/>
      <c r="O637" s="777"/>
      <c r="P637" s="777"/>
    </row>
    <row r="638" spans="1:16" ht="14.25" customHeight="1">
      <c r="A638" s="61"/>
      <c r="B638" s="61"/>
      <c r="C638" s="61"/>
      <c r="D638" s="196"/>
      <c r="E638" s="196"/>
      <c r="F638" s="196"/>
      <c r="G638" s="196"/>
      <c r="H638" s="196"/>
      <c r="I638" s="196"/>
      <c r="J638" s="434"/>
      <c r="K638" s="196"/>
      <c r="L638" s="196"/>
      <c r="M638" s="196"/>
      <c r="N638" s="777"/>
      <c r="O638" s="777"/>
      <c r="P638" s="777"/>
    </row>
    <row r="639" spans="1:16" ht="14.25" customHeight="1">
      <c r="A639" s="61"/>
      <c r="B639" s="61"/>
      <c r="C639" s="61"/>
      <c r="D639" s="196"/>
      <c r="E639" s="196"/>
      <c r="F639" s="196"/>
      <c r="G639" s="196"/>
      <c r="H639" s="196"/>
      <c r="I639" s="196"/>
      <c r="J639" s="434"/>
      <c r="K639" s="196"/>
      <c r="L639" s="196"/>
      <c r="M639" s="196"/>
      <c r="N639" s="777"/>
      <c r="O639" s="777"/>
      <c r="P639" s="777"/>
    </row>
    <row r="640" spans="1:16" ht="14.25" customHeight="1">
      <c r="A640" s="61"/>
      <c r="B640" s="61"/>
      <c r="C640" s="61"/>
      <c r="D640" s="196"/>
      <c r="E640" s="196"/>
      <c r="F640" s="196"/>
      <c r="G640" s="196"/>
      <c r="H640" s="196"/>
      <c r="I640" s="196"/>
      <c r="J640" s="434"/>
      <c r="K640" s="196"/>
      <c r="L640" s="196"/>
      <c r="M640" s="196"/>
      <c r="N640" s="777"/>
      <c r="O640" s="777"/>
      <c r="P640" s="777"/>
    </row>
    <row r="641" spans="1:16" ht="14.25" customHeight="1">
      <c r="A641" s="61"/>
      <c r="B641" s="61"/>
      <c r="C641" s="61"/>
      <c r="D641" s="196"/>
      <c r="E641" s="196"/>
      <c r="F641" s="196"/>
      <c r="G641" s="196"/>
      <c r="H641" s="196"/>
      <c r="I641" s="196"/>
      <c r="J641" s="434"/>
      <c r="K641" s="196"/>
      <c r="L641" s="196"/>
      <c r="M641" s="196"/>
      <c r="N641" s="777"/>
      <c r="O641" s="777"/>
      <c r="P641" s="777"/>
    </row>
    <row r="642" spans="1:16" ht="14.25" customHeight="1">
      <c r="A642" s="61"/>
      <c r="B642" s="61"/>
      <c r="C642" s="61"/>
      <c r="D642" s="196"/>
      <c r="E642" s="196"/>
      <c r="F642" s="196"/>
      <c r="G642" s="196"/>
      <c r="H642" s="196"/>
      <c r="I642" s="196"/>
      <c r="J642" s="434"/>
      <c r="K642" s="196"/>
      <c r="L642" s="196"/>
      <c r="M642" s="196"/>
      <c r="N642" s="777"/>
      <c r="O642" s="777"/>
      <c r="P642" s="777"/>
    </row>
    <row r="643" spans="1:16" ht="14.25" customHeight="1">
      <c r="A643" s="61"/>
      <c r="B643" s="61"/>
      <c r="C643" s="61"/>
      <c r="D643" s="196"/>
      <c r="E643" s="196"/>
      <c r="F643" s="196"/>
      <c r="G643" s="196"/>
      <c r="H643" s="196"/>
      <c r="I643" s="196"/>
      <c r="J643" s="434"/>
      <c r="K643" s="196"/>
      <c r="L643" s="196"/>
      <c r="M643" s="196"/>
      <c r="N643" s="777"/>
      <c r="O643" s="777"/>
      <c r="P643" s="777"/>
    </row>
    <row r="644" spans="1:16" ht="14.25" customHeight="1">
      <c r="A644" s="61"/>
      <c r="B644" s="61"/>
      <c r="C644" s="61"/>
      <c r="D644" s="196"/>
      <c r="E644" s="196"/>
      <c r="F644" s="196"/>
      <c r="G644" s="196"/>
      <c r="H644" s="196"/>
      <c r="I644" s="196"/>
      <c r="J644" s="434"/>
      <c r="K644" s="196"/>
      <c r="L644" s="196"/>
      <c r="M644" s="196"/>
      <c r="N644" s="777"/>
      <c r="O644" s="777"/>
      <c r="P644" s="777"/>
    </row>
    <row r="645" spans="1:16" ht="14.25" customHeight="1">
      <c r="A645" s="61"/>
      <c r="B645" s="61"/>
      <c r="C645" s="61"/>
      <c r="D645" s="196"/>
      <c r="E645" s="196"/>
      <c r="F645" s="196"/>
      <c r="G645" s="196"/>
      <c r="H645" s="196"/>
      <c r="I645" s="196"/>
      <c r="J645" s="434"/>
      <c r="K645" s="196"/>
      <c r="L645" s="196"/>
      <c r="M645" s="196"/>
      <c r="N645" s="777"/>
      <c r="O645" s="777"/>
      <c r="P645" s="777"/>
    </row>
    <row r="646" spans="1:16" ht="14.25" customHeight="1">
      <c r="A646" s="61"/>
      <c r="B646" s="61"/>
      <c r="C646" s="61"/>
      <c r="D646" s="196"/>
      <c r="E646" s="196"/>
      <c r="F646" s="196"/>
      <c r="G646" s="196"/>
      <c r="H646" s="196"/>
      <c r="I646" s="196"/>
      <c r="J646" s="434"/>
      <c r="K646" s="196"/>
      <c r="L646" s="196"/>
      <c r="M646" s="196"/>
      <c r="N646" s="777"/>
      <c r="O646" s="777"/>
      <c r="P646" s="777"/>
    </row>
    <row r="647" spans="1:16" ht="14.25" customHeight="1">
      <c r="A647" s="61"/>
      <c r="B647" s="61"/>
      <c r="C647" s="61"/>
      <c r="D647" s="196"/>
      <c r="E647" s="196"/>
      <c r="F647" s="196"/>
      <c r="G647" s="196"/>
      <c r="H647" s="196"/>
      <c r="I647" s="196"/>
      <c r="J647" s="434"/>
      <c r="K647" s="196"/>
      <c r="L647" s="196"/>
      <c r="M647" s="196"/>
      <c r="N647" s="777"/>
      <c r="O647" s="777"/>
      <c r="P647" s="777"/>
    </row>
    <row r="648" spans="1:16" ht="14.25" customHeight="1">
      <c r="A648" s="61"/>
      <c r="B648" s="61"/>
      <c r="C648" s="61"/>
      <c r="D648" s="196"/>
      <c r="E648" s="196"/>
      <c r="F648" s="196"/>
      <c r="G648" s="196"/>
      <c r="H648" s="196"/>
      <c r="I648" s="196"/>
      <c r="J648" s="434"/>
      <c r="K648" s="196"/>
      <c r="L648" s="196"/>
      <c r="M648" s="196"/>
      <c r="N648" s="777"/>
      <c r="O648" s="777"/>
      <c r="P648" s="777"/>
    </row>
    <row r="649" spans="1:16" ht="14.25" customHeight="1">
      <c r="A649" s="61"/>
      <c r="B649" s="61"/>
      <c r="C649" s="61"/>
      <c r="D649" s="196"/>
      <c r="E649" s="196"/>
      <c r="F649" s="196"/>
      <c r="G649" s="196"/>
      <c r="H649" s="196"/>
      <c r="I649" s="196"/>
      <c r="J649" s="434"/>
      <c r="K649" s="196"/>
      <c r="L649" s="196"/>
      <c r="M649" s="196"/>
      <c r="N649" s="777"/>
      <c r="O649" s="777"/>
      <c r="P649" s="777"/>
    </row>
    <row r="650" spans="1:16" ht="14.25" customHeight="1">
      <c r="A650" s="61"/>
      <c r="B650" s="61"/>
      <c r="C650" s="61"/>
      <c r="D650" s="196"/>
      <c r="E650" s="196"/>
      <c r="F650" s="196"/>
      <c r="G650" s="196"/>
      <c r="H650" s="196"/>
      <c r="I650" s="196"/>
      <c r="J650" s="434"/>
      <c r="K650" s="196"/>
      <c r="L650" s="196"/>
      <c r="M650" s="196"/>
      <c r="N650" s="777"/>
      <c r="O650" s="777"/>
      <c r="P650" s="777"/>
    </row>
    <row r="651" spans="1:16" ht="14.25" customHeight="1">
      <c r="A651" s="61"/>
      <c r="B651" s="61"/>
      <c r="C651" s="61"/>
      <c r="D651" s="196"/>
      <c r="E651" s="196"/>
      <c r="F651" s="196"/>
      <c r="G651" s="196"/>
      <c r="H651" s="196"/>
      <c r="I651" s="196"/>
      <c r="J651" s="434"/>
      <c r="K651" s="196"/>
      <c r="L651" s="196"/>
      <c r="M651" s="196"/>
      <c r="N651" s="777"/>
      <c r="O651" s="777"/>
      <c r="P651" s="777"/>
    </row>
    <row r="652" spans="1:16" ht="14.25" customHeight="1">
      <c r="A652" s="61"/>
      <c r="B652" s="61"/>
      <c r="C652" s="61"/>
      <c r="D652" s="196"/>
      <c r="E652" s="196"/>
      <c r="F652" s="196"/>
      <c r="G652" s="196"/>
      <c r="H652" s="196"/>
      <c r="I652" s="196"/>
      <c r="J652" s="434"/>
      <c r="K652" s="196"/>
      <c r="L652" s="196"/>
      <c r="M652" s="196"/>
      <c r="N652" s="777"/>
      <c r="O652" s="777"/>
      <c r="P652" s="777"/>
    </row>
    <row r="653" spans="1:16" ht="14.25" customHeight="1">
      <c r="A653" s="61"/>
      <c r="B653" s="61"/>
      <c r="C653" s="61"/>
      <c r="D653" s="196"/>
      <c r="E653" s="196"/>
      <c r="F653" s="196"/>
      <c r="G653" s="196"/>
      <c r="H653" s="196"/>
      <c r="I653" s="196"/>
      <c r="J653" s="434"/>
      <c r="K653" s="196"/>
      <c r="L653" s="196"/>
      <c r="M653" s="196"/>
      <c r="N653" s="777"/>
      <c r="O653" s="777"/>
      <c r="P653" s="777"/>
    </row>
    <row r="654" spans="1:16" ht="14.25" customHeight="1">
      <c r="A654" s="61"/>
      <c r="B654" s="61"/>
      <c r="C654" s="61"/>
      <c r="D654" s="196"/>
      <c r="E654" s="196"/>
      <c r="F654" s="196"/>
      <c r="G654" s="196"/>
      <c r="H654" s="196"/>
      <c r="I654" s="196"/>
      <c r="J654" s="434"/>
      <c r="K654" s="196"/>
      <c r="L654" s="196"/>
      <c r="M654" s="196"/>
      <c r="N654" s="777"/>
      <c r="O654" s="777"/>
      <c r="P654" s="777"/>
    </row>
    <row r="655" spans="1:16" ht="14.25" customHeight="1">
      <c r="A655" s="61"/>
      <c r="B655" s="61"/>
      <c r="C655" s="61"/>
      <c r="D655" s="196"/>
      <c r="E655" s="196"/>
      <c r="F655" s="196"/>
      <c r="G655" s="196"/>
      <c r="H655" s="196"/>
      <c r="I655" s="196"/>
      <c r="J655" s="434"/>
      <c r="K655" s="196"/>
      <c r="L655" s="196"/>
      <c r="M655" s="196"/>
      <c r="N655" s="777"/>
      <c r="O655" s="777"/>
      <c r="P655" s="777"/>
    </row>
    <row r="656" spans="1:16" ht="14.25" customHeight="1">
      <c r="A656" s="61"/>
      <c r="B656" s="61"/>
      <c r="C656" s="61"/>
      <c r="D656" s="196"/>
      <c r="E656" s="196"/>
      <c r="F656" s="196"/>
      <c r="G656" s="196"/>
      <c r="H656" s="196"/>
      <c r="I656" s="196"/>
      <c r="J656" s="434"/>
      <c r="K656" s="196"/>
      <c r="L656" s="196"/>
      <c r="M656" s="196"/>
      <c r="N656" s="777"/>
      <c r="O656" s="777"/>
      <c r="P656" s="777"/>
    </row>
    <row r="657" spans="1:16" ht="14.25" customHeight="1">
      <c r="A657" s="61"/>
      <c r="B657" s="61"/>
      <c r="C657" s="61"/>
      <c r="D657" s="196"/>
      <c r="E657" s="196"/>
      <c r="F657" s="196"/>
      <c r="G657" s="196"/>
      <c r="H657" s="196"/>
      <c r="I657" s="196"/>
      <c r="J657" s="434"/>
      <c r="K657" s="196"/>
      <c r="L657" s="196"/>
      <c r="M657" s="196"/>
      <c r="N657" s="777"/>
      <c r="O657" s="777"/>
      <c r="P657" s="777"/>
    </row>
    <row r="658" spans="1:16" ht="14.25" customHeight="1">
      <c r="A658" s="61"/>
      <c r="B658" s="61"/>
      <c r="C658" s="61"/>
      <c r="D658" s="196"/>
      <c r="E658" s="196"/>
      <c r="F658" s="196"/>
      <c r="G658" s="196"/>
      <c r="H658" s="196"/>
      <c r="I658" s="196"/>
      <c r="J658" s="434"/>
      <c r="K658" s="196"/>
      <c r="L658" s="196"/>
      <c r="M658" s="196"/>
      <c r="N658" s="777"/>
      <c r="O658" s="777"/>
      <c r="P658" s="777"/>
    </row>
    <row r="659" spans="1:16" ht="14.25" customHeight="1">
      <c r="A659" s="61"/>
      <c r="B659" s="61"/>
      <c r="C659" s="61"/>
      <c r="D659" s="196"/>
      <c r="E659" s="196"/>
      <c r="F659" s="196"/>
      <c r="G659" s="196"/>
      <c r="H659" s="196"/>
      <c r="I659" s="196"/>
      <c r="J659" s="434"/>
      <c r="K659" s="196"/>
      <c r="L659" s="196"/>
      <c r="M659" s="196"/>
      <c r="N659" s="777"/>
      <c r="O659" s="777"/>
      <c r="P659" s="777"/>
    </row>
    <row r="660" spans="1:16" ht="14.25" customHeight="1">
      <c r="A660" s="61"/>
      <c r="B660" s="61"/>
      <c r="C660" s="61"/>
      <c r="D660" s="196"/>
      <c r="E660" s="196"/>
      <c r="F660" s="196"/>
      <c r="G660" s="196"/>
      <c r="H660" s="196"/>
      <c r="I660" s="196"/>
      <c r="J660" s="434"/>
      <c r="K660" s="196"/>
      <c r="L660" s="196"/>
      <c r="M660" s="196"/>
      <c r="N660" s="777"/>
      <c r="O660" s="777"/>
      <c r="P660" s="777"/>
    </row>
    <row r="661" spans="1:16" ht="14.25" customHeight="1">
      <c r="A661" s="61"/>
      <c r="B661" s="61"/>
      <c r="C661" s="61"/>
      <c r="D661" s="196"/>
      <c r="E661" s="196"/>
      <c r="F661" s="196"/>
      <c r="G661" s="196"/>
      <c r="H661" s="196"/>
      <c r="I661" s="196"/>
      <c r="J661" s="434"/>
      <c r="K661" s="196"/>
      <c r="L661" s="196"/>
      <c r="M661" s="196"/>
      <c r="N661" s="777"/>
      <c r="O661" s="777"/>
      <c r="P661" s="777"/>
    </row>
    <row r="662" spans="1:16" ht="14.25" customHeight="1">
      <c r="A662" s="61"/>
      <c r="B662" s="61"/>
      <c r="C662" s="61"/>
      <c r="D662" s="196"/>
      <c r="E662" s="196"/>
      <c r="F662" s="196"/>
      <c r="G662" s="196"/>
      <c r="H662" s="196"/>
      <c r="I662" s="196"/>
      <c r="J662" s="434"/>
      <c r="K662" s="196"/>
      <c r="L662" s="196"/>
      <c r="M662" s="196"/>
      <c r="N662" s="777"/>
      <c r="O662" s="777"/>
      <c r="P662" s="777"/>
    </row>
    <row r="663" spans="1:16" ht="14.25" customHeight="1">
      <c r="A663" s="61"/>
      <c r="B663" s="61"/>
      <c r="C663" s="61"/>
      <c r="D663" s="196"/>
      <c r="E663" s="196"/>
      <c r="F663" s="196"/>
      <c r="G663" s="196"/>
      <c r="H663" s="196"/>
      <c r="I663" s="196"/>
      <c r="J663" s="434"/>
      <c r="K663" s="196"/>
      <c r="L663" s="196"/>
      <c r="M663" s="196"/>
      <c r="N663" s="777"/>
      <c r="O663" s="777"/>
      <c r="P663" s="777"/>
    </row>
    <row r="664" spans="1:16" ht="14.25" customHeight="1">
      <c r="A664" s="61"/>
      <c r="B664" s="61"/>
      <c r="C664" s="61"/>
      <c r="D664" s="196"/>
      <c r="E664" s="196"/>
      <c r="F664" s="196"/>
      <c r="G664" s="196"/>
      <c r="H664" s="196"/>
      <c r="I664" s="196"/>
      <c r="J664" s="434"/>
      <c r="K664" s="196"/>
      <c r="L664" s="196"/>
      <c r="M664" s="196"/>
      <c r="N664" s="777"/>
      <c r="O664" s="777"/>
      <c r="P664" s="777"/>
    </row>
    <row r="665" spans="1:16" ht="14.25" customHeight="1">
      <c r="A665" s="61"/>
      <c r="B665" s="61"/>
      <c r="C665" s="61"/>
      <c r="D665" s="196"/>
      <c r="E665" s="196"/>
      <c r="F665" s="196"/>
      <c r="G665" s="196"/>
      <c r="H665" s="196"/>
      <c r="I665" s="196"/>
      <c r="J665" s="434"/>
      <c r="K665" s="196"/>
      <c r="L665" s="196"/>
      <c r="M665" s="196"/>
      <c r="N665" s="777"/>
      <c r="O665" s="777"/>
      <c r="P665" s="777"/>
    </row>
    <row r="666" spans="1:16" ht="14.25" customHeight="1">
      <c r="A666" s="61"/>
      <c r="B666" s="61"/>
      <c r="C666" s="61"/>
      <c r="D666" s="196"/>
      <c r="E666" s="196"/>
      <c r="F666" s="196"/>
      <c r="G666" s="196"/>
      <c r="H666" s="196"/>
      <c r="I666" s="196"/>
      <c r="J666" s="434"/>
      <c r="K666" s="196"/>
      <c r="L666" s="196"/>
      <c r="M666" s="196"/>
      <c r="N666" s="777"/>
      <c r="O666" s="777"/>
      <c r="P666" s="777"/>
    </row>
    <row r="667" spans="1:16" ht="14.25" customHeight="1">
      <c r="A667" s="61"/>
      <c r="B667" s="61"/>
      <c r="C667" s="61"/>
      <c r="D667" s="196"/>
      <c r="E667" s="196"/>
      <c r="F667" s="196"/>
      <c r="G667" s="196"/>
      <c r="H667" s="196"/>
      <c r="I667" s="196"/>
      <c r="J667" s="434"/>
      <c r="K667" s="196"/>
      <c r="L667" s="196"/>
      <c r="M667" s="196"/>
      <c r="N667" s="777"/>
      <c r="O667" s="777"/>
      <c r="P667" s="777"/>
    </row>
    <row r="668" spans="1:16" ht="14.25" customHeight="1">
      <c r="A668" s="61"/>
      <c r="B668" s="61"/>
      <c r="C668" s="61"/>
      <c r="D668" s="196"/>
      <c r="E668" s="196"/>
      <c r="F668" s="196"/>
      <c r="G668" s="196"/>
      <c r="H668" s="196"/>
      <c r="I668" s="196"/>
      <c r="J668" s="434"/>
      <c r="K668" s="196"/>
      <c r="L668" s="196"/>
      <c r="M668" s="196"/>
      <c r="N668" s="777"/>
      <c r="O668" s="777"/>
      <c r="P668" s="777"/>
    </row>
    <row r="669" spans="1:16" ht="14.25" customHeight="1">
      <c r="A669" s="61"/>
      <c r="B669" s="61"/>
      <c r="C669" s="61"/>
      <c r="D669" s="196"/>
      <c r="E669" s="196"/>
      <c r="F669" s="196"/>
      <c r="G669" s="196"/>
      <c r="H669" s="196"/>
      <c r="I669" s="196"/>
      <c r="J669" s="434"/>
      <c r="K669" s="196"/>
      <c r="L669" s="196"/>
      <c r="M669" s="196"/>
      <c r="N669" s="777"/>
      <c r="O669" s="777"/>
      <c r="P669" s="777"/>
    </row>
    <row r="670" spans="1:16" ht="14.25" customHeight="1">
      <c r="A670" s="61"/>
      <c r="B670" s="61"/>
      <c r="C670" s="61"/>
      <c r="D670" s="196"/>
      <c r="E670" s="196"/>
      <c r="F670" s="196"/>
      <c r="G670" s="196"/>
      <c r="H670" s="196"/>
      <c r="I670" s="196"/>
      <c r="J670" s="434"/>
      <c r="K670" s="196"/>
      <c r="L670" s="196"/>
      <c r="M670" s="196"/>
      <c r="N670" s="777"/>
      <c r="O670" s="777"/>
      <c r="P670" s="777"/>
    </row>
    <row r="671" spans="1:16" ht="14.25" customHeight="1">
      <c r="A671" s="61"/>
      <c r="B671" s="61"/>
      <c r="C671" s="61"/>
      <c r="D671" s="196"/>
      <c r="E671" s="196"/>
      <c r="F671" s="196"/>
      <c r="G671" s="196"/>
      <c r="H671" s="196"/>
      <c r="I671" s="196"/>
      <c r="J671" s="434"/>
      <c r="K671" s="196"/>
      <c r="L671" s="196"/>
      <c r="M671" s="196"/>
      <c r="N671" s="777"/>
      <c r="O671" s="777"/>
      <c r="P671" s="777"/>
    </row>
    <row r="672" spans="1:16" ht="14.25" customHeight="1">
      <c r="A672" s="61"/>
      <c r="B672" s="61"/>
      <c r="C672" s="61"/>
      <c r="D672" s="196"/>
      <c r="E672" s="196"/>
      <c r="F672" s="196"/>
      <c r="G672" s="196"/>
      <c r="H672" s="196"/>
      <c r="I672" s="196"/>
      <c r="J672" s="434"/>
      <c r="K672" s="196"/>
      <c r="L672" s="196"/>
      <c r="M672" s="196"/>
      <c r="N672" s="777"/>
      <c r="O672" s="777"/>
      <c r="P672" s="777"/>
    </row>
    <row r="673" spans="1:16" ht="14.25" customHeight="1">
      <c r="A673" s="61"/>
      <c r="B673" s="61"/>
      <c r="C673" s="61"/>
      <c r="D673" s="196"/>
      <c r="E673" s="196"/>
      <c r="F673" s="196"/>
      <c r="G673" s="196"/>
      <c r="H673" s="196"/>
      <c r="I673" s="196"/>
      <c r="J673" s="434"/>
      <c r="K673" s="196"/>
      <c r="L673" s="196"/>
      <c r="M673" s="196"/>
      <c r="N673" s="777"/>
      <c r="O673" s="777"/>
      <c r="P673" s="777"/>
    </row>
    <row r="674" spans="1:16" ht="14.25" customHeight="1">
      <c r="A674" s="61"/>
      <c r="B674" s="61"/>
      <c r="C674" s="61"/>
      <c r="D674" s="196"/>
      <c r="E674" s="196"/>
      <c r="F674" s="196"/>
      <c r="G674" s="196"/>
      <c r="H674" s="196"/>
      <c r="I674" s="196"/>
      <c r="J674" s="434"/>
      <c r="K674" s="196"/>
      <c r="L674" s="196"/>
      <c r="M674" s="196"/>
      <c r="N674" s="777"/>
      <c r="O674" s="777"/>
      <c r="P674" s="777"/>
    </row>
    <row r="675" spans="1:16" ht="14.25" customHeight="1">
      <c r="A675" s="61"/>
      <c r="B675" s="61"/>
      <c r="C675" s="61"/>
      <c r="D675" s="196"/>
      <c r="E675" s="196"/>
      <c r="F675" s="196"/>
      <c r="G675" s="196"/>
      <c r="H675" s="196"/>
      <c r="I675" s="196"/>
      <c r="J675" s="434"/>
      <c r="K675" s="196"/>
      <c r="L675" s="196"/>
      <c r="M675" s="196"/>
      <c r="N675" s="777"/>
      <c r="O675" s="777"/>
      <c r="P675" s="777"/>
    </row>
    <row r="676" spans="1:16" ht="14.25" customHeight="1">
      <c r="A676" s="61"/>
      <c r="B676" s="61"/>
      <c r="C676" s="61"/>
      <c r="D676" s="196"/>
      <c r="E676" s="196"/>
      <c r="F676" s="196"/>
      <c r="G676" s="196"/>
      <c r="H676" s="196"/>
      <c r="I676" s="196"/>
      <c r="J676" s="434"/>
      <c r="K676" s="196"/>
      <c r="L676" s="196"/>
      <c r="M676" s="196"/>
      <c r="N676" s="777"/>
      <c r="O676" s="777"/>
      <c r="P676" s="777"/>
    </row>
    <row r="677" spans="1:16" ht="14.25" customHeight="1">
      <c r="A677" s="61"/>
      <c r="B677" s="61"/>
      <c r="C677" s="61"/>
      <c r="D677" s="196"/>
      <c r="E677" s="196"/>
      <c r="F677" s="196"/>
      <c r="G677" s="196"/>
      <c r="H677" s="196"/>
      <c r="I677" s="196"/>
      <c r="J677" s="434"/>
      <c r="K677" s="196"/>
      <c r="L677" s="196"/>
      <c r="M677" s="196"/>
      <c r="N677" s="777"/>
      <c r="O677" s="777"/>
      <c r="P677" s="777"/>
    </row>
    <row r="678" spans="1:16" ht="14.25" customHeight="1">
      <c r="A678" s="61"/>
      <c r="B678" s="61"/>
      <c r="C678" s="61"/>
      <c r="D678" s="196"/>
      <c r="E678" s="196"/>
      <c r="F678" s="196"/>
      <c r="G678" s="196"/>
      <c r="H678" s="196"/>
      <c r="I678" s="196"/>
      <c r="J678" s="434"/>
      <c r="K678" s="196"/>
      <c r="L678" s="196"/>
      <c r="M678" s="196"/>
      <c r="N678" s="777"/>
      <c r="O678" s="777"/>
      <c r="P678" s="777"/>
    </row>
    <row r="679" spans="1:16" ht="14.25" customHeight="1">
      <c r="A679" s="61"/>
      <c r="B679" s="61"/>
      <c r="C679" s="61"/>
      <c r="D679" s="196"/>
      <c r="E679" s="196"/>
      <c r="F679" s="196"/>
      <c r="G679" s="196"/>
      <c r="H679" s="196"/>
      <c r="I679" s="196"/>
      <c r="J679" s="434"/>
      <c r="K679" s="196"/>
      <c r="L679" s="196"/>
      <c r="M679" s="196"/>
      <c r="N679" s="777"/>
      <c r="O679" s="777"/>
      <c r="P679" s="777"/>
    </row>
    <row r="680" spans="1:16" ht="14.25" customHeight="1">
      <c r="A680" s="61"/>
      <c r="B680" s="61"/>
      <c r="C680" s="61"/>
      <c r="D680" s="196"/>
      <c r="E680" s="196"/>
      <c r="F680" s="196"/>
      <c r="G680" s="196"/>
      <c r="H680" s="196"/>
      <c r="I680" s="196"/>
      <c r="J680" s="434"/>
      <c r="K680" s="196"/>
      <c r="L680" s="196"/>
      <c r="M680" s="196"/>
      <c r="N680" s="777"/>
      <c r="O680" s="777"/>
      <c r="P680" s="777"/>
    </row>
    <row r="681" spans="1:16" ht="14.25" customHeight="1">
      <c r="A681" s="61"/>
      <c r="B681" s="61"/>
      <c r="C681" s="61"/>
      <c r="D681" s="196"/>
      <c r="E681" s="196"/>
      <c r="F681" s="196"/>
      <c r="G681" s="196"/>
      <c r="H681" s="196"/>
      <c r="I681" s="196"/>
      <c r="J681" s="434"/>
      <c r="K681" s="196"/>
      <c r="L681" s="196"/>
      <c r="M681" s="196"/>
      <c r="N681" s="777"/>
      <c r="O681" s="777"/>
      <c r="P681" s="777"/>
    </row>
    <row r="682" spans="1:16" ht="14.25" customHeight="1">
      <c r="A682" s="61"/>
      <c r="B682" s="61"/>
      <c r="C682" s="61"/>
      <c r="D682" s="196"/>
      <c r="E682" s="196"/>
      <c r="F682" s="196"/>
      <c r="G682" s="196"/>
      <c r="H682" s="196"/>
      <c r="I682" s="196"/>
      <c r="J682" s="434"/>
      <c r="K682" s="196"/>
      <c r="L682" s="196"/>
      <c r="M682" s="196"/>
      <c r="N682" s="777"/>
      <c r="O682" s="777"/>
      <c r="P682" s="777"/>
    </row>
    <row r="683" spans="1:16" ht="14.25" customHeight="1">
      <c r="A683" s="61"/>
      <c r="B683" s="61"/>
      <c r="C683" s="61"/>
      <c r="D683" s="196"/>
      <c r="E683" s="196"/>
      <c r="F683" s="196"/>
      <c r="G683" s="196"/>
      <c r="H683" s="196"/>
      <c r="I683" s="196"/>
      <c r="J683" s="434"/>
      <c r="K683" s="196"/>
      <c r="L683" s="196"/>
      <c r="M683" s="196"/>
      <c r="N683" s="777"/>
      <c r="O683" s="777"/>
      <c r="P683" s="777"/>
    </row>
    <row r="684" spans="1:16" ht="14.25" customHeight="1">
      <c r="A684" s="61"/>
      <c r="B684" s="61"/>
      <c r="C684" s="61"/>
      <c r="D684" s="196"/>
      <c r="E684" s="196"/>
      <c r="F684" s="196"/>
      <c r="G684" s="196"/>
      <c r="H684" s="196"/>
      <c r="I684" s="196"/>
      <c r="J684" s="434"/>
      <c r="K684" s="196"/>
      <c r="L684" s="196"/>
      <c r="M684" s="196"/>
      <c r="N684" s="777"/>
      <c r="O684" s="777"/>
      <c r="P684" s="777"/>
    </row>
    <row r="685" spans="1:16" ht="14.25" customHeight="1">
      <c r="A685" s="61"/>
      <c r="B685" s="61"/>
      <c r="C685" s="61"/>
      <c r="D685" s="196"/>
      <c r="E685" s="196"/>
      <c r="F685" s="196"/>
      <c r="G685" s="196"/>
      <c r="H685" s="196"/>
      <c r="I685" s="196"/>
      <c r="J685" s="434"/>
      <c r="K685" s="196"/>
      <c r="L685" s="196"/>
      <c r="M685" s="196"/>
      <c r="N685" s="777"/>
      <c r="O685" s="777"/>
      <c r="P685" s="777"/>
    </row>
    <row r="686" spans="1:16" ht="14.25" customHeight="1">
      <c r="A686" s="61"/>
      <c r="B686" s="61"/>
      <c r="C686" s="61"/>
      <c r="D686" s="196"/>
      <c r="E686" s="196"/>
      <c r="F686" s="196"/>
      <c r="G686" s="196"/>
      <c r="H686" s="196"/>
      <c r="I686" s="196"/>
      <c r="J686" s="434"/>
      <c r="K686" s="196"/>
      <c r="L686" s="196"/>
      <c r="M686" s="196"/>
      <c r="N686" s="777"/>
      <c r="O686" s="777"/>
      <c r="P686" s="777"/>
    </row>
    <row r="687" spans="1:16" ht="14.25" customHeight="1">
      <c r="A687" s="61"/>
      <c r="B687" s="61"/>
      <c r="C687" s="61"/>
      <c r="D687" s="196"/>
      <c r="E687" s="196"/>
      <c r="F687" s="196"/>
      <c r="G687" s="196"/>
      <c r="H687" s="196"/>
      <c r="I687" s="196"/>
      <c r="J687" s="434"/>
      <c r="K687" s="196"/>
      <c r="L687" s="196"/>
      <c r="M687" s="196"/>
      <c r="N687" s="777"/>
      <c r="O687" s="777"/>
      <c r="P687" s="777"/>
    </row>
    <row r="688" spans="1:16" ht="14.25" customHeight="1">
      <c r="A688" s="61"/>
      <c r="B688" s="61"/>
      <c r="C688" s="61"/>
      <c r="D688" s="196"/>
      <c r="E688" s="196"/>
      <c r="F688" s="196"/>
      <c r="G688" s="196"/>
      <c r="H688" s="196"/>
      <c r="I688" s="196"/>
      <c r="J688" s="434"/>
      <c r="K688" s="196"/>
      <c r="L688" s="196"/>
      <c r="M688" s="196"/>
      <c r="N688" s="777"/>
      <c r="O688" s="777"/>
      <c r="P688" s="777"/>
    </row>
    <row r="689" spans="1:16" ht="14.25" customHeight="1">
      <c r="A689" s="61"/>
      <c r="B689" s="61"/>
      <c r="C689" s="61"/>
      <c r="D689" s="196"/>
      <c r="E689" s="196"/>
      <c r="F689" s="196"/>
      <c r="G689" s="196"/>
      <c r="H689" s="196"/>
      <c r="I689" s="196"/>
      <c r="J689" s="434"/>
      <c r="K689" s="196"/>
      <c r="L689" s="196"/>
      <c r="M689" s="196"/>
      <c r="N689" s="777"/>
      <c r="O689" s="777"/>
      <c r="P689" s="777"/>
    </row>
    <row r="690" spans="1:16" ht="14.25" customHeight="1">
      <c r="A690" s="61"/>
      <c r="B690" s="61"/>
      <c r="C690" s="61"/>
      <c r="D690" s="196"/>
      <c r="E690" s="196"/>
      <c r="F690" s="196"/>
      <c r="G690" s="196"/>
      <c r="H690" s="196"/>
      <c r="I690" s="196"/>
      <c r="J690" s="434"/>
      <c r="K690" s="196"/>
      <c r="L690" s="196"/>
      <c r="M690" s="196"/>
      <c r="N690" s="777"/>
      <c r="O690" s="777"/>
      <c r="P690" s="777"/>
    </row>
    <row r="691" spans="1:16" ht="14.25" customHeight="1">
      <c r="A691" s="61"/>
      <c r="B691" s="61"/>
      <c r="C691" s="61"/>
      <c r="D691" s="196"/>
      <c r="E691" s="196"/>
      <c r="F691" s="196"/>
      <c r="G691" s="196"/>
      <c r="H691" s="196"/>
      <c r="I691" s="196"/>
      <c r="J691" s="434"/>
      <c r="K691" s="196"/>
      <c r="L691" s="196"/>
      <c r="M691" s="196"/>
      <c r="N691" s="777"/>
      <c r="O691" s="777"/>
      <c r="P691" s="777"/>
    </row>
    <row r="692" spans="1:16" ht="14.25" customHeight="1">
      <c r="A692" s="61"/>
      <c r="B692" s="61"/>
      <c r="C692" s="61"/>
      <c r="D692" s="196"/>
      <c r="E692" s="196"/>
      <c r="F692" s="196"/>
      <c r="G692" s="196"/>
      <c r="H692" s="196"/>
      <c r="I692" s="196"/>
      <c r="J692" s="434"/>
      <c r="K692" s="196"/>
      <c r="L692" s="196"/>
      <c r="M692" s="196"/>
      <c r="N692" s="777"/>
      <c r="O692" s="777"/>
      <c r="P692" s="777"/>
    </row>
    <row r="693" spans="1:16" ht="14.25" customHeight="1">
      <c r="A693" s="61"/>
      <c r="B693" s="61"/>
      <c r="C693" s="61"/>
      <c r="D693" s="196"/>
      <c r="E693" s="196"/>
      <c r="F693" s="196"/>
      <c r="G693" s="196"/>
      <c r="H693" s="196"/>
      <c r="I693" s="196"/>
      <c r="J693" s="434"/>
      <c r="K693" s="196"/>
      <c r="L693" s="196"/>
      <c r="M693" s="196"/>
      <c r="N693" s="777"/>
      <c r="O693" s="777"/>
      <c r="P693" s="777"/>
    </row>
    <row r="694" spans="1:16" ht="14.25" customHeight="1">
      <c r="A694" s="61"/>
      <c r="B694" s="61"/>
      <c r="C694" s="61"/>
      <c r="D694" s="196"/>
      <c r="E694" s="196"/>
      <c r="F694" s="196"/>
      <c r="G694" s="196"/>
      <c r="H694" s="196"/>
      <c r="I694" s="196"/>
      <c r="J694" s="434"/>
      <c r="K694" s="196"/>
      <c r="L694" s="196"/>
      <c r="M694" s="196"/>
      <c r="N694" s="777"/>
      <c r="O694" s="777"/>
      <c r="P694" s="777"/>
    </row>
    <row r="695" spans="1:16" ht="14.25" customHeight="1">
      <c r="A695" s="61"/>
      <c r="B695" s="61"/>
      <c r="C695" s="61"/>
      <c r="D695" s="196"/>
      <c r="E695" s="196"/>
      <c r="F695" s="196"/>
      <c r="G695" s="196"/>
      <c r="H695" s="196"/>
      <c r="I695" s="196"/>
      <c r="J695" s="434"/>
      <c r="K695" s="196"/>
      <c r="L695" s="196"/>
      <c r="M695" s="196"/>
      <c r="N695" s="777"/>
      <c r="O695" s="777"/>
      <c r="P695" s="777"/>
    </row>
    <row r="696" spans="1:16" ht="14.25" customHeight="1">
      <c r="A696" s="61"/>
      <c r="B696" s="61"/>
      <c r="C696" s="61"/>
      <c r="D696" s="196"/>
      <c r="E696" s="196"/>
      <c r="F696" s="196"/>
      <c r="G696" s="196"/>
      <c r="H696" s="196"/>
      <c r="I696" s="196"/>
      <c r="J696" s="434"/>
      <c r="K696" s="196"/>
      <c r="L696" s="196"/>
      <c r="M696" s="196"/>
      <c r="N696" s="777"/>
      <c r="O696" s="777"/>
      <c r="P696" s="777"/>
    </row>
    <row r="697" spans="1:16" ht="14.25" customHeight="1">
      <c r="A697" s="61"/>
      <c r="B697" s="61"/>
      <c r="C697" s="61"/>
      <c r="D697" s="196"/>
      <c r="E697" s="196"/>
      <c r="F697" s="196"/>
      <c r="G697" s="196"/>
      <c r="H697" s="196"/>
      <c r="I697" s="196"/>
      <c r="J697" s="434"/>
      <c r="K697" s="196"/>
      <c r="L697" s="196"/>
      <c r="M697" s="196"/>
      <c r="N697" s="777"/>
      <c r="O697" s="777"/>
      <c r="P697" s="777"/>
    </row>
    <row r="698" spans="1:16" ht="14.25" customHeight="1">
      <c r="A698" s="61"/>
      <c r="B698" s="61"/>
      <c r="C698" s="61"/>
      <c r="D698" s="196"/>
      <c r="E698" s="196"/>
      <c r="F698" s="196"/>
      <c r="G698" s="196"/>
      <c r="H698" s="196"/>
      <c r="I698" s="196"/>
      <c r="J698" s="434"/>
      <c r="K698" s="196"/>
      <c r="L698" s="196"/>
      <c r="M698" s="196"/>
      <c r="N698" s="777"/>
      <c r="O698" s="777"/>
      <c r="P698" s="777"/>
    </row>
    <row r="699" spans="1:16" ht="14.25" customHeight="1">
      <c r="A699" s="61"/>
      <c r="B699" s="61"/>
      <c r="C699" s="61"/>
      <c r="D699" s="196"/>
      <c r="E699" s="196"/>
      <c r="F699" s="196"/>
      <c r="G699" s="196"/>
      <c r="H699" s="196"/>
      <c r="I699" s="196"/>
      <c r="J699" s="434"/>
      <c r="K699" s="196"/>
      <c r="L699" s="196"/>
      <c r="M699" s="196"/>
      <c r="N699" s="777"/>
      <c r="O699" s="777"/>
      <c r="P699" s="777"/>
    </row>
    <row r="700" spans="1:16" ht="14.25" customHeight="1">
      <c r="A700" s="61"/>
      <c r="B700" s="61"/>
      <c r="C700" s="61"/>
      <c r="D700" s="196"/>
      <c r="E700" s="196"/>
      <c r="F700" s="196"/>
      <c r="G700" s="196"/>
      <c r="H700" s="196"/>
      <c r="I700" s="196"/>
      <c r="J700" s="434"/>
      <c r="K700" s="196"/>
      <c r="L700" s="196"/>
      <c r="M700" s="196"/>
      <c r="N700" s="777"/>
      <c r="O700" s="777"/>
      <c r="P700" s="777"/>
    </row>
    <row r="701" spans="1:16" ht="14.25" customHeight="1">
      <c r="A701" s="61"/>
      <c r="B701" s="61"/>
      <c r="C701" s="61"/>
      <c r="D701" s="196"/>
      <c r="E701" s="196"/>
      <c r="F701" s="196"/>
      <c r="G701" s="196"/>
      <c r="H701" s="196"/>
      <c r="I701" s="196"/>
      <c r="J701" s="434"/>
      <c r="K701" s="196"/>
      <c r="L701" s="196"/>
      <c r="M701" s="196"/>
      <c r="N701" s="777"/>
      <c r="O701" s="777"/>
      <c r="P701" s="777"/>
    </row>
    <row r="702" spans="1:16" ht="14.25" customHeight="1">
      <c r="A702" s="61"/>
      <c r="B702" s="61"/>
      <c r="C702" s="61"/>
      <c r="D702" s="196"/>
      <c r="E702" s="196"/>
      <c r="F702" s="196"/>
      <c r="G702" s="196"/>
      <c r="H702" s="196"/>
      <c r="I702" s="196"/>
      <c r="J702" s="434"/>
      <c r="K702" s="196"/>
      <c r="L702" s="196"/>
      <c r="M702" s="196"/>
      <c r="N702" s="777"/>
      <c r="O702" s="777"/>
      <c r="P702" s="777"/>
    </row>
    <row r="703" spans="1:16" ht="14.25" customHeight="1">
      <c r="A703" s="61"/>
      <c r="B703" s="61"/>
      <c r="C703" s="61"/>
      <c r="D703" s="196"/>
      <c r="E703" s="196"/>
      <c r="F703" s="196"/>
      <c r="G703" s="196"/>
      <c r="H703" s="196"/>
      <c r="I703" s="196"/>
      <c r="J703" s="434"/>
      <c r="K703" s="196"/>
      <c r="L703" s="196"/>
      <c r="M703" s="196"/>
      <c r="N703" s="777"/>
      <c r="O703" s="777"/>
      <c r="P703" s="777"/>
    </row>
    <row r="704" spans="1:16" ht="14.25" customHeight="1">
      <c r="A704" s="61"/>
      <c r="B704" s="61"/>
      <c r="C704" s="61"/>
      <c r="D704" s="196"/>
      <c r="E704" s="196"/>
      <c r="F704" s="196"/>
      <c r="G704" s="196"/>
      <c r="H704" s="196"/>
      <c r="I704" s="196"/>
      <c r="J704" s="434"/>
      <c r="K704" s="196"/>
      <c r="L704" s="196"/>
      <c r="M704" s="196"/>
      <c r="N704" s="777"/>
      <c r="O704" s="777"/>
      <c r="P704" s="777"/>
    </row>
    <row r="705" spans="1:16" ht="14.25" customHeight="1">
      <c r="A705" s="61"/>
      <c r="B705" s="61"/>
      <c r="C705" s="61"/>
      <c r="D705" s="196"/>
      <c r="E705" s="196"/>
      <c r="F705" s="196"/>
      <c r="G705" s="196"/>
      <c r="H705" s="196"/>
      <c r="I705" s="196"/>
      <c r="J705" s="434"/>
      <c r="K705" s="196"/>
      <c r="L705" s="196"/>
      <c r="M705" s="196"/>
      <c r="N705" s="777"/>
      <c r="O705" s="777"/>
      <c r="P705" s="777"/>
    </row>
    <row r="706" spans="1:16" ht="14.25" customHeight="1">
      <c r="A706" s="61"/>
      <c r="B706" s="61"/>
      <c r="C706" s="61"/>
      <c r="D706" s="196"/>
      <c r="E706" s="196"/>
      <c r="F706" s="196"/>
      <c r="G706" s="196"/>
      <c r="H706" s="196"/>
      <c r="I706" s="196"/>
      <c r="J706" s="434"/>
      <c r="K706" s="196"/>
      <c r="L706" s="196"/>
      <c r="M706" s="196"/>
      <c r="N706" s="777"/>
      <c r="O706" s="777"/>
      <c r="P706" s="777"/>
    </row>
    <row r="707" spans="1:16" ht="14.25" customHeight="1">
      <c r="A707" s="61"/>
      <c r="B707" s="61"/>
      <c r="C707" s="61"/>
      <c r="D707" s="196"/>
      <c r="E707" s="196"/>
      <c r="F707" s="196"/>
      <c r="G707" s="196"/>
      <c r="H707" s="196"/>
      <c r="I707" s="196"/>
      <c r="J707" s="434"/>
      <c r="K707" s="196"/>
      <c r="L707" s="196"/>
      <c r="M707" s="196"/>
      <c r="N707" s="777"/>
      <c r="O707" s="777"/>
      <c r="P707" s="777"/>
    </row>
    <row r="708" spans="1:16" ht="14.25" customHeight="1">
      <c r="A708" s="61"/>
      <c r="B708" s="61"/>
      <c r="C708" s="61"/>
      <c r="D708" s="196"/>
      <c r="E708" s="196"/>
      <c r="F708" s="196"/>
      <c r="G708" s="196"/>
      <c r="H708" s="196"/>
      <c r="I708" s="196"/>
      <c r="J708" s="434"/>
      <c r="K708" s="196"/>
      <c r="L708" s="196"/>
      <c r="M708" s="196"/>
      <c r="N708" s="777"/>
      <c r="O708" s="777"/>
      <c r="P708" s="777"/>
    </row>
    <row r="709" spans="1:16" ht="14.25" customHeight="1">
      <c r="A709" s="61"/>
      <c r="B709" s="61"/>
      <c r="C709" s="61"/>
      <c r="D709" s="196"/>
      <c r="E709" s="196"/>
      <c r="F709" s="196"/>
      <c r="G709" s="196"/>
      <c r="H709" s="196"/>
      <c r="I709" s="196"/>
      <c r="J709" s="434"/>
      <c r="K709" s="196"/>
      <c r="L709" s="196"/>
      <c r="M709" s="196"/>
      <c r="N709" s="777"/>
      <c r="O709" s="777"/>
      <c r="P709" s="777"/>
    </row>
    <row r="710" spans="1:16" ht="14.25" customHeight="1">
      <c r="A710" s="61"/>
      <c r="B710" s="61"/>
      <c r="C710" s="61"/>
      <c r="D710" s="196"/>
      <c r="E710" s="196"/>
      <c r="F710" s="196"/>
      <c r="G710" s="196"/>
      <c r="H710" s="196"/>
      <c r="I710" s="196"/>
      <c r="J710" s="434"/>
      <c r="K710" s="196"/>
      <c r="L710" s="196"/>
      <c r="M710" s="196"/>
      <c r="N710" s="777"/>
      <c r="O710" s="777"/>
      <c r="P710" s="777"/>
    </row>
    <row r="711" spans="1:16" ht="14.25" customHeight="1">
      <c r="A711" s="61"/>
      <c r="B711" s="61"/>
      <c r="C711" s="61"/>
      <c r="D711" s="196"/>
      <c r="E711" s="196"/>
      <c r="F711" s="196"/>
      <c r="G711" s="196"/>
      <c r="H711" s="196"/>
      <c r="I711" s="196"/>
      <c r="J711" s="434"/>
      <c r="K711" s="196"/>
      <c r="L711" s="196"/>
      <c r="M711" s="196"/>
      <c r="N711" s="777"/>
      <c r="O711" s="777"/>
      <c r="P711" s="777"/>
    </row>
    <row r="712" spans="1:16" ht="14.25" customHeight="1">
      <c r="A712" s="61"/>
      <c r="B712" s="61"/>
      <c r="C712" s="61"/>
      <c r="D712" s="196"/>
      <c r="E712" s="196"/>
      <c r="F712" s="196"/>
      <c r="G712" s="196"/>
      <c r="H712" s="196"/>
      <c r="I712" s="196"/>
      <c r="J712" s="434"/>
      <c r="K712" s="196"/>
      <c r="L712" s="196"/>
      <c r="M712" s="196"/>
      <c r="N712" s="777"/>
      <c r="O712" s="777"/>
      <c r="P712" s="777"/>
    </row>
    <row r="713" spans="1:16" ht="14.25" customHeight="1">
      <c r="A713" s="61"/>
      <c r="B713" s="61"/>
      <c r="C713" s="61"/>
      <c r="D713" s="196"/>
      <c r="E713" s="196"/>
      <c r="F713" s="196"/>
      <c r="G713" s="196"/>
      <c r="H713" s="196"/>
      <c r="I713" s="196"/>
      <c r="J713" s="434"/>
      <c r="K713" s="196"/>
      <c r="L713" s="196"/>
      <c r="M713" s="196"/>
      <c r="N713" s="777"/>
      <c r="O713" s="777"/>
      <c r="P713" s="777"/>
    </row>
    <row r="714" spans="1:16" ht="14.25" customHeight="1">
      <c r="A714" s="61"/>
      <c r="B714" s="61"/>
      <c r="C714" s="61"/>
      <c r="D714" s="196"/>
      <c r="E714" s="196"/>
      <c r="F714" s="196"/>
      <c r="G714" s="196"/>
      <c r="H714" s="196"/>
      <c r="I714" s="196"/>
      <c r="J714" s="434"/>
      <c r="K714" s="196"/>
      <c r="L714" s="196"/>
      <c r="M714" s="196"/>
      <c r="N714" s="777"/>
      <c r="O714" s="777"/>
      <c r="P714" s="777"/>
    </row>
    <row r="715" spans="1:16" ht="14.25" customHeight="1">
      <c r="A715" s="61"/>
      <c r="B715" s="61"/>
      <c r="C715" s="61"/>
      <c r="D715" s="196"/>
      <c r="E715" s="196"/>
      <c r="F715" s="196"/>
      <c r="G715" s="196"/>
      <c r="H715" s="196"/>
      <c r="I715" s="196"/>
      <c r="J715" s="434"/>
      <c r="K715" s="196"/>
      <c r="L715" s="196"/>
      <c r="M715" s="196"/>
      <c r="N715" s="777"/>
      <c r="O715" s="777"/>
      <c r="P715" s="777"/>
    </row>
    <row r="716" spans="1:16" ht="14.25" customHeight="1">
      <c r="A716" s="61"/>
      <c r="B716" s="61"/>
      <c r="C716" s="61"/>
      <c r="D716" s="196"/>
      <c r="E716" s="196"/>
      <c r="F716" s="196"/>
      <c r="G716" s="196"/>
      <c r="H716" s="196"/>
      <c r="I716" s="196"/>
      <c r="J716" s="434"/>
      <c r="K716" s="196"/>
      <c r="L716" s="196"/>
      <c r="M716" s="196"/>
      <c r="N716" s="777"/>
      <c r="O716" s="777"/>
      <c r="P716" s="777"/>
    </row>
    <row r="717" spans="1:16" ht="14.25" customHeight="1">
      <c r="A717" s="61"/>
      <c r="B717" s="61"/>
      <c r="C717" s="61"/>
      <c r="D717" s="196"/>
      <c r="E717" s="196"/>
      <c r="F717" s="196"/>
      <c r="G717" s="196"/>
      <c r="H717" s="196"/>
      <c r="I717" s="196"/>
      <c r="J717" s="434"/>
      <c r="K717" s="196"/>
      <c r="L717" s="196"/>
      <c r="M717" s="196"/>
      <c r="N717" s="777"/>
      <c r="O717" s="777"/>
      <c r="P717" s="777"/>
    </row>
    <row r="718" spans="1:16" ht="14.25" customHeight="1">
      <c r="A718" s="61"/>
      <c r="B718" s="61"/>
      <c r="C718" s="61"/>
      <c r="D718" s="196"/>
      <c r="E718" s="196"/>
      <c r="F718" s="196"/>
      <c r="G718" s="196"/>
      <c r="H718" s="196"/>
      <c r="I718" s="196"/>
      <c r="J718" s="434"/>
      <c r="K718" s="196"/>
      <c r="L718" s="196"/>
      <c r="M718" s="196"/>
      <c r="N718" s="777"/>
      <c r="O718" s="777"/>
      <c r="P718" s="777"/>
    </row>
    <row r="719" spans="1:16" ht="14.25" customHeight="1">
      <c r="A719" s="61"/>
      <c r="B719" s="61"/>
      <c r="C719" s="61"/>
      <c r="D719" s="196"/>
      <c r="E719" s="196"/>
      <c r="F719" s="196"/>
      <c r="G719" s="196"/>
      <c r="H719" s="196"/>
      <c r="I719" s="196"/>
      <c r="J719" s="434"/>
      <c r="K719" s="196"/>
      <c r="L719" s="196"/>
      <c r="M719" s="196"/>
      <c r="N719" s="777"/>
      <c r="O719" s="777"/>
      <c r="P719" s="777"/>
    </row>
    <row r="720" spans="1:16" ht="14.25" customHeight="1">
      <c r="A720" s="61"/>
      <c r="B720" s="61"/>
      <c r="C720" s="61"/>
      <c r="D720" s="196"/>
      <c r="E720" s="196"/>
      <c r="F720" s="196"/>
      <c r="G720" s="196"/>
      <c r="H720" s="196"/>
      <c r="I720" s="196"/>
      <c r="J720" s="434"/>
      <c r="K720" s="196"/>
      <c r="L720" s="196"/>
      <c r="M720" s="196"/>
      <c r="N720" s="777"/>
      <c r="O720" s="777"/>
      <c r="P720" s="777"/>
    </row>
    <row r="721" spans="1:16" ht="14.25" customHeight="1">
      <c r="A721" s="61"/>
      <c r="B721" s="61"/>
      <c r="C721" s="61"/>
      <c r="D721" s="196"/>
      <c r="E721" s="196"/>
      <c r="F721" s="196"/>
      <c r="G721" s="196"/>
      <c r="H721" s="196"/>
      <c r="I721" s="196"/>
      <c r="J721" s="434"/>
      <c r="K721" s="196"/>
      <c r="L721" s="196"/>
      <c r="M721" s="196"/>
      <c r="N721" s="777"/>
      <c r="O721" s="777"/>
      <c r="P721" s="777"/>
    </row>
    <row r="722" spans="1:16" ht="14.25" customHeight="1">
      <c r="A722" s="61"/>
      <c r="B722" s="61"/>
      <c r="C722" s="61"/>
      <c r="D722" s="196"/>
      <c r="E722" s="196"/>
      <c r="F722" s="196"/>
      <c r="G722" s="196"/>
      <c r="H722" s="196"/>
      <c r="I722" s="196"/>
      <c r="J722" s="434"/>
      <c r="K722" s="196"/>
      <c r="L722" s="196"/>
      <c r="M722" s="196"/>
      <c r="N722" s="777"/>
      <c r="O722" s="777"/>
      <c r="P722" s="777"/>
    </row>
    <row r="723" spans="1:16" ht="14.25" customHeight="1">
      <c r="A723" s="61"/>
      <c r="B723" s="61"/>
      <c r="C723" s="61"/>
      <c r="D723" s="196"/>
      <c r="E723" s="196"/>
      <c r="F723" s="196"/>
      <c r="G723" s="196"/>
      <c r="H723" s="196"/>
      <c r="I723" s="196"/>
      <c r="J723" s="434"/>
      <c r="K723" s="196"/>
      <c r="L723" s="196"/>
      <c r="M723" s="196"/>
      <c r="N723" s="777"/>
      <c r="O723" s="777"/>
      <c r="P723" s="777"/>
    </row>
    <row r="724" spans="1:16" ht="14.25" customHeight="1">
      <c r="A724" s="61"/>
      <c r="B724" s="61"/>
      <c r="C724" s="61"/>
      <c r="D724" s="196"/>
      <c r="E724" s="196"/>
      <c r="F724" s="196"/>
      <c r="G724" s="196"/>
      <c r="H724" s="196"/>
      <c r="I724" s="196"/>
      <c r="J724" s="434"/>
      <c r="K724" s="196"/>
      <c r="L724" s="196"/>
      <c r="M724" s="196"/>
      <c r="N724" s="777"/>
      <c r="O724" s="777"/>
      <c r="P724" s="777"/>
    </row>
    <row r="725" spans="1:16" ht="14.25" customHeight="1">
      <c r="A725" s="61"/>
      <c r="B725" s="61"/>
      <c r="C725" s="61"/>
      <c r="D725" s="196"/>
      <c r="E725" s="196"/>
      <c r="F725" s="196"/>
      <c r="G725" s="196"/>
      <c r="H725" s="196"/>
      <c r="I725" s="196"/>
      <c r="J725" s="434"/>
      <c r="K725" s="196"/>
      <c r="L725" s="196"/>
      <c r="M725" s="196"/>
      <c r="N725" s="777"/>
      <c r="O725" s="777"/>
      <c r="P725" s="777"/>
    </row>
    <row r="726" spans="1:16" ht="14.25" customHeight="1">
      <c r="A726" s="61"/>
      <c r="B726" s="61"/>
      <c r="C726" s="61"/>
      <c r="D726" s="196"/>
      <c r="E726" s="196"/>
      <c r="F726" s="196"/>
      <c r="G726" s="196"/>
      <c r="H726" s="196"/>
      <c r="I726" s="196"/>
      <c r="J726" s="434"/>
      <c r="K726" s="196"/>
      <c r="L726" s="196"/>
      <c r="M726" s="196"/>
      <c r="N726" s="777"/>
      <c r="O726" s="777"/>
      <c r="P726" s="777"/>
    </row>
    <row r="727" spans="1:16" ht="14.25" customHeight="1">
      <c r="A727" s="61"/>
      <c r="B727" s="61"/>
      <c r="C727" s="61"/>
      <c r="D727" s="196"/>
      <c r="E727" s="196"/>
      <c r="F727" s="196"/>
      <c r="G727" s="196"/>
      <c r="H727" s="196"/>
      <c r="I727" s="196"/>
      <c r="J727" s="434"/>
      <c r="K727" s="196"/>
      <c r="L727" s="196"/>
      <c r="M727" s="196"/>
      <c r="N727" s="777"/>
      <c r="O727" s="777"/>
      <c r="P727" s="777"/>
    </row>
    <row r="728" spans="1:16" ht="14.25" customHeight="1">
      <c r="A728" s="61"/>
      <c r="B728" s="61"/>
      <c r="C728" s="61"/>
      <c r="D728" s="196"/>
      <c r="E728" s="196"/>
      <c r="F728" s="196"/>
      <c r="G728" s="196"/>
      <c r="H728" s="196"/>
      <c r="I728" s="196"/>
      <c r="J728" s="434"/>
      <c r="K728" s="196"/>
      <c r="L728" s="196"/>
      <c r="M728" s="196"/>
      <c r="N728" s="777"/>
      <c r="O728" s="777"/>
      <c r="P728" s="777"/>
    </row>
    <row r="729" spans="1:16" ht="14.25" customHeight="1">
      <c r="A729" s="61"/>
      <c r="B729" s="61"/>
      <c r="C729" s="61"/>
      <c r="D729" s="196"/>
      <c r="E729" s="196"/>
      <c r="F729" s="196"/>
      <c r="G729" s="196"/>
      <c r="H729" s="196"/>
      <c r="I729" s="196"/>
      <c r="J729" s="434"/>
      <c r="K729" s="196"/>
      <c r="L729" s="196"/>
      <c r="M729" s="196"/>
      <c r="N729" s="777"/>
      <c r="O729" s="777"/>
      <c r="P729" s="777"/>
    </row>
    <row r="730" spans="1:16" ht="14.25" customHeight="1">
      <c r="A730" s="61"/>
      <c r="B730" s="61"/>
      <c r="C730" s="61"/>
      <c r="D730" s="196"/>
      <c r="E730" s="196"/>
      <c r="F730" s="196"/>
      <c r="G730" s="196"/>
      <c r="H730" s="196"/>
      <c r="I730" s="196"/>
      <c r="J730" s="434"/>
      <c r="K730" s="196"/>
      <c r="L730" s="196"/>
      <c r="M730" s="196"/>
      <c r="N730" s="777"/>
      <c r="O730" s="777"/>
      <c r="P730" s="777"/>
    </row>
    <row r="731" spans="1:16" ht="14.25" customHeight="1">
      <c r="A731" s="61"/>
      <c r="B731" s="61"/>
      <c r="C731" s="61"/>
      <c r="D731" s="196"/>
      <c r="E731" s="196"/>
      <c r="F731" s="196"/>
      <c r="G731" s="196"/>
      <c r="H731" s="196"/>
      <c r="I731" s="196"/>
      <c r="J731" s="434"/>
      <c r="K731" s="196"/>
      <c r="L731" s="196"/>
      <c r="M731" s="196"/>
      <c r="N731" s="777"/>
      <c r="O731" s="777"/>
      <c r="P731" s="777"/>
    </row>
    <row r="732" spans="1:16" ht="14.25" customHeight="1">
      <c r="A732" s="61"/>
      <c r="B732" s="61"/>
      <c r="C732" s="61"/>
      <c r="D732" s="196"/>
      <c r="E732" s="196"/>
      <c r="F732" s="196"/>
      <c r="G732" s="196"/>
      <c r="H732" s="196"/>
      <c r="I732" s="196"/>
      <c r="J732" s="434"/>
      <c r="K732" s="196"/>
      <c r="L732" s="196"/>
      <c r="M732" s="196"/>
      <c r="N732" s="777"/>
      <c r="O732" s="777"/>
      <c r="P732" s="777"/>
    </row>
    <row r="733" spans="1:16" ht="14.25" customHeight="1">
      <c r="A733" s="61"/>
      <c r="B733" s="61"/>
      <c r="C733" s="61"/>
      <c r="D733" s="196"/>
      <c r="E733" s="196"/>
      <c r="F733" s="196"/>
      <c r="G733" s="196"/>
      <c r="H733" s="196"/>
      <c r="I733" s="196"/>
      <c r="J733" s="434"/>
      <c r="K733" s="196"/>
      <c r="L733" s="196"/>
      <c r="M733" s="196"/>
      <c r="N733" s="777"/>
      <c r="O733" s="777"/>
      <c r="P733" s="777"/>
    </row>
    <row r="734" spans="1:16" ht="14.25" customHeight="1">
      <c r="A734" s="61"/>
      <c r="B734" s="61"/>
      <c r="C734" s="61"/>
      <c r="D734" s="196"/>
      <c r="E734" s="196"/>
      <c r="F734" s="196"/>
      <c r="G734" s="196"/>
      <c r="H734" s="196"/>
      <c r="I734" s="196"/>
      <c r="J734" s="434"/>
      <c r="K734" s="196"/>
      <c r="L734" s="196"/>
      <c r="M734" s="196"/>
      <c r="N734" s="777"/>
      <c r="O734" s="777"/>
      <c r="P734" s="777"/>
    </row>
    <row r="735" spans="1:16" ht="14.25" customHeight="1">
      <c r="A735" s="61"/>
      <c r="B735" s="61"/>
      <c r="C735" s="61"/>
      <c r="D735" s="196"/>
      <c r="E735" s="196"/>
      <c r="F735" s="196"/>
      <c r="G735" s="196"/>
      <c r="H735" s="196"/>
      <c r="I735" s="196"/>
      <c r="J735" s="434"/>
      <c r="K735" s="196"/>
      <c r="L735" s="196"/>
      <c r="M735" s="196"/>
      <c r="N735" s="777"/>
      <c r="O735" s="777"/>
      <c r="P735" s="777"/>
    </row>
    <row r="736" spans="1:16" ht="14.25" customHeight="1">
      <c r="A736" s="61"/>
      <c r="B736" s="61"/>
      <c r="C736" s="61"/>
      <c r="D736" s="196"/>
      <c r="E736" s="196"/>
      <c r="F736" s="196"/>
      <c r="G736" s="196"/>
      <c r="H736" s="196"/>
      <c r="I736" s="196"/>
      <c r="J736" s="434"/>
      <c r="K736" s="196"/>
      <c r="L736" s="196"/>
      <c r="M736" s="196"/>
      <c r="N736" s="777"/>
      <c r="O736" s="777"/>
      <c r="P736" s="777"/>
    </row>
    <row r="737" spans="1:16" ht="14.25" customHeight="1">
      <c r="A737" s="61"/>
      <c r="B737" s="61"/>
      <c r="C737" s="61"/>
      <c r="D737" s="196"/>
      <c r="E737" s="196"/>
      <c r="F737" s="196"/>
      <c r="G737" s="196"/>
      <c r="H737" s="196"/>
      <c r="I737" s="196"/>
      <c r="J737" s="434"/>
      <c r="K737" s="196"/>
      <c r="L737" s="196"/>
      <c r="M737" s="196"/>
      <c r="N737" s="777"/>
      <c r="O737" s="777"/>
      <c r="P737" s="777"/>
    </row>
    <row r="738" spans="1:16" ht="14.25" customHeight="1">
      <c r="A738" s="61"/>
      <c r="B738" s="61"/>
      <c r="C738" s="61"/>
      <c r="D738" s="196"/>
      <c r="E738" s="196"/>
      <c r="F738" s="196"/>
      <c r="G738" s="196"/>
      <c r="H738" s="196"/>
      <c r="I738" s="196"/>
      <c r="J738" s="434"/>
      <c r="K738" s="196"/>
      <c r="L738" s="196"/>
      <c r="M738" s="196"/>
      <c r="N738" s="777"/>
      <c r="O738" s="777"/>
      <c r="P738" s="777"/>
    </row>
    <row r="739" spans="1:16" ht="14.25" customHeight="1">
      <c r="A739" s="61"/>
      <c r="B739" s="61"/>
      <c r="C739" s="61"/>
      <c r="D739" s="196"/>
      <c r="E739" s="196"/>
      <c r="F739" s="196"/>
      <c r="G739" s="196"/>
      <c r="H739" s="196"/>
      <c r="I739" s="196"/>
      <c r="J739" s="434"/>
      <c r="K739" s="196"/>
      <c r="L739" s="196"/>
      <c r="M739" s="196"/>
      <c r="N739" s="777"/>
      <c r="O739" s="777"/>
      <c r="P739" s="777"/>
    </row>
    <row r="740" spans="1:16" ht="14.25" customHeight="1">
      <c r="A740" s="61"/>
      <c r="B740" s="61"/>
      <c r="C740" s="61"/>
      <c r="D740" s="196"/>
      <c r="E740" s="196"/>
      <c r="F740" s="196"/>
      <c r="G740" s="196"/>
      <c r="H740" s="196"/>
      <c r="I740" s="196"/>
      <c r="J740" s="434"/>
      <c r="K740" s="196"/>
      <c r="L740" s="196"/>
      <c r="M740" s="196"/>
      <c r="N740" s="777"/>
      <c r="O740" s="777"/>
      <c r="P740" s="777"/>
    </row>
    <row r="741" spans="1:16" ht="14.25" customHeight="1">
      <c r="A741" s="61"/>
      <c r="B741" s="61"/>
      <c r="C741" s="61"/>
      <c r="D741" s="196"/>
      <c r="E741" s="196"/>
      <c r="F741" s="196"/>
      <c r="G741" s="196"/>
      <c r="H741" s="196"/>
      <c r="I741" s="196"/>
      <c r="J741" s="434"/>
      <c r="K741" s="196"/>
      <c r="L741" s="196"/>
      <c r="M741" s="196"/>
      <c r="N741" s="777"/>
      <c r="O741" s="777"/>
      <c r="P741" s="777"/>
    </row>
    <row r="742" spans="1:16" ht="14.25" customHeight="1">
      <c r="A742" s="61"/>
      <c r="B742" s="61"/>
      <c r="C742" s="61"/>
      <c r="D742" s="196"/>
      <c r="E742" s="196"/>
      <c r="F742" s="196"/>
      <c r="G742" s="196"/>
      <c r="H742" s="196"/>
      <c r="I742" s="196"/>
      <c r="J742" s="434"/>
      <c r="K742" s="196"/>
      <c r="L742" s="196"/>
      <c r="M742" s="196"/>
      <c r="N742" s="777"/>
      <c r="O742" s="777"/>
      <c r="P742" s="777"/>
    </row>
    <row r="743" spans="1:16" ht="14.25" customHeight="1">
      <c r="A743" s="61"/>
      <c r="B743" s="61"/>
      <c r="C743" s="61"/>
      <c r="D743" s="196"/>
      <c r="E743" s="196"/>
      <c r="F743" s="196"/>
      <c r="G743" s="196"/>
      <c r="H743" s="196"/>
      <c r="I743" s="196"/>
      <c r="J743" s="434"/>
      <c r="K743" s="196"/>
      <c r="L743" s="196"/>
      <c r="M743" s="196"/>
      <c r="N743" s="777"/>
      <c r="O743" s="777"/>
      <c r="P743" s="777"/>
    </row>
    <row r="744" spans="1:16" ht="14.25" customHeight="1">
      <c r="A744" s="61"/>
      <c r="B744" s="61"/>
      <c r="C744" s="61"/>
      <c r="D744" s="196"/>
      <c r="E744" s="196"/>
      <c r="F744" s="196"/>
      <c r="G744" s="196"/>
      <c r="H744" s="196"/>
      <c r="I744" s="196"/>
      <c r="J744" s="434"/>
      <c r="K744" s="196"/>
      <c r="L744" s="196"/>
      <c r="M744" s="196"/>
      <c r="N744" s="777"/>
      <c r="O744" s="777"/>
      <c r="P744" s="777"/>
    </row>
    <row r="745" spans="1:16" ht="14.25" customHeight="1">
      <c r="A745" s="61"/>
      <c r="B745" s="61"/>
      <c r="C745" s="61"/>
      <c r="D745" s="196"/>
      <c r="E745" s="196"/>
      <c r="F745" s="196"/>
      <c r="G745" s="196"/>
      <c r="H745" s="196"/>
      <c r="I745" s="196"/>
      <c r="J745" s="434"/>
      <c r="K745" s="196"/>
      <c r="L745" s="196"/>
      <c r="M745" s="196"/>
      <c r="N745" s="777"/>
      <c r="O745" s="777"/>
      <c r="P745" s="777"/>
    </row>
    <row r="746" spans="1:16" ht="14.25" customHeight="1">
      <c r="A746" s="61"/>
      <c r="B746" s="61"/>
      <c r="C746" s="61"/>
      <c r="D746" s="196"/>
      <c r="E746" s="196"/>
      <c r="F746" s="196"/>
      <c r="G746" s="196"/>
      <c r="H746" s="196"/>
      <c r="I746" s="196"/>
      <c r="J746" s="434"/>
      <c r="K746" s="196"/>
      <c r="L746" s="196"/>
      <c r="M746" s="196"/>
      <c r="N746" s="777"/>
      <c r="O746" s="777"/>
      <c r="P746" s="777"/>
    </row>
    <row r="747" spans="1:16" ht="14.25" customHeight="1">
      <c r="A747" s="61"/>
      <c r="B747" s="61"/>
      <c r="C747" s="61"/>
      <c r="D747" s="196"/>
      <c r="E747" s="196"/>
      <c r="F747" s="196"/>
      <c r="G747" s="196"/>
      <c r="H747" s="196"/>
      <c r="I747" s="196"/>
      <c r="J747" s="434"/>
      <c r="K747" s="196"/>
      <c r="L747" s="196"/>
      <c r="M747" s="196"/>
      <c r="N747" s="777"/>
      <c r="O747" s="777"/>
      <c r="P747" s="777"/>
    </row>
    <row r="748" spans="1:16" ht="14.25" customHeight="1">
      <c r="A748" s="61"/>
      <c r="B748" s="61"/>
      <c r="C748" s="61"/>
      <c r="D748" s="196"/>
      <c r="E748" s="196"/>
      <c r="F748" s="196"/>
      <c r="G748" s="196"/>
      <c r="H748" s="196"/>
      <c r="I748" s="196"/>
      <c r="J748" s="434"/>
      <c r="K748" s="196"/>
      <c r="L748" s="196"/>
      <c r="M748" s="196"/>
      <c r="N748" s="777"/>
      <c r="O748" s="777"/>
      <c r="P748" s="777"/>
    </row>
    <row r="749" spans="1:16" ht="14.25" customHeight="1">
      <c r="A749" s="61"/>
      <c r="B749" s="61"/>
      <c r="C749" s="61"/>
      <c r="D749" s="196"/>
      <c r="E749" s="196"/>
      <c r="F749" s="196"/>
      <c r="G749" s="196"/>
      <c r="H749" s="196"/>
      <c r="I749" s="196"/>
      <c r="J749" s="434"/>
      <c r="K749" s="196"/>
      <c r="L749" s="196"/>
      <c r="M749" s="196"/>
      <c r="N749" s="777"/>
      <c r="O749" s="777"/>
      <c r="P749" s="777"/>
    </row>
    <row r="750" spans="1:16" ht="14.25" customHeight="1">
      <c r="A750" s="61"/>
      <c r="B750" s="61"/>
      <c r="C750" s="61"/>
      <c r="D750" s="196"/>
      <c r="E750" s="196"/>
      <c r="F750" s="196"/>
      <c r="G750" s="196"/>
      <c r="H750" s="196"/>
      <c r="I750" s="196"/>
      <c r="J750" s="434"/>
      <c r="K750" s="196"/>
      <c r="L750" s="196"/>
      <c r="M750" s="196"/>
      <c r="N750" s="777"/>
      <c r="O750" s="777"/>
      <c r="P750" s="777"/>
    </row>
    <row r="751" spans="1:16" ht="14.25" customHeight="1">
      <c r="A751" s="61"/>
      <c r="B751" s="61"/>
      <c r="C751" s="61"/>
      <c r="D751" s="196"/>
      <c r="E751" s="196"/>
      <c r="F751" s="196"/>
      <c r="G751" s="196"/>
      <c r="H751" s="196"/>
      <c r="I751" s="196"/>
      <c r="J751" s="434"/>
      <c r="K751" s="196"/>
      <c r="L751" s="196"/>
      <c r="M751" s="196"/>
      <c r="N751" s="777"/>
      <c r="O751" s="777"/>
      <c r="P751" s="777"/>
    </row>
    <row r="752" spans="1:16" ht="14.25" customHeight="1">
      <c r="A752" s="61"/>
      <c r="B752" s="61"/>
      <c r="C752" s="61"/>
      <c r="D752" s="196"/>
      <c r="E752" s="196"/>
      <c r="F752" s="196"/>
      <c r="G752" s="196"/>
      <c r="H752" s="196"/>
      <c r="I752" s="196"/>
      <c r="J752" s="434"/>
      <c r="K752" s="196"/>
      <c r="L752" s="196"/>
      <c r="M752" s="196"/>
      <c r="N752" s="777"/>
      <c r="O752" s="777"/>
      <c r="P752" s="777"/>
    </row>
    <row r="753" spans="1:16" ht="14.25" customHeight="1">
      <c r="A753" s="61"/>
      <c r="B753" s="61"/>
      <c r="C753" s="61"/>
      <c r="D753" s="196"/>
      <c r="E753" s="196"/>
      <c r="F753" s="196"/>
      <c r="G753" s="196"/>
      <c r="H753" s="196"/>
      <c r="I753" s="196"/>
      <c r="J753" s="434"/>
      <c r="K753" s="196"/>
      <c r="L753" s="196"/>
      <c r="M753" s="196"/>
      <c r="N753" s="777"/>
      <c r="O753" s="777"/>
      <c r="P753" s="777"/>
    </row>
    <row r="754" spans="1:16" ht="14.25" customHeight="1">
      <c r="A754" s="61"/>
      <c r="B754" s="61"/>
      <c r="C754" s="61"/>
      <c r="D754" s="196"/>
      <c r="E754" s="196"/>
      <c r="F754" s="196"/>
      <c r="G754" s="196"/>
      <c r="H754" s="196"/>
      <c r="I754" s="196"/>
      <c r="J754" s="434"/>
      <c r="K754" s="196"/>
      <c r="L754" s="196"/>
      <c r="M754" s="196"/>
      <c r="N754" s="777"/>
      <c r="O754" s="777"/>
      <c r="P754" s="777"/>
    </row>
    <row r="755" spans="1:16" ht="14.25" customHeight="1">
      <c r="A755" s="61"/>
      <c r="B755" s="61"/>
      <c r="C755" s="61"/>
      <c r="D755" s="196"/>
      <c r="E755" s="196"/>
      <c r="F755" s="196"/>
      <c r="G755" s="196"/>
      <c r="H755" s="196"/>
      <c r="I755" s="196"/>
      <c r="J755" s="434"/>
      <c r="K755" s="196"/>
      <c r="L755" s="196"/>
      <c r="M755" s="196"/>
      <c r="N755" s="777"/>
      <c r="O755" s="777"/>
      <c r="P755" s="777"/>
    </row>
    <row r="756" spans="1:16" ht="14.25" customHeight="1">
      <c r="A756" s="61"/>
      <c r="B756" s="61"/>
      <c r="C756" s="61"/>
      <c r="D756" s="196"/>
      <c r="E756" s="196"/>
      <c r="F756" s="196"/>
      <c r="G756" s="196"/>
      <c r="H756" s="196"/>
      <c r="I756" s="196"/>
      <c r="J756" s="434"/>
      <c r="K756" s="196"/>
      <c r="L756" s="196"/>
      <c r="M756" s="196"/>
      <c r="N756" s="777"/>
      <c r="O756" s="777"/>
      <c r="P756" s="777"/>
    </row>
    <row r="757" spans="1:16" ht="14.25" customHeight="1">
      <c r="A757" s="61"/>
      <c r="B757" s="61"/>
      <c r="C757" s="61"/>
      <c r="D757" s="196"/>
      <c r="E757" s="196"/>
      <c r="F757" s="196"/>
      <c r="G757" s="196"/>
      <c r="H757" s="196"/>
      <c r="I757" s="196"/>
      <c r="J757" s="434"/>
      <c r="K757" s="196"/>
      <c r="L757" s="196"/>
      <c r="M757" s="196"/>
      <c r="N757" s="777"/>
      <c r="O757" s="777"/>
      <c r="P757" s="777"/>
    </row>
    <row r="758" spans="1:16" ht="14.25" customHeight="1">
      <c r="A758" s="61"/>
      <c r="B758" s="61"/>
      <c r="C758" s="61"/>
      <c r="D758" s="196"/>
      <c r="E758" s="196"/>
      <c r="F758" s="196"/>
      <c r="G758" s="196"/>
      <c r="H758" s="196"/>
      <c r="I758" s="196"/>
      <c r="J758" s="434"/>
      <c r="K758" s="196"/>
      <c r="L758" s="196"/>
      <c r="M758" s="196"/>
      <c r="N758" s="777"/>
      <c r="O758" s="777"/>
      <c r="P758" s="777"/>
    </row>
    <row r="759" spans="1:16" ht="14.25" customHeight="1">
      <c r="A759" s="61"/>
      <c r="B759" s="61"/>
      <c r="C759" s="61"/>
      <c r="D759" s="196"/>
      <c r="E759" s="196"/>
      <c r="F759" s="196"/>
      <c r="G759" s="196"/>
      <c r="H759" s="196"/>
      <c r="I759" s="196"/>
      <c r="J759" s="434"/>
      <c r="K759" s="196"/>
      <c r="L759" s="196"/>
      <c r="M759" s="196"/>
      <c r="N759" s="777"/>
      <c r="O759" s="777"/>
      <c r="P759" s="777"/>
    </row>
    <row r="760" spans="1:16" ht="14.25" customHeight="1">
      <c r="A760" s="61"/>
      <c r="B760" s="61"/>
      <c r="C760" s="61"/>
      <c r="D760" s="196"/>
      <c r="E760" s="196"/>
      <c r="F760" s="196"/>
      <c r="G760" s="196"/>
      <c r="H760" s="196"/>
      <c r="I760" s="196"/>
      <c r="J760" s="434"/>
      <c r="K760" s="196"/>
      <c r="L760" s="196"/>
      <c r="M760" s="196"/>
      <c r="N760" s="777"/>
      <c r="O760" s="777"/>
      <c r="P760" s="777"/>
    </row>
    <row r="761" spans="1:16" ht="14.25" customHeight="1">
      <c r="A761" s="61"/>
      <c r="B761" s="61"/>
      <c r="C761" s="61"/>
      <c r="D761" s="196"/>
      <c r="E761" s="196"/>
      <c r="F761" s="196"/>
      <c r="G761" s="196"/>
      <c r="H761" s="196"/>
      <c r="I761" s="196"/>
      <c r="J761" s="434"/>
      <c r="K761" s="196"/>
      <c r="L761" s="196"/>
      <c r="M761" s="196"/>
      <c r="N761" s="777"/>
      <c r="O761" s="777"/>
      <c r="P761" s="777"/>
    </row>
    <row r="762" spans="1:16" ht="14.25" customHeight="1">
      <c r="A762" s="61"/>
      <c r="B762" s="61"/>
      <c r="C762" s="61"/>
      <c r="D762" s="196"/>
      <c r="E762" s="196"/>
      <c r="F762" s="196"/>
      <c r="G762" s="196"/>
      <c r="H762" s="196"/>
      <c r="I762" s="196"/>
      <c r="J762" s="434"/>
      <c r="K762" s="196"/>
      <c r="L762" s="196"/>
      <c r="M762" s="196"/>
      <c r="N762" s="777"/>
      <c r="O762" s="777"/>
      <c r="P762" s="777"/>
    </row>
    <row r="763" spans="1:16" ht="14.25" customHeight="1">
      <c r="A763" s="61"/>
      <c r="B763" s="61"/>
      <c r="C763" s="61"/>
      <c r="D763" s="196"/>
      <c r="E763" s="196"/>
      <c r="F763" s="196"/>
      <c r="G763" s="196"/>
      <c r="H763" s="196"/>
      <c r="I763" s="196"/>
      <c r="J763" s="434"/>
      <c r="K763" s="196"/>
      <c r="L763" s="196"/>
      <c r="M763" s="196"/>
      <c r="N763" s="777"/>
      <c r="O763" s="777"/>
      <c r="P763" s="777"/>
    </row>
    <row r="764" spans="1:16" ht="14.25" customHeight="1">
      <c r="A764" s="61"/>
      <c r="B764" s="61"/>
      <c r="C764" s="61"/>
      <c r="D764" s="196"/>
      <c r="E764" s="196"/>
      <c r="F764" s="196"/>
      <c r="G764" s="196"/>
      <c r="H764" s="196"/>
      <c r="I764" s="196"/>
      <c r="J764" s="434"/>
      <c r="K764" s="196"/>
      <c r="L764" s="196"/>
      <c r="M764" s="196"/>
      <c r="N764" s="777"/>
      <c r="O764" s="777"/>
      <c r="P764" s="777"/>
    </row>
    <row r="765" spans="1:16" ht="14.25" customHeight="1">
      <c r="A765" s="61"/>
      <c r="B765" s="61"/>
      <c r="C765" s="61"/>
      <c r="D765" s="196"/>
      <c r="E765" s="196"/>
      <c r="F765" s="196"/>
      <c r="G765" s="196"/>
      <c r="H765" s="196"/>
      <c r="I765" s="196"/>
      <c r="J765" s="434"/>
      <c r="K765" s="196"/>
      <c r="L765" s="196"/>
      <c r="M765" s="196"/>
      <c r="N765" s="777"/>
      <c r="O765" s="777"/>
      <c r="P765" s="777"/>
    </row>
    <row r="766" spans="1:16" ht="14.25" customHeight="1">
      <c r="A766" s="61"/>
      <c r="B766" s="61"/>
      <c r="C766" s="61"/>
      <c r="D766" s="196"/>
      <c r="E766" s="196"/>
      <c r="F766" s="196"/>
      <c r="G766" s="196"/>
      <c r="H766" s="196"/>
      <c r="I766" s="196"/>
      <c r="J766" s="434"/>
      <c r="K766" s="196"/>
      <c r="L766" s="196"/>
      <c r="M766" s="196"/>
      <c r="N766" s="777"/>
      <c r="O766" s="777"/>
      <c r="P766" s="777"/>
    </row>
    <row r="767" spans="1:16" ht="14.25" customHeight="1">
      <c r="A767" s="61"/>
      <c r="B767" s="61"/>
      <c r="C767" s="61"/>
      <c r="D767" s="196"/>
      <c r="E767" s="196"/>
      <c r="F767" s="196"/>
      <c r="G767" s="196"/>
      <c r="H767" s="196"/>
      <c r="I767" s="196"/>
      <c r="J767" s="434"/>
      <c r="K767" s="196"/>
      <c r="L767" s="196"/>
      <c r="M767" s="196"/>
      <c r="N767" s="777"/>
      <c r="O767" s="777"/>
      <c r="P767" s="777"/>
    </row>
    <row r="768" spans="1:16" ht="14.25" customHeight="1">
      <c r="A768" s="61"/>
      <c r="B768" s="61"/>
      <c r="C768" s="61"/>
      <c r="D768" s="196"/>
      <c r="E768" s="196"/>
      <c r="F768" s="196"/>
      <c r="G768" s="196"/>
      <c r="H768" s="196"/>
      <c r="I768" s="196"/>
      <c r="J768" s="434"/>
      <c r="K768" s="196"/>
      <c r="L768" s="196"/>
      <c r="M768" s="196"/>
      <c r="N768" s="777"/>
      <c r="O768" s="777"/>
      <c r="P768" s="777"/>
    </row>
    <row r="769" spans="1:16" ht="14.25" customHeight="1">
      <c r="A769" s="61"/>
      <c r="B769" s="61"/>
      <c r="C769" s="61"/>
      <c r="D769" s="196"/>
      <c r="E769" s="196"/>
      <c r="F769" s="196"/>
      <c r="G769" s="196"/>
      <c r="H769" s="196"/>
      <c r="I769" s="196"/>
      <c r="J769" s="434"/>
      <c r="K769" s="196"/>
      <c r="L769" s="196"/>
      <c r="M769" s="196"/>
      <c r="N769" s="777"/>
      <c r="O769" s="777"/>
      <c r="P769" s="777"/>
    </row>
    <row r="770" spans="1:16" ht="14.25" customHeight="1">
      <c r="A770" s="61"/>
      <c r="B770" s="61"/>
      <c r="C770" s="61"/>
      <c r="D770" s="196"/>
      <c r="E770" s="196"/>
      <c r="F770" s="196"/>
      <c r="G770" s="196"/>
      <c r="H770" s="196"/>
      <c r="I770" s="196"/>
      <c r="J770" s="434"/>
      <c r="K770" s="196"/>
      <c r="L770" s="196"/>
      <c r="M770" s="196"/>
      <c r="N770" s="777"/>
      <c r="O770" s="777"/>
      <c r="P770" s="777"/>
    </row>
    <row r="771" spans="1:16" ht="14.25" customHeight="1">
      <c r="A771" s="61"/>
      <c r="B771" s="61"/>
      <c r="C771" s="61"/>
      <c r="D771" s="196"/>
      <c r="E771" s="196"/>
      <c r="F771" s="196"/>
      <c r="G771" s="196"/>
      <c r="H771" s="196"/>
      <c r="I771" s="196"/>
      <c r="J771" s="434"/>
      <c r="K771" s="196"/>
      <c r="L771" s="196"/>
      <c r="M771" s="196"/>
      <c r="N771" s="777"/>
      <c r="O771" s="777"/>
      <c r="P771" s="777"/>
    </row>
    <row r="772" spans="1:16" ht="14.25" customHeight="1">
      <c r="A772" s="61"/>
      <c r="B772" s="61"/>
      <c r="C772" s="61"/>
      <c r="D772" s="196"/>
      <c r="E772" s="196"/>
      <c r="F772" s="196"/>
      <c r="G772" s="196"/>
      <c r="H772" s="196"/>
      <c r="I772" s="196"/>
      <c r="J772" s="434"/>
      <c r="K772" s="196"/>
      <c r="L772" s="196"/>
      <c r="M772" s="196"/>
      <c r="N772" s="777"/>
      <c r="O772" s="777"/>
      <c r="P772" s="777"/>
    </row>
    <row r="773" spans="1:16" ht="14.25" customHeight="1">
      <c r="A773" s="61"/>
      <c r="B773" s="61"/>
      <c r="C773" s="61"/>
      <c r="D773" s="196"/>
      <c r="E773" s="196"/>
      <c r="F773" s="196"/>
      <c r="G773" s="196"/>
      <c r="H773" s="196"/>
      <c r="I773" s="196"/>
      <c r="J773" s="434"/>
      <c r="K773" s="196"/>
      <c r="L773" s="196"/>
      <c r="M773" s="196"/>
      <c r="N773" s="777"/>
      <c r="O773" s="777"/>
      <c r="P773" s="777"/>
    </row>
    <row r="774" spans="1:16" ht="14.25" customHeight="1">
      <c r="A774" s="61"/>
      <c r="B774" s="61"/>
      <c r="C774" s="61"/>
      <c r="D774" s="196"/>
      <c r="E774" s="196"/>
      <c r="F774" s="196"/>
      <c r="G774" s="196"/>
      <c r="H774" s="196"/>
      <c r="I774" s="196"/>
      <c r="J774" s="434"/>
      <c r="K774" s="196"/>
      <c r="L774" s="196"/>
      <c r="M774" s="196"/>
      <c r="N774" s="777"/>
      <c r="O774" s="777"/>
      <c r="P774" s="777"/>
    </row>
    <row r="775" spans="1:16" ht="14.25" customHeight="1">
      <c r="A775" s="61"/>
      <c r="B775" s="61"/>
      <c r="C775" s="61"/>
      <c r="D775" s="196"/>
      <c r="E775" s="196"/>
      <c r="F775" s="196"/>
      <c r="G775" s="196"/>
      <c r="H775" s="196"/>
      <c r="I775" s="196"/>
      <c r="J775" s="434"/>
      <c r="K775" s="196"/>
      <c r="L775" s="196"/>
      <c r="M775" s="196"/>
      <c r="N775" s="777"/>
      <c r="O775" s="777"/>
      <c r="P775" s="777"/>
    </row>
    <row r="776" spans="1:16" ht="15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940"/>
      <c r="O776" s="940"/>
      <c r="P776" s="940"/>
    </row>
    <row r="777" spans="1:16" ht="15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940"/>
      <c r="O777" s="940"/>
      <c r="P777" s="940"/>
    </row>
    <row r="778" spans="1:16" ht="15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940"/>
      <c r="O778" s="940"/>
      <c r="P778" s="940"/>
    </row>
    <row r="779" spans="1:16" ht="15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940"/>
      <c r="O779" s="940"/>
      <c r="P779" s="940"/>
    </row>
    <row r="780" spans="1:16" ht="15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940"/>
      <c r="O780" s="940"/>
      <c r="P780" s="940"/>
    </row>
    <row r="781" spans="1:16" ht="15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940"/>
      <c r="O781" s="940"/>
      <c r="P781" s="940"/>
    </row>
    <row r="782" spans="1:16" ht="15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940"/>
      <c r="O782" s="940"/>
      <c r="P782" s="940"/>
    </row>
    <row r="783" spans="1:16" ht="15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940"/>
      <c r="O783" s="940"/>
      <c r="P783" s="940"/>
    </row>
    <row r="784" spans="1:16" ht="15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940"/>
      <c r="O784" s="940"/>
      <c r="P784" s="940"/>
    </row>
    <row r="785" spans="1:16" ht="15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940"/>
      <c r="O785" s="940"/>
      <c r="P785" s="940"/>
    </row>
    <row r="786" spans="1:16" ht="15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940"/>
      <c r="O786" s="940"/>
      <c r="P786" s="940"/>
    </row>
    <row r="787" spans="1:16" ht="15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940"/>
      <c r="O787" s="940"/>
      <c r="P787" s="940"/>
    </row>
    <row r="788" spans="1:16" ht="15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940"/>
      <c r="O788" s="940"/>
      <c r="P788" s="940"/>
    </row>
    <row r="789" spans="1:16" ht="15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940"/>
      <c r="O789" s="940"/>
      <c r="P789" s="940"/>
    </row>
    <row r="790" spans="1:16" ht="15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940"/>
      <c r="O790" s="940"/>
      <c r="P790" s="940"/>
    </row>
    <row r="791" spans="1:16" ht="15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940"/>
      <c r="O791" s="940"/>
      <c r="P791" s="940"/>
    </row>
    <row r="792" spans="1:16" ht="15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940"/>
      <c r="O792" s="940"/>
      <c r="P792" s="940"/>
    </row>
    <row r="793" spans="1:16" ht="15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940"/>
      <c r="O793" s="940"/>
      <c r="P793" s="940"/>
    </row>
    <row r="794" spans="1:16" ht="15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940"/>
      <c r="O794" s="940"/>
      <c r="P794" s="940"/>
    </row>
    <row r="795" spans="1:16" ht="15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940"/>
      <c r="O795" s="940"/>
      <c r="P795" s="940"/>
    </row>
    <row r="796" spans="1:16" ht="15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940"/>
      <c r="O796" s="940"/>
      <c r="P796" s="940"/>
    </row>
    <row r="797" spans="1:16" ht="15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940"/>
      <c r="O797" s="940"/>
      <c r="P797" s="940"/>
    </row>
    <row r="798" spans="1:16" ht="15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940"/>
      <c r="O798" s="940"/>
      <c r="P798" s="940"/>
    </row>
    <row r="799" spans="1:16" ht="15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940"/>
      <c r="O799" s="940"/>
      <c r="P799" s="940"/>
    </row>
    <row r="800" spans="1:16" ht="15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940"/>
      <c r="O800" s="940"/>
      <c r="P800" s="940"/>
    </row>
    <row r="801" spans="1:16" ht="15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940"/>
      <c r="O801" s="940"/>
      <c r="P801" s="940"/>
    </row>
    <row r="802" spans="1:16" ht="15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940"/>
      <c r="O802" s="940"/>
      <c r="P802" s="940"/>
    </row>
    <row r="803" spans="1:16" ht="15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940"/>
      <c r="O803" s="940"/>
      <c r="P803" s="940"/>
    </row>
    <row r="804" spans="1:16" ht="15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940"/>
      <c r="O804" s="940"/>
      <c r="P804" s="940"/>
    </row>
    <row r="805" spans="1:16" ht="15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940"/>
      <c r="O805" s="940"/>
      <c r="P805" s="940"/>
    </row>
    <row r="806" spans="1:16" ht="15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940"/>
      <c r="O806" s="940"/>
      <c r="P806" s="940"/>
    </row>
    <row r="807" spans="1:16" ht="15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940"/>
      <c r="O807" s="940"/>
      <c r="P807" s="940"/>
    </row>
    <row r="808" spans="1:16" ht="15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940"/>
      <c r="O808" s="940"/>
      <c r="P808" s="940"/>
    </row>
    <row r="809" spans="1:16" ht="15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940"/>
      <c r="O809" s="940"/>
      <c r="P809" s="940"/>
    </row>
    <row r="810" spans="1:16" ht="15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940"/>
      <c r="O810" s="940"/>
      <c r="P810" s="940"/>
    </row>
    <row r="811" spans="1:16" ht="15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940"/>
      <c r="O811" s="940"/>
      <c r="P811" s="940"/>
    </row>
    <row r="812" spans="1:16" ht="15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940"/>
      <c r="O812" s="940"/>
      <c r="P812" s="940"/>
    </row>
    <row r="813" spans="1:16" ht="15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940"/>
      <c r="O813" s="940"/>
      <c r="P813" s="940"/>
    </row>
    <row r="814" spans="1:16" ht="15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940"/>
      <c r="O814" s="940"/>
      <c r="P814" s="940"/>
    </row>
    <row r="815" spans="1:16" ht="15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940"/>
      <c r="O815" s="940"/>
      <c r="P815" s="940"/>
    </row>
    <row r="816" spans="1:16" ht="15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940"/>
      <c r="O816" s="940"/>
      <c r="P816" s="940"/>
    </row>
    <row r="817" spans="1:16" ht="15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940"/>
      <c r="O817" s="940"/>
      <c r="P817" s="940"/>
    </row>
    <row r="818" spans="1:16" ht="15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940"/>
      <c r="O818" s="940"/>
      <c r="P818" s="940"/>
    </row>
    <row r="819" spans="1:16" ht="15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940"/>
      <c r="O819" s="940"/>
      <c r="P819" s="940"/>
    </row>
    <row r="820" spans="1:16" ht="15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940"/>
      <c r="O820" s="940"/>
      <c r="P820" s="940"/>
    </row>
    <row r="821" spans="1:16" ht="15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940"/>
      <c r="O821" s="940"/>
      <c r="P821" s="940"/>
    </row>
    <row r="822" spans="1:16" ht="15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940"/>
      <c r="O822" s="940"/>
      <c r="P822" s="940"/>
    </row>
    <row r="823" spans="1:16" ht="15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940"/>
      <c r="O823" s="940"/>
      <c r="P823" s="940"/>
    </row>
    <row r="824" spans="1:16" ht="15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940"/>
      <c r="O824" s="940"/>
      <c r="P824" s="940"/>
    </row>
    <row r="825" spans="1:16" ht="15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940"/>
      <c r="O825" s="940"/>
      <c r="P825" s="940"/>
    </row>
    <row r="826" spans="1:16" ht="15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940"/>
      <c r="O826" s="940"/>
      <c r="P826" s="940"/>
    </row>
    <row r="827" spans="1:16" ht="15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940"/>
      <c r="O827" s="940"/>
      <c r="P827" s="940"/>
    </row>
    <row r="828" spans="1:16" ht="15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940"/>
      <c r="O828" s="940"/>
      <c r="P828" s="940"/>
    </row>
    <row r="829" spans="1:16" ht="15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940"/>
      <c r="O829" s="940"/>
      <c r="P829" s="940"/>
    </row>
    <row r="830" spans="1:16" ht="15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940"/>
      <c r="O830" s="940"/>
      <c r="P830" s="940"/>
    </row>
    <row r="831" spans="1:16" ht="15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940"/>
      <c r="O831" s="940"/>
      <c r="P831" s="940"/>
    </row>
    <row r="832" spans="1:16" ht="15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940"/>
      <c r="O832" s="940"/>
      <c r="P832" s="940"/>
    </row>
    <row r="833" spans="1:16" ht="15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940"/>
      <c r="O833" s="940"/>
      <c r="P833" s="940"/>
    </row>
    <row r="834" spans="1:16" ht="15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940"/>
      <c r="O834" s="940"/>
      <c r="P834" s="940"/>
    </row>
    <row r="835" spans="1:16" ht="15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940"/>
      <c r="O835" s="940"/>
      <c r="P835" s="940"/>
    </row>
    <row r="836" spans="1:16" ht="15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940"/>
      <c r="O836" s="940"/>
      <c r="P836" s="940"/>
    </row>
    <row r="837" spans="1:16" ht="15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940"/>
      <c r="O837" s="940"/>
      <c r="P837" s="940"/>
    </row>
    <row r="838" spans="1:16" ht="15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940"/>
      <c r="O838" s="940"/>
      <c r="P838" s="940"/>
    </row>
    <row r="839" spans="1:16" ht="15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940"/>
      <c r="O839" s="940"/>
      <c r="P839" s="940"/>
    </row>
    <row r="840" spans="1:16" ht="15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940"/>
      <c r="O840" s="940"/>
      <c r="P840" s="940"/>
    </row>
    <row r="841" spans="1:16" ht="15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940"/>
      <c r="O841" s="940"/>
      <c r="P841" s="940"/>
    </row>
    <row r="842" spans="1:16" ht="15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940"/>
      <c r="O842" s="940"/>
      <c r="P842" s="940"/>
    </row>
    <row r="843" spans="1:16" ht="15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940"/>
      <c r="O843" s="940"/>
      <c r="P843" s="940"/>
    </row>
    <row r="844" spans="1:16" ht="15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940"/>
      <c r="O844" s="940"/>
      <c r="P844" s="940"/>
    </row>
    <row r="845" spans="1:16" ht="15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940"/>
      <c r="O845" s="940"/>
      <c r="P845" s="940"/>
    </row>
    <row r="846" spans="1:16" ht="15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940"/>
      <c r="O846" s="940"/>
      <c r="P846" s="940"/>
    </row>
    <row r="847" spans="1:16" ht="15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940"/>
      <c r="O847" s="940"/>
      <c r="P847" s="940"/>
    </row>
    <row r="848" spans="1:16" ht="15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940"/>
      <c r="O848" s="940"/>
      <c r="P848" s="940"/>
    </row>
    <row r="849" spans="1:16" ht="15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940"/>
      <c r="O849" s="940"/>
      <c r="P849" s="940"/>
    </row>
    <row r="850" spans="1:16" ht="15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940"/>
      <c r="O850" s="940"/>
      <c r="P850" s="940"/>
    </row>
    <row r="851" spans="1:16" ht="15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940"/>
      <c r="O851" s="940"/>
      <c r="P851" s="940"/>
    </row>
    <row r="852" spans="1:16" ht="15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940"/>
      <c r="O852" s="940"/>
      <c r="P852" s="940"/>
    </row>
    <row r="853" spans="1:16" ht="15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940"/>
      <c r="O853" s="940"/>
      <c r="P853" s="940"/>
    </row>
    <row r="854" spans="1:16" ht="15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940"/>
      <c r="O854" s="940"/>
      <c r="P854" s="940"/>
    </row>
    <row r="855" spans="1:16" ht="15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940"/>
      <c r="O855" s="940"/>
      <c r="P855" s="940"/>
    </row>
    <row r="856" spans="1:16" ht="15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940"/>
      <c r="O856" s="940"/>
      <c r="P856" s="940"/>
    </row>
    <row r="857" spans="1:16" ht="15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940"/>
      <c r="O857" s="940"/>
      <c r="P857" s="940"/>
    </row>
    <row r="858" spans="1:16" ht="15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940"/>
      <c r="O858" s="940"/>
      <c r="P858" s="940"/>
    </row>
    <row r="859" spans="1:16" ht="15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940"/>
      <c r="O859" s="940"/>
      <c r="P859" s="940"/>
    </row>
    <row r="860" spans="1:16" ht="15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940"/>
      <c r="O860" s="940"/>
      <c r="P860" s="940"/>
    </row>
    <row r="861" spans="1:16" ht="15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940"/>
      <c r="O861" s="940"/>
      <c r="P861" s="940"/>
    </row>
    <row r="862" spans="1:16" ht="15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940"/>
      <c r="O862" s="940"/>
      <c r="P862" s="940"/>
    </row>
    <row r="863" spans="1:16" ht="15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940"/>
      <c r="O863" s="940"/>
      <c r="P863" s="940"/>
    </row>
    <row r="864" spans="1:16" ht="15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940"/>
      <c r="O864" s="940"/>
      <c r="P864" s="940"/>
    </row>
    <row r="865" spans="1:16" ht="15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940"/>
      <c r="O865" s="940"/>
      <c r="P865" s="940"/>
    </row>
    <row r="866" spans="1:16" ht="15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940"/>
      <c r="O866" s="940"/>
      <c r="P866" s="940"/>
    </row>
    <row r="867" spans="1:16" ht="15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940"/>
      <c r="O867" s="940"/>
      <c r="P867" s="940"/>
    </row>
    <row r="868" spans="1:16" ht="15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940"/>
      <c r="O868" s="940"/>
      <c r="P868" s="940"/>
    </row>
    <row r="869" spans="1:16" ht="15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940"/>
      <c r="O869" s="940"/>
      <c r="P869" s="940"/>
    </row>
    <row r="870" spans="1:16" ht="15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940"/>
      <c r="O870" s="940"/>
      <c r="P870" s="940"/>
    </row>
    <row r="871" spans="1:16" ht="15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940"/>
      <c r="O871" s="940"/>
      <c r="P871" s="940"/>
    </row>
    <row r="872" spans="1:16" ht="15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940"/>
      <c r="O872" s="940"/>
      <c r="P872" s="940"/>
    </row>
    <row r="873" spans="1:16" ht="15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940"/>
      <c r="O873" s="940"/>
      <c r="P873" s="940"/>
    </row>
    <row r="874" spans="1:16" ht="15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940"/>
      <c r="O874" s="940"/>
      <c r="P874" s="940"/>
    </row>
    <row r="875" spans="1:16" ht="15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940"/>
      <c r="O875" s="940"/>
      <c r="P875" s="940"/>
    </row>
    <row r="876" spans="1:16" ht="15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940"/>
      <c r="O876" s="940"/>
      <c r="P876" s="940"/>
    </row>
    <row r="877" spans="1:16" ht="15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940"/>
      <c r="O877" s="940"/>
      <c r="P877" s="940"/>
    </row>
    <row r="878" spans="1:16" ht="15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940"/>
      <c r="O878" s="940"/>
      <c r="P878" s="940"/>
    </row>
    <row r="879" spans="1:16" ht="15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940"/>
      <c r="O879" s="940"/>
      <c r="P879" s="940"/>
    </row>
    <row r="880" spans="1:16" ht="15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940"/>
      <c r="O880" s="940"/>
      <c r="P880" s="940"/>
    </row>
    <row r="881" spans="1:16" ht="15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940"/>
      <c r="O881" s="940"/>
      <c r="P881" s="940"/>
    </row>
    <row r="882" spans="1:16" ht="15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940"/>
      <c r="O882" s="940"/>
      <c r="P882" s="940"/>
    </row>
    <row r="883" spans="1:16" ht="15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940"/>
      <c r="O883" s="940"/>
      <c r="P883" s="940"/>
    </row>
    <row r="884" spans="1:16" ht="15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940"/>
      <c r="O884" s="940"/>
      <c r="P884" s="940"/>
    </row>
    <row r="885" spans="1:16" ht="15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940"/>
      <c r="O885" s="940"/>
      <c r="P885" s="940"/>
    </row>
    <row r="886" spans="1:16" ht="15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940"/>
      <c r="O886" s="940"/>
      <c r="P886" s="940"/>
    </row>
    <row r="887" spans="1:16" ht="15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940"/>
      <c r="O887" s="940"/>
      <c r="P887" s="940"/>
    </row>
    <row r="888" spans="1:16" ht="15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940"/>
      <c r="O888" s="940"/>
      <c r="P888" s="940"/>
    </row>
    <row r="889" spans="1:16" ht="15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940"/>
      <c r="O889" s="940"/>
      <c r="P889" s="940"/>
    </row>
    <row r="890" spans="1:16" ht="15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940"/>
      <c r="O890" s="940"/>
      <c r="P890" s="940"/>
    </row>
    <row r="891" spans="1:16" ht="15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940"/>
      <c r="O891" s="940"/>
      <c r="P891" s="940"/>
    </row>
    <row r="892" spans="1:16" ht="15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940"/>
      <c r="O892" s="940"/>
      <c r="P892" s="940"/>
    </row>
    <row r="893" spans="1:16" ht="15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940"/>
      <c r="O893" s="940"/>
      <c r="P893" s="940"/>
    </row>
    <row r="894" spans="1:16" ht="15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940"/>
      <c r="O894" s="940"/>
      <c r="P894" s="940"/>
    </row>
    <row r="895" spans="1:16" ht="15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940"/>
      <c r="O895" s="940"/>
      <c r="P895" s="940"/>
    </row>
    <row r="896" spans="1:16" ht="15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940"/>
      <c r="O896" s="940"/>
      <c r="P896" s="940"/>
    </row>
    <row r="897" spans="1:16" ht="15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940"/>
      <c r="O897" s="940"/>
      <c r="P897" s="940"/>
    </row>
    <row r="898" spans="1:16" ht="15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940"/>
      <c r="O898" s="940"/>
      <c r="P898" s="940"/>
    </row>
    <row r="899" spans="1:16" ht="15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940"/>
      <c r="O899" s="940"/>
      <c r="P899" s="940"/>
    </row>
    <row r="900" spans="1:16" ht="15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940"/>
      <c r="O900" s="940"/>
      <c r="P900" s="940"/>
    </row>
    <row r="901" spans="1:16" ht="15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940"/>
      <c r="O901" s="940"/>
      <c r="P901" s="940"/>
    </row>
    <row r="902" spans="1:16" ht="15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940"/>
      <c r="O902" s="940"/>
      <c r="P902" s="940"/>
    </row>
    <row r="903" spans="1:16" ht="15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940"/>
      <c r="O903" s="940"/>
      <c r="P903" s="940"/>
    </row>
    <row r="904" spans="1:16" ht="15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940"/>
      <c r="O904" s="940"/>
      <c r="P904" s="940"/>
    </row>
    <row r="905" spans="1:16" ht="15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940"/>
      <c r="O905" s="940"/>
      <c r="P905" s="940"/>
    </row>
    <row r="906" spans="1:16" ht="15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940"/>
      <c r="O906" s="940"/>
      <c r="P906" s="940"/>
    </row>
    <row r="907" spans="1:16" ht="15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940"/>
      <c r="O907" s="940"/>
      <c r="P907" s="940"/>
    </row>
    <row r="908" spans="1:16" ht="15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940"/>
      <c r="O908" s="940"/>
      <c r="P908" s="940"/>
    </row>
    <row r="909" spans="1:16" ht="15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940"/>
      <c r="O909" s="940"/>
      <c r="P909" s="940"/>
    </row>
    <row r="910" spans="1:16" ht="15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940"/>
      <c r="O910" s="940"/>
      <c r="P910" s="940"/>
    </row>
    <row r="911" spans="1:16" ht="15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940"/>
      <c r="O911" s="940"/>
      <c r="P911" s="940"/>
    </row>
    <row r="912" spans="1:16" ht="15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940"/>
      <c r="O912" s="940"/>
      <c r="P912" s="940"/>
    </row>
    <row r="913" spans="1:16" ht="15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940"/>
      <c r="O913" s="940"/>
      <c r="P913" s="940"/>
    </row>
    <row r="914" spans="1:16" ht="15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940"/>
      <c r="O914" s="940"/>
      <c r="P914" s="940"/>
    </row>
    <row r="915" spans="1:16" ht="15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940"/>
      <c r="O915" s="940"/>
      <c r="P915" s="940"/>
    </row>
    <row r="916" spans="1:16" ht="15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940"/>
      <c r="O916" s="940"/>
      <c r="P916" s="940"/>
    </row>
    <row r="917" spans="1:16" ht="15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940"/>
      <c r="O917" s="940"/>
      <c r="P917" s="940"/>
    </row>
    <row r="918" spans="1:16" ht="15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940"/>
      <c r="O918" s="940"/>
      <c r="P918" s="940"/>
    </row>
    <row r="919" spans="1:16" ht="15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940"/>
      <c r="O919" s="940"/>
      <c r="P919" s="940"/>
    </row>
    <row r="920" spans="1:16" ht="15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940"/>
      <c r="O920" s="940"/>
      <c r="P920" s="940"/>
    </row>
    <row r="921" spans="1:16" ht="15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940"/>
      <c r="O921" s="940"/>
      <c r="P921" s="940"/>
    </row>
    <row r="922" spans="1:16" ht="15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940"/>
      <c r="O922" s="940"/>
      <c r="P922" s="940"/>
    </row>
    <row r="923" spans="1:16" ht="15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940"/>
      <c r="O923" s="940"/>
      <c r="P923" s="940"/>
    </row>
    <row r="924" spans="1:16" ht="15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940"/>
      <c r="O924" s="940"/>
      <c r="P924" s="940"/>
    </row>
    <row r="925" spans="1:16" ht="15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940"/>
      <c r="O925" s="940"/>
      <c r="P925" s="940"/>
    </row>
    <row r="926" spans="1:16" ht="15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940"/>
      <c r="O926" s="940"/>
      <c r="P926" s="940"/>
    </row>
    <row r="927" spans="1:16" ht="15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940"/>
      <c r="O927" s="940"/>
      <c r="P927" s="940"/>
    </row>
    <row r="928" spans="1:16" ht="15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940"/>
      <c r="O928" s="940"/>
      <c r="P928" s="940"/>
    </row>
    <row r="929" spans="1:16" ht="15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940"/>
      <c r="O929" s="940"/>
      <c r="P929" s="940"/>
    </row>
    <row r="930" spans="1:16" ht="15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940"/>
      <c r="O930" s="940"/>
      <c r="P930" s="940"/>
    </row>
    <row r="931" spans="1:16" ht="15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940"/>
      <c r="O931" s="940"/>
      <c r="P931" s="940"/>
    </row>
    <row r="932" spans="1:16" ht="15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940"/>
      <c r="O932" s="940"/>
      <c r="P932" s="940"/>
    </row>
    <row r="933" spans="1:16" ht="15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940"/>
      <c r="O933" s="940"/>
      <c r="P933" s="940"/>
    </row>
    <row r="934" spans="1:16" ht="15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940"/>
      <c r="O934" s="940"/>
      <c r="P934" s="940"/>
    </row>
    <row r="935" spans="1:16" ht="15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940"/>
      <c r="O935" s="940"/>
      <c r="P935" s="940"/>
    </row>
    <row r="936" spans="1:16" ht="15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940"/>
      <c r="O936" s="940"/>
      <c r="P936" s="940"/>
    </row>
    <row r="937" spans="1:16" ht="15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940"/>
      <c r="O937" s="940"/>
      <c r="P937" s="940"/>
    </row>
    <row r="938" spans="1:16" ht="15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940"/>
      <c r="O938" s="940"/>
      <c r="P938" s="940"/>
    </row>
    <row r="939" spans="1:16" ht="15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940"/>
      <c r="O939" s="940"/>
      <c r="P939" s="940"/>
    </row>
    <row r="940" spans="1:16" ht="15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940"/>
      <c r="O940" s="940"/>
      <c r="P940" s="940"/>
    </row>
    <row r="941" spans="1:16" ht="15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940"/>
      <c r="O941" s="940"/>
      <c r="P941" s="940"/>
    </row>
    <row r="942" spans="1:16" ht="15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940"/>
      <c r="O942" s="940"/>
      <c r="P942" s="940"/>
    </row>
    <row r="943" spans="1:16" ht="15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940"/>
      <c r="O943" s="940"/>
      <c r="P943" s="940"/>
    </row>
    <row r="944" spans="1:16" ht="15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940"/>
      <c r="O944" s="940"/>
      <c r="P944" s="940"/>
    </row>
    <row r="945" spans="1:16" ht="15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940"/>
      <c r="O945" s="940"/>
      <c r="P945" s="940"/>
    </row>
    <row r="946" spans="1:16" ht="15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940"/>
      <c r="O946" s="940"/>
      <c r="P946" s="940"/>
    </row>
    <row r="947" spans="1:16" ht="15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940"/>
      <c r="O947" s="940"/>
      <c r="P947" s="940"/>
    </row>
    <row r="948" spans="1:16" ht="15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940"/>
      <c r="O948" s="940"/>
      <c r="P948" s="940"/>
    </row>
    <row r="949" spans="1:16" ht="15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940"/>
      <c r="O949" s="940"/>
      <c r="P949" s="940"/>
    </row>
    <row r="950" spans="1:16" ht="15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940"/>
      <c r="O950" s="940"/>
      <c r="P950" s="940"/>
    </row>
    <row r="951" spans="1:16" ht="15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940"/>
      <c r="O951" s="940"/>
      <c r="P951" s="940"/>
    </row>
    <row r="952" spans="1:16" ht="15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940"/>
      <c r="O952" s="940"/>
      <c r="P952" s="940"/>
    </row>
    <row r="953" spans="1:16" ht="15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940"/>
      <c r="O953" s="940"/>
      <c r="P953" s="940"/>
    </row>
    <row r="954" spans="1:16" ht="15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940"/>
      <c r="O954" s="940"/>
      <c r="P954" s="940"/>
    </row>
    <row r="955" spans="1:16" ht="15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940"/>
      <c r="O955" s="940"/>
      <c r="P955" s="940"/>
    </row>
    <row r="956" spans="1:16" ht="15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940"/>
      <c r="O956" s="940"/>
      <c r="P956" s="940"/>
    </row>
    <row r="957" spans="1:16" ht="15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940"/>
      <c r="O957" s="940"/>
      <c r="P957" s="940"/>
    </row>
    <row r="958" spans="1:16" ht="15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940"/>
      <c r="O958" s="940"/>
      <c r="P958" s="940"/>
    </row>
    <row r="959" spans="1:16" ht="15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940"/>
      <c r="O959" s="940"/>
      <c r="P959" s="940"/>
    </row>
    <row r="960" spans="1:16" ht="15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940"/>
      <c r="O960" s="940"/>
      <c r="P960" s="940"/>
    </row>
    <row r="961" spans="1:16" ht="15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940"/>
      <c r="O961" s="940"/>
      <c r="P961" s="940"/>
    </row>
    <row r="962" spans="1:16" ht="15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940"/>
      <c r="O962" s="940"/>
      <c r="P962" s="940"/>
    </row>
    <row r="963" spans="1:16" ht="15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940"/>
      <c r="O963" s="940"/>
      <c r="P963" s="940"/>
    </row>
    <row r="964" spans="1:16" ht="15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940"/>
      <c r="O964" s="940"/>
      <c r="P964" s="940"/>
    </row>
    <row r="965" spans="1:16" ht="15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940"/>
      <c r="O965" s="940"/>
      <c r="P965" s="940"/>
    </row>
    <row r="966" spans="1:16" ht="15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940"/>
      <c r="O966" s="940"/>
      <c r="P966" s="940"/>
    </row>
    <row r="967" spans="1:16" ht="15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940"/>
      <c r="O967" s="940"/>
      <c r="P967" s="940"/>
    </row>
    <row r="968" spans="1:16" ht="15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940"/>
      <c r="O968" s="940"/>
      <c r="P968" s="940"/>
    </row>
    <row r="969" spans="1:16" ht="15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940"/>
      <c r="O969" s="940"/>
      <c r="P969" s="940"/>
    </row>
    <row r="970" spans="1:16" ht="15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940"/>
      <c r="O970" s="940"/>
      <c r="P970" s="940"/>
    </row>
    <row r="971" spans="1:16" ht="15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940"/>
      <c r="O971" s="940"/>
      <c r="P971" s="940"/>
    </row>
    <row r="972" spans="1:16" ht="15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940"/>
      <c r="O972" s="940"/>
      <c r="P972" s="940"/>
    </row>
    <row r="973" spans="1:16" ht="15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940"/>
      <c r="O973" s="940"/>
      <c r="P973" s="940"/>
    </row>
    <row r="974" spans="1:16" ht="15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940"/>
      <c r="O974" s="940"/>
      <c r="P974" s="940"/>
    </row>
    <row r="975" spans="1:16" ht="15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940"/>
      <c r="O975" s="940"/>
      <c r="P975" s="940"/>
    </row>
    <row r="976" spans="1:16" ht="15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940"/>
      <c r="O976" s="940"/>
      <c r="P976" s="940"/>
    </row>
    <row r="977" spans="1:16" ht="15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940"/>
      <c r="O977" s="940"/>
      <c r="P977" s="940"/>
    </row>
    <row r="978" spans="1:16" ht="15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940"/>
      <c r="O978" s="940"/>
      <c r="P978" s="940"/>
    </row>
    <row r="979" spans="1:16" ht="15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940"/>
      <c r="O979" s="940"/>
      <c r="P979" s="940"/>
    </row>
    <row r="980" spans="1:16" ht="15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940"/>
      <c r="O980" s="940"/>
      <c r="P980" s="940"/>
    </row>
    <row r="981" spans="1:16" ht="15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940"/>
      <c r="O981" s="940"/>
      <c r="P981" s="940"/>
    </row>
    <row r="982" spans="1:16" ht="15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940"/>
      <c r="O982" s="940"/>
      <c r="P982" s="940"/>
    </row>
    <row r="983" spans="1:16" ht="15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940"/>
      <c r="O983" s="940"/>
      <c r="P983" s="940"/>
    </row>
    <row r="984" spans="1:16" ht="15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940"/>
      <c r="O984" s="940"/>
      <c r="P984" s="940"/>
    </row>
    <row r="985" spans="1:16" ht="15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940"/>
      <c r="O985" s="940"/>
      <c r="P985" s="940"/>
    </row>
    <row r="986" spans="1:16" ht="15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940"/>
      <c r="O986" s="940"/>
      <c r="P986" s="940"/>
    </row>
    <row r="987" spans="1:16" ht="15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940"/>
      <c r="O987" s="940"/>
      <c r="P987" s="940"/>
    </row>
    <row r="988" spans="1:16" ht="15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940"/>
      <c r="O988" s="940"/>
      <c r="P988" s="940"/>
    </row>
    <row r="989" spans="1:16" ht="15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940"/>
      <c r="O989" s="940"/>
      <c r="P989" s="940"/>
    </row>
    <row r="990" spans="1:16" ht="15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940"/>
      <c r="O990" s="940"/>
      <c r="P990" s="940"/>
    </row>
    <row r="991" spans="1:16" ht="15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940"/>
      <c r="O991" s="940"/>
      <c r="P991" s="940"/>
    </row>
    <row r="992" spans="1:16" ht="15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940"/>
      <c r="O992" s="940"/>
      <c r="P992" s="940"/>
    </row>
    <row r="993" spans="1:16" ht="15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940"/>
      <c r="O993" s="940"/>
      <c r="P993" s="940"/>
    </row>
    <row r="994" spans="1:16" ht="15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940"/>
      <c r="O994" s="940"/>
      <c r="P994" s="940"/>
    </row>
    <row r="995" spans="1:16" ht="15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940"/>
      <c r="O995" s="940"/>
      <c r="P995" s="940"/>
    </row>
    <row r="996" spans="1:16" ht="15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940"/>
      <c r="O996" s="940"/>
      <c r="P996" s="940"/>
    </row>
    <row r="997" spans="1:16" ht="15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940"/>
      <c r="O997" s="940"/>
      <c r="P997" s="940"/>
    </row>
    <row r="998" spans="1:16" ht="15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940"/>
      <c r="O998" s="940"/>
      <c r="P998" s="940"/>
    </row>
    <row r="999" spans="1:16" ht="15.7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940"/>
      <c r="O999" s="940"/>
      <c r="P999" s="940"/>
    </row>
    <row r="1000" spans="1:16" ht="15.7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940"/>
      <c r="O1000" s="940"/>
      <c r="P1000" s="940"/>
    </row>
    <row r="1001" spans="1:16" ht="15.75" customHeight="1">
      <c r="A1001" s="42"/>
      <c r="B1001" s="42"/>
      <c r="C1001" s="42"/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940"/>
      <c r="O1001" s="940"/>
      <c r="P1001" s="940"/>
    </row>
    <row r="1002" spans="1:16" ht="15.75" customHeight="1">
      <c r="A1002" s="42"/>
      <c r="B1002" s="42"/>
      <c r="C1002" s="42"/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940"/>
      <c r="O1002" s="940"/>
      <c r="P1002" s="940"/>
    </row>
    <row r="1003" spans="1:16" ht="15.75" customHeight="1">
      <c r="A1003" s="42"/>
      <c r="B1003" s="42"/>
      <c r="C1003" s="42"/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940"/>
      <c r="O1003" s="940"/>
      <c r="P1003" s="940"/>
    </row>
    <row r="1004" spans="1:16" ht="15.75" customHeight="1">
      <c r="A1004" s="42"/>
      <c r="B1004" s="42"/>
      <c r="C1004" s="42"/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940"/>
      <c r="O1004" s="940"/>
      <c r="P1004" s="940"/>
    </row>
    <row r="1005" spans="1:16" ht="15.75" customHeight="1">
      <c r="A1005" s="42"/>
      <c r="B1005" s="42"/>
      <c r="C1005" s="42"/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940"/>
      <c r="O1005" s="940"/>
      <c r="P1005" s="940"/>
    </row>
    <row r="1006" spans="1:16" ht="15.75" customHeight="1">
      <c r="A1006" s="42"/>
      <c r="B1006" s="42"/>
      <c r="C1006" s="42"/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940"/>
      <c r="O1006" s="940"/>
      <c r="P1006" s="940"/>
    </row>
    <row r="1007" spans="1:16" ht="15.75" customHeight="1">
      <c r="A1007" s="42"/>
      <c r="B1007" s="42"/>
      <c r="C1007" s="42"/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940"/>
      <c r="O1007" s="940"/>
      <c r="P1007" s="940"/>
    </row>
    <row r="1008" spans="1:16" ht="15.75" customHeight="1">
      <c r="A1008" s="42"/>
      <c r="B1008" s="42"/>
      <c r="C1008" s="42"/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940"/>
      <c r="O1008" s="940"/>
      <c r="P1008" s="940"/>
    </row>
    <row r="1009" spans="1:16" ht="15.75" customHeight="1">
      <c r="A1009" s="42"/>
      <c r="B1009" s="42"/>
      <c r="C1009" s="42"/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940"/>
      <c r="O1009" s="940"/>
      <c r="P1009" s="940"/>
    </row>
    <row r="1010" spans="1:16" ht="15.75" customHeight="1">
      <c r="A1010" s="42"/>
      <c r="B1010" s="42"/>
      <c r="C1010" s="42"/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940"/>
      <c r="O1010" s="940"/>
      <c r="P1010" s="940"/>
    </row>
    <row r="1011" spans="1:16" ht="15.75" customHeight="1">
      <c r="A1011" s="42"/>
      <c r="B1011" s="42"/>
      <c r="C1011" s="42"/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940"/>
      <c r="O1011" s="940"/>
      <c r="P1011" s="940"/>
    </row>
    <row r="1012" spans="1:16" ht="15.75" customHeight="1">
      <c r="A1012" s="42"/>
      <c r="B1012" s="42"/>
      <c r="C1012" s="42"/>
      <c r="D1012" s="42"/>
      <c r="E1012" s="42"/>
      <c r="F1012" s="42"/>
      <c r="G1012" s="42"/>
      <c r="H1012" s="42"/>
      <c r="I1012" s="42"/>
      <c r="J1012" s="42"/>
      <c r="K1012" s="42"/>
      <c r="L1012" s="42"/>
      <c r="M1012" s="42"/>
      <c r="N1012" s="940"/>
      <c r="O1012" s="940"/>
      <c r="P1012" s="940"/>
    </row>
    <row r="1013" spans="1:16" ht="15.75" customHeight="1">
      <c r="A1013" s="42"/>
      <c r="B1013" s="42"/>
      <c r="C1013" s="42"/>
      <c r="D1013" s="42"/>
      <c r="E1013" s="42"/>
      <c r="F1013" s="42"/>
      <c r="G1013" s="42"/>
      <c r="H1013" s="42"/>
      <c r="I1013" s="42"/>
      <c r="J1013" s="42"/>
      <c r="K1013" s="42"/>
      <c r="L1013" s="42"/>
      <c r="M1013" s="42"/>
      <c r="N1013" s="940"/>
      <c r="O1013" s="940"/>
      <c r="P1013" s="940"/>
    </row>
    <row r="1014" spans="1:16" ht="15.75" customHeight="1">
      <c r="A1014" s="42"/>
      <c r="B1014" s="42"/>
      <c r="C1014" s="42"/>
      <c r="D1014" s="42"/>
      <c r="E1014" s="42"/>
      <c r="F1014" s="42"/>
      <c r="G1014" s="42"/>
      <c r="H1014" s="42"/>
      <c r="I1014" s="42"/>
      <c r="J1014" s="42"/>
      <c r="K1014" s="42"/>
      <c r="L1014" s="42"/>
      <c r="M1014" s="42"/>
      <c r="N1014" s="940"/>
      <c r="O1014" s="940"/>
      <c r="P1014" s="940"/>
    </row>
    <row r="1015" spans="1:16" ht="15.75" customHeight="1">
      <c r="A1015" s="42"/>
      <c r="B1015" s="42"/>
      <c r="C1015" s="42"/>
      <c r="D1015" s="42"/>
      <c r="E1015" s="42"/>
      <c r="F1015" s="42"/>
      <c r="G1015" s="42"/>
      <c r="H1015" s="42"/>
      <c r="I1015" s="42"/>
      <c r="J1015" s="42"/>
      <c r="K1015" s="42"/>
      <c r="L1015" s="42"/>
      <c r="M1015" s="42"/>
      <c r="N1015" s="940"/>
      <c r="O1015" s="940"/>
      <c r="P1015" s="940"/>
    </row>
    <row r="1016" spans="1:16" ht="15.75" customHeight="1">
      <c r="A1016" s="42"/>
      <c r="B1016" s="42"/>
      <c r="C1016" s="42"/>
      <c r="D1016" s="42"/>
      <c r="E1016" s="42"/>
      <c r="F1016" s="42"/>
      <c r="G1016" s="42"/>
      <c r="H1016" s="42"/>
      <c r="I1016" s="42"/>
      <c r="J1016" s="42"/>
      <c r="K1016" s="42"/>
      <c r="L1016" s="42"/>
      <c r="M1016" s="42"/>
      <c r="N1016" s="940"/>
      <c r="O1016" s="940"/>
      <c r="P1016" s="940"/>
    </row>
    <row r="1017" spans="1:16" ht="15.75" customHeight="1">
      <c r="A1017" s="42"/>
      <c r="B1017" s="42"/>
      <c r="C1017" s="42"/>
      <c r="D1017" s="42"/>
      <c r="E1017" s="42"/>
      <c r="F1017" s="42"/>
      <c r="G1017" s="42"/>
      <c r="H1017" s="42"/>
      <c r="I1017" s="42"/>
      <c r="J1017" s="42"/>
      <c r="K1017" s="42"/>
      <c r="L1017" s="42"/>
      <c r="M1017" s="42"/>
      <c r="N1017" s="940"/>
      <c r="O1017" s="940"/>
      <c r="P1017" s="940"/>
    </row>
    <row r="1018" spans="1:16" ht="15.75" customHeight="1">
      <c r="A1018" s="42"/>
      <c r="B1018" s="42"/>
      <c r="C1018" s="42"/>
      <c r="D1018" s="42"/>
      <c r="E1018" s="42"/>
      <c r="F1018" s="42"/>
      <c r="G1018" s="42"/>
      <c r="H1018" s="42"/>
      <c r="I1018" s="42"/>
      <c r="J1018" s="42"/>
      <c r="K1018" s="42"/>
      <c r="L1018" s="42"/>
      <c r="M1018" s="42"/>
      <c r="N1018" s="940"/>
      <c r="O1018" s="940"/>
      <c r="P1018" s="940"/>
    </row>
    <row r="1019" spans="1:16" ht="15.75" customHeight="1">
      <c r="A1019" s="42"/>
      <c r="B1019" s="42"/>
      <c r="C1019" s="42"/>
      <c r="D1019" s="42"/>
      <c r="E1019" s="42"/>
      <c r="F1019" s="42"/>
      <c r="G1019" s="42"/>
      <c r="H1019" s="42"/>
      <c r="I1019" s="42"/>
      <c r="J1019" s="42"/>
      <c r="K1019" s="42"/>
      <c r="L1019" s="42"/>
      <c r="M1019" s="42"/>
      <c r="N1019" s="940"/>
      <c r="O1019" s="940"/>
      <c r="P1019" s="940"/>
    </row>
    <row r="1020" spans="1:16" ht="15.75" customHeight="1">
      <c r="A1020" s="42"/>
      <c r="B1020" s="42"/>
      <c r="C1020" s="42"/>
      <c r="D1020" s="42"/>
      <c r="E1020" s="42"/>
      <c r="F1020" s="42"/>
      <c r="G1020" s="42"/>
      <c r="H1020" s="42"/>
      <c r="I1020" s="42"/>
      <c r="J1020" s="42"/>
      <c r="K1020" s="42"/>
      <c r="L1020" s="42"/>
      <c r="M1020" s="42"/>
      <c r="N1020" s="940"/>
      <c r="O1020" s="940"/>
      <c r="P1020" s="940"/>
    </row>
    <row r="1021" spans="1:16" ht="15.75" customHeight="1">
      <c r="A1021" s="42"/>
      <c r="B1021" s="42"/>
      <c r="C1021" s="42"/>
      <c r="D1021" s="42"/>
      <c r="E1021" s="42"/>
      <c r="F1021" s="42"/>
      <c r="G1021" s="42"/>
      <c r="H1021" s="42"/>
      <c r="I1021" s="42"/>
      <c r="J1021" s="42"/>
      <c r="K1021" s="42"/>
      <c r="L1021" s="42"/>
      <c r="M1021" s="42"/>
      <c r="N1021" s="940"/>
      <c r="O1021" s="940"/>
      <c r="P1021" s="940"/>
    </row>
    <row r="1022" spans="1:16" ht="15.75" customHeight="1">
      <c r="A1022" s="42"/>
      <c r="B1022" s="42"/>
      <c r="C1022" s="42"/>
      <c r="D1022" s="42"/>
      <c r="E1022" s="42"/>
      <c r="F1022" s="42"/>
      <c r="G1022" s="42"/>
      <c r="H1022" s="42"/>
      <c r="I1022" s="42"/>
      <c r="J1022" s="42"/>
      <c r="K1022" s="42"/>
      <c r="L1022" s="42"/>
      <c r="M1022" s="42"/>
      <c r="N1022" s="940"/>
      <c r="O1022" s="940"/>
      <c r="P1022" s="940"/>
    </row>
    <row r="1023" spans="1:16" ht="15.75" customHeight="1">
      <c r="A1023" s="42"/>
      <c r="B1023" s="42"/>
      <c r="C1023" s="42"/>
      <c r="D1023" s="42"/>
      <c r="E1023" s="42"/>
      <c r="F1023" s="42"/>
      <c r="G1023" s="42"/>
      <c r="H1023" s="42"/>
      <c r="I1023" s="42"/>
      <c r="J1023" s="42"/>
      <c r="K1023" s="42"/>
      <c r="L1023" s="42"/>
      <c r="M1023" s="42"/>
      <c r="N1023" s="940"/>
      <c r="O1023" s="940"/>
      <c r="P1023" s="940"/>
    </row>
    <row r="1024" spans="1:16" ht="15.75" customHeight="1">
      <c r="A1024" s="42"/>
      <c r="B1024" s="42"/>
      <c r="C1024" s="42"/>
      <c r="D1024" s="42"/>
      <c r="E1024" s="42"/>
      <c r="F1024" s="42"/>
      <c r="G1024" s="42"/>
      <c r="H1024" s="42"/>
      <c r="I1024" s="42"/>
      <c r="J1024" s="42"/>
      <c r="K1024" s="42"/>
      <c r="L1024" s="42"/>
      <c r="M1024" s="42"/>
      <c r="N1024" s="940"/>
      <c r="O1024" s="940"/>
      <c r="P1024" s="940"/>
    </row>
    <row r="1025" spans="1:16" ht="15.75" customHeight="1">
      <c r="A1025" s="42"/>
      <c r="B1025" s="42"/>
      <c r="C1025" s="42"/>
      <c r="D1025" s="42"/>
      <c r="E1025" s="42"/>
      <c r="F1025" s="42"/>
      <c r="G1025" s="42"/>
      <c r="H1025" s="42"/>
      <c r="I1025" s="42"/>
      <c r="J1025" s="42"/>
      <c r="K1025" s="42"/>
      <c r="L1025" s="42"/>
      <c r="M1025" s="42"/>
      <c r="N1025" s="940"/>
      <c r="O1025" s="940"/>
      <c r="P1025" s="940"/>
    </row>
    <row r="1026" spans="1:16" ht="15.75" customHeight="1">
      <c r="A1026" s="42"/>
      <c r="B1026" s="42"/>
      <c r="C1026" s="42"/>
      <c r="D1026" s="42"/>
      <c r="E1026" s="42"/>
      <c r="F1026" s="42"/>
      <c r="G1026" s="42"/>
      <c r="H1026" s="42"/>
      <c r="I1026" s="42"/>
      <c r="J1026" s="42"/>
      <c r="K1026" s="42"/>
      <c r="L1026" s="42"/>
      <c r="M1026" s="42"/>
      <c r="N1026" s="940"/>
      <c r="O1026" s="940"/>
      <c r="P1026" s="940"/>
    </row>
    <row r="1027" spans="1:16" ht="15.75" customHeight="1">
      <c r="A1027" s="42"/>
      <c r="B1027" s="42"/>
      <c r="C1027" s="42"/>
      <c r="D1027" s="42"/>
      <c r="E1027" s="42"/>
      <c r="F1027" s="42"/>
      <c r="G1027" s="42"/>
      <c r="H1027" s="42"/>
      <c r="I1027" s="42"/>
      <c r="J1027" s="42"/>
      <c r="K1027" s="42"/>
      <c r="L1027" s="42"/>
      <c r="M1027" s="42"/>
      <c r="N1027" s="940"/>
      <c r="O1027" s="940"/>
      <c r="P1027" s="940"/>
    </row>
    <row r="1028" spans="1:16" ht="15.75" customHeight="1">
      <c r="A1028" s="42"/>
      <c r="B1028" s="42"/>
      <c r="C1028" s="42"/>
      <c r="D1028" s="42"/>
      <c r="E1028" s="42"/>
      <c r="F1028" s="42"/>
      <c r="G1028" s="42"/>
      <c r="H1028" s="42"/>
      <c r="I1028" s="42"/>
      <c r="J1028" s="42"/>
      <c r="K1028" s="42"/>
      <c r="L1028" s="42"/>
      <c r="M1028" s="42"/>
      <c r="N1028" s="940"/>
      <c r="O1028" s="940"/>
      <c r="P1028" s="940"/>
    </row>
    <row r="1029" spans="1:16" ht="15.75" customHeight="1">
      <c r="A1029" s="42"/>
      <c r="B1029" s="42"/>
      <c r="C1029" s="42"/>
      <c r="D1029" s="42"/>
      <c r="E1029" s="42"/>
      <c r="F1029" s="42"/>
      <c r="G1029" s="42"/>
      <c r="H1029" s="42"/>
      <c r="I1029" s="42"/>
      <c r="J1029" s="42"/>
      <c r="K1029" s="42"/>
      <c r="L1029" s="42"/>
      <c r="M1029" s="42"/>
      <c r="N1029" s="940"/>
      <c r="O1029" s="940"/>
      <c r="P1029" s="940"/>
    </row>
    <row r="1030" spans="1:16" ht="15.75" customHeight="1">
      <c r="A1030" s="42"/>
      <c r="B1030" s="42"/>
      <c r="C1030" s="42"/>
      <c r="D1030" s="42"/>
      <c r="E1030" s="42"/>
      <c r="F1030" s="42"/>
      <c r="G1030" s="42"/>
      <c r="H1030" s="42"/>
      <c r="I1030" s="42"/>
      <c r="J1030" s="42"/>
      <c r="K1030" s="42"/>
      <c r="L1030" s="42"/>
      <c r="M1030" s="42"/>
      <c r="N1030" s="940"/>
      <c r="O1030" s="940"/>
      <c r="P1030" s="940"/>
    </row>
    <row r="1031" spans="1:16" ht="15.75" customHeight="1">
      <c r="A1031" s="42"/>
      <c r="B1031" s="42"/>
      <c r="C1031" s="42"/>
      <c r="D1031" s="42"/>
      <c r="E1031" s="42"/>
      <c r="F1031" s="42"/>
      <c r="G1031" s="42"/>
      <c r="H1031" s="42"/>
      <c r="I1031" s="42"/>
      <c r="J1031" s="42"/>
      <c r="K1031" s="42"/>
      <c r="L1031" s="42"/>
      <c r="M1031" s="42"/>
      <c r="N1031" s="940"/>
      <c r="O1031" s="940"/>
      <c r="P1031" s="940"/>
    </row>
    <row r="1032" spans="1:16" ht="15.75" customHeight="1">
      <c r="A1032" s="42"/>
      <c r="B1032" s="42"/>
      <c r="C1032" s="42"/>
      <c r="D1032" s="42"/>
      <c r="E1032" s="42"/>
      <c r="F1032" s="42"/>
      <c r="G1032" s="42"/>
      <c r="H1032" s="42"/>
      <c r="I1032" s="42"/>
      <c r="J1032" s="42"/>
      <c r="K1032" s="42"/>
      <c r="L1032" s="42"/>
      <c r="M1032" s="42"/>
      <c r="N1032" s="940"/>
      <c r="O1032" s="940"/>
      <c r="P1032" s="940"/>
    </row>
    <row r="1033" spans="1:16" ht="15.75" customHeight="1">
      <c r="A1033" s="42"/>
      <c r="B1033" s="42"/>
      <c r="C1033" s="42"/>
      <c r="D1033" s="42"/>
      <c r="E1033" s="42"/>
      <c r="F1033" s="42"/>
      <c r="G1033" s="42"/>
      <c r="H1033" s="42"/>
      <c r="I1033" s="42"/>
      <c r="J1033" s="42"/>
      <c r="K1033" s="42"/>
      <c r="L1033" s="42"/>
      <c r="M1033" s="42"/>
      <c r="N1033" s="940"/>
      <c r="O1033" s="940"/>
      <c r="P1033" s="940"/>
    </row>
    <row r="1034" spans="1:16" ht="15.75" customHeight="1">
      <c r="A1034" s="42"/>
      <c r="B1034" s="42"/>
      <c r="C1034" s="42"/>
      <c r="D1034" s="42"/>
      <c r="E1034" s="42"/>
      <c r="F1034" s="42"/>
      <c r="G1034" s="42"/>
      <c r="H1034" s="42"/>
      <c r="I1034" s="42"/>
      <c r="J1034" s="42"/>
      <c r="K1034" s="42"/>
      <c r="L1034" s="42"/>
      <c r="M1034" s="42"/>
      <c r="N1034" s="940"/>
      <c r="O1034" s="940"/>
      <c r="P1034" s="940"/>
    </row>
    <row r="1035" spans="1:16" ht="15.75" customHeight="1">
      <c r="A1035" s="42"/>
      <c r="B1035" s="42"/>
      <c r="C1035" s="42"/>
      <c r="D1035" s="42"/>
      <c r="E1035" s="42"/>
      <c r="F1035" s="42"/>
      <c r="G1035" s="42"/>
      <c r="H1035" s="42"/>
      <c r="I1035" s="42"/>
      <c r="J1035" s="42"/>
      <c r="K1035" s="42"/>
      <c r="L1035" s="42"/>
      <c r="M1035" s="42"/>
      <c r="N1035" s="940"/>
      <c r="O1035" s="940"/>
      <c r="P1035" s="940"/>
    </row>
    <row r="1036" spans="1:16" ht="15.75" customHeight="1">
      <c r="A1036" s="42"/>
      <c r="B1036" s="42"/>
      <c r="C1036" s="42"/>
      <c r="D1036" s="42"/>
      <c r="E1036" s="42"/>
      <c r="F1036" s="42"/>
      <c r="G1036" s="42"/>
      <c r="H1036" s="42"/>
      <c r="I1036" s="42"/>
      <c r="J1036" s="42"/>
      <c r="K1036" s="42"/>
      <c r="L1036" s="42"/>
      <c r="M1036" s="42"/>
      <c r="N1036" s="940"/>
      <c r="O1036" s="940"/>
      <c r="P1036" s="940"/>
    </row>
    <row r="1037" spans="1:16" ht="15.75" customHeight="1">
      <c r="A1037" s="42"/>
      <c r="B1037" s="42"/>
      <c r="C1037" s="42"/>
      <c r="D1037" s="42"/>
      <c r="E1037" s="42"/>
      <c r="F1037" s="42"/>
      <c r="G1037" s="42"/>
      <c r="H1037" s="42"/>
      <c r="I1037" s="42"/>
      <c r="J1037" s="42"/>
      <c r="K1037" s="42"/>
      <c r="L1037" s="42"/>
      <c r="M1037" s="42"/>
      <c r="N1037" s="940"/>
      <c r="O1037" s="940"/>
      <c r="P1037" s="940"/>
    </row>
    <row r="1038" spans="1:16" ht="15.75" customHeight="1">
      <c r="A1038" s="42"/>
      <c r="B1038" s="42"/>
      <c r="C1038" s="42"/>
      <c r="D1038" s="42"/>
      <c r="E1038" s="42"/>
      <c r="F1038" s="42"/>
      <c r="G1038" s="42"/>
      <c r="H1038" s="42"/>
      <c r="I1038" s="42"/>
      <c r="J1038" s="42"/>
      <c r="K1038" s="42"/>
      <c r="L1038" s="42"/>
      <c r="M1038" s="42"/>
      <c r="N1038" s="940"/>
      <c r="O1038" s="940"/>
      <c r="P1038" s="940"/>
    </row>
    <row r="1039" spans="1:16" ht="15.75" customHeight="1">
      <c r="A1039" s="42"/>
      <c r="B1039" s="42"/>
      <c r="C1039" s="42"/>
      <c r="D1039" s="42"/>
      <c r="E1039" s="42"/>
      <c r="F1039" s="42"/>
      <c r="G1039" s="42"/>
      <c r="H1039" s="42"/>
      <c r="I1039" s="42"/>
      <c r="J1039" s="42"/>
      <c r="K1039" s="42"/>
      <c r="L1039" s="42"/>
      <c r="M1039" s="42"/>
      <c r="N1039" s="940"/>
      <c r="O1039" s="940"/>
      <c r="P1039" s="940"/>
    </row>
    <row r="1040" spans="1:16" ht="15.75" customHeight="1">
      <c r="A1040" s="42"/>
      <c r="B1040" s="42"/>
      <c r="C1040" s="42"/>
      <c r="D1040" s="42"/>
      <c r="E1040" s="42"/>
      <c r="F1040" s="42"/>
      <c r="G1040" s="42"/>
      <c r="H1040" s="42"/>
      <c r="I1040" s="42"/>
      <c r="J1040" s="42"/>
      <c r="K1040" s="42"/>
      <c r="L1040" s="42"/>
      <c r="M1040" s="42"/>
      <c r="N1040" s="940"/>
      <c r="O1040" s="940"/>
      <c r="P1040" s="940"/>
    </row>
    <row r="1041" spans="1:16" ht="15.75" customHeight="1">
      <c r="A1041" s="42"/>
      <c r="B1041" s="42"/>
      <c r="C1041" s="42"/>
      <c r="D1041" s="42"/>
      <c r="E1041" s="42"/>
      <c r="F1041" s="42"/>
      <c r="G1041" s="42"/>
      <c r="H1041" s="42"/>
      <c r="I1041" s="42"/>
      <c r="J1041" s="42"/>
      <c r="K1041" s="42"/>
      <c r="L1041" s="42"/>
      <c r="M1041" s="42"/>
      <c r="N1041" s="940"/>
      <c r="O1041" s="940"/>
      <c r="P1041" s="940"/>
    </row>
    <row r="1042" spans="1:16" ht="15.75" customHeight="1">
      <c r="A1042" s="42"/>
      <c r="B1042" s="42"/>
      <c r="C1042" s="42"/>
      <c r="D1042" s="42"/>
      <c r="E1042" s="42"/>
      <c r="F1042" s="42"/>
      <c r="G1042" s="42"/>
      <c r="H1042" s="42"/>
      <c r="I1042" s="42"/>
      <c r="J1042" s="42"/>
      <c r="K1042" s="42"/>
      <c r="L1042" s="42"/>
      <c r="M1042" s="42"/>
      <c r="N1042" s="940"/>
      <c r="O1042" s="940"/>
      <c r="P1042" s="940"/>
    </row>
    <row r="1043" spans="1:16" ht="15.75" customHeight="1">
      <c r="A1043" s="42"/>
      <c r="B1043" s="42"/>
      <c r="C1043" s="42"/>
      <c r="D1043" s="42"/>
      <c r="E1043" s="42"/>
      <c r="F1043" s="42"/>
      <c r="G1043" s="42"/>
      <c r="H1043" s="42"/>
      <c r="I1043" s="42"/>
      <c r="J1043" s="42"/>
      <c r="K1043" s="42"/>
      <c r="L1043" s="42"/>
      <c r="M1043" s="42"/>
      <c r="N1043" s="940"/>
      <c r="O1043" s="940"/>
      <c r="P1043" s="940"/>
    </row>
    <row r="1044" spans="1:16" ht="15.75" customHeight="1">
      <c r="A1044" s="42"/>
      <c r="B1044" s="42"/>
      <c r="C1044" s="42"/>
      <c r="D1044" s="42"/>
      <c r="E1044" s="42"/>
      <c r="F1044" s="42"/>
      <c r="G1044" s="42"/>
      <c r="H1044" s="42"/>
      <c r="I1044" s="42"/>
      <c r="J1044" s="42"/>
      <c r="K1044" s="42"/>
      <c r="L1044" s="42"/>
      <c r="M1044" s="42"/>
      <c r="N1044" s="940"/>
      <c r="O1044" s="940"/>
      <c r="P1044" s="940"/>
    </row>
    <row r="1045" spans="1:16" ht="15.75" customHeight="1">
      <c r="A1045" s="42"/>
      <c r="B1045" s="42"/>
      <c r="C1045" s="42"/>
      <c r="D1045" s="42"/>
      <c r="E1045" s="42"/>
      <c r="F1045" s="42"/>
      <c r="G1045" s="42"/>
      <c r="H1045" s="42"/>
      <c r="I1045" s="42"/>
      <c r="J1045" s="42"/>
      <c r="K1045" s="42"/>
      <c r="L1045" s="42"/>
      <c r="M1045" s="42"/>
      <c r="N1045" s="940"/>
      <c r="O1045" s="940"/>
      <c r="P1045" s="940"/>
    </row>
    <row r="1046" spans="1:16" ht="15.75" customHeight="1">
      <c r="A1046" s="42"/>
      <c r="B1046" s="42"/>
      <c r="C1046" s="42"/>
      <c r="D1046" s="42"/>
      <c r="E1046" s="42"/>
      <c r="F1046" s="42"/>
      <c r="G1046" s="42"/>
      <c r="H1046" s="42"/>
      <c r="I1046" s="42"/>
      <c r="J1046" s="42"/>
      <c r="K1046" s="42"/>
      <c r="L1046" s="42"/>
      <c r="M1046" s="42"/>
      <c r="N1046" s="940"/>
      <c r="O1046" s="940"/>
      <c r="P1046" s="940"/>
    </row>
    <row r="1047" spans="1:16" ht="15.75" customHeight="1">
      <c r="A1047" s="42"/>
      <c r="B1047" s="42"/>
      <c r="C1047" s="42"/>
      <c r="D1047" s="42"/>
      <c r="E1047" s="42"/>
      <c r="F1047" s="42"/>
      <c r="G1047" s="42"/>
      <c r="H1047" s="42"/>
      <c r="I1047" s="42"/>
      <c r="J1047" s="42"/>
      <c r="K1047" s="42"/>
      <c r="L1047" s="42"/>
      <c r="M1047" s="42"/>
      <c r="N1047" s="940"/>
      <c r="O1047" s="940"/>
      <c r="P1047" s="940"/>
    </row>
    <row r="1048" spans="1:16" ht="15.75" customHeight="1">
      <c r="A1048" s="42"/>
      <c r="B1048" s="42"/>
      <c r="C1048" s="42"/>
      <c r="D1048" s="42"/>
      <c r="E1048" s="42"/>
      <c r="F1048" s="42"/>
      <c r="G1048" s="42"/>
      <c r="H1048" s="42"/>
      <c r="I1048" s="42"/>
      <c r="J1048" s="42"/>
      <c r="K1048" s="42"/>
      <c r="L1048" s="42"/>
      <c r="M1048" s="42"/>
      <c r="N1048" s="940"/>
      <c r="O1048" s="940"/>
      <c r="P1048" s="940"/>
    </row>
    <row r="1049" spans="1:16" ht="15.75" customHeight="1">
      <c r="A1049" s="42"/>
      <c r="B1049" s="42"/>
      <c r="C1049" s="42"/>
      <c r="D1049" s="42"/>
      <c r="E1049" s="42"/>
      <c r="F1049" s="42"/>
      <c r="G1049" s="42"/>
      <c r="H1049" s="42"/>
      <c r="I1049" s="42"/>
      <c r="J1049" s="42"/>
      <c r="K1049" s="42"/>
      <c r="L1049" s="42"/>
      <c r="M1049" s="42"/>
      <c r="N1049" s="940"/>
      <c r="O1049" s="940"/>
      <c r="P1049" s="940"/>
    </row>
    <row r="1050" spans="1:16" ht="15.75" customHeight="1">
      <c r="A1050" s="42"/>
      <c r="B1050" s="42"/>
      <c r="C1050" s="42"/>
      <c r="D1050" s="42"/>
      <c r="E1050" s="42"/>
      <c r="F1050" s="42"/>
      <c r="G1050" s="42"/>
      <c r="H1050" s="42"/>
      <c r="I1050" s="42"/>
      <c r="J1050" s="42"/>
      <c r="K1050" s="42"/>
      <c r="L1050" s="42"/>
      <c r="M1050" s="42"/>
      <c r="N1050" s="940"/>
      <c r="O1050" s="940"/>
      <c r="P1050" s="940"/>
    </row>
    <row r="1051" spans="1:16" ht="15.75" customHeight="1">
      <c r="A1051" s="42"/>
      <c r="B1051" s="42"/>
      <c r="C1051" s="42"/>
      <c r="D1051" s="42"/>
      <c r="E1051" s="42"/>
      <c r="F1051" s="42"/>
      <c r="G1051" s="42"/>
      <c r="H1051" s="42"/>
      <c r="I1051" s="42"/>
      <c r="J1051" s="42"/>
      <c r="K1051" s="42"/>
      <c r="L1051" s="42"/>
      <c r="M1051" s="42"/>
      <c r="N1051" s="940"/>
      <c r="O1051" s="940"/>
      <c r="P1051" s="940"/>
    </row>
    <row r="1052" spans="1:16" ht="15.75" customHeight="1">
      <c r="A1052" s="42"/>
      <c r="B1052" s="42"/>
      <c r="C1052" s="42"/>
      <c r="D1052" s="42"/>
      <c r="E1052" s="42"/>
      <c r="F1052" s="42"/>
      <c r="G1052" s="42"/>
      <c r="H1052" s="42"/>
      <c r="I1052" s="42"/>
      <c r="J1052" s="42"/>
      <c r="K1052" s="42"/>
      <c r="L1052" s="42"/>
      <c r="M1052" s="42"/>
      <c r="N1052" s="940"/>
      <c r="O1052" s="940"/>
      <c r="P1052" s="940"/>
    </row>
    <row r="1053" spans="1:16" ht="15.75" customHeight="1">
      <c r="A1053" s="42"/>
      <c r="B1053" s="42"/>
      <c r="C1053" s="42"/>
      <c r="D1053" s="42"/>
      <c r="E1053" s="42"/>
      <c r="F1053" s="42"/>
      <c r="G1053" s="42"/>
      <c r="H1053" s="42"/>
      <c r="I1053" s="42"/>
      <c r="J1053" s="42"/>
      <c r="K1053" s="42"/>
      <c r="L1053" s="42"/>
      <c r="M1053" s="42"/>
      <c r="N1053" s="940"/>
      <c r="O1053" s="940"/>
      <c r="P1053" s="940"/>
    </row>
    <row r="1054" spans="1:16" ht="15.75" customHeight="1">
      <c r="A1054" s="42"/>
      <c r="B1054" s="42"/>
      <c r="C1054" s="42"/>
      <c r="D1054" s="42"/>
      <c r="E1054" s="42"/>
      <c r="F1054" s="42"/>
      <c r="G1054" s="42"/>
      <c r="H1054" s="42"/>
      <c r="I1054" s="42"/>
      <c r="J1054" s="42"/>
      <c r="K1054" s="42"/>
      <c r="L1054" s="42"/>
      <c r="M1054" s="42"/>
      <c r="N1054" s="940"/>
      <c r="O1054" s="940"/>
      <c r="P1054" s="940"/>
    </row>
    <row r="1055" spans="1:16" ht="15.75" customHeight="1">
      <c r="A1055" s="42"/>
      <c r="B1055" s="42"/>
      <c r="C1055" s="42"/>
      <c r="D1055" s="42"/>
      <c r="E1055" s="42"/>
      <c r="F1055" s="42"/>
      <c r="G1055" s="42"/>
      <c r="H1055" s="42"/>
      <c r="I1055" s="42"/>
      <c r="J1055" s="42"/>
      <c r="K1055" s="42"/>
      <c r="L1055" s="42"/>
      <c r="M1055" s="42"/>
      <c r="N1055" s="940"/>
      <c r="O1055" s="940"/>
      <c r="P1055" s="940"/>
    </row>
    <row r="1056" spans="1:16" ht="15.75" customHeight="1">
      <c r="A1056" s="42"/>
      <c r="B1056" s="42"/>
      <c r="C1056" s="42"/>
      <c r="D1056" s="42"/>
      <c r="E1056" s="42"/>
      <c r="F1056" s="42"/>
      <c r="G1056" s="42"/>
      <c r="H1056" s="42"/>
      <c r="I1056" s="42"/>
      <c r="J1056" s="42"/>
      <c r="K1056" s="42"/>
      <c r="L1056" s="42"/>
      <c r="M1056" s="42"/>
      <c r="N1056" s="940"/>
      <c r="O1056" s="940"/>
      <c r="P1056" s="940"/>
    </row>
    <row r="1057" spans="1:16" ht="15.75" customHeight="1">
      <c r="A1057" s="42"/>
      <c r="B1057" s="42"/>
      <c r="C1057" s="42"/>
      <c r="D1057" s="42"/>
      <c r="E1057" s="42"/>
      <c r="F1057" s="42"/>
      <c r="G1057" s="42"/>
      <c r="H1057" s="42"/>
      <c r="I1057" s="42"/>
      <c r="J1057" s="42"/>
      <c r="K1057" s="42"/>
      <c r="L1057" s="42"/>
      <c r="M1057" s="42"/>
      <c r="N1057" s="940"/>
      <c r="O1057" s="940"/>
      <c r="P1057" s="940"/>
    </row>
    <row r="1058" spans="1:16" ht="15.75" customHeight="1">
      <c r="A1058" s="42"/>
      <c r="B1058" s="42"/>
      <c r="C1058" s="42"/>
      <c r="D1058" s="42"/>
      <c r="E1058" s="42"/>
      <c r="F1058" s="42"/>
      <c r="G1058" s="42"/>
      <c r="H1058" s="42"/>
      <c r="I1058" s="42"/>
      <c r="J1058" s="42"/>
      <c r="K1058" s="42"/>
      <c r="L1058" s="42"/>
      <c r="M1058" s="42"/>
      <c r="N1058" s="940"/>
      <c r="O1058" s="940"/>
      <c r="P1058" s="940"/>
    </row>
    <row r="1059" spans="1:16" ht="15.75" customHeight="1">
      <c r="A1059" s="42"/>
      <c r="B1059" s="42"/>
      <c r="C1059" s="42"/>
      <c r="D1059" s="42"/>
      <c r="E1059" s="42"/>
      <c r="F1059" s="42"/>
      <c r="G1059" s="42"/>
      <c r="H1059" s="42"/>
      <c r="I1059" s="42"/>
      <c r="J1059" s="42"/>
      <c r="K1059" s="42"/>
      <c r="L1059" s="42"/>
      <c r="M1059" s="42"/>
      <c r="N1059" s="940"/>
      <c r="O1059" s="940"/>
      <c r="P1059" s="940"/>
    </row>
    <row r="1060" spans="1:16" ht="15.75" customHeight="1">
      <c r="A1060" s="42"/>
      <c r="B1060" s="42"/>
      <c r="C1060" s="42"/>
      <c r="D1060" s="42"/>
      <c r="E1060" s="42"/>
      <c r="F1060" s="42"/>
      <c r="G1060" s="42"/>
      <c r="H1060" s="42"/>
      <c r="I1060" s="42"/>
      <c r="J1060" s="42"/>
      <c r="K1060" s="42"/>
      <c r="L1060" s="42"/>
      <c r="M1060" s="42"/>
      <c r="N1060" s="940"/>
      <c r="O1060" s="940"/>
      <c r="P1060" s="940"/>
    </row>
    <row r="1061" spans="1:16" ht="15.75" customHeight="1">
      <c r="A1061" s="42"/>
      <c r="B1061" s="42"/>
      <c r="C1061" s="42"/>
      <c r="D1061" s="42"/>
      <c r="E1061" s="42"/>
      <c r="F1061" s="42"/>
      <c r="G1061" s="42"/>
      <c r="H1061" s="42"/>
      <c r="I1061" s="42"/>
      <c r="J1061" s="42"/>
      <c r="K1061" s="42"/>
      <c r="L1061" s="42"/>
      <c r="M1061" s="42"/>
      <c r="N1061" s="940"/>
      <c r="O1061" s="940"/>
      <c r="P1061" s="940"/>
    </row>
    <row r="1062" spans="1:16" ht="15.75" customHeight="1">
      <c r="A1062" s="42"/>
      <c r="B1062" s="42"/>
      <c r="C1062" s="42"/>
      <c r="D1062" s="42"/>
      <c r="E1062" s="42"/>
      <c r="F1062" s="42"/>
      <c r="G1062" s="42"/>
      <c r="H1062" s="42"/>
      <c r="I1062" s="42"/>
      <c r="J1062" s="42"/>
      <c r="K1062" s="42"/>
      <c r="L1062" s="42"/>
      <c r="M1062" s="42"/>
      <c r="N1062" s="940"/>
      <c r="O1062" s="940"/>
      <c r="P1062" s="940"/>
    </row>
    <row r="1063" spans="1:16" ht="15.75" customHeight="1">
      <c r="A1063" s="42"/>
      <c r="B1063" s="42"/>
      <c r="C1063" s="42"/>
      <c r="D1063" s="42"/>
      <c r="E1063" s="42"/>
      <c r="F1063" s="42"/>
      <c r="G1063" s="42"/>
      <c r="H1063" s="42"/>
      <c r="I1063" s="42"/>
      <c r="J1063" s="42"/>
      <c r="K1063" s="42"/>
      <c r="L1063" s="42"/>
      <c r="M1063" s="42"/>
      <c r="N1063" s="940"/>
      <c r="O1063" s="940"/>
      <c r="P1063" s="940"/>
    </row>
    <row r="1064" spans="1:16" ht="15.75" customHeight="1">
      <c r="A1064" s="42"/>
      <c r="B1064" s="42"/>
      <c r="C1064" s="42"/>
      <c r="D1064" s="42"/>
      <c r="E1064" s="42"/>
      <c r="F1064" s="42"/>
      <c r="G1064" s="42"/>
      <c r="H1064" s="42"/>
      <c r="I1064" s="42"/>
      <c r="J1064" s="42"/>
      <c r="K1064" s="42"/>
      <c r="L1064" s="42"/>
      <c r="M1064" s="42"/>
      <c r="N1064" s="940"/>
      <c r="O1064" s="940"/>
      <c r="P1064" s="940"/>
    </row>
    <row r="1065" spans="1:16" ht="15.75" customHeight="1">
      <c r="A1065" s="42"/>
      <c r="B1065" s="42"/>
      <c r="C1065" s="42"/>
      <c r="D1065" s="42"/>
      <c r="E1065" s="42"/>
      <c r="F1065" s="42"/>
      <c r="G1065" s="42"/>
      <c r="H1065" s="42"/>
      <c r="I1065" s="42"/>
      <c r="J1065" s="42"/>
      <c r="K1065" s="42"/>
      <c r="L1065" s="42"/>
      <c r="M1065" s="42"/>
      <c r="N1065" s="940"/>
      <c r="O1065" s="940"/>
      <c r="P1065" s="940"/>
    </row>
    <row r="1066" spans="1:16" ht="15.75" customHeight="1">
      <c r="A1066" s="42"/>
      <c r="B1066" s="42"/>
      <c r="C1066" s="42"/>
      <c r="D1066" s="42"/>
      <c r="E1066" s="42"/>
      <c r="F1066" s="42"/>
      <c r="G1066" s="42"/>
      <c r="H1066" s="42"/>
      <c r="I1066" s="42"/>
      <c r="J1066" s="42"/>
      <c r="K1066" s="42"/>
      <c r="L1066" s="42"/>
      <c r="M1066" s="42"/>
      <c r="N1066" s="940"/>
      <c r="O1066" s="940"/>
      <c r="P1066" s="940"/>
    </row>
    <row r="1067" spans="1:16" ht="15.75" customHeight="1">
      <c r="A1067" s="42"/>
      <c r="B1067" s="42"/>
      <c r="C1067" s="42"/>
      <c r="D1067" s="42"/>
      <c r="E1067" s="42"/>
      <c r="F1067" s="42"/>
      <c r="G1067" s="42"/>
      <c r="H1067" s="42"/>
      <c r="I1067" s="42"/>
      <c r="J1067" s="42"/>
      <c r="K1067" s="42"/>
      <c r="L1067" s="42"/>
      <c r="M1067" s="42"/>
      <c r="N1067" s="940"/>
      <c r="O1067" s="940"/>
      <c r="P1067" s="940"/>
    </row>
    <row r="1068" spans="1:16" ht="15.75" customHeight="1">
      <c r="A1068" s="42"/>
      <c r="B1068" s="42"/>
      <c r="C1068" s="42"/>
      <c r="D1068" s="42"/>
      <c r="E1068" s="42"/>
      <c r="F1068" s="42"/>
      <c r="G1068" s="42"/>
      <c r="H1068" s="42"/>
      <c r="I1068" s="42"/>
      <c r="J1068" s="42"/>
      <c r="K1068" s="42"/>
      <c r="L1068" s="42"/>
      <c r="M1068" s="42"/>
      <c r="N1068" s="940"/>
      <c r="O1068" s="940"/>
      <c r="P1068" s="940"/>
    </row>
    <row r="1069" spans="1:16" ht="15.75" customHeight="1">
      <c r="A1069" s="42"/>
      <c r="B1069" s="42"/>
      <c r="C1069" s="42"/>
      <c r="D1069" s="42"/>
      <c r="E1069" s="42"/>
      <c r="F1069" s="42"/>
      <c r="G1069" s="42"/>
      <c r="H1069" s="42"/>
      <c r="I1069" s="42"/>
      <c r="J1069" s="42"/>
      <c r="K1069" s="42"/>
      <c r="L1069" s="42"/>
      <c r="M1069" s="42"/>
      <c r="N1069" s="940"/>
      <c r="O1069" s="940"/>
      <c r="P1069" s="940"/>
    </row>
    <row r="1070" spans="1:16" ht="15.75" customHeight="1">
      <c r="A1070" s="42"/>
      <c r="B1070" s="42"/>
      <c r="C1070" s="42"/>
      <c r="D1070" s="42"/>
      <c r="E1070" s="42"/>
      <c r="F1070" s="42"/>
      <c r="G1070" s="42"/>
      <c r="H1070" s="42"/>
      <c r="I1070" s="42"/>
      <c r="J1070" s="42"/>
      <c r="K1070" s="42"/>
      <c r="L1070" s="42"/>
      <c r="M1070" s="42"/>
      <c r="N1070" s="940"/>
      <c r="O1070" s="940"/>
      <c r="P1070" s="940"/>
    </row>
    <row r="1071" spans="1:16" ht="15.75" customHeight="1">
      <c r="A1071" s="42"/>
      <c r="B1071" s="42"/>
      <c r="C1071" s="42"/>
      <c r="D1071" s="42"/>
      <c r="E1071" s="42"/>
      <c r="F1071" s="42"/>
      <c r="G1071" s="42"/>
      <c r="H1071" s="42"/>
      <c r="I1071" s="42"/>
      <c r="J1071" s="42"/>
      <c r="K1071" s="42"/>
      <c r="L1071" s="42"/>
      <c r="M1071" s="42"/>
      <c r="N1071" s="940"/>
      <c r="O1071" s="940"/>
      <c r="P1071" s="940"/>
    </row>
    <row r="1072" spans="1:16" ht="15.75" customHeight="1">
      <c r="A1072" s="42"/>
      <c r="B1072" s="42"/>
      <c r="C1072" s="42"/>
      <c r="D1072" s="42"/>
      <c r="E1072" s="42"/>
      <c r="F1072" s="42"/>
      <c r="G1072" s="42"/>
      <c r="H1072" s="42"/>
      <c r="I1072" s="42"/>
      <c r="J1072" s="42"/>
      <c r="K1072" s="42"/>
      <c r="L1072" s="42"/>
      <c r="M1072" s="42"/>
      <c r="N1072" s="940"/>
      <c r="O1072" s="940"/>
      <c r="P1072" s="940"/>
    </row>
    <row r="1073" spans="1:16" ht="15.75" customHeight="1">
      <c r="A1073" s="42"/>
      <c r="B1073" s="42"/>
      <c r="C1073" s="42"/>
      <c r="D1073" s="42"/>
      <c r="E1073" s="42"/>
      <c r="F1073" s="42"/>
      <c r="G1073" s="42"/>
      <c r="H1073" s="42"/>
      <c r="I1073" s="42"/>
      <c r="J1073" s="42"/>
      <c r="K1073" s="42"/>
      <c r="L1073" s="42"/>
      <c r="M1073" s="42"/>
      <c r="N1073" s="940"/>
      <c r="O1073" s="940"/>
      <c r="P1073" s="940"/>
    </row>
    <row r="1074" spans="1:16" ht="15.75" customHeight="1">
      <c r="A1074" s="42"/>
      <c r="B1074" s="42"/>
      <c r="C1074" s="42"/>
      <c r="D1074" s="42"/>
      <c r="E1074" s="42"/>
      <c r="F1074" s="42"/>
      <c r="G1074" s="42"/>
      <c r="H1074" s="42"/>
      <c r="I1074" s="42"/>
      <c r="J1074" s="42"/>
      <c r="K1074" s="42"/>
      <c r="L1074" s="42"/>
      <c r="M1074" s="42"/>
      <c r="N1074" s="940"/>
      <c r="O1074" s="940"/>
      <c r="P1074" s="940"/>
    </row>
    <row r="1075" spans="1:16" ht="15.75" customHeight="1">
      <c r="A1075" s="42"/>
      <c r="B1075" s="42"/>
      <c r="C1075" s="42"/>
      <c r="D1075" s="42"/>
      <c r="E1075" s="42"/>
      <c r="F1075" s="42"/>
      <c r="G1075" s="42"/>
      <c r="H1075" s="42"/>
      <c r="I1075" s="42"/>
      <c r="J1075" s="42"/>
      <c r="K1075" s="42"/>
      <c r="L1075" s="42"/>
      <c r="M1075" s="42"/>
      <c r="N1075" s="940"/>
      <c r="O1075" s="940"/>
      <c r="P1075" s="940"/>
    </row>
    <row r="1076" spans="1:16" ht="15.75" customHeight="1">
      <c r="A1076" s="42"/>
      <c r="B1076" s="42"/>
      <c r="C1076" s="42"/>
      <c r="D1076" s="42"/>
      <c r="E1076" s="42"/>
      <c r="F1076" s="42"/>
      <c r="G1076" s="42"/>
      <c r="H1076" s="42"/>
      <c r="I1076" s="42"/>
      <c r="J1076" s="42"/>
      <c r="K1076" s="42"/>
      <c r="L1076" s="42"/>
      <c r="M1076" s="42"/>
      <c r="N1076" s="940"/>
      <c r="O1076" s="940"/>
      <c r="P1076" s="940"/>
    </row>
    <row r="1077" spans="1:16" ht="15.75" customHeight="1">
      <c r="A1077" s="42"/>
      <c r="B1077" s="42"/>
      <c r="C1077" s="42"/>
      <c r="D1077" s="42"/>
      <c r="E1077" s="42"/>
      <c r="F1077" s="42"/>
      <c r="G1077" s="42"/>
      <c r="H1077" s="42"/>
      <c r="I1077" s="42"/>
      <c r="J1077" s="42"/>
      <c r="K1077" s="42"/>
      <c r="L1077" s="42"/>
      <c r="M1077" s="42"/>
      <c r="N1077" s="940"/>
      <c r="O1077" s="940"/>
      <c r="P1077" s="940"/>
    </row>
    <row r="1078" spans="1:16" ht="15.75" customHeight="1">
      <c r="A1078" s="42"/>
      <c r="B1078" s="42"/>
      <c r="C1078" s="42"/>
      <c r="D1078" s="42"/>
      <c r="E1078" s="42"/>
      <c r="F1078" s="42"/>
      <c r="G1078" s="42"/>
      <c r="H1078" s="42"/>
      <c r="I1078" s="42"/>
      <c r="J1078" s="42"/>
      <c r="K1078" s="42"/>
      <c r="L1078" s="42"/>
      <c r="M1078" s="42"/>
      <c r="N1078" s="940"/>
      <c r="O1078" s="940"/>
      <c r="P1078" s="940"/>
    </row>
    <row r="1079" spans="1:16" ht="15.75" customHeight="1">
      <c r="A1079" s="42"/>
      <c r="B1079" s="42"/>
      <c r="C1079" s="42"/>
      <c r="D1079" s="42"/>
      <c r="E1079" s="42"/>
      <c r="F1079" s="42"/>
      <c r="G1079" s="42"/>
      <c r="H1079" s="42"/>
      <c r="I1079" s="42"/>
      <c r="J1079" s="42"/>
      <c r="K1079" s="42"/>
      <c r="L1079" s="42"/>
      <c r="M1079" s="42"/>
      <c r="N1079" s="940"/>
      <c r="O1079" s="940"/>
      <c r="P1079" s="940"/>
    </row>
    <row r="1080" spans="1:16" ht="15.75" customHeight="1">
      <c r="A1080" s="42"/>
      <c r="B1080" s="42"/>
      <c r="C1080" s="42"/>
      <c r="D1080" s="42"/>
      <c r="E1080" s="42"/>
      <c r="F1080" s="42"/>
      <c r="G1080" s="42"/>
      <c r="H1080" s="42"/>
      <c r="I1080" s="42"/>
      <c r="J1080" s="42"/>
      <c r="K1080" s="42"/>
      <c r="L1080" s="42"/>
      <c r="M1080" s="42"/>
      <c r="N1080" s="940"/>
      <c r="O1080" s="940"/>
      <c r="P1080" s="940"/>
    </row>
    <row r="1081" spans="1:16" ht="15.75" customHeight="1">
      <c r="A1081" s="42"/>
      <c r="B1081" s="42"/>
      <c r="C1081" s="42"/>
      <c r="D1081" s="42"/>
      <c r="E1081" s="42"/>
      <c r="F1081" s="42"/>
      <c r="G1081" s="42"/>
      <c r="H1081" s="42"/>
      <c r="I1081" s="42"/>
      <c r="J1081" s="42"/>
      <c r="K1081" s="42"/>
      <c r="L1081" s="42"/>
      <c r="M1081" s="42"/>
      <c r="N1081" s="940"/>
      <c r="O1081" s="940"/>
      <c r="P1081" s="940"/>
    </row>
    <row r="1082" spans="1:16" ht="15.75" customHeight="1">
      <c r="A1082" s="42"/>
      <c r="B1082" s="42"/>
      <c r="C1082" s="42"/>
      <c r="D1082" s="42"/>
      <c r="E1082" s="42"/>
      <c r="F1082" s="42"/>
      <c r="G1082" s="42"/>
      <c r="H1082" s="42"/>
      <c r="I1082" s="42"/>
      <c r="J1082" s="42"/>
      <c r="K1082" s="42"/>
      <c r="L1082" s="42"/>
      <c r="M1082" s="42"/>
      <c r="N1082" s="940"/>
      <c r="O1082" s="940"/>
      <c r="P1082" s="940"/>
    </row>
    <row r="1083" spans="1:16" ht="15.75" customHeight="1">
      <c r="A1083" s="42"/>
      <c r="B1083" s="42"/>
      <c r="C1083" s="42"/>
      <c r="D1083" s="42"/>
      <c r="E1083" s="42"/>
      <c r="F1083" s="42"/>
      <c r="G1083" s="42"/>
      <c r="H1083" s="42"/>
      <c r="I1083" s="42"/>
      <c r="J1083" s="42"/>
      <c r="K1083" s="42"/>
      <c r="L1083" s="42"/>
      <c r="M1083" s="42"/>
      <c r="N1083" s="940"/>
      <c r="O1083" s="940"/>
      <c r="P1083" s="940"/>
    </row>
    <row r="1084" spans="1:16" ht="15.75" customHeight="1">
      <c r="A1084" s="42"/>
      <c r="B1084" s="42"/>
      <c r="C1084" s="42"/>
      <c r="D1084" s="42"/>
      <c r="E1084" s="42"/>
      <c r="F1084" s="42"/>
      <c r="G1084" s="42"/>
      <c r="H1084" s="42"/>
      <c r="I1084" s="42"/>
      <c r="J1084" s="42"/>
      <c r="K1084" s="42"/>
      <c r="L1084" s="42"/>
      <c r="M1084" s="42"/>
      <c r="N1084" s="940"/>
      <c r="O1084" s="940"/>
      <c r="P1084" s="940"/>
    </row>
    <row r="1085" spans="1:16" ht="15.75" customHeight="1">
      <c r="A1085" s="42"/>
      <c r="B1085" s="42"/>
      <c r="C1085" s="42"/>
      <c r="D1085" s="42"/>
      <c r="E1085" s="42"/>
      <c r="F1085" s="42"/>
      <c r="G1085" s="42"/>
      <c r="H1085" s="42"/>
      <c r="I1085" s="42"/>
      <c r="J1085" s="42"/>
      <c r="K1085" s="42"/>
      <c r="L1085" s="42"/>
      <c r="M1085" s="42"/>
      <c r="N1085" s="940"/>
      <c r="O1085" s="940"/>
      <c r="P1085" s="940"/>
    </row>
    <row r="1086" spans="1:16" ht="15.75" customHeight="1">
      <c r="A1086" s="42"/>
      <c r="B1086" s="42"/>
      <c r="C1086" s="42"/>
      <c r="D1086" s="42"/>
      <c r="E1086" s="42"/>
      <c r="F1086" s="42"/>
      <c r="G1086" s="42"/>
      <c r="H1086" s="42"/>
      <c r="I1086" s="42"/>
      <c r="J1086" s="42"/>
      <c r="K1086" s="42"/>
      <c r="L1086" s="42"/>
      <c r="M1086" s="42"/>
      <c r="N1086" s="940"/>
      <c r="O1086" s="940"/>
      <c r="P1086" s="940"/>
    </row>
    <row r="1087" spans="1:16" ht="15.75" customHeight="1">
      <c r="A1087" s="42"/>
      <c r="B1087" s="42"/>
      <c r="C1087" s="42"/>
      <c r="D1087" s="42"/>
      <c r="E1087" s="42"/>
      <c r="F1087" s="42"/>
      <c r="G1087" s="42"/>
      <c r="H1087" s="42"/>
      <c r="I1087" s="42"/>
      <c r="J1087" s="42"/>
      <c r="K1087" s="42"/>
      <c r="L1087" s="42"/>
      <c r="M1087" s="42"/>
      <c r="N1087" s="940"/>
      <c r="O1087" s="940"/>
      <c r="P1087" s="940"/>
    </row>
    <row r="1088" spans="1:16" ht="15.75" customHeight="1">
      <c r="A1088" s="42"/>
      <c r="B1088" s="42"/>
      <c r="C1088" s="42"/>
      <c r="D1088" s="42"/>
      <c r="E1088" s="42"/>
      <c r="F1088" s="42"/>
      <c r="G1088" s="42"/>
      <c r="H1088" s="42"/>
      <c r="I1088" s="42"/>
      <c r="J1088" s="42"/>
      <c r="K1088" s="42"/>
      <c r="L1088" s="42"/>
      <c r="M1088" s="42"/>
      <c r="N1088" s="940"/>
      <c r="O1088" s="940"/>
      <c r="P1088" s="940"/>
    </row>
    <row r="1089" spans="1:16" ht="15.75" customHeight="1">
      <c r="A1089" s="42"/>
      <c r="B1089" s="42"/>
      <c r="C1089" s="42"/>
      <c r="D1089" s="42"/>
      <c r="E1089" s="42"/>
      <c r="F1089" s="42"/>
      <c r="G1089" s="42"/>
      <c r="H1089" s="42"/>
      <c r="I1089" s="42"/>
      <c r="J1089" s="42"/>
      <c r="K1089" s="42"/>
      <c r="L1089" s="42"/>
      <c r="M1089" s="42"/>
      <c r="N1089" s="940"/>
      <c r="O1089" s="940"/>
      <c r="P1089" s="940"/>
    </row>
    <row r="1090" spans="1:16" ht="15.75" customHeight="1">
      <c r="A1090" s="42"/>
      <c r="B1090" s="42"/>
      <c r="C1090" s="42"/>
      <c r="D1090" s="42"/>
      <c r="E1090" s="42"/>
      <c r="F1090" s="42"/>
      <c r="G1090" s="42"/>
      <c r="H1090" s="42"/>
      <c r="I1090" s="42"/>
      <c r="J1090" s="42"/>
      <c r="K1090" s="42"/>
      <c r="L1090" s="42"/>
      <c r="M1090" s="42"/>
      <c r="N1090" s="940"/>
      <c r="O1090" s="940"/>
      <c r="P1090" s="940"/>
    </row>
    <row r="1091" spans="1:16" ht="15.75" customHeight="1">
      <c r="A1091" s="42"/>
      <c r="B1091" s="42"/>
      <c r="C1091" s="42"/>
      <c r="D1091" s="42"/>
      <c r="E1091" s="42"/>
      <c r="F1091" s="42"/>
      <c r="G1091" s="42"/>
      <c r="H1091" s="42"/>
      <c r="I1091" s="42"/>
      <c r="J1091" s="42"/>
      <c r="K1091" s="42"/>
      <c r="L1091" s="42"/>
      <c r="M1091" s="42"/>
      <c r="N1091" s="940"/>
      <c r="O1091" s="940"/>
      <c r="P1091" s="940"/>
    </row>
    <row r="1092" spans="1:16" ht="15.75" customHeight="1">
      <c r="A1092" s="42"/>
      <c r="B1092" s="42"/>
      <c r="C1092" s="42"/>
      <c r="D1092" s="42"/>
      <c r="E1092" s="42"/>
      <c r="F1092" s="42"/>
      <c r="G1092" s="42"/>
      <c r="H1092" s="42"/>
      <c r="I1092" s="42"/>
      <c r="J1092" s="42"/>
      <c r="K1092" s="42"/>
      <c r="L1092" s="42"/>
      <c r="M1092" s="42"/>
      <c r="N1092" s="940"/>
      <c r="O1092" s="940"/>
      <c r="P1092" s="940"/>
    </row>
    <row r="1093" spans="1:16" ht="15.75" customHeight="1">
      <c r="A1093" s="42"/>
      <c r="B1093" s="42"/>
      <c r="C1093" s="42"/>
      <c r="D1093" s="42"/>
      <c r="E1093" s="42"/>
      <c r="F1093" s="42"/>
      <c r="G1093" s="42"/>
      <c r="H1093" s="42"/>
      <c r="I1093" s="42"/>
      <c r="J1093" s="42"/>
      <c r="K1093" s="42"/>
      <c r="L1093" s="42"/>
      <c r="M1093" s="42"/>
      <c r="N1093" s="940"/>
      <c r="O1093" s="940"/>
      <c r="P1093" s="940"/>
    </row>
    <row r="1094" spans="1:16" ht="15.75" customHeight="1">
      <c r="A1094" s="42"/>
      <c r="B1094" s="42"/>
      <c r="C1094" s="42"/>
      <c r="D1094" s="42"/>
      <c r="E1094" s="42"/>
      <c r="F1094" s="42"/>
      <c r="G1094" s="42"/>
      <c r="H1094" s="42"/>
      <c r="I1094" s="42"/>
      <c r="J1094" s="42"/>
      <c r="K1094" s="42"/>
      <c r="L1094" s="42"/>
      <c r="M1094" s="42"/>
      <c r="N1094" s="940"/>
      <c r="O1094" s="940"/>
      <c r="P1094" s="940"/>
    </row>
    <row r="1095" spans="1:16" ht="15.75" customHeight="1">
      <c r="A1095" s="42"/>
      <c r="B1095" s="42"/>
      <c r="C1095" s="42"/>
      <c r="D1095" s="42"/>
      <c r="E1095" s="42"/>
      <c r="F1095" s="42"/>
      <c r="G1095" s="42"/>
      <c r="H1095" s="42"/>
      <c r="I1095" s="42"/>
      <c r="J1095" s="42"/>
      <c r="K1095" s="42"/>
      <c r="L1095" s="42"/>
      <c r="M1095" s="42"/>
      <c r="N1095" s="940"/>
      <c r="O1095" s="940"/>
      <c r="P1095" s="940"/>
    </row>
    <row r="1096" spans="1:16" ht="15.75" customHeight="1">
      <c r="A1096" s="42"/>
      <c r="B1096" s="42"/>
      <c r="C1096" s="42"/>
      <c r="D1096" s="42"/>
      <c r="E1096" s="42"/>
      <c r="F1096" s="42"/>
      <c r="G1096" s="42"/>
      <c r="H1096" s="42"/>
      <c r="I1096" s="42"/>
      <c r="J1096" s="42"/>
      <c r="K1096" s="42"/>
      <c r="L1096" s="42"/>
      <c r="M1096" s="42"/>
      <c r="N1096" s="940"/>
      <c r="O1096" s="940"/>
      <c r="P1096" s="940"/>
    </row>
    <row r="1097" spans="1:16" ht="15.75" customHeight="1">
      <c r="A1097" s="42"/>
      <c r="B1097" s="42"/>
      <c r="C1097" s="42"/>
      <c r="D1097" s="42"/>
      <c r="E1097" s="42"/>
      <c r="F1097" s="42"/>
      <c r="G1097" s="42"/>
      <c r="H1097" s="42"/>
      <c r="I1097" s="42"/>
      <c r="J1097" s="42"/>
      <c r="K1097" s="42"/>
      <c r="L1097" s="42"/>
      <c r="M1097" s="42"/>
      <c r="N1097" s="940"/>
      <c r="O1097" s="940"/>
      <c r="P1097" s="940"/>
    </row>
    <row r="1098" spans="1:16" ht="15.75" customHeight="1">
      <c r="A1098" s="42"/>
      <c r="B1098" s="42"/>
      <c r="C1098" s="42"/>
      <c r="D1098" s="42"/>
      <c r="E1098" s="42"/>
      <c r="F1098" s="42"/>
      <c r="G1098" s="42"/>
      <c r="H1098" s="42"/>
      <c r="I1098" s="42"/>
      <c r="J1098" s="42"/>
      <c r="K1098" s="42"/>
      <c r="L1098" s="42"/>
      <c r="M1098" s="42"/>
      <c r="N1098" s="940"/>
      <c r="O1098" s="940"/>
      <c r="P1098" s="940"/>
    </row>
    <row r="1099" spans="1:16" ht="15.75" customHeight="1">
      <c r="A1099" s="42"/>
      <c r="B1099" s="42"/>
      <c r="C1099" s="42"/>
      <c r="D1099" s="42"/>
      <c r="E1099" s="42"/>
      <c r="F1099" s="42"/>
      <c r="G1099" s="42"/>
      <c r="H1099" s="42"/>
      <c r="I1099" s="42"/>
      <c r="J1099" s="42"/>
      <c r="K1099" s="42"/>
      <c r="L1099" s="42"/>
      <c r="M1099" s="42"/>
      <c r="N1099" s="940"/>
      <c r="O1099" s="940"/>
      <c r="P1099" s="940"/>
    </row>
    <row r="1100" spans="1:16" ht="15.75" customHeight="1">
      <c r="A1100" s="42"/>
      <c r="B1100" s="42"/>
      <c r="C1100" s="42"/>
      <c r="D1100" s="42"/>
      <c r="E1100" s="42"/>
      <c r="F1100" s="42"/>
      <c r="G1100" s="42"/>
      <c r="H1100" s="42"/>
      <c r="I1100" s="42"/>
      <c r="J1100" s="42"/>
      <c r="K1100" s="42"/>
      <c r="L1100" s="42"/>
      <c r="M1100" s="42"/>
      <c r="N1100" s="940"/>
      <c r="O1100" s="940"/>
      <c r="P1100" s="940"/>
    </row>
    <row r="1101" spans="1:16" ht="15.75" customHeight="1">
      <c r="A1101" s="42"/>
      <c r="B1101" s="42"/>
      <c r="C1101" s="42"/>
      <c r="D1101" s="42"/>
      <c r="E1101" s="42"/>
      <c r="F1101" s="42"/>
      <c r="G1101" s="42"/>
      <c r="H1101" s="42"/>
      <c r="I1101" s="42"/>
      <c r="J1101" s="42"/>
      <c r="K1101" s="42"/>
      <c r="L1101" s="42"/>
      <c r="M1101" s="42"/>
      <c r="N1101" s="940"/>
      <c r="O1101" s="940"/>
      <c r="P1101" s="940"/>
    </row>
    <row r="1102" spans="1:16" ht="15.75" customHeight="1">
      <c r="A1102" s="42"/>
      <c r="B1102" s="42"/>
      <c r="C1102" s="42"/>
      <c r="D1102" s="42"/>
      <c r="E1102" s="42"/>
      <c r="F1102" s="42"/>
      <c r="G1102" s="42"/>
      <c r="H1102" s="42"/>
      <c r="I1102" s="42"/>
      <c r="J1102" s="42"/>
      <c r="K1102" s="42"/>
      <c r="L1102" s="42"/>
      <c r="M1102" s="42"/>
      <c r="N1102" s="940"/>
      <c r="O1102" s="940"/>
      <c r="P1102" s="940"/>
    </row>
    <row r="1103" spans="1:16" ht="15.75" customHeight="1">
      <c r="A1103" s="42"/>
      <c r="B1103" s="42"/>
      <c r="C1103" s="42"/>
      <c r="D1103" s="42"/>
      <c r="E1103" s="42"/>
      <c r="F1103" s="42"/>
      <c r="G1103" s="42"/>
      <c r="H1103" s="42"/>
      <c r="I1103" s="42"/>
      <c r="J1103" s="42"/>
      <c r="K1103" s="42"/>
      <c r="L1103" s="42"/>
      <c r="M1103" s="42"/>
      <c r="N1103" s="940"/>
      <c r="O1103" s="940"/>
      <c r="P1103" s="940"/>
    </row>
    <row r="1104" spans="1:16" ht="15.75" customHeight="1">
      <c r="A1104" s="42"/>
      <c r="B1104" s="42"/>
      <c r="C1104" s="42"/>
      <c r="D1104" s="42"/>
      <c r="E1104" s="42"/>
      <c r="F1104" s="42"/>
      <c r="G1104" s="42"/>
      <c r="H1104" s="42"/>
      <c r="I1104" s="42"/>
      <c r="J1104" s="42"/>
      <c r="K1104" s="42"/>
      <c r="L1104" s="42"/>
      <c r="M1104" s="42"/>
      <c r="N1104" s="940"/>
      <c r="O1104" s="940"/>
      <c r="P1104" s="940"/>
    </row>
    <row r="1105" spans="1:16" ht="15.75" customHeight="1">
      <c r="A1105" s="42"/>
      <c r="B1105" s="42"/>
      <c r="C1105" s="42"/>
      <c r="D1105" s="42"/>
      <c r="E1105" s="42"/>
      <c r="F1105" s="42"/>
      <c r="G1105" s="42"/>
      <c r="H1105" s="42"/>
      <c r="I1105" s="42"/>
      <c r="J1105" s="42"/>
      <c r="K1105" s="42"/>
      <c r="L1105" s="42"/>
      <c r="M1105" s="42"/>
      <c r="N1105" s="940"/>
      <c r="O1105" s="940"/>
      <c r="P1105" s="940"/>
    </row>
    <row r="1106" spans="1:16" ht="15.75" customHeight="1">
      <c r="A1106" s="42"/>
      <c r="B1106" s="42"/>
      <c r="C1106" s="42"/>
      <c r="D1106" s="42"/>
      <c r="E1106" s="42"/>
      <c r="F1106" s="42"/>
      <c r="G1106" s="42"/>
      <c r="H1106" s="42"/>
      <c r="I1106" s="42"/>
      <c r="J1106" s="42"/>
      <c r="K1106" s="42"/>
      <c r="L1106" s="42"/>
      <c r="M1106" s="42"/>
      <c r="N1106" s="940"/>
      <c r="O1106" s="940"/>
      <c r="P1106" s="940"/>
    </row>
    <row r="1107" spans="1:16" ht="15.75" customHeight="1">
      <c r="A1107" s="42"/>
      <c r="B1107" s="42"/>
      <c r="C1107" s="42"/>
      <c r="D1107" s="42"/>
      <c r="E1107" s="42"/>
      <c r="F1107" s="42"/>
      <c r="G1107" s="42"/>
      <c r="H1107" s="42"/>
      <c r="I1107" s="42"/>
      <c r="J1107" s="42"/>
      <c r="K1107" s="42"/>
      <c r="L1107" s="42"/>
      <c r="M1107" s="42"/>
      <c r="N1107" s="940"/>
      <c r="O1107" s="940"/>
      <c r="P1107" s="940"/>
    </row>
    <row r="1108" spans="1:16" ht="15.75" customHeight="1">
      <c r="A1108" s="42"/>
      <c r="B1108" s="42"/>
      <c r="C1108" s="42"/>
      <c r="D1108" s="42"/>
      <c r="E1108" s="42"/>
      <c r="F1108" s="42"/>
      <c r="G1108" s="42"/>
      <c r="H1108" s="42"/>
      <c r="I1108" s="42"/>
      <c r="J1108" s="42"/>
      <c r="K1108" s="42"/>
      <c r="L1108" s="42"/>
      <c r="M1108" s="42"/>
      <c r="N1108" s="940"/>
      <c r="O1108" s="940"/>
      <c r="P1108" s="940"/>
    </row>
    <row r="1109" spans="1:16" ht="15.75" customHeight="1">
      <c r="A1109" s="42"/>
      <c r="B1109" s="42"/>
      <c r="C1109" s="42"/>
      <c r="D1109" s="42"/>
      <c r="E1109" s="42"/>
      <c r="F1109" s="42"/>
      <c r="G1109" s="42"/>
      <c r="H1109" s="42"/>
      <c r="I1109" s="42"/>
      <c r="J1109" s="42"/>
      <c r="K1109" s="42"/>
      <c r="L1109" s="42"/>
      <c r="M1109" s="42"/>
      <c r="N1109" s="940"/>
      <c r="O1109" s="940"/>
      <c r="P1109" s="940"/>
    </row>
    <row r="1110" spans="1:16" ht="15.75" customHeight="1">
      <c r="A1110" s="42"/>
      <c r="B1110" s="42"/>
      <c r="C1110" s="42"/>
      <c r="D1110" s="42"/>
      <c r="E1110" s="42"/>
      <c r="F1110" s="42"/>
      <c r="G1110" s="42"/>
      <c r="H1110" s="42"/>
      <c r="I1110" s="42"/>
      <c r="J1110" s="42"/>
      <c r="K1110" s="42"/>
      <c r="L1110" s="42"/>
      <c r="M1110" s="42"/>
      <c r="N1110" s="940"/>
      <c r="O1110" s="940"/>
      <c r="P1110" s="940"/>
    </row>
    <row r="1111" spans="1:16" ht="15.75" customHeight="1">
      <c r="A1111" s="42"/>
      <c r="B1111" s="42"/>
      <c r="C1111" s="42"/>
      <c r="D1111" s="42"/>
      <c r="E1111" s="42"/>
      <c r="F1111" s="42"/>
      <c r="G1111" s="42"/>
      <c r="H1111" s="42"/>
      <c r="I1111" s="42"/>
      <c r="J1111" s="42"/>
      <c r="K1111" s="42"/>
      <c r="L1111" s="42"/>
      <c r="M1111" s="42"/>
      <c r="N1111" s="940"/>
      <c r="O1111" s="940"/>
      <c r="P1111" s="940"/>
    </row>
    <row r="1112" spans="1:16" ht="15.75" customHeight="1">
      <c r="A1112" s="42"/>
      <c r="B1112" s="42"/>
      <c r="C1112" s="42"/>
      <c r="D1112" s="42"/>
      <c r="E1112" s="42"/>
      <c r="F1112" s="42"/>
      <c r="G1112" s="42"/>
      <c r="H1112" s="42"/>
      <c r="I1112" s="42"/>
      <c r="J1112" s="42"/>
      <c r="K1112" s="42"/>
      <c r="L1112" s="42"/>
      <c r="M1112" s="42"/>
      <c r="N1112" s="940"/>
      <c r="O1112" s="940"/>
      <c r="P1112" s="940"/>
    </row>
    <row r="1113" spans="1:16" ht="15.75" customHeight="1">
      <c r="A1113" s="42"/>
      <c r="B1113" s="42"/>
      <c r="C1113" s="42"/>
      <c r="D1113" s="42"/>
      <c r="E1113" s="42"/>
      <c r="F1113" s="42"/>
      <c r="G1113" s="42"/>
      <c r="H1113" s="42"/>
      <c r="I1113" s="42"/>
      <c r="J1113" s="42"/>
      <c r="K1113" s="42"/>
      <c r="L1113" s="42"/>
      <c r="M1113" s="42"/>
      <c r="N1113" s="940"/>
      <c r="O1113" s="940"/>
      <c r="P1113" s="940"/>
    </row>
    <row r="1114" spans="1:16" ht="15.75" customHeight="1">
      <c r="A1114" s="42"/>
      <c r="B1114" s="42"/>
      <c r="C1114" s="42"/>
      <c r="D1114" s="42"/>
      <c r="E1114" s="42"/>
      <c r="F1114" s="42"/>
      <c r="G1114" s="42"/>
      <c r="H1114" s="42"/>
      <c r="I1114" s="42"/>
      <c r="J1114" s="42"/>
      <c r="K1114" s="42"/>
      <c r="L1114" s="42"/>
      <c r="M1114" s="42"/>
      <c r="N1114" s="940"/>
      <c r="O1114" s="940"/>
      <c r="P1114" s="940"/>
    </row>
    <row r="1115" spans="1:16" ht="15.75" customHeight="1">
      <c r="A1115" s="42"/>
      <c r="B1115" s="42"/>
      <c r="C1115" s="42"/>
      <c r="D1115" s="42"/>
      <c r="E1115" s="42"/>
      <c r="F1115" s="42"/>
      <c r="G1115" s="42"/>
      <c r="H1115" s="42"/>
      <c r="I1115" s="42"/>
      <c r="J1115" s="42"/>
      <c r="K1115" s="42"/>
      <c r="L1115" s="42"/>
      <c r="M1115" s="42"/>
      <c r="N1115" s="940"/>
      <c r="O1115" s="940"/>
      <c r="P1115" s="940"/>
    </row>
    <row r="1116" spans="1:16" ht="15.75" customHeight="1">
      <c r="A1116" s="42"/>
      <c r="B1116" s="42"/>
      <c r="C1116" s="42"/>
      <c r="D1116" s="42"/>
      <c r="E1116" s="42"/>
      <c r="F1116" s="42"/>
      <c r="G1116" s="42"/>
      <c r="H1116" s="42"/>
      <c r="I1116" s="42"/>
      <c r="J1116" s="42"/>
      <c r="K1116" s="42"/>
      <c r="L1116" s="42"/>
      <c r="M1116" s="42"/>
      <c r="N1116" s="940"/>
      <c r="O1116" s="940"/>
      <c r="P1116" s="940"/>
    </row>
    <row r="1117" spans="1:16" ht="15.75" customHeight="1">
      <c r="A1117" s="42"/>
      <c r="B1117" s="42"/>
      <c r="C1117" s="42"/>
      <c r="D1117" s="42"/>
      <c r="E1117" s="42"/>
      <c r="F1117" s="42"/>
      <c r="G1117" s="42"/>
      <c r="H1117" s="42"/>
      <c r="I1117" s="42"/>
      <c r="J1117" s="42"/>
      <c r="K1117" s="42"/>
      <c r="L1117" s="42"/>
      <c r="M1117" s="42"/>
      <c r="N1117" s="940"/>
      <c r="O1117" s="940"/>
      <c r="P1117" s="940"/>
    </row>
    <row r="1118" spans="1:16" ht="15.75" customHeight="1">
      <c r="A1118" s="42"/>
      <c r="B1118" s="42"/>
      <c r="C1118" s="42"/>
      <c r="D1118" s="42"/>
      <c r="E1118" s="42"/>
      <c r="F1118" s="42"/>
      <c r="G1118" s="42"/>
      <c r="H1118" s="42"/>
      <c r="I1118" s="42"/>
      <c r="J1118" s="42"/>
      <c r="K1118" s="42"/>
      <c r="L1118" s="42"/>
      <c r="M1118" s="42"/>
      <c r="N1118" s="940"/>
      <c r="O1118" s="940"/>
      <c r="P1118" s="940"/>
    </row>
    <row r="1119" spans="1:16" ht="15.75" customHeight="1">
      <c r="A1119" s="42"/>
      <c r="B1119" s="42"/>
      <c r="C1119" s="42"/>
      <c r="D1119" s="42"/>
      <c r="E1119" s="42"/>
      <c r="F1119" s="42"/>
      <c r="G1119" s="42"/>
      <c r="H1119" s="42"/>
      <c r="I1119" s="42"/>
      <c r="J1119" s="42"/>
      <c r="K1119" s="42"/>
      <c r="L1119" s="42"/>
      <c r="M1119" s="42"/>
      <c r="N1119" s="940"/>
      <c r="O1119" s="940"/>
      <c r="P1119" s="940"/>
    </row>
    <row r="1120" spans="1:16" ht="15.75" customHeight="1">
      <c r="A1120" s="42"/>
      <c r="B1120" s="42"/>
      <c r="C1120" s="42"/>
      <c r="D1120" s="42"/>
      <c r="E1120" s="42"/>
      <c r="F1120" s="42"/>
      <c r="G1120" s="42"/>
      <c r="H1120" s="42"/>
      <c r="I1120" s="42"/>
      <c r="J1120" s="42"/>
      <c r="K1120" s="42"/>
      <c r="L1120" s="42"/>
      <c r="M1120" s="42"/>
      <c r="N1120" s="940"/>
      <c r="O1120" s="940"/>
      <c r="P1120" s="940"/>
    </row>
    <row r="1121" spans="1:16" ht="15.75" customHeight="1">
      <c r="A1121" s="42"/>
      <c r="B1121" s="42"/>
      <c r="C1121" s="42"/>
      <c r="D1121" s="42"/>
      <c r="E1121" s="42"/>
      <c r="F1121" s="42"/>
      <c r="G1121" s="42"/>
      <c r="H1121" s="42"/>
      <c r="I1121" s="42"/>
      <c r="J1121" s="42"/>
      <c r="K1121" s="42"/>
      <c r="L1121" s="42"/>
      <c r="M1121" s="42"/>
      <c r="N1121" s="940"/>
      <c r="O1121" s="940"/>
      <c r="P1121" s="940"/>
    </row>
    <row r="1122" spans="1:16" ht="15.75" customHeight="1">
      <c r="A1122" s="42"/>
      <c r="B1122" s="42"/>
      <c r="C1122" s="42"/>
      <c r="D1122" s="42"/>
      <c r="E1122" s="42"/>
      <c r="F1122" s="42"/>
      <c r="G1122" s="42"/>
      <c r="H1122" s="42"/>
      <c r="I1122" s="42"/>
      <c r="J1122" s="42"/>
      <c r="K1122" s="42"/>
      <c r="L1122" s="42"/>
      <c r="M1122" s="42"/>
      <c r="N1122" s="940"/>
      <c r="O1122" s="940"/>
      <c r="P1122" s="940"/>
    </row>
    <row r="1123" spans="1:16" ht="15.75" customHeight="1">
      <c r="A1123" s="42"/>
      <c r="B1123" s="42"/>
      <c r="C1123" s="42"/>
      <c r="D1123" s="42"/>
      <c r="E1123" s="42"/>
      <c r="F1123" s="42"/>
      <c r="G1123" s="42"/>
      <c r="H1123" s="42"/>
      <c r="I1123" s="42"/>
      <c r="J1123" s="42"/>
      <c r="K1123" s="42"/>
      <c r="L1123" s="42"/>
      <c r="M1123" s="42"/>
      <c r="N1123" s="940"/>
      <c r="O1123" s="940"/>
      <c r="P1123" s="940"/>
    </row>
    <row r="1124" spans="1:16" ht="15.75" customHeight="1">
      <c r="A1124" s="42"/>
      <c r="B1124" s="42"/>
      <c r="C1124" s="42"/>
      <c r="D1124" s="42"/>
      <c r="E1124" s="42"/>
      <c r="F1124" s="42"/>
      <c r="G1124" s="42"/>
      <c r="H1124" s="42"/>
      <c r="I1124" s="42"/>
      <c r="J1124" s="42"/>
      <c r="K1124" s="42"/>
      <c r="L1124" s="42"/>
      <c r="M1124" s="42"/>
      <c r="N1124" s="940"/>
      <c r="O1124" s="940"/>
      <c r="P1124" s="940"/>
    </row>
    <row r="1125" spans="1:16" ht="15.75" customHeight="1">
      <c r="A1125" s="42"/>
      <c r="B1125" s="42"/>
      <c r="C1125" s="42"/>
      <c r="D1125" s="42"/>
      <c r="E1125" s="42"/>
      <c r="F1125" s="42"/>
      <c r="G1125" s="42"/>
      <c r="H1125" s="42"/>
      <c r="I1125" s="42"/>
      <c r="J1125" s="42"/>
      <c r="K1125" s="42"/>
      <c r="L1125" s="42"/>
      <c r="M1125" s="42"/>
      <c r="N1125" s="940"/>
      <c r="O1125" s="940"/>
      <c r="P1125" s="940"/>
    </row>
    <row r="1126" spans="1:16" ht="15.75" customHeight="1">
      <c r="A1126" s="42"/>
      <c r="B1126" s="42"/>
      <c r="C1126" s="42"/>
      <c r="D1126" s="42"/>
      <c r="E1126" s="42"/>
      <c r="F1126" s="42"/>
      <c r="G1126" s="42"/>
      <c r="H1126" s="42"/>
      <c r="I1126" s="42"/>
      <c r="J1126" s="42"/>
      <c r="K1126" s="42"/>
      <c r="L1126" s="42"/>
      <c r="M1126" s="42"/>
      <c r="N1126" s="940"/>
      <c r="O1126" s="940"/>
      <c r="P1126" s="940"/>
    </row>
    <row r="1127" spans="1:16" ht="15.75" customHeight="1">
      <c r="A1127" s="42"/>
      <c r="B1127" s="42"/>
      <c r="C1127" s="42"/>
      <c r="D1127" s="42"/>
      <c r="E1127" s="42"/>
      <c r="F1127" s="42"/>
      <c r="G1127" s="42"/>
      <c r="H1127" s="42"/>
      <c r="I1127" s="42"/>
      <c r="J1127" s="42"/>
      <c r="K1127" s="42"/>
      <c r="L1127" s="42"/>
      <c r="M1127" s="42"/>
      <c r="N1127" s="940"/>
      <c r="O1127" s="940"/>
      <c r="P1127" s="940"/>
    </row>
    <row r="1128" spans="1:16" ht="15.75" customHeight="1">
      <c r="A1128" s="42"/>
      <c r="B1128" s="42"/>
      <c r="C1128" s="42"/>
      <c r="D1128" s="42"/>
      <c r="E1128" s="42"/>
      <c r="F1128" s="42"/>
      <c r="G1128" s="42"/>
      <c r="H1128" s="42"/>
      <c r="I1128" s="42"/>
      <c r="J1128" s="42"/>
      <c r="K1128" s="42"/>
      <c r="L1128" s="42"/>
      <c r="M1128" s="42"/>
      <c r="N1128" s="940"/>
      <c r="O1128" s="940"/>
      <c r="P1128" s="940"/>
    </row>
    <row r="1129" spans="1:16" ht="15.75" customHeight="1">
      <c r="A1129" s="42"/>
      <c r="B1129" s="42"/>
      <c r="C1129" s="42"/>
      <c r="D1129" s="42"/>
      <c r="E1129" s="42"/>
      <c r="F1129" s="42"/>
      <c r="G1129" s="42"/>
      <c r="H1129" s="42"/>
      <c r="I1129" s="42"/>
      <c r="J1129" s="42"/>
      <c r="K1129" s="42"/>
      <c r="L1129" s="42"/>
      <c r="M1129" s="42"/>
      <c r="N1129" s="940"/>
      <c r="O1129" s="940"/>
      <c r="P1129" s="940"/>
    </row>
    <row r="1130" spans="1:16" ht="15.75" customHeight="1">
      <c r="A1130" s="42"/>
      <c r="B1130" s="42"/>
      <c r="C1130" s="42"/>
      <c r="D1130" s="42"/>
      <c r="E1130" s="42"/>
      <c r="F1130" s="42"/>
      <c r="G1130" s="42"/>
      <c r="H1130" s="42"/>
      <c r="I1130" s="42"/>
      <c r="J1130" s="42"/>
      <c r="K1130" s="42"/>
      <c r="L1130" s="42"/>
      <c r="M1130" s="42"/>
      <c r="N1130" s="940"/>
      <c r="O1130" s="940"/>
      <c r="P1130" s="940"/>
    </row>
    <row r="1131" spans="1:16" ht="15.75" customHeight="1">
      <c r="A1131" s="42"/>
      <c r="B1131" s="42"/>
      <c r="C1131" s="42"/>
      <c r="D1131" s="42"/>
      <c r="E1131" s="42"/>
      <c r="F1131" s="42"/>
      <c r="G1131" s="42"/>
      <c r="H1131" s="42"/>
      <c r="I1131" s="42"/>
      <c r="J1131" s="42"/>
      <c r="K1131" s="42"/>
      <c r="L1131" s="42"/>
      <c r="M1131" s="42"/>
      <c r="N1131" s="940"/>
      <c r="O1131" s="940"/>
      <c r="P1131" s="940"/>
    </row>
    <row r="1132" spans="1:16" ht="15.75" customHeight="1">
      <c r="A1132" s="42"/>
      <c r="B1132" s="42"/>
      <c r="C1132" s="42"/>
      <c r="D1132" s="42"/>
      <c r="E1132" s="42"/>
      <c r="F1132" s="42"/>
      <c r="G1132" s="42"/>
      <c r="H1132" s="42"/>
      <c r="I1132" s="42"/>
      <c r="J1132" s="42"/>
      <c r="K1132" s="42"/>
      <c r="L1132" s="42"/>
      <c r="M1132" s="42"/>
      <c r="N1132" s="940"/>
      <c r="O1132" s="940"/>
      <c r="P1132" s="940"/>
    </row>
    <row r="1133" spans="1:16" ht="15.75" customHeight="1">
      <c r="A1133" s="42"/>
      <c r="B1133" s="42"/>
      <c r="C1133" s="42"/>
      <c r="D1133" s="42"/>
      <c r="E1133" s="42"/>
      <c r="F1133" s="42"/>
      <c r="G1133" s="42"/>
      <c r="H1133" s="42"/>
      <c r="I1133" s="42"/>
      <c r="J1133" s="42"/>
      <c r="K1133" s="42"/>
      <c r="L1133" s="42"/>
      <c r="M1133" s="42"/>
      <c r="N1133" s="940"/>
      <c r="O1133" s="940"/>
      <c r="P1133" s="940"/>
    </row>
    <row r="1134" spans="1:16" ht="15.75" customHeight="1">
      <c r="A1134" s="42"/>
      <c r="B1134" s="42"/>
      <c r="C1134" s="42"/>
      <c r="D1134" s="42"/>
      <c r="E1134" s="42"/>
      <c r="F1134" s="42"/>
      <c r="G1134" s="42"/>
      <c r="H1134" s="42"/>
      <c r="I1134" s="42"/>
      <c r="J1134" s="42"/>
      <c r="K1134" s="42"/>
      <c r="L1134" s="42"/>
      <c r="M1134" s="42"/>
      <c r="N1134" s="940"/>
      <c r="O1134" s="940"/>
      <c r="P1134" s="940"/>
    </row>
    <row r="1135" spans="1:16" ht="15.75" customHeight="1">
      <c r="A1135" s="42"/>
      <c r="B1135" s="42"/>
      <c r="C1135" s="42"/>
      <c r="D1135" s="42"/>
      <c r="E1135" s="42"/>
      <c r="F1135" s="42"/>
      <c r="G1135" s="42"/>
      <c r="H1135" s="42"/>
      <c r="I1135" s="42"/>
      <c r="J1135" s="42"/>
      <c r="K1135" s="42"/>
      <c r="L1135" s="42"/>
      <c r="M1135" s="42"/>
      <c r="N1135" s="940"/>
      <c r="O1135" s="940"/>
      <c r="P1135" s="940"/>
    </row>
    <row r="1136" spans="1:16" ht="15.75" customHeight="1">
      <c r="A1136" s="42"/>
      <c r="B1136" s="42"/>
      <c r="C1136" s="42"/>
      <c r="D1136" s="42"/>
      <c r="E1136" s="42"/>
      <c r="F1136" s="42"/>
      <c r="G1136" s="42"/>
      <c r="H1136" s="42"/>
      <c r="I1136" s="42"/>
      <c r="J1136" s="42"/>
      <c r="K1136" s="42"/>
      <c r="L1136" s="42"/>
      <c r="M1136" s="42"/>
      <c r="N1136" s="940"/>
      <c r="O1136" s="940"/>
      <c r="P1136" s="940"/>
    </row>
    <row r="1137" spans="1:16" ht="15.75" customHeight="1">
      <c r="A1137" s="42"/>
      <c r="B1137" s="42"/>
      <c r="C1137" s="42"/>
      <c r="D1137" s="42"/>
      <c r="E1137" s="42"/>
      <c r="F1137" s="42"/>
      <c r="G1137" s="42"/>
      <c r="H1137" s="42"/>
      <c r="I1137" s="42"/>
      <c r="J1137" s="42"/>
      <c r="K1137" s="42"/>
      <c r="L1137" s="42"/>
      <c r="M1137" s="42"/>
      <c r="N1137" s="940"/>
      <c r="O1137" s="940"/>
      <c r="P1137" s="940"/>
    </row>
    <row r="1138" spans="1:16" ht="15.75" customHeight="1">
      <c r="A1138" s="42"/>
      <c r="B1138" s="42"/>
      <c r="C1138" s="42"/>
      <c r="D1138" s="42"/>
      <c r="E1138" s="42"/>
      <c r="F1138" s="42"/>
      <c r="G1138" s="42"/>
      <c r="H1138" s="42"/>
      <c r="I1138" s="42"/>
      <c r="J1138" s="42"/>
      <c r="K1138" s="42"/>
      <c r="L1138" s="42"/>
      <c r="M1138" s="42"/>
      <c r="N1138" s="940"/>
      <c r="O1138" s="940"/>
      <c r="P1138" s="940"/>
    </row>
    <row r="1139" spans="1:16" ht="15.75" customHeight="1">
      <c r="A1139" s="42"/>
      <c r="B1139" s="42"/>
      <c r="C1139" s="42"/>
      <c r="D1139" s="42"/>
      <c r="E1139" s="42"/>
      <c r="F1139" s="42"/>
      <c r="G1139" s="42"/>
      <c r="H1139" s="42"/>
      <c r="I1139" s="42"/>
      <c r="J1139" s="42"/>
      <c r="K1139" s="42"/>
      <c r="L1139" s="42"/>
      <c r="M1139" s="42"/>
      <c r="N1139" s="940"/>
      <c r="O1139" s="940"/>
      <c r="P1139" s="940"/>
    </row>
    <row r="1140" spans="1:16" ht="15.75" customHeight="1">
      <c r="A1140" s="42"/>
      <c r="B1140" s="42"/>
      <c r="C1140" s="42"/>
      <c r="D1140" s="42"/>
      <c r="E1140" s="42"/>
      <c r="F1140" s="42"/>
      <c r="G1140" s="42"/>
      <c r="H1140" s="42"/>
      <c r="I1140" s="42"/>
      <c r="J1140" s="42"/>
      <c r="K1140" s="42"/>
      <c r="L1140" s="42"/>
      <c r="M1140" s="42"/>
      <c r="N1140" s="940"/>
      <c r="O1140" s="940"/>
      <c r="P1140" s="940"/>
    </row>
    <row r="1141" spans="1:16" ht="15.75" customHeight="1">
      <c r="A1141" s="42"/>
      <c r="B1141" s="42"/>
      <c r="C1141" s="42"/>
      <c r="D1141" s="42"/>
      <c r="E1141" s="42"/>
      <c r="F1141" s="42"/>
      <c r="G1141" s="42"/>
      <c r="H1141" s="42"/>
      <c r="I1141" s="42"/>
      <c r="J1141" s="42"/>
      <c r="K1141" s="42"/>
      <c r="L1141" s="42"/>
      <c r="M1141" s="42"/>
      <c r="N1141" s="940"/>
      <c r="O1141" s="940"/>
      <c r="P1141" s="940"/>
    </row>
    <row r="1142" spans="1:16" ht="15.75" customHeight="1">
      <c r="A1142" s="42"/>
      <c r="B1142" s="42"/>
      <c r="C1142" s="42"/>
      <c r="D1142" s="42"/>
      <c r="E1142" s="42"/>
      <c r="F1142" s="42"/>
      <c r="G1142" s="42"/>
      <c r="H1142" s="42"/>
      <c r="I1142" s="42"/>
      <c r="J1142" s="42"/>
      <c r="K1142" s="42"/>
      <c r="L1142" s="42"/>
      <c r="M1142" s="42"/>
      <c r="N1142" s="940"/>
      <c r="O1142" s="940"/>
      <c r="P1142" s="940"/>
    </row>
    <row r="1143" spans="1:16" ht="15.75" customHeight="1">
      <c r="A1143" s="42"/>
      <c r="B1143" s="42"/>
      <c r="C1143" s="42"/>
      <c r="D1143" s="42"/>
      <c r="E1143" s="42"/>
      <c r="F1143" s="42"/>
      <c r="G1143" s="42"/>
      <c r="H1143" s="42"/>
      <c r="I1143" s="42"/>
      <c r="J1143" s="42"/>
      <c r="K1143" s="42"/>
      <c r="L1143" s="42"/>
      <c r="M1143" s="42"/>
      <c r="N1143" s="940"/>
      <c r="O1143" s="940"/>
      <c r="P1143" s="940"/>
    </row>
    <row r="1144" spans="1:16" ht="15.75" customHeight="1">
      <c r="A1144" s="42"/>
      <c r="B1144" s="42"/>
      <c r="C1144" s="42"/>
      <c r="D1144" s="42"/>
      <c r="E1144" s="42"/>
      <c r="F1144" s="42"/>
      <c r="G1144" s="42"/>
      <c r="H1144" s="42"/>
      <c r="I1144" s="42"/>
      <c r="J1144" s="42"/>
      <c r="K1144" s="42"/>
      <c r="L1144" s="42"/>
      <c r="M1144" s="42"/>
      <c r="N1144" s="940"/>
      <c r="O1144" s="940"/>
      <c r="P1144" s="940"/>
    </row>
    <row r="1145" spans="1:16" ht="15.75" customHeight="1">
      <c r="A1145" s="42"/>
      <c r="B1145" s="42"/>
      <c r="C1145" s="42"/>
      <c r="D1145" s="42"/>
      <c r="E1145" s="42"/>
      <c r="F1145" s="42"/>
      <c r="G1145" s="42"/>
      <c r="H1145" s="42"/>
      <c r="I1145" s="42"/>
      <c r="J1145" s="42"/>
      <c r="K1145" s="42"/>
      <c r="L1145" s="42"/>
      <c r="M1145" s="42"/>
      <c r="N1145" s="940"/>
      <c r="O1145" s="940"/>
      <c r="P1145" s="940"/>
    </row>
    <row r="1146" spans="1:16" ht="15.75" customHeight="1">
      <c r="A1146" s="42"/>
      <c r="B1146" s="42"/>
      <c r="C1146" s="42"/>
      <c r="D1146" s="42"/>
      <c r="E1146" s="42"/>
      <c r="F1146" s="42"/>
      <c r="G1146" s="42"/>
      <c r="H1146" s="42"/>
      <c r="I1146" s="42"/>
      <c r="J1146" s="42"/>
      <c r="K1146" s="42"/>
      <c r="L1146" s="42"/>
      <c r="M1146" s="42"/>
      <c r="N1146" s="940"/>
      <c r="O1146" s="940"/>
      <c r="P1146" s="940"/>
    </row>
    <row r="1147" spans="1:16" ht="15.75" customHeight="1">
      <c r="A1147" s="42"/>
      <c r="B1147" s="42"/>
      <c r="C1147" s="42"/>
      <c r="D1147" s="42"/>
      <c r="E1147" s="42"/>
      <c r="F1147" s="42"/>
      <c r="G1147" s="42"/>
      <c r="H1147" s="42"/>
      <c r="I1147" s="42"/>
      <c r="J1147" s="42"/>
      <c r="K1147" s="42"/>
      <c r="L1147" s="42"/>
      <c r="M1147" s="42"/>
      <c r="N1147" s="940"/>
      <c r="O1147" s="940"/>
      <c r="P1147" s="940"/>
    </row>
    <row r="1148" spans="1:16" ht="15.75" customHeight="1">
      <c r="A1148" s="42"/>
      <c r="B1148" s="42"/>
      <c r="C1148" s="42"/>
      <c r="D1148" s="42"/>
      <c r="E1148" s="42"/>
      <c r="F1148" s="42"/>
      <c r="G1148" s="42"/>
      <c r="H1148" s="42"/>
      <c r="I1148" s="42"/>
      <c r="J1148" s="42"/>
      <c r="K1148" s="42"/>
      <c r="L1148" s="42"/>
      <c r="M1148" s="42"/>
      <c r="N1148" s="940"/>
      <c r="O1148" s="940"/>
      <c r="P1148" s="940"/>
    </row>
    <row r="1149" spans="1:16" ht="15.75" customHeight="1">
      <c r="A1149" s="42"/>
      <c r="B1149" s="42"/>
      <c r="C1149" s="42"/>
      <c r="D1149" s="42"/>
      <c r="E1149" s="42"/>
      <c r="F1149" s="42"/>
      <c r="G1149" s="42"/>
      <c r="H1149" s="42"/>
      <c r="I1149" s="42"/>
      <c r="J1149" s="42"/>
      <c r="K1149" s="42"/>
      <c r="L1149" s="42"/>
      <c r="M1149" s="42"/>
      <c r="N1149" s="940"/>
      <c r="O1149" s="940"/>
      <c r="P1149" s="940"/>
    </row>
    <row r="1150" spans="1:16" ht="15.75" customHeight="1">
      <c r="A1150" s="42"/>
      <c r="B1150" s="42"/>
      <c r="C1150" s="42"/>
      <c r="D1150" s="42"/>
      <c r="E1150" s="42"/>
      <c r="F1150" s="42"/>
      <c r="G1150" s="42"/>
      <c r="H1150" s="42"/>
      <c r="I1150" s="42"/>
      <c r="J1150" s="42"/>
      <c r="K1150" s="42"/>
      <c r="L1150" s="42"/>
      <c r="M1150" s="42"/>
      <c r="N1150" s="940"/>
      <c r="O1150" s="940"/>
      <c r="P1150" s="940"/>
    </row>
    <row r="1151" spans="1:16" ht="15.75" customHeight="1">
      <c r="A1151" s="42"/>
      <c r="B1151" s="42"/>
      <c r="C1151" s="42"/>
      <c r="D1151" s="42"/>
      <c r="E1151" s="42"/>
      <c r="F1151" s="42"/>
      <c r="G1151" s="42"/>
      <c r="H1151" s="42"/>
      <c r="I1151" s="42"/>
      <c r="J1151" s="42"/>
      <c r="K1151" s="42"/>
      <c r="L1151" s="42"/>
      <c r="M1151" s="42"/>
      <c r="N1151" s="940"/>
      <c r="O1151" s="940"/>
      <c r="P1151" s="940"/>
    </row>
    <row r="1152" spans="1:16" ht="15.75" customHeight="1">
      <c r="A1152" s="42"/>
      <c r="B1152" s="42"/>
      <c r="C1152" s="42"/>
      <c r="D1152" s="42"/>
      <c r="E1152" s="42"/>
      <c r="F1152" s="42"/>
      <c r="G1152" s="42"/>
      <c r="H1152" s="42"/>
      <c r="I1152" s="42"/>
      <c r="J1152" s="42"/>
      <c r="K1152" s="42"/>
      <c r="L1152" s="42"/>
      <c r="M1152" s="42"/>
      <c r="N1152" s="940"/>
      <c r="O1152" s="940"/>
      <c r="P1152" s="940"/>
    </row>
    <row r="1153" spans="1:16" ht="15.75" customHeight="1">
      <c r="A1153" s="42"/>
      <c r="B1153" s="42"/>
      <c r="C1153" s="42"/>
      <c r="D1153" s="42"/>
      <c r="E1153" s="42"/>
      <c r="F1153" s="42"/>
      <c r="G1153" s="42"/>
      <c r="H1153" s="42"/>
      <c r="I1153" s="42"/>
      <c r="J1153" s="42"/>
      <c r="K1153" s="42"/>
      <c r="L1153" s="42"/>
      <c r="M1153" s="42"/>
      <c r="N1153" s="940"/>
      <c r="O1153" s="940"/>
      <c r="P1153" s="940"/>
    </row>
    <row r="1154" spans="1:16" ht="15.75" customHeight="1">
      <c r="A1154" s="42"/>
      <c r="B1154" s="42"/>
      <c r="C1154" s="42"/>
      <c r="D1154" s="42"/>
      <c r="E1154" s="42"/>
      <c r="F1154" s="42"/>
      <c r="G1154" s="42"/>
      <c r="H1154" s="42"/>
      <c r="I1154" s="42"/>
      <c r="J1154" s="42"/>
      <c r="K1154" s="42"/>
      <c r="L1154" s="42"/>
      <c r="M1154" s="42"/>
      <c r="N1154" s="940"/>
      <c r="O1154" s="940"/>
      <c r="P1154" s="940"/>
    </row>
    <row r="1155" spans="1:16" ht="15.75" customHeight="1">
      <c r="A1155" s="42"/>
      <c r="B1155" s="42"/>
      <c r="C1155" s="42"/>
      <c r="D1155" s="42"/>
      <c r="E1155" s="42"/>
      <c r="F1155" s="42"/>
      <c r="G1155" s="42"/>
      <c r="H1155" s="42"/>
      <c r="I1155" s="42"/>
      <c r="J1155" s="42"/>
      <c r="K1155" s="42"/>
      <c r="L1155" s="42"/>
      <c r="M1155" s="42"/>
      <c r="N1155" s="940"/>
      <c r="O1155" s="940"/>
      <c r="P1155" s="940"/>
    </row>
    <row r="1156" spans="1:16" ht="15.75" customHeight="1">
      <c r="A1156" s="42"/>
      <c r="B1156" s="42"/>
      <c r="C1156" s="42"/>
      <c r="D1156" s="42"/>
      <c r="E1156" s="42"/>
      <c r="F1156" s="42"/>
      <c r="G1156" s="42"/>
      <c r="H1156" s="42"/>
      <c r="I1156" s="42"/>
      <c r="J1156" s="42"/>
      <c r="K1156" s="42"/>
      <c r="L1156" s="42"/>
      <c r="M1156" s="42"/>
      <c r="N1156" s="940"/>
      <c r="O1156" s="940"/>
      <c r="P1156" s="940"/>
    </row>
    <row r="1157" spans="1:16" ht="15.75" customHeight="1">
      <c r="A1157" s="42"/>
      <c r="B1157" s="42"/>
      <c r="C1157" s="42"/>
      <c r="D1157" s="42"/>
      <c r="E1157" s="42"/>
      <c r="F1157" s="42"/>
      <c r="G1157" s="42"/>
      <c r="H1157" s="42"/>
      <c r="I1157" s="42"/>
      <c r="J1157" s="42"/>
      <c r="K1157" s="42"/>
      <c r="L1157" s="42"/>
      <c r="M1157" s="42"/>
      <c r="N1157" s="940"/>
      <c r="O1157" s="940"/>
      <c r="P1157" s="940"/>
    </row>
    <row r="1158" spans="1:16" ht="15.75" customHeight="1">
      <c r="A1158" s="42"/>
      <c r="B1158" s="42"/>
      <c r="C1158" s="42"/>
      <c r="D1158" s="42"/>
      <c r="E1158" s="42"/>
      <c r="F1158" s="42"/>
      <c r="G1158" s="42"/>
      <c r="H1158" s="42"/>
      <c r="I1158" s="42"/>
      <c r="J1158" s="42"/>
      <c r="K1158" s="42"/>
      <c r="L1158" s="42"/>
      <c r="M1158" s="42"/>
      <c r="N1158" s="940"/>
      <c r="O1158" s="940"/>
      <c r="P1158" s="940"/>
    </row>
    <row r="1159" spans="1:16" ht="15.75" customHeight="1">
      <c r="A1159" s="42"/>
      <c r="B1159" s="42"/>
      <c r="C1159" s="42"/>
      <c r="D1159" s="42"/>
      <c r="E1159" s="42"/>
      <c r="F1159" s="42"/>
      <c r="G1159" s="42"/>
      <c r="H1159" s="42"/>
      <c r="I1159" s="42"/>
      <c r="J1159" s="42"/>
      <c r="K1159" s="42"/>
      <c r="L1159" s="42"/>
      <c r="M1159" s="42"/>
      <c r="N1159" s="940"/>
      <c r="O1159" s="940"/>
      <c r="P1159" s="940"/>
    </row>
    <row r="1160" spans="1:16" ht="15.75" customHeight="1">
      <c r="A1160" s="42"/>
      <c r="B1160" s="42"/>
      <c r="C1160" s="42"/>
      <c r="D1160" s="42"/>
      <c r="E1160" s="42"/>
      <c r="F1160" s="42"/>
      <c r="G1160" s="42"/>
      <c r="H1160" s="42"/>
      <c r="I1160" s="42"/>
      <c r="J1160" s="42"/>
      <c r="K1160" s="42"/>
      <c r="L1160" s="42"/>
      <c r="M1160" s="42"/>
      <c r="N1160" s="940"/>
      <c r="O1160" s="940"/>
      <c r="P1160" s="940"/>
    </row>
    <row r="1161" spans="1:16" ht="15.75" customHeight="1">
      <c r="A1161" s="42"/>
      <c r="B1161" s="42"/>
      <c r="C1161" s="42"/>
      <c r="D1161" s="42"/>
      <c r="E1161" s="42"/>
      <c r="F1161" s="42"/>
      <c r="G1161" s="42"/>
      <c r="H1161" s="42"/>
      <c r="I1161" s="42"/>
      <c r="J1161" s="42"/>
      <c r="K1161" s="42"/>
      <c r="L1161" s="42"/>
      <c r="M1161" s="42"/>
      <c r="N1161" s="940"/>
      <c r="O1161" s="940"/>
      <c r="P1161" s="940"/>
    </row>
    <row r="1162" spans="1:16" ht="15.75" customHeight="1">
      <c r="A1162" s="42"/>
      <c r="B1162" s="42"/>
      <c r="C1162" s="42"/>
      <c r="D1162" s="42"/>
      <c r="E1162" s="42"/>
      <c r="F1162" s="42"/>
      <c r="G1162" s="42"/>
      <c r="H1162" s="42"/>
      <c r="I1162" s="42"/>
      <c r="J1162" s="42"/>
      <c r="K1162" s="42"/>
      <c r="L1162" s="42"/>
      <c r="M1162" s="42"/>
      <c r="N1162" s="940"/>
      <c r="O1162" s="940"/>
      <c r="P1162" s="940"/>
    </row>
    <row r="1163" spans="1:16" ht="15.75" customHeight="1">
      <c r="A1163" s="42"/>
      <c r="B1163" s="42"/>
      <c r="C1163" s="42"/>
      <c r="D1163" s="42"/>
      <c r="E1163" s="42"/>
      <c r="F1163" s="42"/>
      <c r="G1163" s="42"/>
      <c r="H1163" s="42"/>
      <c r="I1163" s="42"/>
      <c r="J1163" s="42"/>
      <c r="K1163" s="42"/>
      <c r="L1163" s="42"/>
      <c r="M1163" s="42"/>
      <c r="N1163" s="940"/>
      <c r="O1163" s="940"/>
      <c r="P1163" s="940"/>
    </row>
    <row r="1164" spans="1:16" ht="15.75" customHeight="1">
      <c r="A1164" s="42"/>
      <c r="B1164" s="42"/>
      <c r="C1164" s="42"/>
      <c r="D1164" s="42"/>
      <c r="E1164" s="42"/>
      <c r="F1164" s="42"/>
      <c r="G1164" s="42"/>
      <c r="H1164" s="42"/>
      <c r="I1164" s="42"/>
      <c r="J1164" s="42"/>
      <c r="K1164" s="42"/>
      <c r="L1164" s="42"/>
      <c r="M1164" s="42"/>
      <c r="N1164" s="940"/>
      <c r="O1164" s="940"/>
      <c r="P1164" s="940"/>
    </row>
    <row r="1165" spans="1:16" ht="15.75" customHeight="1">
      <c r="A1165" s="42"/>
      <c r="B1165" s="42"/>
      <c r="C1165" s="42"/>
      <c r="D1165" s="42"/>
      <c r="E1165" s="42"/>
      <c r="F1165" s="42"/>
      <c r="G1165" s="42"/>
      <c r="H1165" s="42"/>
      <c r="I1165" s="42"/>
      <c r="J1165" s="42"/>
      <c r="K1165" s="42"/>
      <c r="L1165" s="42"/>
      <c r="M1165" s="42"/>
      <c r="N1165" s="940"/>
      <c r="O1165" s="940"/>
      <c r="P1165" s="940"/>
    </row>
    <row r="1166" spans="1:16" ht="15.75" customHeight="1">
      <c r="A1166" s="42"/>
      <c r="B1166" s="42"/>
      <c r="C1166" s="42"/>
      <c r="D1166" s="42"/>
      <c r="E1166" s="42"/>
      <c r="F1166" s="42"/>
      <c r="G1166" s="42"/>
      <c r="H1166" s="42"/>
      <c r="I1166" s="42"/>
      <c r="J1166" s="42"/>
      <c r="K1166" s="42"/>
      <c r="L1166" s="42"/>
      <c r="M1166" s="42"/>
      <c r="N1166" s="940"/>
      <c r="O1166" s="940"/>
      <c r="P1166" s="940"/>
    </row>
    <row r="1167" spans="1:16" ht="15.75" customHeight="1">
      <c r="A1167" s="42"/>
      <c r="B1167" s="42"/>
      <c r="C1167" s="42"/>
      <c r="D1167" s="42"/>
      <c r="E1167" s="42"/>
      <c r="F1167" s="42"/>
      <c r="G1167" s="42"/>
      <c r="H1167" s="42"/>
      <c r="I1167" s="42"/>
      <c r="J1167" s="42"/>
      <c r="K1167" s="42"/>
      <c r="L1167" s="42"/>
      <c r="M1167" s="42"/>
      <c r="N1167" s="940"/>
      <c r="O1167" s="940"/>
      <c r="P1167" s="940"/>
    </row>
    <row r="1168" spans="1:16" ht="15.75" customHeight="1">
      <c r="A1168" s="42"/>
      <c r="B1168" s="42"/>
      <c r="C1168" s="42"/>
      <c r="D1168" s="42"/>
      <c r="E1168" s="42"/>
      <c r="F1168" s="42"/>
      <c r="G1168" s="42"/>
      <c r="H1168" s="42"/>
      <c r="I1168" s="42"/>
      <c r="J1168" s="42"/>
      <c r="K1168" s="42"/>
      <c r="L1168" s="42"/>
      <c r="M1168" s="42"/>
      <c r="N1168" s="940"/>
      <c r="O1168" s="940"/>
      <c r="P1168" s="940"/>
    </row>
    <row r="1169" spans="1:16" ht="15.75" customHeight="1">
      <c r="A1169" s="42"/>
      <c r="B1169" s="42"/>
      <c r="C1169" s="42"/>
      <c r="D1169" s="42"/>
      <c r="E1169" s="42"/>
      <c r="F1169" s="42"/>
      <c r="G1169" s="42"/>
      <c r="H1169" s="42"/>
      <c r="I1169" s="42"/>
      <c r="J1169" s="42"/>
      <c r="K1169" s="42"/>
      <c r="L1169" s="42"/>
      <c r="M1169" s="42"/>
      <c r="N1169" s="940"/>
      <c r="O1169" s="940"/>
      <c r="P1169" s="940"/>
    </row>
    <row r="1170" spans="1:16" ht="15.75" customHeight="1">
      <c r="A1170" s="42"/>
      <c r="B1170" s="42"/>
      <c r="C1170" s="42"/>
      <c r="D1170" s="42"/>
      <c r="E1170" s="42"/>
      <c r="F1170" s="42"/>
      <c r="G1170" s="42"/>
      <c r="H1170" s="42"/>
      <c r="I1170" s="42"/>
      <c r="J1170" s="42"/>
      <c r="K1170" s="42"/>
      <c r="L1170" s="42"/>
      <c r="M1170" s="42"/>
      <c r="N1170" s="940"/>
      <c r="O1170" s="940"/>
      <c r="P1170" s="940"/>
    </row>
    <row r="1171" spans="1:16" ht="15.75" customHeight="1">
      <c r="A1171" s="42"/>
      <c r="B1171" s="42"/>
      <c r="C1171" s="42"/>
      <c r="D1171" s="42"/>
      <c r="E1171" s="42"/>
      <c r="F1171" s="42"/>
      <c r="G1171" s="42"/>
      <c r="H1171" s="42"/>
      <c r="I1171" s="42"/>
      <c r="J1171" s="42"/>
      <c r="K1171" s="42"/>
      <c r="L1171" s="42"/>
      <c r="M1171" s="42"/>
      <c r="N1171" s="940"/>
      <c r="O1171" s="940"/>
      <c r="P1171" s="940"/>
    </row>
    <row r="1172" spans="1:16" ht="15.75" customHeight="1">
      <c r="A1172" s="42"/>
      <c r="B1172" s="42"/>
      <c r="C1172" s="42"/>
      <c r="D1172" s="42"/>
      <c r="E1172" s="42"/>
      <c r="F1172" s="42"/>
      <c r="G1172" s="42"/>
      <c r="H1172" s="42"/>
      <c r="I1172" s="42"/>
      <c r="J1172" s="42"/>
      <c r="K1172" s="42"/>
      <c r="L1172" s="42"/>
      <c r="M1172" s="42"/>
      <c r="N1172" s="940"/>
      <c r="O1172" s="940"/>
      <c r="P1172" s="940"/>
    </row>
    <row r="1173" spans="1:16" ht="15.75" customHeight="1">
      <c r="A1173" s="42"/>
      <c r="B1173" s="42"/>
      <c r="C1173" s="42"/>
      <c r="D1173" s="42"/>
      <c r="E1173" s="42"/>
      <c r="F1173" s="42"/>
      <c r="G1173" s="42"/>
      <c r="H1173" s="42"/>
      <c r="I1173" s="42"/>
      <c r="J1173" s="42"/>
      <c r="K1173" s="42"/>
      <c r="L1173" s="42"/>
      <c r="M1173" s="42"/>
      <c r="N1173" s="940"/>
      <c r="O1173" s="940"/>
      <c r="P1173" s="940"/>
    </row>
    <row r="1174" spans="1:16" ht="15.75" customHeight="1">
      <c r="A1174" s="42"/>
      <c r="B1174" s="42"/>
      <c r="C1174" s="42"/>
      <c r="D1174" s="42"/>
      <c r="E1174" s="42"/>
      <c r="F1174" s="42"/>
      <c r="G1174" s="42"/>
      <c r="H1174" s="42"/>
      <c r="I1174" s="42"/>
      <c r="J1174" s="42"/>
      <c r="K1174" s="42"/>
      <c r="L1174" s="42"/>
      <c r="M1174" s="42"/>
      <c r="N1174" s="940"/>
      <c r="O1174" s="940"/>
      <c r="P1174" s="940"/>
    </row>
    <row r="1175" spans="1:16" ht="15.75" customHeight="1">
      <c r="A1175" s="42"/>
      <c r="B1175" s="42"/>
      <c r="C1175" s="42"/>
      <c r="D1175" s="42"/>
      <c r="E1175" s="42"/>
      <c r="F1175" s="42"/>
      <c r="G1175" s="42"/>
      <c r="H1175" s="42"/>
      <c r="I1175" s="42"/>
      <c r="J1175" s="42"/>
      <c r="K1175" s="42"/>
      <c r="L1175" s="42"/>
      <c r="M1175" s="42"/>
      <c r="N1175" s="940"/>
      <c r="O1175" s="940"/>
      <c r="P1175" s="940"/>
    </row>
    <row r="1176" spans="1:16" ht="15.75" customHeight="1">
      <c r="A1176" s="42"/>
      <c r="B1176" s="42"/>
      <c r="C1176" s="42"/>
      <c r="D1176" s="42"/>
      <c r="E1176" s="42"/>
      <c r="F1176" s="42"/>
      <c r="G1176" s="42"/>
      <c r="H1176" s="42"/>
      <c r="I1176" s="42"/>
      <c r="J1176" s="42"/>
      <c r="K1176" s="42"/>
      <c r="L1176" s="42"/>
      <c r="M1176" s="42"/>
      <c r="N1176" s="940"/>
      <c r="O1176" s="940"/>
      <c r="P1176" s="940"/>
    </row>
    <row r="1177" spans="1:16" ht="15.75" customHeight="1">
      <c r="A1177" s="42"/>
      <c r="B1177" s="42"/>
      <c r="C1177" s="42"/>
      <c r="D1177" s="42"/>
      <c r="E1177" s="42"/>
      <c r="F1177" s="42"/>
      <c r="G1177" s="42"/>
      <c r="H1177" s="42"/>
      <c r="I1177" s="42"/>
      <c r="J1177" s="42"/>
      <c r="K1177" s="42"/>
      <c r="L1177" s="42"/>
      <c r="M1177" s="42"/>
      <c r="N1177" s="940"/>
      <c r="O1177" s="940"/>
      <c r="P1177" s="940"/>
    </row>
    <row r="1178" spans="1:16" ht="15.75" customHeight="1">
      <c r="A1178" s="42"/>
      <c r="B1178" s="42"/>
      <c r="C1178" s="42"/>
      <c r="D1178" s="42"/>
      <c r="E1178" s="42"/>
      <c r="F1178" s="42"/>
      <c r="G1178" s="42"/>
      <c r="H1178" s="42"/>
      <c r="I1178" s="42"/>
      <c r="J1178" s="42"/>
      <c r="K1178" s="42"/>
      <c r="L1178" s="42"/>
      <c r="M1178" s="42"/>
      <c r="N1178" s="940"/>
      <c r="O1178" s="940"/>
      <c r="P1178" s="940"/>
    </row>
    <row r="1179" spans="1:16" ht="15.75" customHeight="1">
      <c r="A1179" s="42"/>
      <c r="B1179" s="42"/>
      <c r="C1179" s="42"/>
      <c r="D1179" s="42"/>
      <c r="E1179" s="42"/>
      <c r="F1179" s="42"/>
      <c r="G1179" s="42"/>
      <c r="H1179" s="42"/>
      <c r="I1179" s="42"/>
      <c r="J1179" s="42"/>
      <c r="K1179" s="42"/>
      <c r="L1179" s="42"/>
      <c r="M1179" s="42"/>
      <c r="N1179" s="940"/>
      <c r="O1179" s="940"/>
      <c r="P1179" s="940"/>
    </row>
    <row r="1180" spans="1:16" ht="15.75" customHeight="1">
      <c r="A1180" s="42"/>
      <c r="B1180" s="42"/>
      <c r="C1180" s="42"/>
      <c r="D1180" s="42"/>
      <c r="E1180" s="42"/>
      <c r="F1180" s="42"/>
      <c r="G1180" s="42"/>
      <c r="H1180" s="42"/>
      <c r="I1180" s="42"/>
      <c r="J1180" s="42"/>
      <c r="K1180" s="42"/>
      <c r="L1180" s="42"/>
      <c r="M1180" s="42"/>
      <c r="N1180" s="940"/>
      <c r="O1180" s="940"/>
      <c r="P1180" s="940"/>
    </row>
    <row r="1181" spans="1:16" ht="15.75" customHeight="1">
      <c r="A1181" s="42"/>
      <c r="B1181" s="42"/>
      <c r="C1181" s="42"/>
      <c r="D1181" s="42"/>
      <c r="E1181" s="42"/>
      <c r="F1181" s="42"/>
      <c r="G1181" s="42"/>
      <c r="H1181" s="42"/>
      <c r="I1181" s="42"/>
      <c r="J1181" s="42"/>
      <c r="K1181" s="42"/>
      <c r="L1181" s="42"/>
      <c r="M1181" s="42"/>
      <c r="N1181" s="940"/>
      <c r="O1181" s="940"/>
      <c r="P1181" s="940"/>
    </row>
    <row r="1182" spans="1:16" ht="15.75" customHeight="1">
      <c r="A1182" s="42"/>
      <c r="B1182" s="42"/>
      <c r="C1182" s="42"/>
      <c r="D1182" s="42"/>
      <c r="E1182" s="42"/>
      <c r="F1182" s="42"/>
      <c r="G1182" s="42"/>
      <c r="H1182" s="42"/>
      <c r="I1182" s="42"/>
      <c r="J1182" s="42"/>
      <c r="K1182" s="42"/>
      <c r="L1182" s="42"/>
      <c r="M1182" s="42"/>
      <c r="N1182" s="940"/>
      <c r="O1182" s="940"/>
      <c r="P1182" s="940"/>
    </row>
    <row r="1183" spans="1:16" ht="15.75" customHeight="1">
      <c r="A1183" s="42"/>
      <c r="B1183" s="42"/>
      <c r="C1183" s="42"/>
      <c r="D1183" s="42"/>
      <c r="E1183" s="42"/>
      <c r="F1183" s="42"/>
      <c r="G1183" s="42"/>
      <c r="H1183" s="42"/>
      <c r="I1183" s="42"/>
      <c r="J1183" s="42"/>
      <c r="K1183" s="42"/>
      <c r="L1183" s="42"/>
      <c r="M1183" s="42"/>
      <c r="N1183" s="940"/>
      <c r="O1183" s="940"/>
      <c r="P1183" s="940"/>
    </row>
    <row r="1184" spans="1:16" ht="15.75" customHeight="1">
      <c r="A1184" s="42"/>
      <c r="B1184" s="42"/>
      <c r="C1184" s="42"/>
      <c r="D1184" s="42"/>
      <c r="E1184" s="42"/>
      <c r="F1184" s="42"/>
      <c r="G1184" s="42"/>
      <c r="H1184" s="42"/>
      <c r="I1184" s="42"/>
      <c r="J1184" s="42"/>
      <c r="K1184" s="42"/>
      <c r="L1184" s="42"/>
      <c r="M1184" s="42"/>
      <c r="N1184" s="940"/>
      <c r="O1184" s="940"/>
      <c r="P1184" s="940"/>
    </row>
    <row r="1185" spans="1:16" ht="15.75" customHeight="1">
      <c r="A1185" s="42"/>
      <c r="B1185" s="42"/>
      <c r="C1185" s="42"/>
      <c r="D1185" s="42"/>
      <c r="E1185" s="42"/>
      <c r="F1185" s="42"/>
      <c r="G1185" s="42"/>
      <c r="H1185" s="42"/>
      <c r="I1185" s="42"/>
      <c r="J1185" s="42"/>
      <c r="K1185" s="42"/>
      <c r="L1185" s="42"/>
      <c r="M1185" s="42"/>
      <c r="N1185" s="940"/>
      <c r="O1185" s="940"/>
      <c r="P1185" s="940"/>
    </row>
    <row r="1186" spans="1:16" ht="15.75" customHeight="1">
      <c r="A1186" s="42"/>
      <c r="B1186" s="42"/>
      <c r="C1186" s="42"/>
      <c r="D1186" s="42"/>
      <c r="E1186" s="42"/>
      <c r="F1186" s="42"/>
      <c r="G1186" s="42"/>
      <c r="H1186" s="42"/>
      <c r="I1186" s="42"/>
      <c r="J1186" s="42"/>
      <c r="K1186" s="42"/>
      <c r="L1186" s="42"/>
      <c r="M1186" s="42"/>
      <c r="N1186" s="940"/>
      <c r="O1186" s="940"/>
      <c r="P1186" s="940"/>
    </row>
    <row r="1187" spans="1:16" ht="15.75" customHeight="1">
      <c r="A1187" s="42"/>
      <c r="B1187" s="42"/>
      <c r="C1187" s="42"/>
      <c r="D1187" s="42"/>
      <c r="E1187" s="42"/>
      <c r="F1187" s="42"/>
      <c r="G1187" s="42"/>
      <c r="H1187" s="42"/>
      <c r="I1187" s="42"/>
      <c r="J1187" s="42"/>
      <c r="K1187" s="42"/>
      <c r="L1187" s="42"/>
      <c r="M1187" s="42"/>
      <c r="N1187" s="940"/>
      <c r="O1187" s="940"/>
      <c r="P1187" s="940"/>
    </row>
    <row r="1188" spans="1:16" ht="15.75" customHeight="1">
      <c r="A1188" s="42"/>
      <c r="B1188" s="42"/>
      <c r="C1188" s="42"/>
      <c r="D1188" s="42"/>
      <c r="E1188" s="42"/>
      <c r="F1188" s="42"/>
      <c r="G1188" s="42"/>
      <c r="H1188" s="42"/>
      <c r="I1188" s="42"/>
      <c r="J1188" s="42"/>
      <c r="K1188" s="42"/>
      <c r="L1188" s="42"/>
      <c r="M1188" s="42"/>
      <c r="N1188" s="940"/>
      <c r="O1188" s="940"/>
      <c r="P1188" s="940"/>
    </row>
    <row r="1189" spans="1:16" ht="15.75" customHeight="1">
      <c r="A1189" s="42"/>
      <c r="B1189" s="42"/>
      <c r="C1189" s="42"/>
      <c r="D1189" s="42"/>
      <c r="E1189" s="42"/>
      <c r="F1189" s="42"/>
      <c r="G1189" s="42"/>
      <c r="H1189" s="42"/>
      <c r="I1189" s="42"/>
      <c r="J1189" s="42"/>
      <c r="K1189" s="42"/>
      <c r="L1189" s="42"/>
      <c r="M1189" s="42"/>
      <c r="N1189" s="940"/>
      <c r="O1189" s="940"/>
      <c r="P1189" s="940"/>
    </row>
    <row r="1190" spans="1:16" ht="15.75" customHeight="1">
      <c r="A1190" s="42"/>
      <c r="B1190" s="42"/>
      <c r="C1190" s="42"/>
      <c r="D1190" s="42"/>
      <c r="E1190" s="42"/>
      <c r="F1190" s="42"/>
      <c r="G1190" s="42"/>
      <c r="H1190" s="42"/>
      <c r="I1190" s="42"/>
      <c r="J1190" s="42"/>
      <c r="K1190" s="42"/>
      <c r="L1190" s="42"/>
      <c r="M1190" s="42"/>
      <c r="N1190" s="940"/>
      <c r="O1190" s="940"/>
      <c r="P1190" s="940"/>
    </row>
    <row r="1191" spans="1:16" ht="15.75" customHeight="1">
      <c r="A1191" s="42"/>
      <c r="B1191" s="42"/>
      <c r="C1191" s="42"/>
      <c r="D1191" s="42"/>
      <c r="E1191" s="42"/>
      <c r="F1191" s="42"/>
      <c r="G1191" s="42"/>
      <c r="H1191" s="42"/>
      <c r="I1191" s="42"/>
      <c r="J1191" s="42"/>
      <c r="K1191" s="42"/>
      <c r="L1191" s="42"/>
      <c r="M1191" s="42"/>
      <c r="N1191" s="940"/>
      <c r="O1191" s="940"/>
      <c r="P1191" s="940"/>
    </row>
    <row r="1192" spans="1:16" ht="15.75" customHeight="1">
      <c r="A1192" s="42"/>
      <c r="B1192" s="42"/>
      <c r="C1192" s="42"/>
      <c r="D1192" s="42"/>
      <c r="E1192" s="42"/>
      <c r="F1192" s="42"/>
      <c r="G1192" s="42"/>
      <c r="H1192" s="42"/>
      <c r="I1192" s="42"/>
      <c r="J1192" s="42"/>
      <c r="K1192" s="42"/>
      <c r="L1192" s="42"/>
      <c r="M1192" s="42"/>
      <c r="N1192" s="940"/>
      <c r="O1192" s="940"/>
      <c r="P1192" s="940"/>
    </row>
    <row r="1193" spans="1:16" ht="15.75" customHeight="1">
      <c r="A1193" s="42"/>
      <c r="B1193" s="42"/>
      <c r="C1193" s="42"/>
      <c r="D1193" s="42"/>
      <c r="E1193" s="42"/>
      <c r="F1193" s="42"/>
      <c r="G1193" s="42"/>
      <c r="H1193" s="42"/>
      <c r="I1193" s="42"/>
      <c r="J1193" s="42"/>
      <c r="K1193" s="42"/>
      <c r="L1193" s="42"/>
      <c r="M1193" s="42"/>
      <c r="N1193" s="940"/>
      <c r="O1193" s="940"/>
      <c r="P1193" s="940"/>
    </row>
    <row r="1194" spans="1:16" ht="15.75" customHeight="1">
      <c r="A1194" s="42"/>
      <c r="B1194" s="42"/>
      <c r="C1194" s="42"/>
      <c r="D1194" s="42"/>
      <c r="E1194" s="42"/>
      <c r="F1194" s="42"/>
      <c r="G1194" s="42"/>
      <c r="H1194" s="42"/>
      <c r="I1194" s="42"/>
      <c r="J1194" s="42"/>
      <c r="K1194" s="42"/>
      <c r="L1194" s="42"/>
      <c r="M1194" s="42"/>
      <c r="N1194" s="940"/>
      <c r="O1194" s="940"/>
      <c r="P1194" s="940"/>
    </row>
    <row r="1195" spans="1:16" ht="15.75" customHeight="1">
      <c r="A1195" s="42"/>
      <c r="B1195" s="42"/>
      <c r="C1195" s="42"/>
      <c r="D1195" s="42"/>
      <c r="E1195" s="42"/>
      <c r="F1195" s="42"/>
      <c r="G1195" s="42"/>
      <c r="H1195" s="42"/>
      <c r="I1195" s="42"/>
      <c r="J1195" s="42"/>
      <c r="K1195" s="42"/>
      <c r="L1195" s="42"/>
      <c r="M1195" s="42"/>
      <c r="N1195" s="940"/>
      <c r="O1195" s="940"/>
      <c r="P1195" s="940"/>
    </row>
    <row r="1196" spans="1:16" ht="15.75" customHeight="1">
      <c r="A1196" s="42"/>
      <c r="B1196" s="42"/>
      <c r="C1196" s="42"/>
      <c r="D1196" s="42"/>
      <c r="E1196" s="42"/>
      <c r="F1196" s="42"/>
      <c r="G1196" s="42"/>
      <c r="H1196" s="42"/>
      <c r="I1196" s="42"/>
      <c r="J1196" s="42"/>
      <c r="K1196" s="42"/>
      <c r="L1196" s="42"/>
      <c r="M1196" s="42"/>
      <c r="N1196" s="940"/>
      <c r="O1196" s="940"/>
      <c r="P1196" s="940"/>
    </row>
    <row r="1197" spans="1:16" ht="15.75" customHeight="1">
      <c r="A1197" s="42"/>
      <c r="B1197" s="42"/>
      <c r="C1197" s="42"/>
      <c r="D1197" s="42"/>
      <c r="E1197" s="42"/>
      <c r="F1197" s="42"/>
      <c r="G1197" s="42"/>
      <c r="H1197" s="42"/>
      <c r="I1197" s="42"/>
      <c r="J1197" s="42"/>
      <c r="K1197" s="42"/>
      <c r="L1197" s="42"/>
      <c r="M1197" s="42"/>
      <c r="N1197" s="940"/>
      <c r="O1197" s="940"/>
      <c r="P1197" s="940"/>
    </row>
    <row r="1198" spans="1:16" ht="15.75" customHeight="1">
      <c r="A1198" s="42"/>
      <c r="B1198" s="42"/>
      <c r="C1198" s="42"/>
      <c r="D1198" s="42"/>
      <c r="E1198" s="42"/>
      <c r="F1198" s="42"/>
      <c r="G1198" s="42"/>
      <c r="H1198" s="42"/>
      <c r="I1198" s="42"/>
      <c r="J1198" s="42"/>
      <c r="K1198" s="42"/>
      <c r="L1198" s="42"/>
      <c r="M1198" s="42"/>
      <c r="N1198" s="940"/>
      <c r="O1198" s="940"/>
      <c r="P1198" s="940"/>
    </row>
    <row r="1199" spans="1:16" ht="15.75" customHeight="1">
      <c r="A1199" s="42"/>
      <c r="B1199" s="42"/>
      <c r="C1199" s="42"/>
      <c r="D1199" s="42"/>
      <c r="E1199" s="42"/>
      <c r="F1199" s="42"/>
      <c r="G1199" s="42"/>
      <c r="H1199" s="42"/>
      <c r="I1199" s="42"/>
      <c r="J1199" s="42"/>
      <c r="K1199" s="42"/>
      <c r="L1199" s="42"/>
      <c r="M1199" s="42"/>
      <c r="N1199" s="940"/>
      <c r="O1199" s="940"/>
      <c r="P1199" s="940"/>
    </row>
    <row r="1200" spans="1:16" ht="15.75" customHeight="1">
      <c r="A1200" s="42"/>
      <c r="B1200" s="42"/>
      <c r="C1200" s="42"/>
      <c r="D1200" s="42"/>
      <c r="E1200" s="42"/>
      <c r="F1200" s="42"/>
      <c r="G1200" s="42"/>
      <c r="H1200" s="42"/>
      <c r="I1200" s="42"/>
      <c r="J1200" s="42"/>
      <c r="K1200" s="42"/>
      <c r="L1200" s="42"/>
      <c r="M1200" s="42"/>
      <c r="N1200" s="940"/>
      <c r="O1200" s="940"/>
      <c r="P1200" s="940"/>
    </row>
    <row r="1201" spans="1:16" ht="15.75" customHeight="1">
      <c r="A1201" s="42"/>
      <c r="B1201" s="42"/>
      <c r="C1201" s="42"/>
      <c r="D1201" s="42"/>
      <c r="E1201" s="42"/>
      <c r="F1201" s="42"/>
      <c r="G1201" s="42"/>
      <c r="H1201" s="42"/>
      <c r="I1201" s="42"/>
      <c r="J1201" s="42"/>
      <c r="K1201" s="42"/>
      <c r="L1201" s="42"/>
      <c r="M1201" s="42"/>
      <c r="N1201" s="940"/>
      <c r="O1201" s="940"/>
      <c r="P1201" s="940"/>
    </row>
    <row r="1202" spans="1:16" ht="15.75" customHeight="1">
      <c r="A1202" s="42"/>
      <c r="B1202" s="42"/>
      <c r="C1202" s="42"/>
      <c r="D1202" s="42"/>
      <c r="E1202" s="42"/>
      <c r="F1202" s="42"/>
      <c r="G1202" s="42"/>
      <c r="H1202" s="42"/>
      <c r="I1202" s="42"/>
      <c r="J1202" s="42"/>
      <c r="K1202" s="42"/>
      <c r="L1202" s="42"/>
      <c r="M1202" s="42"/>
      <c r="N1202" s="940"/>
      <c r="O1202" s="940"/>
      <c r="P1202" s="940"/>
    </row>
    <row r="1203" spans="1:16" ht="15.75" customHeight="1">
      <c r="A1203" s="42"/>
      <c r="B1203" s="42"/>
      <c r="C1203" s="42"/>
      <c r="D1203" s="42"/>
      <c r="E1203" s="42"/>
      <c r="F1203" s="42"/>
      <c r="G1203" s="42"/>
      <c r="H1203" s="42"/>
      <c r="I1203" s="42"/>
      <c r="J1203" s="42"/>
      <c r="K1203" s="42"/>
      <c r="L1203" s="42"/>
      <c r="M1203" s="42"/>
      <c r="N1203" s="940"/>
      <c r="O1203" s="940"/>
      <c r="P1203" s="940"/>
    </row>
    <row r="1204" spans="1:16" ht="15.75" customHeight="1">
      <c r="A1204" s="42"/>
      <c r="B1204" s="42"/>
      <c r="C1204" s="42"/>
      <c r="D1204" s="42"/>
      <c r="E1204" s="42"/>
      <c r="F1204" s="42"/>
      <c r="G1204" s="42"/>
      <c r="H1204" s="42"/>
      <c r="I1204" s="42"/>
      <c r="J1204" s="42"/>
      <c r="K1204" s="42"/>
      <c r="L1204" s="42"/>
      <c r="M1204" s="42"/>
      <c r="N1204" s="940"/>
      <c r="O1204" s="940"/>
      <c r="P1204" s="940"/>
    </row>
    <row r="1205" spans="1:16" ht="15.75" customHeight="1">
      <c r="A1205" s="42"/>
      <c r="B1205" s="42"/>
      <c r="C1205" s="42"/>
      <c r="D1205" s="42"/>
      <c r="E1205" s="42"/>
      <c r="F1205" s="42"/>
      <c r="G1205" s="42"/>
      <c r="H1205" s="42"/>
      <c r="I1205" s="42"/>
      <c r="J1205" s="42"/>
      <c r="K1205" s="42"/>
      <c r="L1205" s="42"/>
      <c r="M1205" s="42"/>
      <c r="N1205" s="940"/>
      <c r="O1205" s="940"/>
      <c r="P1205" s="940"/>
    </row>
    <row r="1206" spans="1:16" ht="15.75" customHeight="1">
      <c r="A1206" s="42"/>
      <c r="B1206" s="42"/>
      <c r="C1206" s="42"/>
      <c r="D1206" s="42"/>
      <c r="E1206" s="42"/>
      <c r="F1206" s="42"/>
      <c r="G1206" s="42"/>
      <c r="H1206" s="42"/>
      <c r="I1206" s="42"/>
      <c r="J1206" s="42"/>
      <c r="K1206" s="42"/>
      <c r="L1206" s="42"/>
      <c r="M1206" s="42"/>
      <c r="N1206" s="940"/>
      <c r="O1206" s="940"/>
      <c r="P1206" s="940"/>
    </row>
    <row r="1207" spans="1:16" ht="15.75" customHeight="1">
      <c r="A1207" s="42"/>
      <c r="B1207" s="42"/>
      <c r="C1207" s="42"/>
      <c r="D1207" s="42"/>
      <c r="E1207" s="42"/>
      <c r="F1207" s="42"/>
      <c r="G1207" s="42"/>
      <c r="H1207" s="42"/>
      <c r="I1207" s="42"/>
      <c r="J1207" s="42"/>
      <c r="K1207" s="42"/>
      <c r="L1207" s="42"/>
      <c r="M1207" s="42"/>
      <c r="N1207" s="940"/>
      <c r="O1207" s="940"/>
      <c r="P1207" s="940"/>
    </row>
    <row r="1208" spans="1:16" ht="15.75" customHeight="1">
      <c r="A1208" s="42"/>
      <c r="B1208" s="42"/>
      <c r="C1208" s="42"/>
      <c r="D1208" s="42"/>
      <c r="E1208" s="42"/>
      <c r="F1208" s="42"/>
      <c r="G1208" s="42"/>
      <c r="H1208" s="42"/>
      <c r="I1208" s="42"/>
      <c r="J1208" s="42"/>
      <c r="K1208" s="42"/>
      <c r="L1208" s="42"/>
      <c r="M1208" s="42"/>
      <c r="N1208" s="940"/>
      <c r="O1208" s="940"/>
      <c r="P1208" s="940"/>
    </row>
    <row r="1209" spans="1:16" ht="15.75" customHeight="1">
      <c r="A1209" s="42"/>
      <c r="B1209" s="42"/>
      <c r="C1209" s="42"/>
      <c r="D1209" s="42"/>
      <c r="E1209" s="42"/>
      <c r="F1209" s="42"/>
      <c r="G1209" s="42"/>
      <c r="H1209" s="42"/>
      <c r="I1209" s="42"/>
      <c r="J1209" s="42"/>
      <c r="K1209" s="42"/>
      <c r="L1209" s="42"/>
      <c r="M1209" s="42"/>
      <c r="N1209" s="940"/>
      <c r="O1209" s="940"/>
      <c r="P1209" s="940"/>
    </row>
    <row r="1210" spans="1:16" ht="15.75" customHeight="1">
      <c r="A1210" s="42"/>
      <c r="B1210" s="42"/>
      <c r="C1210" s="42"/>
      <c r="D1210" s="42"/>
      <c r="E1210" s="42"/>
      <c r="F1210" s="42"/>
      <c r="G1210" s="42"/>
      <c r="H1210" s="42"/>
      <c r="I1210" s="42"/>
      <c r="J1210" s="42"/>
      <c r="K1210" s="42"/>
      <c r="L1210" s="42"/>
      <c r="M1210" s="42"/>
      <c r="N1210" s="940"/>
      <c r="O1210" s="940"/>
      <c r="P1210" s="940"/>
    </row>
    <row r="1211" spans="1:16" ht="15.75" customHeight="1">
      <c r="A1211" s="42"/>
      <c r="B1211" s="42"/>
      <c r="C1211" s="42"/>
      <c r="D1211" s="42"/>
      <c r="E1211" s="42"/>
      <c r="F1211" s="42"/>
      <c r="G1211" s="42"/>
      <c r="H1211" s="42"/>
      <c r="I1211" s="42"/>
      <c r="J1211" s="42"/>
      <c r="K1211" s="42"/>
      <c r="L1211" s="42"/>
      <c r="M1211" s="42"/>
      <c r="N1211" s="940"/>
      <c r="O1211" s="940"/>
      <c r="P1211" s="940"/>
    </row>
    <row r="1212" spans="1:16" ht="15.75" customHeight="1">
      <c r="A1212" s="42"/>
      <c r="B1212" s="42"/>
      <c r="C1212" s="42"/>
      <c r="D1212" s="42"/>
      <c r="E1212" s="42"/>
      <c r="F1212" s="42"/>
      <c r="G1212" s="42"/>
      <c r="H1212" s="42"/>
      <c r="I1212" s="42"/>
      <c r="J1212" s="42"/>
      <c r="K1212" s="42"/>
      <c r="L1212" s="42"/>
      <c r="M1212" s="42"/>
      <c r="N1212" s="940"/>
      <c r="O1212" s="940"/>
      <c r="P1212" s="940"/>
    </row>
    <row r="1213" spans="1:16" ht="15.75" customHeight="1">
      <c r="A1213" s="42"/>
      <c r="B1213" s="42"/>
      <c r="C1213" s="42"/>
      <c r="D1213" s="42"/>
      <c r="E1213" s="42"/>
      <c r="F1213" s="42"/>
      <c r="G1213" s="42"/>
      <c r="H1213" s="42"/>
      <c r="I1213" s="42"/>
      <c r="J1213" s="42"/>
      <c r="K1213" s="42"/>
      <c r="L1213" s="42"/>
      <c r="M1213" s="42"/>
      <c r="N1213" s="940"/>
      <c r="O1213" s="940"/>
      <c r="P1213" s="940"/>
    </row>
    <row r="1214" spans="1:16" ht="15.75" customHeight="1">
      <c r="A1214" s="42"/>
      <c r="B1214" s="42"/>
      <c r="C1214" s="42"/>
      <c r="D1214" s="42"/>
      <c r="E1214" s="42"/>
      <c r="F1214" s="42"/>
      <c r="G1214" s="42"/>
      <c r="H1214" s="42"/>
      <c r="I1214" s="42"/>
      <c r="J1214" s="42"/>
      <c r="K1214" s="42"/>
      <c r="L1214" s="42"/>
      <c r="M1214" s="42"/>
      <c r="N1214" s="940"/>
      <c r="O1214" s="940"/>
      <c r="P1214" s="940"/>
    </row>
    <row r="1215" spans="1:16" ht="15.75" customHeight="1">
      <c r="A1215" s="42"/>
      <c r="B1215" s="42"/>
      <c r="C1215" s="42"/>
      <c r="D1215" s="42"/>
      <c r="E1215" s="42"/>
      <c r="F1215" s="42"/>
      <c r="G1215" s="42"/>
      <c r="H1215" s="42"/>
      <c r="I1215" s="42"/>
      <c r="J1215" s="42"/>
      <c r="K1215" s="42"/>
      <c r="L1215" s="42"/>
      <c r="M1215" s="42"/>
      <c r="N1215" s="940"/>
      <c r="O1215" s="940"/>
      <c r="P1215" s="940"/>
    </row>
    <row r="1216" spans="1:16" ht="15.75" customHeight="1">
      <c r="A1216" s="42"/>
      <c r="B1216" s="42"/>
      <c r="C1216" s="42"/>
      <c r="D1216" s="42"/>
      <c r="E1216" s="42"/>
      <c r="F1216" s="42"/>
      <c r="G1216" s="42"/>
      <c r="H1216" s="42"/>
      <c r="I1216" s="42"/>
      <c r="J1216" s="42"/>
      <c r="K1216" s="42"/>
      <c r="L1216" s="42"/>
      <c r="M1216" s="42"/>
      <c r="N1216" s="940"/>
      <c r="O1216" s="940"/>
      <c r="P1216" s="940"/>
    </row>
    <row r="1217" spans="1:16" ht="15.75" customHeight="1">
      <c r="A1217" s="42"/>
      <c r="B1217" s="42"/>
      <c r="C1217" s="42"/>
      <c r="D1217" s="42"/>
      <c r="E1217" s="42"/>
      <c r="F1217" s="42"/>
      <c r="G1217" s="42"/>
      <c r="H1217" s="42"/>
      <c r="I1217" s="42"/>
      <c r="J1217" s="42"/>
      <c r="K1217" s="42"/>
      <c r="L1217" s="42"/>
      <c r="M1217" s="42"/>
      <c r="N1217" s="940"/>
      <c r="O1217" s="940"/>
      <c r="P1217" s="940"/>
    </row>
    <row r="1218" spans="1:16" ht="15.75" customHeight="1">
      <c r="A1218" s="42"/>
      <c r="B1218" s="42"/>
      <c r="C1218" s="42"/>
      <c r="D1218" s="42"/>
      <c r="E1218" s="42"/>
      <c r="F1218" s="42"/>
      <c r="G1218" s="42"/>
      <c r="H1218" s="42"/>
      <c r="I1218" s="42"/>
      <c r="J1218" s="42"/>
      <c r="K1218" s="42"/>
      <c r="L1218" s="42"/>
      <c r="M1218" s="42"/>
      <c r="N1218" s="940"/>
      <c r="O1218" s="940"/>
      <c r="P1218" s="940"/>
    </row>
    <row r="1219" spans="1:16" ht="15.75" customHeight="1">
      <c r="A1219" s="42"/>
      <c r="B1219" s="42"/>
      <c r="C1219" s="42"/>
      <c r="D1219" s="42"/>
      <c r="E1219" s="42"/>
      <c r="F1219" s="42"/>
      <c r="G1219" s="42"/>
      <c r="H1219" s="42"/>
      <c r="I1219" s="42"/>
      <c r="J1219" s="42"/>
      <c r="K1219" s="42"/>
      <c r="L1219" s="42"/>
      <c r="M1219" s="42"/>
      <c r="N1219" s="940"/>
      <c r="O1219" s="940"/>
      <c r="P1219" s="940"/>
    </row>
    <row r="1220" spans="1:16" ht="15.75" customHeight="1">
      <c r="A1220" s="42"/>
      <c r="B1220" s="42"/>
      <c r="C1220" s="42"/>
      <c r="D1220" s="42"/>
      <c r="E1220" s="42"/>
      <c r="F1220" s="42"/>
      <c r="G1220" s="42"/>
      <c r="H1220" s="42"/>
      <c r="I1220" s="42"/>
      <c r="J1220" s="42"/>
      <c r="K1220" s="42"/>
      <c r="L1220" s="42"/>
      <c r="M1220" s="42"/>
      <c r="N1220" s="940"/>
      <c r="O1220" s="940"/>
      <c r="P1220" s="940"/>
    </row>
    <row r="1221" spans="1:16" ht="15.75" customHeight="1">
      <c r="A1221" s="42"/>
      <c r="B1221" s="42"/>
      <c r="C1221" s="42"/>
      <c r="D1221" s="42"/>
      <c r="E1221" s="42"/>
      <c r="F1221" s="42"/>
      <c r="G1221" s="42"/>
      <c r="H1221" s="42"/>
      <c r="I1221" s="42"/>
      <c r="J1221" s="42"/>
      <c r="K1221" s="42"/>
      <c r="L1221" s="42"/>
      <c r="M1221" s="42"/>
      <c r="N1221" s="940"/>
      <c r="O1221" s="940"/>
      <c r="P1221" s="940"/>
    </row>
    <row r="1222" spans="1:16" ht="15.75" customHeight="1">
      <c r="A1222" s="42"/>
      <c r="B1222" s="42"/>
      <c r="C1222" s="42"/>
      <c r="D1222" s="42"/>
      <c r="E1222" s="42"/>
      <c r="F1222" s="42"/>
      <c r="G1222" s="42"/>
      <c r="H1222" s="42"/>
      <c r="I1222" s="42"/>
      <c r="J1222" s="42"/>
      <c r="K1222" s="42"/>
      <c r="L1222" s="42"/>
      <c r="M1222" s="42"/>
      <c r="N1222" s="940"/>
      <c r="O1222" s="940"/>
      <c r="P1222" s="940"/>
    </row>
    <row r="1223" spans="1:16" ht="15.75" customHeight="1">
      <c r="A1223" s="42"/>
      <c r="B1223" s="42"/>
      <c r="C1223" s="42"/>
      <c r="D1223" s="42"/>
      <c r="E1223" s="42"/>
      <c r="F1223" s="42"/>
      <c r="G1223" s="42"/>
      <c r="H1223" s="42"/>
      <c r="I1223" s="42"/>
      <c r="J1223" s="42"/>
      <c r="K1223" s="42"/>
      <c r="L1223" s="42"/>
      <c r="M1223" s="42"/>
      <c r="N1223" s="940"/>
      <c r="O1223" s="940"/>
      <c r="P1223" s="940"/>
    </row>
    <row r="1224" spans="1:16" ht="15.75" customHeight="1">
      <c r="A1224" s="42"/>
      <c r="B1224" s="42"/>
      <c r="C1224" s="42"/>
      <c r="D1224" s="42"/>
      <c r="E1224" s="42"/>
      <c r="F1224" s="42"/>
      <c r="G1224" s="42"/>
      <c r="H1224" s="42"/>
      <c r="I1224" s="42"/>
      <c r="J1224" s="42"/>
      <c r="K1224" s="42"/>
      <c r="L1224" s="42"/>
      <c r="M1224" s="42"/>
      <c r="N1224" s="940"/>
      <c r="O1224" s="940"/>
      <c r="P1224" s="940"/>
    </row>
    <row r="1225" spans="1:16" ht="15.75" customHeight="1">
      <c r="A1225" s="42"/>
      <c r="B1225" s="42"/>
      <c r="C1225" s="42"/>
      <c r="D1225" s="42"/>
      <c r="E1225" s="42"/>
      <c r="F1225" s="42"/>
      <c r="G1225" s="42"/>
      <c r="H1225" s="42"/>
      <c r="I1225" s="42"/>
      <c r="J1225" s="42"/>
      <c r="K1225" s="42"/>
      <c r="L1225" s="42"/>
      <c r="M1225" s="42"/>
      <c r="N1225" s="940"/>
      <c r="O1225" s="940"/>
      <c r="P1225" s="940"/>
    </row>
    <row r="1226" spans="1:16" ht="15.75" customHeight="1">
      <c r="A1226" s="42"/>
      <c r="B1226" s="42"/>
      <c r="C1226" s="42"/>
      <c r="D1226" s="42"/>
      <c r="E1226" s="42"/>
      <c r="F1226" s="42"/>
      <c r="G1226" s="42"/>
      <c r="H1226" s="42"/>
      <c r="I1226" s="42"/>
      <c r="J1226" s="42"/>
      <c r="K1226" s="42"/>
      <c r="L1226" s="42"/>
      <c r="M1226" s="42"/>
      <c r="N1226" s="940"/>
      <c r="O1226" s="940"/>
      <c r="P1226" s="940"/>
    </row>
    <row r="1227" spans="1:16" ht="15.75" customHeight="1">
      <c r="A1227" s="42"/>
      <c r="B1227" s="42"/>
      <c r="C1227" s="42"/>
      <c r="D1227" s="42"/>
      <c r="E1227" s="42"/>
      <c r="F1227" s="42"/>
      <c r="G1227" s="42"/>
      <c r="H1227" s="42"/>
      <c r="I1227" s="42"/>
      <c r="J1227" s="42"/>
      <c r="K1227" s="42"/>
      <c r="L1227" s="42"/>
      <c r="M1227" s="42"/>
      <c r="N1227" s="940"/>
      <c r="O1227" s="940"/>
      <c r="P1227" s="940"/>
    </row>
    <row r="1228" spans="1:16" ht="15.75" customHeight="1">
      <c r="A1228" s="42"/>
      <c r="B1228" s="42"/>
      <c r="C1228" s="42"/>
      <c r="D1228" s="42"/>
      <c r="E1228" s="42"/>
      <c r="F1228" s="42"/>
      <c r="G1228" s="42"/>
      <c r="H1228" s="42"/>
      <c r="I1228" s="42"/>
      <c r="J1228" s="42"/>
      <c r="K1228" s="42"/>
      <c r="L1228" s="42"/>
      <c r="M1228" s="42"/>
      <c r="N1228" s="940"/>
      <c r="O1228" s="940"/>
      <c r="P1228" s="940"/>
    </row>
    <row r="1229" spans="1:16" ht="15.75" customHeight="1">
      <c r="A1229" s="42"/>
      <c r="B1229" s="42"/>
      <c r="C1229" s="42"/>
      <c r="D1229" s="42"/>
      <c r="E1229" s="42"/>
      <c r="F1229" s="42"/>
      <c r="G1229" s="42"/>
      <c r="H1229" s="42"/>
      <c r="I1229" s="42"/>
      <c r="J1229" s="42"/>
      <c r="K1229" s="42"/>
      <c r="L1229" s="42"/>
      <c r="M1229" s="42"/>
      <c r="N1229" s="940"/>
      <c r="O1229" s="940"/>
      <c r="P1229" s="940"/>
    </row>
    <row r="1230" spans="1:16" ht="15.75" customHeight="1">
      <c r="A1230" s="42"/>
      <c r="B1230" s="42"/>
      <c r="C1230" s="42"/>
      <c r="D1230" s="42"/>
      <c r="E1230" s="42"/>
      <c r="F1230" s="42"/>
      <c r="G1230" s="42"/>
      <c r="H1230" s="42"/>
      <c r="I1230" s="42"/>
      <c r="J1230" s="42"/>
      <c r="K1230" s="42"/>
      <c r="L1230" s="42"/>
      <c r="M1230" s="42"/>
      <c r="N1230" s="940"/>
      <c r="O1230" s="940"/>
      <c r="P1230" s="940"/>
    </row>
    <row r="1231" spans="1:16" ht="15.75" customHeight="1">
      <c r="A1231" s="42"/>
      <c r="B1231" s="42"/>
      <c r="C1231" s="42"/>
      <c r="D1231" s="42"/>
      <c r="E1231" s="42"/>
      <c r="F1231" s="42"/>
      <c r="G1231" s="42"/>
      <c r="H1231" s="42"/>
      <c r="I1231" s="42"/>
      <c r="J1231" s="42"/>
      <c r="K1231" s="42"/>
      <c r="L1231" s="42"/>
      <c r="M1231" s="42"/>
      <c r="N1231" s="940"/>
      <c r="O1231" s="940"/>
      <c r="P1231" s="940"/>
    </row>
    <row r="1232" spans="1:16" ht="15.75" customHeight="1">
      <c r="A1232" s="42"/>
      <c r="B1232" s="42"/>
      <c r="C1232" s="42"/>
      <c r="D1232" s="42"/>
      <c r="E1232" s="42"/>
      <c r="F1232" s="42"/>
      <c r="G1232" s="42"/>
      <c r="H1232" s="42"/>
      <c r="I1232" s="42"/>
      <c r="J1232" s="42"/>
      <c r="K1232" s="42"/>
      <c r="L1232" s="42"/>
      <c r="M1232" s="42"/>
      <c r="N1232" s="940"/>
      <c r="O1232" s="940"/>
      <c r="P1232" s="940"/>
    </row>
    <row r="1233" spans="1:16" ht="15.75" customHeight="1">
      <c r="A1233" s="42"/>
      <c r="B1233" s="42"/>
      <c r="C1233" s="42"/>
      <c r="D1233" s="42"/>
      <c r="E1233" s="42"/>
      <c r="F1233" s="42"/>
      <c r="G1233" s="42"/>
      <c r="H1233" s="42"/>
      <c r="I1233" s="42"/>
      <c r="J1233" s="42"/>
      <c r="K1233" s="42"/>
      <c r="L1233" s="42"/>
      <c r="M1233" s="42"/>
      <c r="N1233" s="940"/>
      <c r="O1233" s="940"/>
      <c r="P1233" s="940"/>
    </row>
    <row r="1234" spans="1:16" ht="15.75" customHeight="1">
      <c r="A1234" s="42"/>
      <c r="B1234" s="42"/>
      <c r="C1234" s="42"/>
      <c r="D1234" s="42"/>
      <c r="E1234" s="42"/>
      <c r="F1234" s="42"/>
      <c r="G1234" s="42"/>
      <c r="H1234" s="42"/>
      <c r="I1234" s="42"/>
      <c r="J1234" s="42"/>
      <c r="K1234" s="42"/>
      <c r="L1234" s="42"/>
      <c r="M1234" s="42"/>
      <c r="N1234" s="940"/>
      <c r="O1234" s="940"/>
      <c r="P1234" s="940"/>
    </row>
    <row r="1235" spans="1:16" ht="15.75" customHeight="1">
      <c r="A1235" s="42"/>
      <c r="B1235" s="42"/>
      <c r="C1235" s="42"/>
      <c r="D1235" s="42"/>
      <c r="E1235" s="42"/>
      <c r="F1235" s="42"/>
      <c r="G1235" s="42"/>
      <c r="H1235" s="42"/>
      <c r="I1235" s="42"/>
      <c r="J1235" s="42"/>
      <c r="K1235" s="42"/>
      <c r="L1235" s="42"/>
      <c r="M1235" s="42"/>
      <c r="N1235" s="940"/>
      <c r="O1235" s="940"/>
      <c r="P1235" s="940"/>
    </row>
    <row r="1236" spans="1:16" ht="15.75" customHeight="1">
      <c r="A1236" s="42"/>
      <c r="B1236" s="42"/>
      <c r="C1236" s="42"/>
      <c r="D1236" s="42"/>
      <c r="E1236" s="42"/>
      <c r="F1236" s="42"/>
      <c r="G1236" s="42"/>
      <c r="H1236" s="42"/>
      <c r="I1236" s="42"/>
      <c r="J1236" s="42"/>
      <c r="K1236" s="42"/>
      <c r="L1236" s="42"/>
      <c r="M1236" s="42"/>
      <c r="N1236" s="940"/>
      <c r="O1236" s="940"/>
      <c r="P1236" s="940"/>
    </row>
    <row r="1237" spans="1:16" ht="15.75" customHeight="1">
      <c r="A1237" s="42"/>
      <c r="B1237" s="42"/>
      <c r="C1237" s="42"/>
      <c r="D1237" s="42"/>
      <c r="E1237" s="42"/>
      <c r="F1237" s="42"/>
      <c r="G1237" s="42"/>
      <c r="H1237" s="42"/>
      <c r="I1237" s="42"/>
      <c r="J1237" s="42"/>
      <c r="K1237" s="42"/>
      <c r="L1237" s="42"/>
      <c r="M1237" s="42"/>
      <c r="N1237" s="940"/>
      <c r="O1237" s="940"/>
      <c r="P1237" s="940"/>
    </row>
    <row r="1238" spans="1:16" ht="15.75" customHeight="1">
      <c r="A1238" s="42"/>
      <c r="B1238" s="42"/>
      <c r="C1238" s="42"/>
      <c r="D1238" s="42"/>
      <c r="E1238" s="42"/>
      <c r="F1238" s="42"/>
      <c r="G1238" s="42"/>
      <c r="H1238" s="42"/>
      <c r="I1238" s="42"/>
      <c r="J1238" s="42"/>
      <c r="K1238" s="42"/>
      <c r="L1238" s="42"/>
      <c r="M1238" s="42"/>
      <c r="N1238" s="940"/>
      <c r="O1238" s="940"/>
      <c r="P1238" s="940"/>
    </row>
    <row r="1239" spans="1:16" ht="15.75" customHeight="1">
      <c r="A1239" s="42"/>
      <c r="B1239" s="42"/>
      <c r="C1239" s="42"/>
      <c r="D1239" s="42"/>
      <c r="E1239" s="42"/>
      <c r="F1239" s="42"/>
      <c r="G1239" s="42"/>
      <c r="H1239" s="42"/>
      <c r="I1239" s="42"/>
      <c r="J1239" s="42"/>
      <c r="K1239" s="42"/>
      <c r="L1239" s="42"/>
      <c r="M1239" s="42"/>
      <c r="N1239" s="940"/>
      <c r="O1239" s="940"/>
      <c r="P1239" s="940"/>
    </row>
    <row r="1240" spans="1:16" ht="15.75" customHeight="1">
      <c r="A1240" s="42"/>
      <c r="B1240" s="42"/>
      <c r="C1240" s="42"/>
      <c r="D1240" s="42"/>
      <c r="E1240" s="42"/>
      <c r="F1240" s="42"/>
      <c r="G1240" s="42"/>
      <c r="H1240" s="42"/>
      <c r="I1240" s="42"/>
      <c r="J1240" s="42"/>
      <c r="K1240" s="42"/>
      <c r="L1240" s="42"/>
      <c r="M1240" s="42"/>
      <c r="N1240" s="940"/>
      <c r="O1240" s="940"/>
      <c r="P1240" s="940"/>
    </row>
    <row r="1241" spans="1:16" ht="15.75" customHeight="1">
      <c r="A1241" s="42"/>
      <c r="B1241" s="42"/>
      <c r="C1241" s="42"/>
      <c r="D1241" s="42"/>
      <c r="E1241" s="42"/>
      <c r="F1241" s="42"/>
      <c r="G1241" s="42"/>
      <c r="H1241" s="42"/>
      <c r="I1241" s="42"/>
      <c r="J1241" s="42"/>
      <c r="K1241" s="42"/>
      <c r="L1241" s="42"/>
      <c r="M1241" s="42"/>
      <c r="N1241" s="940"/>
      <c r="O1241" s="940"/>
      <c r="P1241" s="940"/>
    </row>
    <row r="1242" spans="1:16" ht="15.75" customHeight="1">
      <c r="A1242" s="42"/>
      <c r="B1242" s="42"/>
      <c r="C1242" s="42"/>
      <c r="D1242" s="42"/>
      <c r="E1242" s="42"/>
      <c r="F1242" s="42"/>
      <c r="G1242" s="42"/>
      <c r="H1242" s="42"/>
      <c r="I1242" s="42"/>
      <c r="J1242" s="42"/>
      <c r="K1242" s="42"/>
      <c r="L1242" s="42"/>
      <c r="M1242" s="42"/>
      <c r="N1242" s="940"/>
      <c r="O1242" s="940"/>
      <c r="P1242" s="940"/>
    </row>
    <row r="1243" spans="1:16" ht="15.75" customHeight="1">
      <c r="A1243" s="42"/>
      <c r="B1243" s="42"/>
      <c r="C1243" s="42"/>
      <c r="D1243" s="42"/>
      <c r="E1243" s="42"/>
      <c r="F1243" s="42"/>
      <c r="G1243" s="42"/>
      <c r="H1243" s="42"/>
      <c r="I1243" s="42"/>
      <c r="J1243" s="42"/>
      <c r="K1243" s="42"/>
      <c r="L1243" s="42"/>
      <c r="M1243" s="42"/>
      <c r="N1243" s="940"/>
      <c r="O1243" s="940"/>
      <c r="P1243" s="940"/>
    </row>
    <row r="1244" spans="1:16" ht="15.75" customHeight="1">
      <c r="A1244" s="42"/>
      <c r="B1244" s="42"/>
      <c r="C1244" s="42"/>
      <c r="D1244" s="42"/>
      <c r="E1244" s="42"/>
      <c r="F1244" s="42"/>
      <c r="G1244" s="42"/>
      <c r="H1244" s="42"/>
      <c r="I1244" s="42"/>
      <c r="J1244" s="42"/>
      <c r="K1244" s="42"/>
      <c r="L1244" s="42"/>
      <c r="M1244" s="42"/>
      <c r="N1244" s="940"/>
      <c r="O1244" s="940"/>
      <c r="P1244" s="940"/>
    </row>
    <row r="1245" spans="1:16" ht="15.75" customHeight="1">
      <c r="A1245" s="42"/>
      <c r="B1245" s="42"/>
      <c r="C1245" s="42"/>
      <c r="D1245" s="42"/>
      <c r="E1245" s="42"/>
      <c r="F1245" s="42"/>
      <c r="G1245" s="42"/>
      <c r="H1245" s="42"/>
      <c r="I1245" s="42"/>
      <c r="J1245" s="42"/>
      <c r="K1245" s="42"/>
      <c r="L1245" s="42"/>
      <c r="M1245" s="42"/>
      <c r="N1245" s="940"/>
      <c r="O1245" s="940"/>
      <c r="P1245" s="940"/>
    </row>
    <row r="1246" spans="1:16" ht="15.75" customHeight="1">
      <c r="A1246" s="42"/>
      <c r="B1246" s="42"/>
      <c r="C1246" s="42"/>
      <c r="D1246" s="42"/>
      <c r="E1246" s="42"/>
      <c r="F1246" s="42"/>
      <c r="G1246" s="42"/>
      <c r="H1246" s="42"/>
      <c r="I1246" s="42"/>
      <c r="J1246" s="42"/>
      <c r="K1246" s="42"/>
      <c r="L1246" s="42"/>
      <c r="M1246" s="42"/>
      <c r="N1246" s="940"/>
      <c r="O1246" s="940"/>
      <c r="P1246" s="940"/>
    </row>
    <row r="1247" spans="1:16" ht="15.75" customHeight="1">
      <c r="A1247" s="42"/>
      <c r="B1247" s="42"/>
      <c r="C1247" s="42"/>
      <c r="D1247" s="42"/>
      <c r="E1247" s="42"/>
      <c r="F1247" s="42"/>
      <c r="G1247" s="42"/>
      <c r="H1247" s="42"/>
      <c r="I1247" s="42"/>
      <c r="J1247" s="42"/>
      <c r="K1247" s="42"/>
      <c r="L1247" s="42"/>
      <c r="M1247" s="42"/>
      <c r="N1247" s="940"/>
      <c r="O1247" s="940"/>
      <c r="P1247" s="940"/>
    </row>
    <row r="1248" spans="1:16" ht="15.75" customHeight="1">
      <c r="A1248" s="42"/>
      <c r="B1248" s="42"/>
      <c r="C1248" s="42"/>
      <c r="D1248" s="42"/>
      <c r="E1248" s="42"/>
      <c r="F1248" s="42"/>
      <c r="G1248" s="42"/>
      <c r="H1248" s="42"/>
      <c r="I1248" s="42"/>
      <c r="J1248" s="42"/>
      <c r="K1248" s="42"/>
      <c r="L1248" s="42"/>
      <c r="M1248" s="42"/>
      <c r="N1248" s="940"/>
      <c r="O1248" s="940"/>
      <c r="P1248" s="940"/>
    </row>
    <row r="1249" spans="1:16" ht="15.75" customHeight="1">
      <c r="A1249" s="42"/>
      <c r="B1249" s="42"/>
      <c r="C1249" s="42"/>
      <c r="D1249" s="42"/>
      <c r="E1249" s="42"/>
      <c r="F1249" s="42"/>
      <c r="G1249" s="42"/>
      <c r="H1249" s="42"/>
      <c r="I1249" s="42"/>
      <c r="J1249" s="42"/>
      <c r="K1249" s="42"/>
      <c r="L1249" s="42"/>
      <c r="M1249" s="42"/>
      <c r="N1249" s="940"/>
      <c r="O1249" s="940"/>
      <c r="P1249" s="940"/>
    </row>
    <row r="1250" spans="1:16" ht="15.75" customHeight="1">
      <c r="A1250" s="42"/>
      <c r="B1250" s="42"/>
      <c r="C1250" s="42"/>
      <c r="D1250" s="42"/>
      <c r="E1250" s="42"/>
      <c r="F1250" s="42"/>
      <c r="G1250" s="42"/>
      <c r="H1250" s="42"/>
      <c r="I1250" s="42"/>
      <c r="J1250" s="42"/>
      <c r="K1250" s="42"/>
      <c r="L1250" s="42"/>
      <c r="M1250" s="42"/>
      <c r="N1250" s="940"/>
      <c r="O1250" s="940"/>
      <c r="P1250" s="940"/>
    </row>
    <row r="1251" spans="1:16" ht="15.75" customHeight="1">
      <c r="A1251" s="42"/>
      <c r="B1251" s="42"/>
      <c r="C1251" s="42"/>
      <c r="D1251" s="42"/>
      <c r="E1251" s="42"/>
      <c r="F1251" s="42"/>
      <c r="G1251" s="42"/>
      <c r="H1251" s="42"/>
      <c r="I1251" s="42"/>
      <c r="J1251" s="42"/>
      <c r="K1251" s="42"/>
      <c r="L1251" s="42"/>
      <c r="M1251" s="42"/>
      <c r="N1251" s="940"/>
      <c r="O1251" s="940"/>
      <c r="P1251" s="940"/>
    </row>
    <row r="1252" spans="1:16" ht="15.75" customHeight="1">
      <c r="A1252" s="42"/>
      <c r="B1252" s="42"/>
      <c r="C1252" s="42"/>
      <c r="D1252" s="42"/>
      <c r="E1252" s="42"/>
      <c r="F1252" s="42"/>
      <c r="G1252" s="42"/>
      <c r="H1252" s="42"/>
      <c r="I1252" s="42"/>
      <c r="J1252" s="42"/>
      <c r="K1252" s="42"/>
      <c r="L1252" s="42"/>
      <c r="M1252" s="42"/>
      <c r="N1252" s="940"/>
      <c r="O1252" s="940"/>
      <c r="P1252" s="940"/>
    </row>
    <row r="1253" spans="1:16" ht="15.75" customHeight="1">
      <c r="A1253" s="42"/>
      <c r="B1253" s="42"/>
      <c r="C1253" s="42"/>
      <c r="D1253" s="42"/>
      <c r="E1253" s="42"/>
      <c r="F1253" s="42"/>
      <c r="G1253" s="42"/>
      <c r="H1253" s="42"/>
      <c r="I1253" s="42"/>
      <c r="J1253" s="42"/>
      <c r="K1253" s="42"/>
      <c r="L1253" s="42"/>
      <c r="M1253" s="42"/>
      <c r="N1253" s="940"/>
      <c r="O1253" s="940"/>
      <c r="P1253" s="940"/>
    </row>
    <row r="1254" spans="1:16" ht="15.75" customHeight="1">
      <c r="A1254" s="42"/>
      <c r="B1254" s="42"/>
      <c r="C1254" s="42"/>
      <c r="D1254" s="42"/>
      <c r="E1254" s="42"/>
      <c r="F1254" s="42"/>
      <c r="G1254" s="42"/>
      <c r="H1254" s="42"/>
      <c r="I1254" s="42"/>
      <c r="J1254" s="42"/>
      <c r="K1254" s="42"/>
      <c r="L1254" s="42"/>
      <c r="M1254" s="42"/>
      <c r="N1254" s="940"/>
      <c r="O1254" s="940"/>
      <c r="P1254" s="940"/>
    </row>
    <row r="1255" spans="1:16" ht="15.75" customHeight="1">
      <c r="A1255" s="42"/>
      <c r="B1255" s="42"/>
      <c r="C1255" s="42"/>
      <c r="D1255" s="42"/>
      <c r="E1255" s="42"/>
      <c r="F1255" s="42"/>
      <c r="G1255" s="42"/>
      <c r="H1255" s="42"/>
      <c r="I1255" s="42"/>
      <c r="J1255" s="42"/>
      <c r="K1255" s="42"/>
      <c r="L1255" s="42"/>
      <c r="M1255" s="42"/>
      <c r="N1255" s="940"/>
      <c r="O1255" s="940"/>
      <c r="P1255" s="940"/>
    </row>
    <row r="1256" spans="1:16" ht="15.75" customHeight="1">
      <c r="A1256" s="42"/>
      <c r="B1256" s="42"/>
      <c r="C1256" s="42"/>
      <c r="D1256" s="42"/>
      <c r="E1256" s="42"/>
      <c r="F1256" s="42"/>
      <c r="G1256" s="42"/>
      <c r="H1256" s="42"/>
      <c r="I1256" s="42"/>
      <c r="J1256" s="42"/>
      <c r="K1256" s="42"/>
      <c r="L1256" s="42"/>
      <c r="M1256" s="42"/>
      <c r="N1256" s="940"/>
      <c r="O1256" s="940"/>
      <c r="P1256" s="940"/>
    </row>
    <row r="1257" spans="1:16" ht="15.75" customHeight="1">
      <c r="A1257" s="42"/>
      <c r="B1257" s="42"/>
      <c r="C1257" s="42"/>
      <c r="D1257" s="42"/>
      <c r="E1257" s="42"/>
      <c r="F1257" s="42"/>
      <c r="G1257" s="42"/>
      <c r="H1257" s="42"/>
      <c r="I1257" s="42"/>
      <c r="J1257" s="42"/>
      <c r="K1257" s="42"/>
      <c r="L1257" s="42"/>
      <c r="M1257" s="42"/>
      <c r="N1257" s="940"/>
      <c r="O1257" s="940"/>
      <c r="P1257" s="940"/>
    </row>
    <row r="1258" spans="1:16" ht="15.75" customHeight="1">
      <c r="A1258" s="42"/>
      <c r="B1258" s="42"/>
      <c r="C1258" s="42"/>
      <c r="D1258" s="42"/>
      <c r="E1258" s="42"/>
      <c r="F1258" s="42"/>
      <c r="G1258" s="42"/>
      <c r="H1258" s="42"/>
      <c r="I1258" s="42"/>
      <c r="J1258" s="42"/>
      <c r="K1258" s="42"/>
      <c r="L1258" s="42"/>
      <c r="M1258" s="42"/>
      <c r="N1258" s="940"/>
      <c r="O1258" s="940"/>
      <c r="P1258" s="940"/>
    </row>
    <row r="1259" spans="1:16" ht="15.75" customHeight="1">
      <c r="A1259" s="42"/>
      <c r="B1259" s="42"/>
      <c r="C1259" s="42"/>
      <c r="D1259" s="42"/>
      <c r="E1259" s="42"/>
      <c r="F1259" s="42"/>
      <c r="G1259" s="42"/>
      <c r="H1259" s="42"/>
      <c r="I1259" s="42"/>
      <c r="J1259" s="42"/>
      <c r="K1259" s="42"/>
      <c r="L1259" s="42"/>
      <c r="M1259" s="42"/>
      <c r="N1259" s="940"/>
      <c r="O1259" s="940"/>
      <c r="P1259" s="940"/>
    </row>
    <row r="1260" spans="1:16" ht="15.75" customHeight="1">
      <c r="A1260" s="42"/>
      <c r="B1260" s="42"/>
      <c r="C1260" s="42"/>
      <c r="D1260" s="42"/>
      <c r="E1260" s="42"/>
      <c r="F1260" s="42"/>
      <c r="G1260" s="42"/>
      <c r="H1260" s="42"/>
      <c r="I1260" s="42"/>
      <c r="J1260" s="42"/>
      <c r="K1260" s="42"/>
      <c r="L1260" s="42"/>
      <c r="M1260" s="42"/>
      <c r="N1260" s="940"/>
      <c r="O1260" s="940"/>
      <c r="P1260" s="940"/>
    </row>
    <row r="1261" spans="1:16" ht="15.75" customHeight="1">
      <c r="A1261" s="42"/>
      <c r="B1261" s="42"/>
      <c r="C1261" s="42"/>
      <c r="D1261" s="42"/>
      <c r="E1261" s="42"/>
      <c r="F1261" s="42"/>
      <c r="G1261" s="42"/>
      <c r="H1261" s="42"/>
      <c r="I1261" s="42"/>
      <c r="J1261" s="42"/>
      <c r="K1261" s="42"/>
      <c r="L1261" s="42"/>
      <c r="M1261" s="42"/>
      <c r="N1261" s="940"/>
      <c r="O1261" s="940"/>
      <c r="P1261" s="940"/>
    </row>
    <row r="1262" spans="1:16" ht="15.75" customHeight="1">
      <c r="A1262" s="42"/>
      <c r="B1262" s="42"/>
      <c r="C1262" s="42"/>
      <c r="D1262" s="42"/>
      <c r="E1262" s="42"/>
      <c r="F1262" s="42"/>
      <c r="G1262" s="42"/>
      <c r="H1262" s="42"/>
      <c r="I1262" s="42"/>
      <c r="J1262" s="42"/>
      <c r="K1262" s="42"/>
      <c r="L1262" s="42"/>
      <c r="M1262" s="42"/>
      <c r="N1262" s="940"/>
      <c r="O1262" s="940"/>
      <c r="P1262" s="940"/>
    </row>
    <row r="1263" spans="1:16" ht="15.75" customHeight="1">
      <c r="A1263" s="42"/>
      <c r="B1263" s="42"/>
      <c r="C1263" s="42"/>
      <c r="D1263" s="42"/>
      <c r="E1263" s="42"/>
      <c r="F1263" s="42"/>
      <c r="G1263" s="42"/>
      <c r="H1263" s="42"/>
      <c r="I1263" s="42"/>
      <c r="J1263" s="42"/>
      <c r="K1263" s="42"/>
      <c r="L1263" s="42"/>
      <c r="M1263" s="42"/>
      <c r="N1263" s="940"/>
      <c r="O1263" s="940"/>
      <c r="P1263" s="940"/>
    </row>
    <row r="1264" spans="1:16" ht="15.75" customHeight="1">
      <c r="A1264" s="42"/>
      <c r="B1264" s="42"/>
      <c r="C1264" s="42"/>
      <c r="D1264" s="42"/>
      <c r="E1264" s="42"/>
      <c r="F1264" s="42"/>
      <c r="G1264" s="42"/>
      <c r="H1264" s="42"/>
      <c r="I1264" s="42"/>
      <c r="J1264" s="42"/>
      <c r="K1264" s="42"/>
      <c r="L1264" s="42"/>
      <c r="M1264" s="42"/>
      <c r="N1264" s="940"/>
      <c r="O1264" s="940"/>
      <c r="P1264" s="940"/>
    </row>
    <row r="1265" spans="1:16" ht="15.75" customHeight="1">
      <c r="A1265" s="42"/>
      <c r="B1265" s="42"/>
      <c r="C1265" s="42"/>
      <c r="D1265" s="42"/>
      <c r="E1265" s="42"/>
      <c r="F1265" s="42"/>
      <c r="G1265" s="42"/>
      <c r="H1265" s="42"/>
      <c r="I1265" s="42"/>
      <c r="J1265" s="42"/>
      <c r="K1265" s="42"/>
      <c r="L1265" s="42"/>
      <c r="M1265" s="42"/>
      <c r="N1265" s="940"/>
      <c r="O1265" s="940"/>
      <c r="P1265" s="940"/>
    </row>
    <row r="1266" spans="1:16" ht="15.75" customHeight="1">
      <c r="A1266" s="42"/>
      <c r="B1266" s="42"/>
      <c r="C1266" s="42"/>
      <c r="D1266" s="42"/>
      <c r="E1266" s="42"/>
      <c r="F1266" s="42"/>
      <c r="G1266" s="42"/>
      <c r="H1266" s="42"/>
      <c r="I1266" s="42"/>
      <c r="J1266" s="42"/>
      <c r="K1266" s="42"/>
      <c r="L1266" s="42"/>
      <c r="M1266" s="42"/>
      <c r="N1266" s="940"/>
      <c r="O1266" s="940"/>
      <c r="P1266" s="940"/>
    </row>
    <row r="1267" spans="1:16" ht="15.75" customHeight="1">
      <c r="A1267" s="42"/>
      <c r="B1267" s="42"/>
      <c r="C1267" s="42"/>
      <c r="D1267" s="42"/>
      <c r="E1267" s="42"/>
      <c r="F1267" s="42"/>
      <c r="G1267" s="42"/>
      <c r="H1267" s="42"/>
      <c r="I1267" s="42"/>
      <c r="J1267" s="42"/>
      <c r="K1267" s="42"/>
      <c r="L1267" s="42"/>
      <c r="M1267" s="42"/>
      <c r="N1267" s="940"/>
      <c r="O1267" s="940"/>
      <c r="P1267" s="940"/>
    </row>
    <row r="1268" spans="1:16" ht="15.75" customHeight="1">
      <c r="A1268" s="42"/>
      <c r="B1268" s="42"/>
      <c r="C1268" s="42"/>
      <c r="D1268" s="42"/>
      <c r="E1268" s="42"/>
      <c r="F1268" s="42"/>
      <c r="G1268" s="42"/>
      <c r="H1268" s="42"/>
      <c r="I1268" s="42"/>
      <c r="J1268" s="42"/>
      <c r="K1268" s="42"/>
      <c r="L1268" s="42"/>
      <c r="M1268" s="42"/>
      <c r="N1268" s="940"/>
      <c r="O1268" s="940"/>
      <c r="P1268" s="940"/>
    </row>
    <row r="1269" spans="1:16" ht="15.75" customHeight="1">
      <c r="A1269" s="42"/>
      <c r="B1269" s="42"/>
      <c r="C1269" s="42"/>
      <c r="D1269" s="42"/>
      <c r="E1269" s="42"/>
      <c r="F1269" s="42"/>
      <c r="G1269" s="42"/>
      <c r="H1269" s="42"/>
      <c r="I1269" s="42"/>
      <c r="J1269" s="42"/>
      <c r="K1269" s="42"/>
      <c r="L1269" s="42"/>
      <c r="M1269" s="42"/>
      <c r="N1269" s="940"/>
      <c r="O1269" s="940"/>
      <c r="P1269" s="940"/>
    </row>
    <row r="1270" spans="1:16" ht="15.75" customHeight="1">
      <c r="A1270" s="42"/>
      <c r="B1270" s="42"/>
      <c r="C1270" s="42"/>
      <c r="D1270" s="42"/>
      <c r="E1270" s="42"/>
      <c r="F1270" s="42"/>
      <c r="G1270" s="42"/>
      <c r="H1270" s="42"/>
      <c r="I1270" s="42"/>
      <c r="J1270" s="42"/>
      <c r="K1270" s="42"/>
      <c r="L1270" s="42"/>
      <c r="M1270" s="42"/>
      <c r="N1270" s="940"/>
      <c r="O1270" s="940"/>
      <c r="P1270" s="940"/>
    </row>
    <row r="1271" spans="1:16" ht="15.75" customHeight="1">
      <c r="A1271" s="42"/>
      <c r="B1271" s="42"/>
      <c r="C1271" s="42"/>
      <c r="D1271" s="42"/>
      <c r="E1271" s="42"/>
      <c r="F1271" s="42"/>
      <c r="G1271" s="42"/>
      <c r="H1271" s="42"/>
      <c r="I1271" s="42"/>
      <c r="J1271" s="42"/>
      <c r="K1271" s="42"/>
      <c r="L1271" s="42"/>
      <c r="M1271" s="42"/>
      <c r="N1271" s="940"/>
      <c r="O1271" s="940"/>
      <c r="P1271" s="940"/>
    </row>
    <row r="1272" spans="1:16" ht="15.75" customHeight="1">
      <c r="A1272" s="42"/>
      <c r="B1272" s="42"/>
      <c r="C1272" s="42"/>
      <c r="D1272" s="42"/>
      <c r="E1272" s="42"/>
      <c r="F1272" s="42"/>
      <c r="G1272" s="42"/>
      <c r="H1272" s="42"/>
      <c r="I1272" s="42"/>
      <c r="J1272" s="42"/>
      <c r="K1272" s="42"/>
      <c r="L1272" s="42"/>
      <c r="M1272" s="42"/>
      <c r="N1272" s="940"/>
      <c r="O1272" s="940"/>
      <c r="P1272" s="940"/>
    </row>
    <row r="1273" spans="1:16" ht="15.75" customHeight="1">
      <c r="A1273" s="42"/>
      <c r="B1273" s="42"/>
      <c r="C1273" s="42"/>
      <c r="D1273" s="42"/>
      <c r="E1273" s="42"/>
      <c r="F1273" s="42"/>
      <c r="G1273" s="42"/>
      <c r="H1273" s="42"/>
      <c r="I1273" s="42"/>
      <c r="J1273" s="42"/>
      <c r="K1273" s="42"/>
      <c r="L1273" s="42"/>
      <c r="M1273" s="42"/>
      <c r="N1273" s="940"/>
      <c r="O1273" s="940"/>
      <c r="P1273" s="940"/>
    </row>
    <row r="1274" spans="1:16" ht="15.75" customHeight="1">
      <c r="A1274" s="42"/>
      <c r="B1274" s="42"/>
      <c r="C1274" s="42"/>
      <c r="D1274" s="42"/>
      <c r="E1274" s="42"/>
      <c r="F1274" s="42"/>
      <c r="G1274" s="42"/>
      <c r="H1274" s="42"/>
      <c r="I1274" s="42"/>
      <c r="J1274" s="42"/>
      <c r="K1274" s="42"/>
      <c r="L1274" s="42"/>
      <c r="M1274" s="42"/>
      <c r="N1274" s="940"/>
      <c r="O1274" s="940"/>
      <c r="P1274" s="940"/>
    </row>
    <row r="1275" spans="1:16" ht="15.75" customHeight="1">
      <c r="A1275" s="42"/>
      <c r="B1275" s="42"/>
      <c r="C1275" s="42"/>
      <c r="D1275" s="42"/>
      <c r="E1275" s="42"/>
      <c r="F1275" s="42"/>
      <c r="G1275" s="42"/>
      <c r="H1275" s="42"/>
      <c r="I1275" s="42"/>
      <c r="J1275" s="42"/>
      <c r="K1275" s="42"/>
      <c r="L1275" s="42"/>
      <c r="M1275" s="42"/>
      <c r="N1275" s="940"/>
      <c r="O1275" s="940"/>
      <c r="P1275" s="940"/>
    </row>
    <row r="1276" spans="1:16" ht="15.75" customHeight="1">
      <c r="A1276" s="42"/>
      <c r="B1276" s="42"/>
      <c r="C1276" s="42"/>
      <c r="D1276" s="42"/>
      <c r="E1276" s="42"/>
      <c r="F1276" s="42"/>
      <c r="G1276" s="42"/>
      <c r="H1276" s="42"/>
      <c r="I1276" s="42"/>
      <c r="J1276" s="42"/>
      <c r="K1276" s="42"/>
      <c r="L1276" s="42"/>
      <c r="M1276" s="42"/>
      <c r="N1276" s="940"/>
      <c r="O1276" s="940"/>
      <c r="P1276" s="940"/>
    </row>
    <row r="1277" spans="1:16" ht="15.75" customHeight="1">
      <c r="A1277" s="42"/>
      <c r="B1277" s="42"/>
      <c r="C1277" s="42"/>
      <c r="D1277" s="42"/>
      <c r="E1277" s="42"/>
      <c r="F1277" s="42"/>
      <c r="G1277" s="42"/>
      <c r="H1277" s="42"/>
      <c r="I1277" s="42"/>
      <c r="J1277" s="42"/>
      <c r="K1277" s="42"/>
      <c r="L1277" s="42"/>
      <c r="M1277" s="42"/>
      <c r="N1277" s="940"/>
      <c r="O1277" s="940"/>
      <c r="P1277" s="940"/>
    </row>
    <row r="1278" spans="1:16" ht="15.75" customHeight="1">
      <c r="A1278" s="42"/>
      <c r="B1278" s="42"/>
      <c r="C1278" s="42"/>
      <c r="D1278" s="42"/>
      <c r="E1278" s="42"/>
      <c r="F1278" s="42"/>
      <c r="G1278" s="42"/>
      <c r="H1278" s="42"/>
      <c r="I1278" s="42"/>
      <c r="J1278" s="42"/>
      <c r="K1278" s="42"/>
      <c r="L1278" s="42"/>
      <c r="M1278" s="42"/>
      <c r="N1278" s="940"/>
      <c r="O1278" s="940"/>
      <c r="P1278" s="940"/>
    </row>
    <row r="1279" spans="1:16" ht="15.75" customHeight="1">
      <c r="A1279" s="42"/>
      <c r="B1279" s="42"/>
      <c r="C1279" s="42"/>
      <c r="D1279" s="42"/>
      <c r="E1279" s="42"/>
      <c r="F1279" s="42"/>
      <c r="G1279" s="42"/>
      <c r="H1279" s="42"/>
      <c r="I1279" s="42"/>
      <c r="J1279" s="42"/>
      <c r="K1279" s="42"/>
      <c r="L1279" s="42"/>
      <c r="M1279" s="42"/>
      <c r="N1279" s="940"/>
      <c r="O1279" s="940"/>
      <c r="P1279" s="940"/>
    </row>
    <row r="1280" spans="1:16" ht="15.75" customHeight="1">
      <c r="A1280" s="42"/>
      <c r="B1280" s="42"/>
      <c r="C1280" s="42"/>
      <c r="D1280" s="42"/>
      <c r="E1280" s="42"/>
      <c r="F1280" s="42"/>
      <c r="G1280" s="42"/>
      <c r="H1280" s="42"/>
      <c r="I1280" s="42"/>
      <c r="J1280" s="42"/>
      <c r="K1280" s="42"/>
      <c r="L1280" s="42"/>
      <c r="M1280" s="42"/>
      <c r="N1280" s="940"/>
      <c r="O1280" s="940"/>
      <c r="P1280" s="940"/>
    </row>
    <row r="1281" spans="1:16" ht="15.75" customHeight="1">
      <c r="A1281" s="42"/>
      <c r="B1281" s="42"/>
      <c r="C1281" s="42"/>
      <c r="D1281" s="42"/>
      <c r="E1281" s="42"/>
      <c r="F1281" s="42"/>
      <c r="G1281" s="42"/>
      <c r="H1281" s="42"/>
      <c r="I1281" s="42"/>
      <c r="J1281" s="42"/>
      <c r="K1281" s="42"/>
      <c r="L1281" s="42"/>
      <c r="M1281" s="42"/>
      <c r="N1281" s="940"/>
      <c r="O1281" s="940"/>
      <c r="P1281" s="940"/>
    </row>
    <row r="1282" spans="1:16" ht="15.75" customHeight="1">
      <c r="A1282" s="42"/>
      <c r="B1282" s="42"/>
      <c r="C1282" s="42"/>
      <c r="D1282" s="42"/>
      <c r="E1282" s="42"/>
      <c r="F1282" s="42"/>
      <c r="G1282" s="42"/>
      <c r="H1282" s="42"/>
      <c r="I1282" s="42"/>
      <c r="J1282" s="42"/>
      <c r="K1282" s="42"/>
      <c r="L1282" s="42"/>
      <c r="M1282" s="42"/>
      <c r="N1282" s="940"/>
      <c r="O1282" s="940"/>
      <c r="P1282" s="940"/>
    </row>
    <row r="1283" spans="1:16" ht="15.75" customHeight="1">
      <c r="A1283" s="42"/>
      <c r="B1283" s="42"/>
      <c r="C1283" s="42"/>
      <c r="D1283" s="42"/>
      <c r="E1283" s="42"/>
      <c r="F1283" s="42"/>
      <c r="G1283" s="42"/>
      <c r="H1283" s="42"/>
      <c r="I1283" s="42"/>
      <c r="J1283" s="42"/>
      <c r="K1283" s="42"/>
      <c r="L1283" s="42"/>
      <c r="M1283" s="42"/>
      <c r="N1283" s="940"/>
      <c r="O1283" s="940"/>
      <c r="P1283" s="940"/>
    </row>
    <row r="1284" spans="1:16" ht="15.75" customHeight="1">
      <c r="A1284" s="42"/>
      <c r="B1284" s="42"/>
      <c r="C1284" s="42"/>
      <c r="D1284" s="42"/>
      <c r="E1284" s="42"/>
      <c r="F1284" s="42"/>
      <c r="G1284" s="42"/>
      <c r="H1284" s="42"/>
      <c r="I1284" s="42"/>
      <c r="J1284" s="42"/>
      <c r="K1284" s="42"/>
      <c r="L1284" s="42"/>
      <c r="M1284" s="42"/>
      <c r="N1284" s="940"/>
      <c r="O1284" s="940"/>
      <c r="P1284" s="940"/>
    </row>
    <row r="1285" spans="1:16" ht="15.75" customHeight="1">
      <c r="A1285" s="42"/>
      <c r="B1285" s="42"/>
      <c r="C1285" s="42"/>
      <c r="D1285" s="42"/>
      <c r="E1285" s="42"/>
      <c r="F1285" s="42"/>
      <c r="G1285" s="42"/>
      <c r="H1285" s="42"/>
      <c r="I1285" s="42"/>
      <c r="J1285" s="42"/>
      <c r="K1285" s="42"/>
      <c r="L1285" s="42"/>
      <c r="M1285" s="42"/>
      <c r="N1285" s="940"/>
      <c r="O1285" s="940"/>
      <c r="P1285" s="940"/>
    </row>
    <row r="1286" spans="1:16" ht="15.75" customHeight="1">
      <c r="A1286" s="42"/>
      <c r="B1286" s="42"/>
      <c r="C1286" s="42"/>
      <c r="D1286" s="42"/>
      <c r="E1286" s="42"/>
      <c r="F1286" s="42"/>
      <c r="G1286" s="42"/>
      <c r="H1286" s="42"/>
      <c r="I1286" s="42"/>
      <c r="J1286" s="42"/>
      <c r="K1286" s="42"/>
      <c r="L1286" s="42"/>
      <c r="M1286" s="42"/>
      <c r="N1286" s="940"/>
      <c r="O1286" s="940"/>
      <c r="P1286" s="940"/>
    </row>
    <row r="1287" spans="1:16" ht="15.75" customHeight="1">
      <c r="A1287" s="42"/>
      <c r="B1287" s="42"/>
      <c r="C1287" s="42"/>
      <c r="D1287" s="42"/>
      <c r="E1287" s="42"/>
      <c r="F1287" s="42"/>
      <c r="G1287" s="42"/>
      <c r="H1287" s="42"/>
      <c r="I1287" s="42"/>
      <c r="J1287" s="42"/>
      <c r="K1287" s="42"/>
      <c r="L1287" s="42"/>
      <c r="M1287" s="42"/>
      <c r="N1287" s="940"/>
      <c r="O1287" s="940"/>
      <c r="P1287" s="940"/>
    </row>
    <row r="1288" spans="1:16" ht="15.75" customHeight="1">
      <c r="A1288" s="42"/>
      <c r="B1288" s="42"/>
      <c r="C1288" s="42"/>
      <c r="D1288" s="42"/>
      <c r="E1288" s="42"/>
      <c r="F1288" s="42"/>
      <c r="G1288" s="42"/>
      <c r="H1288" s="42"/>
      <c r="I1288" s="42"/>
      <c r="J1288" s="42"/>
      <c r="K1288" s="42"/>
      <c r="L1288" s="42"/>
      <c r="M1288" s="42"/>
      <c r="N1288" s="940"/>
      <c r="O1288" s="940"/>
      <c r="P1288" s="940"/>
    </row>
    <row r="1289" spans="1:16" ht="15.75" customHeight="1">
      <c r="A1289" s="42"/>
      <c r="B1289" s="42"/>
      <c r="C1289" s="42"/>
      <c r="D1289" s="42"/>
      <c r="E1289" s="42"/>
      <c r="F1289" s="42"/>
      <c r="G1289" s="42"/>
      <c r="H1289" s="42"/>
      <c r="I1289" s="42"/>
      <c r="J1289" s="42"/>
      <c r="K1289" s="42"/>
      <c r="L1289" s="42"/>
      <c r="M1289" s="42"/>
      <c r="N1289" s="940"/>
      <c r="O1289" s="940"/>
      <c r="P1289" s="940"/>
    </row>
    <row r="1290" spans="1:16" ht="15.75" customHeight="1">
      <c r="A1290" s="42"/>
      <c r="B1290" s="42"/>
      <c r="C1290" s="42"/>
      <c r="D1290" s="42"/>
      <c r="E1290" s="42"/>
      <c r="F1290" s="42"/>
      <c r="G1290" s="42"/>
      <c r="H1290" s="42"/>
      <c r="I1290" s="42"/>
      <c r="J1290" s="42"/>
      <c r="K1290" s="42"/>
      <c r="L1290" s="42"/>
      <c r="M1290" s="42"/>
      <c r="N1290" s="940"/>
      <c r="O1290" s="940"/>
      <c r="P1290" s="940"/>
    </row>
    <row r="1291" spans="1:16" ht="15.75" customHeight="1">
      <c r="A1291" s="42"/>
      <c r="B1291" s="42"/>
      <c r="C1291" s="42"/>
      <c r="D1291" s="42"/>
      <c r="E1291" s="42"/>
      <c r="F1291" s="42"/>
      <c r="G1291" s="42"/>
      <c r="H1291" s="42"/>
      <c r="I1291" s="42"/>
      <c r="J1291" s="42"/>
      <c r="K1291" s="42"/>
      <c r="L1291" s="42"/>
      <c r="M1291" s="42"/>
      <c r="N1291" s="940"/>
      <c r="O1291" s="940"/>
      <c r="P1291" s="940"/>
    </row>
    <row r="1292" spans="1:16" ht="15.75" customHeight="1">
      <c r="A1292" s="42"/>
      <c r="B1292" s="42"/>
      <c r="C1292" s="42"/>
      <c r="D1292" s="42"/>
      <c r="E1292" s="42"/>
      <c r="F1292" s="42"/>
      <c r="G1292" s="42"/>
      <c r="H1292" s="42"/>
      <c r="I1292" s="42"/>
      <c r="J1292" s="42"/>
      <c r="K1292" s="42"/>
      <c r="L1292" s="42"/>
      <c r="M1292" s="42"/>
      <c r="N1292" s="940"/>
      <c r="O1292" s="940"/>
      <c r="P1292" s="940"/>
    </row>
    <row r="1293" spans="1:16" ht="15.75" customHeight="1">
      <c r="A1293" s="42"/>
      <c r="B1293" s="42"/>
      <c r="C1293" s="42"/>
      <c r="D1293" s="42"/>
      <c r="E1293" s="42"/>
      <c r="F1293" s="42"/>
      <c r="G1293" s="42"/>
      <c r="H1293" s="42"/>
      <c r="I1293" s="42"/>
      <c r="J1293" s="42"/>
      <c r="K1293" s="42"/>
      <c r="L1293" s="42"/>
      <c r="M1293" s="42"/>
      <c r="N1293" s="940"/>
      <c r="O1293" s="940"/>
      <c r="P1293" s="940"/>
    </row>
    <row r="1294" spans="1:16" ht="15.75" customHeight="1">
      <c r="A1294" s="42"/>
      <c r="B1294" s="42"/>
      <c r="C1294" s="42"/>
      <c r="D1294" s="42"/>
      <c r="E1294" s="42"/>
      <c r="F1294" s="42"/>
      <c r="G1294" s="42"/>
      <c r="H1294" s="42"/>
      <c r="I1294" s="42"/>
      <c r="J1294" s="42"/>
      <c r="K1294" s="42"/>
      <c r="L1294" s="42"/>
      <c r="M1294" s="42"/>
      <c r="N1294" s="940"/>
      <c r="O1294" s="940"/>
      <c r="P1294" s="940"/>
    </row>
    <row r="1295" spans="1:16" ht="15.75" customHeight="1">
      <c r="A1295" s="42"/>
      <c r="B1295" s="42"/>
      <c r="C1295" s="42"/>
      <c r="D1295" s="42"/>
      <c r="E1295" s="42"/>
      <c r="F1295" s="42"/>
      <c r="G1295" s="42"/>
      <c r="H1295" s="42"/>
      <c r="I1295" s="42"/>
      <c r="J1295" s="42"/>
      <c r="K1295" s="42"/>
      <c r="L1295" s="42"/>
      <c r="M1295" s="42"/>
      <c r="N1295" s="940"/>
      <c r="O1295" s="940"/>
      <c r="P1295" s="940"/>
    </row>
    <row r="1296" spans="1:16" ht="15.75" customHeight="1">
      <c r="A1296" s="42"/>
      <c r="B1296" s="42"/>
      <c r="C1296" s="42"/>
      <c r="D1296" s="42"/>
      <c r="E1296" s="42"/>
      <c r="F1296" s="42"/>
      <c r="G1296" s="42"/>
      <c r="H1296" s="42"/>
      <c r="I1296" s="42"/>
      <c r="J1296" s="42"/>
      <c r="K1296" s="42"/>
      <c r="L1296" s="42"/>
      <c r="M1296" s="42"/>
      <c r="N1296" s="940"/>
      <c r="O1296" s="940"/>
      <c r="P1296" s="940"/>
    </row>
    <row r="1297" spans="1:16" ht="15.75" customHeight="1">
      <c r="A1297" s="42"/>
      <c r="B1297" s="42"/>
      <c r="C1297" s="42"/>
      <c r="D1297" s="42"/>
      <c r="E1297" s="42"/>
      <c r="F1297" s="42"/>
      <c r="G1297" s="42"/>
      <c r="H1297" s="42"/>
      <c r="I1297" s="42"/>
      <c r="J1297" s="42"/>
      <c r="K1297" s="42"/>
      <c r="L1297" s="42"/>
      <c r="M1297" s="42"/>
      <c r="N1297" s="940"/>
      <c r="O1297" s="940"/>
      <c r="P1297" s="940"/>
    </row>
    <row r="1298" spans="1:16" ht="15.75" customHeight="1">
      <c r="A1298" s="42"/>
      <c r="B1298" s="42"/>
      <c r="C1298" s="42"/>
      <c r="D1298" s="42"/>
      <c r="E1298" s="42"/>
      <c r="F1298" s="42"/>
      <c r="G1298" s="42"/>
      <c r="H1298" s="42"/>
      <c r="I1298" s="42"/>
      <c r="J1298" s="42"/>
      <c r="K1298" s="42"/>
      <c r="L1298" s="42"/>
      <c r="M1298" s="42"/>
      <c r="N1298" s="940"/>
      <c r="O1298" s="940"/>
      <c r="P1298" s="940"/>
    </row>
    <row r="1299" spans="1:16" ht="15.75" customHeight="1">
      <c r="A1299" s="42"/>
      <c r="B1299" s="42"/>
      <c r="C1299" s="42"/>
      <c r="D1299" s="42"/>
      <c r="E1299" s="42"/>
      <c r="F1299" s="42"/>
      <c r="G1299" s="42"/>
      <c r="H1299" s="42"/>
      <c r="I1299" s="42"/>
      <c r="J1299" s="42"/>
      <c r="K1299" s="42"/>
      <c r="L1299" s="42"/>
      <c r="M1299" s="42"/>
      <c r="N1299" s="940"/>
      <c r="O1299" s="940"/>
      <c r="P1299" s="940"/>
    </row>
    <row r="1300" spans="1:16" ht="15.75" customHeight="1">
      <c r="A1300" s="42"/>
      <c r="B1300" s="42"/>
      <c r="C1300" s="42"/>
      <c r="D1300" s="42"/>
      <c r="E1300" s="42"/>
      <c r="F1300" s="42"/>
      <c r="G1300" s="42"/>
      <c r="H1300" s="42"/>
      <c r="I1300" s="42"/>
      <c r="J1300" s="42"/>
      <c r="K1300" s="42"/>
      <c r="L1300" s="42"/>
      <c r="M1300" s="42"/>
      <c r="N1300" s="940"/>
      <c r="O1300" s="940"/>
      <c r="P1300" s="940"/>
    </row>
    <row r="1301" spans="1:16" ht="15.75" customHeight="1">
      <c r="A1301" s="42"/>
      <c r="B1301" s="42"/>
      <c r="C1301" s="42"/>
      <c r="D1301" s="42"/>
      <c r="E1301" s="42"/>
      <c r="F1301" s="42"/>
      <c r="G1301" s="42"/>
      <c r="H1301" s="42"/>
      <c r="I1301" s="42"/>
      <c r="J1301" s="42"/>
      <c r="K1301" s="42"/>
      <c r="L1301" s="42"/>
      <c r="M1301" s="42"/>
      <c r="N1301" s="940"/>
      <c r="O1301" s="940"/>
      <c r="P1301" s="940"/>
    </row>
    <row r="1302" spans="1:16" ht="15.75" customHeight="1">
      <c r="A1302" s="42"/>
      <c r="B1302" s="42"/>
      <c r="C1302" s="42"/>
      <c r="D1302" s="42"/>
      <c r="E1302" s="42"/>
      <c r="F1302" s="42"/>
      <c r="G1302" s="42"/>
      <c r="H1302" s="42"/>
      <c r="I1302" s="42"/>
      <c r="J1302" s="42"/>
      <c r="K1302" s="42"/>
      <c r="L1302" s="42"/>
      <c r="M1302" s="42"/>
      <c r="N1302" s="940"/>
      <c r="O1302" s="940"/>
      <c r="P1302" s="940"/>
    </row>
    <row r="1303" spans="1:16" ht="15.75" customHeight="1">
      <c r="A1303" s="42"/>
      <c r="B1303" s="42"/>
      <c r="C1303" s="42"/>
      <c r="D1303" s="42"/>
      <c r="E1303" s="42"/>
      <c r="F1303" s="42"/>
      <c r="G1303" s="42"/>
      <c r="H1303" s="42"/>
      <c r="I1303" s="42"/>
      <c r="J1303" s="42"/>
      <c r="K1303" s="42"/>
      <c r="L1303" s="42"/>
      <c r="M1303" s="42"/>
      <c r="N1303" s="940"/>
      <c r="O1303" s="940"/>
      <c r="P1303" s="940"/>
    </row>
    <row r="1304" spans="1:16" ht="15.75" customHeight="1">
      <c r="A1304" s="42"/>
      <c r="B1304" s="42"/>
      <c r="C1304" s="42"/>
      <c r="D1304" s="42"/>
      <c r="E1304" s="42"/>
      <c r="F1304" s="42"/>
      <c r="G1304" s="42"/>
      <c r="H1304" s="42"/>
      <c r="I1304" s="42"/>
      <c r="J1304" s="42"/>
      <c r="K1304" s="42"/>
      <c r="L1304" s="42"/>
      <c r="M1304" s="42"/>
      <c r="N1304" s="940"/>
      <c r="O1304" s="940"/>
      <c r="P1304" s="940"/>
    </row>
    <row r="1305" spans="1:16" ht="15.75" customHeight="1">
      <c r="A1305" s="42"/>
      <c r="B1305" s="42"/>
      <c r="C1305" s="42"/>
      <c r="D1305" s="42"/>
      <c r="E1305" s="42"/>
      <c r="F1305" s="42"/>
      <c r="G1305" s="42"/>
      <c r="H1305" s="42"/>
      <c r="I1305" s="42"/>
      <c r="J1305" s="42"/>
      <c r="K1305" s="42"/>
      <c r="L1305" s="42"/>
      <c r="M1305" s="42"/>
      <c r="N1305" s="940"/>
      <c r="O1305" s="940"/>
      <c r="P1305" s="940"/>
    </row>
    <row r="1306" spans="1:16" ht="15.75" customHeight="1">
      <c r="A1306" s="42"/>
      <c r="B1306" s="42"/>
      <c r="C1306" s="42"/>
      <c r="D1306" s="42"/>
      <c r="E1306" s="42"/>
      <c r="F1306" s="42"/>
      <c r="G1306" s="42"/>
      <c r="H1306" s="42"/>
      <c r="I1306" s="42"/>
      <c r="J1306" s="42"/>
      <c r="K1306" s="42"/>
      <c r="L1306" s="42"/>
      <c r="M1306" s="42"/>
      <c r="N1306" s="940"/>
      <c r="O1306" s="940"/>
      <c r="P1306" s="940"/>
    </row>
    <row r="1307" spans="1:16" ht="15.75" customHeight="1">
      <c r="A1307" s="42"/>
      <c r="B1307" s="42"/>
      <c r="C1307" s="42"/>
      <c r="D1307" s="42"/>
      <c r="E1307" s="42"/>
      <c r="F1307" s="42"/>
      <c r="G1307" s="42"/>
      <c r="H1307" s="42"/>
      <c r="I1307" s="42"/>
      <c r="J1307" s="42"/>
      <c r="K1307" s="42"/>
      <c r="L1307" s="42"/>
      <c r="M1307" s="42"/>
      <c r="N1307" s="940"/>
      <c r="O1307" s="940"/>
      <c r="P1307" s="940"/>
    </row>
    <row r="1308" spans="1:16" ht="15.75" customHeight="1">
      <c r="A1308" s="42"/>
      <c r="B1308" s="42"/>
      <c r="C1308" s="42"/>
      <c r="D1308" s="42"/>
      <c r="E1308" s="42"/>
      <c r="F1308" s="42"/>
      <c r="G1308" s="42"/>
      <c r="H1308" s="42"/>
      <c r="I1308" s="42"/>
      <c r="J1308" s="42"/>
      <c r="K1308" s="42"/>
      <c r="L1308" s="42"/>
      <c r="M1308" s="42"/>
      <c r="N1308" s="940"/>
      <c r="O1308" s="940"/>
      <c r="P1308" s="940"/>
    </row>
    <row r="1309" spans="1:16" ht="15.75" customHeight="1">
      <c r="A1309" s="42"/>
      <c r="B1309" s="42"/>
      <c r="C1309" s="42"/>
      <c r="D1309" s="42"/>
      <c r="E1309" s="42"/>
      <c r="F1309" s="42"/>
      <c r="G1309" s="42"/>
      <c r="H1309" s="42"/>
      <c r="I1309" s="42"/>
      <c r="J1309" s="42"/>
      <c r="K1309" s="42"/>
      <c r="L1309" s="42"/>
      <c r="M1309" s="42"/>
      <c r="N1309" s="940"/>
      <c r="O1309" s="940"/>
      <c r="P1309" s="940"/>
    </row>
    <row r="1310" spans="1:16" ht="15.75" customHeight="1">
      <c r="A1310" s="42"/>
      <c r="B1310" s="42"/>
      <c r="C1310" s="42"/>
      <c r="D1310" s="42"/>
      <c r="E1310" s="42"/>
      <c r="F1310" s="42"/>
      <c r="G1310" s="42"/>
      <c r="H1310" s="42"/>
      <c r="I1310" s="42"/>
      <c r="J1310" s="42"/>
      <c r="K1310" s="42"/>
      <c r="L1310" s="42"/>
      <c r="M1310" s="42"/>
      <c r="N1310" s="940"/>
      <c r="O1310" s="940"/>
      <c r="P1310" s="940"/>
    </row>
    <row r="1311" spans="1:16" ht="15.75" customHeight="1">
      <c r="A1311" s="42"/>
      <c r="B1311" s="42"/>
      <c r="C1311" s="42"/>
      <c r="D1311" s="42"/>
      <c r="E1311" s="42"/>
      <c r="F1311" s="42"/>
      <c r="G1311" s="42"/>
      <c r="H1311" s="42"/>
      <c r="I1311" s="42"/>
      <c r="J1311" s="42"/>
      <c r="K1311" s="42"/>
      <c r="L1311" s="42"/>
      <c r="M1311" s="42"/>
      <c r="N1311" s="940"/>
      <c r="O1311" s="940"/>
      <c r="P1311" s="940"/>
    </row>
    <row r="1312" spans="1:16" ht="15.75" customHeight="1">
      <c r="A1312" s="42"/>
      <c r="B1312" s="42"/>
      <c r="C1312" s="42"/>
      <c r="D1312" s="42"/>
      <c r="E1312" s="42"/>
      <c r="F1312" s="42"/>
      <c r="G1312" s="42"/>
      <c r="H1312" s="42"/>
      <c r="I1312" s="42"/>
      <c r="J1312" s="42"/>
      <c r="K1312" s="42"/>
      <c r="L1312" s="42"/>
      <c r="M1312" s="42"/>
      <c r="N1312" s="940"/>
      <c r="O1312" s="940"/>
      <c r="P1312" s="940"/>
    </row>
    <row r="1313" spans="1:16" ht="15.75" customHeight="1">
      <c r="A1313" s="42"/>
      <c r="B1313" s="42"/>
      <c r="C1313" s="42"/>
      <c r="D1313" s="42"/>
      <c r="E1313" s="42"/>
      <c r="F1313" s="42"/>
      <c r="G1313" s="42"/>
      <c r="H1313" s="42"/>
      <c r="I1313" s="42"/>
      <c r="J1313" s="42"/>
      <c r="K1313" s="42"/>
      <c r="L1313" s="42"/>
      <c r="M1313" s="42"/>
      <c r="N1313" s="940"/>
      <c r="O1313" s="940"/>
      <c r="P1313" s="940"/>
    </row>
    <row r="1314" spans="1:16" ht="15.75" customHeight="1">
      <c r="A1314" s="42"/>
      <c r="B1314" s="42"/>
      <c r="C1314" s="42"/>
      <c r="D1314" s="42"/>
      <c r="E1314" s="42"/>
      <c r="F1314" s="42"/>
      <c r="G1314" s="42"/>
      <c r="H1314" s="42"/>
      <c r="I1314" s="42"/>
      <c r="J1314" s="42"/>
      <c r="K1314" s="42"/>
      <c r="L1314" s="42"/>
      <c r="M1314" s="42"/>
      <c r="N1314" s="940"/>
      <c r="O1314" s="940"/>
      <c r="P1314" s="940"/>
    </row>
    <row r="1315" spans="1:16" ht="15.75" customHeight="1">
      <c r="A1315" s="42"/>
      <c r="B1315" s="42"/>
      <c r="C1315" s="42"/>
      <c r="D1315" s="42"/>
      <c r="E1315" s="42"/>
      <c r="F1315" s="42"/>
      <c r="G1315" s="42"/>
      <c r="H1315" s="42"/>
      <c r="I1315" s="42"/>
      <c r="J1315" s="42"/>
      <c r="K1315" s="42"/>
      <c r="L1315" s="42"/>
      <c r="M1315" s="42"/>
      <c r="N1315" s="940"/>
      <c r="O1315" s="940"/>
      <c r="P1315" s="940"/>
    </row>
    <row r="1316" spans="1:16" ht="15.75" customHeight="1">
      <c r="A1316" s="42"/>
      <c r="B1316" s="42"/>
      <c r="C1316" s="42"/>
      <c r="D1316" s="42"/>
      <c r="E1316" s="42"/>
      <c r="F1316" s="42"/>
      <c r="G1316" s="42"/>
      <c r="H1316" s="42"/>
      <c r="I1316" s="42"/>
      <c r="J1316" s="42"/>
      <c r="K1316" s="42"/>
      <c r="L1316" s="42"/>
      <c r="M1316" s="42"/>
      <c r="N1316" s="940"/>
      <c r="O1316" s="940"/>
      <c r="P1316" s="940"/>
    </row>
    <row r="1317" spans="1:16" ht="15.75" customHeight="1">
      <c r="A1317" s="42"/>
      <c r="B1317" s="42"/>
      <c r="C1317" s="42"/>
      <c r="D1317" s="42"/>
      <c r="E1317" s="42"/>
      <c r="F1317" s="42"/>
      <c r="G1317" s="42"/>
      <c r="H1317" s="42"/>
      <c r="I1317" s="42"/>
      <c r="J1317" s="42"/>
      <c r="K1317" s="42"/>
      <c r="L1317" s="42"/>
      <c r="M1317" s="42"/>
      <c r="N1317" s="940"/>
      <c r="O1317" s="940"/>
      <c r="P1317" s="940"/>
    </row>
    <row r="1318" spans="1:16" ht="15.75" customHeight="1">
      <c r="A1318" s="42"/>
      <c r="B1318" s="42"/>
      <c r="C1318" s="42"/>
      <c r="D1318" s="42"/>
      <c r="E1318" s="42"/>
      <c r="F1318" s="42"/>
      <c r="G1318" s="42"/>
      <c r="H1318" s="42"/>
      <c r="I1318" s="42"/>
      <c r="J1318" s="42"/>
      <c r="K1318" s="42"/>
      <c r="L1318" s="42"/>
      <c r="M1318" s="42"/>
      <c r="N1318" s="940"/>
      <c r="O1318" s="940"/>
      <c r="P1318" s="940"/>
    </row>
    <row r="1319" spans="1:16" ht="15.75" customHeight="1">
      <c r="A1319" s="42"/>
      <c r="B1319" s="42"/>
      <c r="C1319" s="42"/>
      <c r="D1319" s="42"/>
      <c r="E1319" s="42"/>
      <c r="F1319" s="42"/>
      <c r="G1319" s="42"/>
      <c r="H1319" s="42"/>
      <c r="I1319" s="42"/>
      <c r="J1319" s="42"/>
      <c r="K1319" s="42"/>
      <c r="L1319" s="42"/>
      <c r="M1319" s="42"/>
      <c r="N1319" s="940"/>
      <c r="O1319" s="940"/>
      <c r="P1319" s="940"/>
    </row>
    <row r="1320" spans="1:16" ht="15.75" customHeight="1">
      <c r="A1320" s="42"/>
      <c r="B1320" s="42"/>
      <c r="C1320" s="42"/>
      <c r="D1320" s="42"/>
      <c r="E1320" s="42"/>
      <c r="F1320" s="42"/>
      <c r="G1320" s="42"/>
      <c r="H1320" s="42"/>
      <c r="I1320" s="42"/>
      <c r="J1320" s="42"/>
      <c r="K1320" s="42"/>
      <c r="L1320" s="42"/>
      <c r="M1320" s="42"/>
      <c r="N1320" s="940"/>
      <c r="O1320" s="940"/>
      <c r="P1320" s="940"/>
    </row>
    <row r="1321" spans="1:16" ht="15.75" customHeight="1">
      <c r="A1321" s="42"/>
      <c r="B1321" s="42"/>
      <c r="C1321" s="42"/>
      <c r="D1321" s="42"/>
      <c r="E1321" s="42"/>
      <c r="F1321" s="42"/>
      <c r="G1321" s="42"/>
      <c r="H1321" s="42"/>
      <c r="I1321" s="42"/>
      <c r="J1321" s="42"/>
      <c r="K1321" s="42"/>
      <c r="L1321" s="42"/>
      <c r="M1321" s="42"/>
      <c r="N1321" s="940"/>
      <c r="O1321" s="940"/>
      <c r="P1321" s="940"/>
    </row>
    <row r="1322" spans="1:16" ht="15.75" customHeight="1">
      <c r="A1322" s="42"/>
      <c r="B1322" s="42"/>
      <c r="C1322" s="42"/>
      <c r="D1322" s="42"/>
      <c r="E1322" s="42"/>
      <c r="F1322" s="42"/>
      <c r="G1322" s="42"/>
      <c r="H1322" s="42"/>
      <c r="I1322" s="42"/>
      <c r="J1322" s="42"/>
      <c r="K1322" s="42"/>
      <c r="L1322" s="42"/>
      <c r="M1322" s="42"/>
      <c r="N1322" s="940"/>
      <c r="O1322" s="940"/>
      <c r="P1322" s="940"/>
    </row>
    <row r="1323" spans="1:16" ht="15.75" customHeight="1">
      <c r="A1323" s="42"/>
      <c r="B1323" s="42"/>
      <c r="C1323" s="42"/>
      <c r="D1323" s="42"/>
      <c r="E1323" s="42"/>
      <c r="F1323" s="42"/>
      <c r="G1323" s="42"/>
      <c r="H1323" s="42"/>
      <c r="I1323" s="42"/>
      <c r="J1323" s="42"/>
      <c r="K1323" s="42"/>
      <c r="L1323" s="42"/>
      <c r="M1323" s="42"/>
      <c r="N1323" s="940"/>
      <c r="O1323" s="940"/>
      <c r="P1323" s="940"/>
    </row>
    <row r="1324" spans="1:16" ht="15.75" customHeight="1">
      <c r="A1324" s="42"/>
      <c r="B1324" s="42"/>
      <c r="C1324" s="42"/>
      <c r="D1324" s="42"/>
      <c r="E1324" s="42"/>
      <c r="F1324" s="42"/>
      <c r="G1324" s="42"/>
      <c r="H1324" s="42"/>
      <c r="I1324" s="42"/>
      <c r="J1324" s="42"/>
      <c r="K1324" s="42"/>
      <c r="L1324" s="42"/>
      <c r="M1324" s="42"/>
      <c r="N1324" s="940"/>
      <c r="O1324" s="940"/>
      <c r="P1324" s="940"/>
    </row>
    <row r="1325" spans="1:16" ht="15.75" customHeight="1">
      <c r="A1325" s="42"/>
      <c r="B1325" s="42"/>
      <c r="C1325" s="42"/>
      <c r="D1325" s="42"/>
      <c r="E1325" s="42"/>
      <c r="F1325" s="42"/>
      <c r="G1325" s="42"/>
      <c r="H1325" s="42"/>
      <c r="I1325" s="42"/>
      <c r="J1325" s="42"/>
      <c r="K1325" s="42"/>
      <c r="L1325" s="42"/>
      <c r="M1325" s="42"/>
      <c r="N1325" s="940"/>
      <c r="O1325" s="940"/>
      <c r="P1325" s="940"/>
    </row>
    <row r="1326" spans="1:16" ht="15.75" customHeight="1">
      <c r="A1326" s="42"/>
      <c r="B1326" s="42"/>
      <c r="C1326" s="42"/>
      <c r="D1326" s="42"/>
      <c r="E1326" s="42"/>
      <c r="F1326" s="42"/>
      <c r="G1326" s="42"/>
      <c r="H1326" s="42"/>
      <c r="I1326" s="42"/>
      <c r="J1326" s="42"/>
      <c r="K1326" s="42"/>
      <c r="L1326" s="42"/>
      <c r="M1326" s="42"/>
      <c r="N1326" s="940"/>
      <c r="O1326" s="940"/>
      <c r="P1326" s="940"/>
    </row>
    <row r="1327" spans="1:16" ht="15.75" customHeight="1">
      <c r="A1327" s="42"/>
      <c r="B1327" s="42"/>
      <c r="C1327" s="42"/>
      <c r="D1327" s="42"/>
      <c r="E1327" s="42"/>
      <c r="F1327" s="42"/>
      <c r="G1327" s="42"/>
      <c r="H1327" s="42"/>
      <c r="I1327" s="42"/>
      <c r="J1327" s="42"/>
      <c r="K1327" s="42"/>
      <c r="L1327" s="42"/>
      <c r="M1327" s="42"/>
      <c r="N1327" s="940"/>
      <c r="O1327" s="940"/>
      <c r="P1327" s="940"/>
    </row>
    <row r="1328" spans="1:16" ht="15.75" customHeight="1">
      <c r="A1328" s="42"/>
      <c r="B1328" s="42"/>
      <c r="C1328" s="42"/>
      <c r="D1328" s="42"/>
      <c r="E1328" s="42"/>
      <c r="F1328" s="42"/>
      <c r="G1328" s="42"/>
      <c r="H1328" s="42"/>
      <c r="I1328" s="42"/>
      <c r="J1328" s="42"/>
      <c r="K1328" s="42"/>
      <c r="L1328" s="42"/>
      <c r="M1328" s="42"/>
      <c r="N1328" s="940"/>
      <c r="O1328" s="940"/>
      <c r="P1328" s="940"/>
    </row>
    <row r="1329" spans="1:16" ht="15.75" customHeight="1">
      <c r="A1329" s="42"/>
      <c r="B1329" s="42"/>
      <c r="C1329" s="42"/>
      <c r="D1329" s="42"/>
      <c r="E1329" s="42"/>
      <c r="F1329" s="42"/>
      <c r="G1329" s="42"/>
      <c r="H1329" s="42"/>
      <c r="I1329" s="42"/>
      <c r="J1329" s="42"/>
      <c r="K1329" s="42"/>
      <c r="L1329" s="42"/>
      <c r="M1329" s="42"/>
      <c r="N1329" s="940"/>
      <c r="O1329" s="940"/>
      <c r="P1329" s="940"/>
    </row>
    <row r="1330" spans="1:16" ht="15.75" customHeight="1">
      <c r="A1330" s="42"/>
      <c r="B1330" s="42"/>
      <c r="C1330" s="42"/>
      <c r="D1330" s="42"/>
      <c r="E1330" s="42"/>
      <c r="F1330" s="42"/>
      <c r="G1330" s="42"/>
      <c r="H1330" s="42"/>
      <c r="I1330" s="42"/>
      <c r="J1330" s="42"/>
      <c r="K1330" s="42"/>
      <c r="L1330" s="42"/>
      <c r="M1330" s="42"/>
      <c r="N1330" s="940"/>
      <c r="O1330" s="940"/>
      <c r="P1330" s="940"/>
    </row>
    <row r="1331" spans="1:16" ht="15.75" customHeight="1">
      <c r="A1331" s="42"/>
      <c r="B1331" s="42"/>
      <c r="C1331" s="42"/>
      <c r="D1331" s="42"/>
      <c r="E1331" s="42"/>
      <c r="F1331" s="42"/>
      <c r="G1331" s="42"/>
      <c r="H1331" s="42"/>
      <c r="I1331" s="42"/>
      <c r="J1331" s="42"/>
      <c r="K1331" s="42"/>
      <c r="L1331" s="42"/>
      <c r="M1331" s="42"/>
      <c r="N1331" s="940"/>
      <c r="O1331" s="940"/>
      <c r="P1331" s="940"/>
    </row>
    <row r="1332" spans="1:16" ht="15.75" customHeight="1">
      <c r="A1332" s="42"/>
      <c r="B1332" s="42"/>
      <c r="C1332" s="42"/>
      <c r="D1332" s="42"/>
      <c r="E1332" s="42"/>
      <c r="F1332" s="42"/>
      <c r="G1332" s="42"/>
      <c r="H1332" s="42"/>
      <c r="I1332" s="42"/>
      <c r="J1332" s="42"/>
      <c r="K1332" s="42"/>
      <c r="L1332" s="42"/>
      <c r="M1332" s="42"/>
      <c r="N1332" s="940"/>
      <c r="O1332" s="940"/>
      <c r="P1332" s="940"/>
    </row>
    <row r="1333" spans="1:16" ht="15.75" customHeight="1">
      <c r="A1333" s="42"/>
      <c r="B1333" s="42"/>
      <c r="C1333" s="42"/>
      <c r="D1333" s="42"/>
      <c r="E1333" s="42"/>
      <c r="F1333" s="42"/>
      <c r="G1333" s="42"/>
      <c r="H1333" s="42"/>
      <c r="I1333" s="42"/>
      <c r="J1333" s="42"/>
      <c r="K1333" s="42"/>
      <c r="L1333" s="42"/>
      <c r="M1333" s="42"/>
      <c r="N1333" s="940"/>
      <c r="O1333" s="940"/>
      <c r="P1333" s="940"/>
    </row>
    <row r="1334" spans="1:16" ht="15.75" customHeight="1">
      <c r="A1334" s="42"/>
      <c r="B1334" s="42"/>
      <c r="C1334" s="42"/>
      <c r="D1334" s="42"/>
      <c r="E1334" s="42"/>
      <c r="F1334" s="42"/>
      <c r="G1334" s="42"/>
      <c r="H1334" s="42"/>
      <c r="I1334" s="42"/>
      <c r="J1334" s="42"/>
      <c r="K1334" s="42"/>
      <c r="L1334" s="42"/>
      <c r="M1334" s="42"/>
      <c r="N1334" s="940"/>
      <c r="O1334" s="940"/>
      <c r="P1334" s="940"/>
    </row>
    <row r="1335" spans="1:16" ht="15.75" customHeight="1">
      <c r="A1335" s="42"/>
      <c r="B1335" s="42"/>
      <c r="C1335" s="42"/>
      <c r="D1335" s="42"/>
      <c r="E1335" s="42"/>
      <c r="F1335" s="42"/>
      <c r="G1335" s="42"/>
      <c r="H1335" s="42"/>
      <c r="I1335" s="42"/>
      <c r="J1335" s="42"/>
      <c r="K1335" s="42"/>
      <c r="L1335" s="42"/>
      <c r="M1335" s="42"/>
      <c r="N1335" s="940"/>
      <c r="O1335" s="940"/>
      <c r="P1335" s="940"/>
    </row>
    <row r="1336" spans="1:16" ht="15.75" customHeight="1">
      <c r="A1336" s="42"/>
      <c r="B1336" s="42"/>
      <c r="C1336" s="42"/>
      <c r="D1336" s="42"/>
      <c r="E1336" s="42"/>
      <c r="F1336" s="42"/>
      <c r="G1336" s="42"/>
      <c r="H1336" s="42"/>
      <c r="I1336" s="42"/>
      <c r="J1336" s="42"/>
      <c r="K1336" s="42"/>
      <c r="L1336" s="42"/>
      <c r="M1336" s="42"/>
      <c r="N1336" s="940"/>
      <c r="O1336" s="940"/>
      <c r="P1336" s="940"/>
    </row>
    <row r="1337" spans="1:16" ht="15.75" customHeight="1">
      <c r="A1337" s="42"/>
      <c r="B1337" s="42"/>
      <c r="C1337" s="42"/>
      <c r="D1337" s="42"/>
      <c r="E1337" s="42"/>
      <c r="F1337" s="42"/>
      <c r="G1337" s="42"/>
      <c r="H1337" s="42"/>
      <c r="I1337" s="42"/>
      <c r="J1337" s="42"/>
      <c r="K1337" s="42"/>
      <c r="L1337" s="42"/>
      <c r="M1337" s="42"/>
      <c r="N1337" s="940"/>
      <c r="O1337" s="940"/>
      <c r="P1337" s="940"/>
    </row>
    <row r="1338" spans="1:16" ht="15.75" customHeight="1">
      <c r="A1338" s="42"/>
      <c r="B1338" s="42"/>
      <c r="C1338" s="42"/>
      <c r="D1338" s="42"/>
      <c r="E1338" s="42"/>
      <c r="F1338" s="42"/>
      <c r="G1338" s="42"/>
      <c r="H1338" s="42"/>
      <c r="I1338" s="42"/>
      <c r="J1338" s="42"/>
      <c r="K1338" s="42"/>
      <c r="L1338" s="42"/>
      <c r="M1338" s="42"/>
      <c r="N1338" s="940"/>
      <c r="O1338" s="940"/>
      <c r="P1338" s="940"/>
    </row>
    <row r="1339" spans="1:16" ht="15.75" customHeight="1">
      <c r="A1339" s="42"/>
      <c r="B1339" s="42"/>
      <c r="C1339" s="42"/>
      <c r="D1339" s="42"/>
      <c r="E1339" s="42"/>
      <c r="F1339" s="42"/>
      <c r="G1339" s="42"/>
      <c r="H1339" s="42"/>
      <c r="I1339" s="42"/>
      <c r="J1339" s="42"/>
      <c r="K1339" s="42"/>
      <c r="L1339" s="42"/>
      <c r="M1339" s="42"/>
      <c r="N1339" s="940"/>
      <c r="O1339" s="940"/>
      <c r="P1339" s="940"/>
    </row>
    <row r="1340" spans="1:16" ht="15.75" customHeight="1">
      <c r="A1340" s="42"/>
      <c r="B1340" s="42"/>
      <c r="C1340" s="42"/>
      <c r="D1340" s="42"/>
      <c r="E1340" s="42"/>
      <c r="F1340" s="42"/>
      <c r="G1340" s="42"/>
      <c r="H1340" s="42"/>
      <c r="I1340" s="42"/>
      <c r="J1340" s="42"/>
      <c r="K1340" s="42"/>
      <c r="L1340" s="42"/>
      <c r="M1340" s="42"/>
      <c r="N1340" s="940"/>
      <c r="O1340" s="940"/>
      <c r="P1340" s="940"/>
    </row>
    <row r="1341" spans="1:16" ht="15.75" customHeight="1">
      <c r="A1341" s="42"/>
      <c r="B1341" s="42"/>
      <c r="C1341" s="42"/>
      <c r="D1341" s="42"/>
      <c r="E1341" s="42"/>
      <c r="F1341" s="42"/>
      <c r="G1341" s="42"/>
      <c r="H1341" s="42"/>
      <c r="I1341" s="42"/>
      <c r="J1341" s="42"/>
      <c r="K1341" s="42"/>
      <c r="L1341" s="42"/>
      <c r="M1341" s="42"/>
      <c r="N1341" s="940"/>
      <c r="O1341" s="940"/>
      <c r="P1341" s="940"/>
    </row>
    <row r="1342" spans="1:16" ht="15.75" customHeight="1">
      <c r="A1342" s="42"/>
      <c r="B1342" s="42"/>
      <c r="C1342" s="42"/>
      <c r="D1342" s="42"/>
      <c r="E1342" s="42"/>
      <c r="F1342" s="42"/>
      <c r="G1342" s="42"/>
      <c r="H1342" s="42"/>
      <c r="I1342" s="42"/>
      <c r="J1342" s="42"/>
      <c r="K1342" s="42"/>
      <c r="L1342" s="42"/>
      <c r="M1342" s="42"/>
      <c r="N1342" s="940"/>
      <c r="O1342" s="940"/>
      <c r="P1342" s="940"/>
    </row>
    <row r="1343" spans="1:16" ht="15.75" customHeight="1">
      <c r="A1343" s="42"/>
      <c r="B1343" s="42"/>
      <c r="C1343" s="42"/>
      <c r="D1343" s="42"/>
      <c r="E1343" s="42"/>
      <c r="F1343" s="42"/>
      <c r="G1343" s="42"/>
      <c r="H1343" s="42"/>
      <c r="I1343" s="42"/>
      <c r="J1343" s="42"/>
      <c r="K1343" s="42"/>
      <c r="L1343" s="42"/>
      <c r="M1343" s="42"/>
      <c r="N1343" s="940"/>
      <c r="O1343" s="940"/>
      <c r="P1343" s="940"/>
    </row>
    <row r="1344" spans="1:16" ht="15.75" customHeight="1">
      <c r="A1344" s="42"/>
      <c r="B1344" s="42"/>
      <c r="C1344" s="42"/>
      <c r="D1344" s="42"/>
      <c r="E1344" s="42"/>
      <c r="F1344" s="42"/>
      <c r="G1344" s="42"/>
      <c r="H1344" s="42"/>
      <c r="I1344" s="42"/>
      <c r="J1344" s="42"/>
      <c r="K1344" s="42"/>
      <c r="L1344" s="42"/>
      <c r="M1344" s="42"/>
      <c r="N1344" s="940"/>
      <c r="O1344" s="940"/>
      <c r="P1344" s="940"/>
    </row>
    <row r="1345" spans="1:16" ht="15.75" customHeight="1">
      <c r="A1345" s="42"/>
      <c r="B1345" s="42"/>
      <c r="C1345" s="42"/>
      <c r="D1345" s="42"/>
      <c r="E1345" s="42"/>
      <c r="F1345" s="42"/>
      <c r="G1345" s="42"/>
      <c r="H1345" s="42"/>
      <c r="I1345" s="42"/>
      <c r="J1345" s="42"/>
      <c r="K1345" s="42"/>
      <c r="L1345" s="42"/>
      <c r="M1345" s="42"/>
      <c r="N1345" s="940"/>
      <c r="O1345" s="940"/>
      <c r="P1345" s="940"/>
    </row>
    <row r="1346" spans="1:16" ht="15.75" customHeight="1">
      <c r="A1346" s="42"/>
      <c r="B1346" s="42"/>
      <c r="C1346" s="42"/>
      <c r="D1346" s="42"/>
      <c r="E1346" s="42"/>
      <c r="F1346" s="42"/>
      <c r="G1346" s="42"/>
      <c r="H1346" s="42"/>
      <c r="I1346" s="42"/>
      <c r="J1346" s="42"/>
      <c r="K1346" s="42"/>
      <c r="L1346" s="42"/>
      <c r="M1346" s="42"/>
      <c r="N1346" s="940"/>
      <c r="O1346" s="940"/>
      <c r="P1346" s="940"/>
    </row>
    <row r="1347" spans="1:16" ht="15.75" customHeight="1">
      <c r="A1347" s="42"/>
      <c r="B1347" s="42"/>
      <c r="C1347" s="42"/>
      <c r="D1347" s="42"/>
      <c r="E1347" s="42"/>
      <c r="F1347" s="42"/>
      <c r="G1347" s="42"/>
      <c r="H1347" s="42"/>
      <c r="I1347" s="42"/>
      <c r="J1347" s="42"/>
      <c r="K1347" s="42"/>
      <c r="L1347" s="42"/>
      <c r="M1347" s="42"/>
      <c r="N1347" s="940"/>
      <c r="O1347" s="940"/>
      <c r="P1347" s="940"/>
    </row>
    <row r="1348" spans="1:16" ht="15.75" customHeight="1">
      <c r="A1348" s="42"/>
      <c r="B1348" s="42"/>
      <c r="C1348" s="42"/>
      <c r="D1348" s="42"/>
      <c r="E1348" s="42"/>
      <c r="F1348" s="42"/>
      <c r="G1348" s="42"/>
      <c r="H1348" s="42"/>
      <c r="I1348" s="42"/>
      <c r="J1348" s="42"/>
      <c r="K1348" s="42"/>
      <c r="L1348" s="42"/>
      <c r="M1348" s="42"/>
      <c r="N1348" s="940"/>
      <c r="O1348" s="940"/>
      <c r="P1348" s="940"/>
    </row>
    <row r="1349" spans="1:16" ht="15.75" customHeight="1">
      <c r="A1349" s="42"/>
      <c r="B1349" s="42"/>
      <c r="C1349" s="42"/>
      <c r="D1349" s="42"/>
      <c r="E1349" s="42"/>
      <c r="F1349" s="42"/>
      <c r="G1349" s="42"/>
      <c r="H1349" s="42"/>
      <c r="I1349" s="42"/>
      <c r="J1349" s="42"/>
      <c r="K1349" s="42"/>
      <c r="L1349" s="42"/>
      <c r="M1349" s="42"/>
      <c r="N1349" s="940"/>
      <c r="O1349" s="940"/>
      <c r="P1349" s="940"/>
    </row>
    <row r="1350" spans="1:16" ht="15.75" customHeight="1">
      <c r="A1350" s="42"/>
      <c r="B1350" s="42"/>
      <c r="C1350" s="42"/>
      <c r="D1350" s="42"/>
      <c r="E1350" s="42"/>
      <c r="F1350" s="42"/>
      <c r="G1350" s="42"/>
      <c r="H1350" s="42"/>
      <c r="I1350" s="42"/>
      <c r="J1350" s="42"/>
      <c r="K1350" s="42"/>
      <c r="L1350" s="42"/>
      <c r="M1350" s="42"/>
      <c r="N1350" s="940"/>
      <c r="O1350" s="940"/>
      <c r="P1350" s="940"/>
    </row>
    <row r="1351" spans="1:16" ht="15.75" customHeight="1">
      <c r="A1351" s="42"/>
      <c r="B1351" s="42"/>
      <c r="C1351" s="42"/>
      <c r="D1351" s="42"/>
      <c r="E1351" s="42"/>
      <c r="F1351" s="42"/>
      <c r="G1351" s="42"/>
      <c r="H1351" s="42"/>
      <c r="I1351" s="42"/>
      <c r="J1351" s="42"/>
      <c r="K1351" s="42"/>
      <c r="L1351" s="42"/>
      <c r="M1351" s="42"/>
      <c r="N1351" s="940"/>
      <c r="O1351" s="940"/>
      <c r="P1351" s="940"/>
    </row>
    <row r="1352" spans="1:16" ht="15.75" customHeight="1">
      <c r="A1352" s="42"/>
      <c r="B1352" s="42"/>
      <c r="C1352" s="42"/>
      <c r="D1352" s="42"/>
      <c r="E1352" s="42"/>
      <c r="F1352" s="42"/>
      <c r="G1352" s="42"/>
      <c r="H1352" s="42"/>
      <c r="I1352" s="42"/>
      <c r="J1352" s="42"/>
      <c r="K1352" s="42"/>
      <c r="L1352" s="42"/>
      <c r="M1352" s="42"/>
      <c r="N1352" s="940"/>
      <c r="O1352" s="940"/>
      <c r="P1352" s="940"/>
    </row>
    <row r="1353" spans="1:16" ht="15.75" customHeight="1">
      <c r="A1353" s="42"/>
      <c r="B1353" s="42"/>
      <c r="C1353" s="42"/>
      <c r="D1353" s="42"/>
      <c r="E1353" s="42"/>
      <c r="F1353" s="42"/>
      <c r="G1353" s="42"/>
      <c r="H1353" s="42"/>
      <c r="I1353" s="42"/>
      <c r="J1353" s="42"/>
      <c r="K1353" s="42"/>
      <c r="L1353" s="42"/>
      <c r="M1353" s="42"/>
      <c r="N1353" s="940"/>
      <c r="O1353" s="940"/>
      <c r="P1353" s="940"/>
    </row>
    <row r="1354" spans="1:16" ht="15.75" customHeight="1">
      <c r="A1354" s="42"/>
      <c r="B1354" s="42"/>
      <c r="C1354" s="42"/>
      <c r="D1354" s="42"/>
      <c r="E1354" s="42"/>
      <c r="F1354" s="42"/>
      <c r="G1354" s="42"/>
      <c r="H1354" s="42"/>
      <c r="I1354" s="42"/>
      <c r="J1354" s="42"/>
      <c r="K1354" s="42"/>
      <c r="L1354" s="42"/>
      <c r="M1354" s="42"/>
      <c r="N1354" s="940"/>
      <c r="O1354" s="940"/>
      <c r="P1354" s="940"/>
    </row>
    <row r="1355" spans="1:16" ht="15.75" customHeight="1">
      <c r="A1355" s="42"/>
      <c r="B1355" s="42"/>
      <c r="C1355" s="42"/>
      <c r="D1355" s="42"/>
      <c r="E1355" s="42"/>
      <c r="F1355" s="42"/>
      <c r="G1355" s="42"/>
      <c r="H1355" s="42"/>
      <c r="I1355" s="42"/>
      <c r="J1355" s="42"/>
      <c r="K1355" s="42"/>
      <c r="L1355" s="42"/>
      <c r="M1355" s="42"/>
      <c r="N1355" s="940"/>
      <c r="O1355" s="940"/>
      <c r="P1355" s="940"/>
    </row>
    <row r="1356" spans="1:16" ht="15.75" customHeight="1">
      <c r="A1356" s="42"/>
      <c r="B1356" s="42"/>
      <c r="C1356" s="42"/>
      <c r="D1356" s="42"/>
      <c r="E1356" s="42"/>
      <c r="F1356" s="42"/>
      <c r="G1356" s="42"/>
      <c r="H1356" s="42"/>
      <c r="I1356" s="42"/>
      <c r="J1356" s="42"/>
      <c r="K1356" s="42"/>
      <c r="L1356" s="42"/>
      <c r="M1356" s="42"/>
      <c r="N1356" s="940"/>
      <c r="O1356" s="940"/>
      <c r="P1356" s="940"/>
    </row>
    <row r="1357" spans="1:16" ht="15.75" customHeight="1">
      <c r="A1357" s="42"/>
      <c r="B1357" s="42"/>
      <c r="C1357" s="42"/>
      <c r="D1357" s="42"/>
      <c r="E1357" s="42"/>
      <c r="F1357" s="42"/>
      <c r="G1357" s="42"/>
      <c r="H1357" s="42"/>
      <c r="I1357" s="42"/>
      <c r="J1357" s="42"/>
      <c r="K1357" s="42"/>
      <c r="L1357" s="42"/>
      <c r="M1357" s="42"/>
      <c r="N1357" s="940"/>
      <c r="O1357" s="940"/>
      <c r="P1357" s="940"/>
    </row>
    <row r="1358" spans="1:16" ht="15.75" customHeight="1">
      <c r="A1358" s="42"/>
      <c r="B1358" s="42"/>
      <c r="C1358" s="42"/>
      <c r="D1358" s="42"/>
      <c r="E1358" s="42"/>
      <c r="F1358" s="42"/>
      <c r="G1358" s="42"/>
      <c r="H1358" s="42"/>
      <c r="I1358" s="42"/>
      <c r="J1358" s="42"/>
      <c r="K1358" s="42"/>
      <c r="L1358" s="42"/>
      <c r="M1358" s="42"/>
      <c r="N1358" s="940"/>
      <c r="O1358" s="940"/>
      <c r="P1358" s="940"/>
    </row>
    <row r="1359" spans="1:16" ht="15.75" customHeight="1">
      <c r="A1359" s="42"/>
      <c r="B1359" s="42"/>
      <c r="C1359" s="42"/>
      <c r="D1359" s="42"/>
      <c r="E1359" s="42"/>
      <c r="F1359" s="42"/>
      <c r="G1359" s="42"/>
      <c r="H1359" s="42"/>
      <c r="I1359" s="42"/>
      <c r="J1359" s="42"/>
      <c r="K1359" s="42"/>
      <c r="L1359" s="42"/>
      <c r="M1359" s="42"/>
      <c r="N1359" s="940"/>
      <c r="O1359" s="940"/>
      <c r="P1359" s="940"/>
    </row>
    <row r="1360" spans="1:16" ht="15.75" customHeight="1">
      <c r="A1360" s="42"/>
      <c r="B1360" s="42"/>
      <c r="C1360" s="42"/>
      <c r="D1360" s="42"/>
      <c r="E1360" s="42"/>
      <c r="F1360" s="42"/>
      <c r="G1360" s="42"/>
      <c r="H1360" s="42"/>
      <c r="I1360" s="42"/>
      <c r="J1360" s="42"/>
      <c r="K1360" s="42"/>
      <c r="L1360" s="42"/>
      <c r="M1360" s="42"/>
      <c r="N1360" s="940"/>
      <c r="O1360" s="940"/>
      <c r="P1360" s="940"/>
    </row>
    <row r="1361" spans="1:16" ht="15.75" customHeight="1">
      <c r="A1361" s="42"/>
      <c r="B1361" s="42"/>
      <c r="C1361" s="42"/>
      <c r="D1361" s="42"/>
      <c r="E1361" s="42"/>
      <c r="F1361" s="42"/>
      <c r="G1361" s="42"/>
      <c r="H1361" s="42"/>
      <c r="I1361" s="42"/>
      <c r="J1361" s="42"/>
      <c r="K1361" s="42"/>
      <c r="L1361" s="42"/>
      <c r="M1361" s="42"/>
      <c r="N1361" s="940"/>
      <c r="O1361" s="940"/>
      <c r="P1361" s="940"/>
    </row>
    <row r="1362" spans="1:16" ht="15.75" customHeight="1">
      <c r="A1362" s="42"/>
      <c r="B1362" s="42"/>
      <c r="C1362" s="42"/>
      <c r="D1362" s="42"/>
      <c r="E1362" s="42"/>
      <c r="F1362" s="42"/>
      <c r="G1362" s="42"/>
      <c r="H1362" s="42"/>
      <c r="I1362" s="42"/>
      <c r="J1362" s="42"/>
      <c r="K1362" s="42"/>
      <c r="L1362" s="42"/>
      <c r="M1362" s="42"/>
      <c r="N1362" s="940"/>
      <c r="O1362" s="940"/>
      <c r="P1362" s="940"/>
    </row>
    <row r="1363" spans="1:16" ht="15.75" customHeight="1">
      <c r="A1363" s="42"/>
      <c r="B1363" s="42"/>
      <c r="C1363" s="42"/>
      <c r="D1363" s="42"/>
      <c r="E1363" s="42"/>
      <c r="F1363" s="42"/>
      <c r="G1363" s="42"/>
      <c r="H1363" s="42"/>
      <c r="I1363" s="42"/>
      <c r="J1363" s="42"/>
      <c r="K1363" s="42"/>
      <c r="L1363" s="42"/>
      <c r="M1363" s="42"/>
      <c r="N1363" s="940"/>
      <c r="O1363" s="940"/>
      <c r="P1363" s="940"/>
    </row>
    <row r="1364" spans="1:16" ht="15.75" customHeight="1">
      <c r="A1364" s="42"/>
      <c r="B1364" s="42"/>
      <c r="C1364" s="42"/>
      <c r="D1364" s="42"/>
      <c r="E1364" s="42"/>
      <c r="F1364" s="42"/>
      <c r="G1364" s="42"/>
      <c r="H1364" s="42"/>
      <c r="I1364" s="42"/>
      <c r="J1364" s="42"/>
      <c r="K1364" s="42"/>
      <c r="L1364" s="42"/>
      <c r="M1364" s="42"/>
      <c r="N1364" s="940"/>
      <c r="O1364" s="940"/>
      <c r="P1364" s="940"/>
    </row>
    <row r="1365" spans="1:16" ht="15.75" customHeight="1">
      <c r="A1365" s="42"/>
      <c r="B1365" s="42"/>
      <c r="C1365" s="42"/>
      <c r="D1365" s="42"/>
      <c r="E1365" s="42"/>
      <c r="F1365" s="42"/>
      <c r="G1365" s="42"/>
      <c r="H1365" s="42"/>
      <c r="I1365" s="42"/>
      <c r="J1365" s="42"/>
      <c r="K1365" s="42"/>
      <c r="L1365" s="42"/>
      <c r="M1365" s="42"/>
      <c r="N1365" s="940"/>
      <c r="O1365" s="940"/>
      <c r="P1365" s="940"/>
    </row>
    <row r="1366" spans="1:16" ht="15.75" customHeight="1">
      <c r="A1366" s="42"/>
      <c r="B1366" s="42"/>
      <c r="C1366" s="42"/>
      <c r="D1366" s="42"/>
      <c r="E1366" s="42"/>
      <c r="F1366" s="42"/>
      <c r="G1366" s="42"/>
      <c r="H1366" s="42"/>
      <c r="I1366" s="42"/>
      <c r="J1366" s="42"/>
      <c r="K1366" s="42"/>
      <c r="L1366" s="42"/>
      <c r="M1366" s="42"/>
      <c r="N1366" s="940"/>
      <c r="O1366" s="940"/>
      <c r="P1366" s="940"/>
    </row>
    <row r="1367" spans="1:16" ht="15.75" customHeight="1">
      <c r="A1367" s="42"/>
      <c r="B1367" s="42"/>
      <c r="C1367" s="42"/>
      <c r="D1367" s="42"/>
      <c r="E1367" s="42"/>
      <c r="F1367" s="42"/>
      <c r="G1367" s="42"/>
      <c r="H1367" s="42"/>
      <c r="I1367" s="42"/>
      <c r="J1367" s="42"/>
      <c r="K1367" s="42"/>
      <c r="L1367" s="42"/>
      <c r="M1367" s="42"/>
      <c r="N1367" s="940"/>
      <c r="O1367" s="940"/>
      <c r="P1367" s="940"/>
    </row>
    <row r="1368" spans="1:16" ht="15.75" customHeight="1">
      <c r="A1368" s="42"/>
      <c r="B1368" s="42"/>
      <c r="C1368" s="42"/>
      <c r="D1368" s="42"/>
      <c r="E1368" s="42"/>
      <c r="F1368" s="42"/>
      <c r="G1368" s="42"/>
      <c r="H1368" s="42"/>
      <c r="I1368" s="42"/>
      <c r="J1368" s="42"/>
      <c r="K1368" s="42"/>
      <c r="L1368" s="42"/>
      <c r="M1368" s="42"/>
      <c r="N1368" s="940"/>
      <c r="O1368" s="940"/>
      <c r="P1368" s="940"/>
    </row>
    <row r="1369" spans="1:16" ht="15.75" customHeight="1">
      <c r="A1369" s="42"/>
      <c r="B1369" s="42"/>
      <c r="C1369" s="42"/>
      <c r="D1369" s="42"/>
      <c r="E1369" s="42"/>
      <c r="F1369" s="42"/>
      <c r="G1369" s="42"/>
      <c r="H1369" s="42"/>
      <c r="I1369" s="42"/>
      <c r="J1369" s="42"/>
      <c r="K1369" s="42"/>
      <c r="L1369" s="42"/>
      <c r="M1369" s="42"/>
      <c r="N1369" s="940"/>
      <c r="O1369" s="940"/>
      <c r="P1369" s="940"/>
    </row>
    <row r="1370" spans="1:16" ht="15.75" customHeight="1">
      <c r="A1370" s="42"/>
      <c r="B1370" s="42"/>
      <c r="C1370" s="42"/>
      <c r="D1370" s="42"/>
      <c r="E1370" s="42"/>
      <c r="F1370" s="42"/>
      <c r="G1370" s="42"/>
      <c r="H1370" s="42"/>
      <c r="I1370" s="42"/>
      <c r="J1370" s="42"/>
      <c r="K1370" s="42"/>
      <c r="L1370" s="42"/>
      <c r="M1370" s="42"/>
      <c r="N1370" s="940"/>
      <c r="O1370" s="940"/>
      <c r="P1370" s="940"/>
    </row>
    <row r="1371" spans="1:16" ht="15.75" customHeight="1">
      <c r="A1371" s="42"/>
      <c r="B1371" s="42"/>
      <c r="C1371" s="42"/>
      <c r="D1371" s="42"/>
      <c r="E1371" s="42"/>
      <c r="F1371" s="42"/>
      <c r="G1371" s="42"/>
      <c r="H1371" s="42"/>
      <c r="I1371" s="42"/>
      <c r="J1371" s="42"/>
      <c r="K1371" s="42"/>
      <c r="L1371" s="42"/>
      <c r="M1371" s="42"/>
      <c r="N1371" s="940"/>
      <c r="O1371" s="940"/>
      <c r="P1371" s="940"/>
    </row>
    <row r="1372" spans="1:16" ht="15.75" customHeight="1">
      <c r="A1372" s="42"/>
      <c r="B1372" s="42"/>
      <c r="C1372" s="42"/>
      <c r="D1372" s="42"/>
      <c r="E1372" s="42"/>
      <c r="F1372" s="42"/>
      <c r="G1372" s="42"/>
      <c r="H1372" s="42"/>
      <c r="I1372" s="42"/>
      <c r="J1372" s="42"/>
      <c r="K1372" s="42"/>
      <c r="L1372" s="42"/>
      <c r="M1372" s="42"/>
      <c r="N1372" s="940"/>
      <c r="O1372" s="940"/>
      <c r="P1372" s="940"/>
    </row>
    <row r="1373" spans="1:16" ht="15.75" customHeight="1">
      <c r="A1373" s="42"/>
      <c r="B1373" s="42"/>
      <c r="C1373" s="42"/>
      <c r="D1373" s="42"/>
      <c r="E1373" s="42"/>
      <c r="F1373" s="42"/>
      <c r="G1373" s="42"/>
      <c r="H1373" s="42"/>
      <c r="I1373" s="42"/>
      <c r="J1373" s="42"/>
      <c r="K1373" s="42"/>
      <c r="L1373" s="42"/>
      <c r="M1373" s="42"/>
      <c r="N1373" s="940"/>
      <c r="O1373" s="940"/>
      <c r="P1373" s="940"/>
    </row>
    <row r="1374" spans="1:16" ht="15.75" customHeight="1">
      <c r="A1374" s="42"/>
      <c r="B1374" s="42"/>
      <c r="C1374" s="42"/>
      <c r="D1374" s="42"/>
      <c r="E1374" s="42"/>
      <c r="F1374" s="42"/>
      <c r="G1374" s="42"/>
      <c r="H1374" s="42"/>
      <c r="I1374" s="42"/>
      <c r="J1374" s="42"/>
      <c r="K1374" s="42"/>
      <c r="L1374" s="42"/>
      <c r="M1374" s="42"/>
      <c r="N1374" s="940"/>
      <c r="O1374" s="940"/>
      <c r="P1374" s="940"/>
    </row>
    <row r="1375" spans="1:16" ht="15.75" customHeight="1">
      <c r="A1375" s="42"/>
      <c r="B1375" s="42"/>
      <c r="C1375" s="42"/>
      <c r="D1375" s="42"/>
      <c r="E1375" s="42"/>
      <c r="F1375" s="42"/>
      <c r="G1375" s="42"/>
      <c r="H1375" s="42"/>
      <c r="I1375" s="42"/>
      <c r="J1375" s="42"/>
      <c r="K1375" s="42"/>
      <c r="L1375" s="42"/>
      <c r="M1375" s="42"/>
      <c r="N1375" s="940"/>
      <c r="O1375" s="940"/>
      <c r="P1375" s="940"/>
    </row>
    <row r="1376" spans="1:16" ht="15.75" customHeight="1">
      <c r="A1376" s="42"/>
      <c r="B1376" s="42"/>
      <c r="C1376" s="42"/>
      <c r="D1376" s="42"/>
      <c r="E1376" s="42"/>
      <c r="F1376" s="42"/>
      <c r="G1376" s="42"/>
      <c r="H1376" s="42"/>
      <c r="I1376" s="42"/>
      <c r="J1376" s="42"/>
      <c r="K1376" s="42"/>
      <c r="L1376" s="42"/>
      <c r="M1376" s="42"/>
      <c r="N1376" s="940"/>
      <c r="O1376" s="940"/>
      <c r="P1376" s="940"/>
    </row>
    <row r="1377" spans="1:16" ht="15.75" customHeight="1">
      <c r="A1377" s="42"/>
      <c r="B1377" s="42"/>
      <c r="C1377" s="42"/>
      <c r="D1377" s="42"/>
      <c r="E1377" s="42"/>
      <c r="F1377" s="42"/>
      <c r="G1377" s="42"/>
      <c r="H1377" s="42"/>
      <c r="I1377" s="42"/>
      <c r="J1377" s="42"/>
      <c r="K1377" s="42"/>
      <c r="L1377" s="42"/>
      <c r="M1377" s="42"/>
      <c r="N1377" s="940"/>
      <c r="O1377" s="940"/>
      <c r="P1377" s="940"/>
    </row>
    <row r="1378" spans="1:16" ht="15.75" customHeight="1">
      <c r="A1378" s="42"/>
      <c r="B1378" s="42"/>
      <c r="C1378" s="42"/>
      <c r="D1378" s="42"/>
      <c r="E1378" s="42"/>
      <c r="F1378" s="42"/>
      <c r="G1378" s="42"/>
      <c r="H1378" s="42"/>
      <c r="I1378" s="42"/>
      <c r="J1378" s="42"/>
      <c r="K1378" s="42"/>
      <c r="L1378" s="42"/>
      <c r="M1378" s="42"/>
      <c r="N1378" s="940"/>
      <c r="O1378" s="940"/>
      <c r="P1378" s="940"/>
    </row>
    <row r="1379" spans="1:16" ht="15.75" customHeight="1">
      <c r="A1379" s="42"/>
      <c r="B1379" s="42"/>
      <c r="C1379" s="42"/>
      <c r="D1379" s="42"/>
      <c r="E1379" s="42"/>
      <c r="F1379" s="42"/>
      <c r="G1379" s="42"/>
      <c r="H1379" s="42"/>
      <c r="I1379" s="42"/>
      <c r="J1379" s="42"/>
      <c r="K1379" s="42"/>
      <c r="L1379" s="42"/>
      <c r="M1379" s="42"/>
      <c r="N1379" s="940"/>
      <c r="O1379" s="940"/>
      <c r="P1379" s="940"/>
    </row>
    <row r="1380" spans="1:16" ht="15.75" customHeight="1">
      <c r="A1380" s="42"/>
      <c r="B1380" s="42"/>
      <c r="C1380" s="42"/>
      <c r="D1380" s="42"/>
      <c r="E1380" s="42"/>
      <c r="F1380" s="42"/>
      <c r="G1380" s="42"/>
      <c r="H1380" s="42"/>
      <c r="I1380" s="42"/>
      <c r="J1380" s="42"/>
      <c r="K1380" s="42"/>
      <c r="L1380" s="42"/>
      <c r="M1380" s="42"/>
      <c r="N1380" s="940"/>
      <c r="O1380" s="940"/>
      <c r="P1380" s="940"/>
    </row>
    <row r="1381" spans="1:16" ht="15.75" customHeight="1">
      <c r="A1381" s="42"/>
      <c r="B1381" s="42"/>
      <c r="C1381" s="42"/>
      <c r="D1381" s="42"/>
      <c r="E1381" s="42"/>
      <c r="F1381" s="42"/>
      <c r="G1381" s="42"/>
      <c r="H1381" s="42"/>
      <c r="I1381" s="42"/>
      <c r="J1381" s="42"/>
      <c r="K1381" s="42"/>
      <c r="L1381" s="42"/>
      <c r="M1381" s="42"/>
      <c r="N1381" s="940"/>
      <c r="O1381" s="940"/>
      <c r="P1381" s="940"/>
    </row>
    <row r="1382" spans="1:16" ht="15.75" customHeight="1">
      <c r="A1382" s="42"/>
      <c r="B1382" s="42"/>
      <c r="C1382" s="42"/>
      <c r="D1382" s="42"/>
      <c r="E1382" s="42"/>
      <c r="F1382" s="42"/>
      <c r="G1382" s="42"/>
      <c r="H1382" s="42"/>
      <c r="I1382" s="42"/>
      <c r="J1382" s="42"/>
      <c r="K1382" s="42"/>
      <c r="L1382" s="42"/>
      <c r="M1382" s="42"/>
      <c r="N1382" s="940"/>
      <c r="O1382" s="940"/>
      <c r="P1382" s="940"/>
    </row>
    <row r="1383" spans="1:16" ht="15.75" customHeight="1">
      <c r="A1383" s="42"/>
      <c r="B1383" s="42"/>
      <c r="C1383" s="42"/>
      <c r="D1383" s="42"/>
      <c r="E1383" s="42"/>
      <c r="F1383" s="42"/>
      <c r="G1383" s="42"/>
      <c r="H1383" s="42"/>
      <c r="I1383" s="42"/>
      <c r="J1383" s="42"/>
      <c r="K1383" s="42"/>
      <c r="L1383" s="42"/>
      <c r="M1383" s="42"/>
      <c r="N1383" s="940"/>
      <c r="O1383" s="940"/>
      <c r="P1383" s="940"/>
    </row>
    <row r="1384" spans="1:16" ht="15.75" customHeight="1">
      <c r="A1384" s="42"/>
      <c r="B1384" s="42"/>
      <c r="C1384" s="42"/>
      <c r="D1384" s="42"/>
      <c r="E1384" s="42"/>
      <c r="F1384" s="42"/>
      <c r="G1384" s="42"/>
      <c r="H1384" s="42"/>
      <c r="I1384" s="42"/>
      <c r="J1384" s="42"/>
      <c r="K1384" s="42"/>
      <c r="L1384" s="42"/>
      <c r="M1384" s="42"/>
      <c r="N1384" s="940"/>
      <c r="O1384" s="940"/>
      <c r="P1384" s="940"/>
    </row>
    <row r="1385" spans="1:16" ht="15.75" customHeight="1">
      <c r="A1385" s="42"/>
      <c r="B1385" s="42"/>
      <c r="C1385" s="42"/>
      <c r="D1385" s="42"/>
      <c r="E1385" s="42"/>
      <c r="F1385" s="42"/>
      <c r="G1385" s="42"/>
      <c r="H1385" s="42"/>
      <c r="I1385" s="42"/>
      <c r="J1385" s="42"/>
      <c r="K1385" s="42"/>
      <c r="L1385" s="42"/>
      <c r="M1385" s="42"/>
      <c r="N1385" s="940"/>
      <c r="O1385" s="940"/>
      <c r="P1385" s="940"/>
    </row>
    <row r="1386" spans="1:16" ht="15.75" customHeight="1">
      <c r="A1386" s="42"/>
      <c r="B1386" s="42"/>
      <c r="C1386" s="42"/>
      <c r="D1386" s="42"/>
      <c r="E1386" s="42"/>
      <c r="F1386" s="42"/>
      <c r="G1386" s="42"/>
      <c r="H1386" s="42"/>
      <c r="I1386" s="42"/>
      <c r="J1386" s="42"/>
      <c r="K1386" s="42"/>
      <c r="L1386" s="42"/>
      <c r="M1386" s="42"/>
      <c r="N1386" s="940"/>
      <c r="O1386" s="940"/>
      <c r="P1386" s="940"/>
    </row>
    <row r="1387" spans="1:16" ht="15.75" customHeight="1">
      <c r="A1387" s="42"/>
      <c r="B1387" s="42"/>
      <c r="C1387" s="42"/>
      <c r="D1387" s="42"/>
      <c r="E1387" s="42"/>
      <c r="F1387" s="42"/>
      <c r="G1387" s="42"/>
      <c r="H1387" s="42"/>
      <c r="I1387" s="42"/>
      <c r="J1387" s="42"/>
      <c r="K1387" s="42"/>
      <c r="L1387" s="42"/>
      <c r="M1387" s="42"/>
      <c r="N1387" s="940"/>
      <c r="O1387" s="940"/>
      <c r="P1387" s="940"/>
    </row>
    <row r="1388" spans="1:16" ht="15.75" customHeight="1">
      <c r="A1388" s="42"/>
      <c r="B1388" s="42"/>
      <c r="C1388" s="42"/>
      <c r="D1388" s="42"/>
      <c r="E1388" s="42"/>
      <c r="F1388" s="42"/>
      <c r="G1388" s="42"/>
      <c r="H1388" s="42"/>
      <c r="I1388" s="42"/>
      <c r="J1388" s="42"/>
      <c r="K1388" s="42"/>
      <c r="L1388" s="42"/>
      <c r="M1388" s="42"/>
      <c r="N1388" s="940"/>
      <c r="O1388" s="940"/>
      <c r="P1388" s="940"/>
    </row>
    <row r="1389" spans="1:16" ht="15.75" customHeight="1">
      <c r="A1389" s="42"/>
      <c r="B1389" s="42"/>
      <c r="C1389" s="42"/>
      <c r="D1389" s="42"/>
      <c r="E1389" s="42"/>
      <c r="F1389" s="42"/>
      <c r="G1389" s="42"/>
      <c r="H1389" s="42"/>
      <c r="I1389" s="42"/>
      <c r="J1389" s="42"/>
      <c r="K1389" s="42"/>
      <c r="L1389" s="42"/>
      <c r="M1389" s="42"/>
      <c r="N1389" s="940"/>
      <c r="O1389" s="940"/>
      <c r="P1389" s="940"/>
    </row>
    <row r="1390" spans="1:16" ht="15.75" customHeight="1">
      <c r="A1390" s="42"/>
      <c r="B1390" s="42"/>
      <c r="C1390" s="42"/>
      <c r="D1390" s="42"/>
      <c r="E1390" s="42"/>
      <c r="F1390" s="42"/>
      <c r="G1390" s="42"/>
      <c r="H1390" s="42"/>
      <c r="I1390" s="42"/>
      <c r="J1390" s="42"/>
      <c r="K1390" s="42"/>
      <c r="L1390" s="42"/>
      <c r="M1390" s="42"/>
      <c r="N1390" s="940"/>
      <c r="O1390" s="940"/>
      <c r="P1390" s="940"/>
    </row>
    <row r="1391" spans="1:16" ht="15.75" customHeight="1">
      <c r="A1391" s="42"/>
      <c r="B1391" s="42"/>
      <c r="C1391" s="42"/>
      <c r="D1391" s="42"/>
      <c r="E1391" s="42"/>
      <c r="F1391" s="42"/>
      <c r="G1391" s="42"/>
      <c r="H1391" s="42"/>
      <c r="I1391" s="42"/>
      <c r="J1391" s="42"/>
      <c r="K1391" s="42"/>
      <c r="L1391" s="42"/>
      <c r="M1391" s="42"/>
      <c r="N1391" s="940"/>
      <c r="O1391" s="940"/>
      <c r="P1391" s="940"/>
    </row>
    <row r="1392" spans="1:16" ht="15.75" customHeight="1">
      <c r="A1392" s="42"/>
      <c r="B1392" s="42"/>
      <c r="C1392" s="42"/>
      <c r="D1392" s="42"/>
      <c r="E1392" s="42"/>
      <c r="F1392" s="42"/>
      <c r="G1392" s="42"/>
      <c r="H1392" s="42"/>
      <c r="I1392" s="42"/>
      <c r="J1392" s="42"/>
      <c r="K1392" s="42"/>
      <c r="L1392" s="42"/>
      <c r="M1392" s="42"/>
      <c r="N1392" s="940"/>
      <c r="O1392" s="940"/>
      <c r="P1392" s="940"/>
    </row>
    <row r="1393" spans="1:16" ht="15.75" customHeight="1">
      <c r="A1393" s="42"/>
      <c r="B1393" s="42"/>
      <c r="C1393" s="42"/>
      <c r="D1393" s="42"/>
      <c r="E1393" s="42"/>
      <c r="F1393" s="42"/>
      <c r="G1393" s="42"/>
      <c r="H1393" s="42"/>
      <c r="I1393" s="42"/>
      <c r="J1393" s="42"/>
      <c r="K1393" s="42"/>
      <c r="L1393" s="42"/>
      <c r="M1393" s="42"/>
      <c r="N1393" s="940"/>
      <c r="O1393" s="940"/>
      <c r="P1393" s="940"/>
    </row>
    <row r="1394" spans="1:16" ht="15.75" customHeight="1">
      <c r="A1394" s="42"/>
      <c r="B1394" s="42"/>
      <c r="C1394" s="42"/>
      <c r="D1394" s="42"/>
      <c r="E1394" s="42"/>
      <c r="F1394" s="42"/>
      <c r="G1394" s="42"/>
      <c r="H1394" s="42"/>
      <c r="I1394" s="42"/>
      <c r="J1394" s="42"/>
      <c r="K1394" s="42"/>
      <c r="L1394" s="42"/>
      <c r="M1394" s="42"/>
      <c r="N1394" s="940"/>
      <c r="O1394" s="940"/>
      <c r="P1394" s="940"/>
    </row>
    <row r="1395" spans="1:16" ht="15.75" customHeight="1">
      <c r="A1395" s="42"/>
      <c r="B1395" s="42"/>
      <c r="C1395" s="42"/>
      <c r="D1395" s="42"/>
      <c r="E1395" s="42"/>
      <c r="F1395" s="42"/>
      <c r="G1395" s="42"/>
      <c r="H1395" s="42"/>
      <c r="I1395" s="42"/>
      <c r="J1395" s="42"/>
      <c r="K1395" s="42"/>
      <c r="L1395" s="42"/>
      <c r="M1395" s="42"/>
      <c r="N1395" s="940"/>
      <c r="O1395" s="940"/>
      <c r="P1395" s="940"/>
    </row>
    <row r="1396" spans="1:16" ht="15.75" customHeight="1">
      <c r="A1396" s="42"/>
      <c r="B1396" s="42"/>
      <c r="C1396" s="42"/>
      <c r="D1396" s="42"/>
      <c r="E1396" s="42"/>
      <c r="F1396" s="42"/>
      <c r="G1396" s="42"/>
      <c r="H1396" s="42"/>
      <c r="I1396" s="42"/>
      <c r="J1396" s="42"/>
      <c r="K1396" s="42"/>
      <c r="L1396" s="42"/>
      <c r="M1396" s="42"/>
      <c r="N1396" s="940"/>
      <c r="O1396" s="940"/>
      <c r="P1396" s="940"/>
    </row>
    <row r="1397" spans="1:16" ht="15.75" customHeight="1">
      <c r="A1397" s="42"/>
      <c r="B1397" s="42"/>
      <c r="C1397" s="42"/>
      <c r="D1397" s="42"/>
      <c r="E1397" s="42"/>
      <c r="F1397" s="42"/>
      <c r="G1397" s="42"/>
      <c r="H1397" s="42"/>
      <c r="I1397" s="42"/>
      <c r="J1397" s="42"/>
      <c r="K1397" s="42"/>
      <c r="L1397" s="42"/>
      <c r="M1397" s="42"/>
      <c r="N1397" s="940"/>
      <c r="O1397" s="940"/>
      <c r="P1397" s="940"/>
    </row>
    <row r="1398" spans="1:16" ht="15.75" customHeight="1">
      <c r="A1398" s="42"/>
      <c r="B1398" s="42"/>
      <c r="C1398" s="42"/>
      <c r="D1398" s="42"/>
      <c r="E1398" s="42"/>
      <c r="F1398" s="42"/>
      <c r="G1398" s="42"/>
      <c r="H1398" s="42"/>
      <c r="I1398" s="42"/>
      <c r="J1398" s="42"/>
      <c r="K1398" s="42"/>
      <c r="L1398" s="42"/>
      <c r="M1398" s="42"/>
      <c r="N1398" s="940"/>
      <c r="O1398" s="940"/>
      <c r="P1398" s="940"/>
    </row>
    <row r="1399" spans="1:16" ht="15.75" customHeight="1">
      <c r="A1399" s="42"/>
      <c r="B1399" s="42"/>
      <c r="C1399" s="42"/>
      <c r="D1399" s="42"/>
      <c r="E1399" s="42"/>
      <c r="F1399" s="42"/>
      <c r="G1399" s="42"/>
      <c r="H1399" s="42"/>
      <c r="I1399" s="42"/>
      <c r="J1399" s="42"/>
      <c r="K1399" s="42"/>
      <c r="L1399" s="42"/>
      <c r="M1399" s="42"/>
      <c r="N1399" s="940"/>
      <c r="O1399" s="940"/>
      <c r="P1399" s="940"/>
    </row>
    <row r="1400" spans="1:16" ht="15.75" customHeight="1">
      <c r="A1400" s="42"/>
      <c r="B1400" s="42"/>
      <c r="C1400" s="42"/>
      <c r="D1400" s="42"/>
      <c r="E1400" s="42"/>
      <c r="F1400" s="42"/>
      <c r="G1400" s="42"/>
      <c r="H1400" s="42"/>
      <c r="I1400" s="42"/>
      <c r="J1400" s="42"/>
      <c r="K1400" s="42"/>
      <c r="L1400" s="42"/>
      <c r="M1400" s="42"/>
      <c r="N1400" s="940"/>
      <c r="O1400" s="940"/>
      <c r="P1400" s="940"/>
    </row>
    <row r="1401" spans="1:16" ht="15.75" customHeight="1">
      <c r="A1401" s="42"/>
      <c r="B1401" s="42"/>
      <c r="C1401" s="42"/>
      <c r="D1401" s="42"/>
      <c r="E1401" s="42"/>
      <c r="F1401" s="42"/>
      <c r="G1401" s="42"/>
      <c r="H1401" s="42"/>
      <c r="I1401" s="42"/>
      <c r="J1401" s="42"/>
      <c r="K1401" s="42"/>
      <c r="L1401" s="42"/>
      <c r="M1401" s="42"/>
      <c r="N1401" s="940"/>
      <c r="O1401" s="940"/>
      <c r="P1401" s="940"/>
    </row>
    <row r="1402" spans="1:16" ht="15.75" customHeight="1">
      <c r="A1402" s="42"/>
      <c r="B1402" s="42"/>
      <c r="C1402" s="42"/>
      <c r="D1402" s="42"/>
      <c r="E1402" s="42"/>
      <c r="F1402" s="42"/>
      <c r="G1402" s="42"/>
      <c r="H1402" s="42"/>
      <c r="I1402" s="42"/>
      <c r="J1402" s="42"/>
      <c r="K1402" s="42"/>
      <c r="L1402" s="42"/>
      <c r="M1402" s="42"/>
      <c r="N1402" s="940"/>
      <c r="O1402" s="940"/>
      <c r="P1402" s="940"/>
    </row>
    <row r="1403" spans="1:16" ht="15.75" customHeight="1">
      <c r="A1403" s="42"/>
      <c r="B1403" s="42"/>
      <c r="C1403" s="42"/>
      <c r="D1403" s="42"/>
      <c r="E1403" s="42"/>
      <c r="F1403" s="42"/>
      <c r="G1403" s="42"/>
      <c r="H1403" s="42"/>
      <c r="I1403" s="42"/>
      <c r="J1403" s="42"/>
      <c r="K1403" s="42"/>
      <c r="L1403" s="42"/>
      <c r="M1403" s="42"/>
      <c r="N1403" s="940"/>
      <c r="O1403" s="940"/>
      <c r="P1403" s="940"/>
    </row>
    <row r="1404" spans="1:16" ht="15.75" customHeight="1">
      <c r="A1404" s="42"/>
      <c r="B1404" s="42"/>
      <c r="C1404" s="42"/>
      <c r="D1404" s="42"/>
      <c r="E1404" s="42"/>
      <c r="F1404" s="42"/>
      <c r="G1404" s="42"/>
      <c r="H1404" s="42"/>
      <c r="I1404" s="42"/>
      <c r="J1404" s="42"/>
      <c r="K1404" s="42"/>
      <c r="L1404" s="42"/>
      <c r="M1404" s="42"/>
      <c r="N1404" s="940"/>
      <c r="O1404" s="940"/>
      <c r="P1404" s="940"/>
    </row>
    <row r="1405" spans="1:16" ht="15.75" customHeight="1">
      <c r="A1405" s="42"/>
      <c r="B1405" s="42"/>
      <c r="C1405" s="42"/>
      <c r="D1405" s="42"/>
      <c r="E1405" s="42"/>
      <c r="F1405" s="42"/>
      <c r="G1405" s="42"/>
      <c r="H1405" s="42"/>
      <c r="I1405" s="42"/>
      <c r="J1405" s="42"/>
      <c r="K1405" s="42"/>
      <c r="L1405" s="42"/>
      <c r="M1405" s="42"/>
      <c r="N1405" s="940"/>
      <c r="O1405" s="940"/>
      <c r="P1405" s="940"/>
    </row>
    <row r="1406" spans="1:16" ht="15.75" customHeight="1">
      <c r="A1406" s="42"/>
      <c r="B1406" s="42"/>
      <c r="C1406" s="42"/>
      <c r="D1406" s="42"/>
      <c r="E1406" s="42"/>
      <c r="F1406" s="42"/>
      <c r="G1406" s="42"/>
      <c r="H1406" s="42"/>
      <c r="I1406" s="42"/>
      <c r="J1406" s="42"/>
      <c r="K1406" s="42"/>
      <c r="L1406" s="42"/>
      <c r="M1406" s="42"/>
      <c r="N1406" s="940"/>
      <c r="O1406" s="940"/>
      <c r="P1406" s="940"/>
    </row>
    <row r="1407" spans="1:16" ht="15.75" customHeight="1">
      <c r="A1407" s="42"/>
      <c r="B1407" s="42"/>
      <c r="C1407" s="42"/>
      <c r="D1407" s="42"/>
      <c r="E1407" s="42"/>
      <c r="F1407" s="42"/>
      <c r="G1407" s="42"/>
      <c r="H1407" s="42"/>
      <c r="I1407" s="42"/>
      <c r="J1407" s="42"/>
      <c r="K1407" s="42"/>
      <c r="L1407" s="42"/>
      <c r="M1407" s="42"/>
      <c r="N1407" s="940"/>
      <c r="O1407" s="940"/>
      <c r="P1407" s="940"/>
    </row>
    <row r="1408" spans="1:16" ht="15.75" customHeight="1">
      <c r="A1408" s="42"/>
      <c r="B1408" s="42"/>
      <c r="C1408" s="42"/>
      <c r="D1408" s="42"/>
      <c r="E1408" s="42"/>
      <c r="F1408" s="42"/>
      <c r="G1408" s="42"/>
      <c r="H1408" s="42"/>
      <c r="I1408" s="42"/>
      <c r="J1408" s="42"/>
      <c r="K1408" s="42"/>
      <c r="L1408" s="42"/>
      <c r="M1408" s="42"/>
      <c r="N1408" s="940"/>
      <c r="O1408" s="940"/>
      <c r="P1408" s="940"/>
    </row>
    <row r="1409" spans="1:16" ht="15.75" customHeight="1">
      <c r="A1409" s="42"/>
      <c r="B1409" s="42"/>
      <c r="C1409" s="42"/>
      <c r="D1409" s="42"/>
      <c r="E1409" s="42"/>
      <c r="F1409" s="42"/>
      <c r="G1409" s="42"/>
      <c r="H1409" s="42"/>
      <c r="I1409" s="42"/>
      <c r="J1409" s="42"/>
      <c r="K1409" s="42"/>
      <c r="L1409" s="42"/>
      <c r="M1409" s="42"/>
      <c r="N1409" s="940"/>
      <c r="O1409" s="940"/>
      <c r="P1409" s="940"/>
    </row>
    <row r="1410" spans="1:16" ht="15.75" customHeight="1">
      <c r="A1410" s="42"/>
      <c r="B1410" s="42"/>
      <c r="C1410" s="42"/>
      <c r="D1410" s="42"/>
      <c r="E1410" s="42"/>
      <c r="F1410" s="42"/>
      <c r="G1410" s="42"/>
      <c r="H1410" s="42"/>
      <c r="I1410" s="42"/>
      <c r="J1410" s="42"/>
      <c r="K1410" s="42"/>
      <c r="L1410" s="42"/>
      <c r="M1410" s="42"/>
      <c r="N1410" s="940"/>
      <c r="O1410" s="940"/>
      <c r="P1410" s="940"/>
    </row>
    <row r="1411" spans="1:16" ht="15.75" customHeight="1">
      <c r="A1411" s="42"/>
      <c r="B1411" s="42"/>
      <c r="C1411" s="42"/>
      <c r="D1411" s="42"/>
      <c r="E1411" s="42"/>
      <c r="F1411" s="42"/>
      <c r="G1411" s="42"/>
      <c r="H1411" s="42"/>
      <c r="I1411" s="42"/>
      <c r="J1411" s="42"/>
      <c r="K1411" s="42"/>
      <c r="L1411" s="42"/>
      <c r="M1411" s="42"/>
      <c r="N1411" s="940"/>
      <c r="O1411" s="940"/>
      <c r="P1411" s="940"/>
    </row>
    <row r="1412" spans="1:16" ht="15.75" customHeight="1">
      <c r="A1412" s="42"/>
      <c r="B1412" s="42"/>
      <c r="C1412" s="42"/>
      <c r="D1412" s="42"/>
      <c r="E1412" s="42"/>
      <c r="F1412" s="42"/>
      <c r="G1412" s="42"/>
      <c r="H1412" s="42"/>
      <c r="I1412" s="42"/>
      <c r="J1412" s="42"/>
      <c r="K1412" s="42"/>
      <c r="L1412" s="42"/>
      <c r="M1412" s="42"/>
      <c r="N1412" s="940"/>
      <c r="O1412" s="940"/>
      <c r="P1412" s="940"/>
    </row>
    <row r="1413" spans="1:16" ht="15.75" customHeight="1">
      <c r="A1413" s="42"/>
      <c r="B1413" s="42"/>
      <c r="C1413" s="42"/>
      <c r="D1413" s="42"/>
      <c r="E1413" s="42"/>
      <c r="F1413" s="42"/>
      <c r="G1413" s="42"/>
      <c r="H1413" s="42"/>
      <c r="I1413" s="42"/>
      <c r="J1413" s="42"/>
      <c r="K1413" s="42"/>
      <c r="L1413" s="42"/>
      <c r="M1413" s="42"/>
      <c r="N1413" s="940"/>
      <c r="O1413" s="940"/>
      <c r="P1413" s="940"/>
    </row>
    <row r="1414" spans="1:16" ht="15.75" customHeight="1">
      <c r="A1414" s="42"/>
      <c r="B1414" s="42"/>
      <c r="C1414" s="42"/>
      <c r="D1414" s="42"/>
      <c r="E1414" s="42"/>
      <c r="F1414" s="42"/>
      <c r="G1414" s="42"/>
      <c r="H1414" s="42"/>
      <c r="I1414" s="42"/>
      <c r="J1414" s="42"/>
      <c r="K1414" s="42"/>
      <c r="L1414" s="42"/>
      <c r="M1414" s="42"/>
      <c r="N1414" s="940"/>
      <c r="O1414" s="940"/>
      <c r="P1414" s="940"/>
    </row>
    <row r="1415" spans="1:16" ht="15.75" customHeight="1">
      <c r="A1415" s="42"/>
      <c r="B1415" s="42"/>
      <c r="C1415" s="42"/>
      <c r="D1415" s="42"/>
      <c r="E1415" s="42"/>
      <c r="F1415" s="42"/>
      <c r="G1415" s="42"/>
      <c r="H1415" s="42"/>
      <c r="I1415" s="42"/>
      <c r="J1415" s="42"/>
      <c r="K1415" s="42"/>
      <c r="L1415" s="42"/>
      <c r="M1415" s="42"/>
      <c r="N1415" s="940"/>
      <c r="O1415" s="940"/>
      <c r="P1415" s="940"/>
    </row>
    <row r="1416" spans="1:16" ht="15.75" customHeight="1">
      <c r="A1416" s="42"/>
      <c r="B1416" s="42"/>
      <c r="C1416" s="42"/>
      <c r="D1416" s="42"/>
      <c r="E1416" s="42"/>
      <c r="F1416" s="42"/>
      <c r="G1416" s="42"/>
      <c r="H1416" s="42"/>
      <c r="I1416" s="42"/>
      <c r="J1416" s="42"/>
      <c r="K1416" s="42"/>
      <c r="L1416" s="42"/>
      <c r="M1416" s="42"/>
      <c r="N1416" s="940"/>
      <c r="O1416" s="940"/>
      <c r="P1416" s="940"/>
    </row>
    <row r="1417" spans="1:16" ht="15.75" customHeight="1">
      <c r="A1417" s="42"/>
      <c r="B1417" s="42"/>
      <c r="C1417" s="42"/>
      <c r="D1417" s="42"/>
      <c r="E1417" s="42"/>
      <c r="F1417" s="42"/>
      <c r="G1417" s="42"/>
      <c r="H1417" s="42"/>
      <c r="I1417" s="42"/>
      <c r="J1417" s="42"/>
      <c r="K1417" s="42"/>
      <c r="L1417" s="42"/>
      <c r="M1417" s="42"/>
      <c r="N1417" s="940"/>
      <c r="O1417" s="940"/>
      <c r="P1417" s="940"/>
    </row>
    <row r="1418" spans="1:16" ht="15.75" customHeight="1">
      <c r="A1418" s="42"/>
      <c r="B1418" s="42"/>
      <c r="C1418" s="42"/>
      <c r="D1418" s="42"/>
      <c r="E1418" s="42"/>
      <c r="F1418" s="42"/>
      <c r="G1418" s="42"/>
      <c r="H1418" s="42"/>
      <c r="I1418" s="42"/>
      <c r="J1418" s="42"/>
      <c r="K1418" s="42"/>
      <c r="L1418" s="42"/>
      <c r="M1418" s="42"/>
      <c r="N1418" s="940"/>
      <c r="O1418" s="940"/>
      <c r="P1418" s="940"/>
    </row>
    <row r="1419" spans="1:16" ht="15.75" customHeight="1">
      <c r="A1419" s="42"/>
      <c r="B1419" s="42"/>
      <c r="C1419" s="42"/>
      <c r="D1419" s="42"/>
      <c r="E1419" s="42"/>
      <c r="F1419" s="42"/>
      <c r="G1419" s="42"/>
      <c r="H1419" s="42"/>
      <c r="I1419" s="42"/>
      <c r="J1419" s="42"/>
      <c r="K1419" s="42"/>
      <c r="L1419" s="42"/>
      <c r="M1419" s="42"/>
      <c r="N1419" s="940"/>
      <c r="O1419" s="940"/>
      <c r="P1419" s="940"/>
    </row>
    <row r="1420" spans="1:16" ht="15.75" customHeight="1">
      <c r="A1420" s="42"/>
      <c r="B1420" s="42"/>
      <c r="C1420" s="42"/>
      <c r="D1420" s="42"/>
      <c r="E1420" s="42"/>
      <c r="F1420" s="42"/>
      <c r="G1420" s="42"/>
      <c r="H1420" s="42"/>
      <c r="I1420" s="42"/>
      <c r="J1420" s="42"/>
      <c r="K1420" s="42"/>
      <c r="L1420" s="42"/>
      <c r="M1420" s="42"/>
      <c r="N1420" s="940"/>
      <c r="O1420" s="940"/>
      <c r="P1420" s="940"/>
    </row>
    <row r="1421" spans="1:16" ht="15.75" customHeight="1">
      <c r="A1421" s="42"/>
      <c r="B1421" s="42"/>
      <c r="C1421" s="42"/>
      <c r="D1421" s="42"/>
      <c r="E1421" s="42"/>
      <c r="F1421" s="42"/>
      <c r="G1421" s="42"/>
      <c r="H1421" s="42"/>
      <c r="I1421" s="42"/>
      <c r="J1421" s="42"/>
      <c r="K1421" s="42"/>
      <c r="L1421" s="42"/>
      <c r="M1421" s="42"/>
      <c r="N1421" s="940"/>
      <c r="O1421" s="940"/>
      <c r="P1421" s="940"/>
    </row>
    <row r="1422" spans="1:16" ht="15.75" customHeight="1">
      <c r="A1422" s="42"/>
      <c r="B1422" s="42"/>
      <c r="C1422" s="42"/>
      <c r="D1422" s="42"/>
      <c r="E1422" s="42"/>
      <c r="F1422" s="42"/>
      <c r="G1422" s="42"/>
      <c r="H1422" s="42"/>
      <c r="I1422" s="42"/>
      <c r="J1422" s="42"/>
      <c r="K1422" s="42"/>
      <c r="L1422" s="42"/>
      <c r="M1422" s="42"/>
      <c r="N1422" s="940"/>
      <c r="O1422" s="940"/>
      <c r="P1422" s="940"/>
    </row>
    <row r="1423" spans="1:16" ht="15.75" customHeight="1">
      <c r="A1423" s="42"/>
      <c r="B1423" s="42"/>
      <c r="C1423" s="42"/>
      <c r="D1423" s="42"/>
      <c r="E1423" s="42"/>
      <c r="F1423" s="42"/>
      <c r="G1423" s="42"/>
      <c r="H1423" s="42"/>
      <c r="I1423" s="42"/>
      <c r="J1423" s="42"/>
      <c r="K1423" s="42"/>
      <c r="L1423" s="42"/>
      <c r="M1423" s="42"/>
      <c r="N1423" s="940"/>
      <c r="O1423" s="940"/>
      <c r="P1423" s="940"/>
    </row>
    <row r="1424" spans="1:16" ht="15.75" customHeight="1">
      <c r="A1424" s="42"/>
      <c r="B1424" s="42"/>
      <c r="C1424" s="42"/>
      <c r="D1424" s="42"/>
      <c r="E1424" s="42"/>
      <c r="F1424" s="42"/>
      <c r="G1424" s="42"/>
      <c r="H1424" s="42"/>
      <c r="I1424" s="42"/>
      <c r="J1424" s="42"/>
      <c r="K1424" s="42"/>
      <c r="L1424" s="42"/>
      <c r="M1424" s="42"/>
      <c r="N1424" s="940"/>
      <c r="O1424" s="940"/>
      <c r="P1424" s="940"/>
    </row>
    <row r="1425" spans="1:16" ht="15.75" customHeight="1">
      <c r="A1425" s="42"/>
      <c r="B1425" s="42"/>
      <c r="C1425" s="42"/>
      <c r="D1425" s="42"/>
      <c r="E1425" s="42"/>
      <c r="F1425" s="42"/>
      <c r="G1425" s="42"/>
      <c r="H1425" s="42"/>
      <c r="I1425" s="42"/>
      <c r="J1425" s="42"/>
      <c r="K1425" s="42"/>
      <c r="L1425" s="42"/>
      <c r="M1425" s="42"/>
      <c r="N1425" s="940"/>
      <c r="O1425" s="940"/>
      <c r="P1425" s="940"/>
    </row>
    <row r="1426" spans="1:16" ht="15.75" customHeight="1">
      <c r="A1426" s="42"/>
      <c r="B1426" s="42"/>
      <c r="C1426" s="42"/>
      <c r="D1426" s="42"/>
      <c r="E1426" s="42"/>
      <c r="F1426" s="42"/>
      <c r="G1426" s="42"/>
      <c r="H1426" s="42"/>
      <c r="I1426" s="42"/>
      <c r="J1426" s="42"/>
      <c r="K1426" s="42"/>
      <c r="L1426" s="42"/>
      <c r="M1426" s="42"/>
      <c r="N1426" s="940"/>
      <c r="O1426" s="940"/>
      <c r="P1426" s="940"/>
    </row>
    <row r="1427" spans="1:16" ht="15.75" customHeight="1">
      <c r="A1427" s="42"/>
      <c r="B1427" s="42"/>
      <c r="C1427" s="42"/>
      <c r="D1427" s="42"/>
      <c r="E1427" s="42"/>
      <c r="F1427" s="42"/>
      <c r="G1427" s="42"/>
      <c r="H1427" s="42"/>
      <c r="I1427" s="42"/>
      <c r="J1427" s="42"/>
      <c r="K1427" s="42"/>
      <c r="L1427" s="42"/>
      <c r="M1427" s="42"/>
      <c r="N1427" s="940"/>
      <c r="O1427" s="940"/>
      <c r="P1427" s="940"/>
    </row>
    <row r="1428" spans="1:16" ht="15.75" customHeight="1">
      <c r="A1428" s="42"/>
      <c r="B1428" s="42"/>
      <c r="C1428" s="42"/>
      <c r="D1428" s="42"/>
      <c r="E1428" s="42"/>
      <c r="F1428" s="42"/>
      <c r="G1428" s="42"/>
      <c r="H1428" s="42"/>
      <c r="I1428" s="42"/>
      <c r="J1428" s="42"/>
      <c r="K1428" s="42"/>
      <c r="L1428" s="42"/>
      <c r="M1428" s="42"/>
      <c r="N1428" s="940"/>
      <c r="O1428" s="940"/>
      <c r="P1428" s="940"/>
    </row>
    <row r="1429" spans="1:16" ht="15.75" customHeight="1">
      <c r="A1429" s="42"/>
      <c r="B1429" s="42"/>
      <c r="C1429" s="42"/>
      <c r="D1429" s="42"/>
      <c r="E1429" s="42"/>
      <c r="F1429" s="42"/>
      <c r="G1429" s="42"/>
      <c r="H1429" s="42"/>
      <c r="I1429" s="42"/>
      <c r="J1429" s="42"/>
      <c r="K1429" s="42"/>
      <c r="L1429" s="42"/>
      <c r="M1429" s="42"/>
      <c r="N1429" s="940"/>
      <c r="O1429" s="940"/>
      <c r="P1429" s="940"/>
    </row>
    <row r="1430" spans="1:16" ht="15.75" customHeight="1">
      <c r="A1430" s="42"/>
      <c r="B1430" s="42"/>
      <c r="C1430" s="42"/>
      <c r="D1430" s="42"/>
      <c r="E1430" s="42"/>
      <c r="F1430" s="42"/>
      <c r="G1430" s="42"/>
      <c r="H1430" s="42"/>
      <c r="I1430" s="42"/>
      <c r="J1430" s="42"/>
      <c r="K1430" s="42"/>
      <c r="L1430" s="42"/>
      <c r="M1430" s="42"/>
      <c r="N1430" s="940"/>
      <c r="O1430" s="940"/>
      <c r="P1430" s="940"/>
    </row>
    <row r="1431" spans="1:16" ht="15.75" customHeight="1">
      <c r="A1431" s="42"/>
      <c r="B1431" s="42"/>
      <c r="C1431" s="42"/>
      <c r="D1431" s="42"/>
      <c r="E1431" s="42"/>
      <c r="F1431" s="42"/>
      <c r="G1431" s="42"/>
      <c r="H1431" s="42"/>
      <c r="I1431" s="42"/>
      <c r="J1431" s="42"/>
      <c r="K1431" s="42"/>
      <c r="L1431" s="42"/>
      <c r="M1431" s="42"/>
      <c r="N1431" s="940"/>
      <c r="O1431" s="940"/>
      <c r="P1431" s="940"/>
    </row>
    <row r="1432" spans="1:16" ht="15.75" customHeight="1">
      <c r="A1432" s="42"/>
      <c r="B1432" s="42"/>
      <c r="C1432" s="42"/>
      <c r="D1432" s="42"/>
      <c r="E1432" s="42"/>
      <c r="F1432" s="42"/>
      <c r="G1432" s="42"/>
      <c r="H1432" s="42"/>
      <c r="I1432" s="42"/>
      <c r="J1432" s="42"/>
      <c r="K1432" s="42"/>
      <c r="L1432" s="42"/>
      <c r="M1432" s="42"/>
      <c r="N1432" s="940"/>
      <c r="O1432" s="940"/>
      <c r="P1432" s="940"/>
    </row>
    <row r="1433" spans="1:16" ht="15.75" customHeight="1">
      <c r="A1433" s="42"/>
      <c r="B1433" s="42"/>
      <c r="C1433" s="42"/>
      <c r="D1433" s="42"/>
      <c r="E1433" s="42"/>
      <c r="F1433" s="42"/>
      <c r="G1433" s="42"/>
      <c r="H1433" s="42"/>
      <c r="I1433" s="42"/>
      <c r="J1433" s="42"/>
      <c r="K1433" s="42"/>
      <c r="L1433" s="42"/>
      <c r="M1433" s="42"/>
      <c r="N1433" s="940"/>
      <c r="O1433" s="940"/>
      <c r="P1433" s="940"/>
    </row>
    <row r="1434" spans="1:16" ht="15.75" customHeight="1">
      <c r="A1434" s="42"/>
      <c r="B1434" s="42"/>
      <c r="C1434" s="42"/>
      <c r="D1434" s="42"/>
      <c r="E1434" s="42"/>
      <c r="F1434" s="42"/>
      <c r="G1434" s="42"/>
      <c r="H1434" s="42"/>
      <c r="I1434" s="42"/>
      <c r="J1434" s="42"/>
      <c r="K1434" s="42"/>
      <c r="L1434" s="42"/>
      <c r="M1434" s="42"/>
      <c r="N1434" s="940"/>
      <c r="O1434" s="940"/>
      <c r="P1434" s="940"/>
    </row>
    <row r="1435" spans="1:16" ht="15.75" customHeight="1">
      <c r="A1435" s="42"/>
      <c r="B1435" s="42"/>
      <c r="C1435" s="42"/>
      <c r="D1435" s="42"/>
      <c r="E1435" s="42"/>
      <c r="F1435" s="42"/>
      <c r="G1435" s="42"/>
      <c r="H1435" s="42"/>
      <c r="I1435" s="42"/>
      <c r="J1435" s="42"/>
      <c r="K1435" s="42"/>
      <c r="L1435" s="42"/>
      <c r="M1435" s="42"/>
      <c r="N1435" s="940"/>
      <c r="O1435" s="940"/>
      <c r="P1435" s="940"/>
    </row>
    <row r="1436" spans="1:16" ht="15.75" customHeight="1">
      <c r="A1436" s="42"/>
      <c r="B1436" s="42"/>
      <c r="C1436" s="42"/>
      <c r="D1436" s="42"/>
      <c r="E1436" s="42"/>
      <c r="F1436" s="42"/>
      <c r="G1436" s="42"/>
      <c r="H1436" s="42"/>
      <c r="I1436" s="42"/>
      <c r="J1436" s="42"/>
      <c r="K1436" s="42"/>
      <c r="L1436" s="42"/>
      <c r="M1436" s="42"/>
      <c r="N1436" s="940"/>
      <c r="O1436" s="940"/>
      <c r="P1436" s="940"/>
    </row>
    <row r="1437" spans="1:16" ht="15.75" customHeight="1">
      <c r="A1437" s="42"/>
      <c r="B1437" s="42"/>
      <c r="C1437" s="42"/>
      <c r="D1437" s="42"/>
      <c r="E1437" s="42"/>
      <c r="F1437" s="42"/>
      <c r="G1437" s="42"/>
      <c r="H1437" s="42"/>
      <c r="I1437" s="42"/>
      <c r="J1437" s="42"/>
      <c r="K1437" s="42"/>
      <c r="L1437" s="42"/>
      <c r="M1437" s="42"/>
      <c r="N1437" s="940"/>
      <c r="O1437" s="940"/>
      <c r="P1437" s="940"/>
    </row>
    <row r="1438" spans="1:16" ht="15.75" customHeight="1">
      <c r="A1438" s="42"/>
      <c r="B1438" s="42"/>
      <c r="C1438" s="42"/>
      <c r="D1438" s="42"/>
      <c r="E1438" s="42"/>
      <c r="F1438" s="42"/>
      <c r="G1438" s="42"/>
      <c r="H1438" s="42"/>
      <c r="I1438" s="42"/>
      <c r="J1438" s="42"/>
      <c r="K1438" s="42"/>
      <c r="L1438" s="42"/>
      <c r="M1438" s="42"/>
      <c r="N1438" s="940"/>
      <c r="O1438" s="940"/>
      <c r="P1438" s="940"/>
    </row>
    <row r="1439" spans="1:16" ht="15.75" customHeight="1">
      <c r="A1439" s="42"/>
      <c r="B1439" s="42"/>
      <c r="C1439" s="42"/>
      <c r="D1439" s="42"/>
      <c r="E1439" s="42"/>
      <c r="F1439" s="42"/>
      <c r="G1439" s="42"/>
      <c r="H1439" s="42"/>
      <c r="I1439" s="42"/>
      <c r="J1439" s="42"/>
      <c r="K1439" s="42"/>
      <c r="L1439" s="42"/>
      <c r="M1439" s="42"/>
      <c r="N1439" s="940"/>
      <c r="O1439" s="940"/>
      <c r="P1439" s="940"/>
    </row>
    <row r="1440" spans="1:16" ht="15.75" customHeight="1">
      <c r="A1440" s="42"/>
      <c r="B1440" s="42"/>
      <c r="C1440" s="42"/>
      <c r="D1440" s="42"/>
      <c r="E1440" s="42"/>
      <c r="F1440" s="42"/>
      <c r="G1440" s="42"/>
      <c r="H1440" s="42"/>
      <c r="I1440" s="42"/>
      <c r="J1440" s="42"/>
      <c r="K1440" s="42"/>
      <c r="L1440" s="42"/>
      <c r="M1440" s="42"/>
      <c r="N1440" s="940"/>
      <c r="O1440" s="940"/>
      <c r="P1440" s="940"/>
    </row>
    <row r="1441" spans="1:16" ht="15.75" customHeight="1">
      <c r="A1441" s="42"/>
      <c r="B1441" s="42"/>
      <c r="C1441" s="42"/>
      <c r="D1441" s="42"/>
      <c r="E1441" s="42"/>
      <c r="F1441" s="42"/>
      <c r="G1441" s="42"/>
      <c r="H1441" s="42"/>
      <c r="I1441" s="42"/>
      <c r="J1441" s="42"/>
      <c r="K1441" s="42"/>
      <c r="L1441" s="42"/>
      <c r="M1441" s="42"/>
      <c r="N1441" s="940"/>
      <c r="O1441" s="940"/>
      <c r="P1441" s="940"/>
    </row>
    <row r="1442" spans="1:16" ht="15.75" customHeight="1">
      <c r="A1442" s="42"/>
      <c r="B1442" s="42"/>
      <c r="C1442" s="42"/>
      <c r="D1442" s="42"/>
      <c r="E1442" s="42"/>
      <c r="F1442" s="42"/>
      <c r="G1442" s="42"/>
      <c r="H1442" s="42"/>
      <c r="I1442" s="42"/>
      <c r="J1442" s="42"/>
      <c r="K1442" s="42"/>
      <c r="L1442" s="42"/>
      <c r="M1442" s="42"/>
      <c r="N1442" s="940"/>
      <c r="O1442" s="940"/>
      <c r="P1442" s="940"/>
    </row>
    <row r="1443" spans="1:16" ht="15.75" customHeight="1">
      <c r="A1443" s="42"/>
      <c r="B1443" s="42"/>
      <c r="C1443" s="42"/>
      <c r="D1443" s="42"/>
      <c r="E1443" s="42"/>
      <c r="F1443" s="42"/>
      <c r="G1443" s="42"/>
      <c r="H1443" s="42"/>
      <c r="I1443" s="42"/>
      <c r="J1443" s="42"/>
      <c r="K1443" s="42"/>
      <c r="L1443" s="42"/>
      <c r="M1443" s="42"/>
      <c r="N1443" s="940"/>
      <c r="O1443" s="940"/>
      <c r="P1443" s="940"/>
    </row>
    <row r="1444" spans="1:16" ht="15.75" customHeight="1">
      <c r="A1444" s="42"/>
      <c r="B1444" s="42"/>
      <c r="C1444" s="42"/>
      <c r="D1444" s="42"/>
      <c r="E1444" s="42"/>
      <c r="F1444" s="42"/>
      <c r="G1444" s="42"/>
      <c r="H1444" s="42"/>
      <c r="I1444" s="42"/>
      <c r="J1444" s="42"/>
      <c r="K1444" s="42"/>
      <c r="L1444" s="42"/>
      <c r="M1444" s="42"/>
      <c r="N1444" s="940"/>
      <c r="O1444" s="940"/>
      <c r="P1444" s="940"/>
    </row>
    <row r="1445" spans="1:16" ht="15.75" customHeight="1">
      <c r="A1445" s="42"/>
      <c r="B1445" s="42"/>
      <c r="C1445" s="42"/>
      <c r="D1445" s="42"/>
      <c r="E1445" s="42"/>
      <c r="F1445" s="42"/>
      <c r="G1445" s="42"/>
      <c r="H1445" s="42"/>
      <c r="I1445" s="42"/>
      <c r="J1445" s="42"/>
      <c r="K1445" s="42"/>
      <c r="L1445" s="42"/>
      <c r="M1445" s="42"/>
      <c r="N1445" s="940"/>
      <c r="O1445" s="940"/>
      <c r="P1445" s="940"/>
    </row>
    <row r="1446" spans="1:16" ht="15.75" customHeight="1">
      <c r="A1446" s="42"/>
      <c r="B1446" s="42"/>
      <c r="C1446" s="42"/>
      <c r="D1446" s="42"/>
      <c r="E1446" s="42"/>
      <c r="F1446" s="42"/>
      <c r="G1446" s="42"/>
      <c r="H1446" s="42"/>
      <c r="I1446" s="42"/>
      <c r="J1446" s="42"/>
      <c r="K1446" s="42"/>
      <c r="L1446" s="42"/>
      <c r="M1446" s="42"/>
      <c r="N1446" s="940"/>
      <c r="O1446" s="940"/>
      <c r="P1446" s="940"/>
    </row>
    <row r="1447" spans="1:16" ht="15.75" customHeight="1">
      <c r="A1447" s="42"/>
      <c r="B1447" s="42"/>
      <c r="C1447" s="42"/>
      <c r="D1447" s="42"/>
      <c r="E1447" s="42"/>
      <c r="F1447" s="42"/>
      <c r="G1447" s="42"/>
      <c r="H1447" s="42"/>
      <c r="I1447" s="42"/>
      <c r="J1447" s="42"/>
      <c r="K1447" s="42"/>
      <c r="L1447" s="42"/>
      <c r="M1447" s="42"/>
      <c r="N1447" s="940"/>
      <c r="O1447" s="940"/>
      <c r="P1447" s="940"/>
    </row>
    <row r="1448" spans="1:16" ht="15.75" customHeight="1">
      <c r="A1448" s="42"/>
      <c r="B1448" s="42"/>
      <c r="C1448" s="42"/>
      <c r="D1448" s="42"/>
      <c r="E1448" s="42"/>
      <c r="F1448" s="42"/>
      <c r="G1448" s="42"/>
      <c r="H1448" s="42"/>
      <c r="I1448" s="42"/>
      <c r="J1448" s="42"/>
      <c r="K1448" s="42"/>
      <c r="L1448" s="42"/>
      <c r="M1448" s="42"/>
      <c r="N1448" s="940"/>
      <c r="O1448" s="940"/>
      <c r="P1448" s="940"/>
    </row>
    <row r="1449" spans="1:16" ht="15.75" customHeight="1">
      <c r="A1449" s="42"/>
      <c r="B1449" s="42"/>
      <c r="C1449" s="42"/>
      <c r="D1449" s="42"/>
      <c r="E1449" s="42"/>
      <c r="F1449" s="42"/>
      <c r="G1449" s="42"/>
      <c r="H1449" s="42"/>
      <c r="I1449" s="42"/>
      <c r="J1449" s="42"/>
      <c r="K1449" s="42"/>
      <c r="L1449" s="42"/>
      <c r="M1449" s="42"/>
      <c r="N1449" s="940"/>
      <c r="O1449" s="940"/>
      <c r="P1449" s="940"/>
    </row>
    <row r="1450" spans="1:16" ht="15.75" customHeight="1">
      <c r="A1450" s="42"/>
      <c r="B1450" s="42"/>
      <c r="C1450" s="42"/>
      <c r="D1450" s="42"/>
      <c r="E1450" s="42"/>
      <c r="F1450" s="42"/>
      <c r="G1450" s="42"/>
      <c r="H1450" s="42"/>
      <c r="I1450" s="42"/>
      <c r="J1450" s="42"/>
      <c r="K1450" s="42"/>
      <c r="L1450" s="42"/>
      <c r="M1450" s="42"/>
      <c r="N1450" s="940"/>
      <c r="O1450" s="940"/>
      <c r="P1450" s="940"/>
    </row>
    <row r="1451" spans="1:16" ht="15.75" customHeight="1">
      <c r="A1451" s="42"/>
      <c r="B1451" s="42"/>
      <c r="C1451" s="42"/>
      <c r="D1451" s="42"/>
      <c r="E1451" s="42"/>
      <c r="F1451" s="42"/>
      <c r="G1451" s="42"/>
      <c r="H1451" s="42"/>
      <c r="I1451" s="42"/>
      <c r="J1451" s="42"/>
      <c r="K1451" s="42"/>
      <c r="L1451" s="42"/>
      <c r="M1451" s="42"/>
      <c r="N1451" s="940"/>
      <c r="O1451" s="940"/>
      <c r="P1451" s="940"/>
    </row>
    <row r="1452" spans="1:16" ht="15.75" customHeight="1">
      <c r="A1452" s="42"/>
      <c r="B1452" s="42"/>
      <c r="C1452" s="42"/>
      <c r="D1452" s="42"/>
      <c r="E1452" s="42"/>
      <c r="F1452" s="42"/>
      <c r="G1452" s="42"/>
      <c r="H1452" s="42"/>
      <c r="I1452" s="42"/>
      <c r="J1452" s="42"/>
      <c r="K1452" s="42"/>
      <c r="L1452" s="42"/>
      <c r="M1452" s="42"/>
      <c r="N1452" s="940"/>
      <c r="O1452" s="940"/>
      <c r="P1452" s="940"/>
    </row>
    <row r="1453" spans="1:16" ht="15.75" customHeight="1">
      <c r="A1453" s="42"/>
      <c r="B1453" s="42"/>
      <c r="C1453" s="42"/>
      <c r="D1453" s="42"/>
      <c r="E1453" s="42"/>
      <c r="F1453" s="42"/>
      <c r="G1453" s="42"/>
      <c r="H1453" s="42"/>
      <c r="I1453" s="42"/>
      <c r="J1453" s="42"/>
      <c r="K1453" s="42"/>
      <c r="L1453" s="42"/>
      <c r="M1453" s="42"/>
      <c r="N1453" s="940"/>
      <c r="O1453" s="940"/>
      <c r="P1453" s="940"/>
    </row>
    <row r="1454" spans="1:16" ht="15.75" customHeight="1">
      <c r="A1454" s="42"/>
      <c r="B1454" s="42"/>
      <c r="C1454" s="42"/>
      <c r="D1454" s="42"/>
      <c r="E1454" s="42"/>
      <c r="F1454" s="42"/>
      <c r="G1454" s="42"/>
      <c r="H1454" s="42"/>
      <c r="I1454" s="42"/>
      <c r="J1454" s="42"/>
      <c r="K1454" s="42"/>
      <c r="L1454" s="42"/>
      <c r="M1454" s="42"/>
      <c r="N1454" s="940"/>
      <c r="O1454" s="940"/>
      <c r="P1454" s="940"/>
    </row>
    <row r="1455" spans="1:16" ht="15.75" customHeight="1">
      <c r="A1455" s="42"/>
      <c r="B1455" s="42"/>
      <c r="C1455" s="42"/>
      <c r="D1455" s="42"/>
      <c r="E1455" s="42"/>
      <c r="F1455" s="42"/>
      <c r="G1455" s="42"/>
      <c r="H1455" s="42"/>
      <c r="I1455" s="42"/>
      <c r="J1455" s="42"/>
      <c r="K1455" s="42"/>
      <c r="L1455" s="42"/>
      <c r="M1455" s="42"/>
      <c r="N1455" s="940"/>
      <c r="O1455" s="940"/>
      <c r="P1455" s="940"/>
    </row>
    <row r="1456" spans="1:16" ht="15.75" customHeight="1">
      <c r="A1456" s="42"/>
      <c r="B1456" s="42"/>
      <c r="C1456" s="42"/>
      <c r="D1456" s="42"/>
      <c r="E1456" s="42"/>
      <c r="F1456" s="42"/>
      <c r="G1456" s="42"/>
      <c r="H1456" s="42"/>
      <c r="I1456" s="42"/>
      <c r="J1456" s="42"/>
      <c r="K1456" s="42"/>
      <c r="L1456" s="42"/>
      <c r="M1456" s="42"/>
      <c r="N1456" s="940"/>
      <c r="O1456" s="940"/>
      <c r="P1456" s="940"/>
    </row>
    <row r="1457" spans="1:16" ht="15.75" customHeight="1">
      <c r="A1457" s="42"/>
      <c r="B1457" s="42"/>
      <c r="C1457" s="42"/>
      <c r="D1457" s="42"/>
      <c r="E1457" s="42"/>
      <c r="F1457" s="42"/>
      <c r="G1457" s="42"/>
      <c r="H1457" s="42"/>
      <c r="I1457" s="42"/>
      <c r="J1457" s="42"/>
      <c r="K1457" s="42"/>
      <c r="L1457" s="42"/>
      <c r="M1457" s="42"/>
      <c r="N1457" s="940"/>
      <c r="O1457" s="940"/>
      <c r="P1457" s="940"/>
    </row>
    <row r="1458" spans="1:16" ht="15.75" customHeight="1">
      <c r="A1458" s="42"/>
      <c r="B1458" s="42"/>
      <c r="C1458" s="42"/>
      <c r="D1458" s="42"/>
      <c r="E1458" s="42"/>
      <c r="F1458" s="42"/>
      <c r="G1458" s="42"/>
      <c r="H1458" s="42"/>
      <c r="I1458" s="42"/>
      <c r="J1458" s="42"/>
      <c r="K1458" s="42"/>
      <c r="L1458" s="42"/>
      <c r="M1458" s="42"/>
      <c r="N1458" s="940"/>
      <c r="O1458" s="940"/>
      <c r="P1458" s="940"/>
    </row>
    <row r="1459" spans="1:16" ht="15.75" customHeight="1">
      <c r="A1459" s="42"/>
      <c r="B1459" s="42"/>
      <c r="C1459" s="42"/>
      <c r="D1459" s="42"/>
      <c r="E1459" s="42"/>
      <c r="F1459" s="42"/>
      <c r="G1459" s="42"/>
      <c r="H1459" s="42"/>
      <c r="I1459" s="42"/>
      <c r="J1459" s="42"/>
      <c r="K1459" s="42"/>
      <c r="L1459" s="42"/>
      <c r="M1459" s="42"/>
      <c r="N1459" s="940"/>
      <c r="O1459" s="940"/>
      <c r="P1459" s="940"/>
    </row>
    <row r="1460" spans="1:16" ht="15.75" customHeight="1">
      <c r="A1460" s="42"/>
      <c r="B1460" s="42"/>
      <c r="C1460" s="42"/>
      <c r="D1460" s="42"/>
      <c r="E1460" s="42"/>
      <c r="F1460" s="42"/>
      <c r="G1460" s="42"/>
      <c r="H1460" s="42"/>
      <c r="I1460" s="42"/>
      <c r="J1460" s="42"/>
      <c r="K1460" s="42"/>
      <c r="L1460" s="42"/>
      <c r="M1460" s="42"/>
      <c r="N1460" s="940"/>
      <c r="O1460" s="940"/>
      <c r="P1460" s="940"/>
    </row>
    <row r="1461" spans="1:16" ht="15.75" customHeight="1">
      <c r="A1461" s="42"/>
      <c r="B1461" s="42"/>
      <c r="C1461" s="42"/>
      <c r="D1461" s="42"/>
      <c r="E1461" s="42"/>
      <c r="F1461" s="42"/>
      <c r="G1461" s="42"/>
      <c r="H1461" s="42"/>
      <c r="I1461" s="42"/>
      <c r="J1461" s="42"/>
      <c r="K1461" s="42"/>
      <c r="L1461" s="42"/>
      <c r="M1461" s="42"/>
      <c r="N1461" s="940"/>
      <c r="O1461" s="940"/>
      <c r="P1461" s="940"/>
    </row>
    <row r="1462" spans="1:16" ht="15.75" customHeight="1">
      <c r="A1462" s="42"/>
      <c r="B1462" s="42"/>
      <c r="C1462" s="42"/>
      <c r="D1462" s="42"/>
      <c r="E1462" s="42"/>
      <c r="F1462" s="42"/>
      <c r="G1462" s="42"/>
      <c r="H1462" s="42"/>
      <c r="I1462" s="42"/>
      <c r="J1462" s="42"/>
      <c r="K1462" s="42"/>
      <c r="L1462" s="42"/>
      <c r="M1462" s="42"/>
      <c r="N1462" s="940"/>
      <c r="O1462" s="940"/>
      <c r="P1462" s="940"/>
    </row>
    <row r="1463" spans="1:16" ht="15.75" customHeight="1">
      <c r="A1463" s="42"/>
      <c r="B1463" s="42"/>
      <c r="C1463" s="42"/>
      <c r="D1463" s="42"/>
      <c r="E1463" s="42"/>
      <c r="F1463" s="42"/>
      <c r="G1463" s="42"/>
      <c r="H1463" s="42"/>
      <c r="I1463" s="42"/>
      <c r="J1463" s="42"/>
      <c r="K1463" s="42"/>
      <c r="L1463" s="42"/>
      <c r="M1463" s="42"/>
      <c r="N1463" s="940"/>
      <c r="O1463" s="940"/>
      <c r="P1463" s="940"/>
    </row>
    <row r="1464" spans="1:16" ht="15.75" customHeight="1">
      <c r="A1464" s="42"/>
      <c r="B1464" s="42"/>
      <c r="C1464" s="42"/>
      <c r="D1464" s="42"/>
      <c r="E1464" s="42"/>
      <c r="F1464" s="42"/>
      <c r="G1464" s="42"/>
      <c r="H1464" s="42"/>
      <c r="I1464" s="42"/>
      <c r="J1464" s="42"/>
      <c r="K1464" s="42"/>
      <c r="L1464" s="42"/>
      <c r="M1464" s="42"/>
      <c r="N1464" s="940"/>
      <c r="O1464" s="940"/>
      <c r="P1464" s="940"/>
    </row>
    <row r="1465" spans="1:16" ht="15.75" customHeight="1">
      <c r="A1465" s="42"/>
      <c r="B1465" s="42"/>
      <c r="C1465" s="42"/>
      <c r="D1465" s="42"/>
      <c r="E1465" s="42"/>
      <c r="F1465" s="42"/>
      <c r="G1465" s="42"/>
      <c r="H1465" s="42"/>
      <c r="I1465" s="42"/>
      <c r="J1465" s="42"/>
      <c r="K1465" s="42"/>
      <c r="L1465" s="42"/>
      <c r="M1465" s="42"/>
      <c r="N1465" s="940"/>
      <c r="O1465" s="940"/>
      <c r="P1465" s="940"/>
    </row>
    <row r="1466" spans="1:16" ht="15.75" customHeight="1">
      <c r="A1466" s="42"/>
      <c r="B1466" s="42"/>
      <c r="C1466" s="42"/>
      <c r="D1466" s="42"/>
      <c r="E1466" s="42"/>
      <c r="F1466" s="42"/>
      <c r="G1466" s="42"/>
      <c r="H1466" s="42"/>
      <c r="I1466" s="42"/>
      <c r="J1466" s="42"/>
      <c r="K1466" s="42"/>
      <c r="L1466" s="42"/>
      <c r="M1466" s="42"/>
      <c r="N1466" s="940"/>
      <c r="O1466" s="940"/>
      <c r="P1466" s="940"/>
    </row>
    <row r="1467" spans="1:16" ht="15.75" customHeight="1">
      <c r="A1467" s="42"/>
      <c r="B1467" s="42"/>
      <c r="C1467" s="42"/>
      <c r="D1467" s="42"/>
      <c r="E1467" s="42"/>
      <c r="F1467" s="42"/>
      <c r="G1467" s="42"/>
      <c r="H1467" s="42"/>
      <c r="I1467" s="42"/>
      <c r="J1467" s="42"/>
      <c r="K1467" s="42"/>
      <c r="L1467" s="42"/>
      <c r="M1467" s="42"/>
      <c r="N1467" s="940"/>
      <c r="O1467" s="940"/>
      <c r="P1467" s="940"/>
    </row>
    <row r="1468" spans="1:16" ht="15.75" customHeight="1">
      <c r="A1468" s="42"/>
      <c r="B1468" s="42"/>
      <c r="C1468" s="42"/>
      <c r="D1468" s="42"/>
      <c r="E1468" s="42"/>
      <c r="F1468" s="42"/>
      <c r="G1468" s="42"/>
      <c r="H1468" s="42"/>
      <c r="I1468" s="42"/>
      <c r="J1468" s="42"/>
      <c r="K1468" s="42"/>
      <c r="L1468" s="42"/>
      <c r="M1468" s="42"/>
      <c r="N1468" s="940"/>
      <c r="O1468" s="940"/>
      <c r="P1468" s="940"/>
    </row>
    <row r="1469" spans="1:16" ht="15.75" customHeight="1">
      <c r="A1469" s="42"/>
      <c r="B1469" s="42"/>
      <c r="C1469" s="42"/>
      <c r="D1469" s="42"/>
      <c r="E1469" s="42"/>
      <c r="F1469" s="42"/>
      <c r="G1469" s="42"/>
      <c r="H1469" s="42"/>
      <c r="I1469" s="42"/>
      <c r="J1469" s="42"/>
      <c r="K1469" s="42"/>
      <c r="L1469" s="42"/>
      <c r="M1469" s="42"/>
      <c r="N1469" s="940"/>
      <c r="O1469" s="940"/>
      <c r="P1469" s="940"/>
    </row>
    <row r="1470" spans="1:16" ht="15.75" customHeight="1">
      <c r="A1470" s="42"/>
      <c r="B1470" s="42"/>
      <c r="C1470" s="42"/>
      <c r="D1470" s="42"/>
      <c r="E1470" s="42"/>
      <c r="F1470" s="42"/>
      <c r="G1470" s="42"/>
      <c r="H1470" s="42"/>
      <c r="I1470" s="42"/>
      <c r="J1470" s="42"/>
      <c r="K1470" s="42"/>
      <c r="L1470" s="42"/>
      <c r="M1470" s="42"/>
      <c r="N1470" s="940"/>
      <c r="O1470" s="940"/>
      <c r="P1470" s="940"/>
    </row>
    <row r="1471" spans="1:16" ht="15.75" customHeight="1">
      <c r="A1471" s="42"/>
      <c r="B1471" s="42"/>
      <c r="C1471" s="42"/>
      <c r="D1471" s="42"/>
      <c r="E1471" s="42"/>
      <c r="F1471" s="42"/>
      <c r="G1471" s="42"/>
      <c r="H1471" s="42"/>
      <c r="I1471" s="42"/>
      <c r="J1471" s="42"/>
      <c r="K1471" s="42"/>
      <c r="L1471" s="42"/>
      <c r="M1471" s="42"/>
      <c r="N1471" s="940"/>
      <c r="O1471" s="940"/>
      <c r="P1471" s="940"/>
    </row>
    <row r="1472" spans="1:16" ht="15.75" customHeight="1">
      <c r="A1472" s="42"/>
      <c r="B1472" s="42"/>
      <c r="C1472" s="42"/>
      <c r="D1472" s="42"/>
      <c r="E1472" s="42"/>
      <c r="F1472" s="42"/>
      <c r="G1472" s="42"/>
      <c r="H1472" s="42"/>
      <c r="I1472" s="42"/>
      <c r="J1472" s="42"/>
      <c r="K1472" s="42"/>
      <c r="L1472" s="42"/>
      <c r="M1472" s="42"/>
      <c r="N1472" s="940"/>
      <c r="O1472" s="940"/>
      <c r="P1472" s="940"/>
    </row>
    <row r="1473" spans="1:16" ht="15.75" customHeight="1">
      <c r="A1473" s="42"/>
      <c r="B1473" s="42"/>
      <c r="C1473" s="42"/>
      <c r="D1473" s="42"/>
      <c r="E1473" s="42"/>
      <c r="F1473" s="42"/>
      <c r="G1473" s="42"/>
      <c r="H1473" s="42"/>
      <c r="I1473" s="42"/>
      <c r="J1473" s="42"/>
      <c r="K1473" s="42"/>
      <c r="L1473" s="42"/>
      <c r="M1473" s="42"/>
      <c r="N1473" s="940"/>
      <c r="O1473" s="940"/>
      <c r="P1473" s="940"/>
    </row>
    <row r="1474" spans="1:16" ht="15.75" customHeight="1">
      <c r="A1474" s="42"/>
      <c r="B1474" s="42"/>
      <c r="C1474" s="42"/>
      <c r="D1474" s="42"/>
      <c r="E1474" s="42"/>
      <c r="F1474" s="42"/>
      <c r="G1474" s="42"/>
      <c r="H1474" s="42"/>
      <c r="I1474" s="42"/>
      <c r="J1474" s="42"/>
      <c r="K1474" s="42"/>
      <c r="L1474" s="42"/>
      <c r="M1474" s="42"/>
      <c r="N1474" s="940"/>
      <c r="O1474" s="940"/>
      <c r="P1474" s="940"/>
    </row>
    <row r="1475" spans="1:16" ht="15.75" customHeight="1">
      <c r="A1475" s="42"/>
      <c r="B1475" s="42"/>
      <c r="C1475" s="42"/>
      <c r="D1475" s="42"/>
      <c r="E1475" s="42"/>
      <c r="F1475" s="42"/>
      <c r="G1475" s="42"/>
      <c r="H1475" s="42"/>
      <c r="I1475" s="42"/>
      <c r="J1475" s="42"/>
      <c r="K1475" s="42"/>
      <c r="L1475" s="42"/>
      <c r="M1475" s="42"/>
      <c r="N1475" s="940"/>
      <c r="O1475" s="940"/>
      <c r="P1475" s="940"/>
    </row>
    <row r="1476" spans="1:16" ht="15.75" customHeight="1">
      <c r="A1476" s="42"/>
      <c r="B1476" s="42"/>
      <c r="C1476" s="42"/>
      <c r="D1476" s="42"/>
      <c r="E1476" s="42"/>
      <c r="F1476" s="42"/>
      <c r="G1476" s="42"/>
      <c r="H1476" s="42"/>
      <c r="I1476" s="42"/>
      <c r="J1476" s="42"/>
      <c r="K1476" s="42"/>
      <c r="L1476" s="42"/>
      <c r="M1476" s="42"/>
      <c r="N1476" s="940"/>
      <c r="O1476" s="940"/>
      <c r="P1476" s="940"/>
    </row>
    <row r="1477" spans="1:16" ht="15.75" customHeight="1">
      <c r="A1477" s="42"/>
      <c r="B1477" s="42"/>
      <c r="C1477" s="42"/>
      <c r="D1477" s="42"/>
      <c r="E1477" s="42"/>
      <c r="F1477" s="42"/>
      <c r="G1477" s="42"/>
      <c r="H1477" s="42"/>
      <c r="I1477" s="42"/>
      <c r="J1477" s="42"/>
      <c r="K1477" s="42"/>
      <c r="L1477" s="42"/>
      <c r="M1477" s="42"/>
      <c r="N1477" s="940"/>
      <c r="O1477" s="940"/>
      <c r="P1477" s="940"/>
    </row>
    <row r="1478" spans="1:16" ht="15.75" customHeight="1">
      <c r="A1478" s="42"/>
      <c r="B1478" s="42"/>
      <c r="C1478" s="42"/>
      <c r="D1478" s="42"/>
      <c r="E1478" s="42"/>
      <c r="F1478" s="42"/>
      <c r="G1478" s="42"/>
      <c r="H1478" s="42"/>
      <c r="I1478" s="42"/>
      <c r="J1478" s="42"/>
      <c r="K1478" s="42"/>
      <c r="L1478" s="42"/>
      <c r="M1478" s="42"/>
      <c r="N1478" s="940"/>
      <c r="O1478" s="940"/>
      <c r="P1478" s="940"/>
    </row>
    <row r="1479" spans="1:16" ht="15.75" customHeight="1">
      <c r="A1479" s="42"/>
      <c r="B1479" s="42"/>
      <c r="C1479" s="42"/>
      <c r="D1479" s="42"/>
      <c r="E1479" s="42"/>
      <c r="F1479" s="42"/>
      <c r="G1479" s="42"/>
      <c r="H1479" s="42"/>
      <c r="I1479" s="42"/>
      <c r="J1479" s="42"/>
      <c r="K1479" s="42"/>
      <c r="L1479" s="42"/>
      <c r="M1479" s="42"/>
      <c r="N1479" s="940"/>
      <c r="O1479" s="940"/>
      <c r="P1479" s="940"/>
    </row>
    <row r="1480" spans="1:16" ht="15.75" customHeight="1">
      <c r="A1480" s="42"/>
      <c r="B1480" s="42"/>
      <c r="C1480" s="42"/>
      <c r="D1480" s="42"/>
      <c r="E1480" s="42"/>
      <c r="F1480" s="42"/>
      <c r="G1480" s="42"/>
      <c r="H1480" s="42"/>
      <c r="I1480" s="42"/>
      <c r="J1480" s="42"/>
      <c r="K1480" s="42"/>
      <c r="L1480" s="42"/>
      <c r="M1480" s="42"/>
      <c r="N1480" s="940"/>
      <c r="O1480" s="940"/>
      <c r="P1480" s="940"/>
    </row>
    <row r="1481" spans="1:16" ht="15.75" customHeight="1">
      <c r="A1481" s="42"/>
      <c r="B1481" s="42"/>
      <c r="C1481" s="42"/>
      <c r="D1481" s="42"/>
      <c r="E1481" s="42"/>
      <c r="F1481" s="42"/>
      <c r="G1481" s="42"/>
      <c r="H1481" s="42"/>
      <c r="I1481" s="42"/>
      <c r="J1481" s="42"/>
      <c r="K1481" s="42"/>
      <c r="L1481" s="42"/>
      <c r="M1481" s="42"/>
      <c r="N1481" s="940"/>
      <c r="O1481" s="940"/>
      <c r="P1481" s="940"/>
    </row>
    <row r="1482" spans="1:16" ht="15.75" customHeight="1">
      <c r="A1482" s="42"/>
      <c r="B1482" s="42"/>
      <c r="C1482" s="42"/>
      <c r="D1482" s="42"/>
      <c r="E1482" s="42"/>
      <c r="F1482" s="42"/>
      <c r="G1482" s="42"/>
      <c r="H1482" s="42"/>
      <c r="I1482" s="42"/>
      <c r="J1482" s="42"/>
      <c r="K1482" s="42"/>
      <c r="L1482" s="42"/>
      <c r="M1482" s="42"/>
      <c r="N1482" s="940"/>
      <c r="O1482" s="940"/>
      <c r="P1482" s="940"/>
    </row>
    <row r="1483" spans="1:16" ht="15.75" customHeight="1">
      <c r="A1483" s="42"/>
      <c r="B1483" s="42"/>
      <c r="C1483" s="42"/>
      <c r="D1483" s="42"/>
      <c r="E1483" s="42"/>
      <c r="F1483" s="42"/>
      <c r="G1483" s="42"/>
      <c r="H1483" s="42"/>
      <c r="I1483" s="42"/>
      <c r="J1483" s="42"/>
      <c r="K1483" s="42"/>
      <c r="L1483" s="42"/>
      <c r="M1483" s="42"/>
      <c r="N1483" s="940"/>
      <c r="O1483" s="940"/>
      <c r="P1483" s="940"/>
    </row>
    <row r="1484" spans="1:16" ht="15.75" customHeight="1">
      <c r="A1484" s="42"/>
      <c r="B1484" s="42"/>
      <c r="C1484" s="42"/>
      <c r="D1484" s="42"/>
      <c r="E1484" s="42"/>
      <c r="F1484" s="42"/>
      <c r="G1484" s="42"/>
      <c r="H1484" s="42"/>
      <c r="I1484" s="42"/>
      <c r="J1484" s="42"/>
      <c r="K1484" s="42"/>
      <c r="L1484" s="42"/>
      <c r="M1484" s="42"/>
      <c r="N1484" s="940"/>
      <c r="O1484" s="940"/>
      <c r="P1484" s="940"/>
    </row>
    <row r="1485" spans="1:16" ht="15.75" customHeight="1">
      <c r="A1485" s="42"/>
      <c r="B1485" s="42"/>
      <c r="C1485" s="42"/>
      <c r="D1485" s="42"/>
      <c r="E1485" s="42"/>
      <c r="F1485" s="42"/>
      <c r="G1485" s="42"/>
      <c r="H1485" s="42"/>
      <c r="I1485" s="42"/>
      <c r="J1485" s="42"/>
      <c r="K1485" s="42"/>
      <c r="L1485" s="42"/>
      <c r="M1485" s="42"/>
      <c r="N1485" s="940"/>
      <c r="O1485" s="940"/>
      <c r="P1485" s="940"/>
    </row>
    <row r="1486" spans="1:16" ht="15.75" customHeight="1">
      <c r="A1486" s="42"/>
      <c r="B1486" s="42"/>
      <c r="C1486" s="42"/>
      <c r="D1486" s="42"/>
      <c r="E1486" s="42"/>
      <c r="F1486" s="42"/>
      <c r="G1486" s="42"/>
      <c r="H1486" s="42"/>
      <c r="I1486" s="42"/>
      <c r="J1486" s="42"/>
      <c r="K1486" s="42"/>
      <c r="L1486" s="42"/>
      <c r="M1486" s="42"/>
      <c r="N1486" s="940"/>
      <c r="O1486" s="940"/>
      <c r="P1486" s="940"/>
    </row>
    <row r="1487" spans="1:16" ht="15.75" customHeight="1">
      <c r="A1487" s="42"/>
      <c r="B1487" s="42"/>
      <c r="C1487" s="42"/>
      <c r="D1487" s="42"/>
      <c r="E1487" s="42"/>
      <c r="F1487" s="42"/>
      <c r="G1487" s="42"/>
      <c r="H1487" s="42"/>
      <c r="I1487" s="42"/>
      <c r="J1487" s="42"/>
      <c r="K1487" s="42"/>
      <c r="L1487" s="42"/>
      <c r="M1487" s="42"/>
      <c r="N1487" s="940"/>
      <c r="O1487" s="940"/>
      <c r="P1487" s="940"/>
    </row>
    <row r="1488" spans="1:16" ht="15.75" customHeight="1">
      <c r="A1488" s="42"/>
      <c r="B1488" s="42"/>
      <c r="C1488" s="42"/>
      <c r="D1488" s="42"/>
      <c r="E1488" s="42"/>
      <c r="F1488" s="42"/>
      <c r="G1488" s="42"/>
      <c r="H1488" s="42"/>
      <c r="I1488" s="42"/>
      <c r="J1488" s="42"/>
      <c r="K1488" s="42"/>
      <c r="L1488" s="42"/>
      <c r="M1488" s="42"/>
      <c r="N1488" s="940"/>
      <c r="O1488" s="940"/>
      <c r="P1488" s="940"/>
    </row>
    <row r="1489" spans="1:16" ht="15.75" customHeight="1">
      <c r="A1489" s="42"/>
      <c r="B1489" s="42"/>
      <c r="C1489" s="42"/>
      <c r="D1489" s="42"/>
      <c r="E1489" s="42"/>
      <c r="F1489" s="42"/>
      <c r="G1489" s="42"/>
      <c r="H1489" s="42"/>
      <c r="I1489" s="42"/>
      <c r="J1489" s="42"/>
      <c r="K1489" s="42"/>
      <c r="L1489" s="42"/>
      <c r="M1489" s="42"/>
      <c r="N1489" s="940"/>
      <c r="O1489" s="940"/>
      <c r="P1489" s="940"/>
    </row>
    <row r="1490" spans="1:16" ht="15.75" customHeight="1">
      <c r="A1490" s="42"/>
      <c r="B1490" s="42"/>
      <c r="C1490" s="42"/>
      <c r="D1490" s="42"/>
      <c r="E1490" s="42"/>
      <c r="F1490" s="42"/>
      <c r="G1490" s="42"/>
      <c r="H1490" s="42"/>
      <c r="I1490" s="42"/>
      <c r="J1490" s="42"/>
      <c r="K1490" s="42"/>
      <c r="L1490" s="42"/>
      <c r="M1490" s="42"/>
      <c r="N1490" s="940"/>
      <c r="O1490" s="940"/>
      <c r="P1490" s="940"/>
    </row>
    <row r="1491" spans="1:16" ht="15.75" customHeight="1">
      <c r="A1491" s="42"/>
      <c r="B1491" s="42"/>
      <c r="C1491" s="42"/>
      <c r="D1491" s="42"/>
      <c r="E1491" s="42"/>
      <c r="F1491" s="42"/>
      <c r="G1491" s="42"/>
      <c r="H1491" s="42"/>
      <c r="I1491" s="42"/>
      <c r="J1491" s="42"/>
      <c r="K1491" s="42"/>
      <c r="L1491" s="42"/>
      <c r="M1491" s="42"/>
      <c r="N1491" s="940"/>
      <c r="O1491" s="940"/>
      <c r="P1491" s="940"/>
    </row>
    <row r="1492" spans="1:16" ht="15.75" customHeight="1">
      <c r="A1492" s="42"/>
      <c r="B1492" s="42"/>
      <c r="C1492" s="42"/>
      <c r="D1492" s="42"/>
      <c r="E1492" s="42"/>
      <c r="F1492" s="42"/>
      <c r="G1492" s="42"/>
      <c r="H1492" s="42"/>
      <c r="I1492" s="42"/>
      <c r="J1492" s="42"/>
      <c r="K1492" s="42"/>
      <c r="L1492" s="42"/>
      <c r="M1492" s="42"/>
      <c r="N1492" s="940"/>
      <c r="O1492" s="940"/>
      <c r="P1492" s="940"/>
    </row>
    <row r="1493" spans="1:16" ht="15.75" customHeight="1">
      <c r="A1493" s="42"/>
      <c r="B1493" s="42"/>
      <c r="C1493" s="42"/>
      <c r="D1493" s="42"/>
      <c r="E1493" s="42"/>
      <c r="F1493" s="42"/>
      <c r="G1493" s="42"/>
      <c r="H1493" s="42"/>
      <c r="I1493" s="42"/>
      <c r="J1493" s="42"/>
      <c r="K1493" s="42"/>
      <c r="L1493" s="42"/>
      <c r="M1493" s="42"/>
      <c r="N1493" s="940"/>
      <c r="O1493" s="940"/>
      <c r="P1493" s="940"/>
    </row>
    <row r="1494" spans="1:16" ht="15.75" customHeight="1">
      <c r="A1494" s="42"/>
      <c r="B1494" s="42"/>
      <c r="C1494" s="42"/>
      <c r="D1494" s="42"/>
      <c r="E1494" s="42"/>
      <c r="F1494" s="42"/>
      <c r="G1494" s="42"/>
      <c r="H1494" s="42"/>
      <c r="I1494" s="42"/>
      <c r="J1494" s="42"/>
      <c r="K1494" s="42"/>
      <c r="L1494" s="42"/>
      <c r="M1494" s="42"/>
      <c r="N1494" s="940"/>
      <c r="O1494" s="940"/>
      <c r="P1494" s="940"/>
    </row>
    <row r="1495" spans="1:16" ht="15.75" customHeight="1">
      <c r="A1495" s="42"/>
      <c r="B1495" s="42"/>
      <c r="C1495" s="42"/>
      <c r="D1495" s="42"/>
      <c r="E1495" s="42"/>
      <c r="F1495" s="42"/>
      <c r="G1495" s="42"/>
      <c r="H1495" s="42"/>
      <c r="I1495" s="42"/>
      <c r="J1495" s="42"/>
      <c r="K1495" s="42"/>
      <c r="L1495" s="42"/>
      <c r="M1495" s="42"/>
      <c r="N1495" s="940"/>
      <c r="O1495" s="940"/>
      <c r="P1495" s="940"/>
    </row>
    <row r="1496" spans="1:16" ht="15.75" customHeight="1">
      <c r="A1496" s="42"/>
      <c r="B1496" s="42"/>
      <c r="C1496" s="42"/>
      <c r="D1496" s="42"/>
      <c r="E1496" s="42"/>
      <c r="F1496" s="42"/>
      <c r="G1496" s="42"/>
      <c r="H1496" s="42"/>
      <c r="I1496" s="42"/>
      <c r="J1496" s="42"/>
      <c r="K1496" s="42"/>
      <c r="L1496" s="42"/>
      <c r="M1496" s="42"/>
      <c r="N1496" s="940"/>
      <c r="O1496" s="940"/>
      <c r="P1496" s="940"/>
    </row>
    <row r="1497" spans="1:16" ht="15.75" customHeight="1">
      <c r="A1497" s="42"/>
      <c r="B1497" s="42"/>
      <c r="C1497" s="42"/>
      <c r="D1497" s="42"/>
      <c r="E1497" s="42"/>
      <c r="F1497" s="42"/>
      <c r="G1497" s="42"/>
      <c r="H1497" s="42"/>
      <c r="I1497" s="42"/>
      <c r="J1497" s="42"/>
      <c r="K1497" s="42"/>
      <c r="L1497" s="42"/>
      <c r="M1497" s="42"/>
      <c r="N1497" s="940"/>
      <c r="O1497" s="940"/>
      <c r="P1497" s="940"/>
    </row>
    <row r="1498" spans="1:16" ht="15.75" customHeight="1">
      <c r="A1498" s="42"/>
      <c r="B1498" s="42"/>
      <c r="C1498" s="42"/>
      <c r="D1498" s="42"/>
      <c r="E1498" s="42"/>
      <c r="F1498" s="42"/>
      <c r="G1498" s="42"/>
      <c r="H1498" s="42"/>
      <c r="I1498" s="42"/>
      <c r="J1498" s="42"/>
      <c r="K1498" s="42"/>
      <c r="L1498" s="42"/>
      <c r="M1498" s="42"/>
      <c r="N1498" s="940"/>
      <c r="O1498" s="940"/>
      <c r="P1498" s="940"/>
    </row>
    <row r="1499" spans="1:16" ht="15.75" customHeight="1">
      <c r="A1499" s="42"/>
      <c r="B1499" s="42"/>
      <c r="C1499" s="42"/>
      <c r="D1499" s="42"/>
      <c r="E1499" s="42"/>
      <c r="F1499" s="42"/>
      <c r="G1499" s="42"/>
      <c r="H1499" s="42"/>
      <c r="I1499" s="42"/>
      <c r="J1499" s="42"/>
      <c r="K1499" s="42"/>
      <c r="L1499" s="42"/>
      <c r="M1499" s="42"/>
      <c r="N1499" s="940"/>
      <c r="O1499" s="940"/>
      <c r="P1499" s="940"/>
    </row>
    <row r="1500" spans="1:16" ht="15.75" customHeight="1">
      <c r="A1500" s="42"/>
      <c r="B1500" s="42"/>
      <c r="C1500" s="42"/>
      <c r="D1500" s="42"/>
      <c r="E1500" s="42"/>
      <c r="F1500" s="42"/>
      <c r="G1500" s="42"/>
      <c r="H1500" s="42"/>
      <c r="I1500" s="42"/>
      <c r="J1500" s="42"/>
      <c r="K1500" s="42"/>
      <c r="L1500" s="42"/>
      <c r="M1500" s="42"/>
      <c r="N1500" s="940"/>
      <c r="O1500" s="940"/>
      <c r="P1500" s="940"/>
    </row>
    <row r="1501" spans="1:16" ht="15.75" customHeight="1">
      <c r="A1501" s="42"/>
      <c r="B1501" s="42"/>
      <c r="C1501" s="42"/>
      <c r="D1501" s="42"/>
      <c r="E1501" s="42"/>
      <c r="F1501" s="42"/>
      <c r="G1501" s="42"/>
      <c r="H1501" s="42"/>
      <c r="I1501" s="42"/>
      <c r="J1501" s="42"/>
      <c r="K1501" s="42"/>
      <c r="L1501" s="42"/>
      <c r="M1501" s="42"/>
      <c r="N1501" s="940"/>
      <c r="O1501" s="940"/>
      <c r="P1501" s="940"/>
    </row>
    <row r="1502" spans="1:16" ht="15.75" customHeight="1">
      <c r="A1502" s="42"/>
      <c r="B1502" s="42"/>
      <c r="C1502" s="42"/>
      <c r="D1502" s="42"/>
      <c r="E1502" s="42"/>
      <c r="F1502" s="42"/>
      <c r="G1502" s="42"/>
      <c r="H1502" s="42"/>
      <c r="I1502" s="42"/>
      <c r="J1502" s="42"/>
      <c r="K1502" s="42"/>
      <c r="L1502" s="42"/>
      <c r="M1502" s="42"/>
      <c r="N1502" s="940"/>
      <c r="O1502" s="940"/>
      <c r="P1502" s="940"/>
    </row>
    <row r="1503" spans="1:16" ht="15.75" customHeight="1">
      <c r="A1503" s="42"/>
      <c r="B1503" s="42"/>
      <c r="C1503" s="42"/>
      <c r="D1503" s="42"/>
      <c r="E1503" s="42"/>
      <c r="F1503" s="42"/>
      <c r="G1503" s="42"/>
      <c r="H1503" s="42"/>
      <c r="I1503" s="42"/>
      <c r="J1503" s="42"/>
      <c r="K1503" s="42"/>
      <c r="L1503" s="42"/>
      <c r="M1503" s="42"/>
      <c r="N1503" s="940"/>
      <c r="O1503" s="940"/>
      <c r="P1503" s="940"/>
    </row>
    <row r="1504" spans="1:16" ht="15.75" customHeight="1">
      <c r="A1504" s="42"/>
      <c r="B1504" s="42"/>
      <c r="C1504" s="42"/>
      <c r="D1504" s="42"/>
      <c r="E1504" s="42"/>
      <c r="F1504" s="42"/>
      <c r="G1504" s="42"/>
      <c r="H1504" s="42"/>
      <c r="I1504" s="42"/>
      <c r="J1504" s="42"/>
      <c r="K1504" s="42"/>
      <c r="L1504" s="42"/>
      <c r="M1504" s="42"/>
      <c r="N1504" s="940"/>
      <c r="O1504" s="940"/>
      <c r="P1504" s="940"/>
    </row>
    <row r="1505" spans="1:16" ht="15.75" customHeight="1">
      <c r="A1505" s="42"/>
      <c r="B1505" s="42"/>
      <c r="C1505" s="42"/>
      <c r="D1505" s="42"/>
      <c r="E1505" s="42"/>
      <c r="F1505" s="42"/>
      <c r="G1505" s="42"/>
      <c r="H1505" s="42"/>
      <c r="I1505" s="42"/>
      <c r="J1505" s="42"/>
      <c r="K1505" s="42"/>
      <c r="L1505" s="42"/>
      <c r="M1505" s="42"/>
      <c r="N1505" s="940"/>
      <c r="O1505" s="940"/>
      <c r="P1505" s="940"/>
    </row>
    <row r="1506" spans="1:16" ht="15.75" customHeight="1">
      <c r="A1506" s="42"/>
      <c r="B1506" s="42"/>
      <c r="C1506" s="42"/>
      <c r="D1506" s="42"/>
      <c r="E1506" s="42"/>
      <c r="F1506" s="42"/>
      <c r="G1506" s="42"/>
      <c r="H1506" s="42"/>
      <c r="I1506" s="42"/>
      <c r="J1506" s="42"/>
      <c r="K1506" s="42"/>
      <c r="L1506" s="42"/>
      <c r="M1506" s="42"/>
      <c r="N1506" s="940"/>
      <c r="O1506" s="940"/>
      <c r="P1506" s="940"/>
    </row>
    <row r="1507" spans="1:16" ht="15.75" customHeight="1">
      <c r="A1507" s="42"/>
      <c r="B1507" s="42"/>
      <c r="C1507" s="42"/>
      <c r="D1507" s="42"/>
      <c r="E1507" s="42"/>
      <c r="F1507" s="42"/>
      <c r="G1507" s="42"/>
      <c r="H1507" s="42"/>
      <c r="I1507" s="42"/>
      <c r="J1507" s="42"/>
      <c r="K1507" s="42"/>
      <c r="L1507" s="42"/>
      <c r="M1507" s="42"/>
      <c r="N1507" s="940"/>
      <c r="O1507" s="940"/>
      <c r="P1507" s="940"/>
    </row>
    <row r="1508" spans="1:16" ht="15.75" customHeight="1">
      <c r="A1508" s="42"/>
      <c r="B1508" s="42"/>
      <c r="C1508" s="42"/>
      <c r="D1508" s="42"/>
      <c r="E1508" s="42"/>
      <c r="F1508" s="42"/>
      <c r="G1508" s="42"/>
      <c r="H1508" s="42"/>
      <c r="I1508" s="42"/>
      <c r="J1508" s="42"/>
      <c r="K1508" s="42"/>
      <c r="L1508" s="42"/>
      <c r="M1508" s="42"/>
      <c r="N1508" s="940"/>
      <c r="O1508" s="940"/>
      <c r="P1508" s="940"/>
    </row>
    <row r="1509" spans="1:16" ht="15.75" customHeight="1">
      <c r="A1509" s="42"/>
      <c r="B1509" s="42"/>
      <c r="C1509" s="42"/>
      <c r="D1509" s="42"/>
      <c r="E1509" s="42"/>
      <c r="F1509" s="42"/>
      <c r="G1509" s="42"/>
      <c r="H1509" s="42"/>
      <c r="I1509" s="42"/>
      <c r="J1509" s="42"/>
      <c r="K1509" s="42"/>
      <c r="L1509" s="42"/>
      <c r="M1509" s="42"/>
      <c r="N1509" s="940"/>
      <c r="O1509" s="940"/>
      <c r="P1509" s="940"/>
    </row>
    <row r="1510" spans="1:16" ht="15.75" customHeight="1">
      <c r="A1510" s="42"/>
      <c r="B1510" s="42"/>
      <c r="C1510" s="42"/>
      <c r="D1510" s="42"/>
      <c r="E1510" s="42"/>
      <c r="F1510" s="42"/>
      <c r="G1510" s="42"/>
      <c r="H1510" s="42"/>
      <c r="I1510" s="42"/>
      <c r="J1510" s="42"/>
      <c r="K1510" s="42"/>
      <c r="L1510" s="42"/>
      <c r="M1510" s="42"/>
      <c r="N1510" s="940"/>
      <c r="O1510" s="940"/>
      <c r="P1510" s="940"/>
    </row>
    <row r="1511" spans="1:16" ht="15.75" customHeight="1">
      <c r="A1511" s="42"/>
      <c r="B1511" s="42"/>
      <c r="C1511" s="42"/>
      <c r="D1511" s="42"/>
      <c r="E1511" s="42"/>
      <c r="F1511" s="42"/>
      <c r="G1511" s="42"/>
      <c r="H1511" s="42"/>
      <c r="I1511" s="42"/>
      <c r="J1511" s="42"/>
      <c r="K1511" s="42"/>
      <c r="L1511" s="42"/>
      <c r="M1511" s="42"/>
      <c r="N1511" s="940"/>
      <c r="O1511" s="940"/>
      <c r="P1511" s="940"/>
    </row>
    <row r="1512" spans="1:16" ht="15.75" customHeight="1">
      <c r="A1512" s="42"/>
      <c r="B1512" s="42"/>
      <c r="C1512" s="42"/>
      <c r="D1512" s="42"/>
      <c r="E1512" s="42"/>
      <c r="F1512" s="42"/>
      <c r="G1512" s="42"/>
      <c r="H1512" s="42"/>
      <c r="I1512" s="42"/>
      <c r="J1512" s="42"/>
      <c r="K1512" s="42"/>
      <c r="L1512" s="42"/>
      <c r="M1512" s="42"/>
      <c r="N1512" s="940"/>
      <c r="O1512" s="940"/>
      <c r="P1512" s="940"/>
    </row>
    <row r="1513" spans="1:16" ht="15.75" customHeight="1">
      <c r="A1513" s="42"/>
      <c r="B1513" s="42"/>
      <c r="C1513" s="42"/>
      <c r="D1513" s="42"/>
      <c r="E1513" s="42"/>
      <c r="F1513" s="42"/>
      <c r="G1513" s="42"/>
      <c r="H1513" s="42"/>
      <c r="I1513" s="42"/>
      <c r="J1513" s="42"/>
      <c r="K1513" s="42"/>
      <c r="L1513" s="42"/>
      <c r="M1513" s="42"/>
      <c r="N1513" s="940"/>
      <c r="O1513" s="940"/>
      <c r="P1513" s="940"/>
    </row>
    <row r="1514" spans="1:16" ht="15.75" customHeight="1">
      <c r="A1514" s="42"/>
      <c r="B1514" s="42"/>
      <c r="C1514" s="42"/>
      <c r="D1514" s="42"/>
      <c r="E1514" s="42"/>
      <c r="F1514" s="42"/>
      <c r="G1514" s="42"/>
      <c r="H1514" s="42"/>
      <c r="I1514" s="42"/>
      <c r="J1514" s="42"/>
      <c r="K1514" s="42"/>
      <c r="L1514" s="42"/>
      <c r="M1514" s="42"/>
      <c r="N1514" s="940"/>
      <c r="O1514" s="940"/>
      <c r="P1514" s="940"/>
    </row>
    <row r="1515" spans="1:16" ht="15.75" customHeight="1">
      <c r="A1515" s="42"/>
      <c r="B1515" s="42"/>
      <c r="C1515" s="42"/>
      <c r="D1515" s="42"/>
      <c r="E1515" s="42"/>
      <c r="F1515" s="42"/>
      <c r="G1515" s="42"/>
      <c r="H1515" s="42"/>
      <c r="I1515" s="42"/>
      <c r="J1515" s="42"/>
      <c r="K1515" s="42"/>
      <c r="L1515" s="42"/>
      <c r="M1515" s="42"/>
      <c r="N1515" s="940"/>
      <c r="O1515" s="940"/>
      <c r="P1515" s="940"/>
    </row>
    <row r="1516" spans="1:16" ht="15.75" customHeight="1">
      <c r="A1516" s="42"/>
      <c r="B1516" s="42"/>
      <c r="C1516" s="42"/>
      <c r="D1516" s="42"/>
      <c r="E1516" s="42"/>
      <c r="F1516" s="42"/>
      <c r="G1516" s="42"/>
      <c r="H1516" s="42"/>
      <c r="I1516" s="42"/>
      <c r="J1516" s="42"/>
      <c r="K1516" s="42"/>
      <c r="L1516" s="42"/>
      <c r="M1516" s="42"/>
      <c r="N1516" s="940"/>
      <c r="O1516" s="940"/>
      <c r="P1516" s="940"/>
    </row>
    <row r="1517" spans="1:16" ht="15.75" customHeight="1">
      <c r="A1517" s="42"/>
      <c r="B1517" s="42"/>
      <c r="C1517" s="42"/>
      <c r="D1517" s="42"/>
      <c r="E1517" s="42"/>
      <c r="F1517" s="42"/>
      <c r="G1517" s="42"/>
      <c r="H1517" s="42"/>
      <c r="I1517" s="42"/>
      <c r="J1517" s="42"/>
      <c r="K1517" s="42"/>
      <c r="L1517" s="42"/>
      <c r="M1517" s="42"/>
      <c r="N1517" s="940"/>
      <c r="O1517" s="940"/>
      <c r="P1517" s="940"/>
    </row>
    <row r="1518" spans="1:16" ht="15.75" customHeight="1">
      <c r="A1518" s="42"/>
      <c r="B1518" s="42"/>
      <c r="C1518" s="42"/>
      <c r="D1518" s="42"/>
      <c r="E1518" s="42"/>
      <c r="F1518" s="42"/>
      <c r="G1518" s="42"/>
      <c r="H1518" s="42"/>
      <c r="I1518" s="42"/>
      <c r="J1518" s="42"/>
      <c r="K1518" s="42"/>
      <c r="L1518" s="42"/>
      <c r="M1518" s="42"/>
      <c r="N1518" s="940"/>
      <c r="O1518" s="940"/>
      <c r="P1518" s="940"/>
    </row>
    <row r="1519" spans="1:16" ht="15.75" customHeight="1">
      <c r="A1519" s="42"/>
      <c r="B1519" s="42"/>
      <c r="C1519" s="42"/>
      <c r="D1519" s="42"/>
      <c r="E1519" s="42"/>
      <c r="F1519" s="42"/>
      <c r="G1519" s="42"/>
      <c r="H1519" s="42"/>
      <c r="I1519" s="42"/>
      <c r="J1519" s="42"/>
      <c r="K1519" s="42"/>
      <c r="L1519" s="42"/>
      <c r="M1519" s="42"/>
      <c r="N1519" s="940"/>
      <c r="O1519" s="940"/>
      <c r="P1519" s="940"/>
    </row>
    <row r="1520" spans="1:16" ht="15.75" customHeight="1">
      <c r="A1520" s="42"/>
      <c r="B1520" s="42"/>
      <c r="C1520" s="42"/>
      <c r="D1520" s="42"/>
      <c r="E1520" s="42"/>
      <c r="F1520" s="42"/>
      <c r="G1520" s="42"/>
      <c r="H1520" s="42"/>
      <c r="I1520" s="42"/>
      <c r="J1520" s="42"/>
      <c r="K1520" s="42"/>
      <c r="L1520" s="42"/>
      <c r="M1520" s="42"/>
      <c r="N1520" s="940"/>
      <c r="O1520" s="940"/>
      <c r="P1520" s="940"/>
    </row>
    <row r="1521" spans="1:16" ht="15.75" customHeight="1">
      <c r="A1521" s="42"/>
      <c r="B1521" s="42"/>
      <c r="C1521" s="42"/>
      <c r="D1521" s="42"/>
      <c r="E1521" s="42"/>
      <c r="F1521" s="42"/>
      <c r="G1521" s="42"/>
      <c r="H1521" s="42"/>
      <c r="I1521" s="42"/>
      <c r="J1521" s="42"/>
      <c r="K1521" s="42"/>
      <c r="L1521" s="42"/>
      <c r="M1521" s="42"/>
      <c r="N1521" s="940"/>
      <c r="O1521" s="940"/>
      <c r="P1521" s="940"/>
    </row>
    <row r="1522" spans="1:16" ht="15.75" customHeight="1">
      <c r="A1522" s="42"/>
      <c r="B1522" s="42"/>
      <c r="C1522" s="42"/>
      <c r="D1522" s="42"/>
      <c r="E1522" s="42"/>
      <c r="F1522" s="42"/>
      <c r="G1522" s="42"/>
      <c r="H1522" s="42"/>
      <c r="I1522" s="42"/>
      <c r="J1522" s="42"/>
      <c r="K1522" s="42"/>
      <c r="L1522" s="42"/>
      <c r="M1522" s="42"/>
      <c r="N1522" s="940"/>
      <c r="O1522" s="940"/>
      <c r="P1522" s="940"/>
    </row>
    <row r="1523" spans="1:16" ht="15.75" customHeight="1">
      <c r="A1523" s="42"/>
      <c r="B1523" s="42"/>
      <c r="C1523" s="42"/>
      <c r="D1523" s="42"/>
      <c r="E1523" s="42"/>
      <c r="F1523" s="42"/>
      <c r="G1523" s="42"/>
      <c r="H1523" s="42"/>
      <c r="I1523" s="42"/>
      <c r="J1523" s="42"/>
      <c r="K1523" s="42"/>
      <c r="L1523" s="42"/>
      <c r="M1523" s="42"/>
      <c r="N1523" s="940"/>
      <c r="O1523" s="940"/>
      <c r="P1523" s="940"/>
    </row>
    <row r="1524" spans="1:16" ht="15.75" customHeight="1">
      <c r="A1524" s="42"/>
      <c r="B1524" s="42"/>
      <c r="C1524" s="42"/>
      <c r="D1524" s="42"/>
      <c r="E1524" s="42"/>
      <c r="F1524" s="42"/>
      <c r="G1524" s="42"/>
      <c r="H1524" s="42"/>
      <c r="I1524" s="42"/>
      <c r="J1524" s="42"/>
      <c r="K1524" s="42"/>
      <c r="L1524" s="42"/>
      <c r="M1524" s="42"/>
      <c r="N1524" s="940"/>
      <c r="O1524" s="940"/>
      <c r="P1524" s="940"/>
    </row>
    <row r="1525" spans="1:16" ht="15.75" customHeight="1">
      <c r="A1525" s="42"/>
      <c r="B1525" s="42"/>
      <c r="C1525" s="42"/>
      <c r="D1525" s="42"/>
      <c r="E1525" s="42"/>
      <c r="F1525" s="42"/>
      <c r="G1525" s="42"/>
      <c r="H1525" s="42"/>
      <c r="I1525" s="42"/>
      <c r="J1525" s="42"/>
      <c r="K1525" s="42"/>
      <c r="L1525" s="42"/>
      <c r="M1525" s="42"/>
      <c r="N1525" s="940"/>
      <c r="O1525" s="940"/>
      <c r="P1525" s="940"/>
    </row>
    <row r="1526" spans="1:16" ht="15.75" customHeight="1">
      <c r="A1526" s="42"/>
      <c r="B1526" s="42"/>
      <c r="C1526" s="42"/>
      <c r="D1526" s="42"/>
      <c r="E1526" s="42"/>
      <c r="F1526" s="42"/>
      <c r="G1526" s="42"/>
      <c r="H1526" s="42"/>
      <c r="I1526" s="42"/>
      <c r="J1526" s="42"/>
      <c r="K1526" s="42"/>
      <c r="L1526" s="42"/>
      <c r="M1526" s="42"/>
      <c r="N1526" s="940"/>
      <c r="O1526" s="940"/>
      <c r="P1526" s="940"/>
    </row>
    <row r="1527" spans="1:16" ht="15.75" customHeight="1">
      <c r="A1527" s="42"/>
      <c r="B1527" s="42"/>
      <c r="C1527" s="42"/>
      <c r="D1527" s="42"/>
      <c r="E1527" s="42"/>
      <c r="F1527" s="42"/>
      <c r="G1527" s="42"/>
      <c r="H1527" s="42"/>
      <c r="I1527" s="42"/>
      <c r="J1527" s="42"/>
      <c r="K1527" s="42"/>
      <c r="L1527" s="42"/>
      <c r="M1527" s="42"/>
      <c r="N1527" s="940"/>
      <c r="O1527" s="940"/>
      <c r="P1527" s="940"/>
    </row>
    <row r="1528" spans="1:16" ht="15.75" customHeight="1">
      <c r="A1528" s="42"/>
      <c r="B1528" s="42"/>
      <c r="C1528" s="42"/>
      <c r="D1528" s="42"/>
      <c r="E1528" s="42"/>
      <c r="F1528" s="42"/>
      <c r="G1528" s="42"/>
      <c r="H1528" s="42"/>
      <c r="I1528" s="42"/>
      <c r="J1528" s="42"/>
      <c r="K1528" s="42"/>
      <c r="L1528" s="42"/>
      <c r="M1528" s="42"/>
      <c r="N1528" s="940"/>
      <c r="O1528" s="940"/>
      <c r="P1528" s="940"/>
    </row>
    <row r="1529" spans="1:16" ht="15.75" customHeight="1">
      <c r="A1529" s="42"/>
      <c r="B1529" s="42"/>
      <c r="C1529" s="42"/>
      <c r="D1529" s="42"/>
      <c r="E1529" s="42"/>
      <c r="F1529" s="42"/>
      <c r="G1529" s="42"/>
      <c r="H1529" s="42"/>
      <c r="I1529" s="42"/>
      <c r="J1529" s="42"/>
      <c r="K1529" s="42"/>
      <c r="L1529" s="42"/>
      <c r="M1529" s="42"/>
      <c r="N1529" s="940"/>
      <c r="O1529" s="940"/>
      <c r="P1529" s="940"/>
    </row>
    <row r="1530" spans="1:16" ht="15.75" customHeight="1">
      <c r="A1530" s="42"/>
      <c r="B1530" s="42"/>
      <c r="C1530" s="42"/>
      <c r="D1530" s="42"/>
      <c r="E1530" s="42"/>
      <c r="F1530" s="42"/>
      <c r="G1530" s="42"/>
      <c r="H1530" s="42"/>
      <c r="I1530" s="42"/>
      <c r="J1530" s="42"/>
      <c r="K1530" s="42"/>
      <c r="L1530" s="42"/>
      <c r="M1530" s="42"/>
      <c r="N1530" s="940"/>
      <c r="O1530" s="940"/>
      <c r="P1530" s="940"/>
    </row>
    <row r="1531" spans="1:16" ht="15.75" customHeight="1">
      <c r="A1531" s="42"/>
      <c r="B1531" s="42"/>
      <c r="C1531" s="42"/>
      <c r="D1531" s="42"/>
      <c r="E1531" s="42"/>
      <c r="F1531" s="42"/>
      <c r="G1531" s="42"/>
      <c r="H1531" s="42"/>
      <c r="I1531" s="42"/>
      <c r="J1531" s="42"/>
      <c r="K1531" s="42"/>
      <c r="L1531" s="42"/>
      <c r="M1531" s="42"/>
      <c r="N1531" s="940"/>
      <c r="O1531" s="940"/>
      <c r="P1531" s="940"/>
    </row>
    <row r="1532" spans="1:16" ht="15.75" customHeight="1">
      <c r="A1532" s="42"/>
      <c r="B1532" s="42"/>
      <c r="C1532" s="42"/>
      <c r="D1532" s="42"/>
      <c r="E1532" s="42"/>
      <c r="F1532" s="42"/>
      <c r="G1532" s="42"/>
      <c r="H1532" s="42"/>
      <c r="I1532" s="42"/>
      <c r="J1532" s="42"/>
      <c r="K1532" s="42"/>
      <c r="L1532" s="42"/>
      <c r="M1532" s="42"/>
      <c r="N1532" s="940"/>
      <c r="O1532" s="940"/>
      <c r="P1532" s="940"/>
    </row>
    <row r="1533" spans="1:16" ht="15.75" customHeight="1">
      <c r="A1533" s="42"/>
      <c r="B1533" s="42"/>
      <c r="C1533" s="42"/>
      <c r="D1533" s="42"/>
      <c r="E1533" s="42"/>
      <c r="F1533" s="42"/>
      <c r="G1533" s="42"/>
      <c r="H1533" s="42"/>
      <c r="I1533" s="42"/>
      <c r="J1533" s="42"/>
      <c r="K1533" s="42"/>
      <c r="L1533" s="42"/>
      <c r="M1533" s="42"/>
      <c r="N1533" s="940"/>
      <c r="O1533" s="940"/>
      <c r="P1533" s="940"/>
    </row>
    <row r="1534" spans="1:16" ht="15.75" customHeight="1">
      <c r="A1534" s="42"/>
      <c r="B1534" s="42"/>
      <c r="C1534" s="42"/>
      <c r="D1534" s="42"/>
      <c r="E1534" s="42"/>
      <c r="F1534" s="42"/>
      <c r="G1534" s="42"/>
      <c r="H1534" s="42"/>
      <c r="I1534" s="42"/>
      <c r="J1534" s="42"/>
      <c r="K1534" s="42"/>
      <c r="L1534" s="42"/>
      <c r="M1534" s="42"/>
      <c r="N1534" s="940"/>
      <c r="O1534" s="940"/>
      <c r="P1534" s="940"/>
    </row>
    <row r="1535" spans="1:16" ht="15.75" customHeight="1">
      <c r="A1535" s="42"/>
      <c r="B1535" s="42"/>
      <c r="C1535" s="42"/>
      <c r="D1535" s="42"/>
      <c r="E1535" s="42"/>
      <c r="F1535" s="42"/>
      <c r="G1535" s="42"/>
      <c r="H1535" s="42"/>
      <c r="I1535" s="42"/>
      <c r="J1535" s="42"/>
      <c r="K1535" s="42"/>
      <c r="L1535" s="42"/>
      <c r="M1535" s="42"/>
      <c r="N1535" s="940"/>
      <c r="O1535" s="940"/>
      <c r="P1535" s="940"/>
    </row>
    <row r="1536" spans="1:16" ht="15.75" customHeight="1">
      <c r="A1536" s="42"/>
      <c r="B1536" s="42"/>
      <c r="C1536" s="42"/>
      <c r="D1536" s="42"/>
      <c r="E1536" s="42"/>
      <c r="F1536" s="42"/>
      <c r="G1536" s="42"/>
      <c r="H1536" s="42"/>
      <c r="I1536" s="42"/>
      <c r="J1536" s="42"/>
      <c r="K1536" s="42"/>
      <c r="L1536" s="42"/>
      <c r="M1536" s="42"/>
      <c r="N1536" s="940"/>
      <c r="O1536" s="940"/>
      <c r="P1536" s="940"/>
    </row>
    <row r="1537" spans="1:16" ht="15.75" customHeight="1">
      <c r="A1537" s="42"/>
      <c r="B1537" s="42"/>
      <c r="C1537" s="42"/>
      <c r="D1537" s="42"/>
      <c r="E1537" s="42"/>
      <c r="F1537" s="42"/>
      <c r="G1537" s="42"/>
      <c r="H1537" s="42"/>
      <c r="I1537" s="42"/>
      <c r="J1537" s="42"/>
      <c r="K1537" s="42"/>
      <c r="L1537" s="42"/>
      <c r="M1537" s="42"/>
      <c r="N1537" s="940"/>
      <c r="O1537" s="940"/>
      <c r="P1537" s="940"/>
    </row>
    <row r="1538" spans="1:16" ht="15.75" customHeight="1">
      <c r="A1538" s="42"/>
      <c r="B1538" s="42"/>
      <c r="C1538" s="42"/>
      <c r="D1538" s="42"/>
      <c r="E1538" s="42"/>
      <c r="F1538" s="42"/>
      <c r="G1538" s="42"/>
      <c r="H1538" s="42"/>
      <c r="I1538" s="42"/>
      <c r="J1538" s="42"/>
      <c r="K1538" s="42"/>
      <c r="L1538" s="42"/>
      <c r="M1538" s="42"/>
      <c r="N1538" s="940"/>
      <c r="O1538" s="940"/>
      <c r="P1538" s="940"/>
    </row>
    <row r="1539" spans="1:16" ht="15.75" customHeight="1">
      <c r="A1539" s="42"/>
      <c r="B1539" s="42"/>
      <c r="C1539" s="42"/>
      <c r="D1539" s="42"/>
      <c r="E1539" s="42"/>
      <c r="F1539" s="42"/>
      <c r="G1539" s="42"/>
      <c r="H1539" s="42"/>
      <c r="I1539" s="42"/>
      <c r="J1539" s="42"/>
      <c r="K1539" s="42"/>
      <c r="L1539" s="42"/>
      <c r="M1539" s="42"/>
      <c r="N1539" s="940"/>
      <c r="O1539" s="940"/>
      <c r="P1539" s="940"/>
    </row>
    <row r="1540" spans="1:16" ht="15.75" customHeight="1">
      <c r="A1540" s="42"/>
      <c r="B1540" s="42"/>
      <c r="C1540" s="42"/>
      <c r="D1540" s="42"/>
      <c r="E1540" s="42"/>
      <c r="F1540" s="42"/>
      <c r="G1540" s="42"/>
      <c r="H1540" s="42"/>
      <c r="I1540" s="42"/>
      <c r="J1540" s="42"/>
      <c r="K1540" s="42"/>
      <c r="L1540" s="42"/>
      <c r="M1540" s="42"/>
      <c r="N1540" s="940"/>
      <c r="O1540" s="940"/>
      <c r="P1540" s="940"/>
    </row>
    <row r="1541" spans="1:16" ht="15.75" customHeight="1">
      <c r="A1541" s="42"/>
      <c r="B1541" s="42"/>
      <c r="C1541" s="42"/>
      <c r="D1541" s="42"/>
      <c r="E1541" s="42"/>
      <c r="F1541" s="42"/>
      <c r="G1541" s="42"/>
      <c r="H1541" s="42"/>
      <c r="I1541" s="42"/>
      <c r="J1541" s="42"/>
      <c r="K1541" s="42"/>
      <c r="L1541" s="42"/>
      <c r="M1541" s="42"/>
      <c r="N1541" s="940"/>
      <c r="O1541" s="940"/>
      <c r="P1541" s="940"/>
    </row>
    <row r="1542" spans="1:16" ht="15.75" customHeight="1">
      <c r="A1542" s="42"/>
      <c r="B1542" s="42"/>
      <c r="C1542" s="42"/>
      <c r="D1542" s="42"/>
      <c r="E1542" s="42"/>
      <c r="F1542" s="42"/>
      <c r="G1542" s="42"/>
      <c r="H1542" s="42"/>
      <c r="I1542" s="42"/>
      <c r="J1542" s="42"/>
      <c r="K1542" s="42"/>
      <c r="L1542" s="42"/>
      <c r="M1542" s="42"/>
      <c r="N1542" s="940"/>
      <c r="O1542" s="940"/>
      <c r="P1542" s="940"/>
    </row>
    <row r="1543" spans="1:16" ht="15.75" customHeight="1">
      <c r="A1543" s="42"/>
      <c r="B1543" s="42"/>
      <c r="C1543" s="42"/>
      <c r="D1543" s="42"/>
      <c r="E1543" s="42"/>
      <c r="F1543" s="42"/>
      <c r="G1543" s="42"/>
      <c r="H1543" s="42"/>
      <c r="I1543" s="42"/>
      <c r="J1543" s="42"/>
      <c r="K1543" s="42"/>
      <c r="L1543" s="42"/>
      <c r="M1543" s="42"/>
      <c r="N1543" s="940"/>
      <c r="O1543" s="940"/>
      <c r="P1543" s="940"/>
    </row>
    <row r="1544" spans="1:16" ht="15.75" customHeight="1">
      <c r="A1544" s="42"/>
      <c r="B1544" s="42"/>
      <c r="C1544" s="42"/>
      <c r="D1544" s="42"/>
      <c r="E1544" s="42"/>
      <c r="F1544" s="42"/>
      <c r="G1544" s="42"/>
      <c r="H1544" s="42"/>
      <c r="I1544" s="42"/>
      <c r="J1544" s="42"/>
      <c r="K1544" s="42"/>
      <c r="L1544" s="42"/>
      <c r="M1544" s="42"/>
      <c r="N1544" s="940"/>
      <c r="O1544" s="940"/>
      <c r="P1544" s="940"/>
    </row>
    <row r="1545" spans="1:16" ht="15.75" customHeight="1">
      <c r="A1545" s="42"/>
      <c r="B1545" s="42"/>
      <c r="C1545" s="42"/>
      <c r="D1545" s="42"/>
      <c r="E1545" s="42"/>
      <c r="F1545" s="42"/>
      <c r="G1545" s="42"/>
      <c r="H1545" s="42"/>
      <c r="I1545" s="42"/>
      <c r="J1545" s="42"/>
      <c r="K1545" s="42"/>
      <c r="L1545" s="42"/>
      <c r="M1545" s="42"/>
      <c r="N1545" s="940"/>
      <c r="O1545" s="940"/>
      <c r="P1545" s="940"/>
    </row>
    <row r="1546" spans="1:16" ht="15.75" customHeight="1">
      <c r="A1546" s="42"/>
      <c r="B1546" s="42"/>
      <c r="C1546" s="42"/>
      <c r="D1546" s="42"/>
      <c r="E1546" s="42"/>
      <c r="F1546" s="42"/>
      <c r="G1546" s="42"/>
      <c r="H1546" s="42"/>
      <c r="I1546" s="42"/>
      <c r="J1546" s="42"/>
      <c r="K1546" s="42"/>
      <c r="L1546" s="42"/>
      <c r="M1546" s="42"/>
      <c r="N1546" s="940"/>
      <c r="O1546" s="940"/>
      <c r="P1546" s="940"/>
    </row>
    <row r="1547" spans="1:16" ht="15.75" customHeight="1">
      <c r="A1547" s="42"/>
      <c r="B1547" s="42"/>
      <c r="C1547" s="42"/>
      <c r="D1547" s="42"/>
      <c r="E1547" s="42"/>
      <c r="F1547" s="42"/>
      <c r="G1547" s="42"/>
      <c r="H1547" s="42"/>
      <c r="I1547" s="42"/>
      <c r="J1547" s="42"/>
      <c r="K1547" s="42"/>
      <c r="L1547" s="42"/>
      <c r="M1547" s="42"/>
      <c r="N1547" s="940"/>
      <c r="O1547" s="940"/>
      <c r="P1547" s="940"/>
    </row>
    <row r="1548" spans="1:16" ht="15.75" customHeight="1">
      <c r="A1548" s="42"/>
      <c r="B1548" s="42"/>
      <c r="C1548" s="42"/>
      <c r="D1548" s="42"/>
      <c r="E1548" s="42"/>
      <c r="F1548" s="42"/>
      <c r="G1548" s="42"/>
      <c r="H1548" s="42"/>
      <c r="I1548" s="42"/>
      <c r="J1548" s="42"/>
      <c r="K1548" s="42"/>
      <c r="L1548" s="42"/>
      <c r="M1548" s="42"/>
      <c r="N1548" s="940"/>
      <c r="O1548" s="940"/>
      <c r="P1548" s="940"/>
    </row>
    <row r="1549" spans="1:16" ht="15.75" customHeight="1">
      <c r="A1549" s="42"/>
      <c r="B1549" s="42"/>
      <c r="C1549" s="42"/>
      <c r="D1549" s="42"/>
      <c r="E1549" s="42"/>
      <c r="F1549" s="42"/>
      <c r="G1549" s="42"/>
      <c r="H1549" s="42"/>
      <c r="I1549" s="42"/>
      <c r="J1549" s="42"/>
      <c r="K1549" s="42"/>
      <c r="L1549" s="42"/>
      <c r="M1549" s="42"/>
      <c r="N1549" s="940"/>
      <c r="O1549" s="940"/>
      <c r="P1549" s="940"/>
    </row>
    <row r="1550" spans="1:16" ht="15.75" customHeight="1">
      <c r="A1550" s="42"/>
      <c r="B1550" s="42"/>
      <c r="C1550" s="42"/>
      <c r="D1550" s="42"/>
      <c r="E1550" s="42"/>
      <c r="F1550" s="42"/>
      <c r="G1550" s="42"/>
      <c r="H1550" s="42"/>
      <c r="I1550" s="42"/>
      <c r="J1550" s="42"/>
      <c r="K1550" s="42"/>
      <c r="L1550" s="42"/>
      <c r="M1550" s="42"/>
      <c r="N1550" s="940"/>
      <c r="O1550" s="940"/>
      <c r="P1550" s="940"/>
    </row>
    <row r="1551" spans="1:16" ht="15.75" customHeight="1">
      <c r="A1551" s="42"/>
      <c r="B1551" s="42"/>
      <c r="C1551" s="42"/>
      <c r="D1551" s="42"/>
      <c r="E1551" s="42"/>
      <c r="F1551" s="42"/>
      <c r="G1551" s="42"/>
      <c r="H1551" s="42"/>
      <c r="I1551" s="42"/>
      <c r="J1551" s="42"/>
      <c r="K1551" s="42"/>
      <c r="L1551" s="42"/>
      <c r="M1551" s="42"/>
      <c r="N1551" s="940"/>
      <c r="O1551" s="940"/>
      <c r="P1551" s="940"/>
    </row>
    <row r="1552" spans="1:16" ht="15.75" customHeight="1">
      <c r="A1552" s="42"/>
      <c r="B1552" s="42"/>
      <c r="C1552" s="42"/>
      <c r="D1552" s="42"/>
      <c r="E1552" s="42"/>
      <c r="F1552" s="42"/>
      <c r="G1552" s="42"/>
      <c r="H1552" s="42"/>
      <c r="I1552" s="42"/>
      <c r="J1552" s="42"/>
      <c r="K1552" s="42"/>
      <c r="L1552" s="42"/>
      <c r="M1552" s="42"/>
      <c r="N1552" s="940"/>
      <c r="O1552" s="940"/>
      <c r="P1552" s="940"/>
    </row>
    <row r="1553" spans="1:16" ht="15.75" customHeight="1">
      <c r="A1553" s="42"/>
      <c r="B1553" s="42"/>
      <c r="C1553" s="42"/>
      <c r="D1553" s="42"/>
      <c r="E1553" s="42"/>
      <c r="F1553" s="42"/>
      <c r="G1553" s="42"/>
      <c r="H1553" s="42"/>
      <c r="I1553" s="42"/>
      <c r="J1553" s="42"/>
      <c r="K1553" s="42"/>
      <c r="L1553" s="42"/>
      <c r="M1553" s="42"/>
      <c r="N1553" s="940"/>
      <c r="O1553" s="940"/>
      <c r="P1553" s="940"/>
    </row>
    <row r="1554" spans="1:16" ht="15.75" customHeight="1">
      <c r="A1554" s="42"/>
      <c r="B1554" s="42"/>
      <c r="C1554" s="42"/>
      <c r="D1554" s="42"/>
      <c r="E1554" s="42"/>
      <c r="F1554" s="42"/>
      <c r="G1554" s="42"/>
      <c r="H1554" s="42"/>
      <c r="I1554" s="42"/>
      <c r="J1554" s="42"/>
      <c r="K1554" s="42"/>
      <c r="L1554" s="42"/>
      <c r="M1554" s="42"/>
      <c r="N1554" s="940"/>
      <c r="O1554" s="940"/>
      <c r="P1554" s="940"/>
    </row>
    <row r="1555" spans="1:16" ht="15.75" customHeight="1">
      <c r="A1555" s="42"/>
      <c r="B1555" s="42"/>
      <c r="C1555" s="42"/>
      <c r="D1555" s="42"/>
      <c r="E1555" s="42"/>
      <c r="F1555" s="42"/>
      <c r="G1555" s="42"/>
      <c r="H1555" s="42"/>
      <c r="I1555" s="42"/>
      <c r="J1555" s="42"/>
      <c r="K1555" s="42"/>
      <c r="L1555" s="42"/>
      <c r="M1555" s="42"/>
      <c r="N1555" s="940"/>
      <c r="O1555" s="940"/>
      <c r="P1555" s="940"/>
    </row>
  </sheetData>
  <mergeCells count="29">
    <mergeCell ref="A458:A462"/>
    <mergeCell ref="A463:A467"/>
    <mergeCell ref="A293:A297"/>
    <mergeCell ref="A3:A7"/>
    <mergeCell ref="A308:A312"/>
    <mergeCell ref="A313:A317"/>
    <mergeCell ref="A453:A457"/>
    <mergeCell ref="A468:A472"/>
    <mergeCell ref="A488:A492"/>
    <mergeCell ref="A493:A497"/>
    <mergeCell ref="A498:A502"/>
    <mergeCell ref="A478:A482"/>
    <mergeCell ref="A483:A487"/>
    <mergeCell ref="A473:A477"/>
    <mergeCell ref="A528:A532"/>
    <mergeCell ref="A523:A527"/>
    <mergeCell ref="A503:A507"/>
    <mergeCell ref="A568:A572"/>
    <mergeCell ref="A573:A577"/>
    <mergeCell ref="A558:A562"/>
    <mergeCell ref="A563:A567"/>
    <mergeCell ref="A513:A517"/>
    <mergeCell ref="A508:A512"/>
    <mergeCell ref="A518:A522"/>
    <mergeCell ref="A553:A557"/>
    <mergeCell ref="A543:A547"/>
    <mergeCell ref="A548:A552"/>
    <mergeCell ref="A533:A537"/>
    <mergeCell ref="A538:A54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6D7A8"/>
  </sheetPr>
  <dimension ref="A1:O110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11.7109375" customWidth="1"/>
    <col min="4" max="4" width="10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  <col min="13" max="15" width="10.85546875" customWidth="1"/>
  </cols>
  <sheetData>
    <row r="1" spans="1:15" ht="18.75" customHeight="1">
      <c r="A1" s="822" t="s">
        <v>143</v>
      </c>
      <c r="B1" s="822" t="s">
        <v>4</v>
      </c>
      <c r="C1" s="823" t="s">
        <v>7</v>
      </c>
      <c r="D1" s="823" t="s">
        <v>9</v>
      </c>
      <c r="E1" s="823" t="s">
        <v>10</v>
      </c>
      <c r="F1" s="823" t="s">
        <v>11</v>
      </c>
      <c r="G1" s="823" t="s">
        <v>12</v>
      </c>
      <c r="H1" s="823" t="s">
        <v>13</v>
      </c>
      <c r="I1" s="823" t="s">
        <v>183</v>
      </c>
      <c r="J1" s="823" t="s">
        <v>14</v>
      </c>
      <c r="K1" s="823" t="s">
        <v>15</v>
      </c>
      <c r="L1" s="823" t="s">
        <v>16</v>
      </c>
      <c r="M1" s="824"/>
      <c r="N1" s="824"/>
      <c r="O1" s="824"/>
    </row>
    <row r="2" spans="1:15">
      <c r="A2" s="823"/>
      <c r="B2" s="826"/>
      <c r="C2" s="826" t="s">
        <v>184</v>
      </c>
      <c r="D2" s="823"/>
      <c r="E2" s="823"/>
      <c r="F2" s="823"/>
      <c r="G2" s="823"/>
      <c r="H2" s="823"/>
      <c r="I2" s="823"/>
      <c r="J2" s="823"/>
      <c r="K2" s="823"/>
      <c r="L2" s="823"/>
      <c r="M2" s="828"/>
      <c r="N2" s="828"/>
      <c r="O2" s="828"/>
    </row>
    <row r="3" spans="1:15">
      <c r="A3" s="830">
        <f>'Today''s Prices'!G1</f>
        <v>43661</v>
      </c>
      <c r="B3" s="832" t="s">
        <v>97</v>
      </c>
      <c r="C3" s="834">
        <f>Computations!BP8</f>
        <v>0</v>
      </c>
      <c r="D3" s="834">
        <f>Computations!BP17</f>
        <v>0</v>
      </c>
      <c r="E3" s="834">
        <f>Computations!BP26</f>
        <v>0</v>
      </c>
      <c r="F3" s="834">
        <f>Computations!BP35</f>
        <v>0</v>
      </c>
      <c r="G3" s="834">
        <f>Computations!BP44</f>
        <v>0</v>
      </c>
      <c r="H3" s="834">
        <f>Computations!BP53</f>
        <v>0</v>
      </c>
      <c r="I3" s="836"/>
      <c r="J3" s="838">
        <f>AVERAGE(C3,D3,E3,F3,G3,H3)</f>
        <v>0</v>
      </c>
      <c r="K3" s="838">
        <f>MAX(C3,D3,E3,F3,G3,H3)</f>
        <v>0</v>
      </c>
      <c r="L3" s="838">
        <f>MIN(C3,D3,E3,F3,G3,H3)</f>
        <v>0</v>
      </c>
      <c r="M3" s="828"/>
      <c r="N3" s="828"/>
      <c r="O3" s="828"/>
    </row>
    <row r="4" spans="1:15" outlineLevel="1">
      <c r="A4" s="830">
        <v>43517</v>
      </c>
      <c r="B4" s="832" t="s">
        <v>97</v>
      </c>
      <c r="C4" s="834">
        <v>26.444444444444443</v>
      </c>
      <c r="D4" s="834">
        <v>26.444444444444443</v>
      </c>
      <c r="E4" s="834">
        <v>25.777777777777775</v>
      </c>
      <c r="F4" s="834">
        <v>29.777777777777782</v>
      </c>
      <c r="G4" s="834">
        <v>28.666666666666668</v>
      </c>
      <c r="H4" s="834">
        <v>25.777777777777775</v>
      </c>
      <c r="I4" s="836"/>
      <c r="J4" s="838">
        <v>27.148148148148149</v>
      </c>
      <c r="K4" s="838">
        <v>29.777777777777782</v>
      </c>
      <c r="L4" s="838">
        <v>25.777777777777775</v>
      </c>
      <c r="M4" s="828"/>
      <c r="N4" s="828"/>
      <c r="O4" s="828"/>
    </row>
    <row r="5" spans="1:15" outlineLevel="1">
      <c r="A5" s="707">
        <v>43511</v>
      </c>
      <c r="B5" s="832" t="s">
        <v>97</v>
      </c>
      <c r="C5" s="834">
        <v>25.333333333333332</v>
      </c>
      <c r="D5" s="834">
        <v>25.333333333333332</v>
      </c>
      <c r="E5" s="834">
        <v>25.777777777777775</v>
      </c>
      <c r="F5" s="834">
        <v>29.777777777777782</v>
      </c>
      <c r="G5" s="834">
        <v>28.666666666666668</v>
      </c>
      <c r="H5" s="834">
        <v>25.777777777777775</v>
      </c>
      <c r="I5" s="836"/>
      <c r="J5" s="838">
        <v>26.777777777777775</v>
      </c>
      <c r="K5" s="838">
        <v>29.777777777777782</v>
      </c>
      <c r="L5" s="838">
        <v>25.333333333333332</v>
      </c>
      <c r="M5" s="828"/>
      <c r="N5" s="828"/>
      <c r="O5" s="828"/>
    </row>
    <row r="6" spans="1:15" outlineLevel="1">
      <c r="A6" s="707">
        <v>43510</v>
      </c>
      <c r="B6" s="832" t="s">
        <v>97</v>
      </c>
      <c r="C6" s="834">
        <v>25.333333333333332</v>
      </c>
      <c r="D6" s="834">
        <v>25.333333333333332</v>
      </c>
      <c r="E6" s="834">
        <v>25.777777777777775</v>
      </c>
      <c r="F6" s="834">
        <v>29.777777777777782</v>
      </c>
      <c r="G6" s="834">
        <v>28.666666666666668</v>
      </c>
      <c r="H6" s="834">
        <v>25.777777777777775</v>
      </c>
      <c r="I6" s="836"/>
      <c r="J6" s="838">
        <v>26.777777777777775</v>
      </c>
      <c r="K6" s="838">
        <v>29.777777777777782</v>
      </c>
      <c r="L6" s="838">
        <v>25.333333333333332</v>
      </c>
      <c r="M6" s="828"/>
      <c r="N6" s="828"/>
      <c r="O6" s="828"/>
    </row>
    <row r="7" spans="1:15" outlineLevel="1">
      <c r="A7" s="707">
        <v>43509</v>
      </c>
      <c r="B7" s="832" t="s">
        <v>97</v>
      </c>
      <c r="C7" s="834">
        <v>25.333333333333332</v>
      </c>
      <c r="D7" s="834">
        <v>25.333333333333332</v>
      </c>
      <c r="E7" s="834">
        <v>25.777777777777775</v>
      </c>
      <c r="F7" s="834">
        <v>29.777777777777782</v>
      </c>
      <c r="G7" s="834">
        <v>28.666666666666668</v>
      </c>
      <c r="H7" s="834">
        <v>25.777777777777775</v>
      </c>
      <c r="I7" s="836"/>
      <c r="J7" s="838">
        <v>26.777777777777775</v>
      </c>
      <c r="K7" s="838">
        <v>29.777777777777782</v>
      </c>
      <c r="L7" s="838">
        <v>25.333333333333332</v>
      </c>
      <c r="M7" s="828"/>
      <c r="N7" s="828"/>
      <c r="O7" s="828"/>
    </row>
    <row r="8" spans="1:15" outlineLevel="1">
      <c r="A8" s="707">
        <v>43508</v>
      </c>
      <c r="B8" s="832" t="s">
        <v>97</v>
      </c>
      <c r="C8" s="834">
        <v>25.333333333333332</v>
      </c>
      <c r="D8" s="834">
        <v>25.333333333333332</v>
      </c>
      <c r="E8" s="834">
        <v>25.777777777777775</v>
      </c>
      <c r="F8" s="834">
        <v>29.777777777777782</v>
      </c>
      <c r="G8" s="834">
        <v>28.666666666666668</v>
      </c>
      <c r="H8" s="834">
        <v>25.777777777777775</v>
      </c>
      <c r="I8" s="836"/>
      <c r="J8" s="838">
        <v>26.777777777777775</v>
      </c>
      <c r="K8" s="838">
        <v>29.777777777777782</v>
      </c>
      <c r="L8" s="838">
        <v>25.333333333333332</v>
      </c>
      <c r="M8" s="828"/>
      <c r="N8" s="828"/>
      <c r="O8" s="828"/>
    </row>
    <row r="9" spans="1:15" outlineLevel="1">
      <c r="A9" s="707">
        <v>43507</v>
      </c>
      <c r="B9" s="832" t="s">
        <v>97</v>
      </c>
      <c r="C9" s="834">
        <v>25.333333333333332</v>
      </c>
      <c r="D9" s="834">
        <v>25.333333333333332</v>
      </c>
      <c r="E9" s="834">
        <v>25.777777777777775</v>
      </c>
      <c r="F9" s="834">
        <v>29.777777777777782</v>
      </c>
      <c r="G9" s="834">
        <v>28.666666666666668</v>
      </c>
      <c r="H9" s="834">
        <v>25.777777777777775</v>
      </c>
      <c r="I9" s="836"/>
      <c r="J9" s="838">
        <v>26.777777777777775</v>
      </c>
      <c r="K9" s="838">
        <v>29.777777777777782</v>
      </c>
      <c r="L9" s="838">
        <v>25.333333333333332</v>
      </c>
      <c r="M9" s="828"/>
      <c r="N9" s="828"/>
      <c r="O9" s="828"/>
    </row>
    <row r="10" spans="1:15" outlineLevel="1">
      <c r="A10" s="707">
        <v>43504</v>
      </c>
      <c r="B10" s="832" t="s">
        <v>97</v>
      </c>
      <c r="C10" s="834">
        <v>25.333333333333332</v>
      </c>
      <c r="D10" s="834">
        <v>25.333333333333332</v>
      </c>
      <c r="E10" s="834">
        <v>25.777777777777775</v>
      </c>
      <c r="F10" s="834">
        <v>29.777777777777782</v>
      </c>
      <c r="G10" s="834">
        <v>28.666666666666668</v>
      </c>
      <c r="H10" s="834">
        <v>25.777777777777775</v>
      </c>
      <c r="I10" s="836"/>
      <c r="J10" s="838">
        <v>26.777777777777775</v>
      </c>
      <c r="K10" s="838">
        <v>29.777777777777782</v>
      </c>
      <c r="L10" s="838">
        <v>25.333333333333332</v>
      </c>
      <c r="M10" s="828"/>
      <c r="N10" s="828"/>
      <c r="O10" s="828"/>
    </row>
    <row r="11" spans="1:15" outlineLevel="1">
      <c r="A11" s="707">
        <v>43503</v>
      </c>
      <c r="B11" s="832" t="s">
        <v>97</v>
      </c>
      <c r="C11" s="834">
        <v>25.333333333333332</v>
      </c>
      <c r="D11" s="834">
        <v>25.333333333333332</v>
      </c>
      <c r="E11" s="834">
        <v>25.777777777777775</v>
      </c>
      <c r="F11" s="834">
        <v>28.888888888888889</v>
      </c>
      <c r="G11" s="834">
        <v>28.222222222222225</v>
      </c>
      <c r="H11" s="834">
        <v>25.777777777777775</v>
      </c>
      <c r="I11" s="836"/>
      <c r="J11" s="838">
        <v>26.555555555555554</v>
      </c>
      <c r="K11" s="838">
        <v>28.888888888888889</v>
      </c>
      <c r="L11" s="838">
        <v>25.333333333333332</v>
      </c>
      <c r="M11" s="828"/>
      <c r="N11" s="828"/>
      <c r="O11" s="828"/>
    </row>
    <row r="12" spans="1:15" outlineLevel="1">
      <c r="A12" s="707">
        <v>43502</v>
      </c>
      <c r="B12" s="832" t="s">
        <v>97</v>
      </c>
      <c r="C12" s="834">
        <v>25.333333333333332</v>
      </c>
      <c r="D12" s="834">
        <v>25.333333333333332</v>
      </c>
      <c r="E12" s="834">
        <v>25.777777777777775</v>
      </c>
      <c r="F12" s="834">
        <v>28.888888888888889</v>
      </c>
      <c r="G12" s="834">
        <v>28.222222222222225</v>
      </c>
      <c r="H12" s="834">
        <v>25.777777777777775</v>
      </c>
      <c r="I12" s="836"/>
      <c r="J12" s="838">
        <v>26.555555555555554</v>
      </c>
      <c r="K12" s="838">
        <v>28.888888888888889</v>
      </c>
      <c r="L12" s="838">
        <v>25.333333333333332</v>
      </c>
      <c r="M12" s="828"/>
      <c r="N12" s="828"/>
      <c r="O12" s="828"/>
    </row>
    <row r="13" spans="1:15" outlineLevel="1">
      <c r="A13" s="707">
        <v>43501</v>
      </c>
      <c r="B13" s="832" t="s">
        <v>97</v>
      </c>
      <c r="C13" s="834">
        <v>25.333333333333332</v>
      </c>
      <c r="D13" s="834">
        <v>25.333333333333332</v>
      </c>
      <c r="E13" s="834">
        <v>25.777777777777775</v>
      </c>
      <c r="F13" s="834">
        <v>28.888888888888889</v>
      </c>
      <c r="G13" s="834">
        <v>28.222222222222225</v>
      </c>
      <c r="H13" s="834">
        <v>25.777777777777775</v>
      </c>
      <c r="I13" s="836"/>
      <c r="J13" s="838">
        <v>26.555555555555554</v>
      </c>
      <c r="K13" s="838">
        <v>28.888888888888889</v>
      </c>
      <c r="L13" s="838">
        <v>25.333333333333332</v>
      </c>
      <c r="M13" s="828"/>
      <c r="N13" s="828"/>
      <c r="O13" s="828"/>
    </row>
    <row r="14" spans="1:15" outlineLevel="1">
      <c r="A14" s="707">
        <v>43500</v>
      </c>
      <c r="B14" s="832" t="s">
        <v>97</v>
      </c>
      <c r="C14" s="834">
        <v>25.333333333333332</v>
      </c>
      <c r="D14" s="834">
        <v>25.333333333333332</v>
      </c>
      <c r="E14" s="834">
        <v>25.777777777777775</v>
      </c>
      <c r="F14" s="834">
        <v>28.888888888888889</v>
      </c>
      <c r="G14" s="834">
        <v>28.222222222222225</v>
      </c>
      <c r="H14" s="834">
        <v>25.777777777777775</v>
      </c>
      <c r="I14" s="836"/>
      <c r="J14" s="838">
        <v>26.555555555555554</v>
      </c>
      <c r="K14" s="838">
        <v>28.888888888888889</v>
      </c>
      <c r="L14" s="838">
        <v>25.333333333333332</v>
      </c>
      <c r="M14" s="828"/>
      <c r="N14" s="828"/>
      <c r="O14" s="828"/>
    </row>
    <row r="15" spans="1:15" outlineLevel="1">
      <c r="A15" s="707">
        <v>43497</v>
      </c>
      <c r="B15" s="832" t="s">
        <v>97</v>
      </c>
      <c r="C15" s="834">
        <v>27.333333333333332</v>
      </c>
      <c r="D15" s="834">
        <v>30.444444444444446</v>
      </c>
      <c r="E15" s="834">
        <v>29.333333333333332</v>
      </c>
      <c r="F15" s="834">
        <v>28.888888888888889</v>
      </c>
      <c r="G15" s="834">
        <v>28.666666666666668</v>
      </c>
      <c r="H15" s="834">
        <v>26.888888888888889</v>
      </c>
      <c r="I15" s="836"/>
      <c r="J15" s="838">
        <v>28.592592592592592</v>
      </c>
      <c r="K15" s="838">
        <v>30.444444444444446</v>
      </c>
      <c r="L15" s="838">
        <v>26.888888888888889</v>
      </c>
      <c r="M15" s="828"/>
      <c r="N15" s="828"/>
      <c r="O15" s="828"/>
    </row>
    <row r="16" spans="1:15" outlineLevel="1">
      <c r="A16" s="707">
        <v>43496</v>
      </c>
      <c r="B16" s="832" t="s">
        <v>97</v>
      </c>
      <c r="C16" s="834">
        <v>27.333333333333332</v>
      </c>
      <c r="D16" s="834">
        <v>30.444444444444446</v>
      </c>
      <c r="E16" s="834">
        <v>29.333333333333332</v>
      </c>
      <c r="F16" s="834">
        <v>28.888888888888889</v>
      </c>
      <c r="G16" s="834">
        <v>28.666666666666668</v>
      </c>
      <c r="H16" s="834">
        <v>26.888888888888889</v>
      </c>
      <c r="I16" s="836"/>
      <c r="J16" s="838">
        <v>28.592592592592592</v>
      </c>
      <c r="K16" s="838">
        <v>30.444444444444446</v>
      </c>
      <c r="L16" s="838">
        <v>26.888888888888889</v>
      </c>
      <c r="M16" s="828"/>
      <c r="N16" s="828"/>
      <c r="O16" s="828"/>
    </row>
    <row r="17" spans="1:15" outlineLevel="1">
      <c r="A17" s="707">
        <v>43495</v>
      </c>
      <c r="B17" s="832" t="s">
        <v>97</v>
      </c>
      <c r="C17" s="834">
        <v>27.333333333333332</v>
      </c>
      <c r="D17" s="834">
        <v>30.444444444444446</v>
      </c>
      <c r="E17" s="834">
        <v>29.333333333333332</v>
      </c>
      <c r="F17" s="834">
        <v>28.888888888888889</v>
      </c>
      <c r="G17" s="834">
        <v>28.666666666666668</v>
      </c>
      <c r="H17" s="834">
        <v>26.888888888888889</v>
      </c>
      <c r="I17" s="836"/>
      <c r="J17" s="838">
        <v>28.592592592592592</v>
      </c>
      <c r="K17" s="838">
        <v>30.444444444444446</v>
      </c>
      <c r="L17" s="838">
        <v>26.888888888888889</v>
      </c>
      <c r="M17" s="828"/>
      <c r="N17" s="828"/>
      <c r="O17" s="828"/>
    </row>
    <row r="18" spans="1:15" outlineLevel="1">
      <c r="A18" s="707">
        <v>43494</v>
      </c>
      <c r="B18" s="832" t="s">
        <v>97</v>
      </c>
      <c r="C18" s="834">
        <v>27.333333333333332</v>
      </c>
      <c r="D18" s="834">
        <v>30.444444444444446</v>
      </c>
      <c r="E18" s="834">
        <v>29.333333333333332</v>
      </c>
      <c r="F18" s="834">
        <v>28.888888888888889</v>
      </c>
      <c r="G18" s="834">
        <v>28.666666666666668</v>
      </c>
      <c r="H18" s="834">
        <v>26.888888888888889</v>
      </c>
      <c r="I18" s="836"/>
      <c r="J18" s="838">
        <v>28.592592592592592</v>
      </c>
      <c r="K18" s="838">
        <v>30.444444444444446</v>
      </c>
      <c r="L18" s="838">
        <v>26.888888888888889</v>
      </c>
      <c r="M18" s="828"/>
      <c r="N18" s="828"/>
      <c r="O18" s="828"/>
    </row>
    <row r="19" spans="1:15" outlineLevel="1">
      <c r="A19" s="707">
        <v>43493</v>
      </c>
      <c r="B19" s="832" t="s">
        <v>97</v>
      </c>
      <c r="C19" s="834">
        <v>25.333333333333332</v>
      </c>
      <c r="D19" s="834">
        <v>27.111111111111111</v>
      </c>
      <c r="E19" s="834">
        <v>25.111111111111114</v>
      </c>
      <c r="F19" s="834">
        <v>26.888888888888889</v>
      </c>
      <c r="G19" s="834">
        <v>26.666666666666668</v>
      </c>
      <c r="H19" s="834">
        <v>26.888888888888889</v>
      </c>
      <c r="I19" s="836"/>
      <c r="J19" s="838">
        <v>26.333333333333332</v>
      </c>
      <c r="K19" s="838">
        <v>27.111111111111111</v>
      </c>
      <c r="L19" s="838">
        <v>25.111111111111114</v>
      </c>
      <c r="M19" s="828"/>
      <c r="N19" s="828"/>
      <c r="O19" s="828"/>
    </row>
    <row r="20" spans="1:15" outlineLevel="1">
      <c r="A20" s="707">
        <v>43490</v>
      </c>
      <c r="B20" s="832" t="s">
        <v>97</v>
      </c>
      <c r="C20" s="834">
        <v>38.888888888888886</v>
      </c>
      <c r="D20" s="834">
        <v>41.111111111111114</v>
      </c>
      <c r="E20" s="834">
        <v>40</v>
      </c>
      <c r="F20" s="834">
        <v>41.111111111111114</v>
      </c>
      <c r="G20" s="834">
        <v>40</v>
      </c>
      <c r="H20" s="834">
        <v>37.777777777777779</v>
      </c>
      <c r="I20" s="836"/>
      <c r="J20" s="838">
        <v>39.814814814814817</v>
      </c>
      <c r="K20" s="838">
        <v>41.111111111111114</v>
      </c>
      <c r="L20" s="838">
        <v>37.777777777777779</v>
      </c>
      <c r="M20" s="828"/>
      <c r="N20" s="828"/>
      <c r="O20" s="828"/>
    </row>
    <row r="21" spans="1:15" outlineLevel="1">
      <c r="A21" s="707">
        <f t="shared" ref="A21:A24" si="0">A20-1</f>
        <v>43489</v>
      </c>
      <c r="B21" s="832" t="s">
        <v>97</v>
      </c>
      <c r="C21" s="834">
        <v>38.888888888888886</v>
      </c>
      <c r="D21" s="834">
        <v>41.111111111111114</v>
      </c>
      <c r="E21" s="834">
        <v>40</v>
      </c>
      <c r="F21" s="834">
        <v>41.111111111111114</v>
      </c>
      <c r="G21" s="834">
        <v>40</v>
      </c>
      <c r="H21" s="834">
        <v>37.777777777777779</v>
      </c>
      <c r="I21" s="836"/>
      <c r="J21" s="838">
        <v>39.814814814814817</v>
      </c>
      <c r="K21" s="838">
        <v>41.111111111111114</v>
      </c>
      <c r="L21" s="838">
        <v>37.777777777777779</v>
      </c>
      <c r="M21" s="828"/>
      <c r="N21" s="828"/>
      <c r="O21" s="828"/>
    </row>
    <row r="22" spans="1:15" outlineLevel="1">
      <c r="A22" s="707">
        <f t="shared" si="0"/>
        <v>43488</v>
      </c>
      <c r="B22" s="832" t="s">
        <v>97</v>
      </c>
      <c r="C22" s="834">
        <v>38.888888888888886</v>
      </c>
      <c r="D22" s="834">
        <v>42.222222222222229</v>
      </c>
      <c r="E22" s="834">
        <v>41.111111111111114</v>
      </c>
      <c r="F22" s="834">
        <v>41.111111111111114</v>
      </c>
      <c r="G22" s="834">
        <v>40</v>
      </c>
      <c r="H22" s="834">
        <v>37.777777777777779</v>
      </c>
      <c r="I22" s="836"/>
      <c r="J22" s="838">
        <v>40.185185185185183</v>
      </c>
      <c r="K22" s="838">
        <v>42.222222222222229</v>
      </c>
      <c r="L22" s="838">
        <v>37.777777777777779</v>
      </c>
      <c r="M22" s="828"/>
      <c r="N22" s="828"/>
      <c r="O22" s="828"/>
    </row>
    <row r="23" spans="1:15" outlineLevel="1">
      <c r="A23" s="707">
        <f t="shared" si="0"/>
        <v>43487</v>
      </c>
      <c r="B23" s="832" t="s">
        <v>97</v>
      </c>
      <c r="C23" s="834">
        <v>38.888888888888886</v>
      </c>
      <c r="D23" s="834">
        <v>42.222222222222229</v>
      </c>
      <c r="E23" s="834">
        <v>41.111111111111114</v>
      </c>
      <c r="F23" s="834">
        <v>41.111111111111114</v>
      </c>
      <c r="G23" s="834">
        <v>40</v>
      </c>
      <c r="H23" s="834">
        <v>37.777777777777779</v>
      </c>
      <c r="I23" s="836"/>
      <c r="J23" s="838">
        <v>40.185185185185183</v>
      </c>
      <c r="K23" s="838">
        <v>42.222222222222229</v>
      </c>
      <c r="L23" s="838">
        <v>37.777777777777779</v>
      </c>
      <c r="M23" s="828"/>
      <c r="N23" s="828"/>
      <c r="O23" s="828"/>
    </row>
    <row r="24" spans="1:15" outlineLevel="1">
      <c r="A24" s="707">
        <f t="shared" si="0"/>
        <v>43486</v>
      </c>
      <c r="B24" s="832" t="s">
        <v>97</v>
      </c>
      <c r="C24" s="834">
        <v>38.888888888888886</v>
      </c>
      <c r="D24" s="834">
        <v>42.222222222222229</v>
      </c>
      <c r="E24" s="834">
        <v>41.111111111111114</v>
      </c>
      <c r="F24" s="834">
        <v>41.111111111111114</v>
      </c>
      <c r="G24" s="834">
        <v>40</v>
      </c>
      <c r="H24" s="834">
        <v>37.777777777777779</v>
      </c>
      <c r="I24" s="836"/>
      <c r="J24" s="838">
        <v>40.185185185185183</v>
      </c>
      <c r="K24" s="838">
        <v>42.222222222222229</v>
      </c>
      <c r="L24" s="838">
        <v>37.777777777777779</v>
      </c>
      <c r="M24" s="828"/>
      <c r="N24" s="828"/>
      <c r="O24" s="828"/>
    </row>
    <row r="25" spans="1:15" outlineLevel="1">
      <c r="A25" s="707">
        <f>A24-3</f>
        <v>43483</v>
      </c>
      <c r="B25" s="832" t="s">
        <v>97</v>
      </c>
      <c r="C25" s="834">
        <v>38.888888888888886</v>
      </c>
      <c r="D25" s="834">
        <v>42.222222222222229</v>
      </c>
      <c r="E25" s="834">
        <v>41.111111111111114</v>
      </c>
      <c r="F25" s="834">
        <v>41.111111111111114</v>
      </c>
      <c r="G25" s="834">
        <v>40</v>
      </c>
      <c r="H25" s="834">
        <v>37.777777777777779</v>
      </c>
      <c r="I25" s="836"/>
      <c r="J25" s="838">
        <v>40.185185185185183</v>
      </c>
      <c r="K25" s="838">
        <v>42.222222222222229</v>
      </c>
      <c r="L25" s="838">
        <v>37.777777777777779</v>
      </c>
      <c r="M25" s="828"/>
      <c r="N25" s="828"/>
      <c r="O25" s="828"/>
    </row>
    <row r="26" spans="1:15" outlineLevel="1">
      <c r="A26" s="707">
        <f t="shared" ref="A26:A29" si="1">A25-1</f>
        <v>43482</v>
      </c>
      <c r="B26" s="832" t="s">
        <v>97</v>
      </c>
      <c r="C26" s="834">
        <v>38.888888888888886</v>
      </c>
      <c r="D26" s="834">
        <v>42.222222222222229</v>
      </c>
      <c r="E26" s="834">
        <v>41.111111111111114</v>
      </c>
      <c r="F26" s="834">
        <v>41.111111111111114</v>
      </c>
      <c r="G26" s="834">
        <v>40</v>
      </c>
      <c r="H26" s="834">
        <v>37.777777777777779</v>
      </c>
      <c r="I26" s="836"/>
      <c r="J26" s="838">
        <v>40.185185185185183</v>
      </c>
      <c r="K26" s="838">
        <v>42.222222222222229</v>
      </c>
      <c r="L26" s="838">
        <v>37.777777777777779</v>
      </c>
      <c r="M26" s="828"/>
      <c r="N26" s="828"/>
      <c r="O26" s="828"/>
    </row>
    <row r="27" spans="1:15" outlineLevel="1">
      <c r="A27" s="707">
        <f t="shared" si="1"/>
        <v>43481</v>
      </c>
      <c r="B27" s="832" t="s">
        <v>97</v>
      </c>
      <c r="C27" s="834">
        <v>40</v>
      </c>
      <c r="D27" s="834">
        <v>41.111111111111107</v>
      </c>
      <c r="E27" s="834">
        <v>41.111111111111114</v>
      </c>
      <c r="F27" s="834">
        <v>41.111111111111114</v>
      </c>
      <c r="G27" s="834">
        <v>40</v>
      </c>
      <c r="H27" s="834">
        <v>37.777777777777779</v>
      </c>
      <c r="I27" s="836"/>
      <c r="J27" s="838">
        <v>40.185185185185183</v>
      </c>
      <c r="K27" s="838">
        <v>41.111111111111114</v>
      </c>
      <c r="L27" s="838">
        <v>37.777777777777779</v>
      </c>
      <c r="M27" s="828"/>
      <c r="N27" s="828"/>
      <c r="O27" s="828"/>
    </row>
    <row r="28" spans="1:15" outlineLevel="1">
      <c r="A28" s="707">
        <f t="shared" si="1"/>
        <v>43480</v>
      </c>
      <c r="B28" s="832" t="s">
        <v>97</v>
      </c>
      <c r="C28" s="834">
        <v>40</v>
      </c>
      <c r="D28" s="834">
        <v>41.111111111111107</v>
      </c>
      <c r="E28" s="834">
        <v>41.111111111111114</v>
      </c>
      <c r="F28" s="834">
        <v>41.111111111111114</v>
      </c>
      <c r="G28" s="834">
        <v>40</v>
      </c>
      <c r="H28" s="834">
        <v>37.777777777777779</v>
      </c>
      <c r="I28" s="836"/>
      <c r="J28" s="838">
        <v>40.185185185185183</v>
      </c>
      <c r="K28" s="838">
        <v>41.111111111111114</v>
      </c>
      <c r="L28" s="838">
        <v>37.777777777777779</v>
      </c>
      <c r="M28" s="828"/>
      <c r="N28" s="828"/>
      <c r="O28" s="828"/>
    </row>
    <row r="29" spans="1:15" outlineLevel="1">
      <c r="A29" s="707">
        <f t="shared" si="1"/>
        <v>43479</v>
      </c>
      <c r="B29" s="832" t="s">
        <v>97</v>
      </c>
      <c r="C29" s="834">
        <v>40</v>
      </c>
      <c r="D29" s="834">
        <v>42.222222222222221</v>
      </c>
      <c r="E29" s="834">
        <v>42.222222222222221</v>
      </c>
      <c r="F29" s="834">
        <v>41.111111111111114</v>
      </c>
      <c r="G29" s="834">
        <v>40</v>
      </c>
      <c r="H29" s="834">
        <v>37.777777777777779</v>
      </c>
      <c r="I29" s="836"/>
      <c r="J29" s="838">
        <v>40.555555555555557</v>
      </c>
      <c r="K29" s="838">
        <v>42.222222222222221</v>
      </c>
      <c r="L29" s="838">
        <v>37.777777777777779</v>
      </c>
      <c r="M29" s="828"/>
      <c r="N29" s="828"/>
      <c r="O29" s="828"/>
    </row>
    <row r="30" spans="1:15" outlineLevel="1">
      <c r="A30" s="707">
        <v>43476</v>
      </c>
      <c r="B30" s="832" t="s">
        <v>97</v>
      </c>
      <c r="C30" s="834">
        <v>40</v>
      </c>
      <c r="D30" s="834">
        <v>41.111111111111114</v>
      </c>
      <c r="E30" s="834">
        <v>42.222222222222221</v>
      </c>
      <c r="F30" s="834">
        <v>41.111111111111114</v>
      </c>
      <c r="G30" s="834">
        <v>40</v>
      </c>
      <c r="H30" s="834">
        <v>37.777777777777779</v>
      </c>
      <c r="I30" s="836"/>
      <c r="J30" s="838">
        <v>40.370370370370374</v>
      </c>
      <c r="K30" s="838">
        <v>42.222222222222221</v>
      </c>
      <c r="L30" s="838">
        <v>37.777777777777779</v>
      </c>
      <c r="M30" s="828"/>
      <c r="N30" s="828"/>
      <c r="O30" s="828"/>
    </row>
    <row r="31" spans="1:15" outlineLevel="1">
      <c r="A31" s="707">
        <f t="shared" ref="A31:A34" si="2">A30-1</f>
        <v>43475</v>
      </c>
      <c r="B31" s="832" t="s">
        <v>97</v>
      </c>
      <c r="C31" s="834">
        <v>40</v>
      </c>
      <c r="D31" s="834">
        <v>41.111111111111114</v>
      </c>
      <c r="E31" s="834">
        <v>42.222222222222221</v>
      </c>
      <c r="F31" s="834">
        <v>41.111111111111114</v>
      </c>
      <c r="G31" s="834">
        <v>40</v>
      </c>
      <c r="H31" s="834">
        <v>37.777777777777779</v>
      </c>
      <c r="I31" s="836"/>
      <c r="J31" s="838">
        <v>40.370370370370374</v>
      </c>
      <c r="K31" s="838">
        <v>42.222222222222221</v>
      </c>
      <c r="L31" s="838">
        <v>37.777777777777779</v>
      </c>
      <c r="M31" s="828"/>
      <c r="N31" s="828"/>
      <c r="O31" s="828"/>
    </row>
    <row r="32" spans="1:15" outlineLevel="1">
      <c r="A32" s="707">
        <f t="shared" si="2"/>
        <v>43474</v>
      </c>
      <c r="B32" s="832" t="s">
        <v>97</v>
      </c>
      <c r="C32" s="834">
        <v>40</v>
      </c>
      <c r="D32" s="834">
        <v>41.111111111111114</v>
      </c>
      <c r="E32" s="834">
        <v>42.222222222222221</v>
      </c>
      <c r="F32" s="834">
        <v>41.111111111111114</v>
      </c>
      <c r="G32" s="834">
        <v>40</v>
      </c>
      <c r="H32" s="834">
        <v>37.777777777777779</v>
      </c>
      <c r="I32" s="836"/>
      <c r="J32" s="838">
        <v>40.370370370370374</v>
      </c>
      <c r="K32" s="838">
        <v>42.222222222222221</v>
      </c>
      <c r="L32" s="838">
        <v>37.777777777777779</v>
      </c>
      <c r="M32" s="828"/>
      <c r="N32" s="828"/>
      <c r="O32" s="828"/>
    </row>
    <row r="33" spans="1:15" outlineLevel="1">
      <c r="A33" s="707">
        <f t="shared" si="2"/>
        <v>43473</v>
      </c>
      <c r="B33" s="832" t="s">
        <v>97</v>
      </c>
      <c r="C33" s="834">
        <v>41.111111111111114</v>
      </c>
      <c r="D33" s="834">
        <v>41.111111111111114</v>
      </c>
      <c r="E33" s="834">
        <v>42.222222222222221</v>
      </c>
      <c r="F33" s="834">
        <v>41.111111111111114</v>
      </c>
      <c r="G33" s="834">
        <v>40</v>
      </c>
      <c r="H33" s="834">
        <v>37.777777777777779</v>
      </c>
      <c r="I33" s="836"/>
      <c r="J33" s="838">
        <v>40.555555555555557</v>
      </c>
      <c r="K33" s="838">
        <v>42.222222222222221</v>
      </c>
      <c r="L33" s="838">
        <v>37.777777777777779</v>
      </c>
      <c r="M33" s="828"/>
      <c r="N33" s="828"/>
      <c r="O33" s="828"/>
    </row>
    <row r="34" spans="1:15" outlineLevel="1">
      <c r="A34" s="707">
        <f t="shared" si="2"/>
        <v>43472</v>
      </c>
      <c r="B34" s="832" t="s">
        <v>97</v>
      </c>
      <c r="C34" s="834">
        <v>41.111111111111114</v>
      </c>
      <c r="D34" s="834">
        <v>41.111111111111114</v>
      </c>
      <c r="E34" s="834">
        <v>42.222222222222221</v>
      </c>
      <c r="F34" s="834">
        <v>41.111111111111114</v>
      </c>
      <c r="G34" s="834">
        <v>40</v>
      </c>
      <c r="H34" s="834">
        <v>37.777777777777779</v>
      </c>
      <c r="I34" s="836"/>
      <c r="J34" s="838">
        <v>40.555555555555557</v>
      </c>
      <c r="K34" s="838">
        <v>42.222222222222221</v>
      </c>
      <c r="L34" s="838">
        <v>37.777777777777779</v>
      </c>
      <c r="M34" s="828"/>
      <c r="N34" s="828"/>
      <c r="O34" s="828"/>
    </row>
    <row r="35" spans="1:15" outlineLevel="1">
      <c r="A35" s="734">
        <f>A34-3</f>
        <v>43469</v>
      </c>
      <c r="B35" s="842" t="s">
        <v>97</v>
      </c>
      <c r="C35" s="838">
        <v>38.888888888888886</v>
      </c>
      <c r="D35" s="838">
        <v>40</v>
      </c>
      <c r="E35" s="838">
        <v>41.111111111111114</v>
      </c>
      <c r="F35" s="838">
        <v>40</v>
      </c>
      <c r="G35" s="838">
        <v>40</v>
      </c>
      <c r="H35" s="838">
        <v>36.666666666666664</v>
      </c>
      <c r="I35" s="836"/>
      <c r="J35" s="838">
        <v>39.444444444444443</v>
      </c>
      <c r="K35" s="838">
        <v>41.111111111111114</v>
      </c>
      <c r="L35" s="838">
        <v>36.666666666666664</v>
      </c>
      <c r="M35" s="828"/>
      <c r="N35" s="828"/>
      <c r="O35" s="828"/>
    </row>
    <row r="36" spans="1:15" outlineLevel="1">
      <c r="A36" s="707">
        <f t="shared" ref="A36:A37" si="3">A35-1</f>
        <v>43468</v>
      </c>
      <c r="B36" s="842" t="s">
        <v>97</v>
      </c>
      <c r="C36" s="838">
        <v>38.888888888888886</v>
      </c>
      <c r="D36" s="838">
        <v>40</v>
      </c>
      <c r="E36" s="838">
        <v>40.000000000000007</v>
      </c>
      <c r="F36" s="838">
        <v>40.000000000000007</v>
      </c>
      <c r="G36" s="838">
        <v>38.888888888888893</v>
      </c>
      <c r="H36" s="838">
        <v>36.666666666666664</v>
      </c>
      <c r="I36" s="836"/>
      <c r="J36" s="838">
        <v>39.074074074074069</v>
      </c>
      <c r="K36" s="838">
        <v>40.000000000000007</v>
      </c>
      <c r="L36" s="838">
        <v>36.666666666666664</v>
      </c>
      <c r="M36" s="828"/>
      <c r="N36" s="828"/>
      <c r="O36" s="828"/>
    </row>
    <row r="37" spans="1:15" outlineLevel="1">
      <c r="A37" s="707">
        <f t="shared" si="3"/>
        <v>43467</v>
      </c>
      <c r="B37" s="832" t="s">
        <v>97</v>
      </c>
      <c r="C37" s="834">
        <v>38.888888888888886</v>
      </c>
      <c r="D37" s="834">
        <v>40</v>
      </c>
      <c r="E37" s="834">
        <v>40.000000000000007</v>
      </c>
      <c r="F37" s="834">
        <v>40.000000000000007</v>
      </c>
      <c r="G37" s="834">
        <v>38.888888888888893</v>
      </c>
      <c r="H37" s="834">
        <v>36.666666666666664</v>
      </c>
      <c r="I37" s="836"/>
      <c r="J37" s="838">
        <v>39.074074074074069</v>
      </c>
      <c r="K37" s="838">
        <v>40.000000000000007</v>
      </c>
      <c r="L37" s="838">
        <v>36.666666666666664</v>
      </c>
      <c r="M37" s="828"/>
      <c r="N37" s="828"/>
      <c r="O37" s="828"/>
    </row>
    <row r="38" spans="1:15" outlineLevel="1">
      <c r="A38" s="707">
        <v>43455</v>
      </c>
      <c r="B38" s="832" t="s">
        <v>97</v>
      </c>
      <c r="C38" s="834">
        <v>38.888888888888886</v>
      </c>
      <c r="D38" s="834">
        <v>40</v>
      </c>
      <c r="E38" s="834">
        <v>40.000000000000007</v>
      </c>
      <c r="F38" s="834">
        <v>40.000000000000007</v>
      </c>
      <c r="G38" s="834">
        <v>38.888888888888893</v>
      </c>
      <c r="H38" s="834">
        <v>36.666666666666664</v>
      </c>
      <c r="I38" s="836"/>
      <c r="J38" s="838">
        <v>39.074074074074069</v>
      </c>
      <c r="K38" s="838">
        <v>40.000000000000007</v>
      </c>
      <c r="L38" s="838">
        <v>36.666666666666664</v>
      </c>
      <c r="M38" s="828"/>
      <c r="N38" s="828"/>
      <c r="O38" s="828"/>
    </row>
    <row r="39" spans="1:15" outlineLevel="1">
      <c r="A39" s="707">
        <v>43454</v>
      </c>
      <c r="B39" s="832" t="s">
        <v>97</v>
      </c>
      <c r="C39" s="834">
        <v>38.888888888888886</v>
      </c>
      <c r="D39" s="834">
        <v>40</v>
      </c>
      <c r="E39" s="834">
        <v>40.000000000000007</v>
      </c>
      <c r="F39" s="834">
        <v>40.000000000000007</v>
      </c>
      <c r="G39" s="834">
        <v>38.888888888888893</v>
      </c>
      <c r="H39" s="834">
        <v>36.666666666666664</v>
      </c>
      <c r="I39" s="836"/>
      <c r="J39" s="838">
        <v>39.074074074074069</v>
      </c>
      <c r="K39" s="838">
        <v>40.000000000000007</v>
      </c>
      <c r="L39" s="838">
        <v>36.666666666666664</v>
      </c>
      <c r="M39" s="828"/>
      <c r="N39" s="828"/>
      <c r="O39" s="828"/>
    </row>
    <row r="40" spans="1:15" outlineLevel="1">
      <c r="A40" s="830">
        <v>43453</v>
      </c>
      <c r="B40" s="832" t="s">
        <v>97</v>
      </c>
      <c r="C40" s="834">
        <v>38.888888888888886</v>
      </c>
      <c r="D40" s="834">
        <v>41.111111111111114</v>
      </c>
      <c r="E40" s="834">
        <v>40</v>
      </c>
      <c r="F40" s="834">
        <v>41.111111111111114</v>
      </c>
      <c r="G40" s="834">
        <v>40</v>
      </c>
      <c r="H40" s="834">
        <v>37.777777777777779</v>
      </c>
      <c r="I40" s="836"/>
      <c r="J40" s="838">
        <v>39.814814814814817</v>
      </c>
      <c r="K40" s="838">
        <v>41.111111111111114</v>
      </c>
      <c r="L40" s="838">
        <v>37.777777777777779</v>
      </c>
      <c r="M40" s="828"/>
      <c r="N40" s="828"/>
      <c r="O40" s="828"/>
    </row>
    <row r="41" spans="1:15" outlineLevel="1">
      <c r="A41" s="830">
        <v>43452</v>
      </c>
      <c r="B41" s="832" t="s">
        <v>97</v>
      </c>
      <c r="C41" s="834">
        <v>38.888888888888886</v>
      </c>
      <c r="D41" s="834">
        <v>41.111111111111114</v>
      </c>
      <c r="E41" s="834">
        <v>40</v>
      </c>
      <c r="F41" s="834">
        <v>41.111111111111114</v>
      </c>
      <c r="G41" s="834">
        <v>40</v>
      </c>
      <c r="H41" s="834">
        <v>37.777777777777779</v>
      </c>
      <c r="I41" s="836"/>
      <c r="J41" s="838">
        <v>39.814814814814817</v>
      </c>
      <c r="K41" s="838">
        <v>41.111111111111114</v>
      </c>
      <c r="L41" s="838">
        <v>37.777777777777779</v>
      </c>
      <c r="M41" s="828"/>
      <c r="N41" s="828"/>
      <c r="O41" s="828"/>
    </row>
    <row r="42" spans="1:15" outlineLevel="1">
      <c r="A42" s="830">
        <v>43451</v>
      </c>
      <c r="B42" s="832" t="s">
        <v>97</v>
      </c>
      <c r="C42" s="834">
        <v>38.888888888888886</v>
      </c>
      <c r="D42" s="834">
        <v>42.222222222222229</v>
      </c>
      <c r="E42" s="834">
        <v>41.111111111111114</v>
      </c>
      <c r="F42" s="834">
        <v>41.111111111111114</v>
      </c>
      <c r="G42" s="834">
        <v>40</v>
      </c>
      <c r="H42" s="834">
        <v>37.777777777777779</v>
      </c>
      <c r="I42" s="836"/>
      <c r="J42" s="838">
        <v>40.185185185185183</v>
      </c>
      <c r="K42" s="838">
        <v>42.222222222222229</v>
      </c>
      <c r="L42" s="838">
        <v>37.777777777777779</v>
      </c>
      <c r="M42" s="828"/>
      <c r="N42" s="828"/>
      <c r="O42" s="828"/>
    </row>
    <row r="43" spans="1:15" outlineLevel="1">
      <c r="A43" s="830">
        <v>43449</v>
      </c>
      <c r="B43" s="832" t="s">
        <v>97</v>
      </c>
      <c r="C43" s="834">
        <v>38.888888888888886</v>
      </c>
      <c r="D43" s="834">
        <v>42.222222222222229</v>
      </c>
      <c r="E43" s="834">
        <v>41.111111111111114</v>
      </c>
      <c r="F43" s="834">
        <v>41.111111111111114</v>
      </c>
      <c r="G43" s="834">
        <v>40</v>
      </c>
      <c r="H43" s="834">
        <v>37.777777777777779</v>
      </c>
      <c r="I43" s="836"/>
      <c r="J43" s="838">
        <v>40.185185185185183</v>
      </c>
      <c r="K43" s="838">
        <v>42.222222222222229</v>
      </c>
      <c r="L43" s="838">
        <v>37.777777777777779</v>
      </c>
      <c r="M43" s="828"/>
      <c r="N43" s="828"/>
      <c r="O43" s="828"/>
    </row>
    <row r="44" spans="1:15" outlineLevel="1">
      <c r="A44" s="830">
        <v>43448</v>
      </c>
      <c r="B44" s="832" t="s">
        <v>97</v>
      </c>
      <c r="C44" s="834">
        <v>38.888888888888886</v>
      </c>
      <c r="D44" s="834">
        <v>42.222222222222229</v>
      </c>
      <c r="E44" s="834">
        <v>41.111111111111114</v>
      </c>
      <c r="F44" s="834">
        <v>41.111111111111114</v>
      </c>
      <c r="G44" s="834">
        <v>40</v>
      </c>
      <c r="H44" s="834">
        <v>37.777777777777779</v>
      </c>
      <c r="I44" s="836"/>
      <c r="J44" s="838">
        <v>40.185185185185183</v>
      </c>
      <c r="K44" s="838">
        <v>42.222222222222229</v>
      </c>
      <c r="L44" s="838">
        <v>37.777777777777779</v>
      </c>
      <c r="M44" s="828"/>
      <c r="N44" s="828"/>
      <c r="O44" s="828"/>
    </row>
    <row r="45" spans="1:15" outlineLevel="1">
      <c r="A45" s="830">
        <v>43447</v>
      </c>
      <c r="B45" s="832" t="s">
        <v>97</v>
      </c>
      <c r="C45" s="834">
        <v>38.888888888888886</v>
      </c>
      <c r="D45" s="834">
        <v>42.222222222222229</v>
      </c>
      <c r="E45" s="834">
        <v>41.111111111111114</v>
      </c>
      <c r="F45" s="834">
        <v>41.111111111111114</v>
      </c>
      <c r="G45" s="834">
        <v>40</v>
      </c>
      <c r="H45" s="834">
        <v>37.777777777777779</v>
      </c>
      <c r="I45" s="836"/>
      <c r="J45" s="838">
        <v>40.185185185185183</v>
      </c>
      <c r="K45" s="838">
        <v>42.222222222222229</v>
      </c>
      <c r="L45" s="838">
        <v>37.777777777777779</v>
      </c>
      <c r="M45" s="828"/>
      <c r="N45" s="828"/>
      <c r="O45" s="828"/>
    </row>
    <row r="46" spans="1:15" outlineLevel="1">
      <c r="A46" s="830">
        <v>43446</v>
      </c>
      <c r="B46" s="832" t="s">
        <v>97</v>
      </c>
      <c r="C46" s="834">
        <v>38.888888888888886</v>
      </c>
      <c r="D46" s="834">
        <v>42.222222222222229</v>
      </c>
      <c r="E46" s="834">
        <v>41.111111111111114</v>
      </c>
      <c r="F46" s="834">
        <v>41.111111111111114</v>
      </c>
      <c r="G46" s="834">
        <v>40</v>
      </c>
      <c r="H46" s="834">
        <v>37.777777777777779</v>
      </c>
      <c r="I46" s="836"/>
      <c r="J46" s="838">
        <v>40.185185185185183</v>
      </c>
      <c r="K46" s="838">
        <v>42.222222222222229</v>
      </c>
      <c r="L46" s="838">
        <v>37.777777777777779</v>
      </c>
      <c r="M46" s="828"/>
      <c r="N46" s="828"/>
      <c r="O46" s="828"/>
    </row>
    <row r="47" spans="1:15" outlineLevel="1">
      <c r="A47" s="830">
        <v>43445</v>
      </c>
      <c r="B47" s="832" t="s">
        <v>97</v>
      </c>
      <c r="C47" s="834">
        <v>40</v>
      </c>
      <c r="D47" s="834">
        <v>41.111111111111107</v>
      </c>
      <c r="E47" s="834">
        <v>41.111111111111114</v>
      </c>
      <c r="F47" s="834">
        <v>41.111111111111114</v>
      </c>
      <c r="G47" s="834">
        <v>40</v>
      </c>
      <c r="H47" s="834">
        <v>37.777777777777779</v>
      </c>
      <c r="I47" s="836"/>
      <c r="J47" s="838">
        <v>40.185185185185183</v>
      </c>
      <c r="K47" s="838">
        <v>41.111111111111114</v>
      </c>
      <c r="L47" s="838">
        <v>37.777777777777779</v>
      </c>
      <c r="M47" s="828"/>
      <c r="N47" s="828"/>
      <c r="O47" s="828"/>
    </row>
    <row r="48" spans="1:15" outlineLevel="1">
      <c r="A48" s="830">
        <v>43444</v>
      </c>
      <c r="B48" s="832" t="s">
        <v>97</v>
      </c>
      <c r="C48" s="834">
        <v>40</v>
      </c>
      <c r="D48" s="834">
        <v>41.111111111111107</v>
      </c>
      <c r="E48" s="834">
        <v>41.111111111111114</v>
      </c>
      <c r="F48" s="834">
        <v>41.111111111111114</v>
      </c>
      <c r="G48" s="834">
        <v>40</v>
      </c>
      <c r="H48" s="834">
        <v>37.777777777777779</v>
      </c>
      <c r="I48" s="836"/>
      <c r="J48" s="838">
        <v>40.185185185185183</v>
      </c>
      <c r="K48" s="838">
        <v>41.111111111111114</v>
      </c>
      <c r="L48" s="838">
        <v>37.777777777777779</v>
      </c>
      <c r="M48" s="828"/>
      <c r="N48" s="828"/>
      <c r="O48" s="828"/>
    </row>
    <row r="49" spans="1:15" outlineLevel="1">
      <c r="A49" s="830">
        <v>43442</v>
      </c>
      <c r="B49" s="832" t="s">
        <v>97</v>
      </c>
      <c r="C49" s="834">
        <v>40</v>
      </c>
      <c r="D49" s="834">
        <v>42.222222222222221</v>
      </c>
      <c r="E49" s="834">
        <v>42.222222222222221</v>
      </c>
      <c r="F49" s="834">
        <v>41.111111111111114</v>
      </c>
      <c r="G49" s="834">
        <v>40</v>
      </c>
      <c r="H49" s="834">
        <v>37.777777777777779</v>
      </c>
      <c r="I49" s="836"/>
      <c r="J49" s="838">
        <v>40.555555555555557</v>
      </c>
      <c r="K49" s="838">
        <v>42.222222222222221</v>
      </c>
      <c r="L49" s="838">
        <v>37.777777777777779</v>
      </c>
      <c r="M49" s="828"/>
      <c r="N49" s="828"/>
      <c r="O49" s="828"/>
    </row>
    <row r="50" spans="1:15" outlineLevel="1">
      <c r="A50" s="830">
        <v>43441</v>
      </c>
      <c r="B50" s="832" t="s">
        <v>97</v>
      </c>
      <c r="C50" s="834">
        <v>40</v>
      </c>
      <c r="D50" s="834">
        <v>41.111111111111114</v>
      </c>
      <c r="E50" s="834">
        <v>42.222222222222221</v>
      </c>
      <c r="F50" s="834">
        <v>41.111111111111114</v>
      </c>
      <c r="G50" s="834">
        <v>40</v>
      </c>
      <c r="H50" s="834">
        <v>37.777777777777779</v>
      </c>
      <c r="I50" s="836"/>
      <c r="J50" s="838">
        <v>40.370370370370374</v>
      </c>
      <c r="K50" s="838">
        <v>42.222222222222221</v>
      </c>
      <c r="L50" s="838">
        <v>37.777777777777779</v>
      </c>
      <c r="M50" s="828"/>
      <c r="N50" s="828"/>
      <c r="O50" s="828"/>
    </row>
    <row r="51" spans="1:15" outlineLevel="1">
      <c r="A51" s="830">
        <v>43440</v>
      </c>
      <c r="B51" s="832" t="s">
        <v>97</v>
      </c>
      <c r="C51" s="834">
        <v>40</v>
      </c>
      <c r="D51" s="834">
        <v>41.111111111111114</v>
      </c>
      <c r="E51" s="834">
        <v>42.222222222222221</v>
      </c>
      <c r="F51" s="834">
        <v>41.111111111111114</v>
      </c>
      <c r="G51" s="834">
        <v>40</v>
      </c>
      <c r="H51" s="834">
        <v>37.777777777777779</v>
      </c>
      <c r="I51" s="836"/>
      <c r="J51" s="838">
        <v>40.370370370370374</v>
      </c>
      <c r="K51" s="838">
        <v>42.222222222222221</v>
      </c>
      <c r="L51" s="838">
        <v>37.777777777777779</v>
      </c>
      <c r="M51" s="828"/>
      <c r="N51" s="828"/>
      <c r="O51" s="828"/>
    </row>
    <row r="52" spans="1:15" outlineLevel="1">
      <c r="A52" s="830">
        <v>43439</v>
      </c>
      <c r="B52" s="832" t="s">
        <v>97</v>
      </c>
      <c r="C52" s="834">
        <v>40</v>
      </c>
      <c r="D52" s="834">
        <v>41.111111111111114</v>
      </c>
      <c r="E52" s="834">
        <v>42.222222222222221</v>
      </c>
      <c r="F52" s="834">
        <v>41.111111111111114</v>
      </c>
      <c r="G52" s="834">
        <v>40</v>
      </c>
      <c r="H52" s="834">
        <v>37.777777777777779</v>
      </c>
      <c r="I52" s="836"/>
      <c r="J52" s="838">
        <v>40.370370370370374</v>
      </c>
      <c r="K52" s="838">
        <v>42.222222222222221</v>
      </c>
      <c r="L52" s="838">
        <v>37.777777777777779</v>
      </c>
      <c r="M52" s="828"/>
      <c r="N52" s="828"/>
      <c r="O52" s="828"/>
    </row>
    <row r="53" spans="1:15" outlineLevel="1">
      <c r="A53" s="830">
        <v>43438</v>
      </c>
      <c r="B53" s="832" t="s">
        <v>97</v>
      </c>
      <c r="C53" s="834">
        <v>41.111111111111114</v>
      </c>
      <c r="D53" s="834">
        <v>41.111111111111114</v>
      </c>
      <c r="E53" s="834">
        <v>42.222222222222221</v>
      </c>
      <c r="F53" s="834">
        <v>41.111111111111114</v>
      </c>
      <c r="G53" s="834">
        <v>40</v>
      </c>
      <c r="H53" s="834">
        <v>37.777777777777779</v>
      </c>
      <c r="I53" s="836"/>
      <c r="J53" s="838">
        <v>40.555555555555557</v>
      </c>
      <c r="K53" s="838">
        <v>42.222222222222221</v>
      </c>
      <c r="L53" s="838">
        <v>37.777777777777779</v>
      </c>
      <c r="M53" s="828"/>
      <c r="N53" s="828"/>
      <c r="O53" s="828"/>
    </row>
    <row r="54" spans="1:15" outlineLevel="1">
      <c r="A54" s="830">
        <v>43437</v>
      </c>
      <c r="B54" s="832" t="s">
        <v>97</v>
      </c>
      <c r="C54" s="834">
        <v>41.111111111111114</v>
      </c>
      <c r="D54" s="834">
        <v>41.111111111111114</v>
      </c>
      <c r="E54" s="834">
        <v>42.222222222222221</v>
      </c>
      <c r="F54" s="834">
        <v>41.111111111111114</v>
      </c>
      <c r="G54" s="834">
        <v>40</v>
      </c>
      <c r="H54" s="834">
        <v>37.777777777777779</v>
      </c>
      <c r="I54" s="836"/>
      <c r="J54" s="838">
        <v>40.555555555555557</v>
      </c>
      <c r="K54" s="838">
        <v>42.222222222222221</v>
      </c>
      <c r="L54" s="838">
        <v>37.777777777777779</v>
      </c>
      <c r="M54" s="828"/>
      <c r="N54" s="828"/>
      <c r="O54" s="828"/>
    </row>
    <row r="55" spans="1:15" outlineLevel="1">
      <c r="A55" s="846">
        <v>43435</v>
      </c>
      <c r="B55" s="842" t="s">
        <v>97</v>
      </c>
      <c r="C55" s="838">
        <v>38.888888888888886</v>
      </c>
      <c r="D55" s="838">
        <v>40</v>
      </c>
      <c r="E55" s="838">
        <v>41.111111111111114</v>
      </c>
      <c r="F55" s="838">
        <v>40</v>
      </c>
      <c r="G55" s="838">
        <v>40</v>
      </c>
      <c r="H55" s="838">
        <v>36.666666666666664</v>
      </c>
      <c r="I55" s="836"/>
      <c r="J55" s="838">
        <v>39.444444444444443</v>
      </c>
      <c r="K55" s="838">
        <v>41.111111111111114</v>
      </c>
      <c r="L55" s="838">
        <v>36.666666666666664</v>
      </c>
      <c r="M55" s="828"/>
      <c r="N55" s="828"/>
      <c r="O55" s="828"/>
    </row>
    <row r="56" spans="1:15" outlineLevel="1">
      <c r="A56" s="830">
        <v>43434</v>
      </c>
      <c r="B56" s="842" t="s">
        <v>97</v>
      </c>
      <c r="C56" s="838">
        <v>38.888888888888886</v>
      </c>
      <c r="D56" s="838">
        <v>40</v>
      </c>
      <c r="E56" s="838">
        <v>40.000000000000007</v>
      </c>
      <c r="F56" s="838">
        <v>40.000000000000007</v>
      </c>
      <c r="G56" s="838">
        <v>38.888888888888893</v>
      </c>
      <c r="H56" s="838">
        <v>36.666666666666664</v>
      </c>
      <c r="I56" s="836"/>
      <c r="J56" s="838">
        <v>39.074074074074069</v>
      </c>
      <c r="K56" s="838">
        <v>40.000000000000007</v>
      </c>
      <c r="L56" s="838">
        <v>36.666666666666664</v>
      </c>
      <c r="M56" s="828"/>
      <c r="N56" s="828"/>
      <c r="O56" s="828"/>
    </row>
    <row r="57" spans="1:15" outlineLevel="1">
      <c r="A57" s="830">
        <v>43433</v>
      </c>
      <c r="B57" s="832" t="s">
        <v>97</v>
      </c>
      <c r="C57" s="834">
        <v>38.888888888888886</v>
      </c>
      <c r="D57" s="834">
        <v>40</v>
      </c>
      <c r="E57" s="834">
        <v>40.000000000000007</v>
      </c>
      <c r="F57" s="834">
        <v>40.000000000000007</v>
      </c>
      <c r="G57" s="834">
        <v>38.888888888888893</v>
      </c>
      <c r="H57" s="834">
        <v>36.666666666666664</v>
      </c>
      <c r="I57" s="836"/>
      <c r="J57" s="838">
        <v>39.074074074074069</v>
      </c>
      <c r="K57" s="838">
        <v>40.000000000000007</v>
      </c>
      <c r="L57" s="838">
        <v>36.666666666666664</v>
      </c>
      <c r="M57" s="828"/>
      <c r="N57" s="828"/>
      <c r="O57" s="828"/>
    </row>
    <row r="58" spans="1:15" outlineLevel="1">
      <c r="A58" s="830">
        <v>43432</v>
      </c>
      <c r="B58" s="832" t="s">
        <v>97</v>
      </c>
      <c r="C58" s="834">
        <v>38.888888888888886</v>
      </c>
      <c r="D58" s="834">
        <v>40</v>
      </c>
      <c r="E58" s="834">
        <v>40.000000000000007</v>
      </c>
      <c r="F58" s="834">
        <v>40.000000000000007</v>
      </c>
      <c r="G58" s="834">
        <v>38.888888888888893</v>
      </c>
      <c r="H58" s="834">
        <v>36.666666666666664</v>
      </c>
      <c r="I58" s="836"/>
      <c r="J58" s="838">
        <v>39.074074074074069</v>
      </c>
      <c r="K58" s="838">
        <v>40.000000000000007</v>
      </c>
      <c r="L58" s="838">
        <v>36.666666666666664</v>
      </c>
      <c r="M58" s="828"/>
      <c r="N58" s="828"/>
      <c r="O58" s="828"/>
    </row>
    <row r="59" spans="1:15" outlineLevel="1">
      <c r="A59" s="830">
        <v>43431</v>
      </c>
      <c r="B59" s="832" t="s">
        <v>97</v>
      </c>
      <c r="C59" s="834">
        <v>38.888888888888886</v>
      </c>
      <c r="D59" s="834">
        <v>40</v>
      </c>
      <c r="E59" s="834">
        <v>40.000000000000007</v>
      </c>
      <c r="F59" s="834">
        <v>40.000000000000007</v>
      </c>
      <c r="G59" s="834">
        <v>38.888888888888893</v>
      </c>
      <c r="H59" s="834">
        <v>36.666666666666664</v>
      </c>
      <c r="I59" s="836"/>
      <c r="J59" s="838">
        <v>39.074074074074069</v>
      </c>
      <c r="K59" s="838">
        <v>40.000000000000007</v>
      </c>
      <c r="L59" s="838">
        <v>36.666666666666664</v>
      </c>
      <c r="M59" s="828"/>
      <c r="N59" s="828"/>
      <c r="O59" s="828"/>
    </row>
    <row r="60" spans="1:15" outlineLevel="1">
      <c r="A60" s="830">
        <v>43430</v>
      </c>
      <c r="B60" s="832" t="s">
        <v>97</v>
      </c>
      <c r="C60" s="834">
        <v>36.666666666666664</v>
      </c>
      <c r="D60" s="834">
        <v>33.333333333333329</v>
      </c>
      <c r="E60" s="834">
        <v>40.000000000000007</v>
      </c>
      <c r="F60" s="834">
        <v>40.000000000000007</v>
      </c>
      <c r="G60" s="834">
        <v>37.777777777777779</v>
      </c>
      <c r="H60" s="834">
        <v>34.444444444444443</v>
      </c>
      <c r="I60" s="836"/>
      <c r="J60" s="838">
        <v>37.037037037037038</v>
      </c>
      <c r="K60" s="838">
        <v>40.000000000000007</v>
      </c>
      <c r="L60" s="838">
        <v>33.333333333333329</v>
      </c>
      <c r="M60" s="828"/>
      <c r="N60" s="828"/>
      <c r="O60" s="828"/>
    </row>
    <row r="61" spans="1:15" outlineLevel="1">
      <c r="A61" s="830">
        <v>43428</v>
      </c>
      <c r="B61" s="832" t="s">
        <v>97</v>
      </c>
      <c r="C61" s="834">
        <v>38.888888888888893</v>
      </c>
      <c r="D61" s="834">
        <v>35.555555555555557</v>
      </c>
      <c r="E61" s="834">
        <v>40.000000000000007</v>
      </c>
      <c r="F61" s="834">
        <v>40.000000000000007</v>
      </c>
      <c r="G61" s="834">
        <v>37.777777777777779</v>
      </c>
      <c r="H61" s="834">
        <v>35.555555555555557</v>
      </c>
      <c r="I61" s="836"/>
      <c r="J61" s="838">
        <v>37.962962962962962</v>
      </c>
      <c r="K61" s="838">
        <v>40.000000000000007</v>
      </c>
      <c r="L61" s="838">
        <v>35.555555555555557</v>
      </c>
      <c r="M61" s="828"/>
      <c r="N61" s="828"/>
      <c r="O61" s="828"/>
    </row>
    <row r="62" spans="1:15" outlineLevel="1">
      <c r="A62" s="830">
        <v>43427</v>
      </c>
      <c r="B62" s="832" t="s">
        <v>97</v>
      </c>
      <c r="C62" s="834">
        <v>38.888888888888893</v>
      </c>
      <c r="D62" s="834">
        <v>35.555555555555557</v>
      </c>
      <c r="E62" s="834">
        <v>40.000000000000007</v>
      </c>
      <c r="F62" s="834">
        <v>40.000000000000007</v>
      </c>
      <c r="G62" s="834">
        <v>37.777777777777779</v>
      </c>
      <c r="H62" s="834">
        <v>35.555555555555557</v>
      </c>
      <c r="I62" s="836"/>
      <c r="J62" s="838">
        <v>37.962962962962962</v>
      </c>
      <c r="K62" s="838">
        <v>40.000000000000007</v>
      </c>
      <c r="L62" s="838">
        <v>35.555555555555557</v>
      </c>
      <c r="M62" s="828"/>
      <c r="N62" s="828"/>
      <c r="O62" s="828"/>
    </row>
    <row r="63" spans="1:15" outlineLevel="1">
      <c r="A63" s="830">
        <v>43426</v>
      </c>
      <c r="B63" s="832" t="s">
        <v>97</v>
      </c>
      <c r="C63" s="834">
        <v>38.888888888888893</v>
      </c>
      <c r="D63" s="834">
        <v>35.555555555555557</v>
      </c>
      <c r="E63" s="834">
        <v>40.000000000000007</v>
      </c>
      <c r="F63" s="834">
        <v>40.000000000000007</v>
      </c>
      <c r="G63" s="834">
        <v>37.777777777777779</v>
      </c>
      <c r="H63" s="834">
        <v>35.555555555555557</v>
      </c>
      <c r="I63" s="836"/>
      <c r="J63" s="838">
        <v>37.962962962962962</v>
      </c>
      <c r="K63" s="838">
        <v>40.000000000000007</v>
      </c>
      <c r="L63" s="838">
        <v>35.555555555555557</v>
      </c>
      <c r="M63" s="828"/>
      <c r="N63" s="828"/>
      <c r="O63" s="828"/>
    </row>
    <row r="64" spans="1:15" outlineLevel="1">
      <c r="A64" s="830">
        <v>43425</v>
      </c>
      <c r="B64" s="832" t="s">
        <v>97</v>
      </c>
      <c r="C64" s="834">
        <v>38.888888888888893</v>
      </c>
      <c r="D64" s="834">
        <v>35.555555555555557</v>
      </c>
      <c r="E64" s="834">
        <v>40.000000000000007</v>
      </c>
      <c r="F64" s="834">
        <v>40.000000000000007</v>
      </c>
      <c r="G64" s="834">
        <v>37.777777777777779</v>
      </c>
      <c r="H64" s="834">
        <v>35.555555555555557</v>
      </c>
      <c r="I64" s="836"/>
      <c r="J64" s="838">
        <v>37.962962962962962</v>
      </c>
      <c r="K64" s="838">
        <v>40.000000000000007</v>
      </c>
      <c r="L64" s="838">
        <v>35.555555555555557</v>
      </c>
      <c r="M64" s="828"/>
      <c r="N64" s="828"/>
      <c r="O64" s="828"/>
    </row>
    <row r="65" spans="1:15" outlineLevel="1">
      <c r="A65" s="830">
        <v>43424</v>
      </c>
      <c r="B65" s="832" t="s">
        <v>97</v>
      </c>
      <c r="C65" s="834">
        <v>38.888888888888893</v>
      </c>
      <c r="D65" s="834">
        <v>35.555555555555557</v>
      </c>
      <c r="E65" s="834">
        <v>40.000000000000007</v>
      </c>
      <c r="F65" s="834">
        <v>40.000000000000007</v>
      </c>
      <c r="G65" s="834">
        <v>37.777777777777779</v>
      </c>
      <c r="H65" s="834">
        <v>35.555555555555557</v>
      </c>
      <c r="I65" s="836"/>
      <c r="J65" s="838">
        <v>37.962962962962962</v>
      </c>
      <c r="K65" s="838">
        <v>40.000000000000007</v>
      </c>
      <c r="L65" s="838">
        <v>35.555555555555557</v>
      </c>
      <c r="M65" s="828"/>
      <c r="N65" s="828"/>
      <c r="O65" s="828"/>
    </row>
    <row r="66" spans="1:15" outlineLevel="1">
      <c r="A66" s="830">
        <v>43423</v>
      </c>
      <c r="B66" s="832" t="s">
        <v>97</v>
      </c>
      <c r="C66" s="834">
        <v>38.888888888888893</v>
      </c>
      <c r="D66" s="834">
        <v>35.555555555555557</v>
      </c>
      <c r="E66" s="834">
        <v>40.000000000000007</v>
      </c>
      <c r="F66" s="834">
        <v>40.000000000000007</v>
      </c>
      <c r="G66" s="834">
        <v>37.777777777777779</v>
      </c>
      <c r="H66" s="834">
        <v>35.555555555555557</v>
      </c>
      <c r="I66" s="836"/>
      <c r="J66" s="838">
        <v>37.962962962962962</v>
      </c>
      <c r="K66" s="838">
        <v>40.000000000000007</v>
      </c>
      <c r="L66" s="838">
        <v>35.555555555555557</v>
      </c>
      <c r="M66" s="828"/>
      <c r="N66" s="828"/>
      <c r="O66" s="828"/>
    </row>
    <row r="67" spans="1:15" outlineLevel="1">
      <c r="A67" s="830">
        <v>43421</v>
      </c>
      <c r="B67" s="832" t="s">
        <v>97</v>
      </c>
      <c r="C67" s="834">
        <v>38.888888888888893</v>
      </c>
      <c r="D67" s="834">
        <v>35.555555555555557</v>
      </c>
      <c r="E67" s="834">
        <v>40.000000000000007</v>
      </c>
      <c r="F67" s="834">
        <v>40.000000000000007</v>
      </c>
      <c r="G67" s="834">
        <v>37.777777777777779</v>
      </c>
      <c r="H67" s="834">
        <v>35.555555555555557</v>
      </c>
      <c r="I67" s="836"/>
      <c r="J67" s="838">
        <v>37.962962962962962</v>
      </c>
      <c r="K67" s="838">
        <v>40.000000000000007</v>
      </c>
      <c r="L67" s="838">
        <v>35.555555555555557</v>
      </c>
      <c r="M67" s="828"/>
      <c r="N67" s="828"/>
      <c r="O67" s="828"/>
    </row>
    <row r="68" spans="1:15" outlineLevel="1">
      <c r="A68" s="830">
        <v>43420</v>
      </c>
      <c r="B68" s="832" t="s">
        <v>97</v>
      </c>
      <c r="C68" s="834">
        <v>38.888888888888893</v>
      </c>
      <c r="D68" s="834">
        <v>35.555555555555557</v>
      </c>
      <c r="E68" s="834">
        <v>40.000000000000007</v>
      </c>
      <c r="F68" s="834">
        <v>40.000000000000007</v>
      </c>
      <c r="G68" s="834">
        <v>37.777777777777779</v>
      </c>
      <c r="H68" s="834">
        <v>35.555555555555557</v>
      </c>
      <c r="I68" s="836"/>
      <c r="J68" s="838">
        <v>37.962962962962962</v>
      </c>
      <c r="K68" s="838">
        <v>40.000000000000007</v>
      </c>
      <c r="L68" s="838">
        <v>35.555555555555557</v>
      </c>
      <c r="M68" s="828"/>
      <c r="N68" s="828"/>
      <c r="O68" s="828"/>
    </row>
    <row r="69" spans="1:15" outlineLevel="1">
      <c r="A69" s="830">
        <v>43419</v>
      </c>
      <c r="B69" s="832" t="s">
        <v>97</v>
      </c>
      <c r="C69" s="834">
        <v>41.111111111111107</v>
      </c>
      <c r="D69" s="834">
        <v>35.555555555555557</v>
      </c>
      <c r="E69" s="834">
        <v>42.222222222222221</v>
      </c>
      <c r="F69" s="834">
        <v>42.222222222222221</v>
      </c>
      <c r="G69" s="834">
        <v>37.777777777777779</v>
      </c>
      <c r="H69" s="834">
        <v>35.555555555555557</v>
      </c>
      <c r="I69" s="836"/>
      <c r="J69" s="838">
        <v>39.074074074074076</v>
      </c>
      <c r="K69" s="838">
        <v>42.222222222222221</v>
      </c>
      <c r="L69" s="838">
        <v>35.555555555555557</v>
      </c>
      <c r="M69" s="828"/>
      <c r="N69" s="828"/>
      <c r="O69" s="828"/>
    </row>
    <row r="70" spans="1:15" outlineLevel="1">
      <c r="A70" s="830">
        <v>43418</v>
      </c>
      <c r="B70" s="832" t="s">
        <v>97</v>
      </c>
      <c r="C70" s="834">
        <v>41.111111111111107</v>
      </c>
      <c r="D70" s="834">
        <v>35.555555555555557</v>
      </c>
      <c r="E70" s="834">
        <v>42.222222222222221</v>
      </c>
      <c r="F70" s="834">
        <v>42.222222222222221</v>
      </c>
      <c r="G70" s="834">
        <v>37.777777777777779</v>
      </c>
      <c r="H70" s="834">
        <v>35.555555555555557</v>
      </c>
      <c r="I70" s="836"/>
      <c r="J70" s="838">
        <v>39.074074074074076</v>
      </c>
      <c r="K70" s="838">
        <v>42.222222222222221</v>
      </c>
      <c r="L70" s="838">
        <v>35.555555555555557</v>
      </c>
      <c r="M70" s="828"/>
      <c r="N70" s="828"/>
      <c r="O70" s="828"/>
    </row>
    <row r="71" spans="1:15" outlineLevel="1">
      <c r="A71" s="830">
        <v>43417</v>
      </c>
      <c r="B71" s="832" t="s">
        <v>97</v>
      </c>
      <c r="C71" s="834">
        <v>41.111111111111107</v>
      </c>
      <c r="D71" s="834">
        <v>35.555555555555557</v>
      </c>
      <c r="E71" s="834">
        <v>42.222222222222221</v>
      </c>
      <c r="F71" s="834">
        <v>42.222222222222221</v>
      </c>
      <c r="G71" s="834">
        <v>37.777777777777779</v>
      </c>
      <c r="H71" s="834">
        <v>35.555555555555557</v>
      </c>
      <c r="I71" s="836"/>
      <c r="J71" s="838">
        <v>39.074074074074076</v>
      </c>
      <c r="K71" s="838">
        <v>42.222222222222221</v>
      </c>
      <c r="L71" s="838">
        <v>35.555555555555557</v>
      </c>
      <c r="M71" s="828"/>
      <c r="N71" s="828"/>
      <c r="O71" s="828"/>
    </row>
    <row r="72" spans="1:15" outlineLevel="1">
      <c r="A72" s="830">
        <v>43416</v>
      </c>
      <c r="B72" s="832" t="s">
        <v>97</v>
      </c>
      <c r="C72" s="834">
        <v>41.111111111111107</v>
      </c>
      <c r="D72" s="834">
        <v>35.555555555555557</v>
      </c>
      <c r="E72" s="834">
        <v>42.222222222222221</v>
      </c>
      <c r="F72" s="834">
        <v>42.222222222222221</v>
      </c>
      <c r="G72" s="834">
        <v>37.777777777777779</v>
      </c>
      <c r="H72" s="834">
        <v>35.555555555555557</v>
      </c>
      <c r="I72" s="836"/>
      <c r="J72" s="838">
        <v>39.074074074074076</v>
      </c>
      <c r="K72" s="838">
        <v>42.222222222222221</v>
      </c>
      <c r="L72" s="838">
        <v>35.555555555555557</v>
      </c>
      <c r="M72" s="828"/>
      <c r="N72" s="828"/>
      <c r="O72" s="828"/>
    </row>
    <row r="73" spans="1:15" outlineLevel="1">
      <c r="A73" s="830">
        <v>43414</v>
      </c>
      <c r="B73" s="832" t="s">
        <v>97</v>
      </c>
      <c r="C73" s="834">
        <v>41.111111111111107</v>
      </c>
      <c r="D73" s="834">
        <v>35.555555555555557</v>
      </c>
      <c r="E73" s="834">
        <v>42.222222222222221</v>
      </c>
      <c r="F73" s="834">
        <v>42.222222222222221</v>
      </c>
      <c r="G73" s="834">
        <v>37.777777777777779</v>
      </c>
      <c r="H73" s="834">
        <v>35.555555555555557</v>
      </c>
      <c r="I73" s="836"/>
      <c r="J73" s="838">
        <v>39.074074074074076</v>
      </c>
      <c r="K73" s="838">
        <v>42.222222222222221</v>
      </c>
      <c r="L73" s="838">
        <v>35.555555555555557</v>
      </c>
      <c r="M73" s="828"/>
      <c r="N73" s="828"/>
      <c r="O73" s="828"/>
    </row>
    <row r="74" spans="1:15" outlineLevel="1">
      <c r="A74" s="830">
        <v>43413</v>
      </c>
      <c r="B74" s="832" t="s">
        <v>97</v>
      </c>
      <c r="C74" s="834">
        <v>41.111111111111107</v>
      </c>
      <c r="D74" s="834">
        <v>35.555555555555557</v>
      </c>
      <c r="E74" s="834">
        <v>42.222222222222221</v>
      </c>
      <c r="F74" s="834">
        <v>42.222222222222221</v>
      </c>
      <c r="G74" s="834">
        <v>37.777777777777779</v>
      </c>
      <c r="H74" s="834">
        <v>35.555555555555557</v>
      </c>
      <c r="I74" s="836"/>
      <c r="J74" s="838">
        <v>39.074074074074076</v>
      </c>
      <c r="K74" s="838">
        <v>42.222222222222221</v>
      </c>
      <c r="L74" s="838">
        <v>35.555555555555557</v>
      </c>
      <c r="M74" s="828"/>
      <c r="N74" s="828"/>
      <c r="O74" s="828"/>
    </row>
    <row r="75" spans="1:15" outlineLevel="1">
      <c r="A75" s="830">
        <v>43412</v>
      </c>
      <c r="B75" s="832" t="s">
        <v>97</v>
      </c>
      <c r="C75" s="834">
        <v>41.111111111111107</v>
      </c>
      <c r="D75" s="834">
        <v>35.555555555555557</v>
      </c>
      <c r="E75" s="834">
        <v>42.222222222222221</v>
      </c>
      <c r="F75" s="834">
        <v>42.222222222222221</v>
      </c>
      <c r="G75" s="834">
        <v>37.777777777777779</v>
      </c>
      <c r="H75" s="834">
        <v>35.555555555555557</v>
      </c>
      <c r="I75" s="836"/>
      <c r="J75" s="838">
        <v>39.074074074074076</v>
      </c>
      <c r="K75" s="838">
        <v>42.222222222222221</v>
      </c>
      <c r="L75" s="838">
        <v>35.555555555555557</v>
      </c>
      <c r="M75" s="828"/>
      <c r="N75" s="828"/>
      <c r="O75" s="828"/>
    </row>
    <row r="76" spans="1:15" outlineLevel="1">
      <c r="A76" s="830">
        <v>43411</v>
      </c>
      <c r="B76" s="832" t="s">
        <v>97</v>
      </c>
      <c r="C76" s="834">
        <v>41.111111111111107</v>
      </c>
      <c r="D76" s="834">
        <v>35.555555555555557</v>
      </c>
      <c r="E76" s="834">
        <v>42.222222222222221</v>
      </c>
      <c r="F76" s="834">
        <v>42.222222222222221</v>
      </c>
      <c r="G76" s="834">
        <v>37.777777777777779</v>
      </c>
      <c r="H76" s="834">
        <v>35.555555555555557</v>
      </c>
      <c r="I76" s="836"/>
      <c r="J76" s="838">
        <v>39.074074074074076</v>
      </c>
      <c r="K76" s="838">
        <v>42.222222222222221</v>
      </c>
      <c r="L76" s="838">
        <v>35.555555555555557</v>
      </c>
      <c r="M76" s="828"/>
      <c r="N76" s="828"/>
      <c r="O76" s="828"/>
    </row>
    <row r="77" spans="1:15" outlineLevel="1">
      <c r="A77" s="830">
        <v>43410</v>
      </c>
      <c r="B77" s="832" t="s">
        <v>97</v>
      </c>
      <c r="C77" s="834">
        <v>41.111111111111107</v>
      </c>
      <c r="D77" s="834">
        <v>35.555555555555557</v>
      </c>
      <c r="E77" s="834">
        <v>42.222222222222221</v>
      </c>
      <c r="F77" s="834">
        <v>42.222222222222221</v>
      </c>
      <c r="G77" s="834">
        <v>37.777777777777779</v>
      </c>
      <c r="H77" s="834">
        <v>35.555555555555557</v>
      </c>
      <c r="I77" s="836"/>
      <c r="J77" s="838">
        <v>39.074074074074076</v>
      </c>
      <c r="K77" s="838">
        <v>42.222222222222221</v>
      </c>
      <c r="L77" s="838">
        <v>35.555555555555557</v>
      </c>
      <c r="M77" s="828"/>
      <c r="N77" s="828"/>
      <c r="O77" s="828"/>
    </row>
    <row r="78" spans="1:15" outlineLevel="1">
      <c r="A78" s="830">
        <v>43409</v>
      </c>
      <c r="B78" s="832" t="s">
        <v>97</v>
      </c>
      <c r="C78" s="834">
        <v>41.111111111111107</v>
      </c>
      <c r="D78" s="834">
        <v>35.555555555555557</v>
      </c>
      <c r="E78" s="834">
        <v>42.222222222222221</v>
      </c>
      <c r="F78" s="834">
        <v>42.222222222222221</v>
      </c>
      <c r="G78" s="834">
        <v>37.777777777777779</v>
      </c>
      <c r="H78" s="834">
        <v>35.555555555555557</v>
      </c>
      <c r="I78" s="836"/>
      <c r="J78" s="838">
        <v>39.074074074074076</v>
      </c>
      <c r="K78" s="838">
        <v>42.222222222222221</v>
      </c>
      <c r="L78" s="838">
        <v>35.555555555555557</v>
      </c>
      <c r="M78" s="828"/>
      <c r="N78" s="828"/>
      <c r="O78" s="828"/>
    </row>
    <row r="79" spans="1:15" outlineLevel="1">
      <c r="A79" s="830">
        <v>43407</v>
      </c>
      <c r="B79" s="832" t="s">
        <v>97</v>
      </c>
      <c r="C79" s="834">
        <v>41.111111111111107</v>
      </c>
      <c r="D79" s="834">
        <v>35.555555555555557</v>
      </c>
      <c r="E79" s="834">
        <v>42.222222222222221</v>
      </c>
      <c r="F79" s="834">
        <v>42.222222222222221</v>
      </c>
      <c r="G79" s="834">
        <v>37.777777777777779</v>
      </c>
      <c r="H79" s="834">
        <v>35.555555555555557</v>
      </c>
      <c r="I79" s="836"/>
      <c r="J79" s="838">
        <v>39.074074074074076</v>
      </c>
      <c r="K79" s="838">
        <v>42.222222222222221</v>
      </c>
      <c r="L79" s="838">
        <v>35.555555555555557</v>
      </c>
      <c r="M79" s="828"/>
      <c r="N79" s="828"/>
      <c r="O79" s="828"/>
    </row>
    <row r="80" spans="1:15" outlineLevel="1">
      <c r="A80" s="830">
        <v>43406</v>
      </c>
      <c r="B80" s="832" t="s">
        <v>97</v>
      </c>
      <c r="C80" s="834">
        <v>41.111111111111107</v>
      </c>
      <c r="D80" s="834">
        <v>35.555555555555557</v>
      </c>
      <c r="E80" s="834">
        <v>42.222222222222221</v>
      </c>
      <c r="F80" s="834">
        <v>42.222222222222221</v>
      </c>
      <c r="G80" s="834">
        <v>37.777777777777779</v>
      </c>
      <c r="H80" s="834">
        <v>35.555555555555557</v>
      </c>
      <c r="I80" s="836"/>
      <c r="J80" s="838">
        <v>39.074074074074076</v>
      </c>
      <c r="K80" s="838">
        <v>42.222222222222221</v>
      </c>
      <c r="L80" s="838">
        <v>35.555555555555557</v>
      </c>
      <c r="M80" s="828"/>
      <c r="N80" s="828"/>
      <c r="O80" s="828"/>
    </row>
    <row r="81" spans="1:15" outlineLevel="1">
      <c r="A81" s="830">
        <v>43405</v>
      </c>
      <c r="B81" s="832" t="s">
        <v>97</v>
      </c>
      <c r="C81" s="834">
        <v>41.111111111111107</v>
      </c>
      <c r="D81" s="834">
        <v>35.555555555555557</v>
      </c>
      <c r="E81" s="834">
        <v>42.222222222222221</v>
      </c>
      <c r="F81" s="834">
        <v>42.222222222222221</v>
      </c>
      <c r="G81" s="834">
        <v>37.777777777777779</v>
      </c>
      <c r="H81" s="834">
        <v>35.555555555555557</v>
      </c>
      <c r="I81" s="836"/>
      <c r="J81" s="838">
        <v>39.074074074074076</v>
      </c>
      <c r="K81" s="838">
        <v>42.222222222222221</v>
      </c>
      <c r="L81" s="838">
        <v>35.555555555555557</v>
      </c>
      <c r="M81" s="828"/>
      <c r="N81" s="828"/>
      <c r="O81" s="828"/>
    </row>
    <row r="82" spans="1:15" outlineLevel="1">
      <c r="A82" s="830">
        <v>43404</v>
      </c>
      <c r="B82" s="832" t="s">
        <v>97</v>
      </c>
      <c r="C82" s="834">
        <v>41.111111111111107</v>
      </c>
      <c r="D82" s="834">
        <v>35.555555555555557</v>
      </c>
      <c r="E82" s="834">
        <v>42.222222222222221</v>
      </c>
      <c r="F82" s="834">
        <v>42.222222222222221</v>
      </c>
      <c r="G82" s="834">
        <v>37.777777777777779</v>
      </c>
      <c r="H82" s="834">
        <v>35.555555555555557</v>
      </c>
      <c r="I82" s="836"/>
      <c r="J82" s="838">
        <v>39.074074074074076</v>
      </c>
      <c r="K82" s="838">
        <v>42.222222222222221</v>
      </c>
      <c r="L82" s="838">
        <v>35.555555555555557</v>
      </c>
      <c r="M82" s="828"/>
      <c r="N82" s="828"/>
      <c r="O82" s="828"/>
    </row>
    <row r="83" spans="1:15" outlineLevel="1">
      <c r="A83" s="830">
        <v>43403</v>
      </c>
      <c r="B83" s="832" t="s">
        <v>97</v>
      </c>
      <c r="C83" s="834">
        <v>41.111111111111107</v>
      </c>
      <c r="D83" s="834">
        <v>35.555555555555557</v>
      </c>
      <c r="E83" s="834">
        <v>42.222222222222221</v>
      </c>
      <c r="F83" s="834">
        <v>42.222222222222221</v>
      </c>
      <c r="G83" s="834">
        <v>37.777777777777779</v>
      </c>
      <c r="H83" s="834">
        <v>35.555555555555557</v>
      </c>
      <c r="I83" s="836"/>
      <c r="J83" s="838">
        <v>39.074074074074076</v>
      </c>
      <c r="K83" s="838">
        <v>42.222222222222221</v>
      </c>
      <c r="L83" s="838">
        <v>35.555555555555557</v>
      </c>
      <c r="M83" s="828"/>
      <c r="N83" s="828"/>
      <c r="O83" s="828"/>
    </row>
    <row r="84" spans="1:15" outlineLevel="1">
      <c r="A84" s="830">
        <v>43402</v>
      </c>
      <c r="B84" s="832" t="s">
        <v>97</v>
      </c>
      <c r="C84" s="834">
        <v>41.111111111111107</v>
      </c>
      <c r="D84" s="834">
        <v>35.555555555555557</v>
      </c>
      <c r="E84" s="834">
        <v>42.222222222222221</v>
      </c>
      <c r="F84" s="834">
        <v>42.222222222222221</v>
      </c>
      <c r="G84" s="834">
        <v>37.777777777777779</v>
      </c>
      <c r="H84" s="834">
        <v>35.555555555555557</v>
      </c>
      <c r="I84" s="836"/>
      <c r="J84" s="838">
        <v>39.074074074074076</v>
      </c>
      <c r="K84" s="838">
        <v>42.222222222222221</v>
      </c>
      <c r="L84" s="838">
        <v>35.555555555555557</v>
      </c>
      <c r="M84" s="828"/>
      <c r="N84" s="828"/>
      <c r="O84" s="828"/>
    </row>
    <row r="85" spans="1:15" outlineLevel="1">
      <c r="A85" s="830">
        <v>43398</v>
      </c>
      <c r="B85" s="832" t="s">
        <v>97</v>
      </c>
      <c r="C85" s="834">
        <v>38.44444444444445</v>
      </c>
      <c r="D85" s="834">
        <v>35.555555555555557</v>
      </c>
      <c r="E85" s="834">
        <v>42.222222222222221</v>
      </c>
      <c r="F85" s="834">
        <v>42.222222222222221</v>
      </c>
      <c r="G85" s="834">
        <v>37.777777777777779</v>
      </c>
      <c r="H85" s="834">
        <v>35.555555555555557</v>
      </c>
      <c r="I85" s="836"/>
      <c r="J85" s="838">
        <v>38.629629629629626</v>
      </c>
      <c r="K85" s="838">
        <v>42.222222222222221</v>
      </c>
      <c r="L85" s="838">
        <v>35.555555555555557</v>
      </c>
      <c r="M85" s="852"/>
      <c r="N85" s="852"/>
      <c r="O85" s="852"/>
    </row>
    <row r="86" spans="1:15">
      <c r="A86" s="854"/>
      <c r="B86" s="857"/>
      <c r="C86" s="859"/>
      <c r="D86" s="859"/>
      <c r="E86" s="859"/>
      <c r="F86" s="859"/>
      <c r="G86" s="859"/>
      <c r="H86" s="859"/>
      <c r="I86" s="861"/>
      <c r="J86" s="862"/>
      <c r="K86" s="862"/>
      <c r="L86" s="862"/>
      <c r="M86" s="852"/>
      <c r="N86" s="852"/>
      <c r="O86" s="852"/>
    </row>
    <row r="87" spans="1:15">
      <c r="A87" s="863"/>
      <c r="B87" s="864"/>
      <c r="C87" s="865"/>
      <c r="D87" s="865"/>
      <c r="E87" s="865"/>
      <c r="F87" s="865"/>
      <c r="G87" s="865"/>
      <c r="H87" s="865"/>
      <c r="I87" s="866"/>
      <c r="J87" s="867"/>
      <c r="K87" s="867"/>
      <c r="L87" s="867"/>
      <c r="M87" s="868"/>
      <c r="N87" s="868"/>
      <c r="O87" s="868"/>
    </row>
    <row r="88" spans="1:15">
      <c r="A88" s="869"/>
      <c r="B88" s="870"/>
      <c r="C88" s="871"/>
      <c r="D88" s="872"/>
      <c r="E88" s="872"/>
      <c r="F88" s="873"/>
      <c r="G88" s="872"/>
      <c r="H88" s="873"/>
      <c r="I88" s="874"/>
      <c r="J88" s="875"/>
      <c r="K88" s="876"/>
      <c r="L88" s="875"/>
      <c r="M88" s="852"/>
      <c r="N88" s="852"/>
      <c r="O88" s="852"/>
    </row>
    <row r="89" spans="1:15">
      <c r="A89" s="877"/>
      <c r="B89" s="878"/>
      <c r="C89" s="879"/>
      <c r="D89" s="880"/>
      <c r="E89" s="880"/>
      <c r="F89" s="882"/>
      <c r="G89" s="880"/>
      <c r="H89" s="882"/>
      <c r="I89" s="883"/>
      <c r="J89" s="884"/>
      <c r="K89" s="886"/>
      <c r="L89" s="884"/>
      <c r="M89" s="852"/>
      <c r="N89" s="852"/>
      <c r="O89" s="852"/>
    </row>
    <row r="90" spans="1:15">
      <c r="A90" s="863"/>
      <c r="B90" s="888"/>
      <c r="C90" s="889"/>
      <c r="D90" s="890"/>
      <c r="E90" s="892"/>
      <c r="F90" s="889"/>
      <c r="G90" s="890"/>
      <c r="H90" s="889"/>
      <c r="I90" s="893"/>
      <c r="J90" s="890"/>
      <c r="K90" s="894"/>
      <c r="L90" s="890"/>
      <c r="M90" s="852"/>
      <c r="N90" s="852"/>
      <c r="O90" s="852"/>
    </row>
    <row r="91" spans="1:15">
      <c r="A91" s="877"/>
      <c r="B91" s="895"/>
      <c r="C91" s="896"/>
      <c r="D91" s="897"/>
      <c r="E91" s="898"/>
      <c r="F91" s="896"/>
      <c r="G91" s="897"/>
      <c r="H91" s="896"/>
      <c r="I91" s="899"/>
      <c r="J91" s="897"/>
      <c r="K91" s="900"/>
      <c r="L91" s="897"/>
      <c r="M91" s="852"/>
      <c r="N91" s="852"/>
      <c r="O91" s="852"/>
    </row>
    <row r="92" spans="1:15">
      <c r="A92" s="877"/>
      <c r="B92" s="895"/>
      <c r="C92" s="896"/>
      <c r="D92" s="897"/>
      <c r="E92" s="898"/>
      <c r="F92" s="896"/>
      <c r="G92" s="897"/>
      <c r="H92" s="896"/>
      <c r="I92" s="899"/>
      <c r="J92" s="897"/>
      <c r="K92" s="900"/>
      <c r="L92" s="897"/>
      <c r="M92" s="852"/>
      <c r="N92" s="852"/>
      <c r="O92" s="852"/>
    </row>
    <row r="93" spans="1:15">
      <c r="A93" s="877"/>
      <c r="B93" s="895"/>
      <c r="C93" s="896"/>
      <c r="D93" s="897"/>
      <c r="E93" s="898"/>
      <c r="F93" s="896"/>
      <c r="G93" s="897"/>
      <c r="H93" s="896"/>
      <c r="I93" s="899"/>
      <c r="J93" s="897"/>
      <c r="K93" s="900"/>
      <c r="L93" s="897"/>
      <c r="M93" s="852"/>
      <c r="N93" s="852"/>
      <c r="O93" s="852"/>
    </row>
    <row r="94" spans="1:15">
      <c r="A94" s="877"/>
      <c r="B94" s="895"/>
      <c r="C94" s="896"/>
      <c r="D94" s="897"/>
      <c r="E94" s="898"/>
      <c r="F94" s="896"/>
      <c r="G94" s="897"/>
      <c r="H94" s="896"/>
      <c r="I94" s="899"/>
      <c r="J94" s="897"/>
      <c r="K94" s="900"/>
      <c r="L94" s="897"/>
      <c r="M94" s="852"/>
      <c r="N94" s="852"/>
      <c r="O94" s="852"/>
    </row>
    <row r="95" spans="1:15">
      <c r="A95" s="877"/>
      <c r="B95" s="895"/>
      <c r="C95" s="900"/>
      <c r="D95" s="897"/>
      <c r="E95" s="897"/>
      <c r="F95" s="900"/>
      <c r="G95" s="897"/>
      <c r="H95" s="900"/>
      <c r="I95" s="899"/>
      <c r="J95" s="897"/>
      <c r="K95" s="900"/>
      <c r="L95" s="897"/>
      <c r="M95" s="852"/>
      <c r="N95" s="852"/>
      <c r="O95" s="852"/>
    </row>
    <row r="96" spans="1:15">
      <c r="A96" s="877"/>
      <c r="B96" s="895"/>
      <c r="C96" s="900"/>
      <c r="D96" s="897"/>
      <c r="E96" s="897"/>
      <c r="F96" s="900"/>
      <c r="G96" s="897"/>
      <c r="H96" s="900"/>
      <c r="I96" s="899"/>
      <c r="J96" s="897"/>
      <c r="K96" s="900"/>
      <c r="L96" s="897"/>
      <c r="M96" s="852"/>
      <c r="N96" s="852"/>
      <c r="O96" s="852"/>
    </row>
    <row r="97" spans="1:15">
      <c r="A97" s="877"/>
      <c r="B97" s="895"/>
      <c r="C97" s="900"/>
      <c r="D97" s="897"/>
      <c r="E97" s="898"/>
      <c r="F97" s="900"/>
      <c r="G97" s="897"/>
      <c r="H97" s="900"/>
      <c r="I97" s="899"/>
      <c r="J97" s="897"/>
      <c r="K97" s="900"/>
      <c r="L97" s="897"/>
      <c r="M97" s="852"/>
      <c r="N97" s="852"/>
      <c r="O97" s="852"/>
    </row>
    <row r="98" spans="1:15">
      <c r="A98" s="877"/>
      <c r="B98" s="895"/>
      <c r="C98" s="900"/>
      <c r="D98" s="897"/>
      <c r="E98" s="897"/>
      <c r="F98" s="900"/>
      <c r="G98" s="897"/>
      <c r="H98" s="900"/>
      <c r="I98" s="899"/>
      <c r="J98" s="897"/>
      <c r="K98" s="900"/>
      <c r="L98" s="897"/>
      <c r="M98" s="852"/>
      <c r="N98" s="852"/>
      <c r="O98" s="852"/>
    </row>
    <row r="99" spans="1:15">
      <c r="A99" s="877"/>
      <c r="B99" s="895"/>
      <c r="C99" s="900"/>
      <c r="D99" s="897"/>
      <c r="E99" s="897"/>
      <c r="F99" s="900"/>
      <c r="G99" s="897"/>
      <c r="H99" s="900"/>
      <c r="I99" s="899"/>
      <c r="J99" s="897"/>
      <c r="K99" s="900"/>
      <c r="L99" s="897"/>
      <c r="M99" s="852"/>
      <c r="N99" s="852"/>
      <c r="O99" s="852"/>
    </row>
    <row r="100" spans="1:15">
      <c r="A100" s="877"/>
      <c r="B100" s="895"/>
      <c r="C100" s="900"/>
      <c r="D100" s="897"/>
      <c r="E100" s="897"/>
      <c r="F100" s="900"/>
      <c r="G100" s="897"/>
      <c r="H100" s="900"/>
      <c r="I100" s="899"/>
      <c r="J100" s="897"/>
      <c r="K100" s="900"/>
      <c r="L100" s="897"/>
      <c r="M100" s="852"/>
      <c r="N100" s="852"/>
      <c r="O100" s="852"/>
    </row>
    <row r="101" spans="1:15">
      <c r="A101" s="863"/>
      <c r="B101" s="888"/>
      <c r="C101" s="894"/>
      <c r="D101" s="890"/>
      <c r="E101" s="890"/>
      <c r="F101" s="894"/>
      <c r="G101" s="890"/>
      <c r="H101" s="894"/>
      <c r="I101" s="893"/>
      <c r="J101" s="890"/>
      <c r="K101" s="894"/>
      <c r="L101" s="890"/>
      <c r="M101" s="852"/>
      <c r="N101" s="852"/>
      <c r="O101" s="852"/>
    </row>
    <row r="102" spans="1:15">
      <c r="A102" s="901"/>
      <c r="B102" s="902"/>
      <c r="C102" s="903"/>
      <c r="D102" s="884"/>
      <c r="E102" s="884"/>
      <c r="F102" s="886"/>
      <c r="G102" s="884"/>
      <c r="H102" s="886"/>
      <c r="I102" s="883"/>
      <c r="J102" s="884"/>
      <c r="K102" s="886"/>
      <c r="L102" s="884"/>
      <c r="M102" s="828"/>
      <c r="N102" s="828"/>
      <c r="O102" s="828"/>
    </row>
    <row r="103" spans="1:15">
      <c r="A103" s="901"/>
      <c r="B103" s="902"/>
      <c r="C103" s="903"/>
      <c r="D103" s="884"/>
      <c r="E103" s="884"/>
      <c r="F103" s="886"/>
      <c r="G103" s="884"/>
      <c r="H103" s="886"/>
      <c r="I103" s="883"/>
      <c r="J103" s="884"/>
      <c r="K103" s="886"/>
      <c r="L103" s="884"/>
      <c r="M103" s="828"/>
      <c r="N103" s="828"/>
      <c r="O103" s="828"/>
    </row>
    <row r="104" spans="1:15">
      <c r="A104" s="901"/>
      <c r="B104" s="902"/>
      <c r="C104" s="903"/>
      <c r="D104" s="884"/>
      <c r="E104" s="884"/>
      <c r="F104" s="886"/>
      <c r="G104" s="884"/>
      <c r="H104" s="886"/>
      <c r="I104" s="883"/>
      <c r="J104" s="884"/>
      <c r="K104" s="886"/>
      <c r="L104" s="884"/>
      <c r="M104" s="828"/>
      <c r="N104" s="828"/>
      <c r="O104" s="828"/>
    </row>
    <row r="105" spans="1:15">
      <c r="A105" s="901"/>
      <c r="B105" s="902"/>
      <c r="C105" s="903"/>
      <c r="D105" s="884"/>
      <c r="E105" s="884"/>
      <c r="F105" s="886"/>
      <c r="G105" s="884"/>
      <c r="H105" s="886"/>
      <c r="I105" s="883"/>
      <c r="J105" s="884"/>
      <c r="K105" s="886"/>
      <c r="L105" s="884"/>
      <c r="M105" s="828"/>
      <c r="N105" s="828"/>
      <c r="O105" s="828"/>
    </row>
    <row r="106" spans="1:15">
      <c r="A106" s="1057"/>
      <c r="B106" s="902"/>
      <c r="C106" s="903"/>
      <c r="D106" s="884"/>
      <c r="E106" s="884"/>
      <c r="F106" s="886"/>
      <c r="G106" s="884"/>
      <c r="H106" s="886"/>
      <c r="I106" s="883"/>
      <c r="J106" s="884"/>
      <c r="K106" s="886"/>
      <c r="L106" s="884"/>
      <c r="M106" s="828"/>
      <c r="N106" s="828"/>
      <c r="O106" s="828"/>
    </row>
    <row r="107" spans="1:15">
      <c r="A107" s="1058"/>
      <c r="B107" s="904"/>
      <c r="C107" s="905"/>
      <c r="D107" s="862"/>
      <c r="E107" s="862"/>
      <c r="F107" s="906"/>
      <c r="G107" s="862"/>
      <c r="H107" s="906"/>
      <c r="I107" s="861"/>
      <c r="J107" s="862"/>
      <c r="K107" s="906"/>
      <c r="L107" s="862"/>
      <c r="M107" s="828"/>
      <c r="N107" s="828"/>
      <c r="O107" s="828"/>
    </row>
    <row r="108" spans="1:15">
      <c r="A108" s="907"/>
      <c r="B108" s="908"/>
      <c r="C108" s="909"/>
      <c r="D108" s="909"/>
      <c r="E108" s="909"/>
      <c r="F108" s="909"/>
      <c r="G108" s="909"/>
      <c r="H108" s="909"/>
      <c r="I108" s="910"/>
      <c r="J108" s="909"/>
      <c r="K108" s="909"/>
      <c r="L108" s="909"/>
      <c r="M108" s="828"/>
      <c r="N108" s="828"/>
      <c r="O108" s="828"/>
    </row>
    <row r="109" spans="1:15">
      <c r="A109" s="907"/>
      <c r="B109" s="908"/>
      <c r="C109" s="909"/>
      <c r="D109" s="909"/>
      <c r="E109" s="909"/>
      <c r="F109" s="909"/>
      <c r="G109" s="909"/>
      <c r="H109" s="909"/>
      <c r="I109" s="910"/>
      <c r="J109" s="909"/>
      <c r="K109" s="909"/>
      <c r="L109" s="909"/>
      <c r="M109" s="828"/>
      <c r="N109" s="828"/>
      <c r="O109" s="828"/>
    </row>
    <row r="110" spans="1:15">
      <c r="A110" s="907"/>
      <c r="B110" s="908"/>
      <c r="C110" s="909"/>
      <c r="D110" s="909"/>
      <c r="E110" s="909"/>
      <c r="F110" s="909"/>
      <c r="G110" s="909"/>
      <c r="H110" s="909"/>
      <c r="I110" s="910"/>
      <c r="J110" s="909"/>
      <c r="K110" s="909"/>
      <c r="L110" s="909"/>
      <c r="M110" s="828"/>
      <c r="N110" s="828"/>
      <c r="O110" s="828"/>
    </row>
    <row r="111" spans="1:15">
      <c r="A111" s="907"/>
      <c r="B111" s="908"/>
      <c r="C111" s="909"/>
      <c r="D111" s="909"/>
      <c r="E111" s="909"/>
      <c r="F111" s="909"/>
      <c r="G111" s="909"/>
      <c r="H111" s="909"/>
      <c r="I111" s="910"/>
      <c r="J111" s="909"/>
      <c r="K111" s="909"/>
      <c r="L111" s="909"/>
      <c r="M111" s="828"/>
      <c r="N111" s="828"/>
      <c r="O111" s="828"/>
    </row>
    <row r="112" spans="1:15">
      <c r="A112" s="907"/>
      <c r="B112" s="908"/>
      <c r="C112" s="909"/>
      <c r="D112" s="909"/>
      <c r="E112" s="909"/>
      <c r="F112" s="909"/>
      <c r="G112" s="909"/>
      <c r="H112" s="909"/>
      <c r="I112" s="910"/>
      <c r="J112" s="909"/>
      <c r="K112" s="909"/>
      <c r="L112" s="909"/>
      <c r="M112" s="828"/>
      <c r="N112" s="828"/>
      <c r="O112" s="828"/>
    </row>
    <row r="113" spans="1:15">
      <c r="A113" s="907"/>
      <c r="B113" s="908"/>
      <c r="C113" s="909"/>
      <c r="D113" s="909"/>
      <c r="E113" s="909"/>
      <c r="F113" s="909"/>
      <c r="G113" s="909"/>
      <c r="H113" s="909"/>
      <c r="I113" s="910"/>
      <c r="J113" s="909"/>
      <c r="K113" s="909"/>
      <c r="L113" s="909"/>
      <c r="M113" s="828"/>
      <c r="N113" s="828"/>
      <c r="O113" s="828"/>
    </row>
    <row r="114" spans="1:15">
      <c r="A114" s="907"/>
      <c r="B114" s="908"/>
      <c r="C114" s="909"/>
      <c r="D114" s="909"/>
      <c r="E114" s="909"/>
      <c r="F114" s="909"/>
      <c r="G114" s="909"/>
      <c r="H114" s="909"/>
      <c r="I114" s="910"/>
      <c r="J114" s="909"/>
      <c r="K114" s="909"/>
      <c r="L114" s="909"/>
      <c r="M114" s="828"/>
      <c r="N114" s="828"/>
      <c r="O114" s="828"/>
    </row>
    <row r="115" spans="1:15">
      <c r="A115" s="907"/>
      <c r="B115" s="908"/>
      <c r="C115" s="909"/>
      <c r="D115" s="909"/>
      <c r="E115" s="909"/>
      <c r="F115" s="909"/>
      <c r="G115" s="909"/>
      <c r="H115" s="909"/>
      <c r="I115" s="910"/>
      <c r="J115" s="909"/>
      <c r="K115" s="909"/>
      <c r="L115" s="909"/>
      <c r="M115" s="828"/>
      <c r="N115" s="828"/>
      <c r="O115" s="828"/>
    </row>
    <row r="116" spans="1:15">
      <c r="A116" s="907"/>
      <c r="B116" s="908"/>
      <c r="C116" s="909"/>
      <c r="D116" s="909"/>
      <c r="E116" s="909"/>
      <c r="F116" s="909"/>
      <c r="G116" s="909"/>
      <c r="H116" s="909"/>
      <c r="I116" s="910"/>
      <c r="J116" s="909"/>
      <c r="K116" s="909"/>
      <c r="L116" s="909"/>
      <c r="M116" s="828"/>
      <c r="N116" s="828"/>
      <c r="O116" s="828"/>
    </row>
    <row r="117" spans="1:15">
      <c r="A117" s="907"/>
      <c r="B117" s="908"/>
      <c r="C117" s="909"/>
      <c r="D117" s="909"/>
      <c r="E117" s="909"/>
      <c r="F117" s="909"/>
      <c r="G117" s="909"/>
      <c r="H117" s="909"/>
      <c r="I117" s="910"/>
      <c r="J117" s="909"/>
      <c r="K117" s="909"/>
      <c r="L117" s="909"/>
      <c r="M117" s="828"/>
      <c r="N117" s="828"/>
      <c r="O117" s="828"/>
    </row>
    <row r="118" spans="1:15">
      <c r="A118" s="907"/>
      <c r="B118" s="908"/>
      <c r="C118" s="909"/>
      <c r="D118" s="909"/>
      <c r="E118" s="909"/>
      <c r="F118" s="909"/>
      <c r="G118" s="909"/>
      <c r="H118" s="909"/>
      <c r="I118" s="910"/>
      <c r="J118" s="909"/>
      <c r="K118" s="909"/>
      <c r="L118" s="909"/>
      <c r="M118" s="828"/>
      <c r="N118" s="828"/>
      <c r="O118" s="828"/>
    </row>
    <row r="119" spans="1:15">
      <c r="A119" s="907"/>
      <c r="B119" s="908"/>
      <c r="C119" s="909"/>
      <c r="D119" s="909"/>
      <c r="E119" s="909"/>
      <c r="F119" s="909"/>
      <c r="G119" s="909"/>
      <c r="H119" s="909"/>
      <c r="I119" s="910"/>
      <c r="J119" s="909"/>
      <c r="K119" s="909"/>
      <c r="L119" s="909"/>
      <c r="M119" s="828"/>
      <c r="N119" s="828"/>
      <c r="O119" s="828"/>
    </row>
    <row r="120" spans="1:15">
      <c r="A120" s="907"/>
      <c r="B120" s="908"/>
      <c r="C120" s="909"/>
      <c r="D120" s="909"/>
      <c r="E120" s="909"/>
      <c r="F120" s="909"/>
      <c r="G120" s="909"/>
      <c r="H120" s="909"/>
      <c r="I120" s="910"/>
      <c r="J120" s="909"/>
      <c r="K120" s="909"/>
      <c r="L120" s="909"/>
      <c r="M120" s="828"/>
      <c r="N120" s="828"/>
      <c r="O120" s="828"/>
    </row>
    <row r="121" spans="1:15">
      <c r="A121" s="907"/>
      <c r="B121" s="908"/>
      <c r="C121" s="909"/>
      <c r="D121" s="909"/>
      <c r="E121" s="909"/>
      <c r="F121" s="909"/>
      <c r="G121" s="909"/>
      <c r="H121" s="909"/>
      <c r="I121" s="910"/>
      <c r="J121" s="909"/>
      <c r="K121" s="909"/>
      <c r="L121" s="909"/>
      <c r="M121" s="828"/>
      <c r="N121" s="828"/>
      <c r="O121" s="828"/>
    </row>
    <row r="122" spans="1:15" ht="15.75" customHeight="1">
      <c r="A122" s="907"/>
      <c r="B122" s="908"/>
      <c r="C122" s="909"/>
      <c r="D122" s="909"/>
      <c r="E122" s="909"/>
      <c r="F122" s="909"/>
      <c r="G122" s="909"/>
      <c r="H122" s="909"/>
      <c r="I122" s="910"/>
      <c r="J122" s="909"/>
      <c r="K122" s="909"/>
      <c r="L122" s="909"/>
      <c r="M122" s="828"/>
      <c r="N122" s="828"/>
      <c r="O122" s="828"/>
    </row>
    <row r="123" spans="1:15" ht="15.75" customHeight="1">
      <c r="A123" s="907"/>
      <c r="B123" s="908"/>
      <c r="C123" s="909"/>
      <c r="D123" s="909"/>
      <c r="E123" s="909"/>
      <c r="F123" s="909"/>
      <c r="G123" s="909"/>
      <c r="H123" s="909"/>
      <c r="I123" s="910"/>
      <c r="J123" s="909"/>
      <c r="K123" s="909"/>
      <c r="L123" s="909"/>
      <c r="M123" s="828"/>
      <c r="N123" s="828"/>
      <c r="O123" s="828"/>
    </row>
    <row r="124" spans="1:15" ht="15.75" customHeight="1">
      <c r="A124" s="907"/>
      <c r="B124" s="908"/>
      <c r="C124" s="909"/>
      <c r="D124" s="909"/>
      <c r="E124" s="909"/>
      <c r="F124" s="909"/>
      <c r="G124" s="909"/>
      <c r="H124" s="909"/>
      <c r="I124" s="910"/>
      <c r="J124" s="909"/>
      <c r="K124" s="909"/>
      <c r="L124" s="909"/>
      <c r="M124" s="828"/>
      <c r="N124" s="828"/>
      <c r="O124" s="828"/>
    </row>
    <row r="125" spans="1:15" ht="15.75" customHeight="1">
      <c r="A125" s="907"/>
      <c r="B125" s="908"/>
      <c r="C125" s="909"/>
      <c r="D125" s="909"/>
      <c r="E125" s="909"/>
      <c r="F125" s="909"/>
      <c r="G125" s="909"/>
      <c r="H125" s="909"/>
      <c r="I125" s="910"/>
      <c r="J125" s="909"/>
      <c r="K125" s="909"/>
      <c r="L125" s="909"/>
      <c r="M125" s="828"/>
      <c r="N125" s="828"/>
      <c r="O125" s="828"/>
    </row>
    <row r="126" spans="1:15" ht="15.75" customHeight="1">
      <c r="A126" s="907"/>
      <c r="B126" s="908"/>
      <c r="C126" s="909"/>
      <c r="D126" s="909"/>
      <c r="E126" s="909"/>
      <c r="F126" s="909"/>
      <c r="G126" s="909"/>
      <c r="H126" s="909"/>
      <c r="I126" s="910"/>
      <c r="J126" s="909"/>
      <c r="K126" s="909"/>
      <c r="L126" s="909"/>
      <c r="M126" s="828"/>
      <c r="N126" s="828"/>
      <c r="O126" s="828"/>
    </row>
    <row r="127" spans="1:15" ht="15.75" customHeight="1">
      <c r="A127" s="907"/>
      <c r="B127" s="908"/>
      <c r="C127" s="909"/>
      <c r="D127" s="909"/>
      <c r="E127" s="909"/>
      <c r="F127" s="909"/>
      <c r="G127" s="909"/>
      <c r="H127" s="909"/>
      <c r="I127" s="910"/>
      <c r="J127" s="909"/>
      <c r="K127" s="909"/>
      <c r="L127" s="909"/>
      <c r="M127" s="828"/>
      <c r="N127" s="828"/>
      <c r="O127" s="828"/>
    </row>
    <row r="128" spans="1:15" ht="15.75" customHeight="1">
      <c r="A128" s="907"/>
      <c r="B128" s="908"/>
      <c r="C128" s="909"/>
      <c r="D128" s="909"/>
      <c r="E128" s="909"/>
      <c r="F128" s="909"/>
      <c r="G128" s="909"/>
      <c r="H128" s="909"/>
      <c r="I128" s="910"/>
      <c r="J128" s="909"/>
      <c r="K128" s="909"/>
      <c r="L128" s="909"/>
      <c r="M128" s="828"/>
      <c r="N128" s="828"/>
      <c r="O128" s="828"/>
    </row>
    <row r="129" spans="1:15" ht="15.75" customHeight="1">
      <c r="A129" s="907"/>
      <c r="B129" s="908"/>
      <c r="C129" s="909"/>
      <c r="D129" s="909"/>
      <c r="E129" s="909"/>
      <c r="F129" s="909"/>
      <c r="G129" s="909"/>
      <c r="H129" s="909"/>
      <c r="I129" s="910"/>
      <c r="J129" s="909"/>
      <c r="K129" s="909"/>
      <c r="L129" s="909"/>
      <c r="M129" s="828"/>
      <c r="N129" s="828"/>
      <c r="O129" s="828"/>
    </row>
    <row r="130" spans="1:15" ht="15.75" customHeight="1">
      <c r="A130" s="907"/>
      <c r="B130" s="908"/>
      <c r="C130" s="909"/>
      <c r="D130" s="909"/>
      <c r="E130" s="909"/>
      <c r="F130" s="909"/>
      <c r="G130" s="909"/>
      <c r="H130" s="909"/>
      <c r="I130" s="910"/>
      <c r="J130" s="909"/>
      <c r="K130" s="909"/>
      <c r="L130" s="909"/>
      <c r="M130" s="828"/>
      <c r="N130" s="828"/>
      <c r="O130" s="828"/>
    </row>
    <row r="131" spans="1:15" ht="15.75" customHeight="1">
      <c r="A131" s="907"/>
      <c r="B131" s="908"/>
      <c r="C131" s="909"/>
      <c r="D131" s="909"/>
      <c r="E131" s="909"/>
      <c r="F131" s="909"/>
      <c r="G131" s="909"/>
      <c r="H131" s="909"/>
      <c r="I131" s="910"/>
      <c r="J131" s="909"/>
      <c r="K131" s="909"/>
      <c r="L131" s="909"/>
      <c r="M131" s="828"/>
      <c r="N131" s="828"/>
      <c r="O131" s="828"/>
    </row>
    <row r="132" spans="1:15" ht="15.75" customHeight="1">
      <c r="A132" s="907"/>
      <c r="B132" s="908"/>
      <c r="C132" s="909"/>
      <c r="D132" s="909"/>
      <c r="E132" s="909"/>
      <c r="F132" s="909"/>
      <c r="G132" s="909"/>
      <c r="H132" s="909"/>
      <c r="I132" s="910"/>
      <c r="J132" s="909"/>
      <c r="K132" s="909"/>
      <c r="L132" s="909"/>
      <c r="M132" s="828"/>
      <c r="N132" s="828"/>
      <c r="O132" s="828"/>
    </row>
    <row r="133" spans="1:15" ht="15.75" customHeight="1">
      <c r="A133" s="907"/>
      <c r="B133" s="908"/>
      <c r="C133" s="909"/>
      <c r="D133" s="909"/>
      <c r="E133" s="909"/>
      <c r="F133" s="909"/>
      <c r="G133" s="909"/>
      <c r="H133" s="909"/>
      <c r="I133" s="910"/>
      <c r="J133" s="909"/>
      <c r="K133" s="909"/>
      <c r="L133" s="909"/>
      <c r="M133" s="828"/>
      <c r="N133" s="828"/>
      <c r="O133" s="828"/>
    </row>
    <row r="134" spans="1:15" ht="15.75" customHeight="1">
      <c r="A134" s="907"/>
      <c r="B134" s="908"/>
      <c r="C134" s="909"/>
      <c r="D134" s="909"/>
      <c r="E134" s="909"/>
      <c r="F134" s="909"/>
      <c r="G134" s="909"/>
      <c r="H134" s="909"/>
      <c r="I134" s="910"/>
      <c r="J134" s="909"/>
      <c r="K134" s="909"/>
      <c r="L134" s="909"/>
      <c r="M134" s="828"/>
      <c r="N134" s="828"/>
      <c r="O134" s="828"/>
    </row>
    <row r="135" spans="1:15" ht="15.75" customHeight="1">
      <c r="A135" s="907"/>
      <c r="B135" s="908"/>
      <c r="C135" s="909"/>
      <c r="D135" s="909"/>
      <c r="E135" s="909"/>
      <c r="F135" s="909"/>
      <c r="G135" s="909"/>
      <c r="H135" s="909"/>
      <c r="I135" s="910"/>
      <c r="J135" s="909"/>
      <c r="K135" s="909"/>
      <c r="L135" s="909"/>
      <c r="M135" s="828"/>
      <c r="N135" s="828"/>
      <c r="O135" s="828"/>
    </row>
    <row r="136" spans="1:15" ht="15.75" customHeight="1">
      <c r="A136" s="907"/>
      <c r="B136" s="908"/>
      <c r="C136" s="909"/>
      <c r="D136" s="909"/>
      <c r="E136" s="909"/>
      <c r="F136" s="909"/>
      <c r="G136" s="909"/>
      <c r="H136" s="909"/>
      <c r="I136" s="910"/>
      <c r="J136" s="909"/>
      <c r="K136" s="909"/>
      <c r="L136" s="909"/>
      <c r="M136" s="828"/>
      <c r="N136" s="828"/>
      <c r="O136" s="828"/>
    </row>
    <row r="137" spans="1:15" ht="15.75" customHeight="1">
      <c r="A137" s="907"/>
      <c r="B137" s="908"/>
      <c r="C137" s="909"/>
      <c r="D137" s="909"/>
      <c r="E137" s="909"/>
      <c r="F137" s="909"/>
      <c r="G137" s="909"/>
      <c r="H137" s="909"/>
      <c r="I137" s="910"/>
      <c r="J137" s="909"/>
      <c r="K137" s="909"/>
      <c r="L137" s="909"/>
      <c r="M137" s="828"/>
      <c r="N137" s="828"/>
      <c r="O137" s="828"/>
    </row>
    <row r="138" spans="1:15" ht="15.75" customHeight="1">
      <c r="A138" s="907"/>
      <c r="B138" s="908"/>
      <c r="C138" s="909"/>
      <c r="D138" s="909"/>
      <c r="E138" s="909"/>
      <c r="F138" s="909"/>
      <c r="G138" s="909"/>
      <c r="H138" s="909"/>
      <c r="I138" s="910"/>
      <c r="J138" s="909"/>
      <c r="K138" s="909"/>
      <c r="L138" s="909"/>
      <c r="M138" s="828"/>
      <c r="N138" s="828"/>
      <c r="O138" s="828"/>
    </row>
    <row r="139" spans="1:15" ht="15.75" customHeight="1">
      <c r="A139" s="907"/>
      <c r="B139" s="908"/>
      <c r="C139" s="909"/>
      <c r="D139" s="909"/>
      <c r="E139" s="909"/>
      <c r="F139" s="909"/>
      <c r="G139" s="909"/>
      <c r="H139" s="909"/>
      <c r="I139" s="910"/>
      <c r="J139" s="909"/>
      <c r="K139" s="909"/>
      <c r="L139" s="909"/>
      <c r="M139" s="828"/>
      <c r="N139" s="828"/>
      <c r="O139" s="828"/>
    </row>
    <row r="140" spans="1:15" ht="15.75" customHeight="1">
      <c r="A140" s="907"/>
      <c r="B140" s="908"/>
      <c r="C140" s="909"/>
      <c r="D140" s="909"/>
      <c r="E140" s="909"/>
      <c r="F140" s="909"/>
      <c r="G140" s="909"/>
      <c r="H140" s="909"/>
      <c r="I140" s="910"/>
      <c r="J140" s="909"/>
      <c r="K140" s="909"/>
      <c r="L140" s="909"/>
      <c r="M140" s="828"/>
      <c r="N140" s="828"/>
      <c r="O140" s="828"/>
    </row>
    <row r="141" spans="1:15" ht="15.75" customHeight="1">
      <c r="A141" s="907"/>
      <c r="B141" s="908"/>
      <c r="C141" s="909"/>
      <c r="D141" s="909"/>
      <c r="E141" s="909"/>
      <c r="F141" s="909"/>
      <c r="G141" s="909"/>
      <c r="H141" s="909"/>
      <c r="I141" s="910"/>
      <c r="J141" s="909"/>
      <c r="K141" s="909"/>
      <c r="L141" s="909"/>
      <c r="M141" s="828"/>
      <c r="N141" s="828"/>
      <c r="O141" s="828"/>
    </row>
    <row r="142" spans="1:15" ht="15.75" customHeight="1">
      <c r="A142" s="907"/>
      <c r="B142" s="908"/>
      <c r="C142" s="909"/>
      <c r="D142" s="909"/>
      <c r="E142" s="909"/>
      <c r="F142" s="909"/>
      <c r="G142" s="909"/>
      <c r="H142" s="909"/>
      <c r="I142" s="910"/>
      <c r="J142" s="909"/>
      <c r="K142" s="909"/>
      <c r="L142" s="909"/>
      <c r="M142" s="828"/>
      <c r="N142" s="828"/>
      <c r="O142" s="828"/>
    </row>
    <row r="143" spans="1:15" ht="15.75" customHeight="1">
      <c r="A143" s="907"/>
      <c r="B143" s="908"/>
      <c r="C143" s="909"/>
      <c r="D143" s="909"/>
      <c r="E143" s="909"/>
      <c r="F143" s="909"/>
      <c r="G143" s="909"/>
      <c r="H143" s="909"/>
      <c r="I143" s="910"/>
      <c r="J143" s="909"/>
      <c r="K143" s="909"/>
      <c r="L143" s="909"/>
      <c r="M143" s="828"/>
      <c r="N143" s="828"/>
      <c r="O143" s="828"/>
    </row>
    <row r="144" spans="1:15" ht="15.75" customHeight="1">
      <c r="A144" s="907"/>
      <c r="B144" s="908"/>
      <c r="C144" s="909"/>
      <c r="D144" s="909"/>
      <c r="E144" s="909"/>
      <c r="F144" s="909"/>
      <c r="G144" s="909"/>
      <c r="H144" s="909"/>
      <c r="I144" s="910"/>
      <c r="J144" s="909"/>
      <c r="K144" s="909"/>
      <c r="L144" s="909"/>
      <c r="M144" s="828"/>
      <c r="N144" s="828"/>
      <c r="O144" s="828"/>
    </row>
    <row r="145" spans="1:15" ht="15.75" customHeight="1">
      <c r="A145" s="907"/>
      <c r="B145" s="908"/>
      <c r="C145" s="909"/>
      <c r="D145" s="909"/>
      <c r="E145" s="909"/>
      <c r="F145" s="909"/>
      <c r="G145" s="909"/>
      <c r="H145" s="909"/>
      <c r="I145" s="910"/>
      <c r="J145" s="909"/>
      <c r="K145" s="909"/>
      <c r="L145" s="909"/>
      <c r="M145" s="828"/>
      <c r="N145" s="828"/>
      <c r="O145" s="828"/>
    </row>
    <row r="146" spans="1:15" ht="15.75" customHeight="1">
      <c r="A146" s="907"/>
      <c r="B146" s="908"/>
      <c r="C146" s="909"/>
      <c r="D146" s="909"/>
      <c r="E146" s="909"/>
      <c r="F146" s="909"/>
      <c r="G146" s="909"/>
      <c r="H146" s="909"/>
      <c r="I146" s="910"/>
      <c r="J146" s="909"/>
      <c r="K146" s="909"/>
      <c r="L146" s="909"/>
      <c r="M146" s="828"/>
      <c r="N146" s="828"/>
      <c r="O146" s="828"/>
    </row>
    <row r="147" spans="1:15" ht="15.75" customHeight="1">
      <c r="A147" s="907"/>
      <c r="B147" s="908"/>
      <c r="C147" s="909"/>
      <c r="D147" s="909"/>
      <c r="E147" s="909"/>
      <c r="F147" s="909"/>
      <c r="G147" s="909"/>
      <c r="H147" s="909"/>
      <c r="I147" s="910"/>
      <c r="J147" s="909"/>
      <c r="K147" s="909"/>
      <c r="L147" s="909"/>
      <c r="M147" s="828"/>
      <c r="N147" s="828"/>
      <c r="O147" s="828"/>
    </row>
    <row r="148" spans="1:15" ht="15.75" customHeight="1">
      <c r="A148" s="907"/>
      <c r="B148" s="908"/>
      <c r="C148" s="909"/>
      <c r="D148" s="909"/>
      <c r="E148" s="909"/>
      <c r="F148" s="909"/>
      <c r="G148" s="909"/>
      <c r="H148" s="909"/>
      <c r="I148" s="910"/>
      <c r="J148" s="909"/>
      <c r="K148" s="909"/>
      <c r="L148" s="909"/>
      <c r="M148" s="828"/>
      <c r="N148" s="828"/>
      <c r="O148" s="828"/>
    </row>
    <row r="149" spans="1:15" ht="15.75" customHeight="1">
      <c r="A149" s="907"/>
      <c r="B149" s="908"/>
      <c r="C149" s="909"/>
      <c r="D149" s="909"/>
      <c r="E149" s="909"/>
      <c r="F149" s="909"/>
      <c r="G149" s="909"/>
      <c r="H149" s="909"/>
      <c r="I149" s="910"/>
      <c r="J149" s="909"/>
      <c r="K149" s="909"/>
      <c r="L149" s="909"/>
      <c r="M149" s="828"/>
      <c r="N149" s="828"/>
      <c r="O149" s="828"/>
    </row>
    <row r="150" spans="1:15" ht="15.75" customHeight="1">
      <c r="A150" s="907"/>
      <c r="B150" s="908"/>
      <c r="C150" s="909"/>
      <c r="D150" s="909"/>
      <c r="E150" s="909"/>
      <c r="F150" s="909"/>
      <c r="G150" s="909"/>
      <c r="H150" s="909"/>
      <c r="I150" s="910"/>
      <c r="J150" s="909"/>
      <c r="K150" s="909"/>
      <c r="L150" s="909"/>
      <c r="M150" s="828"/>
      <c r="N150" s="828"/>
      <c r="O150" s="828"/>
    </row>
    <row r="151" spans="1:15" ht="15.75" customHeight="1">
      <c r="A151" s="907"/>
      <c r="B151" s="908"/>
      <c r="C151" s="909"/>
      <c r="D151" s="909"/>
      <c r="E151" s="909"/>
      <c r="F151" s="909"/>
      <c r="G151" s="909"/>
      <c r="H151" s="909"/>
      <c r="I151" s="910"/>
      <c r="J151" s="909"/>
      <c r="K151" s="909"/>
      <c r="L151" s="909"/>
      <c r="M151" s="828"/>
      <c r="N151" s="828"/>
      <c r="O151" s="828"/>
    </row>
    <row r="152" spans="1:15" ht="15.75" customHeight="1">
      <c r="A152" s="907"/>
      <c r="B152" s="908"/>
      <c r="C152" s="909"/>
      <c r="D152" s="909"/>
      <c r="E152" s="909"/>
      <c r="F152" s="909"/>
      <c r="G152" s="909"/>
      <c r="H152" s="909"/>
      <c r="I152" s="910"/>
      <c r="J152" s="909"/>
      <c r="K152" s="909"/>
      <c r="L152" s="909"/>
      <c r="M152" s="828"/>
      <c r="N152" s="828"/>
      <c r="O152" s="828"/>
    </row>
    <row r="153" spans="1:15" ht="15.75" customHeight="1">
      <c r="A153" s="907"/>
      <c r="B153" s="908"/>
      <c r="C153" s="909"/>
      <c r="D153" s="909"/>
      <c r="E153" s="909"/>
      <c r="F153" s="909"/>
      <c r="G153" s="909"/>
      <c r="H153" s="909"/>
      <c r="I153" s="910"/>
      <c r="J153" s="909"/>
      <c r="K153" s="909"/>
      <c r="L153" s="909"/>
      <c r="M153" s="828"/>
      <c r="N153" s="828"/>
      <c r="O153" s="828"/>
    </row>
    <row r="154" spans="1:15" ht="15.75" customHeight="1">
      <c r="A154" s="907"/>
      <c r="B154" s="908"/>
      <c r="C154" s="909"/>
      <c r="D154" s="909"/>
      <c r="E154" s="909"/>
      <c r="F154" s="909"/>
      <c r="G154" s="909"/>
      <c r="H154" s="909"/>
      <c r="I154" s="910"/>
      <c r="J154" s="909"/>
      <c r="K154" s="909"/>
      <c r="L154" s="909"/>
      <c r="M154" s="828"/>
      <c r="N154" s="828"/>
      <c r="O154" s="828"/>
    </row>
    <row r="155" spans="1:15" ht="15.75" customHeight="1">
      <c r="A155" s="907"/>
      <c r="B155" s="908"/>
      <c r="C155" s="909"/>
      <c r="D155" s="909"/>
      <c r="E155" s="909"/>
      <c r="F155" s="909"/>
      <c r="G155" s="909"/>
      <c r="H155" s="909"/>
      <c r="I155" s="910"/>
      <c r="J155" s="909"/>
      <c r="K155" s="909"/>
      <c r="L155" s="909"/>
      <c r="M155" s="828"/>
      <c r="N155" s="828"/>
      <c r="O155" s="828"/>
    </row>
    <row r="156" spans="1:15" ht="15.75" customHeight="1">
      <c r="A156" s="907"/>
      <c r="B156" s="908"/>
      <c r="C156" s="909"/>
      <c r="D156" s="909"/>
      <c r="E156" s="909"/>
      <c r="F156" s="909"/>
      <c r="G156" s="909"/>
      <c r="H156" s="909"/>
      <c r="I156" s="910"/>
      <c r="J156" s="909"/>
      <c r="K156" s="909"/>
      <c r="L156" s="909"/>
      <c r="M156" s="828"/>
      <c r="N156" s="828"/>
      <c r="O156" s="828"/>
    </row>
    <row r="157" spans="1:15" ht="15.75" customHeight="1">
      <c r="A157" s="907"/>
      <c r="B157" s="908"/>
      <c r="C157" s="909"/>
      <c r="D157" s="909"/>
      <c r="E157" s="909"/>
      <c r="F157" s="909"/>
      <c r="G157" s="909"/>
      <c r="H157" s="909"/>
      <c r="I157" s="910"/>
      <c r="J157" s="909"/>
      <c r="K157" s="909"/>
      <c r="L157" s="909"/>
      <c r="M157" s="828"/>
      <c r="N157" s="828"/>
      <c r="O157" s="828"/>
    </row>
    <row r="158" spans="1:15" ht="15.75" customHeight="1">
      <c r="A158" s="907"/>
      <c r="B158" s="908"/>
      <c r="C158" s="909"/>
      <c r="D158" s="909"/>
      <c r="E158" s="909"/>
      <c r="F158" s="909"/>
      <c r="G158" s="909"/>
      <c r="H158" s="909"/>
      <c r="I158" s="910"/>
      <c r="J158" s="909"/>
      <c r="K158" s="909"/>
      <c r="L158" s="909"/>
      <c r="M158" s="828"/>
      <c r="N158" s="828"/>
      <c r="O158" s="828"/>
    </row>
    <row r="159" spans="1:15" ht="15.75" customHeight="1">
      <c r="A159" s="907"/>
      <c r="B159" s="908"/>
      <c r="C159" s="909"/>
      <c r="D159" s="909"/>
      <c r="E159" s="909"/>
      <c r="F159" s="909"/>
      <c r="G159" s="909"/>
      <c r="H159" s="909"/>
      <c r="I159" s="910"/>
      <c r="J159" s="909"/>
      <c r="K159" s="909"/>
      <c r="L159" s="909"/>
      <c r="M159" s="828"/>
      <c r="N159" s="828"/>
      <c r="O159" s="828"/>
    </row>
    <row r="160" spans="1:15" ht="15.75" customHeight="1">
      <c r="A160" s="907"/>
      <c r="B160" s="908"/>
      <c r="C160" s="909"/>
      <c r="D160" s="909"/>
      <c r="E160" s="909"/>
      <c r="F160" s="909"/>
      <c r="G160" s="909"/>
      <c r="H160" s="909"/>
      <c r="I160" s="910"/>
      <c r="J160" s="909"/>
      <c r="K160" s="909"/>
      <c r="L160" s="909"/>
      <c r="M160" s="828"/>
      <c r="N160" s="828"/>
      <c r="O160" s="828"/>
    </row>
    <row r="161" spans="1:15" ht="15.75" customHeight="1">
      <c r="A161" s="907"/>
      <c r="B161" s="908"/>
      <c r="C161" s="909"/>
      <c r="D161" s="909"/>
      <c r="E161" s="909"/>
      <c r="F161" s="909"/>
      <c r="G161" s="909"/>
      <c r="H161" s="909"/>
      <c r="I161" s="910"/>
      <c r="J161" s="909"/>
      <c r="K161" s="909"/>
      <c r="L161" s="909"/>
      <c r="M161" s="828"/>
      <c r="N161" s="828"/>
      <c r="O161" s="828"/>
    </row>
    <row r="162" spans="1:15" ht="15.75" customHeight="1">
      <c r="A162" s="907"/>
      <c r="B162" s="908"/>
      <c r="C162" s="909"/>
      <c r="D162" s="909"/>
      <c r="E162" s="909"/>
      <c r="F162" s="909"/>
      <c r="G162" s="909"/>
      <c r="H162" s="909"/>
      <c r="I162" s="910"/>
      <c r="J162" s="909"/>
      <c r="K162" s="909"/>
      <c r="L162" s="909"/>
      <c r="M162" s="828"/>
      <c r="N162" s="828"/>
      <c r="O162" s="828"/>
    </row>
    <row r="163" spans="1:15" ht="15.75" customHeight="1">
      <c r="A163" s="907"/>
      <c r="B163" s="908"/>
      <c r="C163" s="909"/>
      <c r="D163" s="909"/>
      <c r="E163" s="909"/>
      <c r="F163" s="909"/>
      <c r="G163" s="909"/>
      <c r="H163" s="909"/>
      <c r="I163" s="910"/>
      <c r="J163" s="909"/>
      <c r="K163" s="909"/>
      <c r="L163" s="909"/>
      <c r="M163" s="828"/>
      <c r="N163" s="828"/>
      <c r="O163" s="828"/>
    </row>
    <row r="164" spans="1:15" ht="15.75" customHeight="1">
      <c r="A164" s="907"/>
      <c r="B164" s="908"/>
      <c r="C164" s="909"/>
      <c r="D164" s="909"/>
      <c r="E164" s="909"/>
      <c r="F164" s="909"/>
      <c r="G164" s="909"/>
      <c r="H164" s="909"/>
      <c r="I164" s="910"/>
      <c r="J164" s="909"/>
      <c r="K164" s="909"/>
      <c r="L164" s="909"/>
      <c r="M164" s="828"/>
      <c r="N164" s="828"/>
      <c r="O164" s="828"/>
    </row>
    <row r="165" spans="1:15" ht="15.75" customHeight="1">
      <c r="A165" s="907"/>
      <c r="B165" s="908"/>
      <c r="C165" s="909"/>
      <c r="D165" s="909"/>
      <c r="E165" s="909"/>
      <c r="F165" s="909"/>
      <c r="G165" s="909"/>
      <c r="H165" s="909"/>
      <c r="I165" s="910"/>
      <c r="J165" s="909"/>
      <c r="K165" s="909"/>
      <c r="L165" s="909"/>
      <c r="M165" s="828"/>
      <c r="N165" s="828"/>
      <c r="O165" s="828"/>
    </row>
    <row r="166" spans="1:15" ht="15.75" customHeight="1">
      <c r="A166" s="907"/>
      <c r="B166" s="908"/>
      <c r="C166" s="909"/>
      <c r="D166" s="909"/>
      <c r="E166" s="909"/>
      <c r="F166" s="909"/>
      <c r="G166" s="909"/>
      <c r="H166" s="909"/>
      <c r="I166" s="910"/>
      <c r="J166" s="909"/>
      <c r="K166" s="909"/>
      <c r="L166" s="909"/>
      <c r="M166" s="828"/>
      <c r="N166" s="828"/>
      <c r="O166" s="828"/>
    </row>
    <row r="167" spans="1:15" ht="15.75" customHeight="1">
      <c r="A167" s="907"/>
      <c r="B167" s="908"/>
      <c r="C167" s="909"/>
      <c r="D167" s="909"/>
      <c r="E167" s="909"/>
      <c r="F167" s="909"/>
      <c r="G167" s="909"/>
      <c r="H167" s="909"/>
      <c r="I167" s="910"/>
      <c r="J167" s="909"/>
      <c r="K167" s="909"/>
      <c r="L167" s="909"/>
      <c r="M167" s="828"/>
      <c r="N167" s="828"/>
      <c r="O167" s="828"/>
    </row>
    <row r="168" spans="1:15" ht="15.75" customHeight="1">
      <c r="A168" s="907"/>
      <c r="B168" s="908"/>
      <c r="C168" s="909"/>
      <c r="D168" s="909"/>
      <c r="E168" s="909"/>
      <c r="F168" s="909"/>
      <c r="G168" s="909"/>
      <c r="H168" s="909"/>
      <c r="I168" s="910"/>
      <c r="J168" s="909"/>
      <c r="K168" s="909"/>
      <c r="L168" s="909"/>
      <c r="M168" s="828"/>
      <c r="N168" s="828"/>
      <c r="O168" s="828"/>
    </row>
    <row r="169" spans="1:15" ht="15.75" customHeight="1">
      <c r="A169" s="907"/>
      <c r="B169" s="908"/>
      <c r="C169" s="909"/>
      <c r="D169" s="909"/>
      <c r="E169" s="909"/>
      <c r="F169" s="909"/>
      <c r="G169" s="909"/>
      <c r="H169" s="909"/>
      <c r="I169" s="910"/>
      <c r="J169" s="909"/>
      <c r="K169" s="909"/>
      <c r="L169" s="909"/>
      <c r="M169" s="828"/>
      <c r="N169" s="828"/>
      <c r="O169" s="828"/>
    </row>
    <row r="170" spans="1:15" ht="15.75" customHeight="1">
      <c r="A170" s="907"/>
      <c r="B170" s="908"/>
      <c r="C170" s="909"/>
      <c r="D170" s="909"/>
      <c r="E170" s="909"/>
      <c r="F170" s="909"/>
      <c r="G170" s="909"/>
      <c r="H170" s="909"/>
      <c r="I170" s="910"/>
      <c r="J170" s="909"/>
      <c r="K170" s="909"/>
      <c r="L170" s="909"/>
      <c r="M170" s="828"/>
      <c r="N170" s="828"/>
      <c r="O170" s="828"/>
    </row>
    <row r="171" spans="1:15" ht="15.75" customHeight="1">
      <c r="A171" s="907"/>
      <c r="B171" s="908"/>
      <c r="C171" s="909"/>
      <c r="D171" s="909"/>
      <c r="E171" s="909"/>
      <c r="F171" s="909"/>
      <c r="G171" s="909"/>
      <c r="H171" s="909"/>
      <c r="I171" s="910"/>
      <c r="J171" s="909"/>
      <c r="K171" s="909"/>
      <c r="L171" s="909"/>
      <c r="M171" s="828"/>
      <c r="N171" s="828"/>
      <c r="O171" s="828"/>
    </row>
    <row r="172" spans="1:15" ht="15.75" customHeight="1">
      <c r="A172" s="907"/>
      <c r="B172" s="908"/>
      <c r="C172" s="909"/>
      <c r="D172" s="909"/>
      <c r="E172" s="909"/>
      <c r="F172" s="909"/>
      <c r="G172" s="909"/>
      <c r="H172" s="909"/>
      <c r="I172" s="910"/>
      <c r="J172" s="909"/>
      <c r="K172" s="909"/>
      <c r="L172" s="909"/>
      <c r="M172" s="828"/>
      <c r="N172" s="828"/>
      <c r="O172" s="828"/>
    </row>
    <row r="173" spans="1:15" ht="15.75" customHeight="1">
      <c r="A173" s="907"/>
      <c r="B173" s="908"/>
      <c r="C173" s="909"/>
      <c r="D173" s="909"/>
      <c r="E173" s="909"/>
      <c r="F173" s="909"/>
      <c r="G173" s="909"/>
      <c r="H173" s="909"/>
      <c r="I173" s="910"/>
      <c r="J173" s="909"/>
      <c r="K173" s="909"/>
      <c r="L173" s="909"/>
      <c r="M173" s="828"/>
      <c r="N173" s="828"/>
      <c r="O173" s="828"/>
    </row>
    <row r="174" spans="1:15" ht="15.75" customHeight="1">
      <c r="A174" s="907"/>
      <c r="B174" s="908"/>
      <c r="C174" s="909"/>
      <c r="D174" s="909"/>
      <c r="E174" s="909"/>
      <c r="F174" s="909"/>
      <c r="G174" s="909"/>
      <c r="H174" s="909"/>
      <c r="I174" s="910"/>
      <c r="J174" s="909"/>
      <c r="K174" s="909"/>
      <c r="L174" s="909"/>
      <c r="M174" s="828"/>
      <c r="N174" s="828"/>
      <c r="O174" s="828"/>
    </row>
    <row r="175" spans="1:15" ht="15.75" customHeight="1">
      <c r="A175" s="907"/>
      <c r="B175" s="908"/>
      <c r="C175" s="909"/>
      <c r="D175" s="909"/>
      <c r="E175" s="909"/>
      <c r="F175" s="909"/>
      <c r="G175" s="909"/>
      <c r="H175" s="909"/>
      <c r="I175" s="910"/>
      <c r="J175" s="909"/>
      <c r="K175" s="909"/>
      <c r="L175" s="909"/>
      <c r="M175" s="828"/>
      <c r="N175" s="828"/>
      <c r="O175" s="828"/>
    </row>
    <row r="176" spans="1:15" ht="15.75" customHeight="1">
      <c r="A176" s="907"/>
      <c r="B176" s="908"/>
      <c r="C176" s="909"/>
      <c r="D176" s="909"/>
      <c r="E176" s="909"/>
      <c r="F176" s="909"/>
      <c r="G176" s="909"/>
      <c r="H176" s="909"/>
      <c r="I176" s="910"/>
      <c r="J176" s="909"/>
      <c r="K176" s="909"/>
      <c r="L176" s="909"/>
      <c r="M176" s="828"/>
      <c r="N176" s="828"/>
      <c r="O176" s="828"/>
    </row>
    <row r="177" spans="1:15" ht="15.75" customHeight="1">
      <c r="A177" s="907"/>
      <c r="B177" s="908"/>
      <c r="C177" s="909"/>
      <c r="D177" s="909"/>
      <c r="E177" s="909"/>
      <c r="F177" s="909"/>
      <c r="G177" s="909"/>
      <c r="H177" s="909"/>
      <c r="I177" s="910"/>
      <c r="J177" s="909"/>
      <c r="K177" s="909"/>
      <c r="L177" s="909"/>
      <c r="M177" s="828"/>
      <c r="N177" s="828"/>
      <c r="O177" s="828"/>
    </row>
    <row r="178" spans="1:15" ht="15.75" customHeight="1">
      <c r="A178" s="907"/>
      <c r="B178" s="908"/>
      <c r="C178" s="909"/>
      <c r="D178" s="909"/>
      <c r="E178" s="909"/>
      <c r="F178" s="909"/>
      <c r="G178" s="909"/>
      <c r="H178" s="909"/>
      <c r="I178" s="910"/>
      <c r="J178" s="909"/>
      <c r="K178" s="909"/>
      <c r="L178" s="909"/>
      <c r="M178" s="828"/>
      <c r="N178" s="828"/>
      <c r="O178" s="828"/>
    </row>
    <row r="179" spans="1:15" ht="15.75" customHeight="1">
      <c r="A179" s="907"/>
      <c r="B179" s="908"/>
      <c r="C179" s="909"/>
      <c r="D179" s="909"/>
      <c r="E179" s="909"/>
      <c r="F179" s="909"/>
      <c r="G179" s="909"/>
      <c r="H179" s="909"/>
      <c r="I179" s="910"/>
      <c r="J179" s="909"/>
      <c r="K179" s="909"/>
      <c r="L179" s="909"/>
      <c r="M179" s="828"/>
      <c r="N179" s="828"/>
      <c r="O179" s="828"/>
    </row>
    <row r="180" spans="1:15" ht="15.75" customHeight="1">
      <c r="A180" s="907"/>
      <c r="B180" s="908"/>
      <c r="C180" s="909"/>
      <c r="D180" s="909"/>
      <c r="E180" s="909"/>
      <c r="F180" s="909"/>
      <c r="G180" s="909"/>
      <c r="H180" s="909"/>
      <c r="I180" s="910"/>
      <c r="J180" s="909"/>
      <c r="K180" s="909"/>
      <c r="L180" s="909"/>
      <c r="M180" s="828"/>
      <c r="N180" s="828"/>
      <c r="O180" s="828"/>
    </row>
    <row r="181" spans="1:15" ht="15.75" customHeight="1">
      <c r="A181" s="907"/>
      <c r="B181" s="908"/>
      <c r="C181" s="909"/>
      <c r="D181" s="909"/>
      <c r="E181" s="909"/>
      <c r="F181" s="909"/>
      <c r="G181" s="909"/>
      <c r="H181" s="909"/>
      <c r="I181" s="910"/>
      <c r="J181" s="909"/>
      <c r="K181" s="909"/>
      <c r="L181" s="909"/>
      <c r="M181" s="828"/>
      <c r="N181" s="828"/>
      <c r="O181" s="828"/>
    </row>
    <row r="182" spans="1:15" ht="15.75" customHeight="1">
      <c r="A182" s="907"/>
      <c r="B182" s="908"/>
      <c r="C182" s="909"/>
      <c r="D182" s="909"/>
      <c r="E182" s="909"/>
      <c r="F182" s="909"/>
      <c r="G182" s="909"/>
      <c r="H182" s="909"/>
      <c r="I182" s="910"/>
      <c r="J182" s="909"/>
      <c r="K182" s="909"/>
      <c r="L182" s="909"/>
      <c r="M182" s="828"/>
      <c r="N182" s="828"/>
      <c r="O182" s="828"/>
    </row>
    <row r="183" spans="1:15" ht="15.75" customHeight="1">
      <c r="A183" s="907"/>
      <c r="B183" s="908"/>
      <c r="C183" s="909"/>
      <c r="D183" s="909"/>
      <c r="E183" s="909"/>
      <c r="F183" s="909"/>
      <c r="G183" s="909"/>
      <c r="H183" s="909"/>
      <c r="I183" s="910"/>
      <c r="J183" s="909"/>
      <c r="K183" s="909"/>
      <c r="L183" s="909"/>
      <c r="M183" s="828"/>
      <c r="N183" s="828"/>
      <c r="O183" s="828"/>
    </row>
    <row r="184" spans="1:15" ht="15.75" customHeight="1">
      <c r="A184" s="907"/>
      <c r="B184" s="908"/>
      <c r="C184" s="909"/>
      <c r="D184" s="909"/>
      <c r="E184" s="909"/>
      <c r="F184" s="909"/>
      <c r="G184" s="909"/>
      <c r="H184" s="909"/>
      <c r="I184" s="910"/>
      <c r="J184" s="909"/>
      <c r="K184" s="909"/>
      <c r="L184" s="909"/>
      <c r="M184" s="828"/>
      <c r="N184" s="828"/>
      <c r="O184" s="828"/>
    </row>
    <row r="185" spans="1:15" ht="15.75" customHeight="1">
      <c r="A185" s="907"/>
      <c r="B185" s="908"/>
      <c r="C185" s="909"/>
      <c r="D185" s="909"/>
      <c r="E185" s="909"/>
      <c r="F185" s="909"/>
      <c r="G185" s="909"/>
      <c r="H185" s="909"/>
      <c r="I185" s="910"/>
      <c r="J185" s="909"/>
      <c r="K185" s="909"/>
      <c r="L185" s="909"/>
      <c r="M185" s="828"/>
      <c r="N185" s="828"/>
      <c r="O185" s="828"/>
    </row>
    <row r="186" spans="1:15" ht="15.75" customHeight="1">
      <c r="A186" s="907"/>
      <c r="B186" s="908"/>
      <c r="C186" s="909"/>
      <c r="D186" s="909"/>
      <c r="E186" s="909"/>
      <c r="F186" s="909"/>
      <c r="G186" s="909"/>
      <c r="H186" s="909"/>
      <c r="I186" s="910"/>
      <c r="J186" s="909"/>
      <c r="K186" s="909"/>
      <c r="L186" s="909"/>
      <c r="M186" s="828"/>
      <c r="N186" s="828"/>
      <c r="O186" s="828"/>
    </row>
    <row r="187" spans="1:15" ht="15.75" customHeight="1">
      <c r="A187" s="907"/>
      <c r="B187" s="908"/>
      <c r="C187" s="909"/>
      <c r="D187" s="909"/>
      <c r="E187" s="909"/>
      <c r="F187" s="909"/>
      <c r="G187" s="909"/>
      <c r="H187" s="909"/>
      <c r="I187" s="910"/>
      <c r="J187" s="909"/>
      <c r="K187" s="909"/>
      <c r="L187" s="909"/>
      <c r="M187" s="828"/>
      <c r="N187" s="828"/>
      <c r="O187" s="828"/>
    </row>
    <row r="188" spans="1:15" ht="15.75" customHeight="1">
      <c r="A188" s="907"/>
      <c r="B188" s="908"/>
      <c r="C188" s="909"/>
      <c r="D188" s="909"/>
      <c r="E188" s="909"/>
      <c r="F188" s="909"/>
      <c r="G188" s="909"/>
      <c r="H188" s="909"/>
      <c r="I188" s="910"/>
      <c r="J188" s="909"/>
      <c r="K188" s="909"/>
      <c r="L188" s="909"/>
      <c r="M188" s="828"/>
      <c r="N188" s="828"/>
      <c r="O188" s="828"/>
    </row>
    <row r="189" spans="1:15" ht="15.75" customHeight="1">
      <c r="A189" s="907"/>
      <c r="B189" s="908"/>
      <c r="C189" s="909"/>
      <c r="D189" s="909"/>
      <c r="E189" s="909"/>
      <c r="F189" s="909"/>
      <c r="G189" s="909"/>
      <c r="H189" s="909"/>
      <c r="I189" s="910"/>
      <c r="J189" s="909"/>
      <c r="K189" s="909"/>
      <c r="L189" s="909"/>
      <c r="M189" s="828"/>
      <c r="N189" s="828"/>
      <c r="O189" s="828"/>
    </row>
    <row r="190" spans="1:15" ht="15.75" customHeight="1">
      <c r="A190" s="907"/>
      <c r="B190" s="908"/>
      <c r="C190" s="909"/>
      <c r="D190" s="909"/>
      <c r="E190" s="909"/>
      <c r="F190" s="909"/>
      <c r="G190" s="909"/>
      <c r="H190" s="909"/>
      <c r="I190" s="910"/>
      <c r="J190" s="909"/>
      <c r="K190" s="909"/>
      <c r="L190" s="909"/>
      <c r="M190" s="828"/>
      <c r="N190" s="828"/>
      <c r="O190" s="828"/>
    </row>
    <row r="191" spans="1:15" ht="15.75" customHeight="1">
      <c r="A191" s="907"/>
      <c r="B191" s="908"/>
      <c r="C191" s="909"/>
      <c r="D191" s="909"/>
      <c r="E191" s="909"/>
      <c r="F191" s="909"/>
      <c r="G191" s="909"/>
      <c r="H191" s="909"/>
      <c r="I191" s="910"/>
      <c r="J191" s="909"/>
      <c r="K191" s="909"/>
      <c r="L191" s="909"/>
      <c r="M191" s="828"/>
      <c r="N191" s="828"/>
      <c r="O191" s="828"/>
    </row>
    <row r="192" spans="1:15" ht="15.75" customHeight="1">
      <c r="A192" s="907"/>
      <c r="B192" s="908"/>
      <c r="C192" s="909"/>
      <c r="D192" s="909"/>
      <c r="E192" s="909"/>
      <c r="F192" s="909"/>
      <c r="G192" s="909"/>
      <c r="H192" s="909"/>
      <c r="I192" s="910"/>
      <c r="J192" s="909"/>
      <c r="K192" s="909"/>
      <c r="L192" s="909"/>
      <c r="M192" s="828"/>
      <c r="N192" s="828"/>
      <c r="O192" s="828"/>
    </row>
    <row r="193" spans="1:15" ht="15.75" customHeight="1">
      <c r="A193" s="907"/>
      <c r="B193" s="908"/>
      <c r="C193" s="909"/>
      <c r="D193" s="909"/>
      <c r="E193" s="909"/>
      <c r="F193" s="909"/>
      <c r="G193" s="909"/>
      <c r="H193" s="909"/>
      <c r="I193" s="910"/>
      <c r="J193" s="909"/>
      <c r="K193" s="909"/>
      <c r="L193" s="909"/>
      <c r="M193" s="828"/>
      <c r="N193" s="828"/>
      <c r="O193" s="828"/>
    </row>
    <row r="194" spans="1:15" ht="15.75" customHeight="1">
      <c r="A194" s="907"/>
      <c r="B194" s="908"/>
      <c r="C194" s="909"/>
      <c r="D194" s="909"/>
      <c r="E194" s="909"/>
      <c r="F194" s="909"/>
      <c r="G194" s="909"/>
      <c r="H194" s="909"/>
      <c r="I194" s="910"/>
      <c r="J194" s="909"/>
      <c r="K194" s="909"/>
      <c r="L194" s="909"/>
      <c r="M194" s="828"/>
      <c r="N194" s="828"/>
      <c r="O194" s="828"/>
    </row>
    <row r="195" spans="1:15" ht="15.75" customHeight="1">
      <c r="A195" s="907"/>
      <c r="B195" s="908"/>
      <c r="C195" s="909"/>
      <c r="D195" s="909"/>
      <c r="E195" s="909"/>
      <c r="F195" s="909"/>
      <c r="G195" s="909"/>
      <c r="H195" s="909"/>
      <c r="I195" s="910"/>
      <c r="J195" s="909"/>
      <c r="K195" s="909"/>
      <c r="L195" s="909"/>
      <c r="M195" s="828"/>
      <c r="N195" s="828"/>
      <c r="O195" s="828"/>
    </row>
    <row r="196" spans="1:15" ht="15.75" customHeight="1">
      <c r="A196" s="907"/>
      <c r="B196" s="908"/>
      <c r="C196" s="909"/>
      <c r="D196" s="909"/>
      <c r="E196" s="909"/>
      <c r="F196" s="909"/>
      <c r="G196" s="909"/>
      <c r="H196" s="909"/>
      <c r="I196" s="910"/>
      <c r="J196" s="909"/>
      <c r="K196" s="909"/>
      <c r="L196" s="909"/>
      <c r="M196" s="828"/>
      <c r="N196" s="828"/>
      <c r="O196" s="828"/>
    </row>
    <row r="197" spans="1:15" ht="15.75" customHeight="1">
      <c r="A197" s="907"/>
      <c r="B197" s="908"/>
      <c r="C197" s="909"/>
      <c r="D197" s="909"/>
      <c r="E197" s="909"/>
      <c r="F197" s="909"/>
      <c r="G197" s="909"/>
      <c r="H197" s="909"/>
      <c r="I197" s="910"/>
      <c r="J197" s="909"/>
      <c r="K197" s="909"/>
      <c r="L197" s="909"/>
      <c r="M197" s="828"/>
      <c r="N197" s="828"/>
      <c r="O197" s="828"/>
    </row>
    <row r="198" spans="1:15" ht="15.75" customHeight="1">
      <c r="A198" s="907"/>
      <c r="B198" s="908"/>
      <c r="C198" s="909"/>
      <c r="D198" s="909"/>
      <c r="E198" s="909"/>
      <c r="F198" s="909"/>
      <c r="G198" s="909"/>
      <c r="H198" s="909"/>
      <c r="I198" s="910"/>
      <c r="J198" s="909"/>
      <c r="K198" s="909"/>
      <c r="L198" s="909"/>
      <c r="M198" s="828"/>
      <c r="N198" s="828"/>
      <c r="O198" s="828"/>
    </row>
    <row r="199" spans="1:15" ht="15.75" customHeight="1">
      <c r="A199" s="907"/>
      <c r="B199" s="908"/>
      <c r="C199" s="909"/>
      <c r="D199" s="909"/>
      <c r="E199" s="909"/>
      <c r="F199" s="909"/>
      <c r="G199" s="909"/>
      <c r="H199" s="909"/>
      <c r="I199" s="910"/>
      <c r="J199" s="909"/>
      <c r="K199" s="909"/>
      <c r="L199" s="909"/>
      <c r="M199" s="828"/>
      <c r="N199" s="828"/>
      <c r="O199" s="828"/>
    </row>
    <row r="200" spans="1:15" ht="15.75" customHeight="1">
      <c r="A200" s="907"/>
      <c r="B200" s="908"/>
      <c r="C200" s="909"/>
      <c r="D200" s="909"/>
      <c r="E200" s="909"/>
      <c r="F200" s="909"/>
      <c r="G200" s="909"/>
      <c r="H200" s="909"/>
      <c r="I200" s="910"/>
      <c r="J200" s="909"/>
      <c r="K200" s="909"/>
      <c r="L200" s="909"/>
      <c r="M200" s="828"/>
      <c r="N200" s="828"/>
      <c r="O200" s="828"/>
    </row>
    <row r="201" spans="1:15" ht="15.75" customHeight="1">
      <c r="A201" s="907"/>
      <c r="B201" s="908"/>
      <c r="C201" s="909"/>
      <c r="D201" s="909"/>
      <c r="E201" s="909"/>
      <c r="F201" s="909"/>
      <c r="G201" s="909"/>
      <c r="H201" s="909"/>
      <c r="I201" s="910"/>
      <c r="J201" s="909"/>
      <c r="K201" s="909"/>
      <c r="L201" s="909"/>
      <c r="M201" s="828"/>
      <c r="N201" s="828"/>
      <c r="O201" s="828"/>
    </row>
    <row r="202" spans="1:15" ht="15.75" customHeight="1">
      <c r="A202" s="907"/>
      <c r="B202" s="908"/>
      <c r="C202" s="909"/>
      <c r="D202" s="909"/>
      <c r="E202" s="909"/>
      <c r="F202" s="909"/>
      <c r="G202" s="909"/>
      <c r="H202" s="909"/>
      <c r="I202" s="910"/>
      <c r="J202" s="909"/>
      <c r="K202" s="909"/>
      <c r="L202" s="909"/>
      <c r="M202" s="828"/>
      <c r="N202" s="828"/>
      <c r="O202" s="828"/>
    </row>
    <row r="203" spans="1:15" ht="15.75" customHeight="1">
      <c r="A203" s="907"/>
      <c r="B203" s="908"/>
      <c r="C203" s="909"/>
      <c r="D203" s="909"/>
      <c r="E203" s="909"/>
      <c r="F203" s="909"/>
      <c r="G203" s="909"/>
      <c r="H203" s="909"/>
      <c r="I203" s="910"/>
      <c r="J203" s="909"/>
      <c r="K203" s="909"/>
      <c r="L203" s="909"/>
      <c r="M203" s="828"/>
      <c r="N203" s="828"/>
      <c r="O203" s="828"/>
    </row>
    <row r="204" spans="1:15" ht="15.75" customHeight="1">
      <c r="A204" s="907"/>
      <c r="B204" s="908"/>
      <c r="C204" s="909"/>
      <c r="D204" s="909"/>
      <c r="E204" s="909"/>
      <c r="F204" s="909"/>
      <c r="G204" s="909"/>
      <c r="H204" s="909"/>
      <c r="I204" s="910"/>
      <c r="J204" s="909"/>
      <c r="K204" s="909"/>
      <c r="L204" s="909"/>
      <c r="M204" s="828"/>
      <c r="N204" s="828"/>
      <c r="O204" s="828"/>
    </row>
    <row r="205" spans="1:15" ht="15.75" customHeight="1">
      <c r="A205" s="907"/>
      <c r="B205" s="908"/>
      <c r="C205" s="909"/>
      <c r="D205" s="909"/>
      <c r="E205" s="909"/>
      <c r="F205" s="909"/>
      <c r="G205" s="909"/>
      <c r="H205" s="909"/>
      <c r="I205" s="910"/>
      <c r="J205" s="909"/>
      <c r="K205" s="909"/>
      <c r="L205" s="909"/>
      <c r="M205" s="828"/>
      <c r="N205" s="828"/>
      <c r="O205" s="828"/>
    </row>
    <row r="206" spans="1:15" ht="15.75" customHeight="1">
      <c r="A206" s="907"/>
      <c r="B206" s="908"/>
      <c r="C206" s="909"/>
      <c r="D206" s="909"/>
      <c r="E206" s="909"/>
      <c r="F206" s="909"/>
      <c r="G206" s="909"/>
      <c r="H206" s="909"/>
      <c r="I206" s="910"/>
      <c r="J206" s="909"/>
      <c r="K206" s="909"/>
      <c r="L206" s="909"/>
      <c r="M206" s="828"/>
      <c r="N206" s="828"/>
      <c r="O206" s="828"/>
    </row>
    <row r="207" spans="1:15" ht="15.75" customHeight="1">
      <c r="A207" s="907"/>
      <c r="B207" s="908"/>
      <c r="C207" s="909"/>
      <c r="D207" s="909"/>
      <c r="E207" s="909"/>
      <c r="F207" s="909"/>
      <c r="G207" s="909"/>
      <c r="H207" s="909"/>
      <c r="I207" s="910"/>
      <c r="J207" s="909"/>
      <c r="K207" s="909"/>
      <c r="L207" s="909"/>
      <c r="M207" s="828"/>
      <c r="N207" s="828"/>
      <c r="O207" s="828"/>
    </row>
    <row r="208" spans="1:15" ht="15.75" customHeight="1">
      <c r="A208" s="907"/>
      <c r="B208" s="908"/>
      <c r="C208" s="909"/>
      <c r="D208" s="909"/>
      <c r="E208" s="909"/>
      <c r="F208" s="909"/>
      <c r="G208" s="909"/>
      <c r="H208" s="909"/>
      <c r="I208" s="910"/>
      <c r="J208" s="909"/>
      <c r="K208" s="909"/>
      <c r="L208" s="909"/>
      <c r="M208" s="828"/>
      <c r="N208" s="828"/>
      <c r="O208" s="828"/>
    </row>
    <row r="209" spans="1:15" ht="15.75" customHeight="1">
      <c r="A209" s="907"/>
      <c r="B209" s="908"/>
      <c r="C209" s="909"/>
      <c r="D209" s="909"/>
      <c r="E209" s="909"/>
      <c r="F209" s="909"/>
      <c r="G209" s="909"/>
      <c r="H209" s="909"/>
      <c r="I209" s="910"/>
      <c r="J209" s="909"/>
      <c r="K209" s="909"/>
      <c r="L209" s="909"/>
      <c r="M209" s="828"/>
      <c r="N209" s="828"/>
      <c r="O209" s="828"/>
    </row>
    <row r="210" spans="1:15" ht="15.75" customHeight="1">
      <c r="A210" s="907"/>
      <c r="B210" s="908"/>
      <c r="C210" s="909"/>
      <c r="D210" s="909"/>
      <c r="E210" s="909"/>
      <c r="F210" s="909"/>
      <c r="G210" s="909"/>
      <c r="H210" s="909"/>
      <c r="I210" s="910"/>
      <c r="J210" s="909"/>
      <c r="K210" s="909"/>
      <c r="L210" s="909"/>
      <c r="M210" s="828"/>
      <c r="N210" s="828"/>
      <c r="O210" s="828"/>
    </row>
    <row r="211" spans="1:15" ht="15.75" customHeight="1">
      <c r="A211" s="907"/>
      <c r="B211" s="908"/>
      <c r="C211" s="909"/>
      <c r="D211" s="909"/>
      <c r="E211" s="909"/>
      <c r="F211" s="909"/>
      <c r="G211" s="909"/>
      <c r="H211" s="909"/>
      <c r="I211" s="910"/>
      <c r="J211" s="909"/>
      <c r="K211" s="909"/>
      <c r="L211" s="909"/>
      <c r="M211" s="828"/>
      <c r="N211" s="828"/>
      <c r="O211" s="828"/>
    </row>
    <row r="212" spans="1:15" ht="15.75" customHeight="1">
      <c r="A212" s="907"/>
      <c r="B212" s="908"/>
      <c r="C212" s="909"/>
      <c r="D212" s="909"/>
      <c r="E212" s="909"/>
      <c r="F212" s="909"/>
      <c r="G212" s="909"/>
      <c r="H212" s="909"/>
      <c r="I212" s="910"/>
      <c r="J212" s="909"/>
      <c r="K212" s="909"/>
      <c r="L212" s="909"/>
      <c r="M212" s="828"/>
      <c r="N212" s="828"/>
      <c r="O212" s="828"/>
    </row>
    <row r="213" spans="1:15" ht="15.75" customHeight="1">
      <c r="A213" s="907"/>
      <c r="B213" s="908"/>
      <c r="C213" s="909"/>
      <c r="D213" s="909"/>
      <c r="E213" s="909"/>
      <c r="F213" s="909"/>
      <c r="G213" s="909"/>
      <c r="H213" s="909"/>
      <c r="I213" s="910"/>
      <c r="J213" s="909"/>
      <c r="K213" s="909"/>
      <c r="L213" s="909"/>
      <c r="M213" s="828"/>
      <c r="N213" s="828"/>
      <c r="O213" s="828"/>
    </row>
    <row r="214" spans="1:15" ht="15.75" customHeight="1">
      <c r="A214" s="907"/>
      <c r="B214" s="908"/>
      <c r="C214" s="909"/>
      <c r="D214" s="909"/>
      <c r="E214" s="909"/>
      <c r="F214" s="909"/>
      <c r="G214" s="909"/>
      <c r="H214" s="909"/>
      <c r="I214" s="910"/>
      <c r="J214" s="909"/>
      <c r="K214" s="909"/>
      <c r="L214" s="909"/>
      <c r="M214" s="828"/>
      <c r="N214" s="828"/>
      <c r="O214" s="828"/>
    </row>
    <row r="215" spans="1:15" ht="15.75" customHeight="1">
      <c r="A215" s="907"/>
      <c r="B215" s="908"/>
      <c r="C215" s="909"/>
      <c r="D215" s="909"/>
      <c r="E215" s="909"/>
      <c r="F215" s="909"/>
      <c r="G215" s="909"/>
      <c r="H215" s="909"/>
      <c r="I215" s="910"/>
      <c r="J215" s="909"/>
      <c r="K215" s="909"/>
      <c r="L215" s="909"/>
      <c r="M215" s="828"/>
      <c r="N215" s="828"/>
      <c r="O215" s="828"/>
    </row>
    <row r="216" spans="1:15" ht="15.75" customHeight="1">
      <c r="A216" s="907"/>
      <c r="B216" s="908"/>
      <c r="C216" s="909"/>
      <c r="D216" s="909"/>
      <c r="E216" s="909"/>
      <c r="F216" s="909"/>
      <c r="G216" s="909"/>
      <c r="H216" s="909"/>
      <c r="I216" s="910"/>
      <c r="J216" s="909"/>
      <c r="K216" s="909"/>
      <c r="L216" s="909"/>
      <c r="M216" s="828"/>
      <c r="N216" s="828"/>
      <c r="O216" s="828"/>
    </row>
    <row r="217" spans="1:15" ht="15.75" customHeight="1">
      <c r="A217" s="907"/>
      <c r="B217" s="908"/>
      <c r="C217" s="909"/>
      <c r="D217" s="909"/>
      <c r="E217" s="909"/>
      <c r="F217" s="909"/>
      <c r="G217" s="909"/>
      <c r="H217" s="909"/>
      <c r="I217" s="910"/>
      <c r="J217" s="909"/>
      <c r="K217" s="909"/>
      <c r="L217" s="909"/>
      <c r="M217" s="828"/>
      <c r="N217" s="828"/>
      <c r="O217" s="828"/>
    </row>
    <row r="218" spans="1:15" ht="15.75" customHeight="1">
      <c r="A218" s="907"/>
      <c r="B218" s="908"/>
      <c r="C218" s="909"/>
      <c r="D218" s="909"/>
      <c r="E218" s="909"/>
      <c r="F218" s="909"/>
      <c r="G218" s="909"/>
      <c r="H218" s="909"/>
      <c r="I218" s="910"/>
      <c r="J218" s="909"/>
      <c r="K218" s="909"/>
      <c r="L218" s="909"/>
      <c r="M218" s="828"/>
      <c r="N218" s="828"/>
      <c r="O218" s="828"/>
    </row>
    <row r="219" spans="1:15" ht="15.75" customHeight="1">
      <c r="A219" s="907"/>
      <c r="B219" s="908"/>
      <c r="C219" s="909"/>
      <c r="D219" s="909"/>
      <c r="E219" s="909"/>
      <c r="F219" s="909"/>
      <c r="G219" s="909"/>
      <c r="H219" s="909"/>
      <c r="I219" s="910"/>
      <c r="J219" s="909"/>
      <c r="K219" s="909"/>
      <c r="L219" s="909"/>
      <c r="M219" s="828"/>
      <c r="N219" s="828"/>
      <c r="O219" s="828"/>
    </row>
    <row r="220" spans="1:15" ht="15.75" customHeight="1">
      <c r="A220" s="907"/>
      <c r="B220" s="908"/>
      <c r="C220" s="909"/>
      <c r="D220" s="909"/>
      <c r="E220" s="909"/>
      <c r="F220" s="909"/>
      <c r="G220" s="909"/>
      <c r="H220" s="909"/>
      <c r="I220" s="910"/>
      <c r="J220" s="909"/>
      <c r="K220" s="909"/>
      <c r="L220" s="909"/>
      <c r="M220" s="828"/>
      <c r="N220" s="828"/>
      <c r="O220" s="828"/>
    </row>
    <row r="221" spans="1:15" ht="15.75" customHeight="1">
      <c r="A221" s="907"/>
      <c r="B221" s="908"/>
      <c r="C221" s="909"/>
      <c r="D221" s="909"/>
      <c r="E221" s="909"/>
      <c r="F221" s="909"/>
      <c r="G221" s="909"/>
      <c r="H221" s="909"/>
      <c r="I221" s="910"/>
      <c r="J221" s="909"/>
      <c r="K221" s="909"/>
      <c r="L221" s="909"/>
      <c r="M221" s="828"/>
      <c r="N221" s="828"/>
      <c r="O221" s="828"/>
    </row>
    <row r="222" spans="1:15" ht="15.75" customHeight="1">
      <c r="A222" s="907"/>
      <c r="B222" s="908"/>
      <c r="C222" s="909"/>
      <c r="D222" s="909"/>
      <c r="E222" s="909"/>
      <c r="F222" s="909"/>
      <c r="G222" s="909"/>
      <c r="H222" s="909"/>
      <c r="I222" s="910"/>
      <c r="J222" s="909"/>
      <c r="K222" s="909"/>
      <c r="L222" s="909"/>
      <c r="M222" s="828"/>
      <c r="N222" s="828"/>
      <c r="O222" s="828"/>
    </row>
    <row r="223" spans="1:15" ht="15.75" customHeight="1">
      <c r="A223" s="907"/>
      <c r="B223" s="908"/>
      <c r="C223" s="909"/>
      <c r="D223" s="909"/>
      <c r="E223" s="909"/>
      <c r="F223" s="909"/>
      <c r="G223" s="909"/>
      <c r="H223" s="909"/>
      <c r="I223" s="910"/>
      <c r="J223" s="909"/>
      <c r="K223" s="909"/>
      <c r="L223" s="909"/>
      <c r="M223" s="828"/>
      <c r="N223" s="828"/>
      <c r="O223" s="828"/>
    </row>
    <row r="224" spans="1:15" ht="15.75" customHeight="1">
      <c r="A224" s="907"/>
      <c r="B224" s="908"/>
      <c r="C224" s="909"/>
      <c r="D224" s="909"/>
      <c r="E224" s="909"/>
      <c r="F224" s="909"/>
      <c r="G224" s="909"/>
      <c r="H224" s="909"/>
      <c r="I224" s="910"/>
      <c r="J224" s="909"/>
      <c r="K224" s="909"/>
      <c r="L224" s="909"/>
      <c r="M224" s="828"/>
      <c r="N224" s="828"/>
      <c r="O224" s="828"/>
    </row>
    <row r="225" spans="1:15" ht="15.75" customHeight="1">
      <c r="A225" s="907"/>
      <c r="B225" s="908"/>
      <c r="C225" s="909"/>
      <c r="D225" s="909"/>
      <c r="E225" s="909"/>
      <c r="F225" s="909"/>
      <c r="G225" s="909"/>
      <c r="H225" s="909"/>
      <c r="I225" s="910"/>
      <c r="J225" s="909"/>
      <c r="K225" s="909"/>
      <c r="L225" s="909"/>
      <c r="M225" s="828"/>
      <c r="N225" s="828"/>
      <c r="O225" s="828"/>
    </row>
    <row r="226" spans="1:15" ht="15.75" customHeight="1">
      <c r="A226" s="907"/>
      <c r="B226" s="908"/>
      <c r="C226" s="909"/>
      <c r="D226" s="909"/>
      <c r="E226" s="909"/>
      <c r="F226" s="909"/>
      <c r="G226" s="909"/>
      <c r="H226" s="909"/>
      <c r="I226" s="910"/>
      <c r="J226" s="909"/>
      <c r="K226" s="909"/>
      <c r="L226" s="909"/>
      <c r="M226" s="828"/>
      <c r="N226" s="828"/>
      <c r="O226" s="828"/>
    </row>
    <row r="227" spans="1:15" ht="15.75" customHeight="1">
      <c r="A227" s="907"/>
      <c r="B227" s="908"/>
      <c r="C227" s="909"/>
      <c r="D227" s="909"/>
      <c r="E227" s="909"/>
      <c r="F227" s="909"/>
      <c r="G227" s="909"/>
      <c r="H227" s="909"/>
      <c r="I227" s="910"/>
      <c r="J227" s="909"/>
      <c r="K227" s="909"/>
      <c r="L227" s="909"/>
      <c r="M227" s="828"/>
      <c r="N227" s="828"/>
      <c r="O227" s="828"/>
    </row>
    <row r="228" spans="1:15" ht="15.75" customHeight="1">
      <c r="A228" s="907"/>
      <c r="B228" s="908"/>
      <c r="C228" s="909"/>
      <c r="D228" s="909"/>
      <c r="E228" s="909"/>
      <c r="F228" s="909"/>
      <c r="G228" s="909"/>
      <c r="H228" s="909"/>
      <c r="I228" s="910"/>
      <c r="J228" s="909"/>
      <c r="K228" s="909"/>
      <c r="L228" s="909"/>
      <c r="M228" s="828"/>
      <c r="N228" s="828"/>
      <c r="O228" s="828"/>
    </row>
    <row r="229" spans="1:15" ht="15.75" customHeight="1">
      <c r="A229" s="907"/>
      <c r="B229" s="908"/>
      <c r="C229" s="909"/>
      <c r="D229" s="909"/>
      <c r="E229" s="909"/>
      <c r="F229" s="909"/>
      <c r="G229" s="909"/>
      <c r="H229" s="909"/>
      <c r="I229" s="910"/>
      <c r="J229" s="909"/>
      <c r="K229" s="909"/>
      <c r="L229" s="909"/>
      <c r="M229" s="828"/>
      <c r="N229" s="828"/>
      <c r="O229" s="828"/>
    </row>
    <row r="230" spans="1:15" ht="15.75" customHeight="1">
      <c r="A230" s="907"/>
      <c r="B230" s="908"/>
      <c r="C230" s="909"/>
      <c r="D230" s="909"/>
      <c r="E230" s="909"/>
      <c r="F230" s="909"/>
      <c r="G230" s="909"/>
      <c r="H230" s="909"/>
      <c r="I230" s="910"/>
      <c r="J230" s="909"/>
      <c r="K230" s="909"/>
      <c r="L230" s="909"/>
      <c r="M230" s="828"/>
      <c r="N230" s="828"/>
      <c r="O230" s="828"/>
    </row>
    <row r="231" spans="1:15" ht="15.75" customHeight="1">
      <c r="A231" s="907"/>
      <c r="B231" s="908"/>
      <c r="C231" s="909"/>
      <c r="D231" s="909"/>
      <c r="E231" s="909"/>
      <c r="F231" s="909"/>
      <c r="G231" s="909"/>
      <c r="H231" s="909"/>
      <c r="I231" s="910"/>
      <c r="J231" s="909"/>
      <c r="K231" s="909"/>
      <c r="L231" s="909"/>
      <c r="M231" s="828"/>
      <c r="N231" s="828"/>
      <c r="O231" s="828"/>
    </row>
    <row r="232" spans="1:15" ht="15.75" customHeight="1">
      <c r="A232" s="907"/>
      <c r="B232" s="908"/>
      <c r="C232" s="909"/>
      <c r="D232" s="909"/>
      <c r="E232" s="909"/>
      <c r="F232" s="909"/>
      <c r="G232" s="909"/>
      <c r="H232" s="909"/>
      <c r="I232" s="910"/>
      <c r="J232" s="909"/>
      <c r="K232" s="909"/>
      <c r="L232" s="909"/>
      <c r="M232" s="828"/>
      <c r="N232" s="828"/>
      <c r="O232" s="828"/>
    </row>
    <row r="233" spans="1:15" ht="15.75" customHeight="1">
      <c r="A233" s="907"/>
      <c r="B233" s="908"/>
      <c r="C233" s="909"/>
      <c r="D233" s="909"/>
      <c r="E233" s="909"/>
      <c r="F233" s="909"/>
      <c r="G233" s="909"/>
      <c r="H233" s="909"/>
      <c r="I233" s="910"/>
      <c r="J233" s="909"/>
      <c r="K233" s="909"/>
      <c r="L233" s="909"/>
      <c r="M233" s="828"/>
      <c r="N233" s="828"/>
      <c r="O233" s="828"/>
    </row>
    <row r="234" spans="1:15" ht="15.75" customHeight="1">
      <c r="A234" s="907"/>
      <c r="B234" s="908"/>
      <c r="C234" s="909"/>
      <c r="D234" s="909"/>
      <c r="E234" s="909"/>
      <c r="F234" s="909"/>
      <c r="G234" s="909"/>
      <c r="H234" s="909"/>
      <c r="I234" s="910"/>
      <c r="J234" s="909"/>
      <c r="K234" s="909"/>
      <c r="L234" s="909"/>
      <c r="M234" s="828"/>
      <c r="N234" s="828"/>
      <c r="O234" s="828"/>
    </row>
    <row r="235" spans="1:15" ht="15.75" customHeight="1">
      <c r="A235" s="907"/>
      <c r="B235" s="908"/>
      <c r="C235" s="909"/>
      <c r="D235" s="909"/>
      <c r="E235" s="909"/>
      <c r="F235" s="909"/>
      <c r="G235" s="909"/>
      <c r="H235" s="909"/>
      <c r="I235" s="910"/>
      <c r="J235" s="909"/>
      <c r="K235" s="909"/>
      <c r="L235" s="909"/>
      <c r="M235" s="828"/>
      <c r="N235" s="828"/>
      <c r="O235" s="828"/>
    </row>
    <row r="236" spans="1:15" ht="15.75" customHeight="1">
      <c r="A236" s="907"/>
      <c r="B236" s="908"/>
      <c r="C236" s="909"/>
      <c r="D236" s="909"/>
      <c r="E236" s="909"/>
      <c r="F236" s="909"/>
      <c r="G236" s="909"/>
      <c r="H236" s="909"/>
      <c r="I236" s="910"/>
      <c r="J236" s="909"/>
      <c r="K236" s="909"/>
      <c r="L236" s="909"/>
      <c r="M236" s="828"/>
      <c r="N236" s="828"/>
      <c r="O236" s="828"/>
    </row>
    <row r="237" spans="1:15" ht="15.75" customHeight="1">
      <c r="A237" s="907"/>
      <c r="B237" s="908"/>
      <c r="C237" s="909"/>
      <c r="D237" s="909"/>
      <c r="E237" s="909"/>
      <c r="F237" s="909"/>
      <c r="G237" s="909"/>
      <c r="H237" s="909"/>
      <c r="I237" s="910"/>
      <c r="J237" s="909"/>
      <c r="K237" s="909"/>
      <c r="L237" s="909"/>
      <c r="M237" s="828"/>
      <c r="N237" s="828"/>
      <c r="O237" s="828"/>
    </row>
    <row r="238" spans="1:15" ht="15.75" customHeight="1">
      <c r="A238" s="907"/>
      <c r="B238" s="908"/>
      <c r="C238" s="909"/>
      <c r="D238" s="909"/>
      <c r="E238" s="909"/>
      <c r="F238" s="909"/>
      <c r="G238" s="909"/>
      <c r="H238" s="909"/>
      <c r="I238" s="910"/>
      <c r="J238" s="909"/>
      <c r="K238" s="909"/>
      <c r="L238" s="909"/>
      <c r="M238" s="828"/>
      <c r="N238" s="828"/>
      <c r="O238" s="828"/>
    </row>
    <row r="239" spans="1:15" ht="15.75" customHeight="1">
      <c r="A239" s="907"/>
      <c r="B239" s="908"/>
      <c r="C239" s="909"/>
      <c r="D239" s="909"/>
      <c r="E239" s="909"/>
      <c r="F239" s="909"/>
      <c r="G239" s="909"/>
      <c r="H239" s="909"/>
      <c r="I239" s="910"/>
      <c r="J239" s="909"/>
      <c r="K239" s="909"/>
      <c r="L239" s="909"/>
      <c r="M239" s="828"/>
      <c r="N239" s="828"/>
      <c r="O239" s="828"/>
    </row>
    <row r="240" spans="1:15" ht="15.75" customHeight="1">
      <c r="A240" s="907"/>
      <c r="B240" s="908"/>
      <c r="C240" s="909"/>
      <c r="D240" s="909"/>
      <c r="E240" s="909"/>
      <c r="F240" s="909"/>
      <c r="G240" s="909"/>
      <c r="H240" s="909"/>
      <c r="I240" s="910"/>
      <c r="J240" s="909"/>
      <c r="K240" s="909"/>
      <c r="L240" s="909"/>
      <c r="M240" s="828"/>
      <c r="N240" s="828"/>
      <c r="O240" s="828"/>
    </row>
    <row r="241" spans="1:15" ht="15.75" customHeight="1">
      <c r="A241" s="907"/>
      <c r="B241" s="908"/>
      <c r="C241" s="909"/>
      <c r="D241" s="909"/>
      <c r="E241" s="909"/>
      <c r="F241" s="909"/>
      <c r="G241" s="909"/>
      <c r="H241" s="909"/>
      <c r="I241" s="910"/>
      <c r="J241" s="909"/>
      <c r="K241" s="909"/>
      <c r="L241" s="909"/>
      <c r="M241" s="828"/>
      <c r="N241" s="828"/>
      <c r="O241" s="828"/>
    </row>
    <row r="242" spans="1:15" ht="15.75" customHeight="1">
      <c r="A242" s="907"/>
      <c r="B242" s="908"/>
      <c r="C242" s="909"/>
      <c r="D242" s="909"/>
      <c r="E242" s="909"/>
      <c r="F242" s="909"/>
      <c r="G242" s="909"/>
      <c r="H242" s="909"/>
      <c r="I242" s="910"/>
      <c r="J242" s="909"/>
      <c r="K242" s="909"/>
      <c r="L242" s="909"/>
      <c r="M242" s="828"/>
      <c r="N242" s="828"/>
      <c r="O242" s="828"/>
    </row>
    <row r="243" spans="1:15" ht="15.75" customHeight="1">
      <c r="A243" s="907"/>
      <c r="B243" s="908"/>
      <c r="C243" s="909"/>
      <c r="D243" s="909"/>
      <c r="E243" s="909"/>
      <c r="F243" s="909"/>
      <c r="G243" s="909"/>
      <c r="H243" s="909"/>
      <c r="I243" s="910"/>
      <c r="J243" s="909"/>
      <c r="K243" s="909"/>
      <c r="L243" s="909"/>
      <c r="M243" s="828"/>
      <c r="N243" s="828"/>
      <c r="O243" s="828"/>
    </row>
    <row r="244" spans="1:15" ht="15.75" customHeight="1">
      <c r="A244" s="907"/>
      <c r="B244" s="908"/>
      <c r="C244" s="909"/>
      <c r="D244" s="909"/>
      <c r="E244" s="909"/>
      <c r="F244" s="909"/>
      <c r="G244" s="909"/>
      <c r="H244" s="909"/>
      <c r="I244" s="910"/>
      <c r="J244" s="909"/>
      <c r="K244" s="909"/>
      <c r="L244" s="909"/>
      <c r="M244" s="828"/>
      <c r="N244" s="828"/>
      <c r="O244" s="828"/>
    </row>
    <row r="245" spans="1:15" ht="15.75" customHeight="1">
      <c r="A245" s="907"/>
      <c r="B245" s="908"/>
      <c r="C245" s="909"/>
      <c r="D245" s="909"/>
      <c r="E245" s="909"/>
      <c r="F245" s="909"/>
      <c r="G245" s="909"/>
      <c r="H245" s="909"/>
      <c r="I245" s="910"/>
      <c r="J245" s="909"/>
      <c r="K245" s="909"/>
      <c r="L245" s="909"/>
      <c r="M245" s="828"/>
      <c r="N245" s="828"/>
      <c r="O245" s="828"/>
    </row>
    <row r="246" spans="1:15" ht="15.75" customHeight="1">
      <c r="A246" s="907"/>
      <c r="B246" s="908"/>
      <c r="C246" s="909"/>
      <c r="D246" s="909"/>
      <c r="E246" s="909"/>
      <c r="F246" s="909"/>
      <c r="G246" s="909"/>
      <c r="H246" s="909"/>
      <c r="I246" s="910"/>
      <c r="J246" s="909"/>
      <c r="K246" s="909"/>
      <c r="L246" s="909"/>
      <c r="M246" s="828"/>
      <c r="N246" s="828"/>
      <c r="O246" s="828"/>
    </row>
    <row r="247" spans="1:15" ht="15.75" customHeight="1">
      <c r="A247" s="907"/>
      <c r="B247" s="908"/>
      <c r="C247" s="909"/>
      <c r="D247" s="909"/>
      <c r="E247" s="909"/>
      <c r="F247" s="909"/>
      <c r="G247" s="909"/>
      <c r="H247" s="909"/>
      <c r="I247" s="910"/>
      <c r="J247" s="909"/>
      <c r="K247" s="909"/>
      <c r="L247" s="909"/>
      <c r="M247" s="828"/>
      <c r="N247" s="828"/>
      <c r="O247" s="828"/>
    </row>
    <row r="248" spans="1:15" ht="15.75" customHeight="1">
      <c r="A248" s="907"/>
      <c r="B248" s="908"/>
      <c r="C248" s="909"/>
      <c r="D248" s="909"/>
      <c r="E248" s="909"/>
      <c r="F248" s="909"/>
      <c r="G248" s="909"/>
      <c r="H248" s="909"/>
      <c r="I248" s="910"/>
      <c r="J248" s="909"/>
      <c r="K248" s="909"/>
      <c r="L248" s="909"/>
      <c r="M248" s="828"/>
      <c r="N248" s="828"/>
      <c r="O248" s="828"/>
    </row>
    <row r="249" spans="1:15" ht="15.75" customHeight="1">
      <c r="A249" s="907"/>
      <c r="B249" s="908"/>
      <c r="C249" s="909"/>
      <c r="D249" s="909"/>
      <c r="E249" s="909"/>
      <c r="F249" s="909"/>
      <c r="G249" s="909"/>
      <c r="H249" s="909"/>
      <c r="I249" s="910"/>
      <c r="J249" s="909"/>
      <c r="K249" s="909"/>
      <c r="L249" s="909"/>
      <c r="M249" s="828"/>
      <c r="N249" s="828"/>
      <c r="O249" s="828"/>
    </row>
    <row r="250" spans="1:15" ht="15.75" customHeight="1">
      <c r="A250" s="907"/>
      <c r="B250" s="908"/>
      <c r="C250" s="909"/>
      <c r="D250" s="909"/>
      <c r="E250" s="909"/>
      <c r="F250" s="909"/>
      <c r="G250" s="909"/>
      <c r="H250" s="909"/>
      <c r="I250" s="910"/>
      <c r="J250" s="909"/>
      <c r="K250" s="909"/>
      <c r="L250" s="909"/>
      <c r="M250" s="828"/>
      <c r="N250" s="828"/>
      <c r="O250" s="828"/>
    </row>
    <row r="251" spans="1:15" ht="15.75" customHeight="1">
      <c r="A251" s="907"/>
      <c r="B251" s="908"/>
      <c r="C251" s="909"/>
      <c r="D251" s="909"/>
      <c r="E251" s="909"/>
      <c r="F251" s="909"/>
      <c r="G251" s="909"/>
      <c r="H251" s="909"/>
      <c r="I251" s="910"/>
      <c r="J251" s="909"/>
      <c r="K251" s="909"/>
      <c r="L251" s="909"/>
      <c r="M251" s="828"/>
      <c r="N251" s="828"/>
      <c r="O251" s="828"/>
    </row>
    <row r="252" spans="1:15" ht="15.75" customHeight="1">
      <c r="A252" s="907"/>
      <c r="B252" s="908"/>
      <c r="C252" s="909"/>
      <c r="D252" s="909"/>
      <c r="E252" s="909"/>
      <c r="F252" s="909"/>
      <c r="G252" s="909"/>
      <c r="H252" s="909"/>
      <c r="I252" s="910"/>
      <c r="J252" s="909"/>
      <c r="K252" s="909"/>
      <c r="L252" s="909"/>
      <c r="M252" s="828"/>
      <c r="N252" s="828"/>
      <c r="O252" s="828"/>
    </row>
    <row r="253" spans="1:15" ht="15.75" customHeight="1">
      <c r="A253" s="907"/>
      <c r="B253" s="908"/>
      <c r="C253" s="909"/>
      <c r="D253" s="909"/>
      <c r="E253" s="909"/>
      <c r="F253" s="909"/>
      <c r="G253" s="909"/>
      <c r="H253" s="909"/>
      <c r="I253" s="910"/>
      <c r="J253" s="909"/>
      <c r="K253" s="909"/>
      <c r="L253" s="909"/>
      <c r="M253" s="828"/>
      <c r="N253" s="828"/>
      <c r="O253" s="828"/>
    </row>
    <row r="254" spans="1:15" ht="15.75" customHeight="1">
      <c r="A254" s="907"/>
      <c r="B254" s="908"/>
      <c r="C254" s="909"/>
      <c r="D254" s="909"/>
      <c r="E254" s="909"/>
      <c r="F254" s="909"/>
      <c r="G254" s="909"/>
      <c r="H254" s="909"/>
      <c r="I254" s="910"/>
      <c r="J254" s="909"/>
      <c r="K254" s="909"/>
      <c r="L254" s="909"/>
      <c r="M254" s="828"/>
      <c r="N254" s="828"/>
      <c r="O254" s="828"/>
    </row>
    <row r="255" spans="1:15" ht="15.75" customHeight="1">
      <c r="A255" s="907"/>
      <c r="B255" s="908"/>
      <c r="C255" s="909"/>
      <c r="D255" s="909"/>
      <c r="E255" s="909"/>
      <c r="F255" s="909"/>
      <c r="G255" s="909"/>
      <c r="H255" s="909"/>
      <c r="I255" s="910"/>
      <c r="J255" s="909"/>
      <c r="K255" s="909"/>
      <c r="L255" s="909"/>
      <c r="M255" s="828"/>
      <c r="N255" s="828"/>
      <c r="O255" s="828"/>
    </row>
    <row r="256" spans="1:15" ht="15.75" customHeight="1">
      <c r="A256" s="907"/>
      <c r="B256" s="908"/>
      <c r="C256" s="909"/>
      <c r="D256" s="909"/>
      <c r="E256" s="909"/>
      <c r="F256" s="909"/>
      <c r="G256" s="909"/>
      <c r="H256" s="909"/>
      <c r="I256" s="910"/>
      <c r="J256" s="909"/>
      <c r="K256" s="909"/>
      <c r="L256" s="909"/>
      <c r="M256" s="828"/>
      <c r="N256" s="828"/>
      <c r="O256" s="828"/>
    </row>
    <row r="257" spans="1:15" ht="15.75" customHeight="1">
      <c r="A257" s="907"/>
      <c r="B257" s="908"/>
      <c r="C257" s="909"/>
      <c r="D257" s="909"/>
      <c r="E257" s="909"/>
      <c r="F257" s="909"/>
      <c r="G257" s="909"/>
      <c r="H257" s="909"/>
      <c r="I257" s="910"/>
      <c r="J257" s="909"/>
      <c r="K257" s="909"/>
      <c r="L257" s="909"/>
      <c r="M257" s="828"/>
      <c r="N257" s="828"/>
      <c r="O257" s="828"/>
    </row>
    <row r="258" spans="1:15" ht="15.75" customHeight="1">
      <c r="A258" s="907"/>
      <c r="B258" s="908"/>
      <c r="C258" s="909"/>
      <c r="D258" s="909"/>
      <c r="E258" s="909"/>
      <c r="F258" s="909"/>
      <c r="G258" s="909"/>
      <c r="H258" s="909"/>
      <c r="I258" s="910"/>
      <c r="J258" s="909"/>
      <c r="K258" s="909"/>
      <c r="L258" s="909"/>
      <c r="M258" s="828"/>
      <c r="N258" s="828"/>
      <c r="O258" s="828"/>
    </row>
    <row r="259" spans="1:15" ht="15.75" customHeight="1">
      <c r="A259" s="907"/>
      <c r="B259" s="908"/>
      <c r="C259" s="909"/>
      <c r="D259" s="909"/>
      <c r="E259" s="909"/>
      <c r="F259" s="909"/>
      <c r="G259" s="909"/>
      <c r="H259" s="909"/>
      <c r="I259" s="910"/>
      <c r="J259" s="909"/>
      <c r="K259" s="909"/>
      <c r="L259" s="909"/>
      <c r="M259" s="828"/>
      <c r="N259" s="828"/>
      <c r="O259" s="828"/>
    </row>
    <row r="260" spans="1:15" ht="15.75" customHeight="1">
      <c r="A260" s="907"/>
      <c r="B260" s="908"/>
      <c r="C260" s="909"/>
      <c r="D260" s="909"/>
      <c r="E260" s="909"/>
      <c r="F260" s="909"/>
      <c r="G260" s="909"/>
      <c r="H260" s="909"/>
      <c r="I260" s="910"/>
      <c r="J260" s="909"/>
      <c r="K260" s="909"/>
      <c r="L260" s="909"/>
      <c r="M260" s="828"/>
      <c r="N260" s="828"/>
      <c r="O260" s="828"/>
    </row>
    <row r="261" spans="1:15" ht="15.75" customHeight="1">
      <c r="A261" s="907"/>
      <c r="B261" s="908"/>
      <c r="C261" s="909"/>
      <c r="D261" s="909"/>
      <c r="E261" s="909"/>
      <c r="F261" s="909"/>
      <c r="G261" s="909"/>
      <c r="H261" s="909"/>
      <c r="I261" s="910"/>
      <c r="J261" s="909"/>
      <c r="K261" s="909"/>
      <c r="L261" s="909"/>
      <c r="M261" s="828"/>
      <c r="N261" s="828"/>
      <c r="O261" s="828"/>
    </row>
    <row r="262" spans="1:15" ht="15.75" customHeight="1">
      <c r="A262" s="907"/>
      <c r="B262" s="908"/>
      <c r="C262" s="909"/>
      <c r="D262" s="909"/>
      <c r="E262" s="909"/>
      <c r="F262" s="909"/>
      <c r="G262" s="909"/>
      <c r="H262" s="909"/>
      <c r="I262" s="910"/>
      <c r="J262" s="909"/>
      <c r="K262" s="909"/>
      <c r="L262" s="909"/>
      <c r="M262" s="828"/>
      <c r="N262" s="828"/>
      <c r="O262" s="828"/>
    </row>
    <row r="263" spans="1:15" ht="15.75" customHeight="1">
      <c r="A263" s="907"/>
      <c r="B263" s="908"/>
      <c r="C263" s="909"/>
      <c r="D263" s="909"/>
      <c r="E263" s="909"/>
      <c r="F263" s="909"/>
      <c r="G263" s="909"/>
      <c r="H263" s="909"/>
      <c r="I263" s="910"/>
      <c r="J263" s="909"/>
      <c r="K263" s="909"/>
      <c r="L263" s="909"/>
      <c r="M263" s="828"/>
      <c r="N263" s="828"/>
      <c r="O263" s="828"/>
    </row>
    <row r="264" spans="1:15" ht="15.75" customHeight="1">
      <c r="A264" s="907"/>
      <c r="B264" s="908"/>
      <c r="C264" s="909"/>
      <c r="D264" s="909"/>
      <c r="E264" s="909"/>
      <c r="F264" s="909"/>
      <c r="G264" s="909"/>
      <c r="H264" s="909"/>
      <c r="I264" s="910"/>
      <c r="J264" s="909"/>
      <c r="K264" s="909"/>
      <c r="L264" s="909"/>
      <c r="M264" s="828"/>
      <c r="N264" s="828"/>
      <c r="O264" s="828"/>
    </row>
    <row r="265" spans="1:15" ht="15.75" customHeight="1">
      <c r="A265" s="907"/>
      <c r="B265" s="908"/>
      <c r="C265" s="909"/>
      <c r="D265" s="909"/>
      <c r="E265" s="909"/>
      <c r="F265" s="909"/>
      <c r="G265" s="909"/>
      <c r="H265" s="909"/>
      <c r="I265" s="910"/>
      <c r="J265" s="909"/>
      <c r="K265" s="909"/>
      <c r="L265" s="909"/>
      <c r="M265" s="828"/>
      <c r="N265" s="828"/>
      <c r="O265" s="828"/>
    </row>
    <row r="266" spans="1:15" ht="15.75" customHeight="1">
      <c r="A266" s="907"/>
      <c r="B266" s="908"/>
      <c r="C266" s="909"/>
      <c r="D266" s="909"/>
      <c r="E266" s="909"/>
      <c r="F266" s="909"/>
      <c r="G266" s="909"/>
      <c r="H266" s="909"/>
      <c r="I266" s="910"/>
      <c r="J266" s="909"/>
      <c r="K266" s="909"/>
      <c r="L266" s="909"/>
      <c r="M266" s="828"/>
      <c r="N266" s="828"/>
      <c r="O266" s="828"/>
    </row>
    <row r="267" spans="1:15" ht="15.75" customHeight="1">
      <c r="A267" s="907"/>
      <c r="B267" s="908"/>
      <c r="C267" s="909"/>
      <c r="D267" s="909"/>
      <c r="E267" s="909"/>
      <c r="F267" s="909"/>
      <c r="G267" s="909"/>
      <c r="H267" s="909"/>
      <c r="I267" s="910"/>
      <c r="J267" s="909"/>
      <c r="K267" s="909"/>
      <c r="L267" s="909"/>
      <c r="M267" s="828"/>
      <c r="N267" s="828"/>
      <c r="O267" s="828"/>
    </row>
    <row r="268" spans="1:15" ht="15.75" customHeight="1">
      <c r="A268" s="907"/>
      <c r="B268" s="908"/>
      <c r="C268" s="909"/>
      <c r="D268" s="909"/>
      <c r="E268" s="909"/>
      <c r="F268" s="909"/>
      <c r="G268" s="909"/>
      <c r="H268" s="909"/>
      <c r="I268" s="910"/>
      <c r="J268" s="909"/>
      <c r="K268" s="909"/>
      <c r="L268" s="909"/>
      <c r="M268" s="828"/>
      <c r="N268" s="828"/>
      <c r="O268" s="828"/>
    </row>
    <row r="269" spans="1:15" ht="15.75" customHeight="1">
      <c r="A269" s="907"/>
      <c r="B269" s="908"/>
      <c r="C269" s="909"/>
      <c r="D269" s="909"/>
      <c r="E269" s="909"/>
      <c r="F269" s="909"/>
      <c r="G269" s="909"/>
      <c r="H269" s="909"/>
      <c r="I269" s="910"/>
      <c r="J269" s="909"/>
      <c r="K269" s="909"/>
      <c r="L269" s="909"/>
      <c r="M269" s="828"/>
      <c r="N269" s="828"/>
      <c r="O269" s="828"/>
    </row>
    <row r="270" spans="1:15" ht="15.75" customHeight="1">
      <c r="A270" s="907"/>
      <c r="B270" s="908"/>
      <c r="C270" s="909"/>
      <c r="D270" s="909"/>
      <c r="E270" s="909"/>
      <c r="F270" s="909"/>
      <c r="G270" s="909"/>
      <c r="H270" s="909"/>
      <c r="I270" s="910"/>
      <c r="J270" s="909"/>
      <c r="K270" s="909"/>
      <c r="L270" s="909"/>
      <c r="M270" s="828"/>
      <c r="N270" s="828"/>
      <c r="O270" s="828"/>
    </row>
    <row r="271" spans="1:15" ht="15.75" customHeight="1">
      <c r="A271" s="907"/>
      <c r="B271" s="908"/>
      <c r="C271" s="909"/>
      <c r="D271" s="909"/>
      <c r="E271" s="909"/>
      <c r="F271" s="909"/>
      <c r="G271" s="909"/>
      <c r="H271" s="909"/>
      <c r="I271" s="910"/>
      <c r="J271" s="909"/>
      <c r="K271" s="909"/>
      <c r="L271" s="909"/>
      <c r="M271" s="828"/>
      <c r="N271" s="828"/>
      <c r="O271" s="828"/>
    </row>
    <row r="272" spans="1:15" ht="15.75" customHeight="1">
      <c r="A272" s="907"/>
      <c r="B272" s="908"/>
      <c r="C272" s="909"/>
      <c r="D272" s="909"/>
      <c r="E272" s="909"/>
      <c r="F272" s="909"/>
      <c r="G272" s="909"/>
      <c r="H272" s="909"/>
      <c r="I272" s="910"/>
      <c r="J272" s="909"/>
      <c r="K272" s="909"/>
      <c r="L272" s="909"/>
      <c r="M272" s="828"/>
      <c r="N272" s="828"/>
      <c r="O272" s="828"/>
    </row>
    <row r="273" spans="1:15" ht="15.75" customHeight="1">
      <c r="A273" s="907"/>
      <c r="B273" s="908"/>
      <c r="C273" s="909"/>
      <c r="D273" s="909"/>
      <c r="E273" s="909"/>
      <c r="F273" s="909"/>
      <c r="G273" s="909"/>
      <c r="H273" s="909"/>
      <c r="I273" s="910"/>
      <c r="J273" s="909"/>
      <c r="K273" s="909"/>
      <c r="L273" s="909"/>
      <c r="M273" s="828"/>
      <c r="N273" s="828"/>
      <c r="O273" s="828"/>
    </row>
    <row r="274" spans="1:15" ht="15.75" customHeight="1">
      <c r="A274" s="907"/>
      <c r="B274" s="908"/>
      <c r="C274" s="909"/>
      <c r="D274" s="909"/>
      <c r="E274" s="909"/>
      <c r="F274" s="909"/>
      <c r="G274" s="909"/>
      <c r="H274" s="909"/>
      <c r="I274" s="910"/>
      <c r="J274" s="909"/>
      <c r="K274" s="909"/>
      <c r="L274" s="909"/>
      <c r="M274" s="828"/>
      <c r="N274" s="828"/>
      <c r="O274" s="828"/>
    </row>
    <row r="275" spans="1:15" ht="15.75" customHeight="1">
      <c r="A275" s="907"/>
      <c r="B275" s="908"/>
      <c r="C275" s="909"/>
      <c r="D275" s="909"/>
      <c r="E275" s="909"/>
      <c r="F275" s="909"/>
      <c r="G275" s="909"/>
      <c r="H275" s="909"/>
      <c r="I275" s="910"/>
      <c r="J275" s="909"/>
      <c r="K275" s="909"/>
      <c r="L275" s="909"/>
      <c r="M275" s="828"/>
      <c r="N275" s="828"/>
      <c r="O275" s="828"/>
    </row>
    <row r="276" spans="1:15" ht="15.75" customHeight="1">
      <c r="A276" s="907"/>
      <c r="B276" s="908"/>
      <c r="C276" s="909"/>
      <c r="D276" s="909"/>
      <c r="E276" s="909"/>
      <c r="F276" s="909"/>
      <c r="G276" s="909"/>
      <c r="H276" s="909"/>
      <c r="I276" s="910"/>
      <c r="J276" s="909"/>
      <c r="K276" s="909"/>
      <c r="L276" s="909"/>
      <c r="M276" s="828"/>
      <c r="N276" s="828"/>
      <c r="O276" s="828"/>
    </row>
    <row r="277" spans="1:15" ht="15.75" customHeight="1">
      <c r="A277" s="907"/>
      <c r="B277" s="908"/>
      <c r="C277" s="909"/>
      <c r="D277" s="909"/>
      <c r="E277" s="909"/>
      <c r="F277" s="909"/>
      <c r="G277" s="909"/>
      <c r="H277" s="909"/>
      <c r="I277" s="910"/>
      <c r="J277" s="909"/>
      <c r="K277" s="909"/>
      <c r="L277" s="909"/>
      <c r="M277" s="828"/>
      <c r="N277" s="828"/>
      <c r="O277" s="828"/>
    </row>
    <row r="278" spans="1:15" ht="15.75" customHeight="1">
      <c r="A278" s="907"/>
      <c r="B278" s="908"/>
      <c r="C278" s="909"/>
      <c r="D278" s="909"/>
      <c r="E278" s="909"/>
      <c r="F278" s="909"/>
      <c r="G278" s="909"/>
      <c r="H278" s="909"/>
      <c r="I278" s="910"/>
      <c r="J278" s="909"/>
      <c r="K278" s="909"/>
      <c r="L278" s="909"/>
      <c r="M278" s="828"/>
      <c r="N278" s="828"/>
      <c r="O278" s="828"/>
    </row>
    <row r="279" spans="1:15" ht="15.75" customHeight="1">
      <c r="A279" s="907"/>
      <c r="B279" s="908"/>
      <c r="C279" s="909"/>
      <c r="D279" s="909"/>
      <c r="E279" s="909"/>
      <c r="F279" s="909"/>
      <c r="G279" s="909"/>
      <c r="H279" s="909"/>
      <c r="I279" s="910"/>
      <c r="J279" s="909"/>
      <c r="K279" s="909"/>
      <c r="L279" s="909"/>
      <c r="M279" s="828"/>
      <c r="N279" s="828"/>
      <c r="O279" s="828"/>
    </row>
    <row r="280" spans="1:15" ht="15.75" customHeight="1">
      <c r="A280" s="907"/>
      <c r="B280" s="908"/>
      <c r="C280" s="909"/>
      <c r="D280" s="909"/>
      <c r="E280" s="909"/>
      <c r="F280" s="909"/>
      <c r="G280" s="909"/>
      <c r="H280" s="909"/>
      <c r="I280" s="910"/>
      <c r="J280" s="909"/>
      <c r="K280" s="909"/>
      <c r="L280" s="909"/>
      <c r="M280" s="828"/>
      <c r="N280" s="828"/>
      <c r="O280" s="828"/>
    </row>
    <row r="281" spans="1:15" ht="15.75" customHeight="1">
      <c r="A281" s="907"/>
      <c r="B281" s="908"/>
      <c r="C281" s="909"/>
      <c r="D281" s="909"/>
      <c r="E281" s="909"/>
      <c r="F281" s="909"/>
      <c r="G281" s="909"/>
      <c r="H281" s="909"/>
      <c r="I281" s="910"/>
      <c r="J281" s="909"/>
      <c r="K281" s="909"/>
      <c r="L281" s="909"/>
      <c r="M281" s="828"/>
      <c r="N281" s="828"/>
      <c r="O281" s="828"/>
    </row>
    <row r="282" spans="1:15" ht="15.75" customHeight="1">
      <c r="A282" s="907"/>
      <c r="B282" s="908"/>
      <c r="C282" s="909"/>
      <c r="D282" s="909"/>
      <c r="E282" s="909"/>
      <c r="F282" s="909"/>
      <c r="G282" s="909"/>
      <c r="H282" s="909"/>
      <c r="I282" s="910"/>
      <c r="J282" s="909"/>
      <c r="K282" s="909"/>
      <c r="L282" s="909"/>
      <c r="M282" s="828"/>
      <c r="N282" s="828"/>
      <c r="O282" s="828"/>
    </row>
    <row r="283" spans="1:15" ht="15.75" customHeight="1">
      <c r="A283" s="907"/>
      <c r="B283" s="908"/>
      <c r="C283" s="909"/>
      <c r="D283" s="909"/>
      <c r="E283" s="909"/>
      <c r="F283" s="909"/>
      <c r="G283" s="909"/>
      <c r="H283" s="909"/>
      <c r="I283" s="910"/>
      <c r="J283" s="909"/>
      <c r="K283" s="909"/>
      <c r="L283" s="909"/>
      <c r="M283" s="828"/>
      <c r="N283" s="828"/>
      <c r="O283" s="828"/>
    </row>
    <row r="284" spans="1:15" ht="15.75" customHeight="1">
      <c r="A284" s="907"/>
      <c r="B284" s="908"/>
      <c r="C284" s="909"/>
      <c r="D284" s="909"/>
      <c r="E284" s="909"/>
      <c r="F284" s="909"/>
      <c r="G284" s="909"/>
      <c r="H284" s="909"/>
      <c r="I284" s="910"/>
      <c r="J284" s="909"/>
      <c r="K284" s="909"/>
      <c r="L284" s="909"/>
      <c r="M284" s="828"/>
      <c r="N284" s="828"/>
      <c r="O284" s="828"/>
    </row>
    <row r="285" spans="1:15" ht="15.75" customHeight="1">
      <c r="A285" s="907"/>
      <c r="B285" s="908"/>
      <c r="C285" s="909"/>
      <c r="D285" s="909"/>
      <c r="E285" s="909"/>
      <c r="F285" s="909"/>
      <c r="G285" s="909"/>
      <c r="H285" s="909"/>
      <c r="I285" s="910"/>
      <c r="J285" s="909"/>
      <c r="K285" s="909"/>
      <c r="L285" s="909"/>
      <c r="M285" s="828"/>
      <c r="N285" s="828"/>
      <c r="O285" s="828"/>
    </row>
    <row r="286" spans="1:15" ht="15.75" customHeight="1">
      <c r="A286" s="907"/>
      <c r="B286" s="908"/>
      <c r="C286" s="909"/>
      <c r="D286" s="909"/>
      <c r="E286" s="909"/>
      <c r="F286" s="909"/>
      <c r="G286" s="909"/>
      <c r="H286" s="909"/>
      <c r="I286" s="910"/>
      <c r="J286" s="909"/>
      <c r="K286" s="909"/>
      <c r="L286" s="909"/>
      <c r="M286" s="828"/>
      <c r="N286" s="828"/>
      <c r="O286" s="828"/>
    </row>
    <row r="287" spans="1:15" ht="15.75" customHeight="1">
      <c r="A287" s="907"/>
      <c r="B287" s="908"/>
      <c r="C287" s="909"/>
      <c r="D287" s="909"/>
      <c r="E287" s="909"/>
      <c r="F287" s="909"/>
      <c r="G287" s="909"/>
      <c r="H287" s="909"/>
      <c r="I287" s="910"/>
      <c r="J287" s="909"/>
      <c r="K287" s="909"/>
      <c r="L287" s="909"/>
      <c r="M287" s="828"/>
      <c r="N287" s="828"/>
      <c r="O287" s="828"/>
    </row>
    <row r="288" spans="1:15" ht="15.75" customHeight="1">
      <c r="A288" s="907"/>
      <c r="B288" s="908"/>
      <c r="C288" s="909"/>
      <c r="D288" s="909"/>
      <c r="E288" s="909"/>
      <c r="F288" s="909"/>
      <c r="G288" s="909"/>
      <c r="H288" s="909"/>
      <c r="I288" s="910"/>
      <c r="J288" s="909"/>
      <c r="K288" s="909"/>
      <c r="L288" s="909"/>
      <c r="M288" s="828"/>
      <c r="N288" s="828"/>
      <c r="O288" s="828"/>
    </row>
    <row r="289" spans="1:15" ht="15.75" customHeight="1">
      <c r="A289" s="907"/>
      <c r="B289" s="908"/>
      <c r="C289" s="909"/>
      <c r="D289" s="909"/>
      <c r="E289" s="909"/>
      <c r="F289" s="909"/>
      <c r="G289" s="909"/>
      <c r="H289" s="909"/>
      <c r="I289" s="910"/>
      <c r="J289" s="909"/>
      <c r="K289" s="909"/>
      <c r="L289" s="909"/>
      <c r="M289" s="828"/>
      <c r="N289" s="828"/>
      <c r="O289" s="828"/>
    </row>
    <row r="290" spans="1:15" ht="15.75" customHeight="1">
      <c r="A290" s="907"/>
      <c r="B290" s="908"/>
      <c r="C290" s="909"/>
      <c r="D290" s="909"/>
      <c r="E290" s="909"/>
      <c r="F290" s="909"/>
      <c r="G290" s="909"/>
      <c r="H290" s="909"/>
      <c r="I290" s="910"/>
      <c r="J290" s="909"/>
      <c r="K290" s="909"/>
      <c r="L290" s="909"/>
      <c r="M290" s="828"/>
      <c r="N290" s="828"/>
      <c r="O290" s="828"/>
    </row>
    <row r="291" spans="1:15" ht="15.75" customHeight="1">
      <c r="A291" s="907"/>
      <c r="B291" s="908"/>
      <c r="C291" s="909"/>
      <c r="D291" s="909"/>
      <c r="E291" s="909"/>
      <c r="F291" s="909"/>
      <c r="G291" s="909"/>
      <c r="H291" s="909"/>
      <c r="I291" s="910"/>
      <c r="J291" s="909"/>
      <c r="K291" s="909"/>
      <c r="L291" s="909"/>
      <c r="M291" s="828"/>
      <c r="N291" s="828"/>
      <c r="O291" s="828"/>
    </row>
    <row r="292" spans="1:15" ht="15.75" customHeight="1">
      <c r="A292" s="907"/>
      <c r="B292" s="908"/>
      <c r="C292" s="909"/>
      <c r="D292" s="909"/>
      <c r="E292" s="909"/>
      <c r="F292" s="909"/>
      <c r="G292" s="909"/>
      <c r="H292" s="909"/>
      <c r="I292" s="910"/>
      <c r="J292" s="909"/>
      <c r="K292" s="909"/>
      <c r="L292" s="909"/>
      <c r="M292" s="828"/>
      <c r="N292" s="828"/>
      <c r="O292" s="828"/>
    </row>
    <row r="293" spans="1:15" ht="15.75" customHeight="1">
      <c r="A293" s="907"/>
      <c r="B293" s="908"/>
      <c r="C293" s="909"/>
      <c r="D293" s="909"/>
      <c r="E293" s="909"/>
      <c r="F293" s="909"/>
      <c r="G293" s="909"/>
      <c r="H293" s="909"/>
      <c r="I293" s="910"/>
      <c r="J293" s="909"/>
      <c r="K293" s="909"/>
      <c r="L293" s="909"/>
      <c r="M293" s="828"/>
      <c r="N293" s="828"/>
      <c r="O293" s="828"/>
    </row>
    <row r="294" spans="1:15" ht="15.75" customHeight="1">
      <c r="A294" s="907"/>
      <c r="B294" s="908"/>
      <c r="C294" s="909"/>
      <c r="D294" s="909"/>
      <c r="E294" s="909"/>
      <c r="F294" s="909"/>
      <c r="G294" s="909"/>
      <c r="H294" s="909"/>
      <c r="I294" s="910"/>
      <c r="J294" s="909"/>
      <c r="K294" s="909"/>
      <c r="L294" s="909"/>
      <c r="M294" s="828"/>
      <c r="N294" s="828"/>
      <c r="O294" s="828"/>
    </row>
    <row r="295" spans="1:15" ht="15.75" customHeight="1">
      <c r="A295" s="907"/>
      <c r="B295" s="908"/>
      <c r="C295" s="909"/>
      <c r="D295" s="909"/>
      <c r="E295" s="909"/>
      <c r="F295" s="909"/>
      <c r="G295" s="909"/>
      <c r="H295" s="909"/>
      <c r="I295" s="910"/>
      <c r="J295" s="909"/>
      <c r="K295" s="909"/>
      <c r="L295" s="909"/>
      <c r="M295" s="828"/>
      <c r="N295" s="828"/>
      <c r="O295" s="828"/>
    </row>
    <row r="296" spans="1:15" ht="15.75" customHeight="1">
      <c r="A296" s="907"/>
      <c r="B296" s="908"/>
      <c r="C296" s="909"/>
      <c r="D296" s="909"/>
      <c r="E296" s="909"/>
      <c r="F296" s="909"/>
      <c r="G296" s="909"/>
      <c r="H296" s="909"/>
      <c r="I296" s="910"/>
      <c r="J296" s="909"/>
      <c r="K296" s="909"/>
      <c r="L296" s="909"/>
      <c r="M296" s="828"/>
      <c r="N296" s="828"/>
      <c r="O296" s="828"/>
    </row>
    <row r="297" spans="1:15" ht="15.75" customHeight="1">
      <c r="A297" s="907"/>
      <c r="B297" s="908"/>
      <c r="C297" s="909"/>
      <c r="D297" s="909"/>
      <c r="E297" s="909"/>
      <c r="F297" s="909"/>
      <c r="G297" s="909"/>
      <c r="H297" s="909"/>
      <c r="I297" s="910"/>
      <c r="J297" s="909"/>
      <c r="K297" s="909"/>
      <c r="L297" s="909"/>
      <c r="M297" s="828"/>
      <c r="N297" s="828"/>
      <c r="O297" s="828"/>
    </row>
    <row r="298" spans="1:15" ht="15.75" customHeight="1">
      <c r="A298" s="907"/>
      <c r="B298" s="908"/>
      <c r="C298" s="909"/>
      <c r="D298" s="909"/>
      <c r="E298" s="909"/>
      <c r="F298" s="909"/>
      <c r="G298" s="909"/>
      <c r="H298" s="909"/>
      <c r="I298" s="910"/>
      <c r="J298" s="909"/>
      <c r="K298" s="909"/>
      <c r="L298" s="909"/>
      <c r="M298" s="828"/>
      <c r="N298" s="828"/>
      <c r="O298" s="828"/>
    </row>
    <row r="299" spans="1:15" ht="15.75" customHeight="1">
      <c r="A299" s="907"/>
      <c r="B299" s="908"/>
      <c r="C299" s="909"/>
      <c r="D299" s="909"/>
      <c r="E299" s="909"/>
      <c r="F299" s="909"/>
      <c r="G299" s="909"/>
      <c r="H299" s="909"/>
      <c r="I299" s="910"/>
      <c r="J299" s="909"/>
      <c r="K299" s="909"/>
      <c r="L299" s="909"/>
      <c r="M299" s="828"/>
      <c r="N299" s="828"/>
      <c r="O299" s="828"/>
    </row>
    <row r="300" spans="1:15" ht="15.75" customHeight="1">
      <c r="A300" s="907"/>
      <c r="B300" s="908"/>
      <c r="C300" s="909"/>
      <c r="D300" s="909"/>
      <c r="E300" s="909"/>
      <c r="F300" s="909"/>
      <c r="G300" s="909"/>
      <c r="H300" s="909"/>
      <c r="I300" s="910"/>
      <c r="J300" s="909"/>
      <c r="K300" s="909"/>
      <c r="L300" s="909"/>
      <c r="M300" s="828"/>
      <c r="N300" s="828"/>
      <c r="O300" s="828"/>
    </row>
    <row r="301" spans="1:15" ht="15.75" customHeight="1">
      <c r="A301" s="907"/>
      <c r="B301" s="908"/>
      <c r="C301" s="909"/>
      <c r="D301" s="909"/>
      <c r="E301" s="909"/>
      <c r="F301" s="909"/>
      <c r="G301" s="909"/>
      <c r="H301" s="909"/>
      <c r="I301" s="910"/>
      <c r="J301" s="909"/>
      <c r="K301" s="909"/>
      <c r="L301" s="909"/>
      <c r="M301" s="828"/>
      <c r="N301" s="828"/>
      <c r="O301" s="828"/>
    </row>
    <row r="302" spans="1:15" ht="15.75" customHeight="1">
      <c r="A302" s="907"/>
      <c r="B302" s="908"/>
      <c r="C302" s="909"/>
      <c r="D302" s="909"/>
      <c r="E302" s="909"/>
      <c r="F302" s="909"/>
      <c r="G302" s="909"/>
      <c r="H302" s="909"/>
      <c r="I302" s="910"/>
      <c r="J302" s="909"/>
      <c r="K302" s="909"/>
      <c r="L302" s="909"/>
      <c r="M302" s="828"/>
      <c r="N302" s="828"/>
      <c r="O302" s="828"/>
    </row>
    <row r="303" spans="1:15" ht="15.75" customHeight="1">
      <c r="A303" s="907"/>
      <c r="B303" s="908"/>
      <c r="C303" s="909"/>
      <c r="D303" s="909"/>
      <c r="E303" s="909"/>
      <c r="F303" s="909"/>
      <c r="G303" s="909"/>
      <c r="H303" s="909"/>
      <c r="I303" s="910"/>
      <c r="J303" s="909"/>
      <c r="K303" s="909"/>
      <c r="L303" s="909"/>
      <c r="M303" s="828"/>
      <c r="N303" s="828"/>
      <c r="O303" s="828"/>
    </row>
    <row r="304" spans="1:15" ht="15.75" customHeight="1">
      <c r="A304" s="907"/>
      <c r="B304" s="908"/>
      <c r="C304" s="909"/>
      <c r="D304" s="909"/>
      <c r="E304" s="909"/>
      <c r="F304" s="909"/>
      <c r="G304" s="909"/>
      <c r="H304" s="909"/>
      <c r="I304" s="910"/>
      <c r="J304" s="909"/>
      <c r="K304" s="909"/>
      <c r="L304" s="909"/>
      <c r="M304" s="828"/>
      <c r="N304" s="828"/>
      <c r="O304" s="828"/>
    </row>
    <row r="305" spans="1:15" ht="15.75" customHeight="1">
      <c r="A305" s="907"/>
      <c r="B305" s="908"/>
      <c r="C305" s="909"/>
      <c r="D305" s="909"/>
      <c r="E305" s="909"/>
      <c r="F305" s="909"/>
      <c r="G305" s="909"/>
      <c r="H305" s="909"/>
      <c r="I305" s="910"/>
      <c r="J305" s="909"/>
      <c r="K305" s="909"/>
      <c r="L305" s="909"/>
      <c r="M305" s="828"/>
      <c r="N305" s="828"/>
      <c r="O305" s="828"/>
    </row>
    <row r="306" spans="1:15" ht="15.75" customHeight="1">
      <c r="A306" s="907"/>
      <c r="B306" s="908"/>
      <c r="C306" s="909"/>
      <c r="D306" s="909"/>
      <c r="E306" s="909"/>
      <c r="F306" s="909"/>
      <c r="G306" s="909"/>
      <c r="H306" s="909"/>
      <c r="I306" s="910"/>
      <c r="J306" s="909"/>
      <c r="K306" s="909"/>
      <c r="L306" s="909"/>
      <c r="M306" s="828"/>
      <c r="N306" s="828"/>
      <c r="O306" s="828"/>
    </row>
    <row r="307" spans="1:15" ht="15.75" customHeight="1">
      <c r="A307" s="907"/>
      <c r="B307" s="908"/>
      <c r="C307" s="909"/>
      <c r="D307" s="909"/>
      <c r="E307" s="909"/>
      <c r="F307" s="909"/>
      <c r="G307" s="909"/>
      <c r="H307" s="909"/>
      <c r="I307" s="910"/>
      <c r="J307" s="909"/>
      <c r="K307" s="909"/>
      <c r="L307" s="909"/>
      <c r="M307" s="828"/>
      <c r="N307" s="828"/>
      <c r="O307" s="828"/>
    </row>
    <row r="308" spans="1:15" ht="15.75" customHeight="1">
      <c r="A308" s="907"/>
      <c r="B308" s="908"/>
      <c r="C308" s="909"/>
      <c r="D308" s="909"/>
      <c r="E308" s="909"/>
      <c r="F308" s="909"/>
      <c r="G308" s="909"/>
      <c r="H308" s="909"/>
      <c r="I308" s="910"/>
      <c r="J308" s="909"/>
      <c r="K308" s="909"/>
      <c r="L308" s="909"/>
      <c r="M308" s="828"/>
      <c r="N308" s="828"/>
      <c r="O308" s="828"/>
    </row>
    <row r="309" spans="1:15" ht="15.75" customHeight="1">
      <c r="A309" s="907"/>
      <c r="B309" s="908"/>
      <c r="C309" s="909"/>
      <c r="D309" s="909"/>
      <c r="E309" s="909"/>
      <c r="F309" s="909"/>
      <c r="G309" s="909"/>
      <c r="H309" s="909"/>
      <c r="I309" s="910"/>
      <c r="J309" s="909"/>
      <c r="K309" s="909"/>
      <c r="L309" s="909"/>
      <c r="M309" s="828"/>
      <c r="N309" s="828"/>
      <c r="O309" s="828"/>
    </row>
    <row r="310" spans="1:15" ht="15.75" customHeight="1">
      <c r="A310" s="907"/>
      <c r="B310" s="908"/>
      <c r="C310" s="909"/>
      <c r="D310" s="909"/>
      <c r="E310" s="909"/>
      <c r="F310" s="909"/>
      <c r="G310" s="909"/>
      <c r="H310" s="909"/>
      <c r="I310" s="910"/>
      <c r="J310" s="909"/>
      <c r="K310" s="909"/>
      <c r="L310" s="909"/>
      <c r="M310" s="828"/>
      <c r="N310" s="828"/>
      <c r="O310" s="828"/>
    </row>
    <row r="311" spans="1:15" ht="15.75" customHeight="1">
      <c r="A311" s="907"/>
      <c r="B311" s="908"/>
      <c r="C311" s="909"/>
      <c r="D311" s="909"/>
      <c r="E311" s="909"/>
      <c r="F311" s="909"/>
      <c r="G311" s="909"/>
      <c r="H311" s="909"/>
      <c r="I311" s="910"/>
      <c r="J311" s="909"/>
      <c r="K311" s="909"/>
      <c r="L311" s="909"/>
      <c r="M311" s="828"/>
      <c r="N311" s="828"/>
      <c r="O311" s="828"/>
    </row>
    <row r="312" spans="1:15" ht="15.75" customHeight="1">
      <c r="A312" s="907"/>
      <c r="B312" s="908"/>
      <c r="C312" s="909"/>
      <c r="D312" s="909"/>
      <c r="E312" s="909"/>
      <c r="F312" s="909"/>
      <c r="G312" s="909"/>
      <c r="H312" s="909"/>
      <c r="I312" s="910"/>
      <c r="J312" s="909"/>
      <c r="K312" s="909"/>
      <c r="L312" s="909"/>
      <c r="M312" s="828"/>
      <c r="N312" s="828"/>
      <c r="O312" s="828"/>
    </row>
    <row r="313" spans="1:15" ht="15.75" customHeight="1">
      <c r="A313" s="907"/>
      <c r="B313" s="908"/>
      <c r="C313" s="909"/>
      <c r="D313" s="909"/>
      <c r="E313" s="909"/>
      <c r="F313" s="909"/>
      <c r="G313" s="909"/>
      <c r="H313" s="909"/>
      <c r="I313" s="910"/>
      <c r="J313" s="909"/>
      <c r="K313" s="909"/>
      <c r="L313" s="909"/>
      <c r="M313" s="828"/>
      <c r="N313" s="828"/>
      <c r="O313" s="828"/>
    </row>
    <row r="314" spans="1:15" ht="15.75" customHeight="1">
      <c r="A314" s="907"/>
      <c r="B314" s="908"/>
      <c r="C314" s="909"/>
      <c r="D314" s="909"/>
      <c r="E314" s="909"/>
      <c r="F314" s="909"/>
      <c r="G314" s="909"/>
      <c r="H314" s="909"/>
      <c r="I314" s="910"/>
      <c r="J314" s="909"/>
      <c r="K314" s="909"/>
      <c r="L314" s="909"/>
      <c r="M314" s="828"/>
      <c r="N314" s="828"/>
      <c r="O314" s="828"/>
    </row>
    <row r="315" spans="1:15" ht="15.75" customHeight="1">
      <c r="A315" s="907"/>
      <c r="B315" s="908"/>
      <c r="C315" s="909"/>
      <c r="D315" s="909"/>
      <c r="E315" s="909"/>
      <c r="F315" s="909"/>
      <c r="G315" s="909"/>
      <c r="H315" s="909"/>
      <c r="I315" s="910"/>
      <c r="J315" s="909"/>
      <c r="K315" s="909"/>
      <c r="L315" s="909"/>
      <c r="M315" s="828"/>
      <c r="N315" s="828"/>
      <c r="O315" s="828"/>
    </row>
    <row r="316" spans="1:15" ht="15.75" customHeight="1">
      <c r="A316" s="907"/>
      <c r="B316" s="908"/>
      <c r="C316" s="909"/>
      <c r="D316" s="909"/>
      <c r="E316" s="909"/>
      <c r="F316" s="909"/>
      <c r="G316" s="909"/>
      <c r="H316" s="909"/>
      <c r="I316" s="910"/>
      <c r="J316" s="909"/>
      <c r="K316" s="909"/>
      <c r="L316" s="909"/>
      <c r="M316" s="828"/>
      <c r="N316" s="828"/>
      <c r="O316" s="828"/>
    </row>
    <row r="317" spans="1:15" ht="15.75" customHeight="1">
      <c r="A317" s="907"/>
      <c r="B317" s="908"/>
      <c r="C317" s="909"/>
      <c r="D317" s="909"/>
      <c r="E317" s="909"/>
      <c r="F317" s="909"/>
      <c r="G317" s="909"/>
      <c r="H317" s="909"/>
      <c r="I317" s="910"/>
      <c r="J317" s="909"/>
      <c r="K317" s="909"/>
      <c r="L317" s="909"/>
      <c r="M317" s="828"/>
      <c r="N317" s="828"/>
      <c r="O317" s="828"/>
    </row>
    <row r="318" spans="1:15" ht="15.75" customHeight="1">
      <c r="A318" s="907"/>
      <c r="B318" s="908"/>
      <c r="C318" s="909"/>
      <c r="D318" s="909"/>
      <c r="E318" s="909"/>
      <c r="F318" s="909"/>
      <c r="G318" s="909"/>
      <c r="H318" s="909"/>
      <c r="I318" s="910"/>
      <c r="J318" s="909"/>
      <c r="K318" s="909"/>
      <c r="L318" s="909"/>
      <c r="M318" s="828"/>
      <c r="N318" s="828"/>
      <c r="O318" s="828"/>
    </row>
    <row r="319" spans="1:15" ht="15.75" customHeight="1">
      <c r="A319" s="907"/>
      <c r="B319" s="908"/>
      <c r="C319" s="909"/>
      <c r="D319" s="909"/>
      <c r="E319" s="909"/>
      <c r="F319" s="909"/>
      <c r="G319" s="909"/>
      <c r="H319" s="909"/>
      <c r="I319" s="910"/>
      <c r="J319" s="909"/>
      <c r="K319" s="909"/>
      <c r="L319" s="909"/>
      <c r="M319" s="828"/>
      <c r="N319" s="828"/>
      <c r="O319" s="828"/>
    </row>
    <row r="320" spans="1:15" ht="15.75" customHeight="1">
      <c r="A320" s="907"/>
      <c r="B320" s="908"/>
      <c r="C320" s="909"/>
      <c r="D320" s="909"/>
      <c r="E320" s="909"/>
      <c r="F320" s="909"/>
      <c r="G320" s="909"/>
      <c r="H320" s="909"/>
      <c r="I320" s="910"/>
      <c r="J320" s="909"/>
      <c r="K320" s="909"/>
      <c r="L320" s="909"/>
      <c r="M320" s="828"/>
      <c r="N320" s="828"/>
      <c r="O320" s="828"/>
    </row>
    <row r="321" spans="1:15" ht="15.75" customHeight="1">
      <c r="A321" s="907"/>
      <c r="B321" s="908"/>
      <c r="C321" s="909"/>
      <c r="D321" s="909"/>
      <c r="E321" s="909"/>
      <c r="F321" s="909"/>
      <c r="G321" s="909"/>
      <c r="H321" s="909"/>
      <c r="I321" s="910"/>
      <c r="J321" s="909"/>
      <c r="K321" s="909"/>
      <c r="L321" s="909"/>
      <c r="M321" s="828"/>
      <c r="N321" s="828"/>
      <c r="O321" s="828"/>
    </row>
    <row r="322" spans="1:15" ht="15.75" customHeight="1">
      <c r="A322" s="911"/>
      <c r="B322" s="911"/>
      <c r="C322" s="911"/>
      <c r="D322" s="911"/>
      <c r="E322" s="911"/>
      <c r="F322" s="911"/>
      <c r="G322" s="911"/>
      <c r="H322" s="911"/>
      <c r="I322" s="911"/>
      <c r="J322" s="911"/>
      <c r="K322" s="911"/>
      <c r="L322" s="911"/>
      <c r="M322" s="912"/>
      <c r="N322" s="912"/>
      <c r="O322" s="912"/>
    </row>
    <row r="323" spans="1:15" ht="15.75" customHeight="1">
      <c r="A323" s="911"/>
      <c r="B323" s="911"/>
      <c r="C323" s="911"/>
      <c r="D323" s="911"/>
      <c r="E323" s="911"/>
      <c r="F323" s="911"/>
      <c r="G323" s="911"/>
      <c r="H323" s="911"/>
      <c r="I323" s="911"/>
      <c r="J323" s="911"/>
      <c r="K323" s="911"/>
      <c r="L323" s="911"/>
      <c r="M323" s="912"/>
      <c r="N323" s="912"/>
      <c r="O323" s="912"/>
    </row>
    <row r="324" spans="1:15" ht="15.75" customHeight="1">
      <c r="A324" s="911"/>
      <c r="B324" s="911"/>
      <c r="C324" s="911"/>
      <c r="D324" s="911"/>
      <c r="E324" s="911"/>
      <c r="F324" s="911"/>
      <c r="G324" s="911"/>
      <c r="H324" s="911"/>
      <c r="I324" s="911"/>
      <c r="J324" s="911"/>
      <c r="K324" s="911"/>
      <c r="L324" s="911"/>
      <c r="M324" s="912"/>
      <c r="N324" s="912"/>
      <c r="O324" s="912"/>
    </row>
    <row r="325" spans="1:15" ht="15.75" customHeight="1">
      <c r="A325" s="911"/>
      <c r="B325" s="911"/>
      <c r="C325" s="911"/>
      <c r="D325" s="911"/>
      <c r="E325" s="911"/>
      <c r="F325" s="911"/>
      <c r="G325" s="911"/>
      <c r="H325" s="911"/>
      <c r="I325" s="911"/>
      <c r="J325" s="911"/>
      <c r="K325" s="911"/>
      <c r="L325" s="911"/>
      <c r="M325" s="912"/>
      <c r="N325" s="912"/>
      <c r="O325" s="912"/>
    </row>
    <row r="326" spans="1:15" ht="15.75" customHeight="1">
      <c r="A326" s="911"/>
      <c r="B326" s="911"/>
      <c r="C326" s="911"/>
      <c r="D326" s="911"/>
      <c r="E326" s="911"/>
      <c r="F326" s="911"/>
      <c r="G326" s="911"/>
      <c r="H326" s="911"/>
      <c r="I326" s="911"/>
      <c r="J326" s="911"/>
      <c r="K326" s="911"/>
      <c r="L326" s="911"/>
      <c r="M326" s="912"/>
      <c r="N326" s="912"/>
      <c r="O326" s="912"/>
    </row>
    <row r="327" spans="1:15" ht="15.75" customHeight="1">
      <c r="A327" s="911"/>
      <c r="B327" s="911"/>
      <c r="C327" s="911"/>
      <c r="D327" s="911"/>
      <c r="E327" s="911"/>
      <c r="F327" s="911"/>
      <c r="G327" s="911"/>
      <c r="H327" s="911"/>
      <c r="I327" s="911"/>
      <c r="J327" s="911"/>
      <c r="K327" s="911"/>
      <c r="L327" s="911"/>
      <c r="M327" s="912"/>
      <c r="N327" s="912"/>
      <c r="O327" s="912"/>
    </row>
    <row r="328" spans="1:15" ht="15.75" customHeight="1">
      <c r="A328" s="911"/>
      <c r="B328" s="911"/>
      <c r="C328" s="911"/>
      <c r="D328" s="911"/>
      <c r="E328" s="911"/>
      <c r="F328" s="911"/>
      <c r="G328" s="911"/>
      <c r="H328" s="911"/>
      <c r="I328" s="911"/>
      <c r="J328" s="911"/>
      <c r="K328" s="911"/>
      <c r="L328" s="911"/>
      <c r="M328" s="912"/>
      <c r="N328" s="912"/>
      <c r="O328" s="912"/>
    </row>
    <row r="329" spans="1:15" ht="15.75" customHeight="1">
      <c r="A329" s="911"/>
      <c r="B329" s="911"/>
      <c r="C329" s="911"/>
      <c r="D329" s="911"/>
      <c r="E329" s="911"/>
      <c r="F329" s="911"/>
      <c r="G329" s="911"/>
      <c r="H329" s="911"/>
      <c r="I329" s="911"/>
      <c r="J329" s="911"/>
      <c r="K329" s="911"/>
      <c r="L329" s="911"/>
      <c r="M329" s="912"/>
      <c r="N329" s="912"/>
      <c r="O329" s="912"/>
    </row>
    <row r="330" spans="1:15" ht="15.75" customHeight="1">
      <c r="A330" s="911"/>
      <c r="B330" s="911"/>
      <c r="C330" s="911"/>
      <c r="D330" s="911"/>
      <c r="E330" s="911"/>
      <c r="F330" s="911"/>
      <c r="G330" s="911"/>
      <c r="H330" s="911"/>
      <c r="I330" s="911"/>
      <c r="J330" s="911"/>
      <c r="K330" s="911"/>
      <c r="L330" s="911"/>
      <c r="M330" s="912"/>
      <c r="N330" s="912"/>
      <c r="O330" s="912"/>
    </row>
    <row r="331" spans="1:15" ht="15.75" customHeight="1">
      <c r="A331" s="911"/>
      <c r="B331" s="911"/>
      <c r="C331" s="911"/>
      <c r="D331" s="911"/>
      <c r="E331" s="911"/>
      <c r="F331" s="911"/>
      <c r="G331" s="911"/>
      <c r="H331" s="911"/>
      <c r="I331" s="911"/>
      <c r="J331" s="911"/>
      <c r="K331" s="911"/>
      <c r="L331" s="911"/>
      <c r="M331" s="912"/>
      <c r="N331" s="912"/>
      <c r="O331" s="912"/>
    </row>
    <row r="332" spans="1:15" ht="15.75" customHeight="1">
      <c r="A332" s="911"/>
      <c r="B332" s="911"/>
      <c r="C332" s="911"/>
      <c r="D332" s="911"/>
      <c r="E332" s="911"/>
      <c r="F332" s="911"/>
      <c r="G332" s="911"/>
      <c r="H332" s="911"/>
      <c r="I332" s="911"/>
      <c r="J332" s="911"/>
      <c r="K332" s="911"/>
      <c r="L332" s="911"/>
      <c r="M332" s="912"/>
      <c r="N332" s="912"/>
      <c r="O332" s="912"/>
    </row>
    <row r="333" spans="1:15" ht="15.75" customHeight="1">
      <c r="A333" s="911"/>
      <c r="B333" s="911"/>
      <c r="C333" s="911"/>
      <c r="D333" s="911"/>
      <c r="E333" s="911"/>
      <c r="F333" s="911"/>
      <c r="G333" s="911"/>
      <c r="H333" s="911"/>
      <c r="I333" s="911"/>
      <c r="J333" s="911"/>
      <c r="K333" s="911"/>
      <c r="L333" s="911"/>
      <c r="M333" s="912"/>
      <c r="N333" s="912"/>
      <c r="O333" s="912"/>
    </row>
    <row r="334" spans="1:15" ht="15.75" customHeight="1">
      <c r="A334" s="911"/>
      <c r="B334" s="911"/>
      <c r="C334" s="911"/>
      <c r="D334" s="911"/>
      <c r="E334" s="911"/>
      <c r="F334" s="911"/>
      <c r="G334" s="911"/>
      <c r="H334" s="911"/>
      <c r="I334" s="911"/>
      <c r="J334" s="911"/>
      <c r="K334" s="911"/>
      <c r="L334" s="911"/>
      <c r="M334" s="912"/>
      <c r="N334" s="912"/>
      <c r="O334" s="912"/>
    </row>
    <row r="335" spans="1:15" ht="15.75" customHeight="1">
      <c r="A335" s="911"/>
      <c r="B335" s="911"/>
      <c r="C335" s="911"/>
      <c r="D335" s="911"/>
      <c r="E335" s="911"/>
      <c r="F335" s="911"/>
      <c r="G335" s="911"/>
      <c r="H335" s="911"/>
      <c r="I335" s="911"/>
      <c r="J335" s="911"/>
      <c r="K335" s="911"/>
      <c r="L335" s="911"/>
      <c r="M335" s="912"/>
      <c r="N335" s="912"/>
      <c r="O335" s="912"/>
    </row>
    <row r="336" spans="1:15" ht="15.75" customHeight="1">
      <c r="A336" s="911"/>
      <c r="B336" s="911"/>
      <c r="C336" s="911"/>
      <c r="D336" s="911"/>
      <c r="E336" s="911"/>
      <c r="F336" s="911"/>
      <c r="G336" s="911"/>
      <c r="H336" s="911"/>
      <c r="I336" s="911"/>
      <c r="J336" s="911"/>
      <c r="K336" s="911"/>
      <c r="L336" s="911"/>
      <c r="M336" s="912"/>
      <c r="N336" s="912"/>
      <c r="O336" s="912"/>
    </row>
    <row r="337" spans="1:15" ht="15.75" customHeight="1">
      <c r="A337" s="911"/>
      <c r="B337" s="911"/>
      <c r="C337" s="911"/>
      <c r="D337" s="911"/>
      <c r="E337" s="911"/>
      <c r="F337" s="911"/>
      <c r="G337" s="911"/>
      <c r="H337" s="911"/>
      <c r="I337" s="911"/>
      <c r="J337" s="911"/>
      <c r="K337" s="911"/>
      <c r="L337" s="911"/>
      <c r="M337" s="912"/>
      <c r="N337" s="912"/>
      <c r="O337" s="912"/>
    </row>
    <row r="338" spans="1:15" ht="15.75" customHeight="1">
      <c r="A338" s="911"/>
      <c r="B338" s="911"/>
      <c r="C338" s="911"/>
      <c r="D338" s="911"/>
      <c r="E338" s="911"/>
      <c r="F338" s="911"/>
      <c r="G338" s="911"/>
      <c r="H338" s="911"/>
      <c r="I338" s="911"/>
      <c r="J338" s="911"/>
      <c r="K338" s="911"/>
      <c r="L338" s="911"/>
      <c r="M338" s="912"/>
      <c r="N338" s="912"/>
      <c r="O338" s="912"/>
    </row>
    <row r="339" spans="1:15" ht="15.75" customHeight="1">
      <c r="A339" s="911"/>
      <c r="B339" s="911"/>
      <c r="C339" s="911"/>
      <c r="D339" s="911"/>
      <c r="E339" s="911"/>
      <c r="F339" s="911"/>
      <c r="G339" s="911"/>
      <c r="H339" s="911"/>
      <c r="I339" s="911"/>
      <c r="J339" s="911"/>
      <c r="K339" s="911"/>
      <c r="L339" s="911"/>
      <c r="M339" s="912"/>
      <c r="N339" s="912"/>
      <c r="O339" s="912"/>
    </row>
    <row r="340" spans="1:15" ht="15.75" customHeight="1">
      <c r="A340" s="911"/>
      <c r="B340" s="911"/>
      <c r="C340" s="911"/>
      <c r="D340" s="911"/>
      <c r="E340" s="911"/>
      <c r="F340" s="911"/>
      <c r="G340" s="911"/>
      <c r="H340" s="911"/>
      <c r="I340" s="911"/>
      <c r="J340" s="911"/>
      <c r="K340" s="911"/>
      <c r="L340" s="911"/>
      <c r="M340" s="912"/>
      <c r="N340" s="912"/>
      <c r="O340" s="912"/>
    </row>
    <row r="341" spans="1:15" ht="15.75" customHeight="1">
      <c r="A341" s="911"/>
      <c r="B341" s="911"/>
      <c r="C341" s="911"/>
      <c r="D341" s="911"/>
      <c r="E341" s="911"/>
      <c r="F341" s="911"/>
      <c r="G341" s="911"/>
      <c r="H341" s="911"/>
      <c r="I341" s="911"/>
      <c r="J341" s="911"/>
      <c r="K341" s="911"/>
      <c r="L341" s="911"/>
      <c r="M341" s="912"/>
      <c r="N341" s="912"/>
      <c r="O341" s="912"/>
    </row>
    <row r="342" spans="1:15" ht="15.75" customHeight="1">
      <c r="A342" s="911"/>
      <c r="B342" s="911"/>
      <c r="C342" s="911"/>
      <c r="D342" s="911"/>
      <c r="E342" s="911"/>
      <c r="F342" s="911"/>
      <c r="G342" s="911"/>
      <c r="H342" s="911"/>
      <c r="I342" s="911"/>
      <c r="J342" s="911"/>
      <c r="K342" s="911"/>
      <c r="L342" s="911"/>
      <c r="M342" s="912"/>
      <c r="N342" s="912"/>
      <c r="O342" s="912"/>
    </row>
    <row r="343" spans="1:15" ht="15.75" customHeight="1">
      <c r="A343" s="911"/>
      <c r="B343" s="911"/>
      <c r="C343" s="911"/>
      <c r="D343" s="911"/>
      <c r="E343" s="911"/>
      <c r="F343" s="911"/>
      <c r="G343" s="911"/>
      <c r="H343" s="911"/>
      <c r="I343" s="911"/>
      <c r="J343" s="911"/>
      <c r="K343" s="911"/>
      <c r="L343" s="911"/>
      <c r="M343" s="912"/>
      <c r="N343" s="912"/>
      <c r="O343" s="912"/>
    </row>
    <row r="344" spans="1:15" ht="15.75" customHeight="1">
      <c r="A344" s="911"/>
      <c r="B344" s="911"/>
      <c r="C344" s="911"/>
      <c r="D344" s="911"/>
      <c r="E344" s="911"/>
      <c r="F344" s="911"/>
      <c r="G344" s="911"/>
      <c r="H344" s="911"/>
      <c r="I344" s="911"/>
      <c r="J344" s="911"/>
      <c r="K344" s="911"/>
      <c r="L344" s="911"/>
      <c r="M344" s="912"/>
      <c r="N344" s="912"/>
      <c r="O344" s="912"/>
    </row>
    <row r="345" spans="1:15" ht="15.75" customHeight="1">
      <c r="A345" s="911"/>
      <c r="B345" s="911"/>
      <c r="C345" s="911"/>
      <c r="D345" s="911"/>
      <c r="E345" s="911"/>
      <c r="F345" s="911"/>
      <c r="G345" s="911"/>
      <c r="H345" s="911"/>
      <c r="I345" s="911"/>
      <c r="J345" s="911"/>
      <c r="K345" s="911"/>
      <c r="L345" s="911"/>
      <c r="M345" s="912"/>
      <c r="N345" s="912"/>
      <c r="O345" s="912"/>
    </row>
    <row r="346" spans="1:15" ht="15.75" customHeight="1">
      <c r="A346" s="911"/>
      <c r="B346" s="911"/>
      <c r="C346" s="911"/>
      <c r="D346" s="911"/>
      <c r="E346" s="911"/>
      <c r="F346" s="911"/>
      <c r="G346" s="911"/>
      <c r="H346" s="911"/>
      <c r="I346" s="911"/>
      <c r="J346" s="911"/>
      <c r="K346" s="911"/>
      <c r="L346" s="911"/>
      <c r="M346" s="912"/>
      <c r="N346" s="912"/>
      <c r="O346" s="912"/>
    </row>
    <row r="347" spans="1:15" ht="15.75" customHeight="1">
      <c r="A347" s="911"/>
      <c r="B347" s="911"/>
      <c r="C347" s="911"/>
      <c r="D347" s="911"/>
      <c r="E347" s="911"/>
      <c r="F347" s="911"/>
      <c r="G347" s="911"/>
      <c r="H347" s="911"/>
      <c r="I347" s="911"/>
      <c r="J347" s="911"/>
      <c r="K347" s="911"/>
      <c r="L347" s="911"/>
      <c r="M347" s="912"/>
      <c r="N347" s="912"/>
      <c r="O347" s="912"/>
    </row>
    <row r="348" spans="1:15" ht="15.75" customHeight="1">
      <c r="A348" s="911"/>
      <c r="B348" s="911"/>
      <c r="C348" s="911"/>
      <c r="D348" s="911"/>
      <c r="E348" s="911"/>
      <c r="F348" s="911"/>
      <c r="G348" s="911"/>
      <c r="H348" s="911"/>
      <c r="I348" s="911"/>
      <c r="J348" s="911"/>
      <c r="K348" s="911"/>
      <c r="L348" s="911"/>
      <c r="M348" s="912"/>
      <c r="N348" s="912"/>
      <c r="O348" s="912"/>
    </row>
    <row r="349" spans="1:15" ht="15.75" customHeight="1">
      <c r="A349" s="911"/>
      <c r="B349" s="911"/>
      <c r="C349" s="911"/>
      <c r="D349" s="911"/>
      <c r="E349" s="911"/>
      <c r="F349" s="911"/>
      <c r="G349" s="911"/>
      <c r="H349" s="911"/>
      <c r="I349" s="911"/>
      <c r="J349" s="911"/>
      <c r="K349" s="911"/>
      <c r="L349" s="911"/>
      <c r="M349" s="912"/>
      <c r="N349" s="912"/>
      <c r="O349" s="912"/>
    </row>
    <row r="350" spans="1:15" ht="15.75" customHeight="1">
      <c r="A350" s="911"/>
      <c r="B350" s="911"/>
      <c r="C350" s="911"/>
      <c r="D350" s="911"/>
      <c r="E350" s="911"/>
      <c r="F350" s="911"/>
      <c r="G350" s="911"/>
      <c r="H350" s="911"/>
      <c r="I350" s="911"/>
      <c r="J350" s="911"/>
      <c r="K350" s="911"/>
      <c r="L350" s="911"/>
      <c r="M350" s="912"/>
      <c r="N350" s="912"/>
      <c r="O350" s="912"/>
    </row>
    <row r="351" spans="1:15" ht="15.75" customHeight="1">
      <c r="A351" s="911"/>
      <c r="B351" s="911"/>
      <c r="C351" s="911"/>
      <c r="D351" s="911"/>
      <c r="E351" s="911"/>
      <c r="F351" s="911"/>
      <c r="G351" s="911"/>
      <c r="H351" s="911"/>
      <c r="I351" s="911"/>
      <c r="J351" s="911"/>
      <c r="K351" s="911"/>
      <c r="L351" s="911"/>
      <c r="M351" s="912"/>
      <c r="N351" s="912"/>
      <c r="O351" s="912"/>
    </row>
    <row r="352" spans="1:15" ht="15.75" customHeight="1">
      <c r="A352" s="911"/>
      <c r="B352" s="911"/>
      <c r="C352" s="911"/>
      <c r="D352" s="911"/>
      <c r="E352" s="911"/>
      <c r="F352" s="911"/>
      <c r="G352" s="911"/>
      <c r="H352" s="911"/>
      <c r="I352" s="911"/>
      <c r="J352" s="911"/>
      <c r="K352" s="911"/>
      <c r="L352" s="911"/>
      <c r="M352" s="912"/>
      <c r="N352" s="912"/>
      <c r="O352" s="912"/>
    </row>
    <row r="353" spans="1:15" ht="15.75" customHeight="1">
      <c r="A353" s="911"/>
      <c r="B353" s="911"/>
      <c r="C353" s="911"/>
      <c r="D353" s="911"/>
      <c r="E353" s="911"/>
      <c r="F353" s="911"/>
      <c r="G353" s="911"/>
      <c r="H353" s="911"/>
      <c r="I353" s="911"/>
      <c r="J353" s="911"/>
      <c r="K353" s="911"/>
      <c r="L353" s="911"/>
      <c r="M353" s="912"/>
      <c r="N353" s="912"/>
      <c r="O353" s="912"/>
    </row>
    <row r="354" spans="1:15" ht="15.75" customHeight="1">
      <c r="A354" s="911"/>
      <c r="B354" s="911"/>
      <c r="C354" s="911"/>
      <c r="D354" s="911"/>
      <c r="E354" s="911"/>
      <c r="F354" s="911"/>
      <c r="G354" s="911"/>
      <c r="H354" s="911"/>
      <c r="I354" s="911"/>
      <c r="J354" s="911"/>
      <c r="K354" s="911"/>
      <c r="L354" s="911"/>
      <c r="M354" s="912"/>
      <c r="N354" s="912"/>
      <c r="O354" s="912"/>
    </row>
    <row r="355" spans="1:15" ht="15.75" customHeight="1">
      <c r="A355" s="911"/>
      <c r="B355" s="911"/>
      <c r="C355" s="911"/>
      <c r="D355" s="911"/>
      <c r="E355" s="911"/>
      <c r="F355" s="911"/>
      <c r="G355" s="911"/>
      <c r="H355" s="911"/>
      <c r="I355" s="911"/>
      <c r="J355" s="911"/>
      <c r="K355" s="911"/>
      <c r="L355" s="911"/>
      <c r="M355" s="912"/>
      <c r="N355" s="912"/>
      <c r="O355" s="912"/>
    </row>
    <row r="356" spans="1:15" ht="15.75" customHeight="1">
      <c r="A356" s="911"/>
      <c r="B356" s="911"/>
      <c r="C356" s="911"/>
      <c r="D356" s="911"/>
      <c r="E356" s="911"/>
      <c r="F356" s="911"/>
      <c r="G356" s="911"/>
      <c r="H356" s="911"/>
      <c r="I356" s="911"/>
      <c r="J356" s="911"/>
      <c r="K356" s="911"/>
      <c r="L356" s="911"/>
      <c r="M356" s="912"/>
      <c r="N356" s="912"/>
      <c r="O356" s="912"/>
    </row>
    <row r="357" spans="1:15" ht="15.75" customHeight="1">
      <c r="A357" s="911"/>
      <c r="B357" s="911"/>
      <c r="C357" s="911"/>
      <c r="D357" s="911"/>
      <c r="E357" s="911"/>
      <c r="F357" s="911"/>
      <c r="G357" s="911"/>
      <c r="H357" s="911"/>
      <c r="I357" s="911"/>
      <c r="J357" s="911"/>
      <c r="K357" s="911"/>
      <c r="L357" s="911"/>
      <c r="M357" s="912"/>
      <c r="N357" s="912"/>
      <c r="O357" s="912"/>
    </row>
    <row r="358" spans="1:15" ht="15.75" customHeight="1">
      <c r="A358" s="911"/>
      <c r="B358" s="911"/>
      <c r="C358" s="911"/>
      <c r="D358" s="911"/>
      <c r="E358" s="911"/>
      <c r="F358" s="911"/>
      <c r="G358" s="911"/>
      <c r="H358" s="911"/>
      <c r="I358" s="911"/>
      <c r="J358" s="911"/>
      <c r="K358" s="911"/>
      <c r="L358" s="911"/>
      <c r="M358" s="912"/>
      <c r="N358" s="912"/>
      <c r="O358" s="912"/>
    </row>
    <row r="359" spans="1:15" ht="15.75" customHeight="1">
      <c r="A359" s="911"/>
      <c r="B359" s="911"/>
      <c r="C359" s="911"/>
      <c r="D359" s="911"/>
      <c r="E359" s="911"/>
      <c r="F359" s="911"/>
      <c r="G359" s="911"/>
      <c r="H359" s="911"/>
      <c r="I359" s="911"/>
      <c r="J359" s="911"/>
      <c r="K359" s="911"/>
      <c r="L359" s="911"/>
      <c r="M359" s="912"/>
      <c r="N359" s="912"/>
      <c r="O359" s="912"/>
    </row>
    <row r="360" spans="1:15" ht="15.75" customHeight="1">
      <c r="A360" s="911"/>
      <c r="B360" s="911"/>
      <c r="C360" s="911"/>
      <c r="D360" s="911"/>
      <c r="E360" s="911"/>
      <c r="F360" s="911"/>
      <c r="G360" s="911"/>
      <c r="H360" s="911"/>
      <c r="I360" s="911"/>
      <c r="J360" s="911"/>
      <c r="K360" s="911"/>
      <c r="L360" s="911"/>
      <c r="M360" s="912"/>
      <c r="N360" s="912"/>
      <c r="O360" s="912"/>
    </row>
    <row r="361" spans="1:15" ht="15.75" customHeight="1">
      <c r="A361" s="911"/>
      <c r="B361" s="911"/>
      <c r="C361" s="911"/>
      <c r="D361" s="911"/>
      <c r="E361" s="911"/>
      <c r="F361" s="911"/>
      <c r="G361" s="911"/>
      <c r="H361" s="911"/>
      <c r="I361" s="911"/>
      <c r="J361" s="911"/>
      <c r="K361" s="911"/>
      <c r="L361" s="911"/>
      <c r="M361" s="912"/>
      <c r="N361" s="912"/>
      <c r="O361" s="912"/>
    </row>
    <row r="362" spans="1:15" ht="15.75" customHeight="1">
      <c r="A362" s="911"/>
      <c r="B362" s="911"/>
      <c r="C362" s="911"/>
      <c r="D362" s="911"/>
      <c r="E362" s="911"/>
      <c r="F362" s="911"/>
      <c r="G362" s="911"/>
      <c r="H362" s="911"/>
      <c r="I362" s="911"/>
      <c r="J362" s="911"/>
      <c r="K362" s="911"/>
      <c r="L362" s="911"/>
      <c r="M362" s="912"/>
      <c r="N362" s="912"/>
      <c r="O362" s="912"/>
    </row>
    <row r="363" spans="1:15" ht="15.75" customHeight="1">
      <c r="A363" s="911"/>
      <c r="B363" s="911"/>
      <c r="C363" s="911"/>
      <c r="D363" s="911"/>
      <c r="E363" s="911"/>
      <c r="F363" s="911"/>
      <c r="G363" s="911"/>
      <c r="H363" s="911"/>
      <c r="I363" s="911"/>
      <c r="J363" s="911"/>
      <c r="K363" s="911"/>
      <c r="L363" s="911"/>
      <c r="M363" s="912"/>
      <c r="N363" s="912"/>
      <c r="O363" s="912"/>
    </row>
    <row r="364" spans="1:15" ht="15.75" customHeight="1">
      <c r="A364" s="911"/>
      <c r="B364" s="911"/>
      <c r="C364" s="911"/>
      <c r="D364" s="911"/>
      <c r="E364" s="911"/>
      <c r="F364" s="911"/>
      <c r="G364" s="911"/>
      <c r="H364" s="911"/>
      <c r="I364" s="911"/>
      <c r="J364" s="911"/>
      <c r="K364" s="911"/>
      <c r="L364" s="911"/>
      <c r="M364" s="912"/>
      <c r="N364" s="912"/>
      <c r="O364" s="912"/>
    </row>
    <row r="365" spans="1:15" ht="15.75" customHeight="1">
      <c r="A365" s="911"/>
      <c r="B365" s="911"/>
      <c r="C365" s="911"/>
      <c r="D365" s="911"/>
      <c r="E365" s="911"/>
      <c r="F365" s="911"/>
      <c r="G365" s="911"/>
      <c r="H365" s="911"/>
      <c r="I365" s="911"/>
      <c r="J365" s="911"/>
      <c r="K365" s="911"/>
      <c r="L365" s="911"/>
      <c r="M365" s="912"/>
      <c r="N365" s="912"/>
      <c r="O365" s="912"/>
    </row>
    <row r="366" spans="1:15" ht="15.75" customHeight="1">
      <c r="A366" s="911"/>
      <c r="B366" s="911"/>
      <c r="C366" s="911"/>
      <c r="D366" s="911"/>
      <c r="E366" s="911"/>
      <c r="F366" s="911"/>
      <c r="G366" s="911"/>
      <c r="H366" s="911"/>
      <c r="I366" s="911"/>
      <c r="J366" s="911"/>
      <c r="K366" s="911"/>
      <c r="L366" s="911"/>
      <c r="M366" s="912"/>
      <c r="N366" s="912"/>
      <c r="O366" s="912"/>
    </row>
    <row r="367" spans="1:15" ht="15.75" customHeight="1">
      <c r="A367" s="911"/>
      <c r="B367" s="911"/>
      <c r="C367" s="911"/>
      <c r="D367" s="911"/>
      <c r="E367" s="911"/>
      <c r="F367" s="911"/>
      <c r="G367" s="911"/>
      <c r="H367" s="911"/>
      <c r="I367" s="911"/>
      <c r="J367" s="911"/>
      <c r="K367" s="911"/>
      <c r="L367" s="911"/>
      <c r="M367" s="912"/>
      <c r="N367" s="912"/>
      <c r="O367" s="912"/>
    </row>
    <row r="368" spans="1:15" ht="15.75" customHeight="1">
      <c r="A368" s="911"/>
      <c r="B368" s="911"/>
      <c r="C368" s="911"/>
      <c r="D368" s="911"/>
      <c r="E368" s="911"/>
      <c r="F368" s="911"/>
      <c r="G368" s="911"/>
      <c r="H368" s="911"/>
      <c r="I368" s="911"/>
      <c r="J368" s="911"/>
      <c r="K368" s="911"/>
      <c r="L368" s="911"/>
      <c r="M368" s="912"/>
      <c r="N368" s="912"/>
      <c r="O368" s="912"/>
    </row>
    <row r="369" spans="1:15" ht="15.75" customHeight="1">
      <c r="A369" s="911"/>
      <c r="B369" s="911"/>
      <c r="C369" s="911"/>
      <c r="D369" s="911"/>
      <c r="E369" s="911"/>
      <c r="F369" s="911"/>
      <c r="G369" s="911"/>
      <c r="H369" s="911"/>
      <c r="I369" s="911"/>
      <c r="J369" s="911"/>
      <c r="K369" s="911"/>
      <c r="L369" s="911"/>
      <c r="M369" s="912"/>
      <c r="N369" s="912"/>
      <c r="O369" s="912"/>
    </row>
    <row r="370" spans="1:15" ht="15.75" customHeight="1">
      <c r="A370" s="911"/>
      <c r="B370" s="911"/>
      <c r="C370" s="911"/>
      <c r="D370" s="911"/>
      <c r="E370" s="911"/>
      <c r="F370" s="911"/>
      <c r="G370" s="911"/>
      <c r="H370" s="911"/>
      <c r="I370" s="911"/>
      <c r="J370" s="911"/>
      <c r="K370" s="911"/>
      <c r="L370" s="911"/>
      <c r="M370" s="912"/>
      <c r="N370" s="912"/>
      <c r="O370" s="912"/>
    </row>
    <row r="371" spans="1:15" ht="15.75" customHeight="1">
      <c r="A371" s="911"/>
      <c r="B371" s="911"/>
      <c r="C371" s="911"/>
      <c r="D371" s="911"/>
      <c r="E371" s="911"/>
      <c r="F371" s="911"/>
      <c r="G371" s="911"/>
      <c r="H371" s="911"/>
      <c r="I371" s="911"/>
      <c r="J371" s="911"/>
      <c r="K371" s="911"/>
      <c r="L371" s="911"/>
      <c r="M371" s="912"/>
      <c r="N371" s="912"/>
      <c r="O371" s="912"/>
    </row>
    <row r="372" spans="1:15" ht="15.75" customHeight="1">
      <c r="A372" s="911"/>
      <c r="B372" s="911"/>
      <c r="C372" s="911"/>
      <c r="D372" s="911"/>
      <c r="E372" s="911"/>
      <c r="F372" s="911"/>
      <c r="G372" s="911"/>
      <c r="H372" s="911"/>
      <c r="I372" s="911"/>
      <c r="J372" s="911"/>
      <c r="K372" s="911"/>
      <c r="L372" s="911"/>
      <c r="M372" s="912"/>
      <c r="N372" s="912"/>
      <c r="O372" s="912"/>
    </row>
    <row r="373" spans="1:15" ht="15.75" customHeight="1">
      <c r="A373" s="911"/>
      <c r="B373" s="911"/>
      <c r="C373" s="911"/>
      <c r="D373" s="911"/>
      <c r="E373" s="911"/>
      <c r="F373" s="911"/>
      <c r="G373" s="911"/>
      <c r="H373" s="911"/>
      <c r="I373" s="911"/>
      <c r="J373" s="911"/>
      <c r="K373" s="911"/>
      <c r="L373" s="911"/>
      <c r="M373" s="912"/>
      <c r="N373" s="912"/>
      <c r="O373" s="912"/>
    </row>
    <row r="374" spans="1:15" ht="15.75" customHeight="1">
      <c r="A374" s="911"/>
      <c r="B374" s="911"/>
      <c r="C374" s="911"/>
      <c r="D374" s="911"/>
      <c r="E374" s="911"/>
      <c r="F374" s="911"/>
      <c r="G374" s="911"/>
      <c r="H374" s="911"/>
      <c r="I374" s="911"/>
      <c r="J374" s="911"/>
      <c r="K374" s="911"/>
      <c r="L374" s="911"/>
      <c r="M374" s="912"/>
      <c r="N374" s="912"/>
      <c r="O374" s="912"/>
    </row>
    <row r="375" spans="1:15" ht="15.75" customHeight="1">
      <c r="A375" s="911"/>
      <c r="B375" s="911"/>
      <c r="C375" s="911"/>
      <c r="D375" s="911"/>
      <c r="E375" s="911"/>
      <c r="F375" s="911"/>
      <c r="G375" s="911"/>
      <c r="H375" s="911"/>
      <c r="I375" s="911"/>
      <c r="J375" s="911"/>
      <c r="K375" s="911"/>
      <c r="L375" s="911"/>
      <c r="M375" s="912"/>
      <c r="N375" s="912"/>
      <c r="O375" s="912"/>
    </row>
    <row r="376" spans="1:15" ht="15.75" customHeight="1">
      <c r="A376" s="911"/>
      <c r="B376" s="911"/>
      <c r="C376" s="911"/>
      <c r="D376" s="911"/>
      <c r="E376" s="911"/>
      <c r="F376" s="911"/>
      <c r="G376" s="911"/>
      <c r="H376" s="911"/>
      <c r="I376" s="911"/>
      <c r="J376" s="911"/>
      <c r="K376" s="911"/>
      <c r="L376" s="911"/>
      <c r="M376" s="912"/>
      <c r="N376" s="912"/>
      <c r="O376" s="912"/>
    </row>
    <row r="377" spans="1:15" ht="15.75" customHeight="1">
      <c r="A377" s="911"/>
      <c r="B377" s="911"/>
      <c r="C377" s="911"/>
      <c r="D377" s="911"/>
      <c r="E377" s="911"/>
      <c r="F377" s="911"/>
      <c r="G377" s="911"/>
      <c r="H377" s="911"/>
      <c r="I377" s="911"/>
      <c r="J377" s="911"/>
      <c r="K377" s="911"/>
      <c r="L377" s="911"/>
      <c r="M377" s="912"/>
      <c r="N377" s="912"/>
      <c r="O377" s="912"/>
    </row>
    <row r="378" spans="1:15" ht="15.75" customHeight="1">
      <c r="A378" s="911"/>
      <c r="B378" s="911"/>
      <c r="C378" s="911"/>
      <c r="D378" s="911"/>
      <c r="E378" s="911"/>
      <c r="F378" s="911"/>
      <c r="G378" s="911"/>
      <c r="H378" s="911"/>
      <c r="I378" s="911"/>
      <c r="J378" s="911"/>
      <c r="K378" s="911"/>
      <c r="L378" s="911"/>
      <c r="M378" s="912"/>
      <c r="N378" s="912"/>
      <c r="O378" s="912"/>
    </row>
    <row r="379" spans="1:15" ht="15.75" customHeight="1">
      <c r="A379" s="911"/>
      <c r="B379" s="911"/>
      <c r="C379" s="911"/>
      <c r="D379" s="911"/>
      <c r="E379" s="911"/>
      <c r="F379" s="911"/>
      <c r="G379" s="911"/>
      <c r="H379" s="911"/>
      <c r="I379" s="911"/>
      <c r="J379" s="911"/>
      <c r="K379" s="911"/>
      <c r="L379" s="911"/>
      <c r="M379" s="912"/>
      <c r="N379" s="912"/>
      <c r="O379" s="912"/>
    </row>
    <row r="380" spans="1:15" ht="15.75" customHeight="1">
      <c r="A380" s="911"/>
      <c r="B380" s="911"/>
      <c r="C380" s="911"/>
      <c r="D380" s="911"/>
      <c r="E380" s="911"/>
      <c r="F380" s="911"/>
      <c r="G380" s="911"/>
      <c r="H380" s="911"/>
      <c r="I380" s="911"/>
      <c r="J380" s="911"/>
      <c r="K380" s="911"/>
      <c r="L380" s="911"/>
      <c r="M380" s="912"/>
      <c r="N380" s="912"/>
      <c r="O380" s="912"/>
    </row>
    <row r="381" spans="1:15" ht="15.75" customHeight="1">
      <c r="A381" s="911"/>
      <c r="B381" s="911"/>
      <c r="C381" s="911"/>
      <c r="D381" s="911"/>
      <c r="E381" s="911"/>
      <c r="F381" s="911"/>
      <c r="G381" s="911"/>
      <c r="H381" s="911"/>
      <c r="I381" s="911"/>
      <c r="J381" s="911"/>
      <c r="K381" s="911"/>
      <c r="L381" s="911"/>
      <c r="M381" s="912"/>
      <c r="N381" s="912"/>
      <c r="O381" s="912"/>
    </row>
    <row r="382" spans="1:15" ht="15.75" customHeight="1">
      <c r="A382" s="911"/>
      <c r="B382" s="911"/>
      <c r="C382" s="911"/>
      <c r="D382" s="911"/>
      <c r="E382" s="911"/>
      <c r="F382" s="911"/>
      <c r="G382" s="911"/>
      <c r="H382" s="911"/>
      <c r="I382" s="911"/>
      <c r="J382" s="911"/>
      <c r="K382" s="911"/>
      <c r="L382" s="911"/>
      <c r="M382" s="912"/>
      <c r="N382" s="912"/>
      <c r="O382" s="912"/>
    </row>
    <row r="383" spans="1:15" ht="15.75" customHeight="1">
      <c r="A383" s="911"/>
      <c r="B383" s="911"/>
      <c r="C383" s="911"/>
      <c r="D383" s="911"/>
      <c r="E383" s="911"/>
      <c r="F383" s="911"/>
      <c r="G383" s="911"/>
      <c r="H383" s="911"/>
      <c r="I383" s="911"/>
      <c r="J383" s="911"/>
      <c r="K383" s="911"/>
      <c r="L383" s="911"/>
      <c r="M383" s="912"/>
      <c r="N383" s="912"/>
      <c r="O383" s="912"/>
    </row>
    <row r="384" spans="1:15" ht="15.75" customHeight="1">
      <c r="A384" s="911"/>
      <c r="B384" s="911"/>
      <c r="C384" s="911"/>
      <c r="D384" s="911"/>
      <c r="E384" s="911"/>
      <c r="F384" s="911"/>
      <c r="G384" s="911"/>
      <c r="H384" s="911"/>
      <c r="I384" s="911"/>
      <c r="J384" s="911"/>
      <c r="K384" s="911"/>
      <c r="L384" s="911"/>
      <c r="M384" s="912"/>
      <c r="N384" s="912"/>
      <c r="O384" s="912"/>
    </row>
    <row r="385" spans="1:15" ht="15.75" customHeight="1">
      <c r="A385" s="911"/>
      <c r="B385" s="911"/>
      <c r="C385" s="911"/>
      <c r="D385" s="911"/>
      <c r="E385" s="911"/>
      <c r="F385" s="911"/>
      <c r="G385" s="911"/>
      <c r="H385" s="911"/>
      <c r="I385" s="911"/>
      <c r="J385" s="911"/>
      <c r="K385" s="911"/>
      <c r="L385" s="911"/>
      <c r="M385" s="912"/>
      <c r="N385" s="912"/>
      <c r="O385" s="912"/>
    </row>
    <row r="386" spans="1:15" ht="15.75" customHeight="1">
      <c r="A386" s="911"/>
      <c r="B386" s="911"/>
      <c r="C386" s="911"/>
      <c r="D386" s="911"/>
      <c r="E386" s="911"/>
      <c r="F386" s="911"/>
      <c r="G386" s="911"/>
      <c r="H386" s="911"/>
      <c r="I386" s="911"/>
      <c r="J386" s="911"/>
      <c r="K386" s="911"/>
      <c r="L386" s="911"/>
      <c r="M386" s="912"/>
      <c r="N386" s="912"/>
      <c r="O386" s="912"/>
    </row>
    <row r="387" spans="1:15" ht="15.75" customHeight="1">
      <c r="A387" s="911"/>
      <c r="B387" s="911"/>
      <c r="C387" s="911"/>
      <c r="D387" s="911"/>
      <c r="E387" s="911"/>
      <c r="F387" s="911"/>
      <c r="G387" s="911"/>
      <c r="H387" s="911"/>
      <c r="I387" s="911"/>
      <c r="J387" s="911"/>
      <c r="K387" s="911"/>
      <c r="L387" s="911"/>
      <c r="M387" s="912"/>
      <c r="N387" s="912"/>
      <c r="O387" s="912"/>
    </row>
    <row r="388" spans="1:15" ht="15.75" customHeight="1">
      <c r="A388" s="911"/>
      <c r="B388" s="911"/>
      <c r="C388" s="911"/>
      <c r="D388" s="911"/>
      <c r="E388" s="911"/>
      <c r="F388" s="911"/>
      <c r="G388" s="911"/>
      <c r="H388" s="911"/>
      <c r="I388" s="911"/>
      <c r="J388" s="911"/>
      <c r="K388" s="911"/>
      <c r="L388" s="911"/>
      <c r="M388" s="912"/>
      <c r="N388" s="912"/>
      <c r="O388" s="912"/>
    </row>
    <row r="389" spans="1:15" ht="15.75" customHeight="1">
      <c r="A389" s="911"/>
      <c r="B389" s="911"/>
      <c r="C389" s="911"/>
      <c r="D389" s="911"/>
      <c r="E389" s="911"/>
      <c r="F389" s="911"/>
      <c r="G389" s="911"/>
      <c r="H389" s="911"/>
      <c r="I389" s="911"/>
      <c r="J389" s="911"/>
      <c r="K389" s="911"/>
      <c r="L389" s="911"/>
      <c r="M389" s="912"/>
      <c r="N389" s="912"/>
      <c r="O389" s="912"/>
    </row>
    <row r="390" spans="1:15" ht="15.75" customHeight="1">
      <c r="A390" s="911"/>
      <c r="B390" s="911"/>
      <c r="C390" s="911"/>
      <c r="D390" s="911"/>
      <c r="E390" s="911"/>
      <c r="F390" s="911"/>
      <c r="G390" s="911"/>
      <c r="H390" s="911"/>
      <c r="I390" s="911"/>
      <c r="J390" s="911"/>
      <c r="K390" s="911"/>
      <c r="L390" s="911"/>
      <c r="M390" s="912"/>
      <c r="N390" s="912"/>
      <c r="O390" s="912"/>
    </row>
    <row r="391" spans="1:15" ht="15.75" customHeight="1">
      <c r="A391" s="911"/>
      <c r="B391" s="911"/>
      <c r="C391" s="911"/>
      <c r="D391" s="911"/>
      <c r="E391" s="911"/>
      <c r="F391" s="911"/>
      <c r="G391" s="911"/>
      <c r="H391" s="911"/>
      <c r="I391" s="911"/>
      <c r="J391" s="911"/>
      <c r="K391" s="911"/>
      <c r="L391" s="911"/>
      <c r="M391" s="912"/>
      <c r="N391" s="912"/>
      <c r="O391" s="912"/>
    </row>
    <row r="392" spans="1:15" ht="15.75" customHeight="1">
      <c r="A392" s="911"/>
      <c r="B392" s="911"/>
      <c r="C392" s="911"/>
      <c r="D392" s="911"/>
      <c r="E392" s="911"/>
      <c r="F392" s="911"/>
      <c r="G392" s="911"/>
      <c r="H392" s="911"/>
      <c r="I392" s="911"/>
      <c r="J392" s="911"/>
      <c r="K392" s="911"/>
      <c r="L392" s="911"/>
      <c r="M392" s="912"/>
      <c r="N392" s="912"/>
      <c r="O392" s="912"/>
    </row>
    <row r="393" spans="1:15" ht="15.75" customHeight="1">
      <c r="A393" s="911"/>
      <c r="B393" s="911"/>
      <c r="C393" s="911"/>
      <c r="D393" s="911"/>
      <c r="E393" s="911"/>
      <c r="F393" s="911"/>
      <c r="G393" s="911"/>
      <c r="H393" s="911"/>
      <c r="I393" s="911"/>
      <c r="J393" s="911"/>
      <c r="K393" s="911"/>
      <c r="L393" s="911"/>
      <c r="M393" s="912"/>
      <c r="N393" s="912"/>
      <c r="O393" s="912"/>
    </row>
    <row r="394" spans="1:15" ht="15.75" customHeight="1">
      <c r="A394" s="911"/>
      <c r="B394" s="911"/>
      <c r="C394" s="911"/>
      <c r="D394" s="911"/>
      <c r="E394" s="911"/>
      <c r="F394" s="911"/>
      <c r="G394" s="911"/>
      <c r="H394" s="911"/>
      <c r="I394" s="911"/>
      <c r="J394" s="911"/>
      <c r="K394" s="911"/>
      <c r="L394" s="911"/>
      <c r="M394" s="912"/>
      <c r="N394" s="912"/>
      <c r="O394" s="912"/>
    </row>
    <row r="395" spans="1:15" ht="15.75" customHeight="1">
      <c r="A395" s="911"/>
      <c r="B395" s="911"/>
      <c r="C395" s="911"/>
      <c r="D395" s="911"/>
      <c r="E395" s="911"/>
      <c r="F395" s="911"/>
      <c r="G395" s="911"/>
      <c r="H395" s="911"/>
      <c r="I395" s="911"/>
      <c r="J395" s="911"/>
      <c r="K395" s="911"/>
      <c r="L395" s="911"/>
      <c r="M395" s="912"/>
      <c r="N395" s="912"/>
      <c r="O395" s="912"/>
    </row>
    <row r="396" spans="1:15" ht="15.75" customHeight="1">
      <c r="A396" s="911"/>
      <c r="B396" s="911"/>
      <c r="C396" s="911"/>
      <c r="D396" s="911"/>
      <c r="E396" s="911"/>
      <c r="F396" s="911"/>
      <c r="G396" s="911"/>
      <c r="H396" s="911"/>
      <c r="I396" s="911"/>
      <c r="J396" s="911"/>
      <c r="K396" s="911"/>
      <c r="L396" s="911"/>
      <c r="M396" s="912"/>
      <c r="N396" s="912"/>
      <c r="O396" s="912"/>
    </row>
    <row r="397" spans="1:15" ht="15.75" customHeight="1">
      <c r="A397" s="911"/>
      <c r="B397" s="911"/>
      <c r="C397" s="911"/>
      <c r="D397" s="911"/>
      <c r="E397" s="911"/>
      <c r="F397" s="911"/>
      <c r="G397" s="911"/>
      <c r="H397" s="911"/>
      <c r="I397" s="911"/>
      <c r="J397" s="911"/>
      <c r="K397" s="911"/>
      <c r="L397" s="911"/>
      <c r="M397" s="912"/>
      <c r="N397" s="912"/>
      <c r="O397" s="912"/>
    </row>
    <row r="398" spans="1:15" ht="15.75" customHeight="1">
      <c r="A398" s="911"/>
      <c r="B398" s="911"/>
      <c r="C398" s="911"/>
      <c r="D398" s="911"/>
      <c r="E398" s="911"/>
      <c r="F398" s="911"/>
      <c r="G398" s="911"/>
      <c r="H398" s="911"/>
      <c r="I398" s="911"/>
      <c r="J398" s="911"/>
      <c r="K398" s="911"/>
      <c r="L398" s="911"/>
      <c r="M398" s="912"/>
      <c r="N398" s="912"/>
      <c r="O398" s="912"/>
    </row>
    <row r="399" spans="1:15" ht="15.75" customHeight="1">
      <c r="A399" s="911"/>
      <c r="B399" s="911"/>
      <c r="C399" s="911"/>
      <c r="D399" s="911"/>
      <c r="E399" s="911"/>
      <c r="F399" s="911"/>
      <c r="G399" s="911"/>
      <c r="H399" s="911"/>
      <c r="I399" s="911"/>
      <c r="J399" s="911"/>
      <c r="K399" s="911"/>
      <c r="L399" s="911"/>
      <c r="M399" s="912"/>
      <c r="N399" s="912"/>
      <c r="O399" s="912"/>
    </row>
    <row r="400" spans="1:15" ht="15.75" customHeight="1">
      <c r="A400" s="911"/>
      <c r="B400" s="911"/>
      <c r="C400" s="911"/>
      <c r="D400" s="911"/>
      <c r="E400" s="911"/>
      <c r="F400" s="911"/>
      <c r="G400" s="911"/>
      <c r="H400" s="911"/>
      <c r="I400" s="911"/>
      <c r="J400" s="911"/>
      <c r="K400" s="911"/>
      <c r="L400" s="911"/>
      <c r="M400" s="912"/>
      <c r="N400" s="912"/>
      <c r="O400" s="912"/>
    </row>
    <row r="401" spans="1:15" ht="15.75" customHeight="1">
      <c r="A401" s="911"/>
      <c r="B401" s="911"/>
      <c r="C401" s="911"/>
      <c r="D401" s="911"/>
      <c r="E401" s="911"/>
      <c r="F401" s="911"/>
      <c r="G401" s="911"/>
      <c r="H401" s="911"/>
      <c r="I401" s="911"/>
      <c r="J401" s="911"/>
      <c r="K401" s="911"/>
      <c r="L401" s="911"/>
      <c r="M401" s="912"/>
      <c r="N401" s="912"/>
      <c r="O401" s="912"/>
    </row>
    <row r="402" spans="1:15" ht="15.75" customHeight="1">
      <c r="A402" s="911"/>
      <c r="B402" s="911"/>
      <c r="C402" s="911"/>
      <c r="D402" s="911"/>
      <c r="E402" s="911"/>
      <c r="F402" s="911"/>
      <c r="G402" s="911"/>
      <c r="H402" s="911"/>
      <c r="I402" s="911"/>
      <c r="J402" s="911"/>
      <c r="K402" s="911"/>
      <c r="L402" s="911"/>
      <c r="M402" s="912"/>
      <c r="N402" s="912"/>
      <c r="O402" s="912"/>
    </row>
    <row r="403" spans="1:15" ht="15.75" customHeight="1">
      <c r="A403" s="911"/>
      <c r="B403" s="911"/>
      <c r="C403" s="911"/>
      <c r="D403" s="911"/>
      <c r="E403" s="911"/>
      <c r="F403" s="911"/>
      <c r="G403" s="911"/>
      <c r="H403" s="911"/>
      <c r="I403" s="911"/>
      <c r="J403" s="911"/>
      <c r="K403" s="911"/>
      <c r="L403" s="911"/>
      <c r="M403" s="912"/>
      <c r="N403" s="912"/>
      <c r="O403" s="912"/>
    </row>
    <row r="404" spans="1:15" ht="15.75" customHeight="1">
      <c r="A404" s="911"/>
      <c r="B404" s="911"/>
      <c r="C404" s="911"/>
      <c r="D404" s="911"/>
      <c r="E404" s="911"/>
      <c r="F404" s="911"/>
      <c r="G404" s="911"/>
      <c r="H404" s="911"/>
      <c r="I404" s="911"/>
      <c r="J404" s="911"/>
      <c r="K404" s="911"/>
      <c r="L404" s="911"/>
      <c r="M404" s="912"/>
      <c r="N404" s="912"/>
      <c r="O404" s="912"/>
    </row>
    <row r="405" spans="1:15" ht="15.75" customHeight="1">
      <c r="A405" s="911"/>
      <c r="B405" s="911"/>
      <c r="C405" s="911"/>
      <c r="D405" s="911"/>
      <c r="E405" s="911"/>
      <c r="F405" s="911"/>
      <c r="G405" s="911"/>
      <c r="H405" s="911"/>
      <c r="I405" s="911"/>
      <c r="J405" s="911"/>
      <c r="K405" s="911"/>
      <c r="L405" s="911"/>
      <c r="M405" s="912"/>
      <c r="N405" s="912"/>
      <c r="O405" s="912"/>
    </row>
    <row r="406" spans="1:15" ht="15.75" customHeight="1">
      <c r="A406" s="911"/>
      <c r="B406" s="911"/>
      <c r="C406" s="911"/>
      <c r="D406" s="911"/>
      <c r="E406" s="911"/>
      <c r="F406" s="911"/>
      <c r="G406" s="911"/>
      <c r="H406" s="911"/>
      <c r="I406" s="911"/>
      <c r="J406" s="911"/>
      <c r="K406" s="911"/>
      <c r="L406" s="911"/>
      <c r="M406" s="912"/>
      <c r="N406" s="912"/>
      <c r="O406" s="912"/>
    </row>
    <row r="407" spans="1:15" ht="15.75" customHeight="1">
      <c r="A407" s="911"/>
      <c r="B407" s="911"/>
      <c r="C407" s="911"/>
      <c r="D407" s="911"/>
      <c r="E407" s="911"/>
      <c r="F407" s="911"/>
      <c r="G407" s="911"/>
      <c r="H407" s="911"/>
      <c r="I407" s="911"/>
      <c r="J407" s="911"/>
      <c r="K407" s="911"/>
      <c r="L407" s="911"/>
      <c r="M407" s="912"/>
      <c r="N407" s="912"/>
      <c r="O407" s="912"/>
    </row>
    <row r="408" spans="1:15" ht="15.75" customHeight="1">
      <c r="A408" s="911"/>
      <c r="B408" s="911"/>
      <c r="C408" s="911"/>
      <c r="D408" s="911"/>
      <c r="E408" s="911"/>
      <c r="F408" s="911"/>
      <c r="G408" s="911"/>
      <c r="H408" s="911"/>
      <c r="I408" s="911"/>
      <c r="J408" s="911"/>
      <c r="K408" s="911"/>
      <c r="L408" s="911"/>
      <c r="M408" s="912"/>
      <c r="N408" s="912"/>
      <c r="O408" s="912"/>
    </row>
    <row r="409" spans="1:15" ht="15.75" customHeight="1">
      <c r="A409" s="911"/>
      <c r="B409" s="911"/>
      <c r="C409" s="911"/>
      <c r="D409" s="911"/>
      <c r="E409" s="911"/>
      <c r="F409" s="911"/>
      <c r="G409" s="911"/>
      <c r="H409" s="911"/>
      <c r="I409" s="911"/>
      <c r="J409" s="911"/>
      <c r="K409" s="911"/>
      <c r="L409" s="911"/>
      <c r="M409" s="912"/>
      <c r="N409" s="912"/>
      <c r="O409" s="912"/>
    </row>
    <row r="410" spans="1:15" ht="15.75" customHeight="1">
      <c r="A410" s="911"/>
      <c r="B410" s="911"/>
      <c r="C410" s="911"/>
      <c r="D410" s="911"/>
      <c r="E410" s="911"/>
      <c r="F410" s="911"/>
      <c r="G410" s="911"/>
      <c r="H410" s="911"/>
      <c r="I410" s="911"/>
      <c r="J410" s="911"/>
      <c r="K410" s="911"/>
      <c r="L410" s="911"/>
      <c r="M410" s="912"/>
      <c r="N410" s="912"/>
      <c r="O410" s="912"/>
    </row>
    <row r="411" spans="1:15" ht="15.75" customHeight="1">
      <c r="A411" s="911"/>
      <c r="B411" s="911"/>
      <c r="C411" s="911"/>
      <c r="D411" s="911"/>
      <c r="E411" s="911"/>
      <c r="F411" s="911"/>
      <c r="G411" s="911"/>
      <c r="H411" s="911"/>
      <c r="I411" s="911"/>
      <c r="J411" s="911"/>
      <c r="K411" s="911"/>
      <c r="L411" s="911"/>
      <c r="M411" s="912"/>
      <c r="N411" s="912"/>
      <c r="O411" s="912"/>
    </row>
    <row r="412" spans="1:15" ht="15.75" customHeight="1">
      <c r="A412" s="911"/>
      <c r="B412" s="911"/>
      <c r="C412" s="911"/>
      <c r="D412" s="911"/>
      <c r="E412" s="911"/>
      <c r="F412" s="911"/>
      <c r="G412" s="911"/>
      <c r="H412" s="911"/>
      <c r="I412" s="911"/>
      <c r="J412" s="911"/>
      <c r="K412" s="911"/>
      <c r="L412" s="911"/>
      <c r="M412" s="912"/>
      <c r="N412" s="912"/>
      <c r="O412" s="912"/>
    </row>
    <row r="413" spans="1:15" ht="15.75" customHeight="1">
      <c r="A413" s="911"/>
      <c r="B413" s="911"/>
      <c r="C413" s="911"/>
      <c r="D413" s="911"/>
      <c r="E413" s="911"/>
      <c r="F413" s="911"/>
      <c r="G413" s="911"/>
      <c r="H413" s="911"/>
      <c r="I413" s="911"/>
      <c r="J413" s="911"/>
      <c r="K413" s="911"/>
      <c r="L413" s="911"/>
      <c r="M413" s="912"/>
      <c r="N413" s="912"/>
      <c r="O413" s="912"/>
    </row>
    <row r="414" spans="1:15" ht="15.75" customHeight="1">
      <c r="A414" s="911"/>
      <c r="B414" s="911"/>
      <c r="C414" s="911"/>
      <c r="D414" s="911"/>
      <c r="E414" s="911"/>
      <c r="F414" s="911"/>
      <c r="G414" s="911"/>
      <c r="H414" s="911"/>
      <c r="I414" s="911"/>
      <c r="J414" s="911"/>
      <c r="K414" s="911"/>
      <c r="L414" s="911"/>
      <c r="M414" s="912"/>
      <c r="N414" s="912"/>
      <c r="O414" s="912"/>
    </row>
    <row r="415" spans="1:15" ht="15.75" customHeight="1">
      <c r="A415" s="911"/>
      <c r="B415" s="911"/>
      <c r="C415" s="911"/>
      <c r="D415" s="911"/>
      <c r="E415" s="911"/>
      <c r="F415" s="911"/>
      <c r="G415" s="911"/>
      <c r="H415" s="911"/>
      <c r="I415" s="911"/>
      <c r="J415" s="911"/>
      <c r="K415" s="911"/>
      <c r="L415" s="911"/>
      <c r="M415" s="912"/>
      <c r="N415" s="912"/>
      <c r="O415" s="912"/>
    </row>
    <row r="416" spans="1:15" ht="15.75" customHeight="1">
      <c r="A416" s="911"/>
      <c r="B416" s="911"/>
      <c r="C416" s="911"/>
      <c r="D416" s="911"/>
      <c r="E416" s="911"/>
      <c r="F416" s="911"/>
      <c r="G416" s="911"/>
      <c r="H416" s="911"/>
      <c r="I416" s="911"/>
      <c r="J416" s="911"/>
      <c r="K416" s="911"/>
      <c r="L416" s="911"/>
      <c r="M416" s="912"/>
      <c r="N416" s="912"/>
      <c r="O416" s="912"/>
    </row>
    <row r="417" spans="1:15" ht="15.75" customHeight="1">
      <c r="A417" s="911"/>
      <c r="B417" s="911"/>
      <c r="C417" s="911"/>
      <c r="D417" s="911"/>
      <c r="E417" s="911"/>
      <c r="F417" s="911"/>
      <c r="G417" s="911"/>
      <c r="H417" s="911"/>
      <c r="I417" s="911"/>
      <c r="J417" s="911"/>
      <c r="K417" s="911"/>
      <c r="L417" s="911"/>
      <c r="M417" s="912"/>
      <c r="N417" s="912"/>
      <c r="O417" s="912"/>
    </row>
    <row r="418" spans="1:15" ht="15.75" customHeight="1">
      <c r="A418" s="911"/>
      <c r="B418" s="911"/>
      <c r="C418" s="911"/>
      <c r="D418" s="911"/>
      <c r="E418" s="911"/>
      <c r="F418" s="911"/>
      <c r="G418" s="911"/>
      <c r="H418" s="911"/>
      <c r="I418" s="911"/>
      <c r="J418" s="911"/>
      <c r="K418" s="911"/>
      <c r="L418" s="911"/>
      <c r="M418" s="912"/>
      <c r="N418" s="912"/>
      <c r="O418" s="912"/>
    </row>
    <row r="419" spans="1:15" ht="15.75" customHeight="1">
      <c r="A419" s="911"/>
      <c r="B419" s="911"/>
      <c r="C419" s="911"/>
      <c r="D419" s="911"/>
      <c r="E419" s="911"/>
      <c r="F419" s="911"/>
      <c r="G419" s="911"/>
      <c r="H419" s="911"/>
      <c r="I419" s="911"/>
      <c r="J419" s="911"/>
      <c r="K419" s="911"/>
      <c r="L419" s="911"/>
      <c r="M419" s="912"/>
      <c r="N419" s="912"/>
      <c r="O419" s="912"/>
    </row>
    <row r="420" spans="1:15" ht="15.75" customHeight="1">
      <c r="A420" s="911"/>
      <c r="B420" s="911"/>
      <c r="C420" s="911"/>
      <c r="D420" s="911"/>
      <c r="E420" s="911"/>
      <c r="F420" s="911"/>
      <c r="G420" s="911"/>
      <c r="H420" s="911"/>
      <c r="I420" s="911"/>
      <c r="J420" s="911"/>
      <c r="K420" s="911"/>
      <c r="L420" s="911"/>
      <c r="M420" s="912"/>
      <c r="N420" s="912"/>
      <c r="O420" s="912"/>
    </row>
    <row r="421" spans="1:15" ht="15.75" customHeight="1">
      <c r="A421" s="911"/>
      <c r="B421" s="911"/>
      <c r="C421" s="911"/>
      <c r="D421" s="911"/>
      <c r="E421" s="911"/>
      <c r="F421" s="911"/>
      <c r="G421" s="911"/>
      <c r="H421" s="911"/>
      <c r="I421" s="911"/>
      <c r="J421" s="911"/>
      <c r="K421" s="911"/>
      <c r="L421" s="911"/>
      <c r="M421" s="912"/>
      <c r="N421" s="912"/>
      <c r="O421" s="912"/>
    </row>
    <row r="422" spans="1:15" ht="15.75" customHeight="1">
      <c r="A422" s="911"/>
      <c r="B422" s="911"/>
      <c r="C422" s="911"/>
      <c r="D422" s="911"/>
      <c r="E422" s="911"/>
      <c r="F422" s="911"/>
      <c r="G422" s="911"/>
      <c r="H422" s="911"/>
      <c r="I422" s="911"/>
      <c r="J422" s="911"/>
      <c r="K422" s="911"/>
      <c r="L422" s="911"/>
      <c r="M422" s="912"/>
      <c r="N422" s="912"/>
      <c r="O422" s="912"/>
    </row>
    <row r="423" spans="1:15" ht="15.75" customHeight="1">
      <c r="A423" s="911"/>
      <c r="B423" s="911"/>
      <c r="C423" s="911"/>
      <c r="D423" s="911"/>
      <c r="E423" s="911"/>
      <c r="F423" s="911"/>
      <c r="G423" s="911"/>
      <c r="H423" s="911"/>
      <c r="I423" s="911"/>
      <c r="J423" s="911"/>
      <c r="K423" s="911"/>
      <c r="L423" s="911"/>
      <c r="M423" s="912"/>
      <c r="N423" s="912"/>
      <c r="O423" s="912"/>
    </row>
    <row r="424" spans="1:15" ht="15.75" customHeight="1">
      <c r="A424" s="911"/>
      <c r="B424" s="911"/>
      <c r="C424" s="911"/>
      <c r="D424" s="911"/>
      <c r="E424" s="911"/>
      <c r="F424" s="911"/>
      <c r="G424" s="911"/>
      <c r="H424" s="911"/>
      <c r="I424" s="911"/>
      <c r="J424" s="911"/>
      <c r="K424" s="911"/>
      <c r="L424" s="911"/>
      <c r="M424" s="912"/>
      <c r="N424" s="912"/>
      <c r="O424" s="912"/>
    </row>
    <row r="425" spans="1:15" ht="15.75" customHeight="1">
      <c r="A425" s="911"/>
      <c r="B425" s="911"/>
      <c r="C425" s="911"/>
      <c r="D425" s="911"/>
      <c r="E425" s="911"/>
      <c r="F425" s="911"/>
      <c r="G425" s="911"/>
      <c r="H425" s="911"/>
      <c r="I425" s="911"/>
      <c r="J425" s="911"/>
      <c r="K425" s="911"/>
      <c r="L425" s="911"/>
      <c r="M425" s="912"/>
      <c r="N425" s="912"/>
      <c r="O425" s="912"/>
    </row>
    <row r="426" spans="1:15" ht="15.75" customHeight="1">
      <c r="A426" s="911"/>
      <c r="B426" s="911"/>
      <c r="C426" s="911"/>
      <c r="D426" s="911"/>
      <c r="E426" s="911"/>
      <c r="F426" s="911"/>
      <c r="G426" s="911"/>
      <c r="H426" s="911"/>
      <c r="I426" s="911"/>
      <c r="J426" s="911"/>
      <c r="K426" s="911"/>
      <c r="L426" s="911"/>
      <c r="M426" s="912"/>
      <c r="N426" s="912"/>
      <c r="O426" s="912"/>
    </row>
    <row r="427" spans="1:15" ht="15.75" customHeight="1">
      <c r="A427" s="911"/>
      <c r="B427" s="911"/>
      <c r="C427" s="911"/>
      <c r="D427" s="911"/>
      <c r="E427" s="911"/>
      <c r="F427" s="911"/>
      <c r="G427" s="911"/>
      <c r="H427" s="911"/>
      <c r="I427" s="911"/>
      <c r="J427" s="911"/>
      <c r="K427" s="911"/>
      <c r="L427" s="911"/>
      <c r="M427" s="912"/>
      <c r="N427" s="912"/>
      <c r="O427" s="912"/>
    </row>
    <row r="428" spans="1:15" ht="15.75" customHeight="1">
      <c r="A428" s="911"/>
      <c r="B428" s="911"/>
      <c r="C428" s="911"/>
      <c r="D428" s="911"/>
      <c r="E428" s="911"/>
      <c r="F428" s="911"/>
      <c r="G428" s="911"/>
      <c r="H428" s="911"/>
      <c r="I428" s="911"/>
      <c r="J428" s="911"/>
      <c r="K428" s="911"/>
      <c r="L428" s="911"/>
      <c r="M428" s="912"/>
      <c r="N428" s="912"/>
      <c r="O428" s="912"/>
    </row>
    <row r="429" spans="1:15" ht="15.75" customHeight="1">
      <c r="A429" s="911"/>
      <c r="B429" s="911"/>
      <c r="C429" s="911"/>
      <c r="D429" s="911"/>
      <c r="E429" s="911"/>
      <c r="F429" s="911"/>
      <c r="G429" s="911"/>
      <c r="H429" s="911"/>
      <c r="I429" s="911"/>
      <c r="J429" s="911"/>
      <c r="K429" s="911"/>
      <c r="L429" s="911"/>
      <c r="M429" s="912"/>
      <c r="N429" s="912"/>
      <c r="O429" s="912"/>
    </row>
    <row r="430" spans="1:15" ht="15.75" customHeight="1">
      <c r="A430" s="911"/>
      <c r="B430" s="911"/>
      <c r="C430" s="911"/>
      <c r="D430" s="911"/>
      <c r="E430" s="911"/>
      <c r="F430" s="911"/>
      <c r="G430" s="911"/>
      <c r="H430" s="911"/>
      <c r="I430" s="911"/>
      <c r="J430" s="911"/>
      <c r="K430" s="911"/>
      <c r="L430" s="911"/>
      <c r="M430" s="912"/>
      <c r="N430" s="912"/>
      <c r="O430" s="912"/>
    </row>
    <row r="431" spans="1:15" ht="15.75" customHeight="1">
      <c r="A431" s="911"/>
      <c r="B431" s="911"/>
      <c r="C431" s="911"/>
      <c r="D431" s="911"/>
      <c r="E431" s="911"/>
      <c r="F431" s="911"/>
      <c r="G431" s="911"/>
      <c r="H431" s="911"/>
      <c r="I431" s="911"/>
      <c r="J431" s="911"/>
      <c r="K431" s="911"/>
      <c r="L431" s="911"/>
      <c r="M431" s="912"/>
      <c r="N431" s="912"/>
      <c r="O431" s="912"/>
    </row>
    <row r="432" spans="1:15" ht="15.75" customHeight="1">
      <c r="A432" s="911"/>
      <c r="B432" s="911"/>
      <c r="C432" s="911"/>
      <c r="D432" s="911"/>
      <c r="E432" s="911"/>
      <c r="F432" s="911"/>
      <c r="G432" s="911"/>
      <c r="H432" s="911"/>
      <c r="I432" s="911"/>
      <c r="J432" s="911"/>
      <c r="K432" s="911"/>
      <c r="L432" s="911"/>
      <c r="M432" s="912"/>
      <c r="N432" s="912"/>
      <c r="O432" s="912"/>
    </row>
    <row r="433" spans="1:15" ht="15.75" customHeight="1">
      <c r="A433" s="911"/>
      <c r="B433" s="911"/>
      <c r="C433" s="911"/>
      <c r="D433" s="911"/>
      <c r="E433" s="911"/>
      <c r="F433" s="911"/>
      <c r="G433" s="911"/>
      <c r="H433" s="911"/>
      <c r="I433" s="911"/>
      <c r="J433" s="911"/>
      <c r="K433" s="911"/>
      <c r="L433" s="911"/>
      <c r="M433" s="912"/>
      <c r="N433" s="912"/>
      <c r="O433" s="912"/>
    </row>
    <row r="434" spans="1:15" ht="15.75" customHeight="1">
      <c r="A434" s="911"/>
      <c r="B434" s="911"/>
      <c r="C434" s="911"/>
      <c r="D434" s="911"/>
      <c r="E434" s="911"/>
      <c r="F434" s="911"/>
      <c r="G434" s="911"/>
      <c r="H434" s="911"/>
      <c r="I434" s="911"/>
      <c r="J434" s="911"/>
      <c r="K434" s="911"/>
      <c r="L434" s="911"/>
      <c r="M434" s="912"/>
      <c r="N434" s="912"/>
      <c r="O434" s="912"/>
    </row>
    <row r="435" spans="1:15" ht="15.75" customHeight="1">
      <c r="A435" s="911"/>
      <c r="B435" s="911"/>
      <c r="C435" s="911"/>
      <c r="D435" s="911"/>
      <c r="E435" s="911"/>
      <c r="F435" s="911"/>
      <c r="G435" s="911"/>
      <c r="H435" s="911"/>
      <c r="I435" s="911"/>
      <c r="J435" s="911"/>
      <c r="K435" s="911"/>
      <c r="L435" s="911"/>
      <c r="M435" s="912"/>
      <c r="N435" s="912"/>
      <c r="O435" s="912"/>
    </row>
    <row r="436" spans="1:15" ht="15.75" customHeight="1">
      <c r="A436" s="911"/>
      <c r="B436" s="911"/>
      <c r="C436" s="911"/>
      <c r="D436" s="911"/>
      <c r="E436" s="911"/>
      <c r="F436" s="911"/>
      <c r="G436" s="911"/>
      <c r="H436" s="911"/>
      <c r="I436" s="911"/>
      <c r="J436" s="911"/>
      <c r="K436" s="911"/>
      <c r="L436" s="911"/>
      <c r="M436" s="912"/>
      <c r="N436" s="912"/>
      <c r="O436" s="912"/>
    </row>
    <row r="437" spans="1:15" ht="15.75" customHeight="1">
      <c r="A437" s="911"/>
      <c r="B437" s="911"/>
      <c r="C437" s="911"/>
      <c r="D437" s="911"/>
      <c r="E437" s="911"/>
      <c r="F437" s="911"/>
      <c r="G437" s="911"/>
      <c r="H437" s="911"/>
      <c r="I437" s="911"/>
      <c r="J437" s="911"/>
      <c r="K437" s="911"/>
      <c r="L437" s="911"/>
      <c r="M437" s="912"/>
      <c r="N437" s="912"/>
      <c r="O437" s="912"/>
    </row>
    <row r="438" spans="1:15" ht="15.75" customHeight="1">
      <c r="A438" s="911"/>
      <c r="B438" s="911"/>
      <c r="C438" s="911"/>
      <c r="D438" s="911"/>
      <c r="E438" s="911"/>
      <c r="F438" s="911"/>
      <c r="G438" s="911"/>
      <c r="H438" s="911"/>
      <c r="I438" s="911"/>
      <c r="J438" s="911"/>
      <c r="K438" s="911"/>
      <c r="L438" s="911"/>
      <c r="M438" s="912"/>
      <c r="N438" s="912"/>
      <c r="O438" s="912"/>
    </row>
    <row r="439" spans="1:15" ht="15.75" customHeight="1">
      <c r="A439" s="911"/>
      <c r="B439" s="911"/>
      <c r="C439" s="911"/>
      <c r="D439" s="911"/>
      <c r="E439" s="911"/>
      <c r="F439" s="911"/>
      <c r="G439" s="911"/>
      <c r="H439" s="911"/>
      <c r="I439" s="911"/>
      <c r="J439" s="911"/>
      <c r="K439" s="911"/>
      <c r="L439" s="911"/>
      <c r="M439" s="912"/>
      <c r="N439" s="912"/>
      <c r="O439" s="912"/>
    </row>
    <row r="440" spans="1:15" ht="15.75" customHeight="1">
      <c r="A440" s="911"/>
      <c r="B440" s="911"/>
      <c r="C440" s="911"/>
      <c r="D440" s="911"/>
      <c r="E440" s="911"/>
      <c r="F440" s="911"/>
      <c r="G440" s="911"/>
      <c r="H440" s="911"/>
      <c r="I440" s="911"/>
      <c r="J440" s="911"/>
      <c r="K440" s="911"/>
      <c r="L440" s="911"/>
      <c r="M440" s="912"/>
      <c r="N440" s="912"/>
      <c r="O440" s="912"/>
    </row>
    <row r="441" spans="1:15" ht="15.75" customHeight="1">
      <c r="A441" s="911"/>
      <c r="B441" s="911"/>
      <c r="C441" s="911"/>
      <c r="D441" s="911"/>
      <c r="E441" s="911"/>
      <c r="F441" s="911"/>
      <c r="G441" s="911"/>
      <c r="H441" s="911"/>
      <c r="I441" s="911"/>
      <c r="J441" s="911"/>
      <c r="K441" s="911"/>
      <c r="L441" s="911"/>
      <c r="M441" s="912"/>
      <c r="N441" s="912"/>
      <c r="O441" s="912"/>
    </row>
    <row r="442" spans="1:15" ht="15.75" customHeight="1">
      <c r="A442" s="911"/>
      <c r="B442" s="911"/>
      <c r="C442" s="911"/>
      <c r="D442" s="911"/>
      <c r="E442" s="911"/>
      <c r="F442" s="911"/>
      <c r="G442" s="911"/>
      <c r="H442" s="911"/>
      <c r="I442" s="911"/>
      <c r="J442" s="911"/>
      <c r="K442" s="911"/>
      <c r="L442" s="911"/>
      <c r="M442" s="912"/>
      <c r="N442" s="912"/>
      <c r="O442" s="912"/>
    </row>
    <row r="443" spans="1:15" ht="15.75" customHeight="1">
      <c r="A443" s="911"/>
      <c r="B443" s="911"/>
      <c r="C443" s="911"/>
      <c r="D443" s="911"/>
      <c r="E443" s="911"/>
      <c r="F443" s="911"/>
      <c r="G443" s="911"/>
      <c r="H443" s="911"/>
      <c r="I443" s="911"/>
      <c r="J443" s="911"/>
      <c r="K443" s="911"/>
      <c r="L443" s="911"/>
      <c r="M443" s="912"/>
      <c r="N443" s="912"/>
      <c r="O443" s="912"/>
    </row>
    <row r="444" spans="1:15" ht="15.75" customHeight="1">
      <c r="A444" s="911"/>
      <c r="B444" s="911"/>
      <c r="C444" s="911"/>
      <c r="D444" s="911"/>
      <c r="E444" s="911"/>
      <c r="F444" s="911"/>
      <c r="G444" s="911"/>
      <c r="H444" s="911"/>
      <c r="I444" s="911"/>
      <c r="J444" s="911"/>
      <c r="K444" s="911"/>
      <c r="L444" s="911"/>
      <c r="M444" s="912"/>
      <c r="N444" s="912"/>
      <c r="O444" s="912"/>
    </row>
    <row r="445" spans="1:15" ht="15.75" customHeight="1">
      <c r="A445" s="911"/>
      <c r="B445" s="911"/>
      <c r="C445" s="911"/>
      <c r="D445" s="911"/>
      <c r="E445" s="911"/>
      <c r="F445" s="911"/>
      <c r="G445" s="911"/>
      <c r="H445" s="911"/>
      <c r="I445" s="911"/>
      <c r="J445" s="911"/>
      <c r="K445" s="911"/>
      <c r="L445" s="911"/>
      <c r="M445" s="912"/>
      <c r="N445" s="912"/>
      <c r="O445" s="912"/>
    </row>
    <row r="446" spans="1:15" ht="15.75" customHeight="1">
      <c r="A446" s="911"/>
      <c r="B446" s="911"/>
      <c r="C446" s="911"/>
      <c r="D446" s="911"/>
      <c r="E446" s="911"/>
      <c r="F446" s="911"/>
      <c r="G446" s="911"/>
      <c r="H446" s="911"/>
      <c r="I446" s="911"/>
      <c r="J446" s="911"/>
      <c r="K446" s="911"/>
      <c r="L446" s="911"/>
      <c r="M446" s="912"/>
      <c r="N446" s="912"/>
      <c r="O446" s="912"/>
    </row>
    <row r="447" spans="1:15" ht="15.75" customHeight="1">
      <c r="A447" s="911"/>
      <c r="B447" s="911"/>
      <c r="C447" s="911"/>
      <c r="D447" s="911"/>
      <c r="E447" s="911"/>
      <c r="F447" s="911"/>
      <c r="G447" s="911"/>
      <c r="H447" s="911"/>
      <c r="I447" s="911"/>
      <c r="J447" s="911"/>
      <c r="K447" s="911"/>
      <c r="L447" s="911"/>
      <c r="M447" s="912"/>
      <c r="N447" s="912"/>
      <c r="O447" s="912"/>
    </row>
    <row r="448" spans="1:15" ht="15.75" customHeight="1">
      <c r="A448" s="911"/>
      <c r="B448" s="911"/>
      <c r="C448" s="911"/>
      <c r="D448" s="911"/>
      <c r="E448" s="911"/>
      <c r="F448" s="911"/>
      <c r="G448" s="911"/>
      <c r="H448" s="911"/>
      <c r="I448" s="911"/>
      <c r="J448" s="911"/>
      <c r="K448" s="911"/>
      <c r="L448" s="911"/>
      <c r="M448" s="912"/>
      <c r="N448" s="912"/>
      <c r="O448" s="912"/>
    </row>
    <row r="449" spans="1:15" ht="15.75" customHeight="1">
      <c r="A449" s="911"/>
      <c r="B449" s="911"/>
      <c r="C449" s="911"/>
      <c r="D449" s="911"/>
      <c r="E449" s="911"/>
      <c r="F449" s="911"/>
      <c r="G449" s="911"/>
      <c r="H449" s="911"/>
      <c r="I449" s="911"/>
      <c r="J449" s="911"/>
      <c r="K449" s="911"/>
      <c r="L449" s="911"/>
      <c r="M449" s="912"/>
      <c r="N449" s="912"/>
      <c r="O449" s="912"/>
    </row>
    <row r="450" spans="1:15" ht="15.75" customHeight="1">
      <c r="A450" s="911"/>
      <c r="B450" s="911"/>
      <c r="C450" s="911"/>
      <c r="D450" s="911"/>
      <c r="E450" s="911"/>
      <c r="F450" s="911"/>
      <c r="G450" s="911"/>
      <c r="H450" s="911"/>
      <c r="I450" s="911"/>
      <c r="J450" s="911"/>
      <c r="K450" s="911"/>
      <c r="L450" s="911"/>
      <c r="M450" s="912"/>
      <c r="N450" s="912"/>
      <c r="O450" s="912"/>
    </row>
    <row r="451" spans="1:15" ht="15.75" customHeight="1">
      <c r="A451" s="911"/>
      <c r="B451" s="911"/>
      <c r="C451" s="911"/>
      <c r="D451" s="911"/>
      <c r="E451" s="911"/>
      <c r="F451" s="911"/>
      <c r="G451" s="911"/>
      <c r="H451" s="911"/>
      <c r="I451" s="911"/>
      <c r="J451" s="911"/>
      <c r="K451" s="911"/>
      <c r="L451" s="911"/>
      <c r="M451" s="912"/>
      <c r="N451" s="912"/>
      <c r="O451" s="912"/>
    </row>
    <row r="452" spans="1:15" ht="15.75" customHeight="1">
      <c r="A452" s="911"/>
      <c r="B452" s="911"/>
      <c r="C452" s="911"/>
      <c r="D452" s="911"/>
      <c r="E452" s="911"/>
      <c r="F452" s="911"/>
      <c r="G452" s="911"/>
      <c r="H452" s="911"/>
      <c r="I452" s="911"/>
      <c r="J452" s="911"/>
      <c r="K452" s="911"/>
      <c r="L452" s="911"/>
      <c r="M452" s="912"/>
      <c r="N452" s="912"/>
      <c r="O452" s="912"/>
    </row>
    <row r="453" spans="1:15" ht="15.75" customHeight="1">
      <c r="A453" s="911"/>
      <c r="B453" s="911"/>
      <c r="C453" s="911"/>
      <c r="D453" s="911"/>
      <c r="E453" s="911"/>
      <c r="F453" s="911"/>
      <c r="G453" s="911"/>
      <c r="H453" s="911"/>
      <c r="I453" s="911"/>
      <c r="J453" s="911"/>
      <c r="K453" s="911"/>
      <c r="L453" s="911"/>
      <c r="M453" s="912"/>
      <c r="N453" s="912"/>
      <c r="O453" s="912"/>
    </row>
    <row r="454" spans="1:15" ht="15.75" customHeight="1">
      <c r="A454" s="911"/>
      <c r="B454" s="911"/>
      <c r="C454" s="911"/>
      <c r="D454" s="911"/>
      <c r="E454" s="911"/>
      <c r="F454" s="911"/>
      <c r="G454" s="911"/>
      <c r="H454" s="911"/>
      <c r="I454" s="911"/>
      <c r="J454" s="911"/>
      <c r="K454" s="911"/>
      <c r="L454" s="911"/>
      <c r="M454" s="912"/>
      <c r="N454" s="912"/>
      <c r="O454" s="912"/>
    </row>
    <row r="455" spans="1:15" ht="15.75" customHeight="1">
      <c r="A455" s="911"/>
      <c r="B455" s="911"/>
      <c r="C455" s="911"/>
      <c r="D455" s="911"/>
      <c r="E455" s="911"/>
      <c r="F455" s="911"/>
      <c r="G455" s="911"/>
      <c r="H455" s="911"/>
      <c r="I455" s="911"/>
      <c r="J455" s="911"/>
      <c r="K455" s="911"/>
      <c r="L455" s="911"/>
      <c r="M455" s="912"/>
      <c r="N455" s="912"/>
      <c r="O455" s="912"/>
    </row>
    <row r="456" spans="1:15" ht="15.75" customHeight="1">
      <c r="A456" s="911"/>
      <c r="B456" s="911"/>
      <c r="C456" s="911"/>
      <c r="D456" s="911"/>
      <c r="E456" s="911"/>
      <c r="F456" s="911"/>
      <c r="G456" s="911"/>
      <c r="H456" s="911"/>
      <c r="I456" s="911"/>
      <c r="J456" s="911"/>
      <c r="K456" s="911"/>
      <c r="L456" s="911"/>
      <c r="M456" s="912"/>
      <c r="N456" s="912"/>
      <c r="O456" s="912"/>
    </row>
    <row r="457" spans="1:15" ht="15.75" customHeight="1">
      <c r="A457" s="911"/>
      <c r="B457" s="911"/>
      <c r="C457" s="911"/>
      <c r="D457" s="911"/>
      <c r="E457" s="911"/>
      <c r="F457" s="911"/>
      <c r="G457" s="911"/>
      <c r="H457" s="911"/>
      <c r="I457" s="911"/>
      <c r="J457" s="911"/>
      <c r="K457" s="911"/>
      <c r="L457" s="911"/>
      <c r="M457" s="912"/>
      <c r="N457" s="912"/>
      <c r="O457" s="912"/>
    </row>
    <row r="458" spans="1:15" ht="15.75" customHeight="1">
      <c r="A458" s="911"/>
      <c r="B458" s="911"/>
      <c r="C458" s="911"/>
      <c r="D458" s="911"/>
      <c r="E458" s="911"/>
      <c r="F458" s="911"/>
      <c r="G458" s="911"/>
      <c r="H458" s="911"/>
      <c r="I458" s="911"/>
      <c r="J458" s="911"/>
      <c r="K458" s="911"/>
      <c r="L458" s="911"/>
      <c r="M458" s="912"/>
      <c r="N458" s="912"/>
      <c r="O458" s="912"/>
    </row>
    <row r="459" spans="1:15" ht="15.75" customHeight="1">
      <c r="A459" s="911"/>
      <c r="B459" s="911"/>
      <c r="C459" s="911"/>
      <c r="D459" s="911"/>
      <c r="E459" s="911"/>
      <c r="F459" s="911"/>
      <c r="G459" s="911"/>
      <c r="H459" s="911"/>
      <c r="I459" s="911"/>
      <c r="J459" s="911"/>
      <c r="K459" s="911"/>
      <c r="L459" s="911"/>
      <c r="M459" s="912"/>
      <c r="N459" s="912"/>
      <c r="O459" s="912"/>
    </row>
    <row r="460" spans="1:15" ht="15.75" customHeight="1">
      <c r="A460" s="911"/>
      <c r="B460" s="911"/>
      <c r="C460" s="911"/>
      <c r="D460" s="911"/>
      <c r="E460" s="911"/>
      <c r="F460" s="911"/>
      <c r="G460" s="911"/>
      <c r="H460" s="911"/>
      <c r="I460" s="911"/>
      <c r="J460" s="911"/>
      <c r="K460" s="911"/>
      <c r="L460" s="911"/>
      <c r="M460" s="912"/>
      <c r="N460" s="912"/>
      <c r="O460" s="912"/>
    </row>
    <row r="461" spans="1:15" ht="15.75" customHeight="1">
      <c r="A461" s="911"/>
      <c r="B461" s="911"/>
      <c r="C461" s="911"/>
      <c r="D461" s="911"/>
      <c r="E461" s="911"/>
      <c r="F461" s="911"/>
      <c r="G461" s="911"/>
      <c r="H461" s="911"/>
      <c r="I461" s="911"/>
      <c r="J461" s="911"/>
      <c r="K461" s="911"/>
      <c r="L461" s="911"/>
      <c r="M461" s="912"/>
      <c r="N461" s="912"/>
      <c r="O461" s="912"/>
    </row>
    <row r="462" spans="1:15" ht="15.75" customHeight="1">
      <c r="A462" s="911"/>
      <c r="B462" s="911"/>
      <c r="C462" s="911"/>
      <c r="D462" s="911"/>
      <c r="E462" s="911"/>
      <c r="F462" s="911"/>
      <c r="G462" s="911"/>
      <c r="H462" s="911"/>
      <c r="I462" s="911"/>
      <c r="J462" s="911"/>
      <c r="K462" s="911"/>
      <c r="L462" s="911"/>
      <c r="M462" s="912"/>
      <c r="N462" s="912"/>
      <c r="O462" s="912"/>
    </row>
    <row r="463" spans="1:15" ht="15.75" customHeight="1">
      <c r="A463" s="911"/>
      <c r="B463" s="911"/>
      <c r="C463" s="911"/>
      <c r="D463" s="911"/>
      <c r="E463" s="911"/>
      <c r="F463" s="911"/>
      <c r="G463" s="911"/>
      <c r="H463" s="911"/>
      <c r="I463" s="911"/>
      <c r="J463" s="911"/>
      <c r="K463" s="911"/>
      <c r="L463" s="911"/>
      <c r="M463" s="912"/>
      <c r="N463" s="912"/>
      <c r="O463" s="912"/>
    </row>
    <row r="464" spans="1:15" ht="15.75" customHeight="1">
      <c r="A464" s="911"/>
      <c r="B464" s="911"/>
      <c r="C464" s="911"/>
      <c r="D464" s="911"/>
      <c r="E464" s="911"/>
      <c r="F464" s="911"/>
      <c r="G464" s="911"/>
      <c r="H464" s="911"/>
      <c r="I464" s="911"/>
      <c r="J464" s="911"/>
      <c r="K464" s="911"/>
      <c r="L464" s="911"/>
      <c r="M464" s="912"/>
      <c r="N464" s="912"/>
      <c r="O464" s="912"/>
    </row>
    <row r="465" spans="1:15" ht="15.75" customHeight="1">
      <c r="A465" s="911"/>
      <c r="B465" s="911"/>
      <c r="C465" s="911"/>
      <c r="D465" s="911"/>
      <c r="E465" s="911"/>
      <c r="F465" s="911"/>
      <c r="G465" s="911"/>
      <c r="H465" s="911"/>
      <c r="I465" s="911"/>
      <c r="J465" s="911"/>
      <c r="K465" s="911"/>
      <c r="L465" s="911"/>
      <c r="M465" s="912"/>
      <c r="N465" s="912"/>
      <c r="O465" s="912"/>
    </row>
    <row r="466" spans="1:15" ht="15.75" customHeight="1">
      <c r="A466" s="911"/>
      <c r="B466" s="911"/>
      <c r="C466" s="911"/>
      <c r="D466" s="911"/>
      <c r="E466" s="911"/>
      <c r="F466" s="911"/>
      <c r="G466" s="911"/>
      <c r="H466" s="911"/>
      <c r="I466" s="911"/>
      <c r="J466" s="911"/>
      <c r="K466" s="911"/>
      <c r="L466" s="911"/>
      <c r="M466" s="912"/>
      <c r="N466" s="912"/>
      <c r="O466" s="912"/>
    </row>
    <row r="467" spans="1:15" ht="15.75" customHeight="1">
      <c r="A467" s="911"/>
      <c r="B467" s="911"/>
      <c r="C467" s="911"/>
      <c r="D467" s="911"/>
      <c r="E467" s="911"/>
      <c r="F467" s="911"/>
      <c r="G467" s="911"/>
      <c r="H467" s="911"/>
      <c r="I467" s="911"/>
      <c r="J467" s="911"/>
      <c r="K467" s="911"/>
      <c r="L467" s="911"/>
      <c r="M467" s="912"/>
      <c r="N467" s="912"/>
      <c r="O467" s="912"/>
    </row>
    <row r="468" spans="1:15" ht="15.75" customHeight="1">
      <c r="A468" s="911"/>
      <c r="B468" s="911"/>
      <c r="C468" s="911"/>
      <c r="D468" s="911"/>
      <c r="E468" s="911"/>
      <c r="F468" s="911"/>
      <c r="G468" s="911"/>
      <c r="H468" s="911"/>
      <c r="I468" s="911"/>
      <c r="J468" s="911"/>
      <c r="K468" s="911"/>
      <c r="L468" s="911"/>
      <c r="M468" s="912"/>
      <c r="N468" s="912"/>
      <c r="O468" s="912"/>
    </row>
    <row r="469" spans="1:15" ht="15.75" customHeight="1">
      <c r="A469" s="911"/>
      <c r="B469" s="911"/>
      <c r="C469" s="911"/>
      <c r="D469" s="911"/>
      <c r="E469" s="911"/>
      <c r="F469" s="911"/>
      <c r="G469" s="911"/>
      <c r="H469" s="911"/>
      <c r="I469" s="911"/>
      <c r="J469" s="911"/>
      <c r="K469" s="911"/>
      <c r="L469" s="911"/>
      <c r="M469" s="912"/>
      <c r="N469" s="912"/>
      <c r="O469" s="912"/>
    </row>
    <row r="470" spans="1:15" ht="15.75" customHeight="1">
      <c r="A470" s="911"/>
      <c r="B470" s="911"/>
      <c r="C470" s="911"/>
      <c r="D470" s="911"/>
      <c r="E470" s="911"/>
      <c r="F470" s="911"/>
      <c r="G470" s="911"/>
      <c r="H470" s="911"/>
      <c r="I470" s="911"/>
      <c r="J470" s="911"/>
      <c r="K470" s="911"/>
      <c r="L470" s="911"/>
      <c r="M470" s="912"/>
      <c r="N470" s="912"/>
      <c r="O470" s="912"/>
    </row>
    <row r="471" spans="1:15" ht="15.75" customHeight="1">
      <c r="A471" s="911"/>
      <c r="B471" s="911"/>
      <c r="C471" s="911"/>
      <c r="D471" s="911"/>
      <c r="E471" s="911"/>
      <c r="F471" s="911"/>
      <c r="G471" s="911"/>
      <c r="H471" s="911"/>
      <c r="I471" s="911"/>
      <c r="J471" s="911"/>
      <c r="K471" s="911"/>
      <c r="L471" s="911"/>
      <c r="M471" s="912"/>
      <c r="N471" s="912"/>
      <c r="O471" s="912"/>
    </row>
    <row r="472" spans="1:15" ht="15.75" customHeight="1">
      <c r="A472" s="911"/>
      <c r="B472" s="911"/>
      <c r="C472" s="911"/>
      <c r="D472" s="911"/>
      <c r="E472" s="911"/>
      <c r="F472" s="911"/>
      <c r="G472" s="911"/>
      <c r="H472" s="911"/>
      <c r="I472" s="911"/>
      <c r="J472" s="911"/>
      <c r="K472" s="911"/>
      <c r="L472" s="911"/>
      <c r="M472" s="912"/>
      <c r="N472" s="912"/>
      <c r="O472" s="912"/>
    </row>
    <row r="473" spans="1:15" ht="15.75" customHeight="1">
      <c r="A473" s="911"/>
      <c r="B473" s="911"/>
      <c r="C473" s="911"/>
      <c r="D473" s="911"/>
      <c r="E473" s="911"/>
      <c r="F473" s="911"/>
      <c r="G473" s="911"/>
      <c r="H473" s="911"/>
      <c r="I473" s="911"/>
      <c r="J473" s="911"/>
      <c r="K473" s="911"/>
      <c r="L473" s="911"/>
      <c r="M473" s="912"/>
      <c r="N473" s="912"/>
      <c r="O473" s="912"/>
    </row>
    <row r="474" spans="1:15" ht="15.75" customHeight="1">
      <c r="A474" s="911"/>
      <c r="B474" s="911"/>
      <c r="C474" s="911"/>
      <c r="D474" s="911"/>
      <c r="E474" s="911"/>
      <c r="F474" s="911"/>
      <c r="G474" s="911"/>
      <c r="H474" s="911"/>
      <c r="I474" s="911"/>
      <c r="J474" s="911"/>
      <c r="K474" s="911"/>
      <c r="L474" s="911"/>
      <c r="M474" s="912"/>
      <c r="N474" s="912"/>
      <c r="O474" s="912"/>
    </row>
    <row r="475" spans="1:15" ht="15.75" customHeight="1">
      <c r="A475" s="911"/>
      <c r="B475" s="911"/>
      <c r="C475" s="911"/>
      <c r="D475" s="911"/>
      <c r="E475" s="911"/>
      <c r="F475" s="911"/>
      <c r="G475" s="911"/>
      <c r="H475" s="911"/>
      <c r="I475" s="911"/>
      <c r="J475" s="911"/>
      <c r="K475" s="911"/>
      <c r="L475" s="911"/>
      <c r="M475" s="912"/>
      <c r="N475" s="912"/>
      <c r="O475" s="912"/>
    </row>
    <row r="476" spans="1:15" ht="15.75" customHeight="1">
      <c r="A476" s="911"/>
      <c r="B476" s="911"/>
      <c r="C476" s="911"/>
      <c r="D476" s="911"/>
      <c r="E476" s="911"/>
      <c r="F476" s="911"/>
      <c r="G476" s="911"/>
      <c r="H476" s="911"/>
      <c r="I476" s="911"/>
      <c r="J476" s="911"/>
      <c r="K476" s="911"/>
      <c r="L476" s="911"/>
      <c r="M476" s="912"/>
      <c r="N476" s="912"/>
      <c r="O476" s="912"/>
    </row>
    <row r="477" spans="1:15" ht="15.75" customHeight="1">
      <c r="A477" s="911"/>
      <c r="B477" s="911"/>
      <c r="C477" s="911"/>
      <c r="D477" s="911"/>
      <c r="E477" s="911"/>
      <c r="F477" s="911"/>
      <c r="G477" s="911"/>
      <c r="H477" s="911"/>
      <c r="I477" s="911"/>
      <c r="J477" s="911"/>
      <c r="K477" s="911"/>
      <c r="L477" s="911"/>
      <c r="M477" s="912"/>
      <c r="N477" s="912"/>
      <c r="O477" s="912"/>
    </row>
    <row r="478" spans="1:15" ht="15.75" customHeight="1">
      <c r="A478" s="911"/>
      <c r="B478" s="911"/>
      <c r="C478" s="911"/>
      <c r="D478" s="911"/>
      <c r="E478" s="911"/>
      <c r="F478" s="911"/>
      <c r="G478" s="911"/>
      <c r="H478" s="911"/>
      <c r="I478" s="911"/>
      <c r="J478" s="911"/>
      <c r="K478" s="911"/>
      <c r="L478" s="911"/>
      <c r="M478" s="912"/>
      <c r="N478" s="912"/>
      <c r="O478" s="912"/>
    </row>
    <row r="479" spans="1:15" ht="15.75" customHeight="1">
      <c r="A479" s="911"/>
      <c r="B479" s="911"/>
      <c r="C479" s="911"/>
      <c r="D479" s="911"/>
      <c r="E479" s="911"/>
      <c r="F479" s="911"/>
      <c r="G479" s="911"/>
      <c r="H479" s="911"/>
      <c r="I479" s="911"/>
      <c r="J479" s="911"/>
      <c r="K479" s="911"/>
      <c r="L479" s="911"/>
      <c r="M479" s="912"/>
      <c r="N479" s="912"/>
      <c r="O479" s="912"/>
    </row>
    <row r="480" spans="1:15" ht="15.75" customHeight="1">
      <c r="A480" s="911"/>
      <c r="B480" s="911"/>
      <c r="C480" s="911"/>
      <c r="D480" s="911"/>
      <c r="E480" s="911"/>
      <c r="F480" s="911"/>
      <c r="G480" s="911"/>
      <c r="H480" s="911"/>
      <c r="I480" s="911"/>
      <c r="J480" s="911"/>
      <c r="K480" s="911"/>
      <c r="L480" s="911"/>
      <c r="M480" s="912"/>
      <c r="N480" s="912"/>
      <c r="O480" s="912"/>
    </row>
    <row r="481" spans="1:15" ht="15.75" customHeight="1">
      <c r="A481" s="911"/>
      <c r="B481" s="911"/>
      <c r="C481" s="911"/>
      <c r="D481" s="911"/>
      <c r="E481" s="911"/>
      <c r="F481" s="911"/>
      <c r="G481" s="911"/>
      <c r="H481" s="911"/>
      <c r="I481" s="911"/>
      <c r="J481" s="911"/>
      <c r="K481" s="911"/>
      <c r="L481" s="911"/>
      <c r="M481" s="912"/>
      <c r="N481" s="912"/>
      <c r="O481" s="912"/>
    </row>
    <row r="482" spans="1:15" ht="15.75" customHeight="1">
      <c r="A482" s="911"/>
      <c r="B482" s="911"/>
      <c r="C482" s="911"/>
      <c r="D482" s="911"/>
      <c r="E482" s="911"/>
      <c r="F482" s="911"/>
      <c r="G482" s="911"/>
      <c r="H482" s="911"/>
      <c r="I482" s="911"/>
      <c r="J482" s="911"/>
      <c r="K482" s="911"/>
      <c r="L482" s="911"/>
      <c r="M482" s="912"/>
      <c r="N482" s="912"/>
      <c r="O482" s="912"/>
    </row>
    <row r="483" spans="1:15" ht="15.75" customHeight="1">
      <c r="A483" s="911"/>
      <c r="B483" s="911"/>
      <c r="C483" s="911"/>
      <c r="D483" s="911"/>
      <c r="E483" s="911"/>
      <c r="F483" s="911"/>
      <c r="G483" s="911"/>
      <c r="H483" s="911"/>
      <c r="I483" s="911"/>
      <c r="J483" s="911"/>
      <c r="K483" s="911"/>
      <c r="L483" s="911"/>
      <c r="M483" s="912"/>
      <c r="N483" s="912"/>
      <c r="O483" s="912"/>
    </row>
    <row r="484" spans="1:15" ht="15.75" customHeight="1">
      <c r="A484" s="911"/>
      <c r="B484" s="911"/>
      <c r="C484" s="911"/>
      <c r="D484" s="911"/>
      <c r="E484" s="911"/>
      <c r="F484" s="911"/>
      <c r="G484" s="911"/>
      <c r="H484" s="911"/>
      <c r="I484" s="911"/>
      <c r="J484" s="911"/>
      <c r="K484" s="911"/>
      <c r="L484" s="911"/>
      <c r="M484" s="912"/>
      <c r="N484" s="912"/>
      <c r="O484" s="912"/>
    </row>
    <row r="485" spans="1:15" ht="15.75" customHeight="1">
      <c r="A485" s="911"/>
      <c r="B485" s="911"/>
      <c r="C485" s="911"/>
      <c r="D485" s="911"/>
      <c r="E485" s="911"/>
      <c r="F485" s="911"/>
      <c r="G485" s="911"/>
      <c r="H485" s="911"/>
      <c r="I485" s="911"/>
      <c r="J485" s="911"/>
      <c r="K485" s="911"/>
      <c r="L485" s="911"/>
      <c r="M485" s="912"/>
      <c r="N485" s="912"/>
      <c r="O485" s="912"/>
    </row>
    <row r="486" spans="1:15" ht="15.75" customHeight="1">
      <c r="A486" s="911"/>
      <c r="B486" s="911"/>
      <c r="C486" s="911"/>
      <c r="D486" s="911"/>
      <c r="E486" s="911"/>
      <c r="F486" s="911"/>
      <c r="G486" s="911"/>
      <c r="H486" s="911"/>
      <c r="I486" s="911"/>
      <c r="J486" s="911"/>
      <c r="K486" s="911"/>
      <c r="L486" s="911"/>
      <c r="M486" s="912"/>
      <c r="N486" s="912"/>
      <c r="O486" s="912"/>
    </row>
    <row r="487" spans="1:15" ht="15.75" customHeight="1">
      <c r="A487" s="911"/>
      <c r="B487" s="911"/>
      <c r="C487" s="911"/>
      <c r="D487" s="911"/>
      <c r="E487" s="911"/>
      <c r="F487" s="911"/>
      <c r="G487" s="911"/>
      <c r="H487" s="911"/>
      <c r="I487" s="911"/>
      <c r="J487" s="911"/>
      <c r="K487" s="911"/>
      <c r="L487" s="911"/>
      <c r="M487" s="912"/>
      <c r="N487" s="912"/>
      <c r="O487" s="912"/>
    </row>
    <row r="488" spans="1:15" ht="15.75" customHeight="1">
      <c r="A488" s="911"/>
      <c r="B488" s="911"/>
      <c r="C488" s="911"/>
      <c r="D488" s="911"/>
      <c r="E488" s="911"/>
      <c r="F488" s="911"/>
      <c r="G488" s="911"/>
      <c r="H488" s="911"/>
      <c r="I488" s="911"/>
      <c r="J488" s="911"/>
      <c r="K488" s="911"/>
      <c r="L488" s="911"/>
      <c r="M488" s="912"/>
      <c r="N488" s="912"/>
      <c r="O488" s="912"/>
    </row>
    <row r="489" spans="1:15" ht="15.75" customHeight="1">
      <c r="A489" s="911"/>
      <c r="B489" s="911"/>
      <c r="C489" s="911"/>
      <c r="D489" s="911"/>
      <c r="E489" s="911"/>
      <c r="F489" s="911"/>
      <c r="G489" s="911"/>
      <c r="H489" s="911"/>
      <c r="I489" s="911"/>
      <c r="J489" s="911"/>
      <c r="K489" s="911"/>
      <c r="L489" s="911"/>
      <c r="M489" s="912"/>
      <c r="N489" s="912"/>
      <c r="O489" s="912"/>
    </row>
    <row r="490" spans="1:15" ht="15.75" customHeight="1">
      <c r="A490" s="911"/>
      <c r="B490" s="911"/>
      <c r="C490" s="911"/>
      <c r="D490" s="911"/>
      <c r="E490" s="911"/>
      <c r="F490" s="911"/>
      <c r="G490" s="911"/>
      <c r="H490" s="911"/>
      <c r="I490" s="911"/>
      <c r="J490" s="911"/>
      <c r="K490" s="911"/>
      <c r="L490" s="911"/>
      <c r="M490" s="912"/>
      <c r="N490" s="912"/>
      <c r="O490" s="912"/>
    </row>
    <row r="491" spans="1:15" ht="15.75" customHeight="1">
      <c r="A491" s="911"/>
      <c r="B491" s="911"/>
      <c r="C491" s="911"/>
      <c r="D491" s="911"/>
      <c r="E491" s="911"/>
      <c r="F491" s="911"/>
      <c r="G491" s="911"/>
      <c r="H491" s="911"/>
      <c r="I491" s="911"/>
      <c r="J491" s="911"/>
      <c r="K491" s="911"/>
      <c r="L491" s="911"/>
      <c r="M491" s="912"/>
      <c r="N491" s="912"/>
      <c r="O491" s="912"/>
    </row>
    <row r="492" spans="1:15" ht="15.75" customHeight="1">
      <c r="A492" s="911"/>
      <c r="B492" s="911"/>
      <c r="C492" s="911"/>
      <c r="D492" s="911"/>
      <c r="E492" s="911"/>
      <c r="F492" s="911"/>
      <c r="G492" s="911"/>
      <c r="H492" s="911"/>
      <c r="I492" s="911"/>
      <c r="J492" s="911"/>
      <c r="K492" s="911"/>
      <c r="L492" s="911"/>
      <c r="M492" s="912"/>
      <c r="N492" s="912"/>
      <c r="O492" s="912"/>
    </row>
    <row r="493" spans="1:15" ht="15.75" customHeight="1">
      <c r="A493" s="911"/>
      <c r="B493" s="911"/>
      <c r="C493" s="911"/>
      <c r="D493" s="911"/>
      <c r="E493" s="911"/>
      <c r="F493" s="911"/>
      <c r="G493" s="911"/>
      <c r="H493" s="911"/>
      <c r="I493" s="911"/>
      <c r="J493" s="911"/>
      <c r="K493" s="911"/>
      <c r="L493" s="911"/>
      <c r="M493" s="912"/>
      <c r="N493" s="912"/>
      <c r="O493" s="912"/>
    </row>
    <row r="494" spans="1:15" ht="15.75" customHeight="1">
      <c r="A494" s="911"/>
      <c r="B494" s="911"/>
      <c r="C494" s="911"/>
      <c r="D494" s="911"/>
      <c r="E494" s="911"/>
      <c r="F494" s="911"/>
      <c r="G494" s="911"/>
      <c r="H494" s="911"/>
      <c r="I494" s="911"/>
      <c r="J494" s="911"/>
      <c r="K494" s="911"/>
      <c r="L494" s="911"/>
      <c r="M494" s="912"/>
      <c r="N494" s="912"/>
      <c r="O494" s="912"/>
    </row>
    <row r="495" spans="1:15" ht="15.75" customHeight="1">
      <c r="A495" s="911"/>
      <c r="B495" s="911"/>
      <c r="C495" s="911"/>
      <c r="D495" s="911"/>
      <c r="E495" s="911"/>
      <c r="F495" s="911"/>
      <c r="G495" s="911"/>
      <c r="H495" s="911"/>
      <c r="I495" s="911"/>
      <c r="J495" s="911"/>
      <c r="K495" s="911"/>
      <c r="L495" s="911"/>
      <c r="M495" s="912"/>
      <c r="N495" s="912"/>
      <c r="O495" s="912"/>
    </row>
    <row r="496" spans="1:15" ht="15.75" customHeight="1">
      <c r="A496" s="911"/>
      <c r="B496" s="911"/>
      <c r="C496" s="911"/>
      <c r="D496" s="911"/>
      <c r="E496" s="911"/>
      <c r="F496" s="911"/>
      <c r="G496" s="911"/>
      <c r="H496" s="911"/>
      <c r="I496" s="911"/>
      <c r="J496" s="911"/>
      <c r="K496" s="911"/>
      <c r="L496" s="911"/>
      <c r="M496" s="912"/>
      <c r="N496" s="912"/>
      <c r="O496" s="912"/>
    </row>
    <row r="497" spans="1:15" ht="15.75" customHeight="1">
      <c r="A497" s="911"/>
      <c r="B497" s="911"/>
      <c r="C497" s="911"/>
      <c r="D497" s="911"/>
      <c r="E497" s="911"/>
      <c r="F497" s="911"/>
      <c r="G497" s="911"/>
      <c r="H497" s="911"/>
      <c r="I497" s="911"/>
      <c r="J497" s="911"/>
      <c r="K497" s="911"/>
      <c r="L497" s="911"/>
      <c r="M497" s="912"/>
      <c r="N497" s="912"/>
      <c r="O497" s="912"/>
    </row>
    <row r="498" spans="1:15" ht="15.75" customHeight="1">
      <c r="A498" s="911"/>
      <c r="B498" s="911"/>
      <c r="C498" s="911"/>
      <c r="D498" s="911"/>
      <c r="E498" s="911"/>
      <c r="F498" s="911"/>
      <c r="G498" s="911"/>
      <c r="H498" s="911"/>
      <c r="I498" s="911"/>
      <c r="J498" s="911"/>
      <c r="K498" s="911"/>
      <c r="L498" s="911"/>
      <c r="M498" s="912"/>
      <c r="N498" s="912"/>
      <c r="O498" s="912"/>
    </row>
    <row r="499" spans="1:15" ht="15.75" customHeight="1">
      <c r="A499" s="911"/>
      <c r="B499" s="911"/>
      <c r="C499" s="911"/>
      <c r="D499" s="911"/>
      <c r="E499" s="911"/>
      <c r="F499" s="911"/>
      <c r="G499" s="911"/>
      <c r="H499" s="911"/>
      <c r="I499" s="911"/>
      <c r="J499" s="911"/>
      <c r="K499" s="911"/>
      <c r="L499" s="911"/>
      <c r="M499" s="912"/>
      <c r="N499" s="912"/>
      <c r="O499" s="912"/>
    </row>
    <row r="500" spans="1:15" ht="15.75" customHeight="1">
      <c r="A500" s="911"/>
      <c r="B500" s="911"/>
      <c r="C500" s="911"/>
      <c r="D500" s="911"/>
      <c r="E500" s="911"/>
      <c r="F500" s="911"/>
      <c r="G500" s="911"/>
      <c r="H500" s="911"/>
      <c r="I500" s="911"/>
      <c r="J500" s="911"/>
      <c r="K500" s="911"/>
      <c r="L500" s="911"/>
      <c r="M500" s="912"/>
      <c r="N500" s="912"/>
      <c r="O500" s="912"/>
    </row>
    <row r="501" spans="1:15" ht="15.75" customHeight="1">
      <c r="A501" s="911"/>
      <c r="B501" s="911"/>
      <c r="C501" s="911"/>
      <c r="D501" s="911"/>
      <c r="E501" s="911"/>
      <c r="F501" s="911"/>
      <c r="G501" s="911"/>
      <c r="H501" s="911"/>
      <c r="I501" s="911"/>
      <c r="J501" s="911"/>
      <c r="K501" s="911"/>
      <c r="L501" s="911"/>
      <c r="M501" s="912"/>
      <c r="N501" s="912"/>
      <c r="O501" s="912"/>
    </row>
    <row r="502" spans="1:15" ht="15.75" customHeight="1">
      <c r="A502" s="911"/>
      <c r="B502" s="911"/>
      <c r="C502" s="911"/>
      <c r="D502" s="911"/>
      <c r="E502" s="911"/>
      <c r="F502" s="911"/>
      <c r="G502" s="911"/>
      <c r="H502" s="911"/>
      <c r="I502" s="911"/>
      <c r="J502" s="911"/>
      <c r="K502" s="911"/>
      <c r="L502" s="911"/>
      <c r="M502" s="912"/>
      <c r="N502" s="912"/>
      <c r="O502" s="912"/>
    </row>
    <row r="503" spans="1:15" ht="15.75" customHeight="1">
      <c r="A503" s="911"/>
      <c r="B503" s="911"/>
      <c r="C503" s="911"/>
      <c r="D503" s="911"/>
      <c r="E503" s="911"/>
      <c r="F503" s="911"/>
      <c r="G503" s="911"/>
      <c r="H503" s="911"/>
      <c r="I503" s="911"/>
      <c r="J503" s="911"/>
      <c r="K503" s="911"/>
      <c r="L503" s="911"/>
      <c r="M503" s="912"/>
      <c r="N503" s="912"/>
      <c r="O503" s="912"/>
    </row>
    <row r="504" spans="1:15" ht="15.75" customHeight="1">
      <c r="A504" s="911"/>
      <c r="B504" s="911"/>
      <c r="C504" s="911"/>
      <c r="D504" s="911"/>
      <c r="E504" s="911"/>
      <c r="F504" s="911"/>
      <c r="G504" s="911"/>
      <c r="H504" s="911"/>
      <c r="I504" s="911"/>
      <c r="J504" s="911"/>
      <c r="K504" s="911"/>
      <c r="L504" s="911"/>
      <c r="M504" s="912"/>
      <c r="N504" s="912"/>
      <c r="O504" s="912"/>
    </row>
    <row r="505" spans="1:15" ht="15.75" customHeight="1">
      <c r="A505" s="911"/>
      <c r="B505" s="911"/>
      <c r="C505" s="911"/>
      <c r="D505" s="911"/>
      <c r="E505" s="911"/>
      <c r="F505" s="911"/>
      <c r="G505" s="911"/>
      <c r="H505" s="911"/>
      <c r="I505" s="911"/>
      <c r="J505" s="911"/>
      <c r="K505" s="911"/>
      <c r="L505" s="911"/>
      <c r="M505" s="912"/>
      <c r="N505" s="912"/>
      <c r="O505" s="912"/>
    </row>
    <row r="506" spans="1:15" ht="15.75" customHeight="1">
      <c r="A506" s="911"/>
      <c r="B506" s="911"/>
      <c r="C506" s="911"/>
      <c r="D506" s="911"/>
      <c r="E506" s="911"/>
      <c r="F506" s="911"/>
      <c r="G506" s="911"/>
      <c r="H506" s="911"/>
      <c r="I506" s="911"/>
      <c r="J506" s="911"/>
      <c r="K506" s="911"/>
      <c r="L506" s="911"/>
      <c r="M506" s="912"/>
      <c r="N506" s="912"/>
      <c r="O506" s="912"/>
    </row>
    <row r="507" spans="1:15" ht="15.75" customHeight="1">
      <c r="A507" s="911"/>
      <c r="B507" s="911"/>
      <c r="C507" s="911"/>
      <c r="D507" s="911"/>
      <c r="E507" s="911"/>
      <c r="F507" s="911"/>
      <c r="G507" s="911"/>
      <c r="H507" s="911"/>
      <c r="I507" s="911"/>
      <c r="J507" s="911"/>
      <c r="K507" s="911"/>
      <c r="L507" s="911"/>
      <c r="M507" s="912"/>
      <c r="N507" s="912"/>
      <c r="O507" s="912"/>
    </row>
    <row r="508" spans="1:15" ht="15.75" customHeight="1">
      <c r="A508" s="911"/>
      <c r="B508" s="911"/>
      <c r="C508" s="911"/>
      <c r="D508" s="911"/>
      <c r="E508" s="911"/>
      <c r="F508" s="911"/>
      <c r="G508" s="911"/>
      <c r="H508" s="911"/>
      <c r="I508" s="911"/>
      <c r="J508" s="911"/>
      <c r="K508" s="911"/>
      <c r="L508" s="911"/>
      <c r="M508" s="912"/>
      <c r="N508" s="912"/>
      <c r="O508" s="912"/>
    </row>
    <row r="509" spans="1:15" ht="15.75" customHeight="1">
      <c r="A509" s="911"/>
      <c r="B509" s="911"/>
      <c r="C509" s="911"/>
      <c r="D509" s="911"/>
      <c r="E509" s="911"/>
      <c r="F509" s="911"/>
      <c r="G509" s="911"/>
      <c r="H509" s="911"/>
      <c r="I509" s="911"/>
      <c r="J509" s="911"/>
      <c r="K509" s="911"/>
      <c r="L509" s="911"/>
      <c r="M509" s="912"/>
      <c r="N509" s="912"/>
      <c r="O509" s="912"/>
    </row>
    <row r="510" spans="1:15" ht="15.75" customHeight="1">
      <c r="A510" s="911"/>
      <c r="B510" s="911"/>
      <c r="C510" s="911"/>
      <c r="D510" s="911"/>
      <c r="E510" s="911"/>
      <c r="F510" s="911"/>
      <c r="G510" s="911"/>
      <c r="H510" s="911"/>
      <c r="I510" s="911"/>
      <c r="J510" s="911"/>
      <c r="K510" s="911"/>
      <c r="L510" s="911"/>
      <c r="M510" s="912"/>
      <c r="N510" s="912"/>
      <c r="O510" s="912"/>
    </row>
    <row r="511" spans="1:15" ht="15.75" customHeight="1">
      <c r="A511" s="911"/>
      <c r="B511" s="911"/>
      <c r="C511" s="911"/>
      <c r="D511" s="911"/>
      <c r="E511" s="911"/>
      <c r="F511" s="911"/>
      <c r="G511" s="911"/>
      <c r="H511" s="911"/>
      <c r="I511" s="911"/>
      <c r="J511" s="911"/>
      <c r="K511" s="911"/>
      <c r="L511" s="911"/>
      <c r="M511" s="912"/>
      <c r="N511" s="912"/>
      <c r="O511" s="912"/>
    </row>
    <row r="512" spans="1:15" ht="15.75" customHeight="1">
      <c r="A512" s="911"/>
      <c r="B512" s="911"/>
      <c r="C512" s="911"/>
      <c r="D512" s="911"/>
      <c r="E512" s="911"/>
      <c r="F512" s="911"/>
      <c r="G512" s="911"/>
      <c r="H512" s="911"/>
      <c r="I512" s="911"/>
      <c r="J512" s="911"/>
      <c r="K512" s="911"/>
      <c r="L512" s="911"/>
      <c r="M512" s="912"/>
      <c r="N512" s="912"/>
      <c r="O512" s="912"/>
    </row>
    <row r="513" spans="1:15" ht="15.75" customHeight="1">
      <c r="A513" s="911"/>
      <c r="B513" s="911"/>
      <c r="C513" s="911"/>
      <c r="D513" s="911"/>
      <c r="E513" s="911"/>
      <c r="F513" s="911"/>
      <c r="G513" s="911"/>
      <c r="H513" s="911"/>
      <c r="I513" s="911"/>
      <c r="J513" s="911"/>
      <c r="K513" s="911"/>
      <c r="L513" s="911"/>
      <c r="M513" s="912"/>
      <c r="N513" s="912"/>
      <c r="O513" s="912"/>
    </row>
    <row r="514" spans="1:15" ht="15.75" customHeight="1">
      <c r="A514" s="911"/>
      <c r="B514" s="911"/>
      <c r="C514" s="911"/>
      <c r="D514" s="911"/>
      <c r="E514" s="911"/>
      <c r="F514" s="911"/>
      <c r="G514" s="911"/>
      <c r="H514" s="911"/>
      <c r="I514" s="911"/>
      <c r="J514" s="911"/>
      <c r="K514" s="911"/>
      <c r="L514" s="911"/>
      <c r="M514" s="912"/>
      <c r="N514" s="912"/>
      <c r="O514" s="912"/>
    </row>
    <row r="515" spans="1:15" ht="15.75" customHeight="1">
      <c r="A515" s="911"/>
      <c r="B515" s="911"/>
      <c r="C515" s="911"/>
      <c r="D515" s="911"/>
      <c r="E515" s="911"/>
      <c r="F515" s="911"/>
      <c r="G515" s="911"/>
      <c r="H515" s="911"/>
      <c r="I515" s="911"/>
      <c r="J515" s="911"/>
      <c r="K515" s="911"/>
      <c r="L515" s="911"/>
      <c r="M515" s="912"/>
      <c r="N515" s="912"/>
      <c r="O515" s="912"/>
    </row>
    <row r="516" spans="1:15" ht="15.75" customHeight="1">
      <c r="A516" s="911"/>
      <c r="B516" s="911"/>
      <c r="C516" s="911"/>
      <c r="D516" s="911"/>
      <c r="E516" s="911"/>
      <c r="F516" s="911"/>
      <c r="G516" s="911"/>
      <c r="H516" s="911"/>
      <c r="I516" s="911"/>
      <c r="J516" s="911"/>
      <c r="K516" s="911"/>
      <c r="L516" s="911"/>
      <c r="M516" s="912"/>
      <c r="N516" s="912"/>
      <c r="O516" s="912"/>
    </row>
    <row r="517" spans="1:15" ht="15.75" customHeight="1">
      <c r="A517" s="911"/>
      <c r="B517" s="911"/>
      <c r="C517" s="911"/>
      <c r="D517" s="911"/>
      <c r="E517" s="911"/>
      <c r="F517" s="911"/>
      <c r="G517" s="911"/>
      <c r="H517" s="911"/>
      <c r="I517" s="911"/>
      <c r="J517" s="911"/>
      <c r="K517" s="911"/>
      <c r="L517" s="911"/>
      <c r="M517" s="912"/>
      <c r="N517" s="912"/>
      <c r="O517" s="912"/>
    </row>
    <row r="518" spans="1:15" ht="15.75" customHeight="1">
      <c r="A518" s="911"/>
      <c r="B518" s="911"/>
      <c r="C518" s="911"/>
      <c r="D518" s="911"/>
      <c r="E518" s="911"/>
      <c r="F518" s="911"/>
      <c r="G518" s="911"/>
      <c r="H518" s="911"/>
      <c r="I518" s="911"/>
      <c r="J518" s="911"/>
      <c r="K518" s="911"/>
      <c r="L518" s="911"/>
      <c r="M518" s="912"/>
      <c r="N518" s="912"/>
      <c r="O518" s="912"/>
    </row>
    <row r="519" spans="1:15" ht="15.75" customHeight="1">
      <c r="A519" s="911"/>
      <c r="B519" s="911"/>
      <c r="C519" s="911"/>
      <c r="D519" s="911"/>
      <c r="E519" s="911"/>
      <c r="F519" s="911"/>
      <c r="G519" s="911"/>
      <c r="H519" s="911"/>
      <c r="I519" s="911"/>
      <c r="J519" s="911"/>
      <c r="K519" s="911"/>
      <c r="L519" s="911"/>
      <c r="M519" s="912"/>
      <c r="N519" s="912"/>
      <c r="O519" s="912"/>
    </row>
    <row r="520" spans="1:15" ht="15.75" customHeight="1">
      <c r="A520" s="911"/>
      <c r="B520" s="911"/>
      <c r="C520" s="911"/>
      <c r="D520" s="911"/>
      <c r="E520" s="911"/>
      <c r="F520" s="911"/>
      <c r="G520" s="911"/>
      <c r="H520" s="911"/>
      <c r="I520" s="911"/>
      <c r="J520" s="911"/>
      <c r="K520" s="911"/>
      <c r="L520" s="911"/>
      <c r="M520" s="912"/>
      <c r="N520" s="912"/>
      <c r="O520" s="912"/>
    </row>
    <row r="521" spans="1:15" ht="15.75" customHeight="1">
      <c r="A521" s="911"/>
      <c r="B521" s="911"/>
      <c r="C521" s="911"/>
      <c r="D521" s="911"/>
      <c r="E521" s="911"/>
      <c r="F521" s="911"/>
      <c r="G521" s="911"/>
      <c r="H521" s="911"/>
      <c r="I521" s="911"/>
      <c r="J521" s="911"/>
      <c r="K521" s="911"/>
      <c r="L521" s="911"/>
      <c r="M521" s="912"/>
      <c r="N521" s="912"/>
      <c r="O521" s="912"/>
    </row>
    <row r="522" spans="1:15" ht="15.75" customHeight="1">
      <c r="A522" s="911"/>
      <c r="B522" s="911"/>
      <c r="C522" s="911"/>
      <c r="D522" s="911"/>
      <c r="E522" s="911"/>
      <c r="F522" s="911"/>
      <c r="G522" s="911"/>
      <c r="H522" s="911"/>
      <c r="I522" s="911"/>
      <c r="J522" s="911"/>
      <c r="K522" s="911"/>
      <c r="L522" s="911"/>
      <c r="M522" s="912"/>
      <c r="N522" s="912"/>
      <c r="O522" s="912"/>
    </row>
    <row r="523" spans="1:15" ht="15.75" customHeight="1">
      <c r="A523" s="911"/>
      <c r="B523" s="911"/>
      <c r="C523" s="911"/>
      <c r="D523" s="911"/>
      <c r="E523" s="911"/>
      <c r="F523" s="911"/>
      <c r="G523" s="911"/>
      <c r="H523" s="911"/>
      <c r="I523" s="911"/>
      <c r="J523" s="911"/>
      <c r="K523" s="911"/>
      <c r="L523" s="911"/>
      <c r="M523" s="912"/>
      <c r="N523" s="912"/>
      <c r="O523" s="912"/>
    </row>
    <row r="524" spans="1:15" ht="15.75" customHeight="1">
      <c r="A524" s="911"/>
      <c r="B524" s="911"/>
      <c r="C524" s="911"/>
      <c r="D524" s="911"/>
      <c r="E524" s="911"/>
      <c r="F524" s="911"/>
      <c r="G524" s="911"/>
      <c r="H524" s="911"/>
      <c r="I524" s="911"/>
      <c r="J524" s="911"/>
      <c r="K524" s="911"/>
      <c r="L524" s="911"/>
      <c r="M524" s="912"/>
      <c r="N524" s="912"/>
      <c r="O524" s="912"/>
    </row>
    <row r="525" spans="1:15" ht="15.75" customHeight="1">
      <c r="A525" s="911"/>
      <c r="B525" s="911"/>
      <c r="C525" s="911"/>
      <c r="D525" s="911"/>
      <c r="E525" s="911"/>
      <c r="F525" s="911"/>
      <c r="G525" s="911"/>
      <c r="H525" s="911"/>
      <c r="I525" s="911"/>
      <c r="J525" s="911"/>
      <c r="K525" s="911"/>
      <c r="L525" s="911"/>
      <c r="M525" s="912"/>
      <c r="N525" s="912"/>
      <c r="O525" s="912"/>
    </row>
    <row r="526" spans="1:15" ht="15.75" customHeight="1">
      <c r="A526" s="911"/>
      <c r="B526" s="911"/>
      <c r="C526" s="911"/>
      <c r="D526" s="911"/>
      <c r="E526" s="911"/>
      <c r="F526" s="911"/>
      <c r="G526" s="911"/>
      <c r="H526" s="911"/>
      <c r="I526" s="911"/>
      <c r="J526" s="911"/>
      <c r="K526" s="911"/>
      <c r="L526" s="911"/>
      <c r="M526" s="912"/>
      <c r="N526" s="912"/>
      <c r="O526" s="912"/>
    </row>
    <row r="527" spans="1:15" ht="15.75" customHeight="1">
      <c r="A527" s="911"/>
      <c r="B527" s="911"/>
      <c r="C527" s="911"/>
      <c r="D527" s="911"/>
      <c r="E527" s="911"/>
      <c r="F527" s="911"/>
      <c r="G527" s="911"/>
      <c r="H527" s="911"/>
      <c r="I527" s="911"/>
      <c r="J527" s="911"/>
      <c r="K527" s="911"/>
      <c r="L527" s="911"/>
      <c r="M527" s="912"/>
      <c r="N527" s="912"/>
      <c r="O527" s="912"/>
    </row>
    <row r="528" spans="1:15" ht="15.75" customHeight="1">
      <c r="A528" s="911"/>
      <c r="B528" s="911"/>
      <c r="C528" s="911"/>
      <c r="D528" s="911"/>
      <c r="E528" s="911"/>
      <c r="F528" s="911"/>
      <c r="G528" s="911"/>
      <c r="H528" s="911"/>
      <c r="I528" s="911"/>
      <c r="J528" s="911"/>
      <c r="K528" s="911"/>
      <c r="L528" s="911"/>
      <c r="M528" s="912"/>
      <c r="N528" s="912"/>
      <c r="O528" s="912"/>
    </row>
    <row r="529" spans="1:15" ht="15.75" customHeight="1">
      <c r="A529" s="911"/>
      <c r="B529" s="911"/>
      <c r="C529" s="911"/>
      <c r="D529" s="911"/>
      <c r="E529" s="911"/>
      <c r="F529" s="911"/>
      <c r="G529" s="911"/>
      <c r="H529" s="911"/>
      <c r="I529" s="911"/>
      <c r="J529" s="911"/>
      <c r="K529" s="911"/>
      <c r="L529" s="911"/>
      <c r="M529" s="912"/>
      <c r="N529" s="912"/>
      <c r="O529" s="912"/>
    </row>
    <row r="530" spans="1:15" ht="15.75" customHeight="1">
      <c r="A530" s="911"/>
      <c r="B530" s="911"/>
      <c r="C530" s="911"/>
      <c r="D530" s="911"/>
      <c r="E530" s="911"/>
      <c r="F530" s="911"/>
      <c r="G530" s="911"/>
      <c r="H530" s="911"/>
      <c r="I530" s="911"/>
      <c r="J530" s="911"/>
      <c r="K530" s="911"/>
      <c r="L530" s="911"/>
      <c r="M530" s="912"/>
      <c r="N530" s="912"/>
      <c r="O530" s="912"/>
    </row>
    <row r="531" spans="1:15" ht="15.75" customHeight="1">
      <c r="A531" s="911"/>
      <c r="B531" s="911"/>
      <c r="C531" s="911"/>
      <c r="D531" s="911"/>
      <c r="E531" s="911"/>
      <c r="F531" s="911"/>
      <c r="G531" s="911"/>
      <c r="H531" s="911"/>
      <c r="I531" s="911"/>
      <c r="J531" s="911"/>
      <c r="K531" s="911"/>
      <c r="L531" s="911"/>
      <c r="M531" s="912"/>
      <c r="N531" s="912"/>
      <c r="O531" s="912"/>
    </row>
    <row r="532" spans="1:15" ht="15.75" customHeight="1">
      <c r="A532" s="911"/>
      <c r="B532" s="911"/>
      <c r="C532" s="911"/>
      <c r="D532" s="911"/>
      <c r="E532" s="911"/>
      <c r="F532" s="911"/>
      <c r="G532" s="911"/>
      <c r="H532" s="911"/>
      <c r="I532" s="911"/>
      <c r="J532" s="911"/>
      <c r="K532" s="911"/>
      <c r="L532" s="911"/>
      <c r="M532" s="912"/>
      <c r="N532" s="912"/>
      <c r="O532" s="912"/>
    </row>
    <row r="533" spans="1:15" ht="15.75" customHeight="1">
      <c r="A533" s="911"/>
      <c r="B533" s="911"/>
      <c r="C533" s="911"/>
      <c r="D533" s="911"/>
      <c r="E533" s="911"/>
      <c r="F533" s="911"/>
      <c r="G533" s="911"/>
      <c r="H533" s="911"/>
      <c r="I533" s="911"/>
      <c r="J533" s="911"/>
      <c r="K533" s="911"/>
      <c r="L533" s="911"/>
      <c r="M533" s="912"/>
      <c r="N533" s="912"/>
      <c r="O533" s="912"/>
    </row>
    <row r="534" spans="1:15" ht="15.75" customHeight="1">
      <c r="A534" s="911"/>
      <c r="B534" s="911"/>
      <c r="C534" s="911"/>
      <c r="D534" s="911"/>
      <c r="E534" s="911"/>
      <c r="F534" s="911"/>
      <c r="G534" s="911"/>
      <c r="H534" s="911"/>
      <c r="I534" s="911"/>
      <c r="J534" s="911"/>
      <c r="K534" s="911"/>
      <c r="L534" s="911"/>
      <c r="M534" s="912"/>
      <c r="N534" s="912"/>
      <c r="O534" s="912"/>
    </row>
    <row r="535" spans="1:15" ht="15.75" customHeight="1">
      <c r="A535" s="911"/>
      <c r="B535" s="911"/>
      <c r="C535" s="911"/>
      <c r="D535" s="911"/>
      <c r="E535" s="911"/>
      <c r="F535" s="911"/>
      <c r="G535" s="911"/>
      <c r="H535" s="911"/>
      <c r="I535" s="911"/>
      <c r="J535" s="911"/>
      <c r="K535" s="911"/>
      <c r="L535" s="911"/>
      <c r="M535" s="912"/>
      <c r="N535" s="912"/>
      <c r="O535" s="912"/>
    </row>
    <row r="536" spans="1:15" ht="15.75" customHeight="1">
      <c r="A536" s="911"/>
      <c r="B536" s="911"/>
      <c r="C536" s="911"/>
      <c r="D536" s="911"/>
      <c r="E536" s="911"/>
      <c r="F536" s="911"/>
      <c r="G536" s="911"/>
      <c r="H536" s="911"/>
      <c r="I536" s="911"/>
      <c r="J536" s="911"/>
      <c r="K536" s="911"/>
      <c r="L536" s="911"/>
      <c r="M536" s="912"/>
      <c r="N536" s="912"/>
      <c r="O536" s="912"/>
    </row>
    <row r="537" spans="1:15" ht="15.75" customHeight="1">
      <c r="A537" s="911"/>
      <c r="B537" s="911"/>
      <c r="C537" s="911"/>
      <c r="D537" s="911"/>
      <c r="E537" s="911"/>
      <c r="F537" s="911"/>
      <c r="G537" s="911"/>
      <c r="H537" s="911"/>
      <c r="I537" s="911"/>
      <c r="J537" s="911"/>
      <c r="K537" s="911"/>
      <c r="L537" s="911"/>
      <c r="M537" s="912"/>
      <c r="N537" s="912"/>
      <c r="O537" s="912"/>
    </row>
    <row r="538" spans="1:15" ht="15.75" customHeight="1">
      <c r="A538" s="911"/>
      <c r="B538" s="911"/>
      <c r="C538" s="911"/>
      <c r="D538" s="911"/>
      <c r="E538" s="911"/>
      <c r="F538" s="911"/>
      <c r="G538" s="911"/>
      <c r="H538" s="911"/>
      <c r="I538" s="911"/>
      <c r="J538" s="911"/>
      <c r="K538" s="911"/>
      <c r="L538" s="911"/>
      <c r="M538" s="912"/>
      <c r="N538" s="912"/>
      <c r="O538" s="912"/>
    </row>
    <row r="539" spans="1:15" ht="15.75" customHeight="1">
      <c r="A539" s="911"/>
      <c r="B539" s="911"/>
      <c r="C539" s="911"/>
      <c r="D539" s="911"/>
      <c r="E539" s="911"/>
      <c r="F539" s="911"/>
      <c r="G539" s="911"/>
      <c r="H539" s="911"/>
      <c r="I539" s="911"/>
      <c r="J539" s="911"/>
      <c r="K539" s="911"/>
      <c r="L539" s="911"/>
      <c r="M539" s="912"/>
      <c r="N539" s="912"/>
      <c r="O539" s="912"/>
    </row>
    <row r="540" spans="1:15" ht="15.75" customHeight="1">
      <c r="A540" s="911"/>
      <c r="B540" s="911"/>
      <c r="C540" s="911"/>
      <c r="D540" s="911"/>
      <c r="E540" s="911"/>
      <c r="F540" s="911"/>
      <c r="G540" s="911"/>
      <c r="H540" s="911"/>
      <c r="I540" s="911"/>
      <c r="J540" s="911"/>
      <c r="K540" s="911"/>
      <c r="L540" s="911"/>
      <c r="M540" s="912"/>
      <c r="N540" s="912"/>
      <c r="O540" s="912"/>
    </row>
    <row r="541" spans="1:15" ht="15.75" customHeight="1">
      <c r="A541" s="911"/>
      <c r="B541" s="911"/>
      <c r="C541" s="911"/>
      <c r="D541" s="911"/>
      <c r="E541" s="911"/>
      <c r="F541" s="911"/>
      <c r="G541" s="911"/>
      <c r="H541" s="911"/>
      <c r="I541" s="911"/>
      <c r="J541" s="911"/>
      <c r="K541" s="911"/>
      <c r="L541" s="911"/>
      <c r="M541" s="912"/>
      <c r="N541" s="912"/>
      <c r="O541" s="912"/>
    </row>
    <row r="542" spans="1:15" ht="15.75" customHeight="1">
      <c r="A542" s="911"/>
      <c r="B542" s="911"/>
      <c r="C542" s="911"/>
      <c r="D542" s="911"/>
      <c r="E542" s="911"/>
      <c r="F542" s="911"/>
      <c r="G542" s="911"/>
      <c r="H542" s="911"/>
      <c r="I542" s="911"/>
      <c r="J542" s="911"/>
      <c r="K542" s="911"/>
      <c r="L542" s="911"/>
      <c r="M542" s="912"/>
      <c r="N542" s="912"/>
      <c r="O542" s="912"/>
    </row>
    <row r="543" spans="1:15" ht="15.75" customHeight="1">
      <c r="A543" s="911"/>
      <c r="B543" s="911"/>
      <c r="C543" s="911"/>
      <c r="D543" s="911"/>
      <c r="E543" s="911"/>
      <c r="F543" s="911"/>
      <c r="G543" s="911"/>
      <c r="H543" s="911"/>
      <c r="I543" s="911"/>
      <c r="J543" s="911"/>
      <c r="K543" s="911"/>
      <c r="L543" s="911"/>
      <c r="M543" s="912"/>
      <c r="N543" s="912"/>
      <c r="O543" s="912"/>
    </row>
    <row r="544" spans="1:15" ht="15.75" customHeight="1">
      <c r="A544" s="911"/>
      <c r="B544" s="911"/>
      <c r="C544" s="911"/>
      <c r="D544" s="911"/>
      <c r="E544" s="911"/>
      <c r="F544" s="911"/>
      <c r="G544" s="911"/>
      <c r="H544" s="911"/>
      <c r="I544" s="911"/>
      <c r="J544" s="911"/>
      <c r="K544" s="911"/>
      <c r="L544" s="911"/>
      <c r="M544" s="912"/>
      <c r="N544" s="912"/>
      <c r="O544" s="912"/>
    </row>
    <row r="545" spans="1:15" ht="15.75" customHeight="1">
      <c r="A545" s="911"/>
      <c r="B545" s="911"/>
      <c r="C545" s="911"/>
      <c r="D545" s="911"/>
      <c r="E545" s="911"/>
      <c r="F545" s="911"/>
      <c r="G545" s="911"/>
      <c r="H545" s="911"/>
      <c r="I545" s="911"/>
      <c r="J545" s="911"/>
      <c r="K545" s="911"/>
      <c r="L545" s="911"/>
      <c r="M545" s="912"/>
      <c r="N545" s="912"/>
      <c r="O545" s="912"/>
    </row>
    <row r="546" spans="1:15" ht="15.75" customHeight="1">
      <c r="A546" s="911"/>
      <c r="B546" s="911"/>
      <c r="C546" s="911"/>
      <c r="D546" s="911"/>
      <c r="E546" s="911"/>
      <c r="F546" s="911"/>
      <c r="G546" s="911"/>
      <c r="H546" s="911"/>
      <c r="I546" s="911"/>
      <c r="J546" s="911"/>
      <c r="K546" s="911"/>
      <c r="L546" s="911"/>
      <c r="M546" s="912"/>
      <c r="N546" s="912"/>
      <c r="O546" s="912"/>
    </row>
    <row r="547" spans="1:15" ht="15.75" customHeight="1">
      <c r="A547" s="911"/>
      <c r="B547" s="911"/>
      <c r="C547" s="911"/>
      <c r="D547" s="911"/>
      <c r="E547" s="911"/>
      <c r="F547" s="911"/>
      <c r="G547" s="911"/>
      <c r="H547" s="911"/>
      <c r="I547" s="911"/>
      <c r="J547" s="911"/>
      <c r="K547" s="911"/>
      <c r="L547" s="911"/>
      <c r="M547" s="912"/>
      <c r="N547" s="912"/>
      <c r="O547" s="912"/>
    </row>
    <row r="548" spans="1:15" ht="15.75" customHeight="1">
      <c r="A548" s="911"/>
      <c r="B548" s="911"/>
      <c r="C548" s="911"/>
      <c r="D548" s="911"/>
      <c r="E548" s="911"/>
      <c r="F548" s="911"/>
      <c r="G548" s="911"/>
      <c r="H548" s="911"/>
      <c r="I548" s="911"/>
      <c r="J548" s="911"/>
      <c r="K548" s="911"/>
      <c r="L548" s="911"/>
      <c r="M548" s="912"/>
      <c r="N548" s="912"/>
      <c r="O548" s="912"/>
    </row>
    <row r="549" spans="1:15" ht="15.75" customHeight="1">
      <c r="A549" s="911"/>
      <c r="B549" s="911"/>
      <c r="C549" s="911"/>
      <c r="D549" s="911"/>
      <c r="E549" s="911"/>
      <c r="F549" s="911"/>
      <c r="G549" s="911"/>
      <c r="H549" s="911"/>
      <c r="I549" s="911"/>
      <c r="J549" s="911"/>
      <c r="K549" s="911"/>
      <c r="L549" s="911"/>
      <c r="M549" s="912"/>
      <c r="N549" s="912"/>
      <c r="O549" s="912"/>
    </row>
    <row r="550" spans="1:15" ht="15.75" customHeight="1">
      <c r="A550" s="911"/>
      <c r="B550" s="911"/>
      <c r="C550" s="911"/>
      <c r="D550" s="911"/>
      <c r="E550" s="911"/>
      <c r="F550" s="911"/>
      <c r="G550" s="911"/>
      <c r="H550" s="911"/>
      <c r="I550" s="911"/>
      <c r="J550" s="911"/>
      <c r="K550" s="911"/>
      <c r="L550" s="911"/>
      <c r="M550" s="912"/>
      <c r="N550" s="912"/>
      <c r="O550" s="912"/>
    </row>
    <row r="551" spans="1:15" ht="15.75" customHeight="1">
      <c r="A551" s="911"/>
      <c r="B551" s="911"/>
      <c r="C551" s="911"/>
      <c r="D551" s="911"/>
      <c r="E551" s="911"/>
      <c r="F551" s="911"/>
      <c r="G551" s="911"/>
      <c r="H551" s="911"/>
      <c r="I551" s="911"/>
      <c r="J551" s="911"/>
      <c r="K551" s="911"/>
      <c r="L551" s="911"/>
      <c r="M551" s="912"/>
      <c r="N551" s="912"/>
      <c r="O551" s="912"/>
    </row>
    <row r="552" spans="1:15" ht="15.75" customHeight="1">
      <c r="A552" s="911"/>
      <c r="B552" s="911"/>
      <c r="C552" s="911"/>
      <c r="D552" s="911"/>
      <c r="E552" s="911"/>
      <c r="F552" s="911"/>
      <c r="G552" s="911"/>
      <c r="H552" s="911"/>
      <c r="I552" s="911"/>
      <c r="J552" s="911"/>
      <c r="K552" s="911"/>
      <c r="L552" s="911"/>
      <c r="M552" s="912"/>
      <c r="N552" s="912"/>
      <c r="O552" s="912"/>
    </row>
    <row r="553" spans="1:15" ht="15.75" customHeight="1">
      <c r="A553" s="911"/>
      <c r="B553" s="911"/>
      <c r="C553" s="911"/>
      <c r="D553" s="911"/>
      <c r="E553" s="911"/>
      <c r="F553" s="911"/>
      <c r="G553" s="911"/>
      <c r="H553" s="911"/>
      <c r="I553" s="911"/>
      <c r="J553" s="911"/>
      <c r="K553" s="911"/>
      <c r="L553" s="911"/>
      <c r="M553" s="912"/>
      <c r="N553" s="912"/>
      <c r="O553" s="912"/>
    </row>
    <row r="554" spans="1:15" ht="15.75" customHeight="1">
      <c r="A554" s="911"/>
      <c r="B554" s="911"/>
      <c r="C554" s="911"/>
      <c r="D554" s="911"/>
      <c r="E554" s="911"/>
      <c r="F554" s="911"/>
      <c r="G554" s="911"/>
      <c r="H554" s="911"/>
      <c r="I554" s="911"/>
      <c r="J554" s="911"/>
      <c r="K554" s="911"/>
      <c r="L554" s="911"/>
      <c r="M554" s="912"/>
      <c r="N554" s="912"/>
      <c r="O554" s="912"/>
    </row>
    <row r="555" spans="1:15" ht="15.75" customHeight="1">
      <c r="A555" s="911"/>
      <c r="B555" s="911"/>
      <c r="C555" s="911"/>
      <c r="D555" s="911"/>
      <c r="E555" s="911"/>
      <c r="F555" s="911"/>
      <c r="G555" s="911"/>
      <c r="H555" s="911"/>
      <c r="I555" s="911"/>
      <c r="J555" s="911"/>
      <c r="K555" s="911"/>
      <c r="L555" s="911"/>
      <c r="M555" s="912"/>
      <c r="N555" s="912"/>
      <c r="O555" s="912"/>
    </row>
    <row r="556" spans="1:15" ht="15.75" customHeight="1">
      <c r="A556" s="911"/>
      <c r="B556" s="911"/>
      <c r="C556" s="911"/>
      <c r="D556" s="911"/>
      <c r="E556" s="911"/>
      <c r="F556" s="911"/>
      <c r="G556" s="911"/>
      <c r="H556" s="911"/>
      <c r="I556" s="911"/>
      <c r="J556" s="911"/>
      <c r="K556" s="911"/>
      <c r="L556" s="911"/>
      <c r="M556" s="912"/>
      <c r="N556" s="912"/>
      <c r="O556" s="912"/>
    </row>
    <row r="557" spans="1:15" ht="15.75" customHeight="1">
      <c r="A557" s="911"/>
      <c r="B557" s="911"/>
      <c r="C557" s="911"/>
      <c r="D557" s="911"/>
      <c r="E557" s="911"/>
      <c r="F557" s="911"/>
      <c r="G557" s="911"/>
      <c r="H557" s="911"/>
      <c r="I557" s="911"/>
      <c r="J557" s="911"/>
      <c r="K557" s="911"/>
      <c r="L557" s="911"/>
      <c r="M557" s="912"/>
      <c r="N557" s="912"/>
      <c r="O557" s="912"/>
    </row>
    <row r="558" spans="1:15" ht="15.75" customHeight="1">
      <c r="A558" s="911"/>
      <c r="B558" s="911"/>
      <c r="C558" s="911"/>
      <c r="D558" s="911"/>
      <c r="E558" s="911"/>
      <c r="F558" s="911"/>
      <c r="G558" s="911"/>
      <c r="H558" s="911"/>
      <c r="I558" s="911"/>
      <c r="J558" s="911"/>
      <c r="K558" s="911"/>
      <c r="L558" s="911"/>
      <c r="M558" s="912"/>
      <c r="N558" s="912"/>
      <c r="O558" s="912"/>
    </row>
    <row r="559" spans="1:15" ht="15.75" customHeight="1">
      <c r="A559" s="911"/>
      <c r="B559" s="911"/>
      <c r="C559" s="911"/>
      <c r="D559" s="911"/>
      <c r="E559" s="911"/>
      <c r="F559" s="911"/>
      <c r="G559" s="911"/>
      <c r="H559" s="911"/>
      <c r="I559" s="911"/>
      <c r="J559" s="911"/>
      <c r="K559" s="911"/>
      <c r="L559" s="911"/>
      <c r="M559" s="912"/>
      <c r="N559" s="912"/>
      <c r="O559" s="912"/>
    </row>
    <row r="560" spans="1:15" ht="15.75" customHeight="1">
      <c r="A560" s="911"/>
      <c r="B560" s="911"/>
      <c r="C560" s="911"/>
      <c r="D560" s="911"/>
      <c r="E560" s="911"/>
      <c r="F560" s="911"/>
      <c r="G560" s="911"/>
      <c r="H560" s="911"/>
      <c r="I560" s="911"/>
      <c r="J560" s="911"/>
      <c r="K560" s="911"/>
      <c r="L560" s="911"/>
      <c r="M560" s="912"/>
      <c r="N560" s="912"/>
      <c r="O560" s="912"/>
    </row>
    <row r="561" spans="1:15" ht="15.75" customHeight="1">
      <c r="A561" s="911"/>
      <c r="B561" s="911"/>
      <c r="C561" s="911"/>
      <c r="D561" s="911"/>
      <c r="E561" s="911"/>
      <c r="F561" s="911"/>
      <c r="G561" s="911"/>
      <c r="H561" s="911"/>
      <c r="I561" s="911"/>
      <c r="J561" s="911"/>
      <c r="K561" s="911"/>
      <c r="L561" s="911"/>
      <c r="M561" s="912"/>
      <c r="N561" s="912"/>
      <c r="O561" s="912"/>
    </row>
    <row r="562" spans="1:15" ht="15.75" customHeight="1">
      <c r="A562" s="911"/>
      <c r="B562" s="911"/>
      <c r="C562" s="911"/>
      <c r="D562" s="911"/>
      <c r="E562" s="911"/>
      <c r="F562" s="911"/>
      <c r="G562" s="911"/>
      <c r="H562" s="911"/>
      <c r="I562" s="911"/>
      <c r="J562" s="911"/>
      <c r="K562" s="911"/>
      <c r="L562" s="911"/>
      <c r="M562" s="912"/>
      <c r="N562" s="912"/>
      <c r="O562" s="912"/>
    </row>
    <row r="563" spans="1:15" ht="15.75" customHeight="1">
      <c r="A563" s="911"/>
      <c r="B563" s="911"/>
      <c r="C563" s="911"/>
      <c r="D563" s="911"/>
      <c r="E563" s="911"/>
      <c r="F563" s="911"/>
      <c r="G563" s="911"/>
      <c r="H563" s="911"/>
      <c r="I563" s="911"/>
      <c r="J563" s="911"/>
      <c r="K563" s="911"/>
      <c r="L563" s="911"/>
      <c r="M563" s="912"/>
      <c r="N563" s="912"/>
      <c r="O563" s="912"/>
    </row>
    <row r="564" spans="1:15" ht="15.75" customHeight="1">
      <c r="A564" s="911"/>
      <c r="B564" s="911"/>
      <c r="C564" s="911"/>
      <c r="D564" s="911"/>
      <c r="E564" s="911"/>
      <c r="F564" s="911"/>
      <c r="G564" s="911"/>
      <c r="H564" s="911"/>
      <c r="I564" s="911"/>
      <c r="J564" s="911"/>
      <c r="K564" s="911"/>
      <c r="L564" s="911"/>
      <c r="M564" s="912"/>
      <c r="N564" s="912"/>
      <c r="O564" s="912"/>
    </row>
    <row r="565" spans="1:15" ht="15.75" customHeight="1">
      <c r="A565" s="911"/>
      <c r="B565" s="911"/>
      <c r="C565" s="911"/>
      <c r="D565" s="911"/>
      <c r="E565" s="911"/>
      <c r="F565" s="911"/>
      <c r="G565" s="911"/>
      <c r="H565" s="911"/>
      <c r="I565" s="911"/>
      <c r="J565" s="911"/>
      <c r="K565" s="911"/>
      <c r="L565" s="911"/>
      <c r="M565" s="912"/>
      <c r="N565" s="912"/>
      <c r="O565" s="912"/>
    </row>
    <row r="566" spans="1:15" ht="15.75" customHeight="1">
      <c r="A566" s="911"/>
      <c r="B566" s="911"/>
      <c r="C566" s="911"/>
      <c r="D566" s="911"/>
      <c r="E566" s="911"/>
      <c r="F566" s="911"/>
      <c r="G566" s="911"/>
      <c r="H566" s="911"/>
      <c r="I566" s="911"/>
      <c r="J566" s="911"/>
      <c r="K566" s="911"/>
      <c r="L566" s="911"/>
      <c r="M566" s="912"/>
      <c r="N566" s="912"/>
      <c r="O566" s="912"/>
    </row>
    <row r="567" spans="1:15" ht="15.75" customHeight="1">
      <c r="A567" s="911"/>
      <c r="B567" s="911"/>
      <c r="C567" s="911"/>
      <c r="D567" s="911"/>
      <c r="E567" s="911"/>
      <c r="F567" s="911"/>
      <c r="G567" s="911"/>
      <c r="H567" s="911"/>
      <c r="I567" s="911"/>
      <c r="J567" s="911"/>
      <c r="K567" s="911"/>
      <c r="L567" s="911"/>
      <c r="M567" s="912"/>
      <c r="N567" s="912"/>
      <c r="O567" s="912"/>
    </row>
    <row r="568" spans="1:15" ht="15.75" customHeight="1">
      <c r="A568" s="911"/>
      <c r="B568" s="911"/>
      <c r="C568" s="911"/>
      <c r="D568" s="911"/>
      <c r="E568" s="911"/>
      <c r="F568" s="911"/>
      <c r="G568" s="911"/>
      <c r="H568" s="911"/>
      <c r="I568" s="911"/>
      <c r="J568" s="911"/>
      <c r="K568" s="911"/>
      <c r="L568" s="911"/>
      <c r="M568" s="912"/>
      <c r="N568" s="912"/>
      <c r="O568" s="912"/>
    </row>
    <row r="569" spans="1:15" ht="15.75" customHeight="1">
      <c r="A569" s="911"/>
      <c r="B569" s="911"/>
      <c r="C569" s="911"/>
      <c r="D569" s="911"/>
      <c r="E569" s="911"/>
      <c r="F569" s="911"/>
      <c r="G569" s="911"/>
      <c r="H569" s="911"/>
      <c r="I569" s="911"/>
      <c r="J569" s="911"/>
      <c r="K569" s="911"/>
      <c r="L569" s="911"/>
      <c r="M569" s="912"/>
      <c r="N569" s="912"/>
      <c r="O569" s="912"/>
    </row>
    <row r="570" spans="1:15" ht="15.75" customHeight="1">
      <c r="A570" s="911"/>
      <c r="B570" s="911"/>
      <c r="C570" s="911"/>
      <c r="D570" s="911"/>
      <c r="E570" s="911"/>
      <c r="F570" s="911"/>
      <c r="G570" s="911"/>
      <c r="H570" s="911"/>
      <c r="I570" s="911"/>
      <c r="J570" s="911"/>
      <c r="K570" s="911"/>
      <c r="L570" s="911"/>
      <c r="M570" s="912"/>
      <c r="N570" s="912"/>
      <c r="O570" s="912"/>
    </row>
    <row r="571" spans="1:15" ht="15.75" customHeight="1">
      <c r="A571" s="911"/>
      <c r="B571" s="911"/>
      <c r="C571" s="911"/>
      <c r="D571" s="911"/>
      <c r="E571" s="911"/>
      <c r="F571" s="911"/>
      <c r="G571" s="911"/>
      <c r="H571" s="911"/>
      <c r="I571" s="911"/>
      <c r="J571" s="911"/>
      <c r="K571" s="911"/>
      <c r="L571" s="911"/>
      <c r="M571" s="912"/>
      <c r="N571" s="912"/>
      <c r="O571" s="912"/>
    </row>
    <row r="572" spans="1:15" ht="15.75" customHeight="1">
      <c r="A572" s="911"/>
      <c r="B572" s="911"/>
      <c r="C572" s="911"/>
      <c r="D572" s="911"/>
      <c r="E572" s="911"/>
      <c r="F572" s="911"/>
      <c r="G572" s="911"/>
      <c r="H572" s="911"/>
      <c r="I572" s="911"/>
      <c r="J572" s="911"/>
      <c r="K572" s="911"/>
      <c r="L572" s="911"/>
      <c r="M572" s="912"/>
      <c r="N572" s="912"/>
      <c r="O572" s="912"/>
    </row>
    <row r="573" spans="1:15" ht="15.75" customHeight="1">
      <c r="A573" s="911"/>
      <c r="B573" s="911"/>
      <c r="C573" s="911"/>
      <c r="D573" s="911"/>
      <c r="E573" s="911"/>
      <c r="F573" s="911"/>
      <c r="G573" s="911"/>
      <c r="H573" s="911"/>
      <c r="I573" s="911"/>
      <c r="J573" s="911"/>
      <c r="K573" s="911"/>
      <c r="L573" s="911"/>
      <c r="M573" s="912"/>
      <c r="N573" s="912"/>
      <c r="O573" s="912"/>
    </row>
    <row r="574" spans="1:15" ht="15.75" customHeight="1">
      <c r="A574" s="911"/>
      <c r="B574" s="911"/>
      <c r="C574" s="911"/>
      <c r="D574" s="911"/>
      <c r="E574" s="911"/>
      <c r="F574" s="911"/>
      <c r="G574" s="911"/>
      <c r="H574" s="911"/>
      <c r="I574" s="911"/>
      <c r="J574" s="911"/>
      <c r="K574" s="911"/>
      <c r="L574" s="911"/>
      <c r="M574" s="912"/>
      <c r="N574" s="912"/>
      <c r="O574" s="912"/>
    </row>
    <row r="575" spans="1:15" ht="15.75" customHeight="1">
      <c r="A575" s="911"/>
      <c r="B575" s="911"/>
      <c r="C575" s="911"/>
      <c r="D575" s="911"/>
      <c r="E575" s="911"/>
      <c r="F575" s="911"/>
      <c r="G575" s="911"/>
      <c r="H575" s="911"/>
      <c r="I575" s="911"/>
      <c r="J575" s="911"/>
      <c r="K575" s="911"/>
      <c r="L575" s="911"/>
      <c r="M575" s="912"/>
      <c r="N575" s="912"/>
      <c r="O575" s="912"/>
    </row>
    <row r="576" spans="1:15" ht="15.75" customHeight="1">
      <c r="A576" s="911"/>
      <c r="B576" s="911"/>
      <c r="C576" s="911"/>
      <c r="D576" s="911"/>
      <c r="E576" s="911"/>
      <c r="F576" s="911"/>
      <c r="G576" s="911"/>
      <c r="H576" s="911"/>
      <c r="I576" s="911"/>
      <c r="J576" s="911"/>
      <c r="K576" s="911"/>
      <c r="L576" s="911"/>
      <c r="M576" s="912"/>
      <c r="N576" s="912"/>
      <c r="O576" s="912"/>
    </row>
    <row r="577" spans="1:15" ht="15.75" customHeight="1">
      <c r="A577" s="911"/>
      <c r="B577" s="911"/>
      <c r="C577" s="911"/>
      <c r="D577" s="911"/>
      <c r="E577" s="911"/>
      <c r="F577" s="911"/>
      <c r="G577" s="911"/>
      <c r="H577" s="911"/>
      <c r="I577" s="911"/>
      <c r="J577" s="911"/>
      <c r="K577" s="911"/>
      <c r="L577" s="911"/>
      <c r="M577" s="912"/>
      <c r="N577" s="912"/>
      <c r="O577" s="912"/>
    </row>
    <row r="578" spans="1:15" ht="15.75" customHeight="1">
      <c r="A578" s="911"/>
      <c r="B578" s="911"/>
      <c r="C578" s="911"/>
      <c r="D578" s="911"/>
      <c r="E578" s="911"/>
      <c r="F578" s="911"/>
      <c r="G578" s="911"/>
      <c r="H578" s="911"/>
      <c r="I578" s="911"/>
      <c r="J578" s="911"/>
      <c r="K578" s="911"/>
      <c r="L578" s="911"/>
      <c r="M578" s="912"/>
      <c r="N578" s="912"/>
      <c r="O578" s="912"/>
    </row>
    <row r="579" spans="1:15" ht="15.75" customHeight="1">
      <c r="A579" s="911"/>
      <c r="B579" s="911"/>
      <c r="C579" s="911"/>
      <c r="D579" s="911"/>
      <c r="E579" s="911"/>
      <c r="F579" s="911"/>
      <c r="G579" s="911"/>
      <c r="H579" s="911"/>
      <c r="I579" s="911"/>
      <c r="J579" s="911"/>
      <c r="K579" s="911"/>
      <c r="L579" s="911"/>
      <c r="M579" s="912"/>
      <c r="N579" s="912"/>
      <c r="O579" s="912"/>
    </row>
    <row r="580" spans="1:15" ht="15.75" customHeight="1">
      <c r="A580" s="911"/>
      <c r="B580" s="911"/>
      <c r="C580" s="911"/>
      <c r="D580" s="911"/>
      <c r="E580" s="911"/>
      <c r="F580" s="911"/>
      <c r="G580" s="911"/>
      <c r="H580" s="911"/>
      <c r="I580" s="911"/>
      <c r="J580" s="911"/>
      <c r="K580" s="911"/>
      <c r="L580" s="911"/>
      <c r="M580" s="912"/>
      <c r="N580" s="912"/>
      <c r="O580" s="912"/>
    </row>
    <row r="581" spans="1:15" ht="15.75" customHeight="1">
      <c r="A581" s="911"/>
      <c r="B581" s="911"/>
      <c r="C581" s="911"/>
      <c r="D581" s="911"/>
      <c r="E581" s="911"/>
      <c r="F581" s="911"/>
      <c r="G581" s="911"/>
      <c r="H581" s="911"/>
      <c r="I581" s="911"/>
      <c r="J581" s="911"/>
      <c r="K581" s="911"/>
      <c r="L581" s="911"/>
      <c r="M581" s="912"/>
      <c r="N581" s="912"/>
      <c r="O581" s="912"/>
    </row>
    <row r="582" spans="1:15" ht="15.75" customHeight="1">
      <c r="A582" s="911"/>
      <c r="B582" s="911"/>
      <c r="C582" s="911"/>
      <c r="D582" s="911"/>
      <c r="E582" s="911"/>
      <c r="F582" s="911"/>
      <c r="G582" s="911"/>
      <c r="H582" s="911"/>
      <c r="I582" s="911"/>
      <c r="J582" s="911"/>
      <c r="K582" s="911"/>
      <c r="L582" s="911"/>
      <c r="M582" s="912"/>
      <c r="N582" s="912"/>
      <c r="O582" s="912"/>
    </row>
    <row r="583" spans="1:15" ht="15.75" customHeight="1">
      <c r="A583" s="911"/>
      <c r="B583" s="911"/>
      <c r="C583" s="911"/>
      <c r="D583" s="911"/>
      <c r="E583" s="911"/>
      <c r="F583" s="911"/>
      <c r="G583" s="911"/>
      <c r="H583" s="911"/>
      <c r="I583" s="911"/>
      <c r="J583" s="911"/>
      <c r="K583" s="911"/>
      <c r="L583" s="911"/>
      <c r="M583" s="912"/>
      <c r="N583" s="912"/>
      <c r="O583" s="912"/>
    </row>
    <row r="584" spans="1:15" ht="15.75" customHeight="1">
      <c r="A584" s="911"/>
      <c r="B584" s="911"/>
      <c r="C584" s="911"/>
      <c r="D584" s="911"/>
      <c r="E584" s="911"/>
      <c r="F584" s="911"/>
      <c r="G584" s="911"/>
      <c r="H584" s="911"/>
      <c r="I584" s="911"/>
      <c r="J584" s="911"/>
      <c r="K584" s="911"/>
      <c r="L584" s="911"/>
      <c r="M584" s="912"/>
      <c r="N584" s="912"/>
      <c r="O584" s="912"/>
    </row>
    <row r="585" spans="1:15" ht="15.75" customHeight="1">
      <c r="A585" s="911"/>
      <c r="B585" s="911"/>
      <c r="C585" s="911"/>
      <c r="D585" s="911"/>
      <c r="E585" s="911"/>
      <c r="F585" s="911"/>
      <c r="G585" s="911"/>
      <c r="H585" s="911"/>
      <c r="I585" s="911"/>
      <c r="J585" s="911"/>
      <c r="K585" s="911"/>
      <c r="L585" s="911"/>
      <c r="M585" s="912"/>
      <c r="N585" s="912"/>
      <c r="O585" s="912"/>
    </row>
    <row r="586" spans="1:15" ht="15.75" customHeight="1">
      <c r="A586" s="911"/>
      <c r="B586" s="911"/>
      <c r="C586" s="911"/>
      <c r="D586" s="911"/>
      <c r="E586" s="911"/>
      <c r="F586" s="911"/>
      <c r="G586" s="911"/>
      <c r="H586" s="911"/>
      <c r="I586" s="911"/>
      <c r="J586" s="911"/>
      <c r="K586" s="911"/>
      <c r="L586" s="911"/>
      <c r="M586" s="912"/>
      <c r="N586" s="912"/>
      <c r="O586" s="912"/>
    </row>
    <row r="587" spans="1:15" ht="15.75" customHeight="1">
      <c r="A587" s="911"/>
      <c r="B587" s="911"/>
      <c r="C587" s="911"/>
      <c r="D587" s="911"/>
      <c r="E587" s="911"/>
      <c r="F587" s="911"/>
      <c r="G587" s="911"/>
      <c r="H587" s="911"/>
      <c r="I587" s="911"/>
      <c r="J587" s="911"/>
      <c r="K587" s="911"/>
      <c r="L587" s="911"/>
      <c r="M587" s="912"/>
      <c r="N587" s="912"/>
      <c r="O587" s="912"/>
    </row>
    <row r="588" spans="1:15" ht="15.75" customHeight="1">
      <c r="A588" s="911"/>
      <c r="B588" s="911"/>
      <c r="C588" s="911"/>
      <c r="D588" s="911"/>
      <c r="E588" s="911"/>
      <c r="F588" s="911"/>
      <c r="G588" s="911"/>
      <c r="H588" s="911"/>
      <c r="I588" s="911"/>
      <c r="J588" s="911"/>
      <c r="K588" s="911"/>
      <c r="L588" s="911"/>
      <c r="M588" s="912"/>
      <c r="N588" s="912"/>
      <c r="O588" s="912"/>
    </row>
    <row r="589" spans="1:15" ht="15.75" customHeight="1">
      <c r="A589" s="911"/>
      <c r="B589" s="911"/>
      <c r="C589" s="911"/>
      <c r="D589" s="911"/>
      <c r="E589" s="911"/>
      <c r="F589" s="911"/>
      <c r="G589" s="911"/>
      <c r="H589" s="911"/>
      <c r="I589" s="911"/>
      <c r="J589" s="911"/>
      <c r="K589" s="911"/>
      <c r="L589" s="911"/>
      <c r="M589" s="912"/>
      <c r="N589" s="912"/>
      <c r="O589" s="912"/>
    </row>
    <row r="590" spans="1:15" ht="15.75" customHeight="1">
      <c r="A590" s="911"/>
      <c r="B590" s="911"/>
      <c r="C590" s="911"/>
      <c r="D590" s="911"/>
      <c r="E590" s="911"/>
      <c r="F590" s="911"/>
      <c r="G590" s="911"/>
      <c r="H590" s="911"/>
      <c r="I590" s="911"/>
      <c r="J590" s="911"/>
      <c r="K590" s="911"/>
      <c r="L590" s="911"/>
      <c r="M590" s="912"/>
      <c r="N590" s="912"/>
      <c r="O590" s="912"/>
    </row>
    <row r="591" spans="1:15" ht="15.75" customHeight="1">
      <c r="A591" s="911"/>
      <c r="B591" s="911"/>
      <c r="C591" s="911"/>
      <c r="D591" s="911"/>
      <c r="E591" s="911"/>
      <c r="F591" s="911"/>
      <c r="G591" s="911"/>
      <c r="H591" s="911"/>
      <c r="I591" s="911"/>
      <c r="J591" s="911"/>
      <c r="K591" s="911"/>
      <c r="L591" s="911"/>
      <c r="M591" s="912"/>
      <c r="N591" s="912"/>
      <c r="O591" s="912"/>
    </row>
    <row r="592" spans="1:15" ht="15.75" customHeight="1">
      <c r="A592" s="911"/>
      <c r="B592" s="911"/>
      <c r="C592" s="911"/>
      <c r="D592" s="911"/>
      <c r="E592" s="911"/>
      <c r="F592" s="911"/>
      <c r="G592" s="911"/>
      <c r="H592" s="911"/>
      <c r="I592" s="911"/>
      <c r="J592" s="911"/>
      <c r="K592" s="911"/>
      <c r="L592" s="911"/>
      <c r="M592" s="912"/>
      <c r="N592" s="912"/>
      <c r="O592" s="912"/>
    </row>
    <row r="593" spans="1:15" ht="15.75" customHeight="1">
      <c r="A593" s="911"/>
      <c r="B593" s="911"/>
      <c r="C593" s="911"/>
      <c r="D593" s="911"/>
      <c r="E593" s="911"/>
      <c r="F593" s="911"/>
      <c r="G593" s="911"/>
      <c r="H593" s="911"/>
      <c r="I593" s="911"/>
      <c r="J593" s="911"/>
      <c r="K593" s="911"/>
      <c r="L593" s="911"/>
      <c r="M593" s="912"/>
      <c r="N593" s="912"/>
      <c r="O593" s="912"/>
    </row>
    <row r="594" spans="1:15" ht="15.75" customHeight="1">
      <c r="A594" s="911"/>
      <c r="B594" s="911"/>
      <c r="C594" s="911"/>
      <c r="D594" s="911"/>
      <c r="E594" s="911"/>
      <c r="F594" s="911"/>
      <c r="G594" s="911"/>
      <c r="H594" s="911"/>
      <c r="I594" s="911"/>
      <c r="J594" s="911"/>
      <c r="K594" s="911"/>
      <c r="L594" s="911"/>
      <c r="M594" s="912"/>
      <c r="N594" s="912"/>
      <c r="O594" s="912"/>
    </row>
    <row r="595" spans="1:15" ht="15.75" customHeight="1">
      <c r="A595" s="911"/>
      <c r="B595" s="911"/>
      <c r="C595" s="911"/>
      <c r="D595" s="911"/>
      <c r="E595" s="911"/>
      <c r="F595" s="911"/>
      <c r="G595" s="911"/>
      <c r="H595" s="911"/>
      <c r="I595" s="911"/>
      <c r="J595" s="911"/>
      <c r="K595" s="911"/>
      <c r="L595" s="911"/>
      <c r="M595" s="912"/>
      <c r="N595" s="912"/>
      <c r="O595" s="912"/>
    </row>
    <row r="596" spans="1:15" ht="15.75" customHeight="1">
      <c r="A596" s="911"/>
      <c r="B596" s="911"/>
      <c r="C596" s="911"/>
      <c r="D596" s="911"/>
      <c r="E596" s="911"/>
      <c r="F596" s="911"/>
      <c r="G596" s="911"/>
      <c r="H596" s="911"/>
      <c r="I596" s="911"/>
      <c r="J596" s="911"/>
      <c r="K596" s="911"/>
      <c r="L596" s="911"/>
      <c r="M596" s="912"/>
      <c r="N596" s="912"/>
      <c r="O596" s="912"/>
    </row>
    <row r="597" spans="1:15" ht="15.75" customHeight="1">
      <c r="A597" s="911"/>
      <c r="B597" s="911"/>
      <c r="C597" s="911"/>
      <c r="D597" s="911"/>
      <c r="E597" s="911"/>
      <c r="F597" s="911"/>
      <c r="G597" s="911"/>
      <c r="H597" s="911"/>
      <c r="I597" s="911"/>
      <c r="J597" s="911"/>
      <c r="K597" s="911"/>
      <c r="L597" s="911"/>
      <c r="M597" s="912"/>
      <c r="N597" s="912"/>
      <c r="O597" s="912"/>
    </row>
    <row r="598" spans="1:15" ht="15.75" customHeight="1">
      <c r="A598" s="911"/>
      <c r="B598" s="911"/>
      <c r="C598" s="911"/>
      <c r="D598" s="911"/>
      <c r="E598" s="911"/>
      <c r="F598" s="911"/>
      <c r="G598" s="911"/>
      <c r="H598" s="911"/>
      <c r="I598" s="911"/>
      <c r="J598" s="911"/>
      <c r="K598" s="911"/>
      <c r="L598" s="911"/>
      <c r="M598" s="912"/>
      <c r="N598" s="912"/>
      <c r="O598" s="912"/>
    </row>
    <row r="599" spans="1:15" ht="15.75" customHeight="1">
      <c r="A599" s="911"/>
      <c r="B599" s="911"/>
      <c r="C599" s="911"/>
      <c r="D599" s="911"/>
      <c r="E599" s="911"/>
      <c r="F599" s="911"/>
      <c r="G599" s="911"/>
      <c r="H599" s="911"/>
      <c r="I599" s="911"/>
      <c r="J599" s="911"/>
      <c r="K599" s="911"/>
      <c r="L599" s="911"/>
      <c r="M599" s="912"/>
      <c r="N599" s="912"/>
      <c r="O599" s="912"/>
    </row>
    <row r="600" spans="1:15" ht="15.75" customHeight="1">
      <c r="A600" s="911"/>
      <c r="B600" s="911"/>
      <c r="C600" s="911"/>
      <c r="D600" s="911"/>
      <c r="E600" s="911"/>
      <c r="F600" s="911"/>
      <c r="G600" s="911"/>
      <c r="H600" s="911"/>
      <c r="I600" s="911"/>
      <c r="J600" s="911"/>
      <c r="K600" s="911"/>
      <c r="L600" s="911"/>
      <c r="M600" s="912"/>
      <c r="N600" s="912"/>
      <c r="O600" s="912"/>
    </row>
    <row r="601" spans="1:15" ht="15.75" customHeight="1">
      <c r="A601" s="911"/>
      <c r="B601" s="911"/>
      <c r="C601" s="911"/>
      <c r="D601" s="911"/>
      <c r="E601" s="911"/>
      <c r="F601" s="911"/>
      <c r="G601" s="911"/>
      <c r="H601" s="911"/>
      <c r="I601" s="911"/>
      <c r="J601" s="911"/>
      <c r="K601" s="911"/>
      <c r="L601" s="911"/>
      <c r="M601" s="912"/>
      <c r="N601" s="912"/>
      <c r="O601" s="912"/>
    </row>
    <row r="602" spans="1:15" ht="15.75" customHeight="1">
      <c r="A602" s="911"/>
      <c r="B602" s="911"/>
      <c r="C602" s="911"/>
      <c r="D602" s="911"/>
      <c r="E602" s="911"/>
      <c r="F602" s="911"/>
      <c r="G602" s="911"/>
      <c r="H602" s="911"/>
      <c r="I602" s="911"/>
      <c r="J602" s="911"/>
      <c r="K602" s="911"/>
      <c r="L602" s="911"/>
      <c r="M602" s="912"/>
      <c r="N602" s="912"/>
      <c r="O602" s="912"/>
    </row>
    <row r="603" spans="1:15" ht="15.75" customHeight="1">
      <c r="A603" s="911"/>
      <c r="B603" s="911"/>
      <c r="C603" s="911"/>
      <c r="D603" s="911"/>
      <c r="E603" s="911"/>
      <c r="F603" s="911"/>
      <c r="G603" s="911"/>
      <c r="H603" s="911"/>
      <c r="I603" s="911"/>
      <c r="J603" s="911"/>
      <c r="K603" s="911"/>
      <c r="L603" s="911"/>
      <c r="M603" s="912"/>
      <c r="N603" s="912"/>
      <c r="O603" s="912"/>
    </row>
    <row r="604" spans="1:15" ht="15.75" customHeight="1">
      <c r="A604" s="911"/>
      <c r="B604" s="911"/>
      <c r="C604" s="911"/>
      <c r="D604" s="911"/>
      <c r="E604" s="911"/>
      <c r="F604" s="911"/>
      <c r="G604" s="911"/>
      <c r="H604" s="911"/>
      <c r="I604" s="911"/>
      <c r="J604" s="911"/>
      <c r="K604" s="911"/>
      <c r="L604" s="911"/>
      <c r="M604" s="912"/>
      <c r="N604" s="912"/>
      <c r="O604" s="912"/>
    </row>
    <row r="605" spans="1:15" ht="15.75" customHeight="1">
      <c r="A605" s="911"/>
      <c r="B605" s="911"/>
      <c r="C605" s="911"/>
      <c r="D605" s="911"/>
      <c r="E605" s="911"/>
      <c r="F605" s="911"/>
      <c r="G605" s="911"/>
      <c r="H605" s="911"/>
      <c r="I605" s="911"/>
      <c r="J605" s="911"/>
      <c r="K605" s="911"/>
      <c r="L605" s="911"/>
      <c r="M605" s="912"/>
      <c r="N605" s="912"/>
      <c r="O605" s="912"/>
    </row>
    <row r="606" spans="1:15" ht="15.75" customHeight="1">
      <c r="A606" s="911"/>
      <c r="B606" s="911"/>
      <c r="C606" s="911"/>
      <c r="D606" s="911"/>
      <c r="E606" s="911"/>
      <c r="F606" s="911"/>
      <c r="G606" s="911"/>
      <c r="H606" s="911"/>
      <c r="I606" s="911"/>
      <c r="J606" s="911"/>
      <c r="K606" s="911"/>
      <c r="L606" s="911"/>
      <c r="M606" s="912"/>
      <c r="N606" s="912"/>
      <c r="O606" s="912"/>
    </row>
    <row r="607" spans="1:15" ht="15.75" customHeight="1">
      <c r="A607" s="911"/>
      <c r="B607" s="911"/>
      <c r="C607" s="911"/>
      <c r="D607" s="911"/>
      <c r="E607" s="911"/>
      <c r="F607" s="911"/>
      <c r="G607" s="911"/>
      <c r="H607" s="911"/>
      <c r="I607" s="911"/>
      <c r="J607" s="911"/>
      <c r="K607" s="911"/>
      <c r="L607" s="911"/>
      <c r="M607" s="912"/>
      <c r="N607" s="912"/>
      <c r="O607" s="912"/>
    </row>
    <row r="608" spans="1:15" ht="15.75" customHeight="1">
      <c r="A608" s="911"/>
      <c r="B608" s="911"/>
      <c r="C608" s="911"/>
      <c r="D608" s="911"/>
      <c r="E608" s="911"/>
      <c r="F608" s="911"/>
      <c r="G608" s="911"/>
      <c r="H608" s="911"/>
      <c r="I608" s="911"/>
      <c r="J608" s="911"/>
      <c r="K608" s="911"/>
      <c r="L608" s="911"/>
      <c r="M608" s="912"/>
      <c r="N608" s="912"/>
      <c r="O608" s="912"/>
    </row>
    <row r="609" spans="1:15" ht="15.75" customHeight="1">
      <c r="A609" s="911"/>
      <c r="B609" s="911"/>
      <c r="C609" s="911"/>
      <c r="D609" s="911"/>
      <c r="E609" s="911"/>
      <c r="F609" s="911"/>
      <c r="G609" s="911"/>
      <c r="H609" s="911"/>
      <c r="I609" s="911"/>
      <c r="J609" s="911"/>
      <c r="K609" s="911"/>
      <c r="L609" s="911"/>
      <c r="M609" s="912"/>
      <c r="N609" s="912"/>
      <c r="O609" s="912"/>
    </row>
    <row r="610" spans="1:15" ht="15.75" customHeight="1">
      <c r="A610" s="911"/>
      <c r="B610" s="911"/>
      <c r="C610" s="911"/>
      <c r="D610" s="911"/>
      <c r="E610" s="911"/>
      <c r="F610" s="911"/>
      <c r="G610" s="911"/>
      <c r="H610" s="911"/>
      <c r="I610" s="911"/>
      <c r="J610" s="911"/>
      <c r="K610" s="911"/>
      <c r="L610" s="911"/>
      <c r="M610" s="912"/>
      <c r="N610" s="912"/>
      <c r="O610" s="912"/>
    </row>
    <row r="611" spans="1:15" ht="15.75" customHeight="1">
      <c r="A611" s="911"/>
      <c r="B611" s="911"/>
      <c r="C611" s="911"/>
      <c r="D611" s="911"/>
      <c r="E611" s="911"/>
      <c r="F611" s="911"/>
      <c r="G611" s="911"/>
      <c r="H611" s="911"/>
      <c r="I611" s="911"/>
      <c r="J611" s="911"/>
      <c r="K611" s="911"/>
      <c r="L611" s="911"/>
      <c r="M611" s="912"/>
      <c r="N611" s="912"/>
      <c r="O611" s="912"/>
    </row>
    <row r="612" spans="1:15" ht="15.75" customHeight="1">
      <c r="A612" s="911"/>
      <c r="B612" s="911"/>
      <c r="C612" s="911"/>
      <c r="D612" s="911"/>
      <c r="E612" s="911"/>
      <c r="F612" s="911"/>
      <c r="G612" s="911"/>
      <c r="H612" s="911"/>
      <c r="I612" s="911"/>
      <c r="J612" s="911"/>
      <c r="K612" s="911"/>
      <c r="L612" s="911"/>
      <c r="M612" s="912"/>
      <c r="N612" s="912"/>
      <c r="O612" s="912"/>
    </row>
    <row r="613" spans="1:15" ht="15.75" customHeight="1">
      <c r="A613" s="911"/>
      <c r="B613" s="911"/>
      <c r="C613" s="911"/>
      <c r="D613" s="911"/>
      <c r="E613" s="911"/>
      <c r="F613" s="911"/>
      <c r="G613" s="911"/>
      <c r="H613" s="911"/>
      <c r="I613" s="911"/>
      <c r="J613" s="911"/>
      <c r="K613" s="911"/>
      <c r="L613" s="911"/>
      <c r="M613" s="912"/>
      <c r="N613" s="912"/>
      <c r="O613" s="912"/>
    </row>
    <row r="614" spans="1:15" ht="15.75" customHeight="1">
      <c r="A614" s="911"/>
      <c r="B614" s="911"/>
      <c r="C614" s="911"/>
      <c r="D614" s="911"/>
      <c r="E614" s="911"/>
      <c r="F614" s="911"/>
      <c r="G614" s="911"/>
      <c r="H614" s="911"/>
      <c r="I614" s="911"/>
      <c r="J614" s="911"/>
      <c r="K614" s="911"/>
      <c r="L614" s="911"/>
      <c r="M614" s="912"/>
      <c r="N614" s="912"/>
      <c r="O614" s="912"/>
    </row>
    <row r="615" spans="1:15" ht="15.75" customHeight="1">
      <c r="A615" s="911"/>
      <c r="B615" s="911"/>
      <c r="C615" s="911"/>
      <c r="D615" s="911"/>
      <c r="E615" s="911"/>
      <c r="F615" s="911"/>
      <c r="G615" s="911"/>
      <c r="H615" s="911"/>
      <c r="I615" s="911"/>
      <c r="J615" s="911"/>
      <c r="K615" s="911"/>
      <c r="L615" s="911"/>
      <c r="M615" s="912"/>
      <c r="N615" s="912"/>
      <c r="O615" s="912"/>
    </row>
    <row r="616" spans="1:15" ht="15.75" customHeight="1">
      <c r="A616" s="911"/>
      <c r="B616" s="911"/>
      <c r="C616" s="911"/>
      <c r="D616" s="911"/>
      <c r="E616" s="911"/>
      <c r="F616" s="911"/>
      <c r="G616" s="911"/>
      <c r="H616" s="911"/>
      <c r="I616" s="911"/>
      <c r="J616" s="911"/>
      <c r="K616" s="911"/>
      <c r="L616" s="911"/>
      <c r="M616" s="912"/>
      <c r="N616" s="912"/>
      <c r="O616" s="912"/>
    </row>
    <row r="617" spans="1:15" ht="15.75" customHeight="1">
      <c r="A617" s="911"/>
      <c r="B617" s="911"/>
      <c r="C617" s="911"/>
      <c r="D617" s="911"/>
      <c r="E617" s="911"/>
      <c r="F617" s="911"/>
      <c r="G617" s="911"/>
      <c r="H617" s="911"/>
      <c r="I617" s="911"/>
      <c r="J617" s="911"/>
      <c r="K617" s="911"/>
      <c r="L617" s="911"/>
      <c r="M617" s="912"/>
      <c r="N617" s="912"/>
      <c r="O617" s="912"/>
    </row>
    <row r="618" spans="1:15" ht="15.75" customHeight="1">
      <c r="A618" s="911"/>
      <c r="B618" s="911"/>
      <c r="C618" s="911"/>
      <c r="D618" s="911"/>
      <c r="E618" s="911"/>
      <c r="F618" s="911"/>
      <c r="G618" s="911"/>
      <c r="H618" s="911"/>
      <c r="I618" s="911"/>
      <c r="J618" s="911"/>
      <c r="K618" s="911"/>
      <c r="L618" s="911"/>
      <c r="M618" s="912"/>
      <c r="N618" s="912"/>
      <c r="O618" s="912"/>
    </row>
    <row r="619" spans="1:15" ht="15.75" customHeight="1">
      <c r="A619" s="911"/>
      <c r="B619" s="911"/>
      <c r="C619" s="911"/>
      <c r="D619" s="911"/>
      <c r="E619" s="911"/>
      <c r="F619" s="911"/>
      <c r="G619" s="911"/>
      <c r="H619" s="911"/>
      <c r="I619" s="911"/>
      <c r="J619" s="911"/>
      <c r="K619" s="911"/>
      <c r="L619" s="911"/>
      <c r="M619" s="912"/>
      <c r="N619" s="912"/>
      <c r="O619" s="912"/>
    </row>
    <row r="620" spans="1:15" ht="15.75" customHeight="1">
      <c r="A620" s="911"/>
      <c r="B620" s="911"/>
      <c r="C620" s="911"/>
      <c r="D620" s="911"/>
      <c r="E620" s="911"/>
      <c r="F620" s="911"/>
      <c r="G620" s="911"/>
      <c r="H620" s="911"/>
      <c r="I620" s="911"/>
      <c r="J620" s="911"/>
      <c r="K620" s="911"/>
      <c r="L620" s="911"/>
      <c r="M620" s="912"/>
      <c r="N620" s="912"/>
      <c r="O620" s="912"/>
    </row>
    <row r="621" spans="1:15" ht="15.75" customHeight="1">
      <c r="A621" s="911"/>
      <c r="B621" s="911"/>
      <c r="C621" s="911"/>
      <c r="D621" s="911"/>
      <c r="E621" s="911"/>
      <c r="F621" s="911"/>
      <c r="G621" s="911"/>
      <c r="H621" s="911"/>
      <c r="I621" s="911"/>
      <c r="J621" s="911"/>
      <c r="K621" s="911"/>
      <c r="L621" s="911"/>
      <c r="M621" s="912"/>
      <c r="N621" s="912"/>
      <c r="O621" s="912"/>
    </row>
    <row r="622" spans="1:15" ht="15.75" customHeight="1">
      <c r="A622" s="911"/>
      <c r="B622" s="911"/>
      <c r="C622" s="911"/>
      <c r="D622" s="911"/>
      <c r="E622" s="911"/>
      <c r="F622" s="911"/>
      <c r="G622" s="911"/>
      <c r="H622" s="911"/>
      <c r="I622" s="911"/>
      <c r="J622" s="911"/>
      <c r="K622" s="911"/>
      <c r="L622" s="911"/>
      <c r="M622" s="912"/>
      <c r="N622" s="912"/>
      <c r="O622" s="912"/>
    </row>
    <row r="623" spans="1:15" ht="15.75" customHeight="1">
      <c r="A623" s="911"/>
      <c r="B623" s="911"/>
      <c r="C623" s="911"/>
      <c r="D623" s="911"/>
      <c r="E623" s="911"/>
      <c r="F623" s="911"/>
      <c r="G623" s="911"/>
      <c r="H623" s="911"/>
      <c r="I623" s="911"/>
      <c r="J623" s="911"/>
      <c r="K623" s="911"/>
      <c r="L623" s="911"/>
      <c r="M623" s="912"/>
      <c r="N623" s="912"/>
      <c r="O623" s="912"/>
    </row>
    <row r="624" spans="1:15" ht="15.75" customHeight="1">
      <c r="A624" s="911"/>
      <c r="B624" s="911"/>
      <c r="C624" s="911"/>
      <c r="D624" s="911"/>
      <c r="E624" s="911"/>
      <c r="F624" s="911"/>
      <c r="G624" s="911"/>
      <c r="H624" s="911"/>
      <c r="I624" s="911"/>
      <c r="J624" s="911"/>
      <c r="K624" s="911"/>
      <c r="L624" s="911"/>
      <c r="M624" s="912"/>
      <c r="N624" s="912"/>
      <c r="O624" s="912"/>
    </row>
    <row r="625" spans="1:15" ht="15.75" customHeight="1">
      <c r="A625" s="911"/>
      <c r="B625" s="911"/>
      <c r="C625" s="911"/>
      <c r="D625" s="911"/>
      <c r="E625" s="911"/>
      <c r="F625" s="911"/>
      <c r="G625" s="911"/>
      <c r="H625" s="911"/>
      <c r="I625" s="911"/>
      <c r="J625" s="911"/>
      <c r="K625" s="911"/>
      <c r="L625" s="911"/>
      <c r="M625" s="912"/>
      <c r="N625" s="912"/>
      <c r="O625" s="912"/>
    </row>
    <row r="626" spans="1:15" ht="15.75" customHeight="1">
      <c r="A626" s="911"/>
      <c r="B626" s="911"/>
      <c r="C626" s="911"/>
      <c r="D626" s="911"/>
      <c r="E626" s="911"/>
      <c r="F626" s="911"/>
      <c r="G626" s="911"/>
      <c r="H626" s="911"/>
      <c r="I626" s="911"/>
      <c r="J626" s="911"/>
      <c r="K626" s="911"/>
      <c r="L626" s="911"/>
      <c r="M626" s="912"/>
      <c r="N626" s="912"/>
      <c r="O626" s="912"/>
    </row>
    <row r="627" spans="1:15" ht="15.75" customHeight="1">
      <c r="A627" s="911"/>
      <c r="B627" s="911"/>
      <c r="C627" s="911"/>
      <c r="D627" s="911"/>
      <c r="E627" s="911"/>
      <c r="F627" s="911"/>
      <c r="G627" s="911"/>
      <c r="H627" s="911"/>
      <c r="I627" s="911"/>
      <c r="J627" s="911"/>
      <c r="K627" s="911"/>
      <c r="L627" s="911"/>
      <c r="M627" s="912"/>
      <c r="N627" s="912"/>
      <c r="O627" s="912"/>
    </row>
    <row r="628" spans="1:15" ht="15.75" customHeight="1">
      <c r="A628" s="911"/>
      <c r="B628" s="911"/>
      <c r="C628" s="911"/>
      <c r="D628" s="911"/>
      <c r="E628" s="911"/>
      <c r="F628" s="911"/>
      <c r="G628" s="911"/>
      <c r="H628" s="911"/>
      <c r="I628" s="911"/>
      <c r="J628" s="911"/>
      <c r="K628" s="911"/>
      <c r="L628" s="911"/>
      <c r="M628" s="912"/>
      <c r="N628" s="912"/>
      <c r="O628" s="912"/>
    </row>
    <row r="629" spans="1:15" ht="15.75" customHeight="1">
      <c r="A629" s="911"/>
      <c r="B629" s="911"/>
      <c r="C629" s="911"/>
      <c r="D629" s="911"/>
      <c r="E629" s="911"/>
      <c r="F629" s="911"/>
      <c r="G629" s="911"/>
      <c r="H629" s="911"/>
      <c r="I629" s="911"/>
      <c r="J629" s="911"/>
      <c r="K629" s="911"/>
      <c r="L629" s="911"/>
      <c r="M629" s="912"/>
      <c r="N629" s="912"/>
      <c r="O629" s="912"/>
    </row>
    <row r="630" spans="1:15" ht="15.75" customHeight="1">
      <c r="A630" s="911"/>
      <c r="B630" s="911"/>
      <c r="C630" s="911"/>
      <c r="D630" s="911"/>
      <c r="E630" s="911"/>
      <c r="F630" s="911"/>
      <c r="G630" s="911"/>
      <c r="H630" s="911"/>
      <c r="I630" s="911"/>
      <c r="J630" s="911"/>
      <c r="K630" s="911"/>
      <c r="L630" s="911"/>
      <c r="M630" s="912"/>
      <c r="N630" s="912"/>
      <c r="O630" s="912"/>
    </row>
    <row r="631" spans="1:15" ht="15.75" customHeight="1">
      <c r="A631" s="911"/>
      <c r="B631" s="911"/>
      <c r="C631" s="911"/>
      <c r="D631" s="911"/>
      <c r="E631" s="911"/>
      <c r="F631" s="911"/>
      <c r="G631" s="911"/>
      <c r="H631" s="911"/>
      <c r="I631" s="911"/>
      <c r="J631" s="911"/>
      <c r="K631" s="911"/>
      <c r="L631" s="911"/>
      <c r="M631" s="912"/>
      <c r="N631" s="912"/>
      <c r="O631" s="912"/>
    </row>
    <row r="632" spans="1:15" ht="15.75" customHeight="1">
      <c r="A632" s="911"/>
      <c r="B632" s="911"/>
      <c r="C632" s="911"/>
      <c r="D632" s="911"/>
      <c r="E632" s="911"/>
      <c r="F632" s="911"/>
      <c r="G632" s="911"/>
      <c r="H632" s="911"/>
      <c r="I632" s="911"/>
      <c r="J632" s="911"/>
      <c r="K632" s="911"/>
      <c r="L632" s="911"/>
      <c r="M632" s="912"/>
      <c r="N632" s="912"/>
      <c r="O632" s="912"/>
    </row>
    <row r="633" spans="1:15" ht="15.75" customHeight="1">
      <c r="A633" s="911"/>
      <c r="B633" s="911"/>
      <c r="C633" s="911"/>
      <c r="D633" s="911"/>
      <c r="E633" s="911"/>
      <c r="F633" s="911"/>
      <c r="G633" s="911"/>
      <c r="H633" s="911"/>
      <c r="I633" s="911"/>
      <c r="J633" s="911"/>
      <c r="K633" s="911"/>
      <c r="L633" s="911"/>
      <c r="M633" s="912"/>
      <c r="N633" s="912"/>
      <c r="O633" s="912"/>
    </row>
    <row r="634" spans="1:15" ht="15.75" customHeight="1">
      <c r="A634" s="911"/>
      <c r="B634" s="911"/>
      <c r="C634" s="911"/>
      <c r="D634" s="911"/>
      <c r="E634" s="911"/>
      <c r="F634" s="911"/>
      <c r="G634" s="911"/>
      <c r="H634" s="911"/>
      <c r="I634" s="911"/>
      <c r="J634" s="911"/>
      <c r="K634" s="911"/>
      <c r="L634" s="911"/>
      <c r="M634" s="912"/>
      <c r="N634" s="912"/>
      <c r="O634" s="912"/>
    </row>
    <row r="635" spans="1:15" ht="15.75" customHeight="1">
      <c r="A635" s="911"/>
      <c r="B635" s="911"/>
      <c r="C635" s="911"/>
      <c r="D635" s="911"/>
      <c r="E635" s="911"/>
      <c r="F635" s="911"/>
      <c r="G635" s="911"/>
      <c r="H635" s="911"/>
      <c r="I635" s="911"/>
      <c r="J635" s="911"/>
      <c r="K635" s="911"/>
      <c r="L635" s="911"/>
      <c r="M635" s="912"/>
      <c r="N635" s="912"/>
      <c r="O635" s="912"/>
    </row>
    <row r="636" spans="1:15" ht="15.75" customHeight="1">
      <c r="A636" s="911"/>
      <c r="B636" s="911"/>
      <c r="C636" s="911"/>
      <c r="D636" s="911"/>
      <c r="E636" s="911"/>
      <c r="F636" s="911"/>
      <c r="G636" s="911"/>
      <c r="H636" s="911"/>
      <c r="I636" s="911"/>
      <c r="J636" s="911"/>
      <c r="K636" s="911"/>
      <c r="L636" s="911"/>
      <c r="M636" s="912"/>
      <c r="N636" s="912"/>
      <c r="O636" s="912"/>
    </row>
    <row r="637" spans="1:15" ht="15.75" customHeight="1">
      <c r="A637" s="911"/>
      <c r="B637" s="911"/>
      <c r="C637" s="911"/>
      <c r="D637" s="911"/>
      <c r="E637" s="911"/>
      <c r="F637" s="911"/>
      <c r="G637" s="911"/>
      <c r="H637" s="911"/>
      <c r="I637" s="911"/>
      <c r="J637" s="911"/>
      <c r="K637" s="911"/>
      <c r="L637" s="911"/>
      <c r="M637" s="912"/>
      <c r="N637" s="912"/>
      <c r="O637" s="912"/>
    </row>
    <row r="638" spans="1:15" ht="15.75" customHeight="1">
      <c r="A638" s="911"/>
      <c r="B638" s="911"/>
      <c r="C638" s="911"/>
      <c r="D638" s="911"/>
      <c r="E638" s="911"/>
      <c r="F638" s="911"/>
      <c r="G638" s="911"/>
      <c r="H638" s="911"/>
      <c r="I638" s="911"/>
      <c r="J638" s="911"/>
      <c r="K638" s="911"/>
      <c r="L638" s="911"/>
      <c r="M638" s="912"/>
      <c r="N638" s="912"/>
      <c r="O638" s="912"/>
    </row>
    <row r="639" spans="1:15" ht="15.75" customHeight="1">
      <c r="A639" s="911"/>
      <c r="B639" s="911"/>
      <c r="C639" s="911"/>
      <c r="D639" s="911"/>
      <c r="E639" s="911"/>
      <c r="F639" s="911"/>
      <c r="G639" s="911"/>
      <c r="H639" s="911"/>
      <c r="I639" s="911"/>
      <c r="J639" s="911"/>
      <c r="K639" s="911"/>
      <c r="L639" s="911"/>
      <c r="M639" s="912"/>
      <c r="N639" s="912"/>
      <c r="O639" s="912"/>
    </row>
    <row r="640" spans="1:15" ht="15.75" customHeight="1">
      <c r="A640" s="911"/>
      <c r="B640" s="911"/>
      <c r="C640" s="911"/>
      <c r="D640" s="911"/>
      <c r="E640" s="911"/>
      <c r="F640" s="911"/>
      <c r="G640" s="911"/>
      <c r="H640" s="911"/>
      <c r="I640" s="911"/>
      <c r="J640" s="911"/>
      <c r="K640" s="911"/>
      <c r="L640" s="911"/>
      <c r="M640" s="912"/>
      <c r="N640" s="912"/>
      <c r="O640" s="912"/>
    </row>
    <row r="641" spans="1:15" ht="15.75" customHeight="1">
      <c r="A641" s="911"/>
      <c r="B641" s="911"/>
      <c r="C641" s="911"/>
      <c r="D641" s="911"/>
      <c r="E641" s="911"/>
      <c r="F641" s="911"/>
      <c r="G641" s="911"/>
      <c r="H641" s="911"/>
      <c r="I641" s="911"/>
      <c r="J641" s="911"/>
      <c r="K641" s="911"/>
      <c r="L641" s="911"/>
      <c r="M641" s="912"/>
      <c r="N641" s="912"/>
      <c r="O641" s="912"/>
    </row>
    <row r="642" spans="1:15" ht="15.75" customHeight="1">
      <c r="A642" s="911"/>
      <c r="B642" s="911"/>
      <c r="C642" s="911"/>
      <c r="D642" s="911"/>
      <c r="E642" s="911"/>
      <c r="F642" s="911"/>
      <c r="G642" s="911"/>
      <c r="H642" s="911"/>
      <c r="I642" s="911"/>
      <c r="J642" s="911"/>
      <c r="K642" s="911"/>
      <c r="L642" s="911"/>
      <c r="M642" s="912"/>
      <c r="N642" s="912"/>
      <c r="O642" s="912"/>
    </row>
    <row r="643" spans="1:15" ht="15.75" customHeight="1">
      <c r="A643" s="911"/>
      <c r="B643" s="911"/>
      <c r="C643" s="911"/>
      <c r="D643" s="911"/>
      <c r="E643" s="911"/>
      <c r="F643" s="911"/>
      <c r="G643" s="911"/>
      <c r="H643" s="911"/>
      <c r="I643" s="911"/>
      <c r="J643" s="911"/>
      <c r="K643" s="911"/>
      <c r="L643" s="911"/>
      <c r="M643" s="912"/>
      <c r="N643" s="912"/>
      <c r="O643" s="912"/>
    </row>
    <row r="644" spans="1:15" ht="15.75" customHeight="1">
      <c r="A644" s="911"/>
      <c r="B644" s="911"/>
      <c r="C644" s="911"/>
      <c r="D644" s="911"/>
      <c r="E644" s="911"/>
      <c r="F644" s="911"/>
      <c r="G644" s="911"/>
      <c r="H644" s="911"/>
      <c r="I644" s="911"/>
      <c r="J644" s="911"/>
      <c r="K644" s="911"/>
      <c r="L644" s="911"/>
      <c r="M644" s="912"/>
      <c r="N644" s="912"/>
      <c r="O644" s="912"/>
    </row>
    <row r="645" spans="1:15" ht="15.75" customHeight="1">
      <c r="A645" s="911"/>
      <c r="B645" s="911"/>
      <c r="C645" s="911"/>
      <c r="D645" s="911"/>
      <c r="E645" s="911"/>
      <c r="F645" s="911"/>
      <c r="G645" s="911"/>
      <c r="H645" s="911"/>
      <c r="I645" s="911"/>
      <c r="J645" s="911"/>
      <c r="K645" s="911"/>
      <c r="L645" s="911"/>
      <c r="M645" s="912"/>
      <c r="N645" s="912"/>
      <c r="O645" s="912"/>
    </row>
    <row r="646" spans="1:15" ht="15.75" customHeight="1">
      <c r="A646" s="911"/>
      <c r="B646" s="911"/>
      <c r="C646" s="911"/>
      <c r="D646" s="911"/>
      <c r="E646" s="911"/>
      <c r="F646" s="911"/>
      <c r="G646" s="911"/>
      <c r="H646" s="911"/>
      <c r="I646" s="911"/>
      <c r="J646" s="911"/>
      <c r="K646" s="911"/>
      <c r="L646" s="911"/>
      <c r="M646" s="912"/>
      <c r="N646" s="912"/>
      <c r="O646" s="912"/>
    </row>
    <row r="647" spans="1:15" ht="15.75" customHeight="1">
      <c r="A647" s="911"/>
      <c r="B647" s="911"/>
      <c r="C647" s="911"/>
      <c r="D647" s="911"/>
      <c r="E647" s="911"/>
      <c r="F647" s="911"/>
      <c r="G647" s="911"/>
      <c r="H647" s="911"/>
      <c r="I647" s="911"/>
      <c r="J647" s="911"/>
      <c r="K647" s="911"/>
      <c r="L647" s="911"/>
      <c r="M647" s="912"/>
      <c r="N647" s="912"/>
      <c r="O647" s="912"/>
    </row>
    <row r="648" spans="1:15" ht="15.75" customHeight="1">
      <c r="A648" s="911"/>
      <c r="B648" s="911"/>
      <c r="C648" s="911"/>
      <c r="D648" s="911"/>
      <c r="E648" s="911"/>
      <c r="F648" s="911"/>
      <c r="G648" s="911"/>
      <c r="H648" s="911"/>
      <c r="I648" s="911"/>
      <c r="J648" s="911"/>
      <c r="K648" s="911"/>
      <c r="L648" s="911"/>
      <c r="M648" s="912"/>
      <c r="N648" s="912"/>
      <c r="O648" s="912"/>
    </row>
    <row r="649" spans="1:15" ht="15.75" customHeight="1">
      <c r="A649" s="911"/>
      <c r="B649" s="911"/>
      <c r="C649" s="911"/>
      <c r="D649" s="911"/>
      <c r="E649" s="911"/>
      <c r="F649" s="911"/>
      <c r="G649" s="911"/>
      <c r="H649" s="911"/>
      <c r="I649" s="911"/>
      <c r="J649" s="911"/>
      <c r="K649" s="911"/>
      <c r="L649" s="911"/>
      <c r="M649" s="912"/>
      <c r="N649" s="912"/>
      <c r="O649" s="912"/>
    </row>
    <row r="650" spans="1:15" ht="15.75" customHeight="1">
      <c r="A650" s="911"/>
      <c r="B650" s="911"/>
      <c r="C650" s="911"/>
      <c r="D650" s="911"/>
      <c r="E650" s="911"/>
      <c r="F650" s="911"/>
      <c r="G650" s="911"/>
      <c r="H650" s="911"/>
      <c r="I650" s="911"/>
      <c r="J650" s="911"/>
      <c r="K650" s="911"/>
      <c r="L650" s="911"/>
      <c r="M650" s="912"/>
      <c r="N650" s="912"/>
      <c r="O650" s="912"/>
    </row>
    <row r="651" spans="1:15" ht="15.75" customHeight="1">
      <c r="A651" s="911"/>
      <c r="B651" s="911"/>
      <c r="C651" s="911"/>
      <c r="D651" s="911"/>
      <c r="E651" s="911"/>
      <c r="F651" s="911"/>
      <c r="G651" s="911"/>
      <c r="H651" s="911"/>
      <c r="I651" s="911"/>
      <c r="J651" s="911"/>
      <c r="K651" s="911"/>
      <c r="L651" s="911"/>
      <c r="M651" s="912"/>
      <c r="N651" s="912"/>
      <c r="O651" s="912"/>
    </row>
    <row r="652" spans="1:15" ht="15.75" customHeight="1">
      <c r="A652" s="911"/>
      <c r="B652" s="911"/>
      <c r="C652" s="911"/>
      <c r="D652" s="911"/>
      <c r="E652" s="911"/>
      <c r="F652" s="911"/>
      <c r="G652" s="911"/>
      <c r="H652" s="911"/>
      <c r="I652" s="911"/>
      <c r="J652" s="911"/>
      <c r="K652" s="911"/>
      <c r="L652" s="911"/>
      <c r="M652" s="912"/>
      <c r="N652" s="912"/>
      <c r="O652" s="912"/>
    </row>
    <row r="653" spans="1:15" ht="15.75" customHeight="1">
      <c r="A653" s="911"/>
      <c r="B653" s="911"/>
      <c r="C653" s="911"/>
      <c r="D653" s="911"/>
      <c r="E653" s="911"/>
      <c r="F653" s="911"/>
      <c r="G653" s="911"/>
      <c r="H653" s="911"/>
      <c r="I653" s="911"/>
      <c r="J653" s="911"/>
      <c r="K653" s="911"/>
      <c r="L653" s="911"/>
      <c r="M653" s="912"/>
      <c r="N653" s="912"/>
      <c r="O653" s="912"/>
    </row>
    <row r="654" spans="1:15" ht="15.75" customHeight="1">
      <c r="A654" s="911"/>
      <c r="B654" s="911"/>
      <c r="C654" s="911"/>
      <c r="D654" s="911"/>
      <c r="E654" s="911"/>
      <c r="F654" s="911"/>
      <c r="G654" s="911"/>
      <c r="H654" s="911"/>
      <c r="I654" s="911"/>
      <c r="J654" s="911"/>
      <c r="K654" s="911"/>
      <c r="L654" s="911"/>
      <c r="M654" s="912"/>
      <c r="N654" s="912"/>
      <c r="O654" s="912"/>
    </row>
    <row r="655" spans="1:15" ht="15.75" customHeight="1">
      <c r="A655" s="911"/>
      <c r="B655" s="911"/>
      <c r="C655" s="911"/>
      <c r="D655" s="911"/>
      <c r="E655" s="911"/>
      <c r="F655" s="911"/>
      <c r="G655" s="911"/>
      <c r="H655" s="911"/>
      <c r="I655" s="911"/>
      <c r="J655" s="911"/>
      <c r="K655" s="911"/>
      <c r="L655" s="911"/>
      <c r="M655" s="912"/>
      <c r="N655" s="912"/>
      <c r="O655" s="912"/>
    </row>
    <row r="656" spans="1:15" ht="15.75" customHeight="1">
      <c r="A656" s="911"/>
      <c r="B656" s="911"/>
      <c r="C656" s="911"/>
      <c r="D656" s="911"/>
      <c r="E656" s="911"/>
      <c r="F656" s="911"/>
      <c r="G656" s="911"/>
      <c r="H656" s="911"/>
      <c r="I656" s="911"/>
      <c r="J656" s="911"/>
      <c r="K656" s="911"/>
      <c r="L656" s="911"/>
      <c r="M656" s="912"/>
      <c r="N656" s="912"/>
      <c r="O656" s="912"/>
    </row>
    <row r="657" spans="1:15" ht="15.75" customHeight="1">
      <c r="A657" s="911"/>
      <c r="B657" s="911"/>
      <c r="C657" s="911"/>
      <c r="D657" s="911"/>
      <c r="E657" s="911"/>
      <c r="F657" s="911"/>
      <c r="G657" s="911"/>
      <c r="H657" s="911"/>
      <c r="I657" s="911"/>
      <c r="J657" s="911"/>
      <c r="K657" s="911"/>
      <c r="L657" s="911"/>
      <c r="M657" s="912"/>
      <c r="N657" s="912"/>
      <c r="O657" s="912"/>
    </row>
    <row r="658" spans="1:15" ht="15.75" customHeight="1">
      <c r="A658" s="911"/>
      <c r="B658" s="911"/>
      <c r="C658" s="911"/>
      <c r="D658" s="911"/>
      <c r="E658" s="911"/>
      <c r="F658" s="911"/>
      <c r="G658" s="911"/>
      <c r="H658" s="911"/>
      <c r="I658" s="911"/>
      <c r="J658" s="911"/>
      <c r="K658" s="911"/>
      <c r="L658" s="911"/>
      <c r="M658" s="912"/>
      <c r="N658" s="912"/>
      <c r="O658" s="912"/>
    </row>
    <row r="659" spans="1:15" ht="15.75" customHeight="1">
      <c r="A659" s="911"/>
      <c r="B659" s="911"/>
      <c r="C659" s="911"/>
      <c r="D659" s="911"/>
      <c r="E659" s="911"/>
      <c r="F659" s="911"/>
      <c r="G659" s="911"/>
      <c r="H659" s="911"/>
      <c r="I659" s="911"/>
      <c r="J659" s="911"/>
      <c r="K659" s="911"/>
      <c r="L659" s="911"/>
      <c r="M659" s="912"/>
      <c r="N659" s="912"/>
      <c r="O659" s="912"/>
    </row>
    <row r="660" spans="1:15" ht="15.75" customHeight="1">
      <c r="A660" s="911"/>
      <c r="B660" s="911"/>
      <c r="C660" s="911"/>
      <c r="D660" s="911"/>
      <c r="E660" s="911"/>
      <c r="F660" s="911"/>
      <c r="G660" s="911"/>
      <c r="H660" s="911"/>
      <c r="I660" s="911"/>
      <c r="J660" s="911"/>
      <c r="K660" s="911"/>
      <c r="L660" s="911"/>
      <c r="M660" s="912"/>
      <c r="N660" s="912"/>
      <c r="O660" s="912"/>
    </row>
    <row r="661" spans="1:15" ht="15.75" customHeight="1">
      <c r="A661" s="911"/>
      <c r="B661" s="911"/>
      <c r="C661" s="911"/>
      <c r="D661" s="911"/>
      <c r="E661" s="911"/>
      <c r="F661" s="911"/>
      <c r="G661" s="911"/>
      <c r="H661" s="911"/>
      <c r="I661" s="911"/>
      <c r="J661" s="911"/>
      <c r="K661" s="911"/>
      <c r="L661" s="911"/>
      <c r="M661" s="912"/>
      <c r="N661" s="912"/>
      <c r="O661" s="912"/>
    </row>
    <row r="662" spans="1:15" ht="15.75" customHeight="1">
      <c r="A662" s="911"/>
      <c r="B662" s="911"/>
      <c r="C662" s="911"/>
      <c r="D662" s="911"/>
      <c r="E662" s="911"/>
      <c r="F662" s="911"/>
      <c r="G662" s="911"/>
      <c r="H662" s="911"/>
      <c r="I662" s="911"/>
      <c r="J662" s="911"/>
      <c r="K662" s="911"/>
      <c r="L662" s="911"/>
      <c r="M662" s="912"/>
      <c r="N662" s="912"/>
      <c r="O662" s="912"/>
    </row>
    <row r="663" spans="1:15" ht="15.75" customHeight="1">
      <c r="A663" s="911"/>
      <c r="B663" s="911"/>
      <c r="C663" s="911"/>
      <c r="D663" s="911"/>
      <c r="E663" s="911"/>
      <c r="F663" s="911"/>
      <c r="G663" s="911"/>
      <c r="H663" s="911"/>
      <c r="I663" s="911"/>
      <c r="J663" s="911"/>
      <c r="K663" s="911"/>
      <c r="L663" s="911"/>
      <c r="M663" s="912"/>
      <c r="N663" s="912"/>
      <c r="O663" s="912"/>
    </row>
    <row r="664" spans="1:15" ht="15.75" customHeight="1">
      <c r="A664" s="911"/>
      <c r="B664" s="911"/>
      <c r="C664" s="911"/>
      <c r="D664" s="911"/>
      <c r="E664" s="911"/>
      <c r="F664" s="911"/>
      <c r="G664" s="911"/>
      <c r="H664" s="911"/>
      <c r="I664" s="911"/>
      <c r="J664" s="911"/>
      <c r="K664" s="911"/>
      <c r="L664" s="911"/>
      <c r="M664" s="912"/>
      <c r="N664" s="912"/>
      <c r="O664" s="912"/>
    </row>
    <row r="665" spans="1:15" ht="15.75" customHeight="1">
      <c r="A665" s="911"/>
      <c r="B665" s="911"/>
      <c r="C665" s="911"/>
      <c r="D665" s="911"/>
      <c r="E665" s="911"/>
      <c r="F665" s="911"/>
      <c r="G665" s="911"/>
      <c r="H665" s="911"/>
      <c r="I665" s="911"/>
      <c r="J665" s="911"/>
      <c r="K665" s="911"/>
      <c r="L665" s="911"/>
      <c r="M665" s="912"/>
      <c r="N665" s="912"/>
      <c r="O665" s="912"/>
    </row>
    <row r="666" spans="1:15" ht="15.75" customHeight="1">
      <c r="A666" s="911"/>
      <c r="B666" s="911"/>
      <c r="C666" s="911"/>
      <c r="D666" s="911"/>
      <c r="E666" s="911"/>
      <c r="F666" s="911"/>
      <c r="G666" s="911"/>
      <c r="H666" s="911"/>
      <c r="I666" s="911"/>
      <c r="J666" s="911"/>
      <c r="K666" s="911"/>
      <c r="L666" s="911"/>
      <c r="M666" s="912"/>
      <c r="N666" s="912"/>
      <c r="O666" s="912"/>
    </row>
    <row r="667" spans="1:15" ht="15.75" customHeight="1">
      <c r="A667" s="911"/>
      <c r="B667" s="911"/>
      <c r="C667" s="911"/>
      <c r="D667" s="911"/>
      <c r="E667" s="911"/>
      <c r="F667" s="911"/>
      <c r="G667" s="911"/>
      <c r="H667" s="911"/>
      <c r="I667" s="911"/>
      <c r="J667" s="911"/>
      <c r="K667" s="911"/>
      <c r="L667" s="911"/>
      <c r="M667" s="912"/>
      <c r="N667" s="912"/>
      <c r="O667" s="912"/>
    </row>
    <row r="668" spans="1:15" ht="15.75" customHeight="1">
      <c r="A668" s="911"/>
      <c r="B668" s="911"/>
      <c r="C668" s="911"/>
      <c r="D668" s="911"/>
      <c r="E668" s="911"/>
      <c r="F668" s="911"/>
      <c r="G668" s="911"/>
      <c r="H668" s="911"/>
      <c r="I668" s="911"/>
      <c r="J668" s="911"/>
      <c r="K668" s="911"/>
      <c r="L668" s="911"/>
      <c r="M668" s="912"/>
      <c r="N668" s="912"/>
      <c r="O668" s="912"/>
    </row>
    <row r="669" spans="1:15" ht="15.75" customHeight="1">
      <c r="A669" s="911"/>
      <c r="B669" s="911"/>
      <c r="C669" s="911"/>
      <c r="D669" s="911"/>
      <c r="E669" s="911"/>
      <c r="F669" s="911"/>
      <c r="G669" s="911"/>
      <c r="H669" s="911"/>
      <c r="I669" s="911"/>
      <c r="J669" s="911"/>
      <c r="K669" s="911"/>
      <c r="L669" s="911"/>
      <c r="M669" s="912"/>
      <c r="N669" s="912"/>
      <c r="O669" s="912"/>
    </row>
    <row r="670" spans="1:15" ht="15.75" customHeight="1">
      <c r="A670" s="911"/>
      <c r="B670" s="911"/>
      <c r="C670" s="911"/>
      <c r="D670" s="911"/>
      <c r="E670" s="911"/>
      <c r="F670" s="911"/>
      <c r="G670" s="911"/>
      <c r="H670" s="911"/>
      <c r="I670" s="911"/>
      <c r="J670" s="911"/>
      <c r="K670" s="911"/>
      <c r="L670" s="911"/>
      <c r="M670" s="912"/>
      <c r="N670" s="912"/>
      <c r="O670" s="912"/>
    </row>
    <row r="671" spans="1:15" ht="15.75" customHeight="1">
      <c r="A671" s="911"/>
      <c r="B671" s="911"/>
      <c r="C671" s="911"/>
      <c r="D671" s="911"/>
      <c r="E671" s="911"/>
      <c r="F671" s="911"/>
      <c r="G671" s="911"/>
      <c r="H671" s="911"/>
      <c r="I671" s="911"/>
      <c r="J671" s="911"/>
      <c r="K671" s="911"/>
      <c r="L671" s="911"/>
      <c r="M671" s="912"/>
      <c r="N671" s="912"/>
      <c r="O671" s="912"/>
    </row>
    <row r="672" spans="1:15" ht="15.75" customHeight="1">
      <c r="A672" s="911"/>
      <c r="B672" s="911"/>
      <c r="C672" s="911"/>
      <c r="D672" s="911"/>
      <c r="E672" s="911"/>
      <c r="F672" s="911"/>
      <c r="G672" s="911"/>
      <c r="H672" s="911"/>
      <c r="I672" s="911"/>
      <c r="J672" s="911"/>
      <c r="K672" s="911"/>
      <c r="L672" s="911"/>
      <c r="M672" s="912"/>
      <c r="N672" s="912"/>
      <c r="O672" s="912"/>
    </row>
    <row r="673" spans="1:15" ht="15.75" customHeight="1">
      <c r="A673" s="911"/>
      <c r="B673" s="911"/>
      <c r="C673" s="911"/>
      <c r="D673" s="911"/>
      <c r="E673" s="911"/>
      <c r="F673" s="911"/>
      <c r="G673" s="911"/>
      <c r="H673" s="911"/>
      <c r="I673" s="911"/>
      <c r="J673" s="911"/>
      <c r="K673" s="911"/>
      <c r="L673" s="911"/>
      <c r="M673" s="912"/>
      <c r="N673" s="912"/>
      <c r="O673" s="912"/>
    </row>
    <row r="674" spans="1:15" ht="15.75" customHeight="1">
      <c r="A674" s="911"/>
      <c r="B674" s="911"/>
      <c r="C674" s="911"/>
      <c r="D674" s="911"/>
      <c r="E674" s="911"/>
      <c r="F674" s="911"/>
      <c r="G674" s="911"/>
      <c r="H674" s="911"/>
      <c r="I674" s="911"/>
      <c r="J674" s="911"/>
      <c r="K674" s="911"/>
      <c r="L674" s="911"/>
      <c r="M674" s="912"/>
      <c r="N674" s="912"/>
      <c r="O674" s="912"/>
    </row>
    <row r="675" spans="1:15" ht="15.75" customHeight="1">
      <c r="A675" s="911"/>
      <c r="B675" s="911"/>
      <c r="C675" s="911"/>
      <c r="D675" s="911"/>
      <c r="E675" s="911"/>
      <c r="F675" s="911"/>
      <c r="G675" s="911"/>
      <c r="H675" s="911"/>
      <c r="I675" s="911"/>
      <c r="J675" s="911"/>
      <c r="K675" s="911"/>
      <c r="L675" s="911"/>
      <c r="M675" s="912"/>
      <c r="N675" s="912"/>
      <c r="O675" s="912"/>
    </row>
    <row r="676" spans="1:15" ht="15.75" customHeight="1">
      <c r="A676" s="911"/>
      <c r="B676" s="911"/>
      <c r="C676" s="911"/>
      <c r="D676" s="911"/>
      <c r="E676" s="911"/>
      <c r="F676" s="911"/>
      <c r="G676" s="911"/>
      <c r="H676" s="911"/>
      <c r="I676" s="911"/>
      <c r="J676" s="911"/>
      <c r="K676" s="911"/>
      <c r="L676" s="911"/>
      <c r="M676" s="912"/>
      <c r="N676" s="912"/>
      <c r="O676" s="912"/>
    </row>
    <row r="677" spans="1:15" ht="15.75" customHeight="1">
      <c r="A677" s="911"/>
      <c r="B677" s="911"/>
      <c r="C677" s="911"/>
      <c r="D677" s="911"/>
      <c r="E677" s="911"/>
      <c r="F677" s="911"/>
      <c r="G677" s="911"/>
      <c r="H677" s="911"/>
      <c r="I677" s="911"/>
      <c r="J677" s="911"/>
      <c r="K677" s="911"/>
      <c r="L677" s="911"/>
      <c r="M677" s="912"/>
      <c r="N677" s="912"/>
      <c r="O677" s="912"/>
    </row>
    <row r="678" spans="1:15" ht="15.75" customHeight="1">
      <c r="A678" s="911"/>
      <c r="B678" s="911"/>
      <c r="C678" s="911"/>
      <c r="D678" s="911"/>
      <c r="E678" s="911"/>
      <c r="F678" s="911"/>
      <c r="G678" s="911"/>
      <c r="H678" s="911"/>
      <c r="I678" s="911"/>
      <c r="J678" s="911"/>
      <c r="K678" s="911"/>
      <c r="L678" s="911"/>
      <c r="M678" s="912"/>
      <c r="N678" s="912"/>
      <c r="O678" s="912"/>
    </row>
    <row r="679" spans="1:15" ht="15.75" customHeight="1">
      <c r="A679" s="911"/>
      <c r="B679" s="911"/>
      <c r="C679" s="911"/>
      <c r="D679" s="911"/>
      <c r="E679" s="911"/>
      <c r="F679" s="911"/>
      <c r="G679" s="911"/>
      <c r="H679" s="911"/>
      <c r="I679" s="911"/>
      <c r="J679" s="911"/>
      <c r="K679" s="911"/>
      <c r="L679" s="911"/>
      <c r="M679" s="912"/>
      <c r="N679" s="912"/>
      <c r="O679" s="912"/>
    </row>
    <row r="680" spans="1:15" ht="15.75" customHeight="1">
      <c r="A680" s="911"/>
      <c r="B680" s="911"/>
      <c r="C680" s="911"/>
      <c r="D680" s="911"/>
      <c r="E680" s="911"/>
      <c r="F680" s="911"/>
      <c r="G680" s="911"/>
      <c r="H680" s="911"/>
      <c r="I680" s="911"/>
      <c r="J680" s="911"/>
      <c r="K680" s="911"/>
      <c r="L680" s="911"/>
      <c r="M680" s="912"/>
      <c r="N680" s="912"/>
      <c r="O680" s="912"/>
    </row>
    <row r="681" spans="1:15" ht="15.75" customHeight="1">
      <c r="A681" s="911"/>
      <c r="B681" s="911"/>
      <c r="C681" s="911"/>
      <c r="D681" s="911"/>
      <c r="E681" s="911"/>
      <c r="F681" s="911"/>
      <c r="G681" s="911"/>
      <c r="H681" s="911"/>
      <c r="I681" s="911"/>
      <c r="J681" s="911"/>
      <c r="K681" s="911"/>
      <c r="L681" s="911"/>
      <c r="M681" s="912"/>
      <c r="N681" s="912"/>
      <c r="O681" s="912"/>
    </row>
    <row r="682" spans="1:15" ht="15.75" customHeight="1">
      <c r="A682" s="911"/>
      <c r="B682" s="911"/>
      <c r="C682" s="911"/>
      <c r="D682" s="911"/>
      <c r="E682" s="911"/>
      <c r="F682" s="911"/>
      <c r="G682" s="911"/>
      <c r="H682" s="911"/>
      <c r="I682" s="911"/>
      <c r="J682" s="911"/>
      <c r="K682" s="911"/>
      <c r="L682" s="911"/>
      <c r="M682" s="912"/>
      <c r="N682" s="912"/>
      <c r="O682" s="912"/>
    </row>
    <row r="683" spans="1:15" ht="15.75" customHeight="1">
      <c r="A683" s="911"/>
      <c r="B683" s="911"/>
      <c r="C683" s="911"/>
      <c r="D683" s="911"/>
      <c r="E683" s="911"/>
      <c r="F683" s="911"/>
      <c r="G683" s="911"/>
      <c r="H683" s="911"/>
      <c r="I683" s="911"/>
      <c r="J683" s="911"/>
      <c r="K683" s="911"/>
      <c r="L683" s="911"/>
      <c r="M683" s="912"/>
      <c r="N683" s="912"/>
      <c r="O683" s="912"/>
    </row>
    <row r="684" spans="1:15" ht="15.75" customHeight="1">
      <c r="A684" s="911"/>
      <c r="B684" s="911"/>
      <c r="C684" s="911"/>
      <c r="D684" s="911"/>
      <c r="E684" s="911"/>
      <c r="F684" s="911"/>
      <c r="G684" s="911"/>
      <c r="H684" s="911"/>
      <c r="I684" s="911"/>
      <c r="J684" s="911"/>
      <c r="K684" s="911"/>
      <c r="L684" s="911"/>
      <c r="M684" s="912"/>
      <c r="N684" s="912"/>
      <c r="O684" s="912"/>
    </row>
    <row r="685" spans="1:15" ht="15.75" customHeight="1">
      <c r="A685" s="911"/>
      <c r="B685" s="911"/>
      <c r="C685" s="911"/>
      <c r="D685" s="911"/>
      <c r="E685" s="911"/>
      <c r="F685" s="911"/>
      <c r="G685" s="911"/>
      <c r="H685" s="911"/>
      <c r="I685" s="911"/>
      <c r="J685" s="911"/>
      <c r="K685" s="911"/>
      <c r="L685" s="911"/>
      <c r="M685" s="912"/>
      <c r="N685" s="912"/>
      <c r="O685" s="912"/>
    </row>
    <row r="686" spans="1:15" ht="15.75" customHeight="1">
      <c r="A686" s="911"/>
      <c r="B686" s="911"/>
      <c r="C686" s="911"/>
      <c r="D686" s="911"/>
      <c r="E686" s="911"/>
      <c r="F686" s="911"/>
      <c r="G686" s="911"/>
      <c r="H686" s="911"/>
      <c r="I686" s="911"/>
      <c r="J686" s="911"/>
      <c r="K686" s="911"/>
      <c r="L686" s="911"/>
      <c r="M686" s="912"/>
      <c r="N686" s="912"/>
      <c r="O686" s="912"/>
    </row>
    <row r="687" spans="1:15" ht="15.75" customHeight="1">
      <c r="A687" s="911"/>
      <c r="B687" s="911"/>
      <c r="C687" s="911"/>
      <c r="D687" s="911"/>
      <c r="E687" s="911"/>
      <c r="F687" s="911"/>
      <c r="G687" s="911"/>
      <c r="H687" s="911"/>
      <c r="I687" s="911"/>
      <c r="J687" s="911"/>
      <c r="K687" s="911"/>
      <c r="L687" s="911"/>
      <c r="M687" s="912"/>
      <c r="N687" s="912"/>
      <c r="O687" s="912"/>
    </row>
    <row r="688" spans="1:15" ht="15.75" customHeight="1">
      <c r="A688" s="911"/>
      <c r="B688" s="911"/>
      <c r="C688" s="911"/>
      <c r="D688" s="911"/>
      <c r="E688" s="911"/>
      <c r="F688" s="911"/>
      <c r="G688" s="911"/>
      <c r="H688" s="911"/>
      <c r="I688" s="911"/>
      <c r="J688" s="911"/>
      <c r="K688" s="911"/>
      <c r="L688" s="911"/>
      <c r="M688" s="912"/>
      <c r="N688" s="912"/>
      <c r="O688" s="912"/>
    </row>
    <row r="689" spans="1:15" ht="15.75" customHeight="1">
      <c r="A689" s="911"/>
      <c r="B689" s="911"/>
      <c r="C689" s="911"/>
      <c r="D689" s="911"/>
      <c r="E689" s="911"/>
      <c r="F689" s="911"/>
      <c r="G689" s="911"/>
      <c r="H689" s="911"/>
      <c r="I689" s="911"/>
      <c r="J689" s="911"/>
      <c r="K689" s="911"/>
      <c r="L689" s="911"/>
      <c r="M689" s="912"/>
      <c r="N689" s="912"/>
      <c r="O689" s="912"/>
    </row>
    <row r="690" spans="1:15" ht="15.75" customHeight="1">
      <c r="A690" s="911"/>
      <c r="B690" s="911"/>
      <c r="C690" s="911"/>
      <c r="D690" s="911"/>
      <c r="E690" s="911"/>
      <c r="F690" s="911"/>
      <c r="G690" s="911"/>
      <c r="H690" s="911"/>
      <c r="I690" s="911"/>
      <c r="J690" s="911"/>
      <c r="K690" s="911"/>
      <c r="L690" s="911"/>
      <c r="M690" s="912"/>
      <c r="N690" s="912"/>
      <c r="O690" s="912"/>
    </row>
    <row r="691" spans="1:15" ht="15.75" customHeight="1">
      <c r="A691" s="911"/>
      <c r="B691" s="911"/>
      <c r="C691" s="911"/>
      <c r="D691" s="911"/>
      <c r="E691" s="911"/>
      <c r="F691" s="911"/>
      <c r="G691" s="911"/>
      <c r="H691" s="911"/>
      <c r="I691" s="911"/>
      <c r="J691" s="911"/>
      <c r="K691" s="911"/>
      <c r="L691" s="911"/>
      <c r="M691" s="912"/>
      <c r="N691" s="912"/>
      <c r="O691" s="912"/>
    </row>
    <row r="692" spans="1:15" ht="15.75" customHeight="1">
      <c r="A692" s="911"/>
      <c r="B692" s="911"/>
      <c r="C692" s="911"/>
      <c r="D692" s="911"/>
      <c r="E692" s="911"/>
      <c r="F692" s="911"/>
      <c r="G692" s="911"/>
      <c r="H692" s="911"/>
      <c r="I692" s="911"/>
      <c r="J692" s="911"/>
      <c r="K692" s="911"/>
      <c r="L692" s="911"/>
      <c r="M692" s="912"/>
      <c r="N692" s="912"/>
      <c r="O692" s="912"/>
    </row>
    <row r="693" spans="1:15" ht="15.75" customHeight="1">
      <c r="A693" s="911"/>
      <c r="B693" s="911"/>
      <c r="C693" s="911"/>
      <c r="D693" s="911"/>
      <c r="E693" s="911"/>
      <c r="F693" s="911"/>
      <c r="G693" s="911"/>
      <c r="H693" s="911"/>
      <c r="I693" s="911"/>
      <c r="J693" s="911"/>
      <c r="K693" s="911"/>
      <c r="L693" s="911"/>
      <c r="M693" s="912"/>
      <c r="N693" s="912"/>
      <c r="O693" s="912"/>
    </row>
    <row r="694" spans="1:15" ht="15.75" customHeight="1">
      <c r="A694" s="911"/>
      <c r="B694" s="911"/>
      <c r="C694" s="911"/>
      <c r="D694" s="911"/>
      <c r="E694" s="911"/>
      <c r="F694" s="911"/>
      <c r="G694" s="911"/>
      <c r="H694" s="911"/>
      <c r="I694" s="911"/>
      <c r="J694" s="911"/>
      <c r="K694" s="911"/>
      <c r="L694" s="911"/>
      <c r="M694" s="912"/>
      <c r="N694" s="912"/>
      <c r="O694" s="912"/>
    </row>
    <row r="695" spans="1:15" ht="15.75" customHeight="1">
      <c r="A695" s="911"/>
      <c r="B695" s="911"/>
      <c r="C695" s="911"/>
      <c r="D695" s="911"/>
      <c r="E695" s="911"/>
      <c r="F695" s="911"/>
      <c r="G695" s="911"/>
      <c r="H695" s="911"/>
      <c r="I695" s="911"/>
      <c r="J695" s="911"/>
      <c r="K695" s="911"/>
      <c r="L695" s="911"/>
      <c r="M695" s="912"/>
      <c r="N695" s="912"/>
      <c r="O695" s="912"/>
    </row>
    <row r="696" spans="1:15" ht="15.75" customHeight="1">
      <c r="A696" s="911"/>
      <c r="B696" s="911"/>
      <c r="C696" s="911"/>
      <c r="D696" s="911"/>
      <c r="E696" s="911"/>
      <c r="F696" s="911"/>
      <c r="G696" s="911"/>
      <c r="H696" s="911"/>
      <c r="I696" s="911"/>
      <c r="J696" s="911"/>
      <c r="K696" s="911"/>
      <c r="L696" s="911"/>
      <c r="M696" s="912"/>
      <c r="N696" s="912"/>
      <c r="O696" s="912"/>
    </row>
    <row r="697" spans="1:15" ht="15.75" customHeight="1">
      <c r="A697" s="911"/>
      <c r="B697" s="911"/>
      <c r="C697" s="911"/>
      <c r="D697" s="911"/>
      <c r="E697" s="911"/>
      <c r="F697" s="911"/>
      <c r="G697" s="911"/>
      <c r="H697" s="911"/>
      <c r="I697" s="911"/>
      <c r="J697" s="911"/>
      <c r="K697" s="911"/>
      <c r="L697" s="911"/>
      <c r="M697" s="912"/>
      <c r="N697" s="912"/>
      <c r="O697" s="912"/>
    </row>
    <row r="698" spans="1:15" ht="15.75" customHeight="1">
      <c r="A698" s="911"/>
      <c r="B698" s="911"/>
      <c r="C698" s="911"/>
      <c r="D698" s="911"/>
      <c r="E698" s="911"/>
      <c r="F698" s="911"/>
      <c r="G698" s="911"/>
      <c r="H698" s="911"/>
      <c r="I698" s="911"/>
      <c r="J698" s="911"/>
      <c r="K698" s="911"/>
      <c r="L698" s="911"/>
      <c r="M698" s="912"/>
      <c r="N698" s="912"/>
      <c r="O698" s="912"/>
    </row>
    <row r="699" spans="1:15" ht="15.75" customHeight="1">
      <c r="A699" s="911"/>
      <c r="B699" s="911"/>
      <c r="C699" s="911"/>
      <c r="D699" s="911"/>
      <c r="E699" s="911"/>
      <c r="F699" s="911"/>
      <c r="G699" s="911"/>
      <c r="H699" s="911"/>
      <c r="I699" s="911"/>
      <c r="J699" s="911"/>
      <c r="K699" s="911"/>
      <c r="L699" s="911"/>
      <c r="M699" s="912"/>
      <c r="N699" s="912"/>
      <c r="O699" s="912"/>
    </row>
    <row r="700" spans="1:15" ht="15.75" customHeight="1">
      <c r="A700" s="911"/>
      <c r="B700" s="911"/>
      <c r="C700" s="911"/>
      <c r="D700" s="911"/>
      <c r="E700" s="911"/>
      <c r="F700" s="911"/>
      <c r="G700" s="911"/>
      <c r="H700" s="911"/>
      <c r="I700" s="911"/>
      <c r="J700" s="911"/>
      <c r="K700" s="911"/>
      <c r="L700" s="911"/>
      <c r="M700" s="912"/>
      <c r="N700" s="912"/>
      <c r="O700" s="912"/>
    </row>
    <row r="701" spans="1:15" ht="15.75" customHeight="1">
      <c r="A701" s="911"/>
      <c r="B701" s="911"/>
      <c r="C701" s="911"/>
      <c r="D701" s="911"/>
      <c r="E701" s="911"/>
      <c r="F701" s="911"/>
      <c r="G701" s="911"/>
      <c r="H701" s="911"/>
      <c r="I701" s="911"/>
      <c r="J701" s="911"/>
      <c r="K701" s="911"/>
      <c r="L701" s="911"/>
      <c r="M701" s="912"/>
      <c r="N701" s="912"/>
      <c r="O701" s="912"/>
    </row>
    <row r="702" spans="1:15" ht="15.75" customHeight="1">
      <c r="A702" s="911"/>
      <c r="B702" s="911"/>
      <c r="C702" s="911"/>
      <c r="D702" s="911"/>
      <c r="E702" s="911"/>
      <c r="F702" s="911"/>
      <c r="G702" s="911"/>
      <c r="H702" s="911"/>
      <c r="I702" s="911"/>
      <c r="J702" s="911"/>
      <c r="K702" s="911"/>
      <c r="L702" s="911"/>
      <c r="M702" s="912"/>
      <c r="N702" s="912"/>
      <c r="O702" s="912"/>
    </row>
    <row r="703" spans="1:15" ht="15.75" customHeight="1">
      <c r="A703" s="911"/>
      <c r="B703" s="911"/>
      <c r="C703" s="911"/>
      <c r="D703" s="911"/>
      <c r="E703" s="911"/>
      <c r="F703" s="911"/>
      <c r="G703" s="911"/>
      <c r="H703" s="911"/>
      <c r="I703" s="911"/>
      <c r="J703" s="911"/>
      <c r="K703" s="911"/>
      <c r="L703" s="911"/>
      <c r="M703" s="912"/>
      <c r="N703" s="912"/>
      <c r="O703" s="912"/>
    </row>
    <row r="704" spans="1:15" ht="15.75" customHeight="1">
      <c r="A704" s="911"/>
      <c r="B704" s="911"/>
      <c r="C704" s="911"/>
      <c r="D704" s="911"/>
      <c r="E704" s="911"/>
      <c r="F704" s="911"/>
      <c r="G704" s="911"/>
      <c r="H704" s="911"/>
      <c r="I704" s="911"/>
      <c r="J704" s="911"/>
      <c r="K704" s="911"/>
      <c r="L704" s="911"/>
      <c r="M704" s="912"/>
      <c r="N704" s="912"/>
      <c r="O704" s="912"/>
    </row>
    <row r="705" spans="1:15" ht="15.75" customHeight="1">
      <c r="A705" s="911"/>
      <c r="B705" s="911"/>
      <c r="C705" s="911"/>
      <c r="D705" s="911"/>
      <c r="E705" s="911"/>
      <c r="F705" s="911"/>
      <c r="G705" s="911"/>
      <c r="H705" s="911"/>
      <c r="I705" s="911"/>
      <c r="J705" s="911"/>
      <c r="K705" s="911"/>
      <c r="L705" s="911"/>
      <c r="M705" s="912"/>
      <c r="N705" s="912"/>
      <c r="O705" s="912"/>
    </row>
    <row r="706" spans="1:15" ht="15.75" customHeight="1">
      <c r="A706" s="911"/>
      <c r="B706" s="911"/>
      <c r="C706" s="911"/>
      <c r="D706" s="911"/>
      <c r="E706" s="911"/>
      <c r="F706" s="911"/>
      <c r="G706" s="911"/>
      <c r="H706" s="911"/>
      <c r="I706" s="911"/>
      <c r="J706" s="911"/>
      <c r="K706" s="911"/>
      <c r="L706" s="911"/>
      <c r="M706" s="912"/>
      <c r="N706" s="912"/>
      <c r="O706" s="912"/>
    </row>
    <row r="707" spans="1:15" ht="15.75" customHeight="1">
      <c r="A707" s="911"/>
      <c r="B707" s="911"/>
      <c r="C707" s="911"/>
      <c r="D707" s="911"/>
      <c r="E707" s="911"/>
      <c r="F707" s="911"/>
      <c r="G707" s="911"/>
      <c r="H707" s="911"/>
      <c r="I707" s="911"/>
      <c r="J707" s="911"/>
      <c r="K707" s="911"/>
      <c r="L707" s="911"/>
      <c r="M707" s="912"/>
      <c r="N707" s="912"/>
      <c r="O707" s="912"/>
    </row>
    <row r="708" spans="1:15" ht="15.75" customHeight="1">
      <c r="A708" s="911"/>
      <c r="B708" s="911"/>
      <c r="C708" s="911"/>
      <c r="D708" s="911"/>
      <c r="E708" s="911"/>
      <c r="F708" s="911"/>
      <c r="G708" s="911"/>
      <c r="H708" s="911"/>
      <c r="I708" s="911"/>
      <c r="J708" s="911"/>
      <c r="K708" s="911"/>
      <c r="L708" s="911"/>
      <c r="M708" s="912"/>
      <c r="N708" s="912"/>
      <c r="O708" s="912"/>
    </row>
    <row r="709" spans="1:15" ht="15.75" customHeight="1">
      <c r="A709" s="911"/>
      <c r="B709" s="911"/>
      <c r="C709" s="911"/>
      <c r="D709" s="911"/>
      <c r="E709" s="911"/>
      <c r="F709" s="911"/>
      <c r="G709" s="911"/>
      <c r="H709" s="911"/>
      <c r="I709" s="911"/>
      <c r="J709" s="911"/>
      <c r="K709" s="911"/>
      <c r="L709" s="911"/>
      <c r="M709" s="912"/>
      <c r="N709" s="912"/>
      <c r="O709" s="912"/>
    </row>
    <row r="710" spans="1:15" ht="15.75" customHeight="1">
      <c r="A710" s="911"/>
      <c r="B710" s="911"/>
      <c r="C710" s="911"/>
      <c r="D710" s="911"/>
      <c r="E710" s="911"/>
      <c r="F710" s="911"/>
      <c r="G710" s="911"/>
      <c r="H710" s="911"/>
      <c r="I710" s="911"/>
      <c r="J710" s="911"/>
      <c r="K710" s="911"/>
      <c r="L710" s="911"/>
      <c r="M710" s="912"/>
      <c r="N710" s="912"/>
      <c r="O710" s="912"/>
    </row>
    <row r="711" spans="1:15" ht="15.75" customHeight="1">
      <c r="A711" s="911"/>
      <c r="B711" s="911"/>
      <c r="C711" s="911"/>
      <c r="D711" s="911"/>
      <c r="E711" s="911"/>
      <c r="F711" s="911"/>
      <c r="G711" s="911"/>
      <c r="H711" s="911"/>
      <c r="I711" s="911"/>
      <c r="J711" s="911"/>
      <c r="K711" s="911"/>
      <c r="L711" s="911"/>
      <c r="M711" s="912"/>
      <c r="N711" s="912"/>
      <c r="O711" s="912"/>
    </row>
    <row r="712" spans="1:15" ht="15.75" customHeight="1">
      <c r="A712" s="911"/>
      <c r="B712" s="911"/>
      <c r="C712" s="911"/>
      <c r="D712" s="911"/>
      <c r="E712" s="911"/>
      <c r="F712" s="911"/>
      <c r="G712" s="911"/>
      <c r="H712" s="911"/>
      <c r="I712" s="911"/>
      <c r="J712" s="911"/>
      <c r="K712" s="911"/>
      <c r="L712" s="911"/>
      <c r="M712" s="912"/>
      <c r="N712" s="912"/>
      <c r="O712" s="912"/>
    </row>
    <row r="713" spans="1:15" ht="15.75" customHeight="1">
      <c r="A713" s="911"/>
      <c r="B713" s="911"/>
      <c r="C713" s="911"/>
      <c r="D713" s="911"/>
      <c r="E713" s="911"/>
      <c r="F713" s="911"/>
      <c r="G713" s="911"/>
      <c r="H713" s="911"/>
      <c r="I713" s="911"/>
      <c r="J713" s="911"/>
      <c r="K713" s="911"/>
      <c r="L713" s="911"/>
      <c r="M713" s="912"/>
      <c r="N713" s="912"/>
      <c r="O713" s="912"/>
    </row>
    <row r="714" spans="1:15" ht="15.75" customHeight="1">
      <c r="A714" s="911"/>
      <c r="B714" s="911"/>
      <c r="C714" s="911"/>
      <c r="D714" s="911"/>
      <c r="E714" s="911"/>
      <c r="F714" s="911"/>
      <c r="G714" s="911"/>
      <c r="H714" s="911"/>
      <c r="I714" s="911"/>
      <c r="J714" s="911"/>
      <c r="K714" s="911"/>
      <c r="L714" s="911"/>
      <c r="M714" s="912"/>
      <c r="N714" s="912"/>
      <c r="O714" s="912"/>
    </row>
    <row r="715" spans="1:15" ht="15.75" customHeight="1">
      <c r="A715" s="911"/>
      <c r="B715" s="911"/>
      <c r="C715" s="911"/>
      <c r="D715" s="911"/>
      <c r="E715" s="911"/>
      <c r="F715" s="911"/>
      <c r="G715" s="911"/>
      <c r="H715" s="911"/>
      <c r="I715" s="911"/>
      <c r="J715" s="911"/>
      <c r="K715" s="911"/>
      <c r="L715" s="911"/>
      <c r="M715" s="912"/>
      <c r="N715" s="912"/>
      <c r="O715" s="912"/>
    </row>
    <row r="716" spans="1:15" ht="15.75" customHeight="1">
      <c r="A716" s="911"/>
      <c r="B716" s="911"/>
      <c r="C716" s="911"/>
      <c r="D716" s="911"/>
      <c r="E716" s="911"/>
      <c r="F716" s="911"/>
      <c r="G716" s="911"/>
      <c r="H716" s="911"/>
      <c r="I716" s="911"/>
      <c r="J716" s="911"/>
      <c r="K716" s="911"/>
      <c r="L716" s="911"/>
      <c r="M716" s="912"/>
      <c r="N716" s="912"/>
      <c r="O716" s="912"/>
    </row>
    <row r="717" spans="1:15" ht="15.75" customHeight="1">
      <c r="A717" s="911"/>
      <c r="B717" s="911"/>
      <c r="C717" s="911"/>
      <c r="D717" s="911"/>
      <c r="E717" s="911"/>
      <c r="F717" s="911"/>
      <c r="G717" s="911"/>
      <c r="H717" s="911"/>
      <c r="I717" s="911"/>
      <c r="J717" s="911"/>
      <c r="K717" s="911"/>
      <c r="L717" s="911"/>
      <c r="M717" s="912"/>
      <c r="N717" s="912"/>
      <c r="O717" s="912"/>
    </row>
    <row r="718" spans="1:15" ht="15.75" customHeight="1">
      <c r="A718" s="911"/>
      <c r="B718" s="911"/>
      <c r="C718" s="911"/>
      <c r="D718" s="911"/>
      <c r="E718" s="911"/>
      <c r="F718" s="911"/>
      <c r="G718" s="911"/>
      <c r="H718" s="911"/>
      <c r="I718" s="911"/>
      <c r="J718" s="911"/>
      <c r="K718" s="911"/>
      <c r="L718" s="911"/>
      <c r="M718" s="912"/>
      <c r="N718" s="912"/>
      <c r="O718" s="912"/>
    </row>
    <row r="719" spans="1:15" ht="15.75" customHeight="1">
      <c r="A719" s="911"/>
      <c r="B719" s="911"/>
      <c r="C719" s="911"/>
      <c r="D719" s="911"/>
      <c r="E719" s="911"/>
      <c r="F719" s="911"/>
      <c r="G719" s="911"/>
      <c r="H719" s="911"/>
      <c r="I719" s="911"/>
      <c r="J719" s="911"/>
      <c r="K719" s="911"/>
      <c r="L719" s="911"/>
      <c r="M719" s="912"/>
      <c r="N719" s="912"/>
      <c r="O719" s="912"/>
    </row>
    <row r="720" spans="1:15" ht="15.75" customHeight="1">
      <c r="A720" s="911"/>
      <c r="B720" s="911"/>
      <c r="C720" s="911"/>
      <c r="D720" s="911"/>
      <c r="E720" s="911"/>
      <c r="F720" s="911"/>
      <c r="G720" s="911"/>
      <c r="H720" s="911"/>
      <c r="I720" s="911"/>
      <c r="J720" s="911"/>
      <c r="K720" s="911"/>
      <c r="L720" s="911"/>
      <c r="M720" s="912"/>
      <c r="N720" s="912"/>
      <c r="O720" s="912"/>
    </row>
    <row r="721" spans="1:15" ht="15.75" customHeight="1">
      <c r="A721" s="911"/>
      <c r="B721" s="911"/>
      <c r="C721" s="911"/>
      <c r="D721" s="911"/>
      <c r="E721" s="911"/>
      <c r="F721" s="911"/>
      <c r="G721" s="911"/>
      <c r="H721" s="911"/>
      <c r="I721" s="911"/>
      <c r="J721" s="911"/>
      <c r="K721" s="911"/>
      <c r="L721" s="911"/>
      <c r="M721" s="912"/>
      <c r="N721" s="912"/>
      <c r="O721" s="912"/>
    </row>
    <row r="722" spans="1:15" ht="15.75" customHeight="1">
      <c r="A722" s="911"/>
      <c r="B722" s="911"/>
      <c r="C722" s="911"/>
      <c r="D722" s="911"/>
      <c r="E722" s="911"/>
      <c r="F722" s="911"/>
      <c r="G722" s="911"/>
      <c r="H722" s="911"/>
      <c r="I722" s="911"/>
      <c r="J722" s="911"/>
      <c r="K722" s="911"/>
      <c r="L722" s="911"/>
      <c r="M722" s="912"/>
      <c r="N722" s="912"/>
      <c r="O722" s="912"/>
    </row>
    <row r="723" spans="1:15" ht="15.75" customHeight="1">
      <c r="A723" s="911"/>
      <c r="B723" s="911"/>
      <c r="C723" s="911"/>
      <c r="D723" s="911"/>
      <c r="E723" s="911"/>
      <c r="F723" s="911"/>
      <c r="G723" s="911"/>
      <c r="H723" s="911"/>
      <c r="I723" s="911"/>
      <c r="J723" s="911"/>
      <c r="K723" s="911"/>
      <c r="L723" s="911"/>
      <c r="M723" s="912"/>
      <c r="N723" s="912"/>
      <c r="O723" s="912"/>
    </row>
    <row r="724" spans="1:15" ht="15.75" customHeight="1">
      <c r="A724" s="911"/>
      <c r="B724" s="911"/>
      <c r="C724" s="911"/>
      <c r="D724" s="911"/>
      <c r="E724" s="911"/>
      <c r="F724" s="911"/>
      <c r="G724" s="911"/>
      <c r="H724" s="911"/>
      <c r="I724" s="911"/>
      <c r="J724" s="911"/>
      <c r="K724" s="911"/>
      <c r="L724" s="911"/>
      <c r="M724" s="912"/>
      <c r="N724" s="912"/>
      <c r="O724" s="912"/>
    </row>
    <row r="725" spans="1:15" ht="15.75" customHeight="1">
      <c r="A725" s="911"/>
      <c r="B725" s="911"/>
      <c r="C725" s="911"/>
      <c r="D725" s="911"/>
      <c r="E725" s="911"/>
      <c r="F725" s="911"/>
      <c r="G725" s="911"/>
      <c r="H725" s="911"/>
      <c r="I725" s="911"/>
      <c r="J725" s="911"/>
      <c r="K725" s="911"/>
      <c r="L725" s="911"/>
      <c r="M725" s="912"/>
      <c r="N725" s="912"/>
      <c r="O725" s="912"/>
    </row>
    <row r="726" spans="1:15" ht="15.75" customHeight="1">
      <c r="A726" s="911"/>
      <c r="B726" s="911"/>
      <c r="C726" s="911"/>
      <c r="D726" s="911"/>
      <c r="E726" s="911"/>
      <c r="F726" s="911"/>
      <c r="G726" s="911"/>
      <c r="H726" s="911"/>
      <c r="I726" s="911"/>
      <c r="J726" s="911"/>
      <c r="K726" s="911"/>
      <c r="L726" s="911"/>
      <c r="M726" s="912"/>
      <c r="N726" s="912"/>
      <c r="O726" s="912"/>
    </row>
    <row r="727" spans="1:15" ht="15.75" customHeight="1">
      <c r="A727" s="911"/>
      <c r="B727" s="911"/>
      <c r="C727" s="911"/>
      <c r="D727" s="911"/>
      <c r="E727" s="911"/>
      <c r="F727" s="911"/>
      <c r="G727" s="911"/>
      <c r="H727" s="911"/>
      <c r="I727" s="911"/>
      <c r="J727" s="911"/>
      <c r="K727" s="911"/>
      <c r="L727" s="911"/>
      <c r="M727" s="912"/>
      <c r="N727" s="912"/>
      <c r="O727" s="912"/>
    </row>
    <row r="728" spans="1:15" ht="15.75" customHeight="1">
      <c r="A728" s="911"/>
      <c r="B728" s="911"/>
      <c r="C728" s="911"/>
      <c r="D728" s="911"/>
      <c r="E728" s="911"/>
      <c r="F728" s="911"/>
      <c r="G728" s="911"/>
      <c r="H728" s="911"/>
      <c r="I728" s="911"/>
      <c r="J728" s="911"/>
      <c r="K728" s="911"/>
      <c r="L728" s="911"/>
      <c r="M728" s="912"/>
      <c r="N728" s="912"/>
      <c r="O728" s="912"/>
    </row>
    <row r="729" spans="1:15" ht="15.75" customHeight="1">
      <c r="A729" s="911"/>
      <c r="B729" s="911"/>
      <c r="C729" s="911"/>
      <c r="D729" s="911"/>
      <c r="E729" s="911"/>
      <c r="F729" s="911"/>
      <c r="G729" s="911"/>
      <c r="H729" s="911"/>
      <c r="I729" s="911"/>
      <c r="J729" s="911"/>
      <c r="K729" s="911"/>
      <c r="L729" s="911"/>
      <c r="M729" s="912"/>
      <c r="N729" s="912"/>
      <c r="O729" s="912"/>
    </row>
    <row r="730" spans="1:15" ht="15.75" customHeight="1">
      <c r="A730" s="911"/>
      <c r="B730" s="911"/>
      <c r="C730" s="911"/>
      <c r="D730" s="911"/>
      <c r="E730" s="911"/>
      <c r="F730" s="911"/>
      <c r="G730" s="911"/>
      <c r="H730" s="911"/>
      <c r="I730" s="911"/>
      <c r="J730" s="911"/>
      <c r="K730" s="911"/>
      <c r="L730" s="911"/>
      <c r="M730" s="912"/>
      <c r="N730" s="912"/>
      <c r="O730" s="912"/>
    </row>
    <row r="731" spans="1:15" ht="15.75" customHeight="1">
      <c r="A731" s="911"/>
      <c r="B731" s="911"/>
      <c r="C731" s="911"/>
      <c r="D731" s="911"/>
      <c r="E731" s="911"/>
      <c r="F731" s="911"/>
      <c r="G731" s="911"/>
      <c r="H731" s="911"/>
      <c r="I731" s="911"/>
      <c r="J731" s="911"/>
      <c r="K731" s="911"/>
      <c r="L731" s="911"/>
      <c r="M731" s="912"/>
      <c r="N731" s="912"/>
      <c r="O731" s="912"/>
    </row>
    <row r="732" spans="1:15" ht="15.75" customHeight="1">
      <c r="A732" s="911"/>
      <c r="B732" s="911"/>
      <c r="C732" s="911"/>
      <c r="D732" s="911"/>
      <c r="E732" s="911"/>
      <c r="F732" s="911"/>
      <c r="G732" s="911"/>
      <c r="H732" s="911"/>
      <c r="I732" s="911"/>
      <c r="J732" s="911"/>
      <c r="K732" s="911"/>
      <c r="L732" s="911"/>
      <c r="M732" s="912"/>
      <c r="N732" s="912"/>
      <c r="O732" s="912"/>
    </row>
    <row r="733" spans="1:15" ht="15.75" customHeight="1">
      <c r="A733" s="911"/>
      <c r="B733" s="911"/>
      <c r="C733" s="911"/>
      <c r="D733" s="911"/>
      <c r="E733" s="911"/>
      <c r="F733" s="911"/>
      <c r="G733" s="911"/>
      <c r="H733" s="911"/>
      <c r="I733" s="911"/>
      <c r="J733" s="911"/>
      <c r="K733" s="911"/>
      <c r="L733" s="911"/>
      <c r="M733" s="912"/>
      <c r="N733" s="912"/>
      <c r="O733" s="912"/>
    </row>
    <row r="734" spans="1:15" ht="15.75" customHeight="1">
      <c r="A734" s="911"/>
      <c r="B734" s="911"/>
      <c r="C734" s="911"/>
      <c r="D734" s="911"/>
      <c r="E734" s="911"/>
      <c r="F734" s="911"/>
      <c r="G734" s="911"/>
      <c r="H734" s="911"/>
      <c r="I734" s="911"/>
      <c r="J734" s="911"/>
      <c r="K734" s="911"/>
      <c r="L734" s="911"/>
      <c r="M734" s="912"/>
      <c r="N734" s="912"/>
      <c r="O734" s="912"/>
    </row>
    <row r="735" spans="1:15" ht="15.75" customHeight="1">
      <c r="A735" s="911"/>
      <c r="B735" s="911"/>
      <c r="C735" s="911"/>
      <c r="D735" s="911"/>
      <c r="E735" s="911"/>
      <c r="F735" s="911"/>
      <c r="G735" s="911"/>
      <c r="H735" s="911"/>
      <c r="I735" s="911"/>
      <c r="J735" s="911"/>
      <c r="K735" s="911"/>
      <c r="L735" s="911"/>
      <c r="M735" s="912"/>
      <c r="N735" s="912"/>
      <c r="O735" s="912"/>
    </row>
    <row r="736" spans="1:15" ht="15.75" customHeight="1">
      <c r="A736" s="911"/>
      <c r="B736" s="911"/>
      <c r="C736" s="911"/>
      <c r="D736" s="911"/>
      <c r="E736" s="911"/>
      <c r="F736" s="911"/>
      <c r="G736" s="911"/>
      <c r="H736" s="911"/>
      <c r="I736" s="911"/>
      <c r="J736" s="911"/>
      <c r="K736" s="911"/>
      <c r="L736" s="911"/>
      <c r="M736" s="912"/>
      <c r="N736" s="912"/>
      <c r="O736" s="912"/>
    </row>
    <row r="737" spans="1:15" ht="15.75" customHeight="1">
      <c r="A737" s="911"/>
      <c r="B737" s="911"/>
      <c r="C737" s="911"/>
      <c r="D737" s="911"/>
      <c r="E737" s="911"/>
      <c r="F737" s="911"/>
      <c r="G737" s="911"/>
      <c r="H737" s="911"/>
      <c r="I737" s="911"/>
      <c r="J737" s="911"/>
      <c r="K737" s="911"/>
      <c r="L737" s="911"/>
      <c r="M737" s="912"/>
      <c r="N737" s="912"/>
      <c r="O737" s="912"/>
    </row>
    <row r="738" spans="1:15" ht="15.75" customHeight="1">
      <c r="A738" s="911"/>
      <c r="B738" s="911"/>
      <c r="C738" s="911"/>
      <c r="D738" s="911"/>
      <c r="E738" s="911"/>
      <c r="F738" s="911"/>
      <c r="G738" s="911"/>
      <c r="H738" s="911"/>
      <c r="I738" s="911"/>
      <c r="J738" s="911"/>
      <c r="K738" s="911"/>
      <c r="L738" s="911"/>
      <c r="M738" s="912"/>
      <c r="N738" s="912"/>
      <c r="O738" s="912"/>
    </row>
    <row r="739" spans="1:15" ht="15.75" customHeight="1">
      <c r="A739" s="911"/>
      <c r="B739" s="911"/>
      <c r="C739" s="911"/>
      <c r="D739" s="911"/>
      <c r="E739" s="911"/>
      <c r="F739" s="911"/>
      <c r="G739" s="911"/>
      <c r="H739" s="911"/>
      <c r="I739" s="911"/>
      <c r="J739" s="911"/>
      <c r="K739" s="911"/>
      <c r="L739" s="911"/>
      <c r="M739" s="912"/>
      <c r="N739" s="912"/>
      <c r="O739" s="912"/>
    </row>
    <row r="740" spans="1:15" ht="15.75" customHeight="1">
      <c r="A740" s="911"/>
      <c r="B740" s="911"/>
      <c r="C740" s="911"/>
      <c r="D740" s="911"/>
      <c r="E740" s="911"/>
      <c r="F740" s="911"/>
      <c r="G740" s="911"/>
      <c r="H740" s="911"/>
      <c r="I740" s="911"/>
      <c r="J740" s="911"/>
      <c r="K740" s="911"/>
      <c r="L740" s="911"/>
      <c r="M740" s="912"/>
      <c r="N740" s="912"/>
      <c r="O740" s="912"/>
    </row>
    <row r="741" spans="1:15" ht="15.75" customHeight="1">
      <c r="A741" s="911"/>
      <c r="B741" s="911"/>
      <c r="C741" s="911"/>
      <c r="D741" s="911"/>
      <c r="E741" s="911"/>
      <c r="F741" s="911"/>
      <c r="G741" s="911"/>
      <c r="H741" s="911"/>
      <c r="I741" s="911"/>
      <c r="J741" s="911"/>
      <c r="K741" s="911"/>
      <c r="L741" s="911"/>
      <c r="M741" s="912"/>
      <c r="N741" s="912"/>
      <c r="O741" s="912"/>
    </row>
    <row r="742" spans="1:15" ht="15.75" customHeight="1">
      <c r="A742" s="911"/>
      <c r="B742" s="911"/>
      <c r="C742" s="911"/>
      <c r="D742" s="911"/>
      <c r="E742" s="911"/>
      <c r="F742" s="911"/>
      <c r="G742" s="911"/>
      <c r="H742" s="911"/>
      <c r="I742" s="911"/>
      <c r="J742" s="911"/>
      <c r="K742" s="911"/>
      <c r="L742" s="911"/>
      <c r="M742" s="912"/>
      <c r="N742" s="912"/>
      <c r="O742" s="912"/>
    </row>
    <row r="743" spans="1:15" ht="15.75" customHeight="1">
      <c r="A743" s="911"/>
      <c r="B743" s="911"/>
      <c r="C743" s="911"/>
      <c r="D743" s="911"/>
      <c r="E743" s="911"/>
      <c r="F743" s="911"/>
      <c r="G743" s="911"/>
      <c r="H743" s="911"/>
      <c r="I743" s="911"/>
      <c r="J743" s="911"/>
      <c r="K743" s="911"/>
      <c r="L743" s="911"/>
      <c r="M743" s="912"/>
      <c r="N743" s="912"/>
      <c r="O743" s="912"/>
    </row>
    <row r="744" spans="1:15" ht="15.75" customHeight="1">
      <c r="A744" s="911"/>
      <c r="B744" s="911"/>
      <c r="C744" s="911"/>
      <c r="D744" s="911"/>
      <c r="E744" s="911"/>
      <c r="F744" s="911"/>
      <c r="G744" s="911"/>
      <c r="H744" s="911"/>
      <c r="I744" s="911"/>
      <c r="J744" s="911"/>
      <c r="K744" s="911"/>
      <c r="L744" s="911"/>
      <c r="M744" s="912"/>
      <c r="N744" s="912"/>
      <c r="O744" s="912"/>
    </row>
    <row r="745" spans="1:15" ht="15.75" customHeight="1">
      <c r="A745" s="911"/>
      <c r="B745" s="911"/>
      <c r="C745" s="911"/>
      <c r="D745" s="911"/>
      <c r="E745" s="911"/>
      <c r="F745" s="911"/>
      <c r="G745" s="911"/>
      <c r="H745" s="911"/>
      <c r="I745" s="911"/>
      <c r="J745" s="911"/>
      <c r="K745" s="911"/>
      <c r="L745" s="911"/>
      <c r="M745" s="912"/>
      <c r="N745" s="912"/>
      <c r="O745" s="912"/>
    </row>
    <row r="746" spans="1:15" ht="15.75" customHeight="1">
      <c r="A746" s="911"/>
      <c r="B746" s="911"/>
      <c r="C746" s="911"/>
      <c r="D746" s="911"/>
      <c r="E746" s="911"/>
      <c r="F746" s="911"/>
      <c r="G746" s="911"/>
      <c r="H746" s="911"/>
      <c r="I746" s="911"/>
      <c r="J746" s="911"/>
      <c r="K746" s="911"/>
      <c r="L746" s="911"/>
      <c r="M746" s="912"/>
      <c r="N746" s="912"/>
      <c r="O746" s="912"/>
    </row>
    <row r="747" spans="1:15" ht="15.75" customHeight="1">
      <c r="A747" s="911"/>
      <c r="B747" s="911"/>
      <c r="C747" s="911"/>
      <c r="D747" s="911"/>
      <c r="E747" s="911"/>
      <c r="F747" s="911"/>
      <c r="G747" s="911"/>
      <c r="H747" s="911"/>
      <c r="I747" s="911"/>
      <c r="J747" s="911"/>
      <c r="K747" s="911"/>
      <c r="L747" s="911"/>
      <c r="M747" s="912"/>
      <c r="N747" s="912"/>
      <c r="O747" s="912"/>
    </row>
    <row r="748" spans="1:15" ht="15.75" customHeight="1">
      <c r="A748" s="911"/>
      <c r="B748" s="911"/>
      <c r="C748" s="911"/>
      <c r="D748" s="911"/>
      <c r="E748" s="911"/>
      <c r="F748" s="911"/>
      <c r="G748" s="911"/>
      <c r="H748" s="911"/>
      <c r="I748" s="911"/>
      <c r="J748" s="911"/>
      <c r="K748" s="911"/>
      <c r="L748" s="911"/>
      <c r="M748" s="912"/>
      <c r="N748" s="912"/>
      <c r="O748" s="912"/>
    </row>
    <row r="749" spans="1:15" ht="15.75" customHeight="1">
      <c r="A749" s="911"/>
      <c r="B749" s="911"/>
      <c r="C749" s="911"/>
      <c r="D749" s="911"/>
      <c r="E749" s="911"/>
      <c r="F749" s="911"/>
      <c r="G749" s="911"/>
      <c r="H749" s="911"/>
      <c r="I749" s="911"/>
      <c r="J749" s="911"/>
      <c r="K749" s="911"/>
      <c r="L749" s="911"/>
      <c r="M749" s="912"/>
      <c r="N749" s="912"/>
      <c r="O749" s="912"/>
    </row>
    <row r="750" spans="1:15" ht="15.75" customHeight="1">
      <c r="A750" s="911"/>
      <c r="B750" s="911"/>
      <c r="C750" s="911"/>
      <c r="D750" s="911"/>
      <c r="E750" s="911"/>
      <c r="F750" s="911"/>
      <c r="G750" s="911"/>
      <c r="H750" s="911"/>
      <c r="I750" s="911"/>
      <c r="J750" s="911"/>
      <c r="K750" s="911"/>
      <c r="L750" s="911"/>
      <c r="M750" s="912"/>
      <c r="N750" s="912"/>
      <c r="O750" s="912"/>
    </row>
    <row r="751" spans="1:15" ht="15.75" customHeight="1">
      <c r="A751" s="911"/>
      <c r="B751" s="911"/>
      <c r="C751" s="911"/>
      <c r="D751" s="911"/>
      <c r="E751" s="911"/>
      <c r="F751" s="911"/>
      <c r="G751" s="911"/>
      <c r="H751" s="911"/>
      <c r="I751" s="911"/>
      <c r="J751" s="911"/>
      <c r="K751" s="911"/>
      <c r="L751" s="911"/>
      <c r="M751" s="912"/>
      <c r="N751" s="912"/>
      <c r="O751" s="912"/>
    </row>
    <row r="752" spans="1:15" ht="15.75" customHeight="1">
      <c r="A752" s="911"/>
      <c r="B752" s="911"/>
      <c r="C752" s="911"/>
      <c r="D752" s="911"/>
      <c r="E752" s="911"/>
      <c r="F752" s="911"/>
      <c r="G752" s="911"/>
      <c r="H752" s="911"/>
      <c r="I752" s="911"/>
      <c r="J752" s="911"/>
      <c r="K752" s="911"/>
      <c r="L752" s="911"/>
      <c r="M752" s="912"/>
      <c r="N752" s="912"/>
      <c r="O752" s="912"/>
    </row>
    <row r="753" spans="1:15" ht="15.75" customHeight="1">
      <c r="A753" s="911"/>
      <c r="B753" s="911"/>
      <c r="C753" s="911"/>
      <c r="D753" s="911"/>
      <c r="E753" s="911"/>
      <c r="F753" s="911"/>
      <c r="G753" s="911"/>
      <c r="H753" s="911"/>
      <c r="I753" s="911"/>
      <c r="J753" s="911"/>
      <c r="K753" s="911"/>
      <c r="L753" s="911"/>
      <c r="M753" s="912"/>
      <c r="N753" s="912"/>
      <c r="O753" s="912"/>
    </row>
    <row r="754" spans="1:15" ht="15.75" customHeight="1">
      <c r="A754" s="911"/>
      <c r="B754" s="911"/>
      <c r="C754" s="911"/>
      <c r="D754" s="911"/>
      <c r="E754" s="911"/>
      <c r="F754" s="911"/>
      <c r="G754" s="911"/>
      <c r="H754" s="911"/>
      <c r="I754" s="911"/>
      <c r="J754" s="911"/>
      <c r="K754" s="911"/>
      <c r="L754" s="911"/>
      <c r="M754" s="912"/>
      <c r="N754" s="912"/>
      <c r="O754" s="912"/>
    </row>
    <row r="755" spans="1:15" ht="15.75" customHeight="1">
      <c r="A755" s="911"/>
      <c r="B755" s="911"/>
      <c r="C755" s="911"/>
      <c r="D755" s="911"/>
      <c r="E755" s="911"/>
      <c r="F755" s="911"/>
      <c r="G755" s="911"/>
      <c r="H755" s="911"/>
      <c r="I755" s="911"/>
      <c r="J755" s="911"/>
      <c r="K755" s="911"/>
      <c r="L755" s="911"/>
      <c r="M755" s="912"/>
      <c r="N755" s="912"/>
      <c r="O755" s="912"/>
    </row>
    <row r="756" spans="1:15" ht="15.75" customHeight="1">
      <c r="A756" s="911"/>
      <c r="B756" s="911"/>
      <c r="C756" s="911"/>
      <c r="D756" s="911"/>
      <c r="E756" s="911"/>
      <c r="F756" s="911"/>
      <c r="G756" s="911"/>
      <c r="H756" s="911"/>
      <c r="I756" s="911"/>
      <c r="J756" s="911"/>
      <c r="K756" s="911"/>
      <c r="L756" s="911"/>
      <c r="M756" s="912"/>
      <c r="N756" s="912"/>
      <c r="O756" s="912"/>
    </row>
    <row r="757" spans="1:15" ht="15.75" customHeight="1">
      <c r="A757" s="911"/>
      <c r="B757" s="911"/>
      <c r="C757" s="911"/>
      <c r="D757" s="911"/>
      <c r="E757" s="911"/>
      <c r="F757" s="911"/>
      <c r="G757" s="911"/>
      <c r="H757" s="911"/>
      <c r="I757" s="911"/>
      <c r="J757" s="911"/>
      <c r="K757" s="911"/>
      <c r="L757" s="911"/>
      <c r="M757" s="912"/>
      <c r="N757" s="912"/>
      <c r="O757" s="912"/>
    </row>
    <row r="758" spans="1:15" ht="15.75" customHeight="1">
      <c r="A758" s="911"/>
      <c r="B758" s="911"/>
      <c r="C758" s="911"/>
      <c r="D758" s="911"/>
      <c r="E758" s="911"/>
      <c r="F758" s="911"/>
      <c r="G758" s="911"/>
      <c r="H758" s="911"/>
      <c r="I758" s="911"/>
      <c r="J758" s="911"/>
      <c r="K758" s="911"/>
      <c r="L758" s="911"/>
      <c r="M758" s="912"/>
      <c r="N758" s="912"/>
      <c r="O758" s="912"/>
    </row>
    <row r="759" spans="1:15" ht="15.75" customHeight="1">
      <c r="A759" s="911"/>
      <c r="B759" s="911"/>
      <c r="C759" s="911"/>
      <c r="D759" s="911"/>
      <c r="E759" s="911"/>
      <c r="F759" s="911"/>
      <c r="G759" s="911"/>
      <c r="H759" s="911"/>
      <c r="I759" s="911"/>
      <c r="J759" s="911"/>
      <c r="K759" s="911"/>
      <c r="L759" s="911"/>
      <c r="M759" s="912"/>
      <c r="N759" s="912"/>
      <c r="O759" s="912"/>
    </row>
    <row r="760" spans="1:15" ht="15.75" customHeight="1">
      <c r="A760" s="911"/>
      <c r="B760" s="911"/>
      <c r="C760" s="911"/>
      <c r="D760" s="911"/>
      <c r="E760" s="911"/>
      <c r="F760" s="911"/>
      <c r="G760" s="911"/>
      <c r="H760" s="911"/>
      <c r="I760" s="911"/>
      <c r="J760" s="911"/>
      <c r="K760" s="911"/>
      <c r="L760" s="911"/>
      <c r="M760" s="912"/>
      <c r="N760" s="912"/>
      <c r="O760" s="912"/>
    </row>
    <row r="761" spans="1:15" ht="15.75" customHeight="1">
      <c r="A761" s="911"/>
      <c r="B761" s="911"/>
      <c r="C761" s="911"/>
      <c r="D761" s="911"/>
      <c r="E761" s="911"/>
      <c r="F761" s="911"/>
      <c r="G761" s="911"/>
      <c r="H761" s="911"/>
      <c r="I761" s="911"/>
      <c r="J761" s="911"/>
      <c r="K761" s="911"/>
      <c r="L761" s="911"/>
      <c r="M761" s="912"/>
      <c r="N761" s="912"/>
      <c r="O761" s="912"/>
    </row>
    <row r="762" spans="1:15" ht="15.75" customHeight="1">
      <c r="A762" s="911"/>
      <c r="B762" s="911"/>
      <c r="C762" s="911"/>
      <c r="D762" s="911"/>
      <c r="E762" s="911"/>
      <c r="F762" s="911"/>
      <c r="G762" s="911"/>
      <c r="H762" s="911"/>
      <c r="I762" s="911"/>
      <c r="J762" s="911"/>
      <c r="K762" s="911"/>
      <c r="L762" s="911"/>
      <c r="M762" s="912"/>
      <c r="N762" s="912"/>
      <c r="O762" s="912"/>
    </row>
    <row r="763" spans="1:15" ht="15.75" customHeight="1">
      <c r="A763" s="911"/>
      <c r="B763" s="911"/>
      <c r="C763" s="911"/>
      <c r="D763" s="911"/>
      <c r="E763" s="911"/>
      <c r="F763" s="911"/>
      <c r="G763" s="911"/>
      <c r="H763" s="911"/>
      <c r="I763" s="911"/>
      <c r="J763" s="911"/>
      <c r="K763" s="911"/>
      <c r="L763" s="911"/>
      <c r="M763" s="912"/>
      <c r="N763" s="912"/>
      <c r="O763" s="912"/>
    </row>
    <row r="764" spans="1:15" ht="15.75" customHeight="1">
      <c r="A764" s="911"/>
      <c r="B764" s="911"/>
      <c r="C764" s="911"/>
      <c r="D764" s="911"/>
      <c r="E764" s="911"/>
      <c r="F764" s="911"/>
      <c r="G764" s="911"/>
      <c r="H764" s="911"/>
      <c r="I764" s="911"/>
      <c r="J764" s="911"/>
      <c r="K764" s="911"/>
      <c r="L764" s="911"/>
      <c r="M764" s="912"/>
      <c r="N764" s="912"/>
      <c r="O764" s="912"/>
    </row>
    <row r="765" spans="1:15" ht="15.75" customHeight="1">
      <c r="A765" s="911"/>
      <c r="B765" s="911"/>
      <c r="C765" s="911"/>
      <c r="D765" s="911"/>
      <c r="E765" s="911"/>
      <c r="F765" s="911"/>
      <c r="G765" s="911"/>
      <c r="H765" s="911"/>
      <c r="I765" s="911"/>
      <c r="J765" s="911"/>
      <c r="K765" s="911"/>
      <c r="L765" s="911"/>
      <c r="M765" s="912"/>
      <c r="N765" s="912"/>
      <c r="O765" s="912"/>
    </row>
    <row r="766" spans="1:15" ht="15.75" customHeight="1">
      <c r="A766" s="911"/>
      <c r="B766" s="911"/>
      <c r="C766" s="911"/>
      <c r="D766" s="911"/>
      <c r="E766" s="911"/>
      <c r="F766" s="911"/>
      <c r="G766" s="911"/>
      <c r="H766" s="911"/>
      <c r="I766" s="911"/>
      <c r="J766" s="911"/>
      <c r="K766" s="911"/>
      <c r="L766" s="911"/>
      <c r="M766" s="912"/>
      <c r="N766" s="912"/>
      <c r="O766" s="912"/>
    </row>
    <row r="767" spans="1:15" ht="15.75" customHeight="1">
      <c r="A767" s="911"/>
      <c r="B767" s="911"/>
      <c r="C767" s="911"/>
      <c r="D767" s="911"/>
      <c r="E767" s="911"/>
      <c r="F767" s="911"/>
      <c r="G767" s="911"/>
      <c r="H767" s="911"/>
      <c r="I767" s="911"/>
      <c r="J767" s="911"/>
      <c r="K767" s="911"/>
      <c r="L767" s="911"/>
      <c r="M767" s="912"/>
      <c r="N767" s="912"/>
      <c r="O767" s="912"/>
    </row>
    <row r="768" spans="1:15" ht="15.75" customHeight="1">
      <c r="A768" s="911"/>
      <c r="B768" s="911"/>
      <c r="C768" s="911"/>
      <c r="D768" s="911"/>
      <c r="E768" s="911"/>
      <c r="F768" s="911"/>
      <c r="G768" s="911"/>
      <c r="H768" s="911"/>
      <c r="I768" s="911"/>
      <c r="J768" s="911"/>
      <c r="K768" s="911"/>
      <c r="L768" s="911"/>
      <c r="M768" s="912"/>
      <c r="N768" s="912"/>
      <c r="O768" s="912"/>
    </row>
    <row r="769" spans="1:15" ht="15.75" customHeight="1">
      <c r="A769" s="911"/>
      <c r="B769" s="911"/>
      <c r="C769" s="911"/>
      <c r="D769" s="911"/>
      <c r="E769" s="911"/>
      <c r="F769" s="911"/>
      <c r="G769" s="911"/>
      <c r="H769" s="911"/>
      <c r="I769" s="911"/>
      <c r="J769" s="911"/>
      <c r="K769" s="911"/>
      <c r="L769" s="911"/>
      <c r="M769" s="912"/>
      <c r="N769" s="912"/>
      <c r="O769" s="912"/>
    </row>
    <row r="770" spans="1:15" ht="15.75" customHeight="1">
      <c r="A770" s="911"/>
      <c r="B770" s="911"/>
      <c r="C770" s="911"/>
      <c r="D770" s="911"/>
      <c r="E770" s="911"/>
      <c r="F770" s="911"/>
      <c r="G770" s="911"/>
      <c r="H770" s="911"/>
      <c r="I770" s="911"/>
      <c r="J770" s="911"/>
      <c r="K770" s="911"/>
      <c r="L770" s="911"/>
      <c r="M770" s="912"/>
      <c r="N770" s="912"/>
      <c r="O770" s="912"/>
    </row>
    <row r="771" spans="1:15" ht="15.75" customHeight="1">
      <c r="A771" s="911"/>
      <c r="B771" s="911"/>
      <c r="C771" s="911"/>
      <c r="D771" s="911"/>
      <c r="E771" s="911"/>
      <c r="F771" s="911"/>
      <c r="G771" s="911"/>
      <c r="H771" s="911"/>
      <c r="I771" s="911"/>
      <c r="J771" s="911"/>
      <c r="K771" s="911"/>
      <c r="L771" s="911"/>
      <c r="M771" s="912"/>
      <c r="N771" s="912"/>
      <c r="O771" s="912"/>
    </row>
    <row r="772" spans="1:15" ht="15.75" customHeight="1">
      <c r="A772" s="911"/>
      <c r="B772" s="911"/>
      <c r="C772" s="911"/>
      <c r="D772" s="911"/>
      <c r="E772" s="911"/>
      <c r="F772" s="911"/>
      <c r="G772" s="911"/>
      <c r="H772" s="911"/>
      <c r="I772" s="911"/>
      <c r="J772" s="911"/>
      <c r="K772" s="911"/>
      <c r="L772" s="911"/>
      <c r="M772" s="912"/>
      <c r="N772" s="912"/>
      <c r="O772" s="912"/>
    </row>
    <row r="773" spans="1:15" ht="15.75" customHeight="1">
      <c r="A773" s="911"/>
      <c r="B773" s="911"/>
      <c r="C773" s="911"/>
      <c r="D773" s="911"/>
      <c r="E773" s="911"/>
      <c r="F773" s="911"/>
      <c r="G773" s="911"/>
      <c r="H773" s="911"/>
      <c r="I773" s="911"/>
      <c r="J773" s="911"/>
      <c r="K773" s="911"/>
      <c r="L773" s="911"/>
      <c r="M773" s="912"/>
      <c r="N773" s="912"/>
      <c r="O773" s="912"/>
    </row>
    <row r="774" spans="1:15" ht="15.75" customHeight="1">
      <c r="A774" s="911"/>
      <c r="B774" s="911"/>
      <c r="C774" s="911"/>
      <c r="D774" s="911"/>
      <c r="E774" s="911"/>
      <c r="F774" s="911"/>
      <c r="G774" s="911"/>
      <c r="H774" s="911"/>
      <c r="I774" s="911"/>
      <c r="J774" s="911"/>
      <c r="K774" s="911"/>
      <c r="L774" s="911"/>
      <c r="M774" s="912"/>
      <c r="N774" s="912"/>
      <c r="O774" s="912"/>
    </row>
    <row r="775" spans="1:15" ht="15.75" customHeight="1">
      <c r="A775" s="911"/>
      <c r="B775" s="911"/>
      <c r="C775" s="911"/>
      <c r="D775" s="911"/>
      <c r="E775" s="911"/>
      <c r="F775" s="911"/>
      <c r="G775" s="911"/>
      <c r="H775" s="911"/>
      <c r="I775" s="911"/>
      <c r="J775" s="911"/>
      <c r="K775" s="911"/>
      <c r="L775" s="911"/>
      <c r="M775" s="912"/>
      <c r="N775" s="912"/>
      <c r="O775" s="912"/>
    </row>
    <row r="776" spans="1:15" ht="15.75" customHeight="1">
      <c r="A776" s="911"/>
      <c r="B776" s="911"/>
      <c r="C776" s="911"/>
      <c r="D776" s="911"/>
      <c r="E776" s="911"/>
      <c r="F776" s="911"/>
      <c r="G776" s="911"/>
      <c r="H776" s="911"/>
      <c r="I776" s="911"/>
      <c r="J776" s="911"/>
      <c r="K776" s="911"/>
      <c r="L776" s="911"/>
      <c r="M776" s="912"/>
      <c r="N776" s="912"/>
      <c r="O776" s="912"/>
    </row>
    <row r="777" spans="1:15" ht="15.75" customHeight="1">
      <c r="A777" s="911"/>
      <c r="B777" s="911"/>
      <c r="C777" s="911"/>
      <c r="D777" s="911"/>
      <c r="E777" s="911"/>
      <c r="F777" s="911"/>
      <c r="G777" s="911"/>
      <c r="H777" s="911"/>
      <c r="I777" s="911"/>
      <c r="J777" s="911"/>
      <c r="K777" s="911"/>
      <c r="L777" s="911"/>
      <c r="M777" s="912"/>
      <c r="N777" s="912"/>
      <c r="O777" s="912"/>
    </row>
    <row r="778" spans="1:15" ht="15.75" customHeight="1">
      <c r="A778" s="911"/>
      <c r="B778" s="911"/>
      <c r="C778" s="911"/>
      <c r="D778" s="911"/>
      <c r="E778" s="911"/>
      <c r="F778" s="911"/>
      <c r="G778" s="911"/>
      <c r="H778" s="911"/>
      <c r="I778" s="911"/>
      <c r="J778" s="911"/>
      <c r="K778" s="911"/>
      <c r="L778" s="911"/>
      <c r="M778" s="912"/>
      <c r="N778" s="912"/>
      <c r="O778" s="912"/>
    </row>
    <row r="779" spans="1:15" ht="15.75" customHeight="1">
      <c r="A779" s="911"/>
      <c r="B779" s="911"/>
      <c r="C779" s="911"/>
      <c r="D779" s="911"/>
      <c r="E779" s="911"/>
      <c r="F779" s="911"/>
      <c r="G779" s="911"/>
      <c r="H779" s="911"/>
      <c r="I779" s="911"/>
      <c r="J779" s="911"/>
      <c r="K779" s="911"/>
      <c r="L779" s="911"/>
      <c r="M779" s="912"/>
      <c r="N779" s="912"/>
      <c r="O779" s="912"/>
    </row>
    <row r="780" spans="1:15" ht="15.75" customHeight="1">
      <c r="A780" s="911"/>
      <c r="B780" s="911"/>
      <c r="C780" s="911"/>
      <c r="D780" s="911"/>
      <c r="E780" s="911"/>
      <c r="F780" s="911"/>
      <c r="G780" s="911"/>
      <c r="H780" s="911"/>
      <c r="I780" s="911"/>
      <c r="J780" s="911"/>
      <c r="K780" s="911"/>
      <c r="L780" s="911"/>
      <c r="M780" s="912"/>
      <c r="N780" s="912"/>
      <c r="O780" s="912"/>
    </row>
    <row r="781" spans="1:15" ht="15.75" customHeight="1">
      <c r="A781" s="911"/>
      <c r="B781" s="911"/>
      <c r="C781" s="911"/>
      <c r="D781" s="911"/>
      <c r="E781" s="911"/>
      <c r="F781" s="911"/>
      <c r="G781" s="911"/>
      <c r="H781" s="911"/>
      <c r="I781" s="911"/>
      <c r="J781" s="911"/>
      <c r="K781" s="911"/>
      <c r="L781" s="911"/>
      <c r="M781" s="912"/>
      <c r="N781" s="912"/>
      <c r="O781" s="912"/>
    </row>
    <row r="782" spans="1:15" ht="15.75" customHeight="1">
      <c r="A782" s="911"/>
      <c r="B782" s="911"/>
      <c r="C782" s="911"/>
      <c r="D782" s="911"/>
      <c r="E782" s="911"/>
      <c r="F782" s="911"/>
      <c r="G782" s="911"/>
      <c r="H782" s="911"/>
      <c r="I782" s="911"/>
      <c r="J782" s="911"/>
      <c r="K782" s="911"/>
      <c r="L782" s="911"/>
      <c r="M782" s="912"/>
      <c r="N782" s="912"/>
      <c r="O782" s="912"/>
    </row>
    <row r="783" spans="1:15" ht="15.75" customHeight="1">
      <c r="A783" s="911"/>
      <c r="B783" s="911"/>
      <c r="C783" s="911"/>
      <c r="D783" s="911"/>
      <c r="E783" s="911"/>
      <c r="F783" s="911"/>
      <c r="G783" s="911"/>
      <c r="H783" s="911"/>
      <c r="I783" s="911"/>
      <c r="J783" s="911"/>
      <c r="K783" s="911"/>
      <c r="L783" s="911"/>
      <c r="M783" s="912"/>
      <c r="N783" s="912"/>
      <c r="O783" s="912"/>
    </row>
    <row r="784" spans="1:15" ht="15.75" customHeight="1">
      <c r="A784" s="911"/>
      <c r="B784" s="911"/>
      <c r="C784" s="911"/>
      <c r="D784" s="911"/>
      <c r="E784" s="911"/>
      <c r="F784" s="911"/>
      <c r="G784" s="911"/>
      <c r="H784" s="911"/>
      <c r="I784" s="911"/>
      <c r="J784" s="911"/>
      <c r="K784" s="911"/>
      <c r="L784" s="911"/>
      <c r="M784" s="912"/>
      <c r="N784" s="912"/>
      <c r="O784" s="912"/>
    </row>
    <row r="785" spans="1:15" ht="15.75" customHeight="1">
      <c r="A785" s="911"/>
      <c r="B785" s="911"/>
      <c r="C785" s="911"/>
      <c r="D785" s="911"/>
      <c r="E785" s="911"/>
      <c r="F785" s="911"/>
      <c r="G785" s="911"/>
      <c r="H785" s="911"/>
      <c r="I785" s="911"/>
      <c r="J785" s="911"/>
      <c r="K785" s="911"/>
      <c r="L785" s="911"/>
      <c r="M785" s="912"/>
      <c r="N785" s="912"/>
      <c r="O785" s="912"/>
    </row>
    <row r="786" spans="1:15" ht="15.75" customHeight="1">
      <c r="A786" s="911"/>
      <c r="B786" s="911"/>
      <c r="C786" s="911"/>
      <c r="D786" s="911"/>
      <c r="E786" s="911"/>
      <c r="F786" s="911"/>
      <c r="G786" s="911"/>
      <c r="H786" s="911"/>
      <c r="I786" s="911"/>
      <c r="J786" s="911"/>
      <c r="K786" s="911"/>
      <c r="L786" s="911"/>
      <c r="M786" s="912"/>
      <c r="N786" s="912"/>
      <c r="O786" s="912"/>
    </row>
    <row r="787" spans="1:15" ht="15.75" customHeight="1">
      <c r="A787" s="911"/>
      <c r="B787" s="911"/>
      <c r="C787" s="911"/>
      <c r="D787" s="911"/>
      <c r="E787" s="911"/>
      <c r="F787" s="911"/>
      <c r="G787" s="911"/>
      <c r="H787" s="911"/>
      <c r="I787" s="911"/>
      <c r="J787" s="911"/>
      <c r="K787" s="911"/>
      <c r="L787" s="911"/>
      <c r="M787" s="912"/>
      <c r="N787" s="912"/>
      <c r="O787" s="912"/>
    </row>
    <row r="788" spans="1:15" ht="15.75" customHeight="1">
      <c r="A788" s="911"/>
      <c r="B788" s="911"/>
      <c r="C788" s="911"/>
      <c r="D788" s="911"/>
      <c r="E788" s="911"/>
      <c r="F788" s="911"/>
      <c r="G788" s="911"/>
      <c r="H788" s="911"/>
      <c r="I788" s="911"/>
      <c r="J788" s="911"/>
      <c r="K788" s="911"/>
      <c r="L788" s="911"/>
      <c r="M788" s="912"/>
      <c r="N788" s="912"/>
      <c r="O788" s="912"/>
    </row>
    <row r="789" spans="1:15" ht="15.75" customHeight="1">
      <c r="A789" s="911"/>
      <c r="B789" s="911"/>
      <c r="C789" s="911"/>
      <c r="D789" s="911"/>
      <c r="E789" s="911"/>
      <c r="F789" s="911"/>
      <c r="G789" s="911"/>
      <c r="H789" s="911"/>
      <c r="I789" s="911"/>
      <c r="J789" s="911"/>
      <c r="K789" s="911"/>
      <c r="L789" s="911"/>
      <c r="M789" s="912"/>
      <c r="N789" s="912"/>
      <c r="O789" s="912"/>
    </row>
    <row r="790" spans="1:15" ht="15.75" customHeight="1">
      <c r="A790" s="911"/>
      <c r="B790" s="911"/>
      <c r="C790" s="911"/>
      <c r="D790" s="911"/>
      <c r="E790" s="911"/>
      <c r="F790" s="911"/>
      <c r="G790" s="911"/>
      <c r="H790" s="911"/>
      <c r="I790" s="911"/>
      <c r="J790" s="911"/>
      <c r="K790" s="911"/>
      <c r="L790" s="911"/>
      <c r="M790" s="912"/>
      <c r="N790" s="912"/>
      <c r="O790" s="912"/>
    </row>
    <row r="791" spans="1:15" ht="15.75" customHeight="1">
      <c r="A791" s="911"/>
      <c r="B791" s="911"/>
      <c r="C791" s="911"/>
      <c r="D791" s="911"/>
      <c r="E791" s="911"/>
      <c r="F791" s="911"/>
      <c r="G791" s="911"/>
      <c r="H791" s="911"/>
      <c r="I791" s="911"/>
      <c r="J791" s="911"/>
      <c r="K791" s="911"/>
      <c r="L791" s="911"/>
      <c r="M791" s="912"/>
      <c r="N791" s="912"/>
      <c r="O791" s="912"/>
    </row>
    <row r="792" spans="1:15" ht="15.75" customHeight="1">
      <c r="A792" s="911"/>
      <c r="B792" s="911"/>
      <c r="C792" s="911"/>
      <c r="D792" s="911"/>
      <c r="E792" s="911"/>
      <c r="F792" s="911"/>
      <c r="G792" s="911"/>
      <c r="H792" s="911"/>
      <c r="I792" s="911"/>
      <c r="J792" s="911"/>
      <c r="K792" s="911"/>
      <c r="L792" s="911"/>
      <c r="M792" s="912"/>
      <c r="N792" s="912"/>
      <c r="O792" s="912"/>
    </row>
    <row r="793" spans="1:15" ht="15.75" customHeight="1">
      <c r="A793" s="911"/>
      <c r="B793" s="911"/>
      <c r="C793" s="911"/>
      <c r="D793" s="911"/>
      <c r="E793" s="911"/>
      <c r="F793" s="911"/>
      <c r="G793" s="911"/>
      <c r="H793" s="911"/>
      <c r="I793" s="911"/>
      <c r="J793" s="911"/>
      <c r="K793" s="911"/>
      <c r="L793" s="911"/>
      <c r="M793" s="912"/>
      <c r="N793" s="912"/>
      <c r="O793" s="912"/>
    </row>
    <row r="794" spans="1:15" ht="15.75" customHeight="1">
      <c r="A794" s="911"/>
      <c r="B794" s="911"/>
      <c r="C794" s="911"/>
      <c r="D794" s="911"/>
      <c r="E794" s="911"/>
      <c r="F794" s="911"/>
      <c r="G794" s="911"/>
      <c r="H794" s="911"/>
      <c r="I794" s="911"/>
      <c r="J794" s="911"/>
      <c r="K794" s="911"/>
      <c r="L794" s="911"/>
      <c r="M794" s="912"/>
      <c r="N794" s="912"/>
      <c r="O794" s="912"/>
    </row>
    <row r="795" spans="1:15" ht="15.75" customHeight="1">
      <c r="A795" s="911"/>
      <c r="B795" s="911"/>
      <c r="C795" s="911"/>
      <c r="D795" s="911"/>
      <c r="E795" s="911"/>
      <c r="F795" s="911"/>
      <c r="G795" s="911"/>
      <c r="H795" s="911"/>
      <c r="I795" s="911"/>
      <c r="J795" s="911"/>
      <c r="K795" s="911"/>
      <c r="L795" s="911"/>
      <c r="M795" s="912"/>
      <c r="N795" s="912"/>
      <c r="O795" s="912"/>
    </row>
    <row r="796" spans="1:15" ht="15.75" customHeight="1">
      <c r="A796" s="911"/>
      <c r="B796" s="911"/>
      <c r="C796" s="911"/>
      <c r="D796" s="911"/>
      <c r="E796" s="911"/>
      <c r="F796" s="911"/>
      <c r="G796" s="911"/>
      <c r="H796" s="911"/>
      <c r="I796" s="911"/>
      <c r="J796" s="911"/>
      <c r="K796" s="911"/>
      <c r="L796" s="911"/>
      <c r="M796" s="912"/>
      <c r="N796" s="912"/>
      <c r="O796" s="912"/>
    </row>
    <row r="797" spans="1:15" ht="15.75" customHeight="1">
      <c r="A797" s="911"/>
      <c r="B797" s="911"/>
      <c r="C797" s="911"/>
      <c r="D797" s="911"/>
      <c r="E797" s="911"/>
      <c r="F797" s="911"/>
      <c r="G797" s="911"/>
      <c r="H797" s="911"/>
      <c r="I797" s="911"/>
      <c r="J797" s="911"/>
      <c r="K797" s="911"/>
      <c r="L797" s="911"/>
      <c r="M797" s="912"/>
      <c r="N797" s="912"/>
      <c r="O797" s="912"/>
    </row>
    <row r="798" spans="1:15" ht="15.75" customHeight="1">
      <c r="A798" s="911"/>
      <c r="B798" s="911"/>
      <c r="C798" s="911"/>
      <c r="D798" s="911"/>
      <c r="E798" s="911"/>
      <c r="F798" s="911"/>
      <c r="G798" s="911"/>
      <c r="H798" s="911"/>
      <c r="I798" s="911"/>
      <c r="J798" s="911"/>
      <c r="K798" s="911"/>
      <c r="L798" s="911"/>
      <c r="M798" s="912"/>
      <c r="N798" s="912"/>
      <c r="O798" s="912"/>
    </row>
    <row r="799" spans="1:15" ht="15.75" customHeight="1">
      <c r="A799" s="911"/>
      <c r="B799" s="911"/>
      <c r="C799" s="911"/>
      <c r="D799" s="911"/>
      <c r="E799" s="911"/>
      <c r="F799" s="911"/>
      <c r="G799" s="911"/>
      <c r="H799" s="911"/>
      <c r="I799" s="911"/>
      <c r="J799" s="911"/>
      <c r="K799" s="911"/>
      <c r="L799" s="911"/>
      <c r="M799" s="912"/>
      <c r="N799" s="912"/>
      <c r="O799" s="912"/>
    </row>
    <row r="800" spans="1:15" ht="15.75" customHeight="1">
      <c r="A800" s="911"/>
      <c r="B800" s="911"/>
      <c r="C800" s="911"/>
      <c r="D800" s="911"/>
      <c r="E800" s="911"/>
      <c r="F800" s="911"/>
      <c r="G800" s="911"/>
      <c r="H800" s="911"/>
      <c r="I800" s="911"/>
      <c r="J800" s="911"/>
      <c r="K800" s="911"/>
      <c r="L800" s="911"/>
      <c r="M800" s="912"/>
      <c r="N800" s="912"/>
      <c r="O800" s="912"/>
    </row>
    <row r="801" spans="1:15" ht="15.75" customHeight="1">
      <c r="A801" s="911"/>
      <c r="B801" s="911"/>
      <c r="C801" s="911"/>
      <c r="D801" s="911"/>
      <c r="E801" s="911"/>
      <c r="F801" s="911"/>
      <c r="G801" s="911"/>
      <c r="H801" s="911"/>
      <c r="I801" s="911"/>
      <c r="J801" s="911"/>
      <c r="K801" s="911"/>
      <c r="L801" s="911"/>
      <c r="M801" s="912"/>
      <c r="N801" s="912"/>
      <c r="O801" s="912"/>
    </row>
    <row r="802" spans="1:15" ht="15.75" customHeight="1">
      <c r="A802" s="911"/>
      <c r="B802" s="911"/>
      <c r="C802" s="911"/>
      <c r="D802" s="911"/>
      <c r="E802" s="911"/>
      <c r="F802" s="911"/>
      <c r="G802" s="911"/>
      <c r="H802" s="911"/>
      <c r="I802" s="911"/>
      <c r="J802" s="911"/>
      <c r="K802" s="911"/>
      <c r="L802" s="911"/>
      <c r="M802" s="912"/>
      <c r="N802" s="912"/>
      <c r="O802" s="912"/>
    </row>
    <row r="803" spans="1:15" ht="15.75" customHeight="1">
      <c r="A803" s="911"/>
      <c r="B803" s="911"/>
      <c r="C803" s="911"/>
      <c r="D803" s="911"/>
      <c r="E803" s="911"/>
      <c r="F803" s="911"/>
      <c r="G803" s="911"/>
      <c r="H803" s="911"/>
      <c r="I803" s="911"/>
      <c r="J803" s="911"/>
      <c r="K803" s="911"/>
      <c r="L803" s="911"/>
      <c r="M803" s="912"/>
      <c r="N803" s="912"/>
      <c r="O803" s="912"/>
    </row>
    <row r="804" spans="1:15" ht="15.75" customHeight="1">
      <c r="A804" s="911"/>
      <c r="B804" s="911"/>
      <c r="C804" s="911"/>
      <c r="D804" s="911"/>
      <c r="E804" s="911"/>
      <c r="F804" s="911"/>
      <c r="G804" s="911"/>
      <c r="H804" s="911"/>
      <c r="I804" s="911"/>
      <c r="J804" s="911"/>
      <c r="K804" s="911"/>
      <c r="L804" s="911"/>
      <c r="M804" s="912"/>
      <c r="N804" s="912"/>
      <c r="O804" s="912"/>
    </row>
    <row r="805" spans="1:15" ht="15.75" customHeight="1">
      <c r="A805" s="911"/>
      <c r="B805" s="911"/>
      <c r="C805" s="911"/>
      <c r="D805" s="911"/>
      <c r="E805" s="911"/>
      <c r="F805" s="911"/>
      <c r="G805" s="911"/>
      <c r="H805" s="911"/>
      <c r="I805" s="911"/>
      <c r="J805" s="911"/>
      <c r="K805" s="911"/>
      <c r="L805" s="911"/>
      <c r="M805" s="912"/>
      <c r="N805" s="912"/>
      <c r="O805" s="912"/>
    </row>
    <row r="806" spans="1:15" ht="15.75" customHeight="1">
      <c r="A806" s="911"/>
      <c r="B806" s="911"/>
      <c r="C806" s="911"/>
      <c r="D806" s="911"/>
      <c r="E806" s="911"/>
      <c r="F806" s="911"/>
      <c r="G806" s="911"/>
      <c r="H806" s="911"/>
      <c r="I806" s="911"/>
      <c r="J806" s="911"/>
      <c r="K806" s="911"/>
      <c r="L806" s="911"/>
      <c r="M806" s="912"/>
      <c r="N806" s="912"/>
      <c r="O806" s="912"/>
    </row>
    <row r="807" spans="1:15" ht="15.75" customHeight="1">
      <c r="A807" s="911"/>
      <c r="B807" s="911"/>
      <c r="C807" s="911"/>
      <c r="D807" s="911"/>
      <c r="E807" s="911"/>
      <c r="F807" s="911"/>
      <c r="G807" s="911"/>
      <c r="H807" s="911"/>
      <c r="I807" s="911"/>
      <c r="J807" s="911"/>
      <c r="K807" s="911"/>
      <c r="L807" s="911"/>
      <c r="M807" s="912"/>
      <c r="N807" s="912"/>
      <c r="O807" s="912"/>
    </row>
    <row r="808" spans="1:15" ht="15.75" customHeight="1">
      <c r="A808" s="911"/>
      <c r="B808" s="911"/>
      <c r="C808" s="911"/>
      <c r="D808" s="911"/>
      <c r="E808" s="911"/>
      <c r="F808" s="911"/>
      <c r="G808" s="911"/>
      <c r="H808" s="911"/>
      <c r="I808" s="911"/>
      <c r="J808" s="911"/>
      <c r="K808" s="911"/>
      <c r="L808" s="911"/>
      <c r="M808" s="912"/>
      <c r="N808" s="912"/>
      <c r="O808" s="912"/>
    </row>
    <row r="809" spans="1:15" ht="15.75" customHeight="1">
      <c r="A809" s="911"/>
      <c r="B809" s="911"/>
      <c r="C809" s="911"/>
      <c r="D809" s="911"/>
      <c r="E809" s="911"/>
      <c r="F809" s="911"/>
      <c r="G809" s="911"/>
      <c r="H809" s="911"/>
      <c r="I809" s="911"/>
      <c r="J809" s="911"/>
      <c r="K809" s="911"/>
      <c r="L809" s="911"/>
      <c r="M809" s="912"/>
      <c r="N809" s="912"/>
      <c r="O809" s="912"/>
    </row>
    <row r="810" spans="1:15" ht="15.75" customHeight="1">
      <c r="A810" s="911"/>
      <c r="B810" s="911"/>
      <c r="C810" s="911"/>
      <c r="D810" s="911"/>
      <c r="E810" s="911"/>
      <c r="F810" s="911"/>
      <c r="G810" s="911"/>
      <c r="H810" s="911"/>
      <c r="I810" s="911"/>
      <c r="J810" s="911"/>
      <c r="K810" s="911"/>
      <c r="L810" s="911"/>
      <c r="M810" s="912"/>
      <c r="N810" s="912"/>
      <c r="O810" s="912"/>
    </row>
    <row r="811" spans="1:15" ht="15.75" customHeight="1">
      <c r="A811" s="911"/>
      <c r="B811" s="911"/>
      <c r="C811" s="911"/>
      <c r="D811" s="911"/>
      <c r="E811" s="911"/>
      <c r="F811" s="911"/>
      <c r="G811" s="911"/>
      <c r="H811" s="911"/>
      <c r="I811" s="911"/>
      <c r="J811" s="911"/>
      <c r="K811" s="911"/>
      <c r="L811" s="911"/>
      <c r="M811" s="912"/>
      <c r="N811" s="912"/>
      <c r="O811" s="912"/>
    </row>
    <row r="812" spans="1:15" ht="15.75" customHeight="1">
      <c r="A812" s="911"/>
      <c r="B812" s="911"/>
      <c r="C812" s="911"/>
      <c r="D812" s="911"/>
      <c r="E812" s="911"/>
      <c r="F812" s="911"/>
      <c r="G812" s="911"/>
      <c r="H812" s="911"/>
      <c r="I812" s="911"/>
      <c r="J812" s="911"/>
      <c r="K812" s="911"/>
      <c r="L812" s="911"/>
      <c r="M812" s="912"/>
      <c r="N812" s="912"/>
      <c r="O812" s="912"/>
    </row>
    <row r="813" spans="1:15" ht="15.75" customHeight="1">
      <c r="A813" s="911"/>
      <c r="B813" s="911"/>
      <c r="C813" s="911"/>
      <c r="D813" s="911"/>
      <c r="E813" s="911"/>
      <c r="F813" s="911"/>
      <c r="G813" s="911"/>
      <c r="H813" s="911"/>
      <c r="I813" s="911"/>
      <c r="J813" s="911"/>
      <c r="K813" s="911"/>
      <c r="L813" s="911"/>
      <c r="M813" s="912"/>
      <c r="N813" s="912"/>
      <c r="O813" s="912"/>
    </row>
    <row r="814" spans="1:15" ht="15.75" customHeight="1">
      <c r="A814" s="911"/>
      <c r="B814" s="911"/>
      <c r="C814" s="911"/>
      <c r="D814" s="911"/>
      <c r="E814" s="911"/>
      <c r="F814" s="911"/>
      <c r="G814" s="911"/>
      <c r="H814" s="911"/>
      <c r="I814" s="911"/>
      <c r="J814" s="911"/>
      <c r="K814" s="911"/>
      <c r="L814" s="911"/>
      <c r="M814" s="912"/>
      <c r="N814" s="912"/>
      <c r="O814" s="912"/>
    </row>
    <row r="815" spans="1:15" ht="15.75" customHeight="1">
      <c r="A815" s="911"/>
      <c r="B815" s="911"/>
      <c r="C815" s="911"/>
      <c r="D815" s="911"/>
      <c r="E815" s="911"/>
      <c r="F815" s="911"/>
      <c r="G815" s="911"/>
      <c r="H815" s="911"/>
      <c r="I815" s="911"/>
      <c r="J815" s="911"/>
      <c r="K815" s="911"/>
      <c r="L815" s="911"/>
      <c r="M815" s="912"/>
      <c r="N815" s="912"/>
      <c r="O815" s="912"/>
    </row>
    <row r="816" spans="1:15" ht="15.75" customHeight="1">
      <c r="A816" s="911"/>
      <c r="B816" s="911"/>
      <c r="C816" s="911"/>
      <c r="D816" s="911"/>
      <c r="E816" s="911"/>
      <c r="F816" s="911"/>
      <c r="G816" s="911"/>
      <c r="H816" s="911"/>
      <c r="I816" s="911"/>
      <c r="J816" s="911"/>
      <c r="K816" s="911"/>
      <c r="L816" s="911"/>
      <c r="M816" s="912"/>
      <c r="N816" s="912"/>
      <c r="O816" s="912"/>
    </row>
    <row r="817" spans="1:15" ht="15.75" customHeight="1">
      <c r="A817" s="911"/>
      <c r="B817" s="911"/>
      <c r="C817" s="911"/>
      <c r="D817" s="911"/>
      <c r="E817" s="911"/>
      <c r="F817" s="911"/>
      <c r="G817" s="911"/>
      <c r="H817" s="911"/>
      <c r="I817" s="911"/>
      <c r="J817" s="911"/>
      <c r="K817" s="911"/>
      <c r="L817" s="911"/>
      <c r="M817" s="912"/>
      <c r="N817" s="912"/>
      <c r="O817" s="912"/>
    </row>
    <row r="818" spans="1:15" ht="15.75" customHeight="1">
      <c r="A818" s="911"/>
      <c r="B818" s="911"/>
      <c r="C818" s="911"/>
      <c r="D818" s="911"/>
      <c r="E818" s="911"/>
      <c r="F818" s="911"/>
      <c r="G818" s="911"/>
      <c r="H818" s="911"/>
      <c r="I818" s="911"/>
      <c r="J818" s="911"/>
      <c r="K818" s="911"/>
      <c r="L818" s="911"/>
      <c r="M818" s="912"/>
      <c r="N818" s="912"/>
      <c r="O818" s="912"/>
    </row>
    <row r="819" spans="1:15" ht="15.75" customHeight="1">
      <c r="A819" s="911"/>
      <c r="B819" s="911"/>
      <c r="C819" s="911"/>
      <c r="D819" s="911"/>
      <c r="E819" s="911"/>
      <c r="F819" s="911"/>
      <c r="G819" s="911"/>
      <c r="H819" s="911"/>
      <c r="I819" s="911"/>
      <c r="J819" s="911"/>
      <c r="K819" s="911"/>
      <c r="L819" s="911"/>
      <c r="M819" s="912"/>
      <c r="N819" s="912"/>
      <c r="O819" s="912"/>
    </row>
    <row r="820" spans="1:15" ht="15.75" customHeight="1">
      <c r="A820" s="911"/>
      <c r="B820" s="911"/>
      <c r="C820" s="911"/>
      <c r="D820" s="911"/>
      <c r="E820" s="911"/>
      <c r="F820" s="911"/>
      <c r="G820" s="911"/>
      <c r="H820" s="911"/>
      <c r="I820" s="911"/>
      <c r="J820" s="911"/>
      <c r="K820" s="911"/>
      <c r="L820" s="911"/>
      <c r="M820" s="912"/>
      <c r="N820" s="912"/>
      <c r="O820" s="912"/>
    </row>
    <row r="821" spans="1:15" ht="15.75" customHeight="1">
      <c r="A821" s="911"/>
      <c r="B821" s="911"/>
      <c r="C821" s="911"/>
      <c r="D821" s="911"/>
      <c r="E821" s="911"/>
      <c r="F821" s="911"/>
      <c r="G821" s="911"/>
      <c r="H821" s="911"/>
      <c r="I821" s="911"/>
      <c r="J821" s="911"/>
      <c r="K821" s="911"/>
      <c r="L821" s="911"/>
      <c r="M821" s="912"/>
      <c r="N821" s="912"/>
      <c r="O821" s="912"/>
    </row>
    <row r="822" spans="1:15" ht="15.75" customHeight="1">
      <c r="A822" s="911"/>
      <c r="B822" s="911"/>
      <c r="C822" s="911"/>
      <c r="D822" s="911"/>
      <c r="E822" s="911"/>
      <c r="F822" s="911"/>
      <c r="G822" s="911"/>
      <c r="H822" s="911"/>
      <c r="I822" s="911"/>
      <c r="J822" s="911"/>
      <c r="K822" s="911"/>
      <c r="L822" s="911"/>
      <c r="M822" s="912"/>
      <c r="N822" s="912"/>
      <c r="O822" s="912"/>
    </row>
    <row r="823" spans="1:15" ht="15.75" customHeight="1">
      <c r="A823" s="911"/>
      <c r="B823" s="911"/>
      <c r="C823" s="911"/>
      <c r="D823" s="911"/>
      <c r="E823" s="911"/>
      <c r="F823" s="911"/>
      <c r="G823" s="911"/>
      <c r="H823" s="911"/>
      <c r="I823" s="911"/>
      <c r="J823" s="911"/>
      <c r="K823" s="911"/>
      <c r="L823" s="911"/>
      <c r="M823" s="912"/>
      <c r="N823" s="912"/>
      <c r="O823" s="912"/>
    </row>
    <row r="824" spans="1:15" ht="15.75" customHeight="1">
      <c r="A824" s="911"/>
      <c r="B824" s="911"/>
      <c r="C824" s="911"/>
      <c r="D824" s="911"/>
      <c r="E824" s="911"/>
      <c r="F824" s="911"/>
      <c r="G824" s="911"/>
      <c r="H824" s="911"/>
      <c r="I824" s="911"/>
      <c r="J824" s="911"/>
      <c r="K824" s="911"/>
      <c r="L824" s="911"/>
      <c r="M824" s="912"/>
      <c r="N824" s="912"/>
      <c r="O824" s="912"/>
    </row>
    <row r="825" spans="1:15" ht="15.75" customHeight="1">
      <c r="A825" s="911"/>
      <c r="B825" s="911"/>
      <c r="C825" s="911"/>
      <c r="D825" s="911"/>
      <c r="E825" s="911"/>
      <c r="F825" s="911"/>
      <c r="G825" s="911"/>
      <c r="H825" s="911"/>
      <c r="I825" s="911"/>
      <c r="J825" s="911"/>
      <c r="K825" s="911"/>
      <c r="L825" s="911"/>
      <c r="M825" s="912"/>
      <c r="N825" s="912"/>
      <c r="O825" s="912"/>
    </row>
    <row r="826" spans="1:15" ht="15.75" customHeight="1">
      <c r="A826" s="911"/>
      <c r="B826" s="911"/>
      <c r="C826" s="911"/>
      <c r="D826" s="911"/>
      <c r="E826" s="911"/>
      <c r="F826" s="911"/>
      <c r="G826" s="911"/>
      <c r="H826" s="911"/>
      <c r="I826" s="911"/>
      <c r="J826" s="911"/>
      <c r="K826" s="911"/>
      <c r="L826" s="911"/>
      <c r="M826" s="912"/>
      <c r="N826" s="912"/>
      <c r="O826" s="912"/>
    </row>
    <row r="827" spans="1:15" ht="15.75" customHeight="1">
      <c r="A827" s="911"/>
      <c r="B827" s="911"/>
      <c r="C827" s="911"/>
      <c r="D827" s="911"/>
      <c r="E827" s="911"/>
      <c r="F827" s="911"/>
      <c r="G827" s="911"/>
      <c r="H827" s="911"/>
      <c r="I827" s="911"/>
      <c r="J827" s="911"/>
      <c r="K827" s="911"/>
      <c r="L827" s="911"/>
      <c r="M827" s="912"/>
      <c r="N827" s="912"/>
      <c r="O827" s="912"/>
    </row>
    <row r="828" spans="1:15" ht="15.75" customHeight="1">
      <c r="A828" s="911"/>
      <c r="B828" s="911"/>
      <c r="C828" s="911"/>
      <c r="D828" s="911"/>
      <c r="E828" s="911"/>
      <c r="F828" s="911"/>
      <c r="G828" s="911"/>
      <c r="H828" s="911"/>
      <c r="I828" s="911"/>
      <c r="J828" s="911"/>
      <c r="K828" s="911"/>
      <c r="L828" s="911"/>
      <c r="M828" s="912"/>
      <c r="N828" s="912"/>
      <c r="O828" s="912"/>
    </row>
    <row r="829" spans="1:15" ht="15.75" customHeight="1">
      <c r="A829" s="911"/>
      <c r="B829" s="911"/>
      <c r="C829" s="911"/>
      <c r="D829" s="911"/>
      <c r="E829" s="911"/>
      <c r="F829" s="911"/>
      <c r="G829" s="911"/>
      <c r="H829" s="911"/>
      <c r="I829" s="911"/>
      <c r="J829" s="911"/>
      <c r="K829" s="911"/>
      <c r="L829" s="911"/>
      <c r="M829" s="912"/>
      <c r="N829" s="912"/>
      <c r="O829" s="912"/>
    </row>
    <row r="830" spans="1:15" ht="15.75" customHeight="1">
      <c r="A830" s="911"/>
      <c r="B830" s="911"/>
      <c r="C830" s="911"/>
      <c r="D830" s="911"/>
      <c r="E830" s="911"/>
      <c r="F830" s="911"/>
      <c r="G830" s="911"/>
      <c r="H830" s="911"/>
      <c r="I830" s="911"/>
      <c r="J830" s="911"/>
      <c r="K830" s="911"/>
      <c r="L830" s="911"/>
      <c r="M830" s="912"/>
      <c r="N830" s="912"/>
      <c r="O830" s="912"/>
    </row>
    <row r="831" spans="1:15" ht="15.75" customHeight="1">
      <c r="A831" s="911"/>
      <c r="B831" s="911"/>
      <c r="C831" s="911"/>
      <c r="D831" s="911"/>
      <c r="E831" s="911"/>
      <c r="F831" s="911"/>
      <c r="G831" s="911"/>
      <c r="H831" s="911"/>
      <c r="I831" s="911"/>
      <c r="J831" s="911"/>
      <c r="K831" s="911"/>
      <c r="L831" s="911"/>
      <c r="M831" s="912"/>
      <c r="N831" s="912"/>
      <c r="O831" s="912"/>
    </row>
    <row r="832" spans="1:15" ht="15.75" customHeight="1">
      <c r="A832" s="911"/>
      <c r="B832" s="911"/>
      <c r="C832" s="911"/>
      <c r="D832" s="911"/>
      <c r="E832" s="911"/>
      <c r="F832" s="911"/>
      <c r="G832" s="911"/>
      <c r="H832" s="911"/>
      <c r="I832" s="911"/>
      <c r="J832" s="911"/>
      <c r="K832" s="911"/>
      <c r="L832" s="911"/>
      <c r="M832" s="912"/>
      <c r="N832" s="912"/>
      <c r="O832" s="912"/>
    </row>
    <row r="833" spans="1:15" ht="15.75" customHeight="1">
      <c r="A833" s="911"/>
      <c r="B833" s="911"/>
      <c r="C833" s="911"/>
      <c r="D833" s="911"/>
      <c r="E833" s="911"/>
      <c r="F833" s="911"/>
      <c r="G833" s="911"/>
      <c r="H833" s="911"/>
      <c r="I833" s="911"/>
      <c r="J833" s="911"/>
      <c r="K833" s="911"/>
      <c r="L833" s="911"/>
      <c r="M833" s="912"/>
      <c r="N833" s="912"/>
      <c r="O833" s="912"/>
    </row>
    <row r="834" spans="1:15" ht="15.75" customHeight="1">
      <c r="A834" s="911"/>
      <c r="B834" s="911"/>
      <c r="C834" s="911"/>
      <c r="D834" s="911"/>
      <c r="E834" s="911"/>
      <c r="F834" s="911"/>
      <c r="G834" s="911"/>
      <c r="H834" s="911"/>
      <c r="I834" s="911"/>
      <c r="J834" s="911"/>
      <c r="K834" s="911"/>
      <c r="L834" s="911"/>
      <c r="M834" s="912"/>
      <c r="N834" s="912"/>
      <c r="O834" s="912"/>
    </row>
    <row r="835" spans="1:15" ht="15.75" customHeight="1">
      <c r="A835" s="911"/>
      <c r="B835" s="911"/>
      <c r="C835" s="911"/>
      <c r="D835" s="911"/>
      <c r="E835" s="911"/>
      <c r="F835" s="911"/>
      <c r="G835" s="911"/>
      <c r="H835" s="911"/>
      <c r="I835" s="911"/>
      <c r="J835" s="911"/>
      <c r="K835" s="911"/>
      <c r="L835" s="911"/>
      <c r="M835" s="912"/>
      <c r="N835" s="912"/>
      <c r="O835" s="912"/>
    </row>
    <row r="836" spans="1:15" ht="15.75" customHeight="1">
      <c r="A836" s="911"/>
      <c r="B836" s="911"/>
      <c r="C836" s="911"/>
      <c r="D836" s="911"/>
      <c r="E836" s="911"/>
      <c r="F836" s="911"/>
      <c r="G836" s="911"/>
      <c r="H836" s="911"/>
      <c r="I836" s="911"/>
      <c r="J836" s="911"/>
      <c r="K836" s="911"/>
      <c r="L836" s="911"/>
      <c r="M836" s="912"/>
      <c r="N836" s="912"/>
      <c r="O836" s="912"/>
    </row>
    <row r="837" spans="1:15" ht="15.75" customHeight="1">
      <c r="A837" s="911"/>
      <c r="B837" s="911"/>
      <c r="C837" s="911"/>
      <c r="D837" s="911"/>
      <c r="E837" s="911"/>
      <c r="F837" s="911"/>
      <c r="G837" s="911"/>
      <c r="H837" s="911"/>
      <c r="I837" s="911"/>
      <c r="J837" s="911"/>
      <c r="K837" s="911"/>
      <c r="L837" s="911"/>
      <c r="M837" s="912"/>
      <c r="N837" s="912"/>
      <c r="O837" s="912"/>
    </row>
    <row r="838" spans="1:15" ht="15.75" customHeight="1">
      <c r="A838" s="911"/>
      <c r="B838" s="911"/>
      <c r="C838" s="911"/>
      <c r="D838" s="911"/>
      <c r="E838" s="911"/>
      <c r="F838" s="911"/>
      <c r="G838" s="911"/>
      <c r="H838" s="911"/>
      <c r="I838" s="911"/>
      <c r="J838" s="911"/>
      <c r="K838" s="911"/>
      <c r="L838" s="911"/>
      <c r="M838" s="912"/>
      <c r="N838" s="912"/>
      <c r="O838" s="912"/>
    </row>
    <row r="839" spans="1:15" ht="15.75" customHeight="1">
      <c r="A839" s="911"/>
      <c r="B839" s="911"/>
      <c r="C839" s="911"/>
      <c r="D839" s="911"/>
      <c r="E839" s="911"/>
      <c r="F839" s="911"/>
      <c r="G839" s="911"/>
      <c r="H839" s="911"/>
      <c r="I839" s="911"/>
      <c r="J839" s="911"/>
      <c r="K839" s="911"/>
      <c r="L839" s="911"/>
      <c r="M839" s="912"/>
      <c r="N839" s="912"/>
      <c r="O839" s="912"/>
    </row>
    <row r="840" spans="1:15" ht="15.75" customHeight="1">
      <c r="A840" s="911"/>
      <c r="B840" s="911"/>
      <c r="C840" s="911"/>
      <c r="D840" s="911"/>
      <c r="E840" s="911"/>
      <c r="F840" s="911"/>
      <c r="G840" s="911"/>
      <c r="H840" s="911"/>
      <c r="I840" s="911"/>
      <c r="J840" s="911"/>
      <c r="K840" s="911"/>
      <c r="L840" s="911"/>
      <c r="M840" s="912"/>
      <c r="N840" s="912"/>
      <c r="O840" s="912"/>
    </row>
    <row r="841" spans="1:15" ht="15.75" customHeight="1">
      <c r="A841" s="911"/>
      <c r="B841" s="911"/>
      <c r="C841" s="911"/>
      <c r="D841" s="911"/>
      <c r="E841" s="911"/>
      <c r="F841" s="911"/>
      <c r="G841" s="911"/>
      <c r="H841" s="911"/>
      <c r="I841" s="911"/>
      <c r="J841" s="911"/>
      <c r="K841" s="911"/>
      <c r="L841" s="911"/>
      <c r="M841" s="912"/>
      <c r="N841" s="912"/>
      <c r="O841" s="912"/>
    </row>
    <row r="842" spans="1:15" ht="15.75" customHeight="1">
      <c r="A842" s="911"/>
      <c r="B842" s="911"/>
      <c r="C842" s="911"/>
      <c r="D842" s="911"/>
      <c r="E842" s="911"/>
      <c r="F842" s="911"/>
      <c r="G842" s="911"/>
      <c r="H842" s="911"/>
      <c r="I842" s="911"/>
      <c r="J842" s="911"/>
      <c r="K842" s="911"/>
      <c r="L842" s="911"/>
      <c r="M842" s="912"/>
      <c r="N842" s="912"/>
      <c r="O842" s="912"/>
    </row>
    <row r="843" spans="1:15" ht="15.75" customHeight="1">
      <c r="A843" s="911"/>
      <c r="B843" s="911"/>
      <c r="C843" s="911"/>
      <c r="D843" s="911"/>
      <c r="E843" s="911"/>
      <c r="F843" s="911"/>
      <c r="G843" s="911"/>
      <c r="H843" s="911"/>
      <c r="I843" s="911"/>
      <c r="J843" s="911"/>
      <c r="K843" s="911"/>
      <c r="L843" s="911"/>
      <c r="M843" s="912"/>
      <c r="N843" s="912"/>
      <c r="O843" s="912"/>
    </row>
    <row r="844" spans="1:15" ht="15.75" customHeight="1">
      <c r="A844" s="911"/>
      <c r="B844" s="911"/>
      <c r="C844" s="911"/>
      <c r="D844" s="911"/>
      <c r="E844" s="911"/>
      <c r="F844" s="911"/>
      <c r="G844" s="911"/>
      <c r="H844" s="911"/>
      <c r="I844" s="911"/>
      <c r="J844" s="911"/>
      <c r="K844" s="911"/>
      <c r="L844" s="911"/>
      <c r="M844" s="912"/>
      <c r="N844" s="912"/>
      <c r="O844" s="912"/>
    </row>
    <row r="845" spans="1:15" ht="15.75" customHeight="1">
      <c r="A845" s="911"/>
      <c r="B845" s="911"/>
      <c r="C845" s="911"/>
      <c r="D845" s="911"/>
      <c r="E845" s="911"/>
      <c r="F845" s="911"/>
      <c r="G845" s="911"/>
      <c r="H845" s="911"/>
      <c r="I845" s="911"/>
      <c r="J845" s="911"/>
      <c r="K845" s="911"/>
      <c r="L845" s="911"/>
      <c r="M845" s="912"/>
      <c r="N845" s="912"/>
      <c r="O845" s="912"/>
    </row>
    <row r="846" spans="1:15" ht="15.75" customHeight="1">
      <c r="A846" s="911"/>
      <c r="B846" s="911"/>
      <c r="C846" s="911"/>
      <c r="D846" s="911"/>
      <c r="E846" s="911"/>
      <c r="F846" s="911"/>
      <c r="G846" s="911"/>
      <c r="H846" s="911"/>
      <c r="I846" s="911"/>
      <c r="J846" s="911"/>
      <c r="K846" s="911"/>
      <c r="L846" s="911"/>
      <c r="M846" s="912"/>
      <c r="N846" s="912"/>
      <c r="O846" s="912"/>
    </row>
    <row r="847" spans="1:15" ht="15.75" customHeight="1">
      <c r="A847" s="911"/>
      <c r="B847" s="911"/>
      <c r="C847" s="911"/>
      <c r="D847" s="911"/>
      <c r="E847" s="911"/>
      <c r="F847" s="911"/>
      <c r="G847" s="911"/>
      <c r="H847" s="911"/>
      <c r="I847" s="911"/>
      <c r="J847" s="911"/>
      <c r="K847" s="911"/>
      <c r="L847" s="911"/>
      <c r="M847" s="912"/>
      <c r="N847" s="912"/>
      <c r="O847" s="912"/>
    </row>
    <row r="848" spans="1:15" ht="15.75" customHeight="1">
      <c r="A848" s="911"/>
      <c r="B848" s="911"/>
      <c r="C848" s="911"/>
      <c r="D848" s="911"/>
      <c r="E848" s="911"/>
      <c r="F848" s="911"/>
      <c r="G848" s="911"/>
      <c r="H848" s="911"/>
      <c r="I848" s="911"/>
      <c r="J848" s="911"/>
      <c r="K848" s="911"/>
      <c r="L848" s="911"/>
      <c r="M848" s="912"/>
      <c r="N848" s="912"/>
      <c r="O848" s="912"/>
    </row>
    <row r="849" spans="1:15" ht="15.75" customHeight="1">
      <c r="A849" s="911"/>
      <c r="B849" s="911"/>
      <c r="C849" s="911"/>
      <c r="D849" s="911"/>
      <c r="E849" s="911"/>
      <c r="F849" s="911"/>
      <c r="G849" s="911"/>
      <c r="H849" s="911"/>
      <c r="I849" s="911"/>
      <c r="J849" s="911"/>
      <c r="K849" s="911"/>
      <c r="L849" s="911"/>
      <c r="M849" s="912"/>
      <c r="N849" s="912"/>
      <c r="O849" s="912"/>
    </row>
    <row r="850" spans="1:15" ht="15.75" customHeight="1">
      <c r="A850" s="911"/>
      <c r="B850" s="911"/>
      <c r="C850" s="911"/>
      <c r="D850" s="911"/>
      <c r="E850" s="911"/>
      <c r="F850" s="911"/>
      <c r="G850" s="911"/>
      <c r="H850" s="911"/>
      <c r="I850" s="911"/>
      <c r="J850" s="911"/>
      <c r="K850" s="911"/>
      <c r="L850" s="911"/>
      <c r="M850" s="912"/>
      <c r="N850" s="912"/>
      <c r="O850" s="912"/>
    </row>
    <row r="851" spans="1:15" ht="15.75" customHeight="1">
      <c r="A851" s="911"/>
      <c r="B851" s="911"/>
      <c r="C851" s="911"/>
      <c r="D851" s="911"/>
      <c r="E851" s="911"/>
      <c r="F851" s="911"/>
      <c r="G851" s="911"/>
      <c r="H851" s="911"/>
      <c r="I851" s="911"/>
      <c r="J851" s="911"/>
      <c r="K851" s="911"/>
      <c r="L851" s="911"/>
      <c r="M851" s="912"/>
      <c r="N851" s="912"/>
      <c r="O851" s="912"/>
    </row>
    <row r="852" spans="1:15" ht="15.75" customHeight="1">
      <c r="A852" s="911"/>
      <c r="B852" s="911"/>
      <c r="C852" s="911"/>
      <c r="D852" s="911"/>
      <c r="E852" s="911"/>
      <c r="F852" s="911"/>
      <c r="G852" s="911"/>
      <c r="H852" s="911"/>
      <c r="I852" s="911"/>
      <c r="J852" s="911"/>
      <c r="K852" s="911"/>
      <c r="L852" s="911"/>
      <c r="M852" s="912"/>
      <c r="N852" s="912"/>
      <c r="O852" s="912"/>
    </row>
    <row r="853" spans="1:15" ht="15.75" customHeight="1">
      <c r="A853" s="911"/>
      <c r="B853" s="911"/>
      <c r="C853" s="911"/>
      <c r="D853" s="911"/>
      <c r="E853" s="911"/>
      <c r="F853" s="911"/>
      <c r="G853" s="911"/>
      <c r="H853" s="911"/>
      <c r="I853" s="911"/>
      <c r="J853" s="911"/>
      <c r="K853" s="911"/>
      <c r="L853" s="911"/>
      <c r="M853" s="912"/>
      <c r="N853" s="912"/>
      <c r="O853" s="912"/>
    </row>
    <row r="854" spans="1:15" ht="15.75" customHeight="1">
      <c r="A854" s="911"/>
      <c r="B854" s="911"/>
      <c r="C854" s="911"/>
      <c r="D854" s="911"/>
      <c r="E854" s="911"/>
      <c r="F854" s="911"/>
      <c r="G854" s="911"/>
      <c r="H854" s="911"/>
      <c r="I854" s="911"/>
      <c r="J854" s="911"/>
      <c r="K854" s="911"/>
      <c r="L854" s="911"/>
      <c r="M854" s="912"/>
      <c r="N854" s="912"/>
      <c r="O854" s="912"/>
    </row>
    <row r="855" spans="1:15" ht="15.75" customHeight="1">
      <c r="A855" s="911"/>
      <c r="B855" s="911"/>
      <c r="C855" s="911"/>
      <c r="D855" s="911"/>
      <c r="E855" s="911"/>
      <c r="F855" s="911"/>
      <c r="G855" s="911"/>
      <c r="H855" s="911"/>
      <c r="I855" s="911"/>
      <c r="J855" s="911"/>
      <c r="K855" s="911"/>
      <c r="L855" s="911"/>
      <c r="M855" s="912"/>
      <c r="N855" s="912"/>
      <c r="O855" s="912"/>
    </row>
    <row r="856" spans="1:15" ht="15.75" customHeight="1">
      <c r="A856" s="911"/>
      <c r="B856" s="911"/>
      <c r="C856" s="911"/>
      <c r="D856" s="911"/>
      <c r="E856" s="911"/>
      <c r="F856" s="911"/>
      <c r="G856" s="911"/>
      <c r="H856" s="911"/>
      <c r="I856" s="911"/>
      <c r="J856" s="911"/>
      <c r="K856" s="911"/>
      <c r="L856" s="911"/>
      <c r="M856" s="912"/>
      <c r="N856" s="912"/>
      <c r="O856" s="912"/>
    </row>
    <row r="857" spans="1:15" ht="15.75" customHeight="1">
      <c r="A857" s="911"/>
      <c r="B857" s="911"/>
      <c r="C857" s="911"/>
      <c r="D857" s="911"/>
      <c r="E857" s="911"/>
      <c r="F857" s="911"/>
      <c r="G857" s="911"/>
      <c r="H857" s="911"/>
      <c r="I857" s="911"/>
      <c r="J857" s="911"/>
      <c r="K857" s="911"/>
      <c r="L857" s="911"/>
      <c r="M857" s="912"/>
      <c r="N857" s="912"/>
      <c r="O857" s="912"/>
    </row>
    <row r="858" spans="1:15" ht="15.75" customHeight="1">
      <c r="A858" s="911"/>
      <c r="B858" s="911"/>
      <c r="C858" s="911"/>
      <c r="D858" s="911"/>
      <c r="E858" s="911"/>
      <c r="F858" s="911"/>
      <c r="G858" s="911"/>
      <c r="H858" s="911"/>
      <c r="I858" s="911"/>
      <c r="J858" s="911"/>
      <c r="K858" s="911"/>
      <c r="L858" s="911"/>
      <c r="M858" s="912"/>
      <c r="N858" s="912"/>
      <c r="O858" s="912"/>
    </row>
    <row r="859" spans="1:15" ht="15.75" customHeight="1">
      <c r="A859" s="911"/>
      <c r="B859" s="911"/>
      <c r="C859" s="911"/>
      <c r="D859" s="911"/>
      <c r="E859" s="911"/>
      <c r="F859" s="911"/>
      <c r="G859" s="911"/>
      <c r="H859" s="911"/>
      <c r="I859" s="911"/>
      <c r="J859" s="911"/>
      <c r="K859" s="911"/>
      <c r="L859" s="911"/>
      <c r="M859" s="912"/>
      <c r="N859" s="912"/>
      <c r="O859" s="912"/>
    </row>
    <row r="860" spans="1:15" ht="15.75" customHeight="1">
      <c r="A860" s="911"/>
      <c r="B860" s="911"/>
      <c r="C860" s="911"/>
      <c r="D860" s="911"/>
      <c r="E860" s="911"/>
      <c r="F860" s="911"/>
      <c r="G860" s="911"/>
      <c r="H860" s="911"/>
      <c r="I860" s="911"/>
      <c r="J860" s="911"/>
      <c r="K860" s="911"/>
      <c r="L860" s="911"/>
      <c r="M860" s="912"/>
      <c r="N860" s="912"/>
      <c r="O860" s="912"/>
    </row>
    <row r="861" spans="1:15" ht="15.75" customHeight="1">
      <c r="A861" s="911"/>
      <c r="B861" s="911"/>
      <c r="C861" s="911"/>
      <c r="D861" s="911"/>
      <c r="E861" s="911"/>
      <c r="F861" s="911"/>
      <c r="G861" s="911"/>
      <c r="H861" s="911"/>
      <c r="I861" s="911"/>
      <c r="J861" s="911"/>
      <c r="K861" s="911"/>
      <c r="L861" s="911"/>
      <c r="M861" s="912"/>
      <c r="N861" s="912"/>
      <c r="O861" s="912"/>
    </row>
    <row r="862" spans="1:15" ht="15.75" customHeight="1">
      <c r="A862" s="911"/>
      <c r="B862" s="911"/>
      <c r="C862" s="911"/>
      <c r="D862" s="911"/>
      <c r="E862" s="911"/>
      <c r="F862" s="911"/>
      <c r="G862" s="911"/>
      <c r="H862" s="911"/>
      <c r="I862" s="911"/>
      <c r="J862" s="911"/>
      <c r="K862" s="911"/>
      <c r="L862" s="911"/>
      <c r="M862" s="912"/>
      <c r="N862" s="912"/>
      <c r="O862" s="912"/>
    </row>
    <row r="863" spans="1:15" ht="15.75" customHeight="1">
      <c r="A863" s="911"/>
      <c r="B863" s="911"/>
      <c r="C863" s="911"/>
      <c r="D863" s="911"/>
      <c r="E863" s="911"/>
      <c r="F863" s="911"/>
      <c r="G863" s="911"/>
      <c r="H863" s="911"/>
      <c r="I863" s="911"/>
      <c r="J863" s="911"/>
      <c r="K863" s="911"/>
      <c r="L863" s="911"/>
      <c r="M863" s="912"/>
      <c r="N863" s="912"/>
      <c r="O863" s="912"/>
    </row>
    <row r="864" spans="1:15" ht="15.75" customHeight="1">
      <c r="A864" s="911"/>
      <c r="B864" s="911"/>
      <c r="C864" s="911"/>
      <c r="D864" s="911"/>
      <c r="E864" s="911"/>
      <c r="F864" s="911"/>
      <c r="G864" s="911"/>
      <c r="H864" s="911"/>
      <c r="I864" s="911"/>
      <c r="J864" s="911"/>
      <c r="K864" s="911"/>
      <c r="L864" s="911"/>
      <c r="M864" s="912"/>
      <c r="N864" s="912"/>
      <c r="O864" s="912"/>
    </row>
    <row r="865" spans="1:15" ht="15.75" customHeight="1">
      <c r="A865" s="911"/>
      <c r="B865" s="911"/>
      <c r="C865" s="911"/>
      <c r="D865" s="911"/>
      <c r="E865" s="911"/>
      <c r="F865" s="911"/>
      <c r="G865" s="911"/>
      <c r="H865" s="911"/>
      <c r="I865" s="911"/>
      <c r="J865" s="911"/>
      <c r="K865" s="911"/>
      <c r="L865" s="911"/>
      <c r="M865" s="912"/>
      <c r="N865" s="912"/>
      <c r="O865" s="912"/>
    </row>
    <row r="866" spans="1:15" ht="15.75" customHeight="1">
      <c r="A866" s="911"/>
      <c r="B866" s="911"/>
      <c r="C866" s="911"/>
      <c r="D866" s="911"/>
      <c r="E866" s="911"/>
      <c r="F866" s="911"/>
      <c r="G866" s="911"/>
      <c r="H866" s="911"/>
      <c r="I866" s="911"/>
      <c r="J866" s="911"/>
      <c r="K866" s="911"/>
      <c r="L866" s="911"/>
      <c r="M866" s="912"/>
      <c r="N866" s="912"/>
      <c r="O866" s="912"/>
    </row>
    <row r="867" spans="1:15" ht="15.75" customHeight="1">
      <c r="A867" s="911"/>
      <c r="B867" s="911"/>
      <c r="C867" s="911"/>
      <c r="D867" s="911"/>
      <c r="E867" s="911"/>
      <c r="F867" s="911"/>
      <c r="G867" s="911"/>
      <c r="H867" s="911"/>
      <c r="I867" s="911"/>
      <c r="J867" s="911"/>
      <c r="K867" s="911"/>
      <c r="L867" s="911"/>
      <c r="M867" s="912"/>
      <c r="N867" s="912"/>
      <c r="O867" s="912"/>
    </row>
    <row r="868" spans="1:15" ht="15.75" customHeight="1">
      <c r="A868" s="911"/>
      <c r="B868" s="911"/>
      <c r="C868" s="911"/>
      <c r="D868" s="911"/>
      <c r="E868" s="911"/>
      <c r="F868" s="911"/>
      <c r="G868" s="911"/>
      <c r="H868" s="911"/>
      <c r="I868" s="911"/>
      <c r="J868" s="911"/>
      <c r="K868" s="911"/>
      <c r="L868" s="911"/>
      <c r="M868" s="912"/>
      <c r="N868" s="912"/>
      <c r="O868" s="912"/>
    </row>
    <row r="869" spans="1:15" ht="15.75" customHeight="1">
      <c r="A869" s="911"/>
      <c r="B869" s="911"/>
      <c r="C869" s="911"/>
      <c r="D869" s="911"/>
      <c r="E869" s="911"/>
      <c r="F869" s="911"/>
      <c r="G869" s="911"/>
      <c r="H869" s="911"/>
      <c r="I869" s="911"/>
      <c r="J869" s="911"/>
      <c r="K869" s="911"/>
      <c r="L869" s="911"/>
      <c r="M869" s="912"/>
      <c r="N869" s="912"/>
      <c r="O869" s="912"/>
    </row>
    <row r="870" spans="1:15" ht="15.75" customHeight="1">
      <c r="A870" s="911"/>
      <c r="B870" s="911"/>
      <c r="C870" s="911"/>
      <c r="D870" s="911"/>
      <c r="E870" s="911"/>
      <c r="F870" s="911"/>
      <c r="G870" s="911"/>
      <c r="H870" s="911"/>
      <c r="I870" s="911"/>
      <c r="J870" s="911"/>
      <c r="K870" s="911"/>
      <c r="L870" s="911"/>
      <c r="M870" s="912"/>
      <c r="N870" s="912"/>
      <c r="O870" s="912"/>
    </row>
    <row r="871" spans="1:15" ht="15.75" customHeight="1">
      <c r="A871" s="911"/>
      <c r="B871" s="911"/>
      <c r="C871" s="911"/>
      <c r="D871" s="911"/>
      <c r="E871" s="911"/>
      <c r="F871" s="911"/>
      <c r="G871" s="911"/>
      <c r="H871" s="911"/>
      <c r="I871" s="911"/>
      <c r="J871" s="911"/>
      <c r="K871" s="911"/>
      <c r="L871" s="911"/>
      <c r="M871" s="912"/>
      <c r="N871" s="912"/>
      <c r="O871" s="912"/>
    </row>
    <row r="872" spans="1:15" ht="15.75" customHeight="1">
      <c r="A872" s="911"/>
      <c r="B872" s="911"/>
      <c r="C872" s="911"/>
      <c r="D872" s="911"/>
      <c r="E872" s="911"/>
      <c r="F872" s="911"/>
      <c r="G872" s="911"/>
      <c r="H872" s="911"/>
      <c r="I872" s="911"/>
      <c r="J872" s="911"/>
      <c r="K872" s="911"/>
      <c r="L872" s="911"/>
      <c r="M872" s="912"/>
      <c r="N872" s="912"/>
      <c r="O872" s="912"/>
    </row>
    <row r="873" spans="1:15" ht="15.75" customHeight="1">
      <c r="A873" s="911"/>
      <c r="B873" s="911"/>
      <c r="C873" s="911"/>
      <c r="D873" s="911"/>
      <c r="E873" s="911"/>
      <c r="F873" s="911"/>
      <c r="G873" s="911"/>
      <c r="H873" s="911"/>
      <c r="I873" s="911"/>
      <c r="J873" s="911"/>
      <c r="K873" s="911"/>
      <c r="L873" s="911"/>
      <c r="M873" s="912"/>
      <c r="N873" s="912"/>
      <c r="O873" s="912"/>
    </row>
    <row r="874" spans="1:15" ht="15.75" customHeight="1">
      <c r="A874" s="911"/>
      <c r="B874" s="911"/>
      <c r="C874" s="911"/>
      <c r="D874" s="911"/>
      <c r="E874" s="911"/>
      <c r="F874" s="911"/>
      <c r="G874" s="911"/>
      <c r="H874" s="911"/>
      <c r="I874" s="911"/>
      <c r="J874" s="911"/>
      <c r="K874" s="911"/>
      <c r="L874" s="911"/>
      <c r="M874" s="912"/>
      <c r="N874" s="912"/>
      <c r="O874" s="912"/>
    </row>
    <row r="875" spans="1:15" ht="15.75" customHeight="1">
      <c r="A875" s="911"/>
      <c r="B875" s="911"/>
      <c r="C875" s="911"/>
      <c r="D875" s="911"/>
      <c r="E875" s="911"/>
      <c r="F875" s="911"/>
      <c r="G875" s="911"/>
      <c r="H875" s="911"/>
      <c r="I875" s="911"/>
      <c r="J875" s="911"/>
      <c r="K875" s="911"/>
      <c r="L875" s="911"/>
      <c r="M875" s="912"/>
      <c r="N875" s="912"/>
      <c r="O875" s="912"/>
    </row>
    <row r="876" spans="1:15" ht="15.75" customHeight="1">
      <c r="A876" s="911"/>
      <c r="B876" s="911"/>
      <c r="C876" s="911"/>
      <c r="D876" s="911"/>
      <c r="E876" s="911"/>
      <c r="F876" s="911"/>
      <c r="G876" s="911"/>
      <c r="H876" s="911"/>
      <c r="I876" s="911"/>
      <c r="J876" s="911"/>
      <c r="K876" s="911"/>
      <c r="L876" s="911"/>
      <c r="M876" s="912"/>
      <c r="N876" s="912"/>
      <c r="O876" s="912"/>
    </row>
    <row r="877" spans="1:15" ht="15.75" customHeight="1">
      <c r="A877" s="911"/>
      <c r="B877" s="911"/>
      <c r="C877" s="911"/>
      <c r="D877" s="911"/>
      <c r="E877" s="911"/>
      <c r="F877" s="911"/>
      <c r="G877" s="911"/>
      <c r="H877" s="911"/>
      <c r="I877" s="911"/>
      <c r="J877" s="911"/>
      <c r="K877" s="911"/>
      <c r="L877" s="911"/>
      <c r="M877" s="912"/>
      <c r="N877" s="912"/>
      <c r="O877" s="912"/>
    </row>
    <row r="878" spans="1:15" ht="15.75" customHeight="1">
      <c r="A878" s="911"/>
      <c r="B878" s="911"/>
      <c r="C878" s="911"/>
      <c r="D878" s="911"/>
      <c r="E878" s="911"/>
      <c r="F878" s="911"/>
      <c r="G878" s="911"/>
      <c r="H878" s="911"/>
      <c r="I878" s="911"/>
      <c r="J878" s="911"/>
      <c r="K878" s="911"/>
      <c r="L878" s="911"/>
      <c r="M878" s="912"/>
      <c r="N878" s="912"/>
      <c r="O878" s="912"/>
    </row>
    <row r="879" spans="1:15" ht="15.75" customHeight="1">
      <c r="A879" s="911"/>
      <c r="B879" s="911"/>
      <c r="C879" s="911"/>
      <c r="D879" s="911"/>
      <c r="E879" s="911"/>
      <c r="F879" s="911"/>
      <c r="G879" s="911"/>
      <c r="H879" s="911"/>
      <c r="I879" s="911"/>
      <c r="J879" s="911"/>
      <c r="K879" s="911"/>
      <c r="L879" s="911"/>
      <c r="M879" s="912"/>
      <c r="N879" s="912"/>
      <c r="O879" s="912"/>
    </row>
    <row r="880" spans="1:15" ht="15.75" customHeight="1">
      <c r="A880" s="911"/>
      <c r="B880" s="911"/>
      <c r="C880" s="911"/>
      <c r="D880" s="911"/>
      <c r="E880" s="911"/>
      <c r="F880" s="911"/>
      <c r="G880" s="911"/>
      <c r="H880" s="911"/>
      <c r="I880" s="911"/>
      <c r="J880" s="911"/>
      <c r="K880" s="911"/>
      <c r="L880" s="911"/>
      <c r="M880" s="912"/>
      <c r="N880" s="912"/>
      <c r="O880" s="912"/>
    </row>
    <row r="881" spans="1:15" ht="15.75" customHeight="1">
      <c r="A881" s="911"/>
      <c r="B881" s="911"/>
      <c r="C881" s="911"/>
      <c r="D881" s="911"/>
      <c r="E881" s="911"/>
      <c r="F881" s="911"/>
      <c r="G881" s="911"/>
      <c r="H881" s="911"/>
      <c r="I881" s="911"/>
      <c r="J881" s="911"/>
      <c r="K881" s="911"/>
      <c r="L881" s="911"/>
      <c r="M881" s="912"/>
      <c r="N881" s="912"/>
      <c r="O881" s="912"/>
    </row>
    <row r="882" spans="1:15" ht="15.75" customHeight="1">
      <c r="A882" s="911"/>
      <c r="B882" s="911"/>
      <c r="C882" s="911"/>
      <c r="D882" s="911"/>
      <c r="E882" s="911"/>
      <c r="F882" s="911"/>
      <c r="G882" s="911"/>
      <c r="H882" s="911"/>
      <c r="I882" s="911"/>
      <c r="J882" s="911"/>
      <c r="K882" s="911"/>
      <c r="L882" s="911"/>
      <c r="M882" s="912"/>
      <c r="N882" s="912"/>
      <c r="O882" s="912"/>
    </row>
    <row r="883" spans="1:15" ht="15.75" customHeight="1">
      <c r="A883" s="911"/>
      <c r="B883" s="911"/>
      <c r="C883" s="911"/>
      <c r="D883" s="911"/>
      <c r="E883" s="911"/>
      <c r="F883" s="911"/>
      <c r="G883" s="911"/>
      <c r="H883" s="911"/>
      <c r="I883" s="911"/>
      <c r="J883" s="911"/>
      <c r="K883" s="911"/>
      <c r="L883" s="911"/>
      <c r="M883" s="912"/>
      <c r="N883" s="912"/>
      <c r="O883" s="912"/>
    </row>
    <row r="884" spans="1:15" ht="15.75" customHeight="1">
      <c r="A884" s="911"/>
      <c r="B884" s="911"/>
      <c r="C884" s="911"/>
      <c r="D884" s="911"/>
      <c r="E884" s="911"/>
      <c r="F884" s="911"/>
      <c r="G884" s="911"/>
      <c r="H884" s="911"/>
      <c r="I884" s="911"/>
      <c r="J884" s="911"/>
      <c r="K884" s="911"/>
      <c r="L884" s="911"/>
      <c r="M884" s="912"/>
      <c r="N884" s="912"/>
      <c r="O884" s="912"/>
    </row>
    <row r="885" spans="1:15" ht="15.75" customHeight="1">
      <c r="A885" s="911"/>
      <c r="B885" s="911"/>
      <c r="C885" s="911"/>
      <c r="D885" s="911"/>
      <c r="E885" s="911"/>
      <c r="F885" s="911"/>
      <c r="G885" s="911"/>
      <c r="H885" s="911"/>
      <c r="I885" s="911"/>
      <c r="J885" s="911"/>
      <c r="K885" s="911"/>
      <c r="L885" s="911"/>
      <c r="M885" s="912"/>
      <c r="N885" s="912"/>
      <c r="O885" s="912"/>
    </row>
    <row r="886" spans="1:15" ht="15.75" customHeight="1">
      <c r="A886" s="911"/>
      <c r="B886" s="911"/>
      <c r="C886" s="911"/>
      <c r="D886" s="911"/>
      <c r="E886" s="911"/>
      <c r="F886" s="911"/>
      <c r="G886" s="911"/>
      <c r="H886" s="911"/>
      <c r="I886" s="911"/>
      <c r="J886" s="911"/>
      <c r="K886" s="911"/>
      <c r="L886" s="911"/>
      <c r="M886" s="912"/>
      <c r="N886" s="912"/>
      <c r="O886" s="912"/>
    </row>
    <row r="887" spans="1:15" ht="15.75" customHeight="1">
      <c r="A887" s="911"/>
      <c r="B887" s="911"/>
      <c r="C887" s="911"/>
      <c r="D887" s="911"/>
      <c r="E887" s="911"/>
      <c r="F887" s="911"/>
      <c r="G887" s="911"/>
      <c r="H887" s="911"/>
      <c r="I887" s="911"/>
      <c r="J887" s="911"/>
      <c r="K887" s="911"/>
      <c r="L887" s="911"/>
      <c r="M887" s="912"/>
      <c r="N887" s="912"/>
      <c r="O887" s="912"/>
    </row>
    <row r="888" spans="1:15" ht="15.75" customHeight="1">
      <c r="A888" s="911"/>
      <c r="B888" s="911"/>
      <c r="C888" s="911"/>
      <c r="D888" s="911"/>
      <c r="E888" s="911"/>
      <c r="F888" s="911"/>
      <c r="G888" s="911"/>
      <c r="H888" s="911"/>
      <c r="I888" s="911"/>
      <c r="J888" s="911"/>
      <c r="K888" s="911"/>
      <c r="L888" s="911"/>
      <c r="M888" s="912"/>
      <c r="N888" s="912"/>
      <c r="O888" s="912"/>
    </row>
    <row r="889" spans="1:15" ht="15.75" customHeight="1">
      <c r="A889" s="911"/>
      <c r="B889" s="911"/>
      <c r="C889" s="911"/>
      <c r="D889" s="911"/>
      <c r="E889" s="911"/>
      <c r="F889" s="911"/>
      <c r="G889" s="911"/>
      <c r="H889" s="911"/>
      <c r="I889" s="911"/>
      <c r="J889" s="911"/>
      <c r="K889" s="911"/>
      <c r="L889" s="911"/>
      <c r="M889" s="912"/>
      <c r="N889" s="912"/>
      <c r="O889" s="912"/>
    </row>
    <row r="890" spans="1:15" ht="15.75" customHeight="1">
      <c r="A890" s="911"/>
      <c r="B890" s="911"/>
      <c r="C890" s="911"/>
      <c r="D890" s="911"/>
      <c r="E890" s="911"/>
      <c r="F890" s="911"/>
      <c r="G890" s="911"/>
      <c r="H890" s="911"/>
      <c r="I890" s="911"/>
      <c r="J890" s="911"/>
      <c r="K890" s="911"/>
      <c r="L890" s="911"/>
      <c r="M890" s="912"/>
      <c r="N890" s="912"/>
      <c r="O890" s="912"/>
    </row>
    <row r="891" spans="1:15" ht="15.75" customHeight="1">
      <c r="A891" s="911"/>
      <c r="B891" s="911"/>
      <c r="C891" s="911"/>
      <c r="D891" s="911"/>
      <c r="E891" s="911"/>
      <c r="F891" s="911"/>
      <c r="G891" s="911"/>
      <c r="H891" s="911"/>
      <c r="I891" s="911"/>
      <c r="J891" s="911"/>
      <c r="K891" s="911"/>
      <c r="L891" s="911"/>
      <c r="M891" s="912"/>
      <c r="N891" s="912"/>
      <c r="O891" s="912"/>
    </row>
    <row r="892" spans="1:15" ht="15.75" customHeight="1">
      <c r="A892" s="911"/>
      <c r="B892" s="911"/>
      <c r="C892" s="911"/>
      <c r="D892" s="911"/>
      <c r="E892" s="911"/>
      <c r="F892" s="911"/>
      <c r="G892" s="911"/>
      <c r="H892" s="911"/>
      <c r="I892" s="911"/>
      <c r="J892" s="911"/>
      <c r="K892" s="911"/>
      <c r="L892" s="911"/>
      <c r="M892" s="912"/>
      <c r="N892" s="912"/>
      <c r="O892" s="912"/>
    </row>
    <row r="893" spans="1:15" ht="15.75" customHeight="1">
      <c r="A893" s="911"/>
      <c r="B893" s="911"/>
      <c r="C893" s="911"/>
      <c r="D893" s="911"/>
      <c r="E893" s="911"/>
      <c r="F893" s="911"/>
      <c r="G893" s="911"/>
      <c r="H893" s="911"/>
      <c r="I893" s="911"/>
      <c r="J893" s="911"/>
      <c r="K893" s="911"/>
      <c r="L893" s="911"/>
      <c r="M893" s="912"/>
      <c r="N893" s="912"/>
      <c r="O893" s="912"/>
    </row>
    <row r="894" spans="1:15" ht="15.75" customHeight="1">
      <c r="A894" s="911"/>
      <c r="B894" s="911"/>
      <c r="C894" s="911"/>
      <c r="D894" s="911"/>
      <c r="E894" s="911"/>
      <c r="F894" s="911"/>
      <c r="G894" s="911"/>
      <c r="H894" s="911"/>
      <c r="I894" s="911"/>
      <c r="J894" s="911"/>
      <c r="K894" s="911"/>
      <c r="L894" s="911"/>
      <c r="M894" s="912"/>
      <c r="N894" s="912"/>
      <c r="O894" s="912"/>
    </row>
    <row r="895" spans="1:15" ht="15.75" customHeight="1">
      <c r="A895" s="911"/>
      <c r="B895" s="911"/>
      <c r="C895" s="911"/>
      <c r="D895" s="911"/>
      <c r="E895" s="911"/>
      <c r="F895" s="911"/>
      <c r="G895" s="911"/>
      <c r="H895" s="911"/>
      <c r="I895" s="911"/>
      <c r="J895" s="911"/>
      <c r="K895" s="911"/>
      <c r="L895" s="911"/>
      <c r="M895" s="912"/>
      <c r="N895" s="912"/>
      <c r="O895" s="912"/>
    </row>
    <row r="896" spans="1:15" ht="15.75" customHeight="1">
      <c r="A896" s="911"/>
      <c r="B896" s="911"/>
      <c r="C896" s="911"/>
      <c r="D896" s="911"/>
      <c r="E896" s="911"/>
      <c r="F896" s="911"/>
      <c r="G896" s="911"/>
      <c r="H896" s="911"/>
      <c r="I896" s="911"/>
      <c r="J896" s="911"/>
      <c r="K896" s="911"/>
      <c r="L896" s="911"/>
      <c r="M896" s="912"/>
      <c r="N896" s="912"/>
      <c r="O896" s="912"/>
    </row>
    <row r="897" spans="1:15" ht="15.75" customHeight="1">
      <c r="A897" s="911"/>
      <c r="B897" s="911"/>
      <c r="C897" s="911"/>
      <c r="D897" s="911"/>
      <c r="E897" s="911"/>
      <c r="F897" s="911"/>
      <c r="G897" s="911"/>
      <c r="H897" s="911"/>
      <c r="I897" s="911"/>
      <c r="J897" s="911"/>
      <c r="K897" s="911"/>
      <c r="L897" s="911"/>
      <c r="M897" s="912"/>
      <c r="N897" s="912"/>
      <c r="O897" s="912"/>
    </row>
    <row r="898" spans="1:15" ht="15.75" customHeight="1">
      <c r="A898" s="911"/>
      <c r="B898" s="911"/>
      <c r="C898" s="911"/>
      <c r="D898" s="911"/>
      <c r="E898" s="911"/>
      <c r="F898" s="911"/>
      <c r="G898" s="911"/>
      <c r="H898" s="911"/>
      <c r="I898" s="911"/>
      <c r="J898" s="911"/>
      <c r="K898" s="911"/>
      <c r="L898" s="911"/>
      <c r="M898" s="912"/>
      <c r="N898" s="912"/>
      <c r="O898" s="912"/>
    </row>
    <row r="899" spans="1:15" ht="15.75" customHeight="1">
      <c r="A899" s="911"/>
      <c r="B899" s="911"/>
      <c r="C899" s="911"/>
      <c r="D899" s="911"/>
      <c r="E899" s="911"/>
      <c r="F899" s="911"/>
      <c r="G899" s="911"/>
      <c r="H899" s="911"/>
      <c r="I899" s="911"/>
      <c r="J899" s="911"/>
      <c r="K899" s="911"/>
      <c r="L899" s="911"/>
      <c r="M899" s="912"/>
      <c r="N899" s="912"/>
      <c r="O899" s="912"/>
    </row>
    <row r="900" spans="1:15" ht="15.75" customHeight="1">
      <c r="A900" s="911"/>
      <c r="B900" s="911"/>
      <c r="C900" s="911"/>
      <c r="D900" s="911"/>
      <c r="E900" s="911"/>
      <c r="F900" s="911"/>
      <c r="G900" s="911"/>
      <c r="H900" s="911"/>
      <c r="I900" s="911"/>
      <c r="J900" s="911"/>
      <c r="K900" s="911"/>
      <c r="L900" s="911"/>
      <c r="M900" s="912"/>
      <c r="N900" s="912"/>
      <c r="O900" s="912"/>
    </row>
    <row r="901" spans="1:15" ht="15.75" customHeight="1">
      <c r="A901" s="911"/>
      <c r="B901" s="911"/>
      <c r="C901" s="911"/>
      <c r="D901" s="911"/>
      <c r="E901" s="911"/>
      <c r="F901" s="911"/>
      <c r="G901" s="911"/>
      <c r="H901" s="911"/>
      <c r="I901" s="911"/>
      <c r="J901" s="911"/>
      <c r="K901" s="911"/>
      <c r="L901" s="911"/>
      <c r="M901" s="912"/>
      <c r="N901" s="912"/>
      <c r="O901" s="912"/>
    </row>
    <row r="902" spans="1:15" ht="15.75" customHeight="1">
      <c r="A902" s="911"/>
      <c r="B902" s="911"/>
      <c r="C902" s="911"/>
      <c r="D902" s="911"/>
      <c r="E902" s="911"/>
      <c r="F902" s="911"/>
      <c r="G902" s="911"/>
      <c r="H902" s="911"/>
      <c r="I902" s="911"/>
      <c r="J902" s="911"/>
      <c r="K902" s="911"/>
      <c r="L902" s="911"/>
      <c r="M902" s="912"/>
      <c r="N902" s="912"/>
      <c r="O902" s="912"/>
    </row>
    <row r="903" spans="1:15" ht="15.75" customHeight="1">
      <c r="A903" s="911"/>
      <c r="B903" s="911"/>
      <c r="C903" s="911"/>
      <c r="D903" s="911"/>
      <c r="E903" s="911"/>
      <c r="F903" s="911"/>
      <c r="G903" s="911"/>
      <c r="H903" s="911"/>
      <c r="I903" s="911"/>
      <c r="J903" s="911"/>
      <c r="K903" s="911"/>
      <c r="L903" s="911"/>
      <c r="M903" s="912"/>
      <c r="N903" s="912"/>
      <c r="O903" s="912"/>
    </row>
    <row r="904" spans="1:15" ht="15.75" customHeight="1">
      <c r="A904" s="911"/>
      <c r="B904" s="911"/>
      <c r="C904" s="911"/>
      <c r="D904" s="911"/>
      <c r="E904" s="911"/>
      <c r="F904" s="911"/>
      <c r="G904" s="911"/>
      <c r="H904" s="911"/>
      <c r="I904" s="911"/>
      <c r="J904" s="911"/>
      <c r="K904" s="911"/>
      <c r="L904" s="911"/>
      <c r="M904" s="912"/>
      <c r="N904" s="912"/>
      <c r="O904" s="912"/>
    </row>
    <row r="905" spans="1:15" ht="15.75" customHeight="1">
      <c r="A905" s="911"/>
      <c r="B905" s="911"/>
      <c r="C905" s="911"/>
      <c r="D905" s="911"/>
      <c r="E905" s="911"/>
      <c r="F905" s="911"/>
      <c r="G905" s="911"/>
      <c r="H905" s="911"/>
      <c r="I905" s="911"/>
      <c r="J905" s="911"/>
      <c r="K905" s="911"/>
      <c r="L905" s="911"/>
      <c r="M905" s="912"/>
      <c r="N905" s="912"/>
      <c r="O905" s="912"/>
    </row>
    <row r="906" spans="1:15" ht="15.75" customHeight="1">
      <c r="A906" s="911"/>
      <c r="B906" s="911"/>
      <c r="C906" s="911"/>
      <c r="D906" s="911"/>
      <c r="E906" s="911"/>
      <c r="F906" s="911"/>
      <c r="G906" s="911"/>
      <c r="H906" s="911"/>
      <c r="I906" s="911"/>
      <c r="J906" s="911"/>
      <c r="K906" s="911"/>
      <c r="L906" s="911"/>
      <c r="M906" s="912"/>
      <c r="N906" s="912"/>
      <c r="O906" s="912"/>
    </row>
    <row r="907" spans="1:15" ht="15.75" customHeight="1">
      <c r="A907" s="911"/>
      <c r="B907" s="911"/>
      <c r="C907" s="911"/>
      <c r="D907" s="911"/>
      <c r="E907" s="911"/>
      <c r="F907" s="911"/>
      <c r="G907" s="911"/>
      <c r="H907" s="911"/>
      <c r="I907" s="911"/>
      <c r="J907" s="911"/>
      <c r="K907" s="911"/>
      <c r="L907" s="911"/>
      <c r="M907" s="912"/>
      <c r="N907" s="912"/>
      <c r="O907" s="912"/>
    </row>
    <row r="908" spans="1:15" ht="15.75" customHeight="1">
      <c r="A908" s="911"/>
      <c r="B908" s="911"/>
      <c r="C908" s="911"/>
      <c r="D908" s="911"/>
      <c r="E908" s="911"/>
      <c r="F908" s="911"/>
      <c r="G908" s="911"/>
      <c r="H908" s="911"/>
      <c r="I908" s="911"/>
      <c r="J908" s="911"/>
      <c r="K908" s="911"/>
      <c r="L908" s="911"/>
      <c r="M908" s="912"/>
      <c r="N908" s="912"/>
      <c r="O908" s="912"/>
    </row>
    <row r="909" spans="1:15" ht="15.75" customHeight="1">
      <c r="A909" s="911"/>
      <c r="B909" s="911"/>
      <c r="C909" s="911"/>
      <c r="D909" s="911"/>
      <c r="E909" s="911"/>
      <c r="F909" s="911"/>
      <c r="G909" s="911"/>
      <c r="H909" s="911"/>
      <c r="I909" s="911"/>
      <c r="J909" s="911"/>
      <c r="K909" s="911"/>
      <c r="L909" s="911"/>
      <c r="M909" s="912"/>
      <c r="N909" s="912"/>
      <c r="O909" s="912"/>
    </row>
    <row r="910" spans="1:15" ht="15.75" customHeight="1">
      <c r="A910" s="911"/>
      <c r="B910" s="911"/>
      <c r="C910" s="911"/>
      <c r="D910" s="911"/>
      <c r="E910" s="911"/>
      <c r="F910" s="911"/>
      <c r="G910" s="911"/>
      <c r="H910" s="911"/>
      <c r="I910" s="911"/>
      <c r="J910" s="911"/>
      <c r="K910" s="911"/>
      <c r="L910" s="911"/>
      <c r="M910" s="912"/>
      <c r="N910" s="912"/>
      <c r="O910" s="912"/>
    </row>
    <row r="911" spans="1:15" ht="15.75" customHeight="1">
      <c r="A911" s="911"/>
      <c r="B911" s="911"/>
      <c r="C911" s="911"/>
      <c r="D911" s="911"/>
      <c r="E911" s="911"/>
      <c r="F911" s="911"/>
      <c r="G911" s="911"/>
      <c r="H911" s="911"/>
      <c r="I911" s="911"/>
      <c r="J911" s="911"/>
      <c r="K911" s="911"/>
      <c r="L911" s="911"/>
      <c r="M911" s="912"/>
      <c r="N911" s="912"/>
      <c r="O911" s="912"/>
    </row>
    <row r="912" spans="1:15" ht="15.75" customHeight="1">
      <c r="A912" s="911"/>
      <c r="B912" s="911"/>
      <c r="C912" s="911"/>
      <c r="D912" s="911"/>
      <c r="E912" s="911"/>
      <c r="F912" s="911"/>
      <c r="G912" s="911"/>
      <c r="H912" s="911"/>
      <c r="I912" s="911"/>
      <c r="J912" s="911"/>
      <c r="K912" s="911"/>
      <c r="L912" s="911"/>
      <c r="M912" s="912"/>
      <c r="N912" s="912"/>
      <c r="O912" s="912"/>
    </row>
    <row r="913" spans="1:15" ht="15.75" customHeight="1">
      <c r="A913" s="911"/>
      <c r="B913" s="911"/>
      <c r="C913" s="911"/>
      <c r="D913" s="911"/>
      <c r="E913" s="911"/>
      <c r="F913" s="911"/>
      <c r="G913" s="911"/>
      <c r="H913" s="911"/>
      <c r="I913" s="911"/>
      <c r="J913" s="911"/>
      <c r="K913" s="911"/>
      <c r="L913" s="911"/>
      <c r="M913" s="912"/>
      <c r="N913" s="912"/>
      <c r="O913" s="912"/>
    </row>
    <row r="914" spans="1:15" ht="15.75" customHeight="1">
      <c r="A914" s="911"/>
      <c r="B914" s="911"/>
      <c r="C914" s="911"/>
      <c r="D914" s="911"/>
      <c r="E914" s="911"/>
      <c r="F914" s="911"/>
      <c r="G914" s="911"/>
      <c r="H914" s="911"/>
      <c r="I914" s="911"/>
      <c r="J914" s="911"/>
      <c r="K914" s="911"/>
      <c r="L914" s="911"/>
      <c r="M914" s="912"/>
      <c r="N914" s="912"/>
      <c r="O914" s="912"/>
    </row>
    <row r="915" spans="1:15" ht="15.75" customHeight="1">
      <c r="A915" s="911"/>
      <c r="B915" s="911"/>
      <c r="C915" s="911"/>
      <c r="D915" s="911"/>
      <c r="E915" s="911"/>
      <c r="F915" s="911"/>
      <c r="G915" s="911"/>
      <c r="H915" s="911"/>
      <c r="I915" s="911"/>
      <c r="J915" s="911"/>
      <c r="K915" s="911"/>
      <c r="L915" s="911"/>
      <c r="M915" s="912"/>
      <c r="N915" s="912"/>
      <c r="O915" s="912"/>
    </row>
    <row r="916" spans="1:15" ht="15.75" customHeight="1">
      <c r="A916" s="911"/>
      <c r="B916" s="911"/>
      <c r="C916" s="911"/>
      <c r="D916" s="911"/>
      <c r="E916" s="911"/>
      <c r="F916" s="911"/>
      <c r="G916" s="911"/>
      <c r="H916" s="911"/>
      <c r="I916" s="911"/>
      <c r="J916" s="911"/>
      <c r="K916" s="911"/>
      <c r="L916" s="911"/>
      <c r="M916" s="912"/>
      <c r="N916" s="912"/>
      <c r="O916" s="912"/>
    </row>
    <row r="917" spans="1:15" ht="15.75" customHeight="1">
      <c r="A917" s="911"/>
      <c r="B917" s="911"/>
      <c r="C917" s="911"/>
      <c r="D917" s="911"/>
      <c r="E917" s="911"/>
      <c r="F917" s="911"/>
      <c r="G917" s="911"/>
      <c r="H917" s="911"/>
      <c r="I917" s="911"/>
      <c r="J917" s="911"/>
      <c r="K917" s="911"/>
      <c r="L917" s="911"/>
      <c r="M917" s="912"/>
      <c r="N917" s="912"/>
      <c r="O917" s="912"/>
    </row>
    <row r="918" spans="1:15" ht="15.75" customHeight="1">
      <c r="A918" s="911"/>
      <c r="B918" s="911"/>
      <c r="C918" s="911"/>
      <c r="D918" s="911"/>
      <c r="E918" s="911"/>
      <c r="F918" s="911"/>
      <c r="G918" s="911"/>
      <c r="H918" s="911"/>
      <c r="I918" s="911"/>
      <c r="J918" s="911"/>
      <c r="K918" s="911"/>
      <c r="L918" s="911"/>
      <c r="M918" s="912"/>
      <c r="N918" s="912"/>
      <c r="O918" s="912"/>
    </row>
    <row r="919" spans="1:15" ht="15.75" customHeight="1">
      <c r="A919" s="911"/>
      <c r="B919" s="911"/>
      <c r="C919" s="911"/>
      <c r="D919" s="911"/>
      <c r="E919" s="911"/>
      <c r="F919" s="911"/>
      <c r="G919" s="911"/>
      <c r="H919" s="911"/>
      <c r="I919" s="911"/>
      <c r="J919" s="911"/>
      <c r="K919" s="911"/>
      <c r="L919" s="911"/>
      <c r="M919" s="912"/>
      <c r="N919" s="912"/>
      <c r="O919" s="912"/>
    </row>
    <row r="920" spans="1:15" ht="15.75" customHeight="1">
      <c r="A920" s="911"/>
      <c r="B920" s="911"/>
      <c r="C920" s="911"/>
      <c r="D920" s="911"/>
      <c r="E920" s="911"/>
      <c r="F920" s="911"/>
      <c r="G920" s="911"/>
      <c r="H920" s="911"/>
      <c r="I920" s="911"/>
      <c r="J920" s="911"/>
      <c r="K920" s="911"/>
      <c r="L920" s="911"/>
      <c r="M920" s="912"/>
      <c r="N920" s="912"/>
      <c r="O920" s="912"/>
    </row>
    <row r="921" spans="1:15" ht="15.75" customHeight="1">
      <c r="A921" s="911"/>
      <c r="B921" s="911"/>
      <c r="C921" s="911"/>
      <c r="D921" s="911"/>
      <c r="E921" s="911"/>
      <c r="F921" s="911"/>
      <c r="G921" s="911"/>
      <c r="H921" s="911"/>
      <c r="I921" s="911"/>
      <c r="J921" s="911"/>
      <c r="K921" s="911"/>
      <c r="L921" s="911"/>
      <c r="M921" s="912"/>
      <c r="N921" s="912"/>
      <c r="O921" s="912"/>
    </row>
    <row r="922" spans="1:15" ht="15.75" customHeight="1">
      <c r="A922" s="911"/>
      <c r="B922" s="911"/>
      <c r="C922" s="911"/>
      <c r="D922" s="911"/>
      <c r="E922" s="911"/>
      <c r="F922" s="911"/>
      <c r="G922" s="911"/>
      <c r="H922" s="911"/>
      <c r="I922" s="911"/>
      <c r="J922" s="911"/>
      <c r="K922" s="911"/>
      <c r="L922" s="911"/>
      <c r="M922" s="912"/>
      <c r="N922" s="912"/>
      <c r="O922" s="912"/>
    </row>
    <row r="923" spans="1:15" ht="15.75" customHeight="1">
      <c r="A923" s="911"/>
      <c r="B923" s="911"/>
      <c r="C923" s="911"/>
      <c r="D923" s="911"/>
      <c r="E923" s="911"/>
      <c r="F923" s="911"/>
      <c r="G923" s="911"/>
      <c r="H923" s="911"/>
      <c r="I923" s="911"/>
      <c r="J923" s="911"/>
      <c r="K923" s="911"/>
      <c r="L923" s="911"/>
      <c r="M923" s="912"/>
      <c r="N923" s="912"/>
      <c r="O923" s="912"/>
    </row>
    <row r="924" spans="1:15" ht="15.75" customHeight="1">
      <c r="A924" s="911"/>
      <c r="B924" s="911"/>
      <c r="C924" s="911"/>
      <c r="D924" s="911"/>
      <c r="E924" s="911"/>
      <c r="F924" s="911"/>
      <c r="G924" s="911"/>
      <c r="H924" s="911"/>
      <c r="I924" s="911"/>
      <c r="J924" s="911"/>
      <c r="K924" s="911"/>
      <c r="L924" s="911"/>
      <c r="M924" s="912"/>
      <c r="N924" s="912"/>
      <c r="O924" s="912"/>
    </row>
    <row r="925" spans="1:15" ht="15.75" customHeight="1">
      <c r="A925" s="911"/>
      <c r="B925" s="911"/>
      <c r="C925" s="911"/>
      <c r="D925" s="911"/>
      <c r="E925" s="911"/>
      <c r="F925" s="911"/>
      <c r="G925" s="911"/>
      <c r="H925" s="911"/>
      <c r="I925" s="911"/>
      <c r="J925" s="911"/>
      <c r="K925" s="911"/>
      <c r="L925" s="911"/>
      <c r="M925" s="912"/>
      <c r="N925" s="912"/>
      <c r="O925" s="912"/>
    </row>
    <row r="926" spans="1:15" ht="15.75" customHeight="1">
      <c r="A926" s="911"/>
      <c r="B926" s="911"/>
      <c r="C926" s="911"/>
      <c r="D926" s="911"/>
      <c r="E926" s="911"/>
      <c r="F926" s="911"/>
      <c r="G926" s="911"/>
      <c r="H926" s="911"/>
      <c r="I926" s="911"/>
      <c r="J926" s="911"/>
      <c r="K926" s="911"/>
      <c r="L926" s="911"/>
      <c r="M926" s="912"/>
      <c r="N926" s="912"/>
      <c r="O926" s="912"/>
    </row>
    <row r="927" spans="1:15" ht="15.75" customHeight="1">
      <c r="A927" s="911"/>
      <c r="B927" s="911"/>
      <c r="C927" s="911"/>
      <c r="D927" s="911"/>
      <c r="E927" s="911"/>
      <c r="F927" s="911"/>
      <c r="G927" s="911"/>
      <c r="H927" s="911"/>
      <c r="I927" s="911"/>
      <c r="J927" s="911"/>
      <c r="K927" s="911"/>
      <c r="L927" s="911"/>
      <c r="M927" s="912"/>
      <c r="N927" s="912"/>
      <c r="O927" s="912"/>
    </row>
    <row r="928" spans="1:15" ht="15.75" customHeight="1">
      <c r="A928" s="911"/>
      <c r="B928" s="911"/>
      <c r="C928" s="911"/>
      <c r="D928" s="911"/>
      <c r="E928" s="911"/>
      <c r="F928" s="911"/>
      <c r="G928" s="911"/>
      <c r="H928" s="911"/>
      <c r="I928" s="911"/>
      <c r="J928" s="911"/>
      <c r="K928" s="911"/>
      <c r="L928" s="911"/>
      <c r="M928" s="912"/>
      <c r="N928" s="912"/>
      <c r="O928" s="912"/>
    </row>
    <row r="929" spans="1:15" ht="15.75" customHeight="1">
      <c r="A929" s="911"/>
      <c r="B929" s="911"/>
      <c r="C929" s="911"/>
      <c r="D929" s="911"/>
      <c r="E929" s="911"/>
      <c r="F929" s="911"/>
      <c r="G929" s="911"/>
      <c r="H929" s="911"/>
      <c r="I929" s="911"/>
      <c r="J929" s="911"/>
      <c r="K929" s="911"/>
      <c r="L929" s="911"/>
      <c r="M929" s="912"/>
      <c r="N929" s="912"/>
      <c r="O929" s="912"/>
    </row>
    <row r="930" spans="1:15" ht="15.75" customHeight="1">
      <c r="A930" s="911"/>
      <c r="B930" s="911"/>
      <c r="C930" s="911"/>
      <c r="D930" s="911"/>
      <c r="E930" s="911"/>
      <c r="F930" s="911"/>
      <c r="G930" s="911"/>
      <c r="H930" s="911"/>
      <c r="I930" s="911"/>
      <c r="J930" s="911"/>
      <c r="K930" s="911"/>
      <c r="L930" s="911"/>
      <c r="M930" s="912"/>
      <c r="N930" s="912"/>
      <c r="O930" s="912"/>
    </row>
    <row r="931" spans="1:15" ht="15.75" customHeight="1">
      <c r="A931" s="911"/>
      <c r="B931" s="911"/>
      <c r="C931" s="911"/>
      <c r="D931" s="911"/>
      <c r="E931" s="911"/>
      <c r="F931" s="911"/>
      <c r="G931" s="911"/>
      <c r="H931" s="911"/>
      <c r="I931" s="911"/>
      <c r="J931" s="911"/>
      <c r="K931" s="911"/>
      <c r="L931" s="911"/>
      <c r="M931" s="912"/>
      <c r="N931" s="912"/>
      <c r="O931" s="912"/>
    </row>
    <row r="932" spans="1:15" ht="15.75" customHeight="1">
      <c r="A932" s="911"/>
      <c r="B932" s="911"/>
      <c r="C932" s="911"/>
      <c r="D932" s="911"/>
      <c r="E932" s="911"/>
      <c r="F932" s="911"/>
      <c r="G932" s="911"/>
      <c r="H932" s="911"/>
      <c r="I932" s="911"/>
      <c r="J932" s="911"/>
      <c r="K932" s="911"/>
      <c r="L932" s="911"/>
      <c r="M932" s="912"/>
      <c r="N932" s="912"/>
      <c r="O932" s="912"/>
    </row>
    <row r="933" spans="1:15" ht="15.75" customHeight="1">
      <c r="A933" s="911"/>
      <c r="B933" s="911"/>
      <c r="C933" s="911"/>
      <c r="D933" s="911"/>
      <c r="E933" s="911"/>
      <c r="F933" s="911"/>
      <c r="G933" s="911"/>
      <c r="H933" s="911"/>
      <c r="I933" s="911"/>
      <c r="J933" s="911"/>
      <c r="K933" s="911"/>
      <c r="L933" s="911"/>
      <c r="M933" s="912"/>
      <c r="N933" s="912"/>
      <c r="O933" s="912"/>
    </row>
    <row r="934" spans="1:15" ht="15.75" customHeight="1">
      <c r="A934" s="911"/>
      <c r="B934" s="911"/>
      <c r="C934" s="911"/>
      <c r="D934" s="911"/>
      <c r="E934" s="911"/>
      <c r="F934" s="911"/>
      <c r="G934" s="911"/>
      <c r="H934" s="911"/>
      <c r="I934" s="911"/>
      <c r="J934" s="911"/>
      <c r="K934" s="911"/>
      <c r="L934" s="911"/>
      <c r="M934" s="912"/>
      <c r="N934" s="912"/>
      <c r="O934" s="912"/>
    </row>
    <row r="935" spans="1:15" ht="15.75" customHeight="1">
      <c r="A935" s="911"/>
      <c r="B935" s="911"/>
      <c r="C935" s="911"/>
      <c r="D935" s="911"/>
      <c r="E935" s="911"/>
      <c r="F935" s="911"/>
      <c r="G935" s="911"/>
      <c r="H935" s="911"/>
      <c r="I935" s="911"/>
      <c r="J935" s="911"/>
      <c r="K935" s="911"/>
      <c r="L935" s="911"/>
      <c r="M935" s="912"/>
      <c r="N935" s="912"/>
      <c r="O935" s="912"/>
    </row>
    <row r="936" spans="1:15" ht="15.75" customHeight="1">
      <c r="A936" s="911"/>
      <c r="B936" s="911"/>
      <c r="C936" s="911"/>
      <c r="D936" s="911"/>
      <c r="E936" s="911"/>
      <c r="F936" s="911"/>
      <c r="G936" s="911"/>
      <c r="H936" s="911"/>
      <c r="I936" s="911"/>
      <c r="J936" s="911"/>
      <c r="K936" s="911"/>
      <c r="L936" s="911"/>
      <c r="M936" s="912"/>
      <c r="N936" s="912"/>
      <c r="O936" s="912"/>
    </row>
    <row r="937" spans="1:15" ht="15.75" customHeight="1">
      <c r="A937" s="911"/>
      <c r="B937" s="911"/>
      <c r="C937" s="911"/>
      <c r="D937" s="911"/>
      <c r="E937" s="911"/>
      <c r="F937" s="911"/>
      <c r="G937" s="911"/>
      <c r="H937" s="911"/>
      <c r="I937" s="911"/>
      <c r="J937" s="911"/>
      <c r="K937" s="911"/>
      <c r="L937" s="911"/>
      <c r="M937" s="912"/>
      <c r="N937" s="912"/>
      <c r="O937" s="912"/>
    </row>
    <row r="938" spans="1:15" ht="15.75" customHeight="1">
      <c r="A938" s="911"/>
      <c r="B938" s="911"/>
      <c r="C938" s="911"/>
      <c r="D938" s="911"/>
      <c r="E938" s="911"/>
      <c r="F938" s="911"/>
      <c r="G938" s="911"/>
      <c r="H938" s="911"/>
      <c r="I938" s="911"/>
      <c r="J938" s="911"/>
      <c r="K938" s="911"/>
      <c r="L938" s="911"/>
      <c r="M938" s="912"/>
      <c r="N938" s="912"/>
      <c r="O938" s="912"/>
    </row>
    <row r="939" spans="1:15" ht="15.75" customHeight="1">
      <c r="A939" s="911"/>
      <c r="B939" s="911"/>
      <c r="C939" s="911"/>
      <c r="D939" s="911"/>
      <c r="E939" s="911"/>
      <c r="F939" s="911"/>
      <c r="G939" s="911"/>
      <c r="H939" s="911"/>
      <c r="I939" s="911"/>
      <c r="J939" s="911"/>
      <c r="K939" s="911"/>
      <c r="L939" s="911"/>
      <c r="M939" s="912"/>
      <c r="N939" s="912"/>
      <c r="O939" s="912"/>
    </row>
    <row r="940" spans="1:15" ht="15.75" customHeight="1">
      <c r="A940" s="911"/>
      <c r="B940" s="911"/>
      <c r="C940" s="911"/>
      <c r="D940" s="911"/>
      <c r="E940" s="911"/>
      <c r="F940" s="911"/>
      <c r="G940" s="911"/>
      <c r="H940" s="911"/>
      <c r="I940" s="911"/>
      <c r="J940" s="911"/>
      <c r="K940" s="911"/>
      <c r="L940" s="911"/>
      <c r="M940" s="912"/>
      <c r="N940" s="912"/>
      <c r="O940" s="912"/>
    </row>
    <row r="941" spans="1:15" ht="15.75" customHeight="1">
      <c r="A941" s="911"/>
      <c r="B941" s="911"/>
      <c r="C941" s="911"/>
      <c r="D941" s="911"/>
      <c r="E941" s="911"/>
      <c r="F941" s="911"/>
      <c r="G941" s="911"/>
      <c r="H941" s="911"/>
      <c r="I941" s="911"/>
      <c r="J941" s="911"/>
      <c r="K941" s="911"/>
      <c r="L941" s="911"/>
      <c r="M941" s="912"/>
      <c r="N941" s="912"/>
      <c r="O941" s="912"/>
    </row>
    <row r="942" spans="1:15" ht="15.75" customHeight="1">
      <c r="A942" s="911"/>
      <c r="B942" s="911"/>
      <c r="C942" s="911"/>
      <c r="D942" s="911"/>
      <c r="E942" s="911"/>
      <c r="F942" s="911"/>
      <c r="G942" s="911"/>
      <c r="H942" s="911"/>
      <c r="I942" s="911"/>
      <c r="J942" s="911"/>
      <c r="K942" s="911"/>
      <c r="L942" s="911"/>
      <c r="M942" s="912"/>
      <c r="N942" s="912"/>
      <c r="O942" s="912"/>
    </row>
    <row r="943" spans="1:15" ht="15.75" customHeight="1">
      <c r="A943" s="911"/>
      <c r="B943" s="911"/>
      <c r="C943" s="911"/>
      <c r="D943" s="911"/>
      <c r="E943" s="911"/>
      <c r="F943" s="911"/>
      <c r="G943" s="911"/>
      <c r="H943" s="911"/>
      <c r="I943" s="911"/>
      <c r="J943" s="911"/>
      <c r="K943" s="911"/>
      <c r="L943" s="911"/>
      <c r="M943" s="912"/>
      <c r="N943" s="912"/>
      <c r="O943" s="912"/>
    </row>
    <row r="944" spans="1:15" ht="15.75" customHeight="1">
      <c r="A944" s="911"/>
      <c r="B944" s="911"/>
      <c r="C944" s="911"/>
      <c r="D944" s="911"/>
      <c r="E944" s="911"/>
      <c r="F944" s="911"/>
      <c r="G944" s="911"/>
      <c r="H944" s="911"/>
      <c r="I944" s="911"/>
      <c r="J944" s="911"/>
      <c r="K944" s="911"/>
      <c r="L944" s="911"/>
      <c r="M944" s="912"/>
      <c r="N944" s="912"/>
      <c r="O944" s="912"/>
    </row>
    <row r="945" spans="1:15" ht="15.75" customHeight="1">
      <c r="A945" s="911"/>
      <c r="B945" s="911"/>
      <c r="C945" s="911"/>
      <c r="D945" s="911"/>
      <c r="E945" s="911"/>
      <c r="F945" s="911"/>
      <c r="G945" s="911"/>
      <c r="H945" s="911"/>
      <c r="I945" s="911"/>
      <c r="J945" s="911"/>
      <c r="K945" s="911"/>
      <c r="L945" s="911"/>
      <c r="M945" s="912"/>
      <c r="N945" s="912"/>
      <c r="O945" s="912"/>
    </row>
    <row r="946" spans="1:15" ht="15.75" customHeight="1">
      <c r="A946" s="911"/>
      <c r="B946" s="911"/>
      <c r="C946" s="911"/>
      <c r="D946" s="911"/>
      <c r="E946" s="911"/>
      <c r="F946" s="911"/>
      <c r="G946" s="911"/>
      <c r="H946" s="911"/>
      <c r="I946" s="911"/>
      <c r="J946" s="911"/>
      <c r="K946" s="911"/>
      <c r="L946" s="911"/>
      <c r="M946" s="912"/>
      <c r="N946" s="912"/>
      <c r="O946" s="912"/>
    </row>
    <row r="947" spans="1:15" ht="15.75" customHeight="1">
      <c r="A947" s="911"/>
      <c r="B947" s="911"/>
      <c r="C947" s="911"/>
      <c r="D947" s="911"/>
      <c r="E947" s="911"/>
      <c r="F947" s="911"/>
      <c r="G947" s="911"/>
      <c r="H947" s="911"/>
      <c r="I947" s="911"/>
      <c r="J947" s="911"/>
      <c r="K947" s="911"/>
      <c r="L947" s="911"/>
      <c r="M947" s="912"/>
      <c r="N947" s="912"/>
      <c r="O947" s="912"/>
    </row>
    <row r="948" spans="1:15" ht="15.75" customHeight="1">
      <c r="A948" s="911"/>
      <c r="B948" s="911"/>
      <c r="C948" s="911"/>
      <c r="D948" s="911"/>
      <c r="E948" s="911"/>
      <c r="F948" s="911"/>
      <c r="G948" s="911"/>
      <c r="H948" s="911"/>
      <c r="I948" s="911"/>
      <c r="J948" s="911"/>
      <c r="K948" s="911"/>
      <c r="L948" s="911"/>
      <c r="M948" s="912"/>
      <c r="N948" s="912"/>
      <c r="O948" s="912"/>
    </row>
    <row r="949" spans="1:15" ht="15.75" customHeight="1">
      <c r="A949" s="911"/>
      <c r="B949" s="911"/>
      <c r="C949" s="911"/>
      <c r="D949" s="911"/>
      <c r="E949" s="911"/>
      <c r="F949" s="911"/>
      <c r="G949" s="911"/>
      <c r="H949" s="911"/>
      <c r="I949" s="911"/>
      <c r="J949" s="911"/>
      <c r="K949" s="911"/>
      <c r="L949" s="911"/>
      <c r="M949" s="912"/>
      <c r="N949" s="912"/>
      <c r="O949" s="912"/>
    </row>
    <row r="950" spans="1:15" ht="15.75" customHeight="1">
      <c r="A950" s="911"/>
      <c r="B950" s="911"/>
      <c r="C950" s="911"/>
      <c r="D950" s="911"/>
      <c r="E950" s="911"/>
      <c r="F950" s="911"/>
      <c r="G950" s="911"/>
      <c r="H950" s="911"/>
      <c r="I950" s="911"/>
      <c r="J950" s="911"/>
      <c r="K950" s="911"/>
      <c r="L950" s="911"/>
      <c r="M950" s="912"/>
      <c r="N950" s="912"/>
      <c r="O950" s="912"/>
    </row>
    <row r="951" spans="1:15" ht="15.75" customHeight="1">
      <c r="A951" s="911"/>
      <c r="B951" s="911"/>
      <c r="C951" s="911"/>
      <c r="D951" s="911"/>
      <c r="E951" s="911"/>
      <c r="F951" s="911"/>
      <c r="G951" s="911"/>
      <c r="H951" s="911"/>
      <c r="I951" s="911"/>
      <c r="J951" s="911"/>
      <c r="K951" s="911"/>
      <c r="L951" s="911"/>
      <c r="M951" s="912"/>
      <c r="N951" s="912"/>
      <c r="O951" s="912"/>
    </row>
    <row r="952" spans="1:15" ht="15.75" customHeight="1">
      <c r="A952" s="911"/>
      <c r="B952" s="911"/>
      <c r="C952" s="911"/>
      <c r="D952" s="911"/>
      <c r="E952" s="911"/>
      <c r="F952" s="911"/>
      <c r="G952" s="911"/>
      <c r="H952" s="911"/>
      <c r="I952" s="911"/>
      <c r="J952" s="911"/>
      <c r="K952" s="911"/>
      <c r="L952" s="911"/>
      <c r="M952" s="912"/>
      <c r="N952" s="912"/>
      <c r="O952" s="912"/>
    </row>
    <row r="953" spans="1:15" ht="15.75" customHeight="1">
      <c r="A953" s="911"/>
      <c r="B953" s="911"/>
      <c r="C953" s="911"/>
      <c r="D953" s="911"/>
      <c r="E953" s="911"/>
      <c r="F953" s="911"/>
      <c r="G953" s="911"/>
      <c r="H953" s="911"/>
      <c r="I953" s="911"/>
      <c r="J953" s="911"/>
      <c r="K953" s="911"/>
      <c r="L953" s="911"/>
      <c r="M953" s="912"/>
      <c r="N953" s="912"/>
      <c r="O953" s="912"/>
    </row>
    <row r="954" spans="1:15" ht="15.75" customHeight="1">
      <c r="A954" s="911"/>
      <c r="B954" s="911"/>
      <c r="C954" s="911"/>
      <c r="D954" s="911"/>
      <c r="E954" s="911"/>
      <c r="F954" s="911"/>
      <c r="G954" s="911"/>
      <c r="H954" s="911"/>
      <c r="I954" s="911"/>
      <c r="J954" s="911"/>
      <c r="K954" s="911"/>
      <c r="L954" s="911"/>
      <c r="M954" s="912"/>
      <c r="N954" s="912"/>
      <c r="O954" s="912"/>
    </row>
    <row r="955" spans="1:15" ht="15.75" customHeight="1">
      <c r="A955" s="911"/>
      <c r="B955" s="911"/>
      <c r="C955" s="911"/>
      <c r="D955" s="911"/>
      <c r="E955" s="911"/>
      <c r="F955" s="911"/>
      <c r="G955" s="911"/>
      <c r="H955" s="911"/>
      <c r="I955" s="911"/>
      <c r="J955" s="911"/>
      <c r="K955" s="911"/>
      <c r="L955" s="911"/>
      <c r="M955" s="912"/>
      <c r="N955" s="912"/>
      <c r="O955" s="912"/>
    </row>
    <row r="956" spans="1:15" ht="15.75" customHeight="1">
      <c r="A956" s="911"/>
      <c r="B956" s="911"/>
      <c r="C956" s="911"/>
      <c r="D956" s="911"/>
      <c r="E956" s="911"/>
      <c r="F956" s="911"/>
      <c r="G956" s="911"/>
      <c r="H956" s="911"/>
      <c r="I956" s="911"/>
      <c r="J956" s="911"/>
      <c r="K956" s="911"/>
      <c r="L956" s="911"/>
      <c r="M956" s="912"/>
      <c r="N956" s="912"/>
      <c r="O956" s="912"/>
    </row>
    <row r="957" spans="1:15" ht="15.75" customHeight="1">
      <c r="A957" s="911"/>
      <c r="B957" s="911"/>
      <c r="C957" s="911"/>
      <c r="D957" s="911"/>
      <c r="E957" s="911"/>
      <c r="F957" s="911"/>
      <c r="G957" s="911"/>
      <c r="H957" s="911"/>
      <c r="I957" s="911"/>
      <c r="J957" s="911"/>
      <c r="K957" s="911"/>
      <c r="L957" s="911"/>
      <c r="M957" s="912"/>
      <c r="N957" s="912"/>
      <c r="O957" s="912"/>
    </row>
    <row r="958" spans="1:15" ht="15.75" customHeight="1">
      <c r="A958" s="911"/>
      <c r="B958" s="911"/>
      <c r="C958" s="911"/>
      <c r="D958" s="911"/>
      <c r="E958" s="911"/>
      <c r="F958" s="911"/>
      <c r="G958" s="911"/>
      <c r="H958" s="911"/>
      <c r="I958" s="911"/>
      <c r="J958" s="911"/>
      <c r="K958" s="911"/>
      <c r="L958" s="911"/>
      <c r="M958" s="912"/>
      <c r="N958" s="912"/>
      <c r="O958" s="912"/>
    </row>
    <row r="959" spans="1:15" ht="15.75" customHeight="1">
      <c r="A959" s="911"/>
      <c r="B959" s="911"/>
      <c r="C959" s="911"/>
      <c r="D959" s="911"/>
      <c r="E959" s="911"/>
      <c r="F959" s="911"/>
      <c r="G959" s="911"/>
      <c r="H959" s="911"/>
      <c r="I959" s="911"/>
      <c r="J959" s="911"/>
      <c r="K959" s="911"/>
      <c r="L959" s="911"/>
      <c r="M959" s="912"/>
      <c r="N959" s="912"/>
      <c r="O959" s="912"/>
    </row>
    <row r="960" spans="1:15" ht="15.75" customHeight="1">
      <c r="A960" s="911"/>
      <c r="B960" s="911"/>
      <c r="C960" s="911"/>
      <c r="D960" s="911"/>
      <c r="E960" s="911"/>
      <c r="F960" s="911"/>
      <c r="G960" s="911"/>
      <c r="H960" s="911"/>
      <c r="I960" s="911"/>
      <c r="J960" s="911"/>
      <c r="K960" s="911"/>
      <c r="L960" s="911"/>
      <c r="M960" s="912"/>
      <c r="N960" s="912"/>
      <c r="O960" s="912"/>
    </row>
    <row r="961" spans="1:15" ht="15.75" customHeight="1">
      <c r="A961" s="911"/>
      <c r="B961" s="911"/>
      <c r="C961" s="911"/>
      <c r="D961" s="911"/>
      <c r="E961" s="911"/>
      <c r="F961" s="911"/>
      <c r="G961" s="911"/>
      <c r="H961" s="911"/>
      <c r="I961" s="911"/>
      <c r="J961" s="911"/>
      <c r="K961" s="911"/>
      <c r="L961" s="911"/>
      <c r="M961" s="912"/>
      <c r="N961" s="912"/>
      <c r="O961" s="912"/>
    </row>
    <row r="962" spans="1:15" ht="15.75" customHeight="1">
      <c r="A962" s="911"/>
      <c r="B962" s="911"/>
      <c r="C962" s="911"/>
      <c r="D962" s="911"/>
      <c r="E962" s="911"/>
      <c r="F962" s="911"/>
      <c r="G962" s="911"/>
      <c r="H962" s="911"/>
      <c r="I962" s="911"/>
      <c r="J962" s="911"/>
      <c r="K962" s="911"/>
      <c r="L962" s="911"/>
      <c r="M962" s="912"/>
      <c r="N962" s="912"/>
      <c r="O962" s="912"/>
    </row>
    <row r="963" spans="1:15" ht="15.75" customHeight="1">
      <c r="A963" s="911"/>
      <c r="B963" s="911"/>
      <c r="C963" s="911"/>
      <c r="D963" s="911"/>
      <c r="E963" s="911"/>
      <c r="F963" s="911"/>
      <c r="G963" s="911"/>
      <c r="H963" s="911"/>
      <c r="I963" s="911"/>
      <c r="J963" s="911"/>
      <c r="K963" s="911"/>
      <c r="L963" s="911"/>
      <c r="M963" s="912"/>
      <c r="N963" s="912"/>
      <c r="O963" s="912"/>
    </row>
    <row r="964" spans="1:15" ht="15.75" customHeight="1">
      <c r="A964" s="911"/>
      <c r="B964" s="911"/>
      <c r="C964" s="911"/>
      <c r="D964" s="911"/>
      <c r="E964" s="911"/>
      <c r="F964" s="911"/>
      <c r="G964" s="911"/>
      <c r="H964" s="911"/>
      <c r="I964" s="911"/>
      <c r="J964" s="911"/>
      <c r="K964" s="911"/>
      <c r="L964" s="911"/>
      <c r="M964" s="912"/>
      <c r="N964" s="912"/>
      <c r="O964" s="912"/>
    </row>
    <row r="965" spans="1:15" ht="15.75" customHeight="1">
      <c r="A965" s="911"/>
      <c r="B965" s="911"/>
      <c r="C965" s="911"/>
      <c r="D965" s="911"/>
      <c r="E965" s="911"/>
      <c r="F965" s="911"/>
      <c r="G965" s="911"/>
      <c r="H965" s="911"/>
      <c r="I965" s="911"/>
      <c r="J965" s="911"/>
      <c r="K965" s="911"/>
      <c r="L965" s="911"/>
      <c r="M965" s="912"/>
      <c r="N965" s="912"/>
      <c r="O965" s="912"/>
    </row>
    <row r="966" spans="1:15" ht="15.75" customHeight="1">
      <c r="A966" s="911"/>
      <c r="B966" s="911"/>
      <c r="C966" s="911"/>
      <c r="D966" s="911"/>
      <c r="E966" s="911"/>
      <c r="F966" s="911"/>
      <c r="G966" s="911"/>
      <c r="H966" s="911"/>
      <c r="I966" s="911"/>
      <c r="J966" s="911"/>
      <c r="K966" s="911"/>
      <c r="L966" s="911"/>
      <c r="M966" s="912"/>
      <c r="N966" s="912"/>
      <c r="O966" s="912"/>
    </row>
    <row r="967" spans="1:15" ht="15.75" customHeight="1">
      <c r="A967" s="911"/>
      <c r="B967" s="911"/>
      <c r="C967" s="911"/>
      <c r="D967" s="911"/>
      <c r="E967" s="911"/>
      <c r="F967" s="911"/>
      <c r="G967" s="911"/>
      <c r="H967" s="911"/>
      <c r="I967" s="911"/>
      <c r="J967" s="911"/>
      <c r="K967" s="911"/>
      <c r="L967" s="911"/>
      <c r="M967" s="912"/>
      <c r="N967" s="912"/>
      <c r="O967" s="912"/>
    </row>
    <row r="968" spans="1:15" ht="15.75" customHeight="1">
      <c r="A968" s="911"/>
      <c r="B968" s="911"/>
      <c r="C968" s="911"/>
      <c r="D968" s="911"/>
      <c r="E968" s="911"/>
      <c r="F968" s="911"/>
      <c r="G968" s="911"/>
      <c r="H968" s="911"/>
      <c r="I968" s="911"/>
      <c r="J968" s="911"/>
      <c r="K968" s="911"/>
      <c r="L968" s="911"/>
      <c r="M968" s="912"/>
      <c r="N968" s="912"/>
      <c r="O968" s="912"/>
    </row>
    <row r="969" spans="1:15" ht="15.75" customHeight="1">
      <c r="A969" s="911"/>
      <c r="B969" s="911"/>
      <c r="C969" s="911"/>
      <c r="D969" s="911"/>
      <c r="E969" s="911"/>
      <c r="F969" s="911"/>
      <c r="G969" s="911"/>
      <c r="H969" s="911"/>
      <c r="I969" s="911"/>
      <c r="J969" s="911"/>
      <c r="K969" s="911"/>
      <c r="L969" s="911"/>
      <c r="M969" s="912"/>
      <c r="N969" s="912"/>
      <c r="O969" s="912"/>
    </row>
    <row r="970" spans="1:15" ht="15.75" customHeight="1">
      <c r="A970" s="911"/>
      <c r="B970" s="911"/>
      <c r="C970" s="911"/>
      <c r="D970" s="911"/>
      <c r="E970" s="911"/>
      <c r="F970" s="911"/>
      <c r="G970" s="911"/>
      <c r="H970" s="911"/>
      <c r="I970" s="911"/>
      <c r="J970" s="911"/>
      <c r="K970" s="911"/>
      <c r="L970" s="911"/>
      <c r="M970" s="912"/>
      <c r="N970" s="912"/>
      <c r="O970" s="912"/>
    </row>
    <row r="971" spans="1:15" ht="15.75" customHeight="1">
      <c r="A971" s="911"/>
      <c r="B971" s="911"/>
      <c r="C971" s="911"/>
      <c r="D971" s="911"/>
      <c r="E971" s="911"/>
      <c r="F971" s="911"/>
      <c r="G971" s="911"/>
      <c r="H971" s="911"/>
      <c r="I971" s="911"/>
      <c r="J971" s="911"/>
      <c r="K971" s="911"/>
      <c r="L971" s="911"/>
      <c r="M971" s="912"/>
      <c r="N971" s="912"/>
      <c r="O971" s="912"/>
    </row>
    <row r="972" spans="1:15" ht="15.75" customHeight="1">
      <c r="A972" s="911"/>
      <c r="B972" s="911"/>
      <c r="C972" s="911"/>
      <c r="D972" s="911"/>
      <c r="E972" s="911"/>
      <c r="F972" s="911"/>
      <c r="G972" s="911"/>
      <c r="H972" s="911"/>
      <c r="I972" s="911"/>
      <c r="J972" s="911"/>
      <c r="K972" s="911"/>
      <c r="L972" s="911"/>
      <c r="M972" s="912"/>
      <c r="N972" s="912"/>
      <c r="O972" s="912"/>
    </row>
    <row r="973" spans="1:15" ht="15.75" customHeight="1">
      <c r="A973" s="911"/>
      <c r="B973" s="911"/>
      <c r="C973" s="911"/>
      <c r="D973" s="911"/>
      <c r="E973" s="911"/>
      <c r="F973" s="911"/>
      <c r="G973" s="911"/>
      <c r="H973" s="911"/>
      <c r="I973" s="911"/>
      <c r="J973" s="911"/>
      <c r="K973" s="911"/>
      <c r="L973" s="911"/>
      <c r="M973" s="912"/>
      <c r="N973" s="912"/>
      <c r="O973" s="912"/>
    </row>
    <row r="974" spans="1:15" ht="15.75" customHeight="1">
      <c r="A974" s="911"/>
      <c r="B974" s="911"/>
      <c r="C974" s="911"/>
      <c r="D974" s="911"/>
      <c r="E974" s="911"/>
      <c r="F974" s="911"/>
      <c r="G974" s="911"/>
      <c r="H974" s="911"/>
      <c r="I974" s="911"/>
      <c r="J974" s="911"/>
      <c r="K974" s="911"/>
      <c r="L974" s="911"/>
      <c r="M974" s="912"/>
      <c r="N974" s="912"/>
      <c r="O974" s="912"/>
    </row>
    <row r="975" spans="1:15" ht="15.75" customHeight="1">
      <c r="A975" s="911"/>
      <c r="B975" s="911"/>
      <c r="C975" s="911"/>
      <c r="D975" s="911"/>
      <c r="E975" s="911"/>
      <c r="F975" s="911"/>
      <c r="G975" s="911"/>
      <c r="H975" s="911"/>
      <c r="I975" s="911"/>
      <c r="J975" s="911"/>
      <c r="K975" s="911"/>
      <c r="L975" s="911"/>
      <c r="M975" s="912"/>
      <c r="N975" s="912"/>
      <c r="O975" s="912"/>
    </row>
    <row r="976" spans="1:15" ht="15.75" customHeight="1">
      <c r="A976" s="911"/>
      <c r="B976" s="911"/>
      <c r="C976" s="911"/>
      <c r="D976" s="911"/>
      <c r="E976" s="911"/>
      <c r="F976" s="911"/>
      <c r="G976" s="911"/>
      <c r="H976" s="911"/>
      <c r="I976" s="911"/>
      <c r="J976" s="911"/>
      <c r="K976" s="911"/>
      <c r="L976" s="911"/>
      <c r="M976" s="912"/>
      <c r="N976" s="912"/>
      <c r="O976" s="912"/>
    </row>
    <row r="977" spans="1:15" ht="15.75" customHeight="1">
      <c r="A977" s="911"/>
      <c r="B977" s="911"/>
      <c r="C977" s="911"/>
      <c r="D977" s="911"/>
      <c r="E977" s="911"/>
      <c r="F977" s="911"/>
      <c r="G977" s="911"/>
      <c r="H977" s="911"/>
      <c r="I977" s="911"/>
      <c r="J977" s="911"/>
      <c r="K977" s="911"/>
      <c r="L977" s="911"/>
      <c r="M977" s="912"/>
      <c r="N977" s="912"/>
      <c r="O977" s="912"/>
    </row>
    <row r="978" spans="1:15" ht="15.75" customHeight="1">
      <c r="A978" s="911"/>
      <c r="B978" s="911"/>
      <c r="C978" s="911"/>
      <c r="D978" s="911"/>
      <c r="E978" s="911"/>
      <c r="F978" s="911"/>
      <c r="G978" s="911"/>
      <c r="H978" s="911"/>
      <c r="I978" s="911"/>
      <c r="J978" s="911"/>
      <c r="K978" s="911"/>
      <c r="L978" s="911"/>
      <c r="M978" s="912"/>
      <c r="N978" s="912"/>
      <c r="O978" s="912"/>
    </row>
    <row r="979" spans="1:15" ht="15.75" customHeight="1">
      <c r="A979" s="911"/>
      <c r="B979" s="911"/>
      <c r="C979" s="911"/>
      <c r="D979" s="911"/>
      <c r="E979" s="911"/>
      <c r="F979" s="911"/>
      <c r="G979" s="911"/>
      <c r="H979" s="911"/>
      <c r="I979" s="911"/>
      <c r="J979" s="911"/>
      <c r="K979" s="911"/>
      <c r="L979" s="911"/>
      <c r="M979" s="912"/>
      <c r="N979" s="912"/>
      <c r="O979" s="912"/>
    </row>
    <row r="980" spans="1:15" ht="15.75" customHeight="1">
      <c r="A980" s="911"/>
      <c r="B980" s="911"/>
      <c r="C980" s="911"/>
      <c r="D980" s="911"/>
      <c r="E980" s="911"/>
      <c r="F980" s="911"/>
      <c r="G980" s="911"/>
      <c r="H980" s="911"/>
      <c r="I980" s="911"/>
      <c r="J980" s="911"/>
      <c r="K980" s="911"/>
      <c r="L980" s="911"/>
      <c r="M980" s="912"/>
      <c r="N980" s="912"/>
      <c r="O980" s="912"/>
    </row>
    <row r="981" spans="1:15" ht="15.75" customHeight="1">
      <c r="A981" s="911"/>
      <c r="B981" s="911"/>
      <c r="C981" s="911"/>
      <c r="D981" s="911"/>
      <c r="E981" s="911"/>
      <c r="F981" s="911"/>
      <c r="G981" s="911"/>
      <c r="H981" s="911"/>
      <c r="I981" s="911"/>
      <c r="J981" s="911"/>
      <c r="K981" s="911"/>
      <c r="L981" s="911"/>
      <c r="M981" s="912"/>
      <c r="N981" s="912"/>
      <c r="O981" s="912"/>
    </row>
    <row r="982" spans="1:15" ht="15.75" customHeight="1">
      <c r="A982" s="911"/>
      <c r="B982" s="911"/>
      <c r="C982" s="911"/>
      <c r="D982" s="911"/>
      <c r="E982" s="911"/>
      <c r="F982" s="911"/>
      <c r="G982" s="911"/>
      <c r="H982" s="911"/>
      <c r="I982" s="911"/>
      <c r="J982" s="911"/>
      <c r="K982" s="911"/>
      <c r="L982" s="911"/>
      <c r="M982" s="912"/>
      <c r="N982" s="912"/>
      <c r="O982" s="912"/>
    </row>
    <row r="983" spans="1:15" ht="15.75" customHeight="1">
      <c r="A983" s="911"/>
      <c r="B983" s="911"/>
      <c r="C983" s="911"/>
      <c r="D983" s="911"/>
      <c r="E983" s="911"/>
      <c r="F983" s="911"/>
      <c r="G983" s="911"/>
      <c r="H983" s="911"/>
      <c r="I983" s="911"/>
      <c r="J983" s="911"/>
      <c r="K983" s="911"/>
      <c r="L983" s="911"/>
      <c r="M983" s="912"/>
      <c r="N983" s="912"/>
      <c r="O983" s="912"/>
    </row>
    <row r="984" spans="1:15" ht="15.75" customHeight="1">
      <c r="A984" s="911"/>
      <c r="B984" s="911"/>
      <c r="C984" s="911"/>
      <c r="D984" s="911"/>
      <c r="E984" s="911"/>
      <c r="F984" s="911"/>
      <c r="G984" s="911"/>
      <c r="H984" s="911"/>
      <c r="I984" s="911"/>
      <c r="J984" s="911"/>
      <c r="K984" s="911"/>
      <c r="L984" s="911"/>
      <c r="M984" s="912"/>
      <c r="N984" s="912"/>
      <c r="O984" s="912"/>
    </row>
    <row r="985" spans="1:15" ht="15.75" customHeight="1">
      <c r="A985" s="911"/>
      <c r="B985" s="911"/>
      <c r="C985" s="911"/>
      <c r="D985" s="911"/>
      <c r="E985" s="911"/>
      <c r="F985" s="911"/>
      <c r="G985" s="911"/>
      <c r="H985" s="911"/>
      <c r="I985" s="911"/>
      <c r="J985" s="911"/>
      <c r="K985" s="911"/>
      <c r="L985" s="911"/>
      <c r="M985" s="912"/>
      <c r="N985" s="912"/>
      <c r="O985" s="912"/>
    </row>
    <row r="986" spans="1:15" ht="15.75" customHeight="1">
      <c r="A986" s="911"/>
      <c r="B986" s="911"/>
      <c r="C986" s="911"/>
      <c r="D986" s="911"/>
      <c r="E986" s="911"/>
      <c r="F986" s="911"/>
      <c r="G986" s="911"/>
      <c r="H986" s="911"/>
      <c r="I986" s="911"/>
      <c r="J986" s="911"/>
      <c r="K986" s="911"/>
      <c r="L986" s="911"/>
      <c r="M986" s="912"/>
      <c r="N986" s="912"/>
      <c r="O986" s="912"/>
    </row>
    <row r="987" spans="1:15" ht="15.75" customHeight="1">
      <c r="A987" s="911"/>
      <c r="B987" s="911"/>
      <c r="C987" s="911"/>
      <c r="D987" s="911"/>
      <c r="E987" s="911"/>
      <c r="F987" s="911"/>
      <c r="G987" s="911"/>
      <c r="H987" s="911"/>
      <c r="I987" s="911"/>
      <c r="J987" s="911"/>
      <c r="K987" s="911"/>
      <c r="L987" s="911"/>
      <c r="M987" s="912"/>
      <c r="N987" s="912"/>
      <c r="O987" s="912"/>
    </row>
    <row r="988" spans="1:15" ht="15.75" customHeight="1">
      <c r="A988" s="911"/>
      <c r="B988" s="911"/>
      <c r="C988" s="911"/>
      <c r="D988" s="911"/>
      <c r="E988" s="911"/>
      <c r="F988" s="911"/>
      <c r="G988" s="911"/>
      <c r="H988" s="911"/>
      <c r="I988" s="911"/>
      <c r="J988" s="911"/>
      <c r="K988" s="911"/>
      <c r="L988" s="911"/>
      <c r="M988" s="912"/>
      <c r="N988" s="912"/>
      <c r="O988" s="912"/>
    </row>
    <row r="989" spans="1:15" ht="15.75" customHeight="1">
      <c r="A989" s="911"/>
      <c r="B989" s="911"/>
      <c r="C989" s="911"/>
      <c r="D989" s="911"/>
      <c r="E989" s="911"/>
      <c r="F989" s="911"/>
      <c r="G989" s="911"/>
      <c r="H989" s="911"/>
      <c r="I989" s="911"/>
      <c r="J989" s="911"/>
      <c r="K989" s="911"/>
      <c r="L989" s="911"/>
      <c r="M989" s="912"/>
      <c r="N989" s="912"/>
      <c r="O989" s="912"/>
    </row>
    <row r="990" spans="1:15" ht="15.75" customHeight="1">
      <c r="A990" s="911"/>
      <c r="B990" s="911"/>
      <c r="C990" s="911"/>
      <c r="D990" s="911"/>
      <c r="E990" s="911"/>
      <c r="F990" s="911"/>
      <c r="G990" s="911"/>
      <c r="H990" s="911"/>
      <c r="I990" s="911"/>
      <c r="J990" s="911"/>
      <c r="K990" s="911"/>
      <c r="L990" s="911"/>
      <c r="M990" s="912"/>
      <c r="N990" s="912"/>
      <c r="O990" s="912"/>
    </row>
    <row r="991" spans="1:15" ht="15.75" customHeight="1">
      <c r="A991" s="911"/>
      <c r="B991" s="911"/>
      <c r="C991" s="911"/>
      <c r="D991" s="911"/>
      <c r="E991" s="911"/>
      <c r="F991" s="911"/>
      <c r="G991" s="911"/>
      <c r="H991" s="911"/>
      <c r="I991" s="911"/>
      <c r="J991" s="911"/>
      <c r="K991" s="911"/>
      <c r="L991" s="911"/>
      <c r="M991" s="912"/>
      <c r="N991" s="912"/>
      <c r="O991" s="912"/>
    </row>
    <row r="992" spans="1:15" ht="15.75" customHeight="1">
      <c r="A992" s="911"/>
      <c r="B992" s="911"/>
      <c r="C992" s="911"/>
      <c r="D992" s="911"/>
      <c r="E992" s="911"/>
      <c r="F992" s="911"/>
      <c r="G992" s="911"/>
      <c r="H992" s="911"/>
      <c r="I992" s="911"/>
      <c r="J992" s="911"/>
      <c r="K992" s="911"/>
      <c r="L992" s="911"/>
      <c r="M992" s="912"/>
      <c r="N992" s="912"/>
      <c r="O992" s="912"/>
    </row>
    <row r="993" spans="1:15" ht="15.75" customHeight="1">
      <c r="A993" s="911"/>
      <c r="B993" s="911"/>
      <c r="C993" s="911"/>
      <c r="D993" s="911"/>
      <c r="E993" s="911"/>
      <c r="F993" s="911"/>
      <c r="G993" s="911"/>
      <c r="H993" s="911"/>
      <c r="I993" s="911"/>
      <c r="J993" s="911"/>
      <c r="K993" s="911"/>
      <c r="L993" s="911"/>
      <c r="M993" s="912"/>
      <c r="N993" s="912"/>
      <c r="O993" s="912"/>
    </row>
    <row r="994" spans="1:15" ht="15.75" customHeight="1">
      <c r="A994" s="911"/>
      <c r="B994" s="911"/>
      <c r="C994" s="911"/>
      <c r="D994" s="911"/>
      <c r="E994" s="911"/>
      <c r="F994" s="911"/>
      <c r="G994" s="911"/>
      <c r="H994" s="911"/>
      <c r="I994" s="911"/>
      <c r="J994" s="911"/>
      <c r="K994" s="911"/>
      <c r="L994" s="911"/>
      <c r="M994" s="912"/>
      <c r="N994" s="912"/>
      <c r="O994" s="912"/>
    </row>
    <row r="995" spans="1:15" ht="15.75" customHeight="1">
      <c r="A995" s="911"/>
      <c r="B995" s="911"/>
      <c r="C995" s="911"/>
      <c r="D995" s="911"/>
      <c r="E995" s="911"/>
      <c r="F995" s="911"/>
      <c r="G995" s="911"/>
      <c r="H995" s="911"/>
      <c r="I995" s="911"/>
      <c r="J995" s="911"/>
      <c r="K995" s="911"/>
      <c r="L995" s="911"/>
      <c r="M995" s="912"/>
      <c r="N995" s="912"/>
      <c r="O995" s="912"/>
    </row>
    <row r="996" spans="1:15" ht="15.75" customHeight="1">
      <c r="A996" s="911"/>
      <c r="B996" s="911"/>
      <c r="C996" s="911"/>
      <c r="D996" s="911"/>
      <c r="E996" s="911"/>
      <c r="F996" s="911"/>
      <c r="G996" s="911"/>
      <c r="H996" s="911"/>
      <c r="I996" s="911"/>
      <c r="J996" s="911"/>
      <c r="K996" s="911"/>
      <c r="L996" s="911"/>
      <c r="M996" s="912"/>
      <c r="N996" s="912"/>
      <c r="O996" s="912"/>
    </row>
    <row r="997" spans="1:15" ht="15.75" customHeight="1">
      <c r="A997" s="911"/>
      <c r="B997" s="911"/>
      <c r="C997" s="911"/>
      <c r="D997" s="911"/>
      <c r="E997" s="911"/>
      <c r="F997" s="911"/>
      <c r="G997" s="911"/>
      <c r="H997" s="911"/>
      <c r="I997" s="911"/>
      <c r="J997" s="911"/>
      <c r="K997" s="911"/>
      <c r="L997" s="911"/>
      <c r="M997" s="912"/>
      <c r="N997" s="912"/>
      <c r="O997" s="912"/>
    </row>
    <row r="998" spans="1:15" ht="15.75" customHeight="1">
      <c r="A998" s="911"/>
      <c r="B998" s="911"/>
      <c r="C998" s="911"/>
      <c r="D998" s="911"/>
      <c r="E998" s="911"/>
      <c r="F998" s="911"/>
      <c r="G998" s="911"/>
      <c r="H998" s="911"/>
      <c r="I998" s="911"/>
      <c r="J998" s="911"/>
      <c r="K998" s="911"/>
      <c r="L998" s="911"/>
      <c r="M998" s="912"/>
      <c r="N998" s="912"/>
      <c r="O998" s="912"/>
    </row>
    <row r="999" spans="1:15" ht="15.75" customHeight="1">
      <c r="A999" s="911"/>
      <c r="B999" s="911"/>
      <c r="C999" s="911"/>
      <c r="D999" s="911"/>
      <c r="E999" s="911"/>
      <c r="F999" s="911"/>
      <c r="G999" s="911"/>
      <c r="H999" s="911"/>
      <c r="I999" s="911"/>
      <c r="J999" s="911"/>
      <c r="K999" s="911"/>
      <c r="L999" s="911"/>
      <c r="M999" s="912"/>
      <c r="N999" s="912"/>
      <c r="O999" s="912"/>
    </row>
    <row r="1000" spans="1:15" ht="15.75" customHeight="1">
      <c r="A1000" s="911"/>
      <c r="B1000" s="911"/>
      <c r="C1000" s="911"/>
      <c r="D1000" s="911"/>
      <c r="E1000" s="911"/>
      <c r="F1000" s="911"/>
      <c r="G1000" s="911"/>
      <c r="H1000" s="911"/>
      <c r="I1000" s="911"/>
      <c r="J1000" s="911"/>
      <c r="K1000" s="911"/>
      <c r="L1000" s="911"/>
      <c r="M1000" s="912"/>
      <c r="N1000" s="912"/>
      <c r="O1000" s="912"/>
    </row>
    <row r="1001" spans="1:15" ht="15.75" customHeight="1">
      <c r="A1001" s="911"/>
      <c r="B1001" s="911"/>
      <c r="C1001" s="911"/>
      <c r="D1001" s="911"/>
      <c r="E1001" s="911"/>
      <c r="F1001" s="911"/>
      <c r="G1001" s="911"/>
      <c r="H1001" s="911"/>
      <c r="I1001" s="911"/>
      <c r="J1001" s="911"/>
      <c r="K1001" s="911"/>
      <c r="L1001" s="911"/>
      <c r="M1001" s="912"/>
      <c r="N1001" s="912"/>
      <c r="O1001" s="912"/>
    </row>
    <row r="1002" spans="1:15" ht="15.75" customHeight="1">
      <c r="A1002" s="911"/>
      <c r="B1002" s="911"/>
      <c r="C1002" s="911"/>
      <c r="D1002" s="911"/>
      <c r="E1002" s="911"/>
      <c r="F1002" s="911"/>
      <c r="G1002" s="911"/>
      <c r="H1002" s="911"/>
      <c r="I1002" s="911"/>
      <c r="J1002" s="911"/>
      <c r="K1002" s="911"/>
      <c r="L1002" s="911"/>
      <c r="M1002" s="912"/>
      <c r="N1002" s="912"/>
      <c r="O1002" s="912"/>
    </row>
    <row r="1003" spans="1:15" ht="15.75" customHeight="1">
      <c r="A1003" s="911"/>
      <c r="B1003" s="911"/>
      <c r="C1003" s="911"/>
      <c r="D1003" s="911"/>
      <c r="E1003" s="911"/>
      <c r="F1003" s="911"/>
      <c r="G1003" s="911"/>
      <c r="H1003" s="911"/>
      <c r="I1003" s="911"/>
      <c r="J1003" s="911"/>
      <c r="K1003" s="911"/>
      <c r="L1003" s="911"/>
      <c r="M1003" s="912"/>
      <c r="N1003" s="912"/>
      <c r="O1003" s="912"/>
    </row>
    <row r="1004" spans="1:15" ht="15.75" customHeight="1">
      <c r="A1004" s="911"/>
      <c r="B1004" s="911"/>
      <c r="C1004" s="911"/>
      <c r="D1004" s="911"/>
      <c r="E1004" s="911"/>
      <c r="F1004" s="911"/>
      <c r="G1004" s="911"/>
      <c r="H1004" s="911"/>
      <c r="I1004" s="911"/>
      <c r="J1004" s="911"/>
      <c r="K1004" s="911"/>
      <c r="L1004" s="911"/>
      <c r="M1004" s="912"/>
      <c r="N1004" s="912"/>
      <c r="O1004" s="912"/>
    </row>
    <row r="1005" spans="1:15" ht="15.75" customHeight="1">
      <c r="A1005" s="911"/>
      <c r="B1005" s="911"/>
      <c r="C1005" s="911"/>
      <c r="D1005" s="911"/>
      <c r="E1005" s="911"/>
      <c r="F1005" s="911"/>
      <c r="G1005" s="911"/>
      <c r="H1005" s="911"/>
      <c r="I1005" s="911"/>
      <c r="J1005" s="911"/>
      <c r="K1005" s="911"/>
      <c r="L1005" s="911"/>
      <c r="M1005" s="912"/>
      <c r="N1005" s="912"/>
      <c r="O1005" s="912"/>
    </row>
    <row r="1006" spans="1:15" ht="15.75" customHeight="1">
      <c r="A1006" s="911"/>
      <c r="B1006" s="911"/>
      <c r="C1006" s="911"/>
      <c r="D1006" s="911"/>
      <c r="E1006" s="911"/>
      <c r="F1006" s="911"/>
      <c r="G1006" s="911"/>
      <c r="H1006" s="911"/>
      <c r="I1006" s="911"/>
      <c r="J1006" s="911"/>
      <c r="K1006" s="911"/>
      <c r="L1006" s="911"/>
      <c r="M1006" s="912"/>
      <c r="N1006" s="912"/>
      <c r="O1006" s="912"/>
    </row>
    <row r="1007" spans="1:15" ht="15.75" customHeight="1">
      <c r="A1007" s="911"/>
      <c r="B1007" s="911"/>
      <c r="C1007" s="911"/>
      <c r="D1007" s="911"/>
      <c r="E1007" s="911"/>
      <c r="F1007" s="911"/>
      <c r="G1007" s="911"/>
      <c r="H1007" s="911"/>
      <c r="I1007" s="911"/>
      <c r="J1007" s="911"/>
      <c r="K1007" s="911"/>
      <c r="L1007" s="911"/>
      <c r="M1007" s="912"/>
      <c r="N1007" s="912"/>
      <c r="O1007" s="912"/>
    </row>
    <row r="1008" spans="1:15" ht="15.75" customHeight="1">
      <c r="A1008" s="911"/>
      <c r="B1008" s="911"/>
      <c r="C1008" s="911"/>
      <c r="D1008" s="911"/>
      <c r="E1008" s="911"/>
      <c r="F1008" s="911"/>
      <c r="G1008" s="911"/>
      <c r="H1008" s="911"/>
      <c r="I1008" s="911"/>
      <c r="J1008" s="911"/>
      <c r="K1008" s="911"/>
      <c r="L1008" s="911"/>
      <c r="M1008" s="912"/>
      <c r="N1008" s="912"/>
      <c r="O1008" s="912"/>
    </row>
    <row r="1009" spans="1:15" ht="15.75" customHeight="1">
      <c r="A1009" s="911"/>
      <c r="B1009" s="911"/>
      <c r="C1009" s="911"/>
      <c r="D1009" s="911"/>
      <c r="E1009" s="911"/>
      <c r="F1009" s="911"/>
      <c r="G1009" s="911"/>
      <c r="H1009" s="911"/>
      <c r="I1009" s="911"/>
      <c r="J1009" s="911"/>
      <c r="K1009" s="911"/>
      <c r="L1009" s="911"/>
      <c r="M1009" s="912"/>
      <c r="N1009" s="912"/>
      <c r="O1009" s="912"/>
    </row>
    <row r="1010" spans="1:15" ht="15.75" customHeight="1">
      <c r="A1010" s="911"/>
      <c r="B1010" s="911"/>
      <c r="C1010" s="911"/>
      <c r="D1010" s="911"/>
      <c r="E1010" s="911"/>
      <c r="F1010" s="911"/>
      <c r="G1010" s="911"/>
      <c r="H1010" s="911"/>
      <c r="I1010" s="911"/>
      <c r="J1010" s="911"/>
      <c r="K1010" s="911"/>
      <c r="L1010" s="911"/>
      <c r="M1010" s="912"/>
      <c r="N1010" s="912"/>
      <c r="O1010" s="912"/>
    </row>
    <row r="1011" spans="1:15" ht="15.75" customHeight="1">
      <c r="A1011" s="911"/>
      <c r="B1011" s="911"/>
      <c r="C1011" s="911"/>
      <c r="D1011" s="911"/>
      <c r="E1011" s="911"/>
      <c r="F1011" s="911"/>
      <c r="G1011" s="911"/>
      <c r="H1011" s="911"/>
      <c r="I1011" s="911"/>
      <c r="J1011" s="911"/>
      <c r="K1011" s="911"/>
      <c r="L1011" s="911"/>
      <c r="M1011" s="912"/>
      <c r="N1011" s="912"/>
      <c r="O1011" s="912"/>
    </row>
    <row r="1012" spans="1:15" ht="15.75" customHeight="1">
      <c r="A1012" s="911"/>
      <c r="B1012" s="911"/>
      <c r="C1012" s="911"/>
      <c r="D1012" s="911"/>
      <c r="E1012" s="911"/>
      <c r="F1012" s="911"/>
      <c r="G1012" s="911"/>
      <c r="H1012" s="911"/>
      <c r="I1012" s="911"/>
      <c r="J1012" s="911"/>
      <c r="K1012" s="911"/>
      <c r="L1012" s="911"/>
      <c r="M1012" s="912"/>
      <c r="N1012" s="912"/>
      <c r="O1012" s="912"/>
    </row>
    <row r="1013" spans="1:15" ht="15.75" customHeight="1">
      <c r="A1013" s="911"/>
      <c r="B1013" s="911"/>
      <c r="C1013" s="911"/>
      <c r="D1013" s="911"/>
      <c r="E1013" s="911"/>
      <c r="F1013" s="911"/>
      <c r="G1013" s="911"/>
      <c r="H1013" s="911"/>
      <c r="I1013" s="911"/>
      <c r="J1013" s="911"/>
      <c r="K1013" s="911"/>
      <c r="L1013" s="911"/>
      <c r="M1013" s="912"/>
      <c r="N1013" s="912"/>
      <c r="O1013" s="912"/>
    </row>
    <row r="1014" spans="1:15" ht="15.75" customHeight="1">
      <c r="A1014" s="911"/>
      <c r="B1014" s="911"/>
      <c r="C1014" s="911"/>
      <c r="D1014" s="911"/>
      <c r="E1014" s="911"/>
      <c r="F1014" s="911"/>
      <c r="G1014" s="911"/>
      <c r="H1014" s="911"/>
      <c r="I1014" s="911"/>
      <c r="J1014" s="911"/>
      <c r="K1014" s="911"/>
      <c r="L1014" s="911"/>
      <c r="M1014" s="912"/>
      <c r="N1014" s="912"/>
      <c r="O1014" s="912"/>
    </row>
    <row r="1015" spans="1:15" ht="15.75" customHeight="1">
      <c r="A1015" s="911"/>
      <c r="B1015" s="911"/>
      <c r="C1015" s="911"/>
      <c r="D1015" s="911"/>
      <c r="E1015" s="911"/>
      <c r="F1015" s="911"/>
      <c r="G1015" s="911"/>
      <c r="H1015" s="911"/>
      <c r="I1015" s="911"/>
      <c r="J1015" s="911"/>
      <c r="K1015" s="911"/>
      <c r="L1015" s="911"/>
      <c r="M1015" s="912"/>
      <c r="N1015" s="912"/>
      <c r="O1015" s="912"/>
    </row>
    <row r="1016" spans="1:15" ht="15.75" customHeight="1">
      <c r="A1016" s="911"/>
      <c r="B1016" s="911"/>
      <c r="C1016" s="911"/>
      <c r="D1016" s="911"/>
      <c r="E1016" s="911"/>
      <c r="F1016" s="911"/>
      <c r="G1016" s="911"/>
      <c r="H1016" s="911"/>
      <c r="I1016" s="911"/>
      <c r="J1016" s="911"/>
      <c r="K1016" s="911"/>
      <c r="L1016" s="911"/>
      <c r="M1016" s="912"/>
      <c r="N1016" s="912"/>
      <c r="O1016" s="912"/>
    </row>
    <row r="1017" spans="1:15" ht="15.75" customHeight="1">
      <c r="A1017" s="911"/>
      <c r="B1017" s="911"/>
      <c r="C1017" s="911"/>
      <c r="D1017" s="911"/>
      <c r="E1017" s="911"/>
      <c r="F1017" s="911"/>
      <c r="G1017" s="911"/>
      <c r="H1017" s="911"/>
      <c r="I1017" s="911"/>
      <c r="J1017" s="911"/>
      <c r="K1017" s="911"/>
      <c r="L1017" s="911"/>
      <c r="M1017" s="912"/>
      <c r="N1017" s="912"/>
      <c r="O1017" s="912"/>
    </row>
    <row r="1018" spans="1:15" ht="15.75" customHeight="1">
      <c r="A1018" s="911"/>
      <c r="B1018" s="911"/>
      <c r="C1018" s="911"/>
      <c r="D1018" s="911"/>
      <c r="E1018" s="911"/>
      <c r="F1018" s="911"/>
      <c r="G1018" s="911"/>
      <c r="H1018" s="911"/>
      <c r="I1018" s="911"/>
      <c r="J1018" s="911"/>
      <c r="K1018" s="911"/>
      <c r="L1018" s="911"/>
      <c r="M1018" s="912"/>
      <c r="N1018" s="912"/>
      <c r="O1018" s="912"/>
    </row>
    <row r="1019" spans="1:15" ht="15.75" customHeight="1">
      <c r="A1019" s="911"/>
      <c r="B1019" s="911"/>
      <c r="C1019" s="911"/>
      <c r="D1019" s="911"/>
      <c r="E1019" s="911"/>
      <c r="F1019" s="911"/>
      <c r="G1019" s="911"/>
      <c r="H1019" s="911"/>
      <c r="I1019" s="911"/>
      <c r="J1019" s="911"/>
      <c r="K1019" s="911"/>
      <c r="L1019" s="911"/>
      <c r="M1019" s="912"/>
      <c r="N1019" s="912"/>
      <c r="O1019" s="912"/>
    </row>
    <row r="1020" spans="1:15" ht="15.75" customHeight="1">
      <c r="A1020" s="911"/>
      <c r="B1020" s="911"/>
      <c r="C1020" s="911"/>
      <c r="D1020" s="911"/>
      <c r="E1020" s="911"/>
      <c r="F1020" s="911"/>
      <c r="G1020" s="911"/>
      <c r="H1020" s="911"/>
      <c r="I1020" s="911"/>
      <c r="J1020" s="911"/>
      <c r="K1020" s="911"/>
      <c r="L1020" s="911"/>
      <c r="M1020" s="912"/>
      <c r="N1020" s="912"/>
      <c r="O1020" s="912"/>
    </row>
    <row r="1021" spans="1:15" ht="15.75" customHeight="1">
      <c r="A1021" s="911"/>
      <c r="B1021" s="911"/>
      <c r="C1021" s="911"/>
      <c r="D1021" s="911"/>
      <c r="E1021" s="911"/>
      <c r="F1021" s="911"/>
      <c r="G1021" s="911"/>
      <c r="H1021" s="911"/>
      <c r="I1021" s="911"/>
      <c r="J1021" s="911"/>
      <c r="K1021" s="911"/>
      <c r="L1021" s="911"/>
      <c r="M1021" s="912"/>
      <c r="N1021" s="912"/>
      <c r="O1021" s="912"/>
    </row>
    <row r="1022" spans="1:15" ht="15.75" customHeight="1">
      <c r="A1022" s="911"/>
      <c r="B1022" s="911"/>
      <c r="C1022" s="911"/>
      <c r="D1022" s="911"/>
      <c r="E1022" s="911"/>
      <c r="F1022" s="911"/>
      <c r="G1022" s="911"/>
      <c r="H1022" s="911"/>
      <c r="I1022" s="911"/>
      <c r="J1022" s="911"/>
      <c r="K1022" s="911"/>
      <c r="L1022" s="911"/>
      <c r="M1022" s="912"/>
      <c r="N1022" s="912"/>
      <c r="O1022" s="912"/>
    </row>
    <row r="1023" spans="1:15" ht="15.75" customHeight="1">
      <c r="A1023" s="911"/>
      <c r="B1023" s="911"/>
      <c r="C1023" s="911"/>
      <c r="D1023" s="911"/>
      <c r="E1023" s="911"/>
      <c r="F1023" s="911"/>
      <c r="G1023" s="911"/>
      <c r="H1023" s="911"/>
      <c r="I1023" s="911"/>
      <c r="J1023" s="911"/>
      <c r="K1023" s="911"/>
      <c r="L1023" s="911"/>
      <c r="M1023" s="912"/>
      <c r="N1023" s="912"/>
      <c r="O1023" s="912"/>
    </row>
    <row r="1024" spans="1:15" ht="15.75" customHeight="1">
      <c r="A1024" s="911"/>
      <c r="B1024" s="911"/>
      <c r="C1024" s="911"/>
      <c r="D1024" s="911"/>
      <c r="E1024" s="911"/>
      <c r="F1024" s="911"/>
      <c r="G1024" s="911"/>
      <c r="H1024" s="911"/>
      <c r="I1024" s="911"/>
      <c r="J1024" s="911"/>
      <c r="K1024" s="911"/>
      <c r="L1024" s="911"/>
      <c r="M1024" s="912"/>
      <c r="N1024" s="912"/>
      <c r="O1024" s="912"/>
    </row>
    <row r="1025" spans="1:15" ht="15.75" customHeight="1">
      <c r="A1025" s="911"/>
      <c r="B1025" s="911"/>
      <c r="C1025" s="911"/>
      <c r="D1025" s="911"/>
      <c r="E1025" s="911"/>
      <c r="F1025" s="911"/>
      <c r="G1025" s="911"/>
      <c r="H1025" s="911"/>
      <c r="I1025" s="911"/>
      <c r="J1025" s="911"/>
      <c r="K1025" s="911"/>
      <c r="L1025" s="911"/>
      <c r="M1025" s="912"/>
      <c r="N1025" s="912"/>
      <c r="O1025" s="912"/>
    </row>
    <row r="1026" spans="1:15" ht="15.75" customHeight="1">
      <c r="A1026" s="911"/>
      <c r="B1026" s="911"/>
      <c r="C1026" s="911"/>
      <c r="D1026" s="911"/>
      <c r="E1026" s="911"/>
      <c r="F1026" s="911"/>
      <c r="G1026" s="911"/>
      <c r="H1026" s="911"/>
      <c r="I1026" s="911"/>
      <c r="J1026" s="911"/>
      <c r="K1026" s="911"/>
      <c r="L1026" s="911"/>
      <c r="M1026" s="912"/>
      <c r="N1026" s="912"/>
      <c r="O1026" s="912"/>
    </row>
    <row r="1027" spans="1:15" ht="15.75" customHeight="1">
      <c r="A1027" s="911"/>
      <c r="B1027" s="911"/>
      <c r="C1027" s="911"/>
      <c r="D1027" s="911"/>
      <c r="E1027" s="911"/>
      <c r="F1027" s="911"/>
      <c r="G1027" s="911"/>
      <c r="H1027" s="911"/>
      <c r="I1027" s="911"/>
      <c r="J1027" s="911"/>
      <c r="K1027" s="911"/>
      <c r="L1027" s="911"/>
      <c r="M1027" s="912"/>
      <c r="N1027" s="912"/>
      <c r="O1027" s="912"/>
    </row>
    <row r="1028" spans="1:15" ht="15.75" customHeight="1">
      <c r="A1028" s="911"/>
      <c r="B1028" s="911"/>
      <c r="C1028" s="911"/>
      <c r="D1028" s="911"/>
      <c r="E1028" s="911"/>
      <c r="F1028" s="911"/>
      <c r="G1028" s="911"/>
      <c r="H1028" s="911"/>
      <c r="I1028" s="911"/>
      <c r="J1028" s="911"/>
      <c r="K1028" s="911"/>
      <c r="L1028" s="911"/>
      <c r="M1028" s="912"/>
      <c r="N1028" s="912"/>
      <c r="O1028" s="912"/>
    </row>
    <row r="1029" spans="1:15" ht="15.75" customHeight="1">
      <c r="A1029" s="911"/>
      <c r="B1029" s="911"/>
      <c r="C1029" s="911"/>
      <c r="D1029" s="911"/>
      <c r="E1029" s="911"/>
      <c r="F1029" s="911"/>
      <c r="G1029" s="911"/>
      <c r="H1029" s="911"/>
      <c r="I1029" s="911"/>
      <c r="J1029" s="911"/>
      <c r="K1029" s="911"/>
      <c r="L1029" s="911"/>
      <c r="M1029" s="912"/>
      <c r="N1029" s="912"/>
      <c r="O1029" s="912"/>
    </row>
    <row r="1030" spans="1:15" ht="15.75" customHeight="1">
      <c r="A1030" s="911"/>
      <c r="B1030" s="911"/>
      <c r="C1030" s="911"/>
      <c r="D1030" s="911"/>
      <c r="E1030" s="911"/>
      <c r="F1030" s="911"/>
      <c r="G1030" s="911"/>
      <c r="H1030" s="911"/>
      <c r="I1030" s="911"/>
      <c r="J1030" s="911"/>
      <c r="K1030" s="911"/>
      <c r="L1030" s="911"/>
      <c r="M1030" s="912"/>
      <c r="N1030" s="912"/>
      <c r="O1030" s="912"/>
    </row>
    <row r="1031" spans="1:15" ht="15.75" customHeight="1">
      <c r="A1031" s="911"/>
      <c r="B1031" s="911"/>
      <c r="C1031" s="911"/>
      <c r="D1031" s="911"/>
      <c r="E1031" s="911"/>
      <c r="F1031" s="911"/>
      <c r="G1031" s="911"/>
      <c r="H1031" s="911"/>
      <c r="I1031" s="911"/>
      <c r="J1031" s="911"/>
      <c r="K1031" s="911"/>
      <c r="L1031" s="911"/>
      <c r="M1031" s="912"/>
      <c r="N1031" s="912"/>
      <c r="O1031" s="912"/>
    </row>
    <row r="1032" spans="1:15" ht="15.75" customHeight="1">
      <c r="A1032" s="911"/>
      <c r="B1032" s="911"/>
      <c r="C1032" s="911"/>
      <c r="D1032" s="911"/>
      <c r="E1032" s="911"/>
      <c r="F1032" s="911"/>
      <c r="G1032" s="911"/>
      <c r="H1032" s="911"/>
      <c r="I1032" s="911"/>
      <c r="J1032" s="911"/>
      <c r="K1032" s="911"/>
      <c r="L1032" s="911"/>
      <c r="M1032" s="912"/>
      <c r="N1032" s="912"/>
      <c r="O1032" s="912"/>
    </row>
    <row r="1033" spans="1:15" ht="15.75" customHeight="1">
      <c r="A1033" s="911"/>
      <c r="B1033" s="911"/>
      <c r="C1033" s="911"/>
      <c r="D1033" s="911"/>
      <c r="E1033" s="911"/>
      <c r="F1033" s="911"/>
      <c r="G1033" s="911"/>
      <c r="H1033" s="911"/>
      <c r="I1033" s="911"/>
      <c r="J1033" s="911"/>
      <c r="K1033" s="911"/>
      <c r="L1033" s="911"/>
      <c r="M1033" s="912"/>
      <c r="N1033" s="912"/>
      <c r="O1033" s="912"/>
    </row>
    <row r="1034" spans="1:15" ht="15.75" customHeight="1">
      <c r="A1034" s="911"/>
      <c r="B1034" s="911"/>
      <c r="C1034" s="911"/>
      <c r="D1034" s="911"/>
      <c r="E1034" s="911"/>
      <c r="F1034" s="911"/>
      <c r="G1034" s="911"/>
      <c r="H1034" s="911"/>
      <c r="I1034" s="911"/>
      <c r="J1034" s="911"/>
      <c r="K1034" s="911"/>
      <c r="L1034" s="911"/>
      <c r="M1034" s="912"/>
      <c r="N1034" s="912"/>
      <c r="O1034" s="912"/>
    </row>
    <row r="1035" spans="1:15" ht="15.75" customHeight="1">
      <c r="A1035" s="911"/>
      <c r="B1035" s="911"/>
      <c r="C1035" s="911"/>
      <c r="D1035" s="911"/>
      <c r="E1035" s="911"/>
      <c r="F1035" s="911"/>
      <c r="G1035" s="911"/>
      <c r="H1035" s="911"/>
      <c r="I1035" s="911"/>
      <c r="J1035" s="911"/>
      <c r="K1035" s="911"/>
      <c r="L1035" s="911"/>
      <c r="M1035" s="912"/>
      <c r="N1035" s="912"/>
      <c r="O1035" s="912"/>
    </row>
    <row r="1036" spans="1:15" ht="15.75" customHeight="1">
      <c r="A1036" s="911"/>
      <c r="B1036" s="911"/>
      <c r="C1036" s="911"/>
      <c r="D1036" s="911"/>
      <c r="E1036" s="911"/>
      <c r="F1036" s="911"/>
      <c r="G1036" s="911"/>
      <c r="H1036" s="911"/>
      <c r="I1036" s="911"/>
      <c r="J1036" s="911"/>
      <c r="K1036" s="911"/>
      <c r="L1036" s="911"/>
      <c r="M1036" s="912"/>
      <c r="N1036" s="912"/>
      <c r="O1036" s="912"/>
    </row>
    <row r="1037" spans="1:15" ht="15.75" customHeight="1">
      <c r="A1037" s="911"/>
      <c r="B1037" s="911"/>
      <c r="C1037" s="911"/>
      <c r="D1037" s="911"/>
      <c r="E1037" s="911"/>
      <c r="F1037" s="911"/>
      <c r="G1037" s="911"/>
      <c r="H1037" s="911"/>
      <c r="I1037" s="911"/>
      <c r="J1037" s="911"/>
      <c r="K1037" s="911"/>
      <c r="L1037" s="911"/>
      <c r="M1037" s="912"/>
      <c r="N1037" s="912"/>
      <c r="O1037" s="912"/>
    </row>
    <row r="1038" spans="1:15" ht="15.75" customHeight="1">
      <c r="A1038" s="911"/>
      <c r="B1038" s="911"/>
      <c r="C1038" s="911"/>
      <c r="D1038" s="911"/>
      <c r="E1038" s="911"/>
      <c r="F1038" s="911"/>
      <c r="G1038" s="911"/>
      <c r="H1038" s="911"/>
      <c r="I1038" s="911"/>
      <c r="J1038" s="911"/>
      <c r="K1038" s="911"/>
      <c r="L1038" s="911"/>
      <c r="M1038" s="912"/>
      <c r="N1038" s="912"/>
      <c r="O1038" s="912"/>
    </row>
    <row r="1039" spans="1:15" ht="15.75" customHeight="1">
      <c r="A1039" s="911"/>
      <c r="B1039" s="911"/>
      <c r="C1039" s="911"/>
      <c r="D1039" s="911"/>
      <c r="E1039" s="911"/>
      <c r="F1039" s="911"/>
      <c r="G1039" s="911"/>
      <c r="H1039" s="911"/>
      <c r="I1039" s="911"/>
      <c r="J1039" s="911"/>
      <c r="K1039" s="911"/>
      <c r="L1039" s="911"/>
      <c r="M1039" s="912"/>
      <c r="N1039" s="912"/>
      <c r="O1039" s="912"/>
    </row>
    <row r="1040" spans="1:15" ht="15.75" customHeight="1">
      <c r="A1040" s="911"/>
      <c r="B1040" s="911"/>
      <c r="C1040" s="911"/>
      <c r="D1040" s="911"/>
      <c r="E1040" s="911"/>
      <c r="F1040" s="911"/>
      <c r="G1040" s="911"/>
      <c r="H1040" s="911"/>
      <c r="I1040" s="911"/>
      <c r="J1040" s="911"/>
      <c r="K1040" s="911"/>
      <c r="L1040" s="911"/>
      <c r="M1040" s="912"/>
      <c r="N1040" s="912"/>
      <c r="O1040" s="912"/>
    </row>
    <row r="1041" spans="1:15" ht="15.75" customHeight="1">
      <c r="A1041" s="911"/>
      <c r="B1041" s="911"/>
      <c r="C1041" s="911"/>
      <c r="D1041" s="911"/>
      <c r="E1041" s="911"/>
      <c r="F1041" s="911"/>
      <c r="G1041" s="911"/>
      <c r="H1041" s="911"/>
      <c r="I1041" s="911"/>
      <c r="J1041" s="911"/>
      <c r="K1041" s="911"/>
      <c r="L1041" s="911"/>
      <c r="M1041" s="912"/>
      <c r="N1041" s="912"/>
      <c r="O1041" s="912"/>
    </row>
    <row r="1042" spans="1:15" ht="15.75" customHeight="1">
      <c r="A1042" s="911"/>
      <c r="B1042" s="911"/>
      <c r="C1042" s="911"/>
      <c r="D1042" s="911"/>
      <c r="E1042" s="911"/>
      <c r="F1042" s="911"/>
      <c r="G1042" s="911"/>
      <c r="H1042" s="911"/>
      <c r="I1042" s="911"/>
      <c r="J1042" s="911"/>
      <c r="K1042" s="911"/>
      <c r="L1042" s="911"/>
      <c r="M1042" s="912"/>
      <c r="N1042" s="912"/>
      <c r="O1042" s="912"/>
    </row>
    <row r="1043" spans="1:15" ht="15.75" customHeight="1">
      <c r="A1043" s="911"/>
      <c r="B1043" s="911"/>
      <c r="C1043" s="911"/>
      <c r="D1043" s="911"/>
      <c r="E1043" s="911"/>
      <c r="F1043" s="911"/>
      <c r="G1043" s="911"/>
      <c r="H1043" s="911"/>
      <c r="I1043" s="911"/>
      <c r="J1043" s="911"/>
      <c r="K1043" s="911"/>
      <c r="L1043" s="911"/>
      <c r="M1043" s="912"/>
      <c r="N1043" s="912"/>
      <c r="O1043" s="912"/>
    </row>
    <row r="1044" spans="1:15" ht="15.75" customHeight="1">
      <c r="A1044" s="911"/>
      <c r="B1044" s="911"/>
      <c r="C1044" s="911"/>
      <c r="D1044" s="911"/>
      <c r="E1044" s="911"/>
      <c r="F1044" s="911"/>
      <c r="G1044" s="911"/>
      <c r="H1044" s="911"/>
      <c r="I1044" s="911"/>
      <c r="J1044" s="911"/>
      <c r="K1044" s="911"/>
      <c r="L1044" s="911"/>
      <c r="M1044" s="912"/>
      <c r="N1044" s="912"/>
      <c r="O1044" s="912"/>
    </row>
    <row r="1045" spans="1:15" ht="15.75" customHeight="1">
      <c r="A1045" s="911"/>
      <c r="B1045" s="911"/>
      <c r="C1045" s="911"/>
      <c r="D1045" s="911"/>
      <c r="E1045" s="911"/>
      <c r="F1045" s="911"/>
      <c r="G1045" s="911"/>
      <c r="H1045" s="911"/>
      <c r="I1045" s="911"/>
      <c r="J1045" s="911"/>
      <c r="K1045" s="911"/>
      <c r="L1045" s="911"/>
      <c r="M1045" s="912"/>
      <c r="N1045" s="912"/>
      <c r="O1045" s="912"/>
    </row>
    <row r="1046" spans="1:15" ht="15.75" customHeight="1">
      <c r="A1046" s="911"/>
      <c r="B1046" s="911"/>
      <c r="C1046" s="911"/>
      <c r="D1046" s="911"/>
      <c r="E1046" s="911"/>
      <c r="F1046" s="911"/>
      <c r="G1046" s="911"/>
      <c r="H1046" s="911"/>
      <c r="I1046" s="911"/>
      <c r="J1046" s="911"/>
      <c r="K1046" s="911"/>
      <c r="L1046" s="911"/>
      <c r="M1046" s="912"/>
      <c r="N1046" s="912"/>
      <c r="O1046" s="912"/>
    </row>
    <row r="1047" spans="1:15" ht="15.75" customHeight="1">
      <c r="A1047" s="911"/>
      <c r="B1047" s="911"/>
      <c r="C1047" s="911"/>
      <c r="D1047" s="911"/>
      <c r="E1047" s="911"/>
      <c r="F1047" s="911"/>
      <c r="G1047" s="911"/>
      <c r="H1047" s="911"/>
      <c r="I1047" s="911"/>
      <c r="J1047" s="911"/>
      <c r="K1047" s="911"/>
      <c r="L1047" s="911"/>
      <c r="M1047" s="912"/>
      <c r="N1047" s="912"/>
      <c r="O1047" s="912"/>
    </row>
    <row r="1048" spans="1:15" ht="15.75" customHeight="1">
      <c r="A1048" s="911"/>
      <c r="B1048" s="911"/>
      <c r="C1048" s="911"/>
      <c r="D1048" s="911"/>
      <c r="E1048" s="911"/>
      <c r="F1048" s="911"/>
      <c r="G1048" s="911"/>
      <c r="H1048" s="911"/>
      <c r="I1048" s="911"/>
      <c r="J1048" s="911"/>
      <c r="K1048" s="911"/>
      <c r="L1048" s="911"/>
      <c r="M1048" s="912"/>
      <c r="N1048" s="912"/>
      <c r="O1048" s="912"/>
    </row>
    <row r="1049" spans="1:15" ht="15.75" customHeight="1">
      <c r="A1049" s="911"/>
      <c r="B1049" s="911"/>
      <c r="C1049" s="911"/>
      <c r="D1049" s="911"/>
      <c r="E1049" s="911"/>
      <c r="F1049" s="911"/>
      <c r="G1049" s="911"/>
      <c r="H1049" s="911"/>
      <c r="I1049" s="911"/>
      <c r="J1049" s="911"/>
      <c r="K1049" s="911"/>
      <c r="L1049" s="911"/>
      <c r="M1049" s="912"/>
      <c r="N1049" s="912"/>
      <c r="O1049" s="912"/>
    </row>
    <row r="1050" spans="1:15" ht="15.75" customHeight="1">
      <c r="A1050" s="911"/>
      <c r="B1050" s="911"/>
      <c r="C1050" s="911"/>
      <c r="D1050" s="911"/>
      <c r="E1050" s="911"/>
      <c r="F1050" s="911"/>
      <c r="G1050" s="911"/>
      <c r="H1050" s="911"/>
      <c r="I1050" s="911"/>
      <c r="J1050" s="911"/>
      <c r="K1050" s="911"/>
      <c r="L1050" s="911"/>
      <c r="M1050" s="912"/>
      <c r="N1050" s="912"/>
      <c r="O1050" s="912"/>
    </row>
    <row r="1051" spans="1:15" ht="15.75" customHeight="1">
      <c r="A1051" s="911"/>
      <c r="B1051" s="911"/>
      <c r="C1051" s="911"/>
      <c r="D1051" s="911"/>
      <c r="E1051" s="911"/>
      <c r="F1051" s="911"/>
      <c r="G1051" s="911"/>
      <c r="H1051" s="911"/>
      <c r="I1051" s="911"/>
      <c r="J1051" s="911"/>
      <c r="K1051" s="911"/>
      <c r="L1051" s="911"/>
      <c r="M1051" s="912"/>
      <c r="N1051" s="912"/>
      <c r="O1051" s="912"/>
    </row>
    <row r="1052" spans="1:15" ht="15.75" customHeight="1">
      <c r="A1052" s="911"/>
      <c r="B1052" s="911"/>
      <c r="C1052" s="911"/>
      <c r="D1052" s="911"/>
      <c r="E1052" s="911"/>
      <c r="F1052" s="911"/>
      <c r="G1052" s="911"/>
      <c r="H1052" s="911"/>
      <c r="I1052" s="911"/>
      <c r="J1052" s="911"/>
      <c r="K1052" s="911"/>
      <c r="L1052" s="911"/>
      <c r="M1052" s="912"/>
      <c r="N1052" s="912"/>
      <c r="O1052" s="912"/>
    </row>
    <row r="1053" spans="1:15" ht="15.75" customHeight="1">
      <c r="A1053" s="911"/>
      <c r="B1053" s="911"/>
      <c r="C1053" s="911"/>
      <c r="D1053" s="911"/>
      <c r="E1053" s="911"/>
      <c r="F1053" s="911"/>
      <c r="G1053" s="911"/>
      <c r="H1053" s="911"/>
      <c r="I1053" s="911"/>
      <c r="J1053" s="911"/>
      <c r="K1053" s="911"/>
      <c r="L1053" s="911"/>
      <c r="M1053" s="912"/>
      <c r="N1053" s="912"/>
      <c r="O1053" s="912"/>
    </row>
    <row r="1054" spans="1:15" ht="15.75" customHeight="1">
      <c r="A1054" s="911"/>
      <c r="B1054" s="911"/>
      <c r="C1054" s="911"/>
      <c r="D1054" s="911"/>
      <c r="E1054" s="911"/>
      <c r="F1054" s="911"/>
      <c r="G1054" s="911"/>
      <c r="H1054" s="911"/>
      <c r="I1054" s="911"/>
      <c r="J1054" s="911"/>
      <c r="K1054" s="911"/>
      <c r="L1054" s="911"/>
      <c r="M1054" s="912"/>
      <c r="N1054" s="912"/>
      <c r="O1054" s="912"/>
    </row>
    <row r="1055" spans="1:15" ht="15.75" customHeight="1">
      <c r="A1055" s="911"/>
      <c r="B1055" s="911"/>
      <c r="C1055" s="911"/>
      <c r="D1055" s="911"/>
      <c r="E1055" s="911"/>
      <c r="F1055" s="911"/>
      <c r="G1055" s="911"/>
      <c r="H1055" s="911"/>
      <c r="I1055" s="911"/>
      <c r="J1055" s="911"/>
      <c r="K1055" s="911"/>
      <c r="L1055" s="911"/>
      <c r="M1055" s="912"/>
      <c r="N1055" s="912"/>
      <c r="O1055" s="912"/>
    </row>
    <row r="1056" spans="1:15" ht="15.75" customHeight="1">
      <c r="A1056" s="911"/>
      <c r="B1056" s="911"/>
      <c r="C1056" s="911"/>
      <c r="D1056" s="911"/>
      <c r="E1056" s="911"/>
      <c r="F1056" s="911"/>
      <c r="G1056" s="911"/>
      <c r="H1056" s="911"/>
      <c r="I1056" s="911"/>
      <c r="J1056" s="911"/>
      <c r="K1056" s="911"/>
      <c r="L1056" s="911"/>
      <c r="M1056" s="912"/>
      <c r="N1056" s="912"/>
      <c r="O1056" s="912"/>
    </row>
    <row r="1057" spans="1:15" ht="15.75" customHeight="1">
      <c r="A1057" s="911"/>
      <c r="B1057" s="911"/>
      <c r="C1057" s="911"/>
      <c r="D1057" s="911"/>
      <c r="E1057" s="911"/>
      <c r="F1057" s="911"/>
      <c r="G1057" s="911"/>
      <c r="H1057" s="911"/>
      <c r="I1057" s="911"/>
      <c r="J1057" s="911"/>
      <c r="K1057" s="911"/>
      <c r="L1057" s="911"/>
      <c r="M1057" s="912"/>
      <c r="N1057" s="912"/>
      <c r="O1057" s="912"/>
    </row>
    <row r="1058" spans="1:15" ht="15.75" customHeight="1">
      <c r="A1058" s="911"/>
      <c r="B1058" s="911"/>
      <c r="C1058" s="911"/>
      <c r="D1058" s="911"/>
      <c r="E1058" s="911"/>
      <c r="F1058" s="911"/>
      <c r="G1058" s="911"/>
      <c r="H1058" s="911"/>
      <c r="I1058" s="911"/>
      <c r="J1058" s="911"/>
      <c r="K1058" s="911"/>
      <c r="L1058" s="911"/>
      <c r="M1058" s="912"/>
      <c r="N1058" s="912"/>
      <c r="O1058" s="912"/>
    </row>
    <row r="1059" spans="1:15" ht="15.75" customHeight="1">
      <c r="A1059" s="911"/>
      <c r="B1059" s="911"/>
      <c r="C1059" s="911"/>
      <c r="D1059" s="911"/>
      <c r="E1059" s="911"/>
      <c r="F1059" s="911"/>
      <c r="G1059" s="911"/>
      <c r="H1059" s="911"/>
      <c r="I1059" s="911"/>
      <c r="J1059" s="911"/>
      <c r="K1059" s="911"/>
      <c r="L1059" s="911"/>
      <c r="M1059" s="912"/>
      <c r="N1059" s="912"/>
      <c r="O1059" s="912"/>
    </row>
    <row r="1060" spans="1:15" ht="15.75" customHeight="1">
      <c r="A1060" s="911"/>
      <c r="B1060" s="911"/>
      <c r="C1060" s="911"/>
      <c r="D1060" s="911"/>
      <c r="E1060" s="911"/>
      <c r="F1060" s="911"/>
      <c r="G1060" s="911"/>
      <c r="H1060" s="911"/>
      <c r="I1060" s="911"/>
      <c r="J1060" s="911"/>
      <c r="K1060" s="911"/>
      <c r="L1060" s="911"/>
      <c r="M1060" s="912"/>
      <c r="N1060" s="912"/>
      <c r="O1060" s="912"/>
    </row>
    <row r="1061" spans="1:15" ht="15.75" customHeight="1">
      <c r="A1061" s="911"/>
      <c r="B1061" s="911"/>
      <c r="C1061" s="911"/>
      <c r="D1061" s="911"/>
      <c r="E1061" s="911"/>
      <c r="F1061" s="911"/>
      <c r="G1061" s="911"/>
      <c r="H1061" s="911"/>
      <c r="I1061" s="911"/>
      <c r="J1061" s="911"/>
      <c r="K1061" s="911"/>
      <c r="L1061" s="911"/>
      <c r="M1061" s="912"/>
      <c r="N1061" s="912"/>
      <c r="O1061" s="912"/>
    </row>
    <row r="1062" spans="1:15" ht="15.75" customHeight="1">
      <c r="A1062" s="911"/>
      <c r="B1062" s="911"/>
      <c r="C1062" s="911"/>
      <c r="D1062" s="911"/>
      <c r="E1062" s="911"/>
      <c r="F1062" s="911"/>
      <c r="G1062" s="911"/>
      <c r="H1062" s="911"/>
      <c r="I1062" s="911"/>
      <c r="J1062" s="911"/>
      <c r="K1062" s="911"/>
      <c r="L1062" s="911"/>
      <c r="M1062" s="912"/>
      <c r="N1062" s="912"/>
      <c r="O1062" s="912"/>
    </row>
    <row r="1063" spans="1:15" ht="15.75" customHeight="1">
      <c r="A1063" s="911"/>
      <c r="B1063" s="911"/>
      <c r="C1063" s="911"/>
      <c r="D1063" s="911"/>
      <c r="E1063" s="911"/>
      <c r="F1063" s="911"/>
      <c r="G1063" s="911"/>
      <c r="H1063" s="911"/>
      <c r="I1063" s="911"/>
      <c r="J1063" s="911"/>
      <c r="K1063" s="911"/>
      <c r="L1063" s="911"/>
      <c r="M1063" s="912"/>
      <c r="N1063" s="912"/>
      <c r="O1063" s="912"/>
    </row>
    <row r="1064" spans="1:15" ht="15.75" customHeight="1">
      <c r="A1064" s="911"/>
      <c r="B1064" s="911"/>
      <c r="C1064" s="911"/>
      <c r="D1064" s="911"/>
      <c r="E1064" s="911"/>
      <c r="F1064" s="911"/>
      <c r="G1064" s="911"/>
      <c r="H1064" s="911"/>
      <c r="I1064" s="911"/>
      <c r="J1064" s="911"/>
      <c r="K1064" s="911"/>
      <c r="L1064" s="911"/>
      <c r="M1064" s="912"/>
      <c r="N1064" s="912"/>
      <c r="O1064" s="912"/>
    </row>
    <row r="1065" spans="1:15" ht="15.75" customHeight="1">
      <c r="A1065" s="911"/>
      <c r="B1065" s="911"/>
      <c r="C1065" s="911"/>
      <c r="D1065" s="911"/>
      <c r="E1065" s="911"/>
      <c r="F1065" s="911"/>
      <c r="G1065" s="911"/>
      <c r="H1065" s="911"/>
      <c r="I1065" s="911"/>
      <c r="J1065" s="911"/>
      <c r="K1065" s="911"/>
      <c r="L1065" s="911"/>
      <c r="M1065" s="912"/>
      <c r="N1065" s="912"/>
      <c r="O1065" s="912"/>
    </row>
    <row r="1066" spans="1:15" ht="15.75" customHeight="1">
      <c r="A1066" s="911"/>
      <c r="B1066" s="911"/>
      <c r="C1066" s="911"/>
      <c r="D1066" s="911"/>
      <c r="E1066" s="911"/>
      <c r="F1066" s="911"/>
      <c r="G1066" s="911"/>
      <c r="H1066" s="911"/>
      <c r="I1066" s="911"/>
      <c r="J1066" s="911"/>
      <c r="K1066" s="911"/>
      <c r="L1066" s="911"/>
      <c r="M1066" s="912"/>
      <c r="N1066" s="912"/>
      <c r="O1066" s="912"/>
    </row>
    <row r="1067" spans="1:15" ht="15.75" customHeight="1">
      <c r="A1067" s="911"/>
      <c r="B1067" s="911"/>
      <c r="C1067" s="911"/>
      <c r="D1067" s="911"/>
      <c r="E1067" s="911"/>
      <c r="F1067" s="911"/>
      <c r="G1067" s="911"/>
      <c r="H1067" s="911"/>
      <c r="I1067" s="911"/>
      <c r="J1067" s="911"/>
      <c r="K1067" s="911"/>
      <c r="L1067" s="911"/>
      <c r="M1067" s="912"/>
      <c r="N1067" s="912"/>
      <c r="O1067" s="912"/>
    </row>
    <row r="1068" spans="1:15" ht="15.75" customHeight="1">
      <c r="A1068" s="911"/>
      <c r="B1068" s="911"/>
      <c r="C1068" s="911"/>
      <c r="D1068" s="911"/>
      <c r="E1068" s="911"/>
      <c r="F1068" s="911"/>
      <c r="G1068" s="911"/>
      <c r="H1068" s="911"/>
      <c r="I1068" s="911"/>
      <c r="J1068" s="911"/>
      <c r="K1068" s="911"/>
      <c r="L1068" s="911"/>
      <c r="M1068" s="912"/>
      <c r="N1068" s="912"/>
      <c r="O1068" s="912"/>
    </row>
    <row r="1069" spans="1:15" ht="15.75" customHeight="1">
      <c r="A1069" s="911"/>
      <c r="B1069" s="911"/>
      <c r="C1069" s="911"/>
      <c r="D1069" s="911"/>
      <c r="E1069" s="911"/>
      <c r="F1069" s="911"/>
      <c r="G1069" s="911"/>
      <c r="H1069" s="911"/>
      <c r="I1069" s="911"/>
      <c r="J1069" s="911"/>
      <c r="K1069" s="911"/>
      <c r="L1069" s="911"/>
      <c r="M1069" s="912"/>
      <c r="N1069" s="912"/>
      <c r="O1069" s="912"/>
    </row>
    <row r="1070" spans="1:15" ht="15.75" customHeight="1">
      <c r="A1070" s="911"/>
      <c r="B1070" s="911"/>
      <c r="C1070" s="911"/>
      <c r="D1070" s="911"/>
      <c r="E1070" s="911"/>
      <c r="F1070" s="911"/>
      <c r="G1070" s="911"/>
      <c r="H1070" s="911"/>
      <c r="I1070" s="911"/>
      <c r="J1070" s="911"/>
      <c r="K1070" s="911"/>
      <c r="L1070" s="911"/>
      <c r="M1070" s="912"/>
      <c r="N1070" s="912"/>
      <c r="O1070" s="912"/>
    </row>
    <row r="1071" spans="1:15" ht="15.75" customHeight="1">
      <c r="A1071" s="911"/>
      <c r="B1071" s="911"/>
      <c r="C1071" s="911"/>
      <c r="D1071" s="911"/>
      <c r="E1071" s="911"/>
      <c r="F1071" s="911"/>
      <c r="G1071" s="911"/>
      <c r="H1071" s="911"/>
      <c r="I1071" s="911"/>
      <c r="J1071" s="911"/>
      <c r="K1071" s="911"/>
      <c r="L1071" s="911"/>
      <c r="M1071" s="912"/>
      <c r="N1071" s="912"/>
      <c r="O1071" s="912"/>
    </row>
    <row r="1072" spans="1:15" ht="15.75" customHeight="1">
      <c r="A1072" s="911"/>
      <c r="B1072" s="911"/>
      <c r="C1072" s="911"/>
      <c r="D1072" s="911"/>
      <c r="E1072" s="911"/>
      <c r="F1072" s="911"/>
      <c r="G1072" s="911"/>
      <c r="H1072" s="911"/>
      <c r="I1072" s="911"/>
      <c r="J1072" s="911"/>
      <c r="K1072" s="911"/>
      <c r="L1072" s="911"/>
      <c r="M1072" s="912"/>
      <c r="N1072" s="912"/>
      <c r="O1072" s="912"/>
    </row>
    <row r="1073" spans="1:15" ht="15.75" customHeight="1">
      <c r="A1073" s="911"/>
      <c r="B1073" s="911"/>
      <c r="C1073" s="911"/>
      <c r="D1073" s="911"/>
      <c r="E1073" s="911"/>
      <c r="F1073" s="911"/>
      <c r="G1073" s="911"/>
      <c r="H1073" s="911"/>
      <c r="I1073" s="911"/>
      <c r="J1073" s="911"/>
      <c r="K1073" s="911"/>
      <c r="L1073" s="911"/>
      <c r="M1073" s="912"/>
      <c r="N1073" s="912"/>
      <c r="O1073" s="912"/>
    </row>
    <row r="1074" spans="1:15" ht="15.75" customHeight="1">
      <c r="A1074" s="911"/>
      <c r="B1074" s="911"/>
      <c r="C1074" s="911"/>
      <c r="D1074" s="911"/>
      <c r="E1074" s="911"/>
      <c r="F1074" s="911"/>
      <c r="G1074" s="911"/>
      <c r="H1074" s="911"/>
      <c r="I1074" s="911"/>
      <c r="J1074" s="911"/>
      <c r="K1074" s="911"/>
      <c r="L1074" s="911"/>
      <c r="M1074" s="912"/>
      <c r="N1074" s="912"/>
      <c r="O1074" s="912"/>
    </row>
    <row r="1075" spans="1:15" ht="15.75" customHeight="1">
      <c r="A1075" s="911"/>
      <c r="B1075" s="911"/>
      <c r="C1075" s="911"/>
      <c r="D1075" s="911"/>
      <c r="E1075" s="911"/>
      <c r="F1075" s="911"/>
      <c r="G1075" s="911"/>
      <c r="H1075" s="911"/>
      <c r="I1075" s="911"/>
      <c r="J1075" s="911"/>
      <c r="K1075" s="911"/>
      <c r="L1075" s="911"/>
      <c r="M1075" s="912"/>
      <c r="N1075" s="912"/>
      <c r="O1075" s="912"/>
    </row>
    <row r="1076" spans="1:15" ht="15.75" customHeight="1">
      <c r="A1076" s="911"/>
      <c r="B1076" s="911"/>
      <c r="C1076" s="911"/>
      <c r="D1076" s="911"/>
      <c r="E1076" s="911"/>
      <c r="F1076" s="911"/>
      <c r="G1076" s="911"/>
      <c r="H1076" s="911"/>
      <c r="I1076" s="911"/>
      <c r="J1076" s="911"/>
      <c r="K1076" s="911"/>
      <c r="L1076" s="911"/>
      <c r="M1076" s="912"/>
      <c r="N1076" s="912"/>
      <c r="O1076" s="912"/>
    </row>
    <row r="1077" spans="1:15" ht="15.75" customHeight="1">
      <c r="A1077" s="911"/>
      <c r="B1077" s="911"/>
      <c r="C1077" s="911"/>
      <c r="D1077" s="911"/>
      <c r="E1077" s="911"/>
      <c r="F1077" s="911"/>
      <c r="G1077" s="911"/>
      <c r="H1077" s="911"/>
      <c r="I1077" s="911"/>
      <c r="J1077" s="911"/>
      <c r="K1077" s="911"/>
      <c r="L1077" s="911"/>
      <c r="M1077" s="912"/>
      <c r="N1077" s="912"/>
      <c r="O1077" s="912"/>
    </row>
    <row r="1078" spans="1:15" ht="15.75" customHeight="1">
      <c r="A1078" s="911"/>
      <c r="B1078" s="911"/>
      <c r="C1078" s="911"/>
      <c r="D1078" s="911"/>
      <c r="E1078" s="911"/>
      <c r="F1078" s="911"/>
      <c r="G1078" s="911"/>
      <c r="H1078" s="911"/>
      <c r="I1078" s="911"/>
      <c r="J1078" s="911"/>
      <c r="K1078" s="911"/>
      <c r="L1078" s="911"/>
      <c r="M1078" s="912"/>
      <c r="N1078" s="912"/>
      <c r="O1078" s="912"/>
    </row>
    <row r="1079" spans="1:15" ht="15.75" customHeight="1">
      <c r="A1079" s="911"/>
      <c r="B1079" s="911"/>
      <c r="C1079" s="911"/>
      <c r="D1079" s="911"/>
      <c r="E1079" s="911"/>
      <c r="F1079" s="911"/>
      <c r="G1079" s="911"/>
      <c r="H1079" s="911"/>
      <c r="I1079" s="911"/>
      <c r="J1079" s="911"/>
      <c r="K1079" s="911"/>
      <c r="L1079" s="911"/>
      <c r="M1079" s="912"/>
      <c r="N1079" s="912"/>
      <c r="O1079" s="912"/>
    </row>
    <row r="1080" spans="1:15" ht="15.75" customHeight="1">
      <c r="A1080" s="911"/>
      <c r="B1080" s="911"/>
      <c r="C1080" s="911"/>
      <c r="D1080" s="911"/>
      <c r="E1080" s="911"/>
      <c r="F1080" s="911"/>
      <c r="G1080" s="911"/>
      <c r="H1080" s="911"/>
      <c r="I1080" s="911"/>
      <c r="J1080" s="911"/>
      <c r="K1080" s="911"/>
      <c r="L1080" s="911"/>
      <c r="M1080" s="912"/>
      <c r="N1080" s="912"/>
      <c r="O1080" s="912"/>
    </row>
    <row r="1081" spans="1:15" ht="15.75" customHeight="1">
      <c r="A1081" s="911"/>
      <c r="B1081" s="911"/>
      <c r="C1081" s="911"/>
      <c r="D1081" s="911"/>
      <c r="E1081" s="911"/>
      <c r="F1081" s="911"/>
      <c r="G1081" s="911"/>
      <c r="H1081" s="911"/>
      <c r="I1081" s="911"/>
      <c r="J1081" s="911"/>
      <c r="K1081" s="911"/>
      <c r="L1081" s="911"/>
      <c r="M1081" s="912"/>
      <c r="N1081" s="912"/>
      <c r="O1081" s="912"/>
    </row>
    <row r="1082" spans="1:15" ht="15.75" customHeight="1">
      <c r="A1082" s="911"/>
      <c r="B1082" s="911"/>
      <c r="C1082" s="911"/>
      <c r="D1082" s="911"/>
      <c r="E1082" s="911"/>
      <c r="F1082" s="911"/>
      <c r="G1082" s="911"/>
      <c r="H1082" s="911"/>
      <c r="I1082" s="911"/>
      <c r="J1082" s="911"/>
      <c r="K1082" s="911"/>
      <c r="L1082" s="911"/>
      <c r="M1082" s="912"/>
      <c r="N1082" s="912"/>
      <c r="O1082" s="912"/>
    </row>
    <row r="1083" spans="1:15" ht="15.75" customHeight="1">
      <c r="A1083" s="911"/>
      <c r="B1083" s="911"/>
      <c r="C1083" s="911"/>
      <c r="D1083" s="911"/>
      <c r="E1083" s="911"/>
      <c r="F1083" s="911"/>
      <c r="G1083" s="911"/>
      <c r="H1083" s="911"/>
      <c r="I1083" s="911"/>
      <c r="J1083" s="911"/>
      <c r="K1083" s="911"/>
      <c r="L1083" s="911"/>
      <c r="M1083" s="912"/>
      <c r="N1083" s="912"/>
      <c r="O1083" s="912"/>
    </row>
    <row r="1084" spans="1:15" ht="15.75" customHeight="1">
      <c r="A1084" s="911"/>
      <c r="B1084" s="911"/>
      <c r="C1084" s="911"/>
      <c r="D1084" s="911"/>
      <c r="E1084" s="911"/>
      <c r="F1084" s="911"/>
      <c r="G1084" s="911"/>
      <c r="H1084" s="911"/>
      <c r="I1084" s="911"/>
      <c r="J1084" s="911"/>
      <c r="K1084" s="911"/>
      <c r="L1084" s="911"/>
      <c r="M1084" s="912"/>
      <c r="N1084" s="912"/>
      <c r="O1084" s="912"/>
    </row>
    <row r="1085" spans="1:15" ht="15.75" customHeight="1">
      <c r="A1085" s="911"/>
      <c r="B1085" s="911"/>
      <c r="C1085" s="911"/>
      <c r="D1085" s="911"/>
      <c r="E1085" s="911"/>
      <c r="F1085" s="911"/>
      <c r="G1085" s="911"/>
      <c r="H1085" s="911"/>
      <c r="I1085" s="911"/>
      <c r="J1085" s="911"/>
      <c r="K1085" s="911"/>
      <c r="L1085" s="911"/>
      <c r="M1085" s="912"/>
      <c r="N1085" s="912"/>
      <c r="O1085" s="912"/>
    </row>
    <row r="1086" spans="1:15" ht="15.75" customHeight="1">
      <c r="A1086" s="911"/>
      <c r="B1086" s="911"/>
      <c r="C1086" s="911"/>
      <c r="D1086" s="911"/>
      <c r="E1086" s="911"/>
      <c r="F1086" s="911"/>
      <c r="G1086" s="911"/>
      <c r="H1086" s="911"/>
      <c r="I1086" s="911"/>
      <c r="J1086" s="911"/>
      <c r="K1086" s="911"/>
      <c r="L1086" s="911"/>
      <c r="M1086" s="912"/>
      <c r="N1086" s="912"/>
      <c r="O1086" s="912"/>
    </row>
    <row r="1087" spans="1:15" ht="15.75" customHeight="1">
      <c r="A1087" s="911"/>
      <c r="B1087" s="911"/>
      <c r="C1087" s="911"/>
      <c r="D1087" s="911"/>
      <c r="E1087" s="911"/>
      <c r="F1087" s="911"/>
      <c r="G1087" s="911"/>
      <c r="H1087" s="911"/>
      <c r="I1087" s="911"/>
      <c r="J1087" s="911"/>
      <c r="K1087" s="911"/>
      <c r="L1087" s="911"/>
      <c r="M1087" s="912"/>
      <c r="N1087" s="912"/>
      <c r="O1087" s="912"/>
    </row>
    <row r="1088" spans="1:15" ht="15.75" customHeight="1">
      <c r="A1088" s="911"/>
      <c r="B1088" s="911"/>
      <c r="C1088" s="911"/>
      <c r="D1088" s="911"/>
      <c r="E1088" s="911"/>
      <c r="F1088" s="911"/>
      <c r="G1088" s="911"/>
      <c r="H1088" s="911"/>
      <c r="I1088" s="911"/>
      <c r="J1088" s="911"/>
      <c r="K1088" s="911"/>
      <c r="L1088" s="911"/>
      <c r="M1088" s="912"/>
      <c r="N1088" s="912"/>
      <c r="O1088" s="912"/>
    </row>
    <row r="1089" spans="1:15" ht="15.75" customHeight="1">
      <c r="A1089" s="911"/>
      <c r="B1089" s="911"/>
      <c r="C1089" s="911"/>
      <c r="D1089" s="911"/>
      <c r="E1089" s="911"/>
      <c r="F1089" s="911"/>
      <c r="G1089" s="911"/>
      <c r="H1089" s="911"/>
      <c r="I1089" s="911"/>
      <c r="J1089" s="911"/>
      <c r="K1089" s="911"/>
      <c r="L1089" s="911"/>
      <c r="M1089" s="912"/>
      <c r="N1089" s="912"/>
      <c r="O1089" s="912"/>
    </row>
    <row r="1090" spans="1:15" ht="15.75" customHeight="1">
      <c r="A1090" s="911"/>
      <c r="B1090" s="911"/>
      <c r="C1090" s="911"/>
      <c r="D1090" s="911"/>
      <c r="E1090" s="911"/>
      <c r="F1090" s="911"/>
      <c r="G1090" s="911"/>
      <c r="H1090" s="911"/>
      <c r="I1090" s="911"/>
      <c r="J1090" s="911"/>
      <c r="K1090" s="911"/>
      <c r="L1090" s="911"/>
      <c r="M1090" s="912"/>
      <c r="N1090" s="912"/>
      <c r="O1090" s="912"/>
    </row>
    <row r="1091" spans="1:15" ht="15.75" customHeight="1">
      <c r="A1091" s="911"/>
      <c r="B1091" s="911"/>
      <c r="C1091" s="911"/>
      <c r="D1091" s="911"/>
      <c r="E1091" s="911"/>
      <c r="F1091" s="911"/>
      <c r="G1091" s="911"/>
      <c r="H1091" s="911"/>
      <c r="I1091" s="911"/>
      <c r="J1091" s="911"/>
      <c r="K1091" s="911"/>
      <c r="L1091" s="911"/>
      <c r="M1091" s="912"/>
      <c r="N1091" s="912"/>
      <c r="O1091" s="912"/>
    </row>
    <row r="1092" spans="1:15" ht="15.75" customHeight="1">
      <c r="A1092" s="911"/>
      <c r="B1092" s="911"/>
      <c r="C1092" s="911"/>
      <c r="D1092" s="911"/>
      <c r="E1092" s="911"/>
      <c r="F1092" s="911"/>
      <c r="G1092" s="911"/>
      <c r="H1092" s="911"/>
      <c r="I1092" s="911"/>
      <c r="J1092" s="911"/>
      <c r="K1092" s="911"/>
      <c r="L1092" s="911"/>
      <c r="M1092" s="912"/>
      <c r="N1092" s="912"/>
      <c r="O1092" s="912"/>
    </row>
    <row r="1093" spans="1:15" ht="15.75" customHeight="1">
      <c r="A1093" s="911"/>
      <c r="B1093" s="911"/>
      <c r="C1093" s="911"/>
      <c r="D1093" s="911"/>
      <c r="E1093" s="911"/>
      <c r="F1093" s="911"/>
      <c r="G1093" s="911"/>
      <c r="H1093" s="911"/>
      <c r="I1093" s="911"/>
      <c r="J1093" s="911"/>
      <c r="K1093" s="911"/>
      <c r="L1093" s="911"/>
      <c r="M1093" s="912"/>
      <c r="N1093" s="912"/>
      <c r="O1093" s="912"/>
    </row>
    <row r="1094" spans="1:15" ht="15.75" customHeight="1">
      <c r="A1094" s="911"/>
      <c r="B1094" s="911"/>
      <c r="C1094" s="911"/>
      <c r="D1094" s="911"/>
      <c r="E1094" s="911"/>
      <c r="F1094" s="911"/>
      <c r="G1094" s="911"/>
      <c r="H1094" s="911"/>
      <c r="I1094" s="911"/>
      <c r="J1094" s="911"/>
      <c r="K1094" s="911"/>
      <c r="L1094" s="911"/>
      <c r="M1094" s="912"/>
      <c r="N1094" s="912"/>
      <c r="O1094" s="912"/>
    </row>
    <row r="1095" spans="1:15" ht="15.75" customHeight="1">
      <c r="A1095" s="911"/>
      <c r="B1095" s="911"/>
      <c r="C1095" s="911"/>
      <c r="D1095" s="911"/>
      <c r="E1095" s="911"/>
      <c r="F1095" s="911"/>
      <c r="G1095" s="911"/>
      <c r="H1095" s="911"/>
      <c r="I1095" s="911"/>
      <c r="J1095" s="911"/>
      <c r="K1095" s="911"/>
      <c r="L1095" s="911"/>
      <c r="M1095" s="912"/>
      <c r="N1095" s="912"/>
      <c r="O1095" s="912"/>
    </row>
    <row r="1096" spans="1:15" ht="15.75" customHeight="1">
      <c r="A1096" s="911"/>
      <c r="B1096" s="911"/>
      <c r="C1096" s="911"/>
      <c r="D1096" s="911"/>
      <c r="E1096" s="911"/>
      <c r="F1096" s="911"/>
      <c r="G1096" s="911"/>
      <c r="H1096" s="911"/>
      <c r="I1096" s="911"/>
      <c r="J1096" s="911"/>
      <c r="K1096" s="911"/>
      <c r="L1096" s="911"/>
      <c r="M1096" s="912"/>
      <c r="N1096" s="912"/>
      <c r="O1096" s="912"/>
    </row>
    <row r="1097" spans="1:15" ht="15.75" customHeight="1">
      <c r="A1097" s="911"/>
      <c r="B1097" s="911"/>
      <c r="C1097" s="911"/>
      <c r="D1097" s="911"/>
      <c r="E1097" s="911"/>
      <c r="F1097" s="911"/>
      <c r="G1097" s="911"/>
      <c r="H1097" s="911"/>
      <c r="I1097" s="911"/>
      <c r="J1097" s="911"/>
      <c r="K1097" s="911"/>
      <c r="L1097" s="911"/>
      <c r="M1097" s="912"/>
      <c r="N1097" s="912"/>
      <c r="O1097" s="912"/>
    </row>
    <row r="1098" spans="1:15" ht="15.75" customHeight="1">
      <c r="A1098" s="911"/>
      <c r="B1098" s="911"/>
      <c r="C1098" s="911"/>
      <c r="D1098" s="911"/>
      <c r="E1098" s="911"/>
      <c r="F1098" s="911"/>
      <c r="G1098" s="911"/>
      <c r="H1098" s="911"/>
      <c r="I1098" s="911"/>
      <c r="J1098" s="911"/>
      <c r="K1098" s="911"/>
      <c r="L1098" s="911"/>
      <c r="M1098" s="912"/>
      <c r="N1098" s="912"/>
      <c r="O1098" s="912"/>
    </row>
    <row r="1099" spans="1:15" ht="15.75" customHeight="1">
      <c r="A1099" s="911"/>
      <c r="B1099" s="911"/>
      <c r="C1099" s="911"/>
      <c r="D1099" s="911"/>
      <c r="E1099" s="911"/>
      <c r="F1099" s="911"/>
      <c r="G1099" s="911"/>
      <c r="H1099" s="911"/>
      <c r="I1099" s="911"/>
      <c r="J1099" s="911"/>
      <c r="K1099" s="911"/>
      <c r="L1099" s="911"/>
      <c r="M1099" s="912"/>
      <c r="N1099" s="912"/>
      <c r="O1099" s="912"/>
    </row>
    <row r="1100" spans="1:15" ht="15.75" customHeight="1">
      <c r="A1100" s="911"/>
      <c r="B1100" s="911"/>
      <c r="C1100" s="911"/>
      <c r="D1100" s="911"/>
      <c r="E1100" s="911"/>
      <c r="F1100" s="911"/>
      <c r="G1100" s="911"/>
      <c r="H1100" s="911"/>
      <c r="I1100" s="911"/>
      <c r="J1100" s="911"/>
      <c r="K1100" s="911"/>
      <c r="L1100" s="911"/>
      <c r="M1100" s="912"/>
      <c r="N1100" s="912"/>
      <c r="O1100" s="912"/>
    </row>
    <row r="1101" spans="1:15" ht="15.75" customHeight="1">
      <c r="A1101" s="911"/>
      <c r="B1101" s="911"/>
      <c r="C1101" s="911"/>
      <c r="D1101" s="911"/>
      <c r="E1101" s="911"/>
      <c r="F1101" s="911"/>
      <c r="G1101" s="911"/>
      <c r="H1101" s="911"/>
      <c r="I1101" s="911"/>
      <c r="J1101" s="911"/>
      <c r="K1101" s="911"/>
      <c r="L1101" s="911"/>
      <c r="M1101" s="912"/>
      <c r="N1101" s="912"/>
      <c r="O1101" s="912"/>
    </row>
  </sheetData>
  <mergeCells count="1">
    <mergeCell ref="A106:A107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6"/>
  </sheetPr>
  <dimension ref="A1:L997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8" customWidth="1"/>
    <col min="2" max="2" width="15.140625" customWidth="1"/>
    <col min="3" max="3" width="11.7109375" customWidth="1"/>
    <col min="4" max="4" width="10.7109375" customWidth="1"/>
    <col min="5" max="5" width="11.5703125" customWidth="1"/>
    <col min="6" max="6" width="13" customWidth="1"/>
    <col min="7" max="7" width="8.5703125" customWidth="1"/>
    <col min="8" max="8" width="10.85546875" customWidth="1"/>
    <col min="9" max="9" width="10.710937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6" t="s">
        <v>7</v>
      </c>
      <c r="D1" s="706" t="s">
        <v>188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'Today''s Prices'!G1</f>
        <v>43661</v>
      </c>
      <c r="B3" s="708" t="s">
        <v>189</v>
      </c>
      <c r="C3" s="709">
        <v>1700</v>
      </c>
      <c r="D3" s="709">
        <v>1700</v>
      </c>
      <c r="E3" s="709">
        <v>1700</v>
      </c>
      <c r="F3" s="709">
        <v>1700</v>
      </c>
      <c r="G3" s="709">
        <v>1700</v>
      </c>
      <c r="H3" s="709">
        <v>1700</v>
      </c>
      <c r="I3" s="710"/>
      <c r="J3" s="711">
        <f>AVERAGE(C3,D3,E3,F3,G3,H3)</f>
        <v>1700</v>
      </c>
      <c r="K3" s="711">
        <f>MAX(C3,D3,E3,F3,G3,H3)</f>
        <v>1700</v>
      </c>
      <c r="L3" s="711">
        <f>MIN(C3,D3,E3,F3,G3,H3)</f>
        <v>1700</v>
      </c>
    </row>
    <row r="4" spans="1:12">
      <c r="A4" s="921">
        <v>43517</v>
      </c>
      <c r="B4" s="923" t="s">
        <v>189</v>
      </c>
      <c r="C4" s="925">
        <v>1700</v>
      </c>
      <c r="D4" s="927">
        <v>20.83</v>
      </c>
      <c r="E4" s="927">
        <v>20.83</v>
      </c>
      <c r="F4" s="927">
        <v>20.83</v>
      </c>
      <c r="G4" s="927">
        <v>20.83</v>
      </c>
      <c r="H4" s="927">
        <v>20.83</v>
      </c>
      <c r="I4" s="756"/>
      <c r="J4" s="755">
        <v>20.83</v>
      </c>
      <c r="K4" s="755">
        <v>20.83</v>
      </c>
      <c r="L4" s="755">
        <v>20.83</v>
      </c>
    </row>
    <row r="5" spans="1:12">
      <c r="A5" s="754"/>
      <c r="B5" s="754"/>
      <c r="C5" s="755"/>
      <c r="D5" s="755"/>
      <c r="E5" s="755"/>
      <c r="F5" s="755"/>
      <c r="G5" s="755"/>
      <c r="H5" s="755"/>
      <c r="I5" s="756"/>
      <c r="J5" s="755"/>
      <c r="K5" s="755"/>
      <c r="L5" s="755"/>
    </row>
    <row r="6" spans="1:12">
      <c r="A6" s="754"/>
      <c r="B6" s="754"/>
      <c r="C6" s="755"/>
      <c r="D6" s="755"/>
      <c r="E6" s="755"/>
      <c r="F6" s="755"/>
      <c r="G6" s="755"/>
      <c r="H6" s="755"/>
      <c r="I6" s="756"/>
      <c r="J6" s="755"/>
      <c r="K6" s="755"/>
      <c r="L6" s="755"/>
    </row>
    <row r="7" spans="1:12">
      <c r="A7" s="754"/>
      <c r="B7" s="754"/>
      <c r="C7" s="755"/>
      <c r="D7" s="755"/>
      <c r="E7" s="755"/>
      <c r="F7" s="755"/>
      <c r="G7" s="755"/>
      <c r="H7" s="755"/>
      <c r="I7" s="756"/>
      <c r="J7" s="755"/>
      <c r="K7" s="755"/>
      <c r="L7" s="755"/>
    </row>
    <row r="8" spans="1:12">
      <c r="A8" s="754"/>
      <c r="B8" s="754"/>
      <c r="C8" s="755"/>
      <c r="D8" s="755"/>
      <c r="E8" s="755"/>
      <c r="F8" s="755"/>
      <c r="G8" s="755"/>
      <c r="H8" s="755"/>
      <c r="I8" s="756"/>
      <c r="J8" s="755"/>
      <c r="K8" s="755"/>
      <c r="L8" s="755"/>
    </row>
    <row r="9" spans="1:12">
      <c r="A9" s="754"/>
      <c r="B9" s="754"/>
      <c r="C9" s="755"/>
      <c r="D9" s="755"/>
      <c r="E9" s="755"/>
      <c r="F9" s="755"/>
      <c r="G9" s="755"/>
      <c r="H9" s="755"/>
      <c r="I9" s="756"/>
      <c r="J9" s="755"/>
      <c r="K9" s="755"/>
      <c r="L9" s="755"/>
    </row>
    <row r="10" spans="1:12">
      <c r="A10" s="754"/>
      <c r="B10" s="754"/>
      <c r="C10" s="755"/>
      <c r="D10" s="755"/>
      <c r="E10" s="755"/>
      <c r="F10" s="755"/>
      <c r="G10" s="755"/>
      <c r="H10" s="755"/>
      <c r="I10" s="756"/>
      <c r="J10" s="755"/>
      <c r="K10" s="755"/>
      <c r="L10" s="755"/>
    </row>
    <row r="11" spans="1:12">
      <c r="A11" s="754"/>
      <c r="B11" s="754"/>
      <c r="C11" s="755"/>
      <c r="D11" s="755"/>
      <c r="E11" s="755"/>
      <c r="F11" s="755"/>
      <c r="G11" s="755"/>
      <c r="H11" s="755"/>
      <c r="I11" s="756"/>
      <c r="J11" s="755"/>
      <c r="K11" s="755"/>
      <c r="L11" s="755"/>
    </row>
    <row r="12" spans="1:12">
      <c r="A12" s="754"/>
      <c r="B12" s="754"/>
      <c r="C12" s="755"/>
      <c r="D12" s="755"/>
      <c r="E12" s="755"/>
      <c r="F12" s="755"/>
      <c r="G12" s="755"/>
      <c r="H12" s="755"/>
      <c r="I12" s="756"/>
      <c r="J12" s="755"/>
      <c r="K12" s="755"/>
      <c r="L12" s="755"/>
    </row>
    <row r="13" spans="1:12">
      <c r="A13" s="754"/>
      <c r="B13" s="754"/>
      <c r="C13" s="755"/>
      <c r="D13" s="755"/>
      <c r="E13" s="755"/>
      <c r="F13" s="755"/>
      <c r="G13" s="755"/>
      <c r="H13" s="755"/>
      <c r="I13" s="756"/>
      <c r="J13" s="755"/>
      <c r="K13" s="755"/>
      <c r="L13" s="755"/>
    </row>
    <row r="14" spans="1:12">
      <c r="A14" s="754"/>
      <c r="B14" s="754"/>
      <c r="C14" s="755"/>
      <c r="D14" s="755"/>
      <c r="E14" s="755"/>
      <c r="F14" s="755"/>
      <c r="G14" s="755"/>
      <c r="H14" s="755"/>
      <c r="I14" s="756"/>
      <c r="J14" s="755"/>
      <c r="K14" s="755"/>
      <c r="L14" s="755"/>
    </row>
    <row r="15" spans="1:12">
      <c r="A15" s="754"/>
      <c r="B15" s="754"/>
      <c r="C15" s="755"/>
      <c r="D15" s="755"/>
      <c r="E15" s="755"/>
      <c r="F15" s="755"/>
      <c r="G15" s="755"/>
      <c r="H15" s="755"/>
      <c r="I15" s="756"/>
      <c r="J15" s="755"/>
      <c r="K15" s="755"/>
      <c r="L15" s="755"/>
    </row>
    <row r="16" spans="1:12">
      <c r="A16" s="754"/>
      <c r="B16" s="754"/>
      <c r="C16" s="755"/>
      <c r="D16" s="755"/>
      <c r="E16" s="755"/>
      <c r="F16" s="755"/>
      <c r="G16" s="755"/>
      <c r="H16" s="755"/>
      <c r="I16" s="756"/>
      <c r="J16" s="755"/>
      <c r="K16" s="755"/>
      <c r="L16" s="755"/>
    </row>
    <row r="17" spans="1:12">
      <c r="A17" s="754"/>
      <c r="B17" s="754"/>
      <c r="C17" s="755"/>
      <c r="D17" s="755"/>
      <c r="E17" s="755"/>
      <c r="F17" s="755"/>
      <c r="G17" s="755"/>
      <c r="H17" s="755"/>
      <c r="I17" s="756"/>
      <c r="J17" s="755"/>
      <c r="K17" s="755"/>
      <c r="L17" s="755"/>
    </row>
    <row r="18" spans="1:12" ht="15.75" customHeight="1">
      <c r="A18" s="754"/>
      <c r="B18" s="754"/>
      <c r="C18" s="755"/>
      <c r="D18" s="755"/>
      <c r="E18" s="755"/>
      <c r="F18" s="755"/>
      <c r="G18" s="755"/>
      <c r="H18" s="755"/>
      <c r="I18" s="756"/>
      <c r="J18" s="755"/>
      <c r="K18" s="755"/>
      <c r="L18" s="755"/>
    </row>
    <row r="19" spans="1:12" ht="15.75" customHeight="1">
      <c r="A19" s="754"/>
      <c r="B19" s="754"/>
      <c r="C19" s="755"/>
      <c r="D19" s="755"/>
      <c r="E19" s="755"/>
      <c r="F19" s="755"/>
      <c r="G19" s="755"/>
      <c r="H19" s="755"/>
      <c r="I19" s="756"/>
      <c r="J19" s="755"/>
      <c r="K19" s="755"/>
      <c r="L19" s="755"/>
    </row>
    <row r="20" spans="1:12" ht="15.75" customHeight="1">
      <c r="A20" s="754"/>
      <c r="B20" s="754"/>
      <c r="C20" s="755"/>
      <c r="D20" s="755"/>
      <c r="E20" s="755"/>
      <c r="F20" s="755"/>
      <c r="G20" s="755"/>
      <c r="H20" s="755"/>
      <c r="I20" s="756"/>
      <c r="J20" s="755"/>
      <c r="K20" s="755"/>
      <c r="L20" s="755"/>
    </row>
    <row r="21" spans="1:12" ht="15.75" customHeight="1">
      <c r="A21" s="754"/>
      <c r="B21" s="754"/>
      <c r="C21" s="755"/>
      <c r="D21" s="755"/>
      <c r="E21" s="755"/>
      <c r="F21" s="755"/>
      <c r="G21" s="755"/>
      <c r="H21" s="755"/>
      <c r="I21" s="756"/>
      <c r="J21" s="755"/>
      <c r="K21" s="755"/>
      <c r="L21" s="755"/>
    </row>
    <row r="22" spans="1:12" ht="15.75" customHeight="1">
      <c r="A22" s="754"/>
      <c r="B22" s="754"/>
      <c r="C22" s="755"/>
      <c r="D22" s="755"/>
      <c r="E22" s="755"/>
      <c r="F22" s="755"/>
      <c r="G22" s="755"/>
      <c r="H22" s="755"/>
      <c r="I22" s="756"/>
      <c r="J22" s="755"/>
      <c r="K22" s="755"/>
      <c r="L22" s="755"/>
    </row>
    <row r="23" spans="1:12" ht="15.75" customHeight="1">
      <c r="A23" s="754"/>
      <c r="B23" s="754"/>
      <c r="C23" s="755"/>
      <c r="D23" s="755"/>
      <c r="E23" s="755"/>
      <c r="F23" s="755"/>
      <c r="G23" s="755"/>
      <c r="H23" s="755"/>
      <c r="I23" s="756"/>
      <c r="J23" s="755"/>
      <c r="K23" s="755"/>
      <c r="L23" s="755"/>
    </row>
    <row r="24" spans="1:12" ht="15.75" customHeight="1">
      <c r="A24" s="754"/>
      <c r="B24" s="754"/>
      <c r="C24" s="755"/>
      <c r="D24" s="755"/>
      <c r="E24" s="755"/>
      <c r="F24" s="755"/>
      <c r="G24" s="755"/>
      <c r="H24" s="755"/>
      <c r="I24" s="756"/>
      <c r="J24" s="755"/>
      <c r="K24" s="755"/>
      <c r="L24" s="755"/>
    </row>
    <row r="25" spans="1:12" ht="15.75" customHeight="1">
      <c r="A25" s="754"/>
      <c r="B25" s="754"/>
      <c r="C25" s="755"/>
      <c r="D25" s="755"/>
      <c r="E25" s="755"/>
      <c r="F25" s="755"/>
      <c r="G25" s="755"/>
      <c r="H25" s="755"/>
      <c r="I25" s="756"/>
      <c r="J25" s="755"/>
      <c r="K25" s="755"/>
      <c r="L25" s="755"/>
    </row>
    <row r="26" spans="1:12" ht="15.75" customHeight="1">
      <c r="A26" s="754"/>
      <c r="B26" s="754"/>
      <c r="C26" s="755"/>
      <c r="D26" s="755"/>
      <c r="E26" s="755"/>
      <c r="F26" s="755"/>
      <c r="G26" s="755"/>
      <c r="H26" s="755"/>
      <c r="I26" s="756"/>
      <c r="J26" s="755"/>
      <c r="K26" s="755"/>
      <c r="L26" s="755"/>
    </row>
    <row r="27" spans="1:12" ht="15.75" customHeight="1">
      <c r="A27" s="754"/>
      <c r="B27" s="754"/>
      <c r="C27" s="755"/>
      <c r="D27" s="755"/>
      <c r="E27" s="755"/>
      <c r="F27" s="755"/>
      <c r="G27" s="755"/>
      <c r="H27" s="755"/>
      <c r="I27" s="756"/>
      <c r="J27" s="755"/>
      <c r="K27" s="755"/>
      <c r="L27" s="755"/>
    </row>
    <row r="28" spans="1:12" ht="15.75" customHeight="1">
      <c r="A28" s="754"/>
      <c r="B28" s="754"/>
      <c r="C28" s="755"/>
      <c r="D28" s="755"/>
      <c r="E28" s="755"/>
      <c r="F28" s="755"/>
      <c r="G28" s="755"/>
      <c r="H28" s="755"/>
      <c r="I28" s="756"/>
      <c r="J28" s="755"/>
      <c r="K28" s="755"/>
      <c r="L28" s="755"/>
    </row>
    <row r="29" spans="1:12" ht="15.75" customHeight="1">
      <c r="A29" s="754"/>
      <c r="B29" s="754"/>
      <c r="C29" s="755"/>
      <c r="D29" s="755"/>
      <c r="E29" s="755"/>
      <c r="F29" s="755"/>
      <c r="G29" s="755"/>
      <c r="H29" s="755"/>
      <c r="I29" s="756"/>
      <c r="J29" s="755"/>
      <c r="K29" s="755"/>
      <c r="L29" s="755"/>
    </row>
    <row r="30" spans="1:12" ht="15.75" customHeight="1">
      <c r="A30" s="754"/>
      <c r="B30" s="754"/>
      <c r="C30" s="755"/>
      <c r="D30" s="755"/>
      <c r="E30" s="755"/>
      <c r="F30" s="755"/>
      <c r="G30" s="755"/>
      <c r="H30" s="755"/>
      <c r="I30" s="756"/>
      <c r="J30" s="755"/>
      <c r="K30" s="755"/>
      <c r="L30" s="755"/>
    </row>
    <row r="31" spans="1:12" ht="15.75" customHeight="1">
      <c r="A31" s="754"/>
      <c r="B31" s="754"/>
      <c r="C31" s="755"/>
      <c r="D31" s="755"/>
      <c r="E31" s="755"/>
      <c r="F31" s="755"/>
      <c r="G31" s="755"/>
      <c r="H31" s="755"/>
      <c r="I31" s="756"/>
      <c r="J31" s="755"/>
      <c r="K31" s="755"/>
      <c r="L31" s="755"/>
    </row>
    <row r="32" spans="1:12" ht="15.75" customHeight="1">
      <c r="A32" s="754"/>
      <c r="B32" s="754"/>
      <c r="C32" s="755"/>
      <c r="D32" s="755"/>
      <c r="E32" s="755"/>
      <c r="F32" s="755"/>
      <c r="G32" s="755"/>
      <c r="H32" s="755"/>
      <c r="I32" s="756"/>
      <c r="J32" s="755"/>
      <c r="K32" s="755"/>
      <c r="L32" s="755"/>
    </row>
    <row r="33" spans="1:12" ht="15.75" customHeight="1">
      <c r="A33" s="754"/>
      <c r="B33" s="754"/>
      <c r="C33" s="755"/>
      <c r="D33" s="755"/>
      <c r="E33" s="755"/>
      <c r="F33" s="755"/>
      <c r="G33" s="755"/>
      <c r="H33" s="755"/>
      <c r="I33" s="756"/>
      <c r="J33" s="755"/>
      <c r="K33" s="755"/>
      <c r="L33" s="755"/>
    </row>
    <row r="34" spans="1:12" ht="15.75" customHeight="1">
      <c r="A34" s="754"/>
      <c r="B34" s="754"/>
      <c r="C34" s="755"/>
      <c r="D34" s="755"/>
      <c r="E34" s="755"/>
      <c r="F34" s="755"/>
      <c r="G34" s="755"/>
      <c r="H34" s="755"/>
      <c r="I34" s="756"/>
      <c r="J34" s="755"/>
      <c r="K34" s="755"/>
      <c r="L34" s="755"/>
    </row>
    <row r="35" spans="1:12" ht="15.75" customHeight="1">
      <c r="A35" s="754"/>
      <c r="B35" s="754"/>
      <c r="C35" s="755"/>
      <c r="D35" s="755"/>
      <c r="E35" s="755"/>
      <c r="F35" s="755"/>
      <c r="G35" s="755"/>
      <c r="H35" s="755"/>
      <c r="I35" s="756"/>
      <c r="J35" s="755"/>
      <c r="K35" s="755"/>
      <c r="L35" s="755"/>
    </row>
    <row r="36" spans="1:12" ht="15.75" customHeight="1">
      <c r="A36" s="754"/>
      <c r="B36" s="754"/>
      <c r="C36" s="755"/>
      <c r="D36" s="755"/>
      <c r="E36" s="755"/>
      <c r="F36" s="755"/>
      <c r="G36" s="755"/>
      <c r="H36" s="755"/>
      <c r="I36" s="756"/>
      <c r="J36" s="755"/>
      <c r="K36" s="755"/>
      <c r="L36" s="755"/>
    </row>
    <row r="37" spans="1:12" ht="15.75" customHeight="1">
      <c r="A37" s="754"/>
      <c r="B37" s="754"/>
      <c r="C37" s="755"/>
      <c r="D37" s="755"/>
      <c r="E37" s="755"/>
      <c r="F37" s="755"/>
      <c r="G37" s="755"/>
      <c r="H37" s="755"/>
      <c r="I37" s="756"/>
      <c r="J37" s="755"/>
      <c r="K37" s="755"/>
      <c r="L37" s="755"/>
    </row>
    <row r="38" spans="1:12" ht="15.75" customHeight="1">
      <c r="A38" s="754"/>
      <c r="B38" s="754"/>
      <c r="C38" s="755"/>
      <c r="D38" s="755"/>
      <c r="E38" s="755"/>
      <c r="F38" s="755"/>
      <c r="G38" s="755"/>
      <c r="H38" s="755"/>
      <c r="I38" s="756"/>
      <c r="J38" s="755"/>
      <c r="K38" s="755"/>
      <c r="L38" s="755"/>
    </row>
    <row r="39" spans="1:12" ht="15.75" customHeight="1">
      <c r="A39" s="754"/>
      <c r="B39" s="754"/>
      <c r="C39" s="755"/>
      <c r="D39" s="755"/>
      <c r="E39" s="755"/>
      <c r="F39" s="755"/>
      <c r="G39" s="755"/>
      <c r="H39" s="755"/>
      <c r="I39" s="756"/>
      <c r="J39" s="755"/>
      <c r="K39" s="755"/>
      <c r="L39" s="755"/>
    </row>
    <row r="40" spans="1:12" ht="15.75" customHeight="1">
      <c r="A40" s="754"/>
      <c r="B40" s="754"/>
      <c r="C40" s="755"/>
      <c r="D40" s="755"/>
      <c r="E40" s="755"/>
      <c r="F40" s="755"/>
      <c r="G40" s="755"/>
      <c r="H40" s="755"/>
      <c r="I40" s="756"/>
      <c r="J40" s="755"/>
      <c r="K40" s="755"/>
      <c r="L40" s="755"/>
    </row>
    <row r="41" spans="1:12" ht="15.75" customHeight="1">
      <c r="A41" s="754"/>
      <c r="B41" s="754"/>
      <c r="C41" s="755"/>
      <c r="D41" s="755"/>
      <c r="E41" s="755"/>
      <c r="F41" s="755"/>
      <c r="G41" s="755"/>
      <c r="H41" s="755"/>
      <c r="I41" s="756"/>
      <c r="J41" s="755"/>
      <c r="K41" s="755"/>
      <c r="L41" s="755"/>
    </row>
    <row r="42" spans="1:12" ht="15.75" customHeight="1">
      <c r="A42" s="754"/>
      <c r="B42" s="754"/>
      <c r="C42" s="755"/>
      <c r="D42" s="755"/>
      <c r="E42" s="755"/>
      <c r="F42" s="755"/>
      <c r="G42" s="755"/>
      <c r="H42" s="755"/>
      <c r="I42" s="756"/>
      <c r="J42" s="755"/>
      <c r="K42" s="755"/>
      <c r="L42" s="755"/>
    </row>
    <row r="43" spans="1:12" ht="15.75" customHeight="1">
      <c r="A43" s="754"/>
      <c r="B43" s="754"/>
      <c r="C43" s="755"/>
      <c r="D43" s="755"/>
      <c r="E43" s="755"/>
      <c r="F43" s="755"/>
      <c r="G43" s="755"/>
      <c r="H43" s="755"/>
      <c r="I43" s="756"/>
      <c r="J43" s="755"/>
      <c r="K43" s="755"/>
      <c r="L43" s="755"/>
    </row>
    <row r="44" spans="1:12" ht="15.75" customHeight="1">
      <c r="A44" s="754"/>
      <c r="B44" s="754"/>
      <c r="C44" s="755"/>
      <c r="D44" s="755"/>
      <c r="E44" s="755"/>
      <c r="F44" s="755"/>
      <c r="G44" s="755"/>
      <c r="H44" s="755"/>
      <c r="I44" s="756"/>
      <c r="J44" s="755"/>
      <c r="K44" s="755"/>
      <c r="L44" s="755"/>
    </row>
    <row r="45" spans="1:12" ht="15.75" customHeight="1">
      <c r="A45" s="754"/>
      <c r="B45" s="754"/>
      <c r="C45" s="755"/>
      <c r="D45" s="755"/>
      <c r="E45" s="755"/>
      <c r="F45" s="755"/>
      <c r="G45" s="755"/>
      <c r="H45" s="755"/>
      <c r="I45" s="756"/>
      <c r="J45" s="755"/>
      <c r="K45" s="755"/>
      <c r="L45" s="755"/>
    </row>
    <row r="46" spans="1:12" ht="15.75" customHeight="1">
      <c r="A46" s="754"/>
      <c r="B46" s="754"/>
      <c r="C46" s="755"/>
      <c r="D46" s="755"/>
      <c r="E46" s="755"/>
      <c r="F46" s="755"/>
      <c r="G46" s="755"/>
      <c r="H46" s="755"/>
      <c r="I46" s="756"/>
      <c r="J46" s="755"/>
      <c r="K46" s="755"/>
      <c r="L46" s="755"/>
    </row>
    <row r="47" spans="1:12" ht="15.75" customHeight="1">
      <c r="A47" s="754"/>
      <c r="B47" s="754"/>
      <c r="C47" s="755"/>
      <c r="D47" s="755"/>
      <c r="E47" s="755"/>
      <c r="F47" s="755"/>
      <c r="G47" s="755"/>
      <c r="H47" s="755"/>
      <c r="I47" s="756"/>
      <c r="J47" s="755"/>
      <c r="K47" s="755"/>
      <c r="L47" s="755"/>
    </row>
    <row r="48" spans="1:12" ht="15.75" customHeight="1">
      <c r="A48" s="754"/>
      <c r="B48" s="754"/>
      <c r="C48" s="755"/>
      <c r="D48" s="755"/>
      <c r="E48" s="755"/>
      <c r="F48" s="755"/>
      <c r="G48" s="755"/>
      <c r="H48" s="755"/>
      <c r="I48" s="756"/>
      <c r="J48" s="755"/>
      <c r="K48" s="755"/>
      <c r="L48" s="755"/>
    </row>
    <row r="49" spans="1:12" ht="15.75" customHeight="1">
      <c r="A49" s="754"/>
      <c r="B49" s="754"/>
      <c r="C49" s="755"/>
      <c r="D49" s="755"/>
      <c r="E49" s="755"/>
      <c r="F49" s="755"/>
      <c r="G49" s="755"/>
      <c r="H49" s="755"/>
      <c r="I49" s="756"/>
      <c r="J49" s="755"/>
      <c r="K49" s="755"/>
      <c r="L49" s="755"/>
    </row>
    <row r="50" spans="1:12" ht="15.75" customHeight="1">
      <c r="A50" s="754"/>
      <c r="B50" s="754"/>
      <c r="C50" s="755"/>
      <c r="D50" s="755"/>
      <c r="E50" s="755"/>
      <c r="F50" s="755"/>
      <c r="G50" s="755"/>
      <c r="H50" s="755"/>
      <c r="I50" s="756"/>
      <c r="J50" s="755"/>
      <c r="K50" s="755"/>
      <c r="L50" s="755"/>
    </row>
    <row r="51" spans="1:12" ht="15.75" customHeight="1">
      <c r="A51" s="754"/>
      <c r="B51" s="754"/>
      <c r="C51" s="755"/>
      <c r="D51" s="755"/>
      <c r="E51" s="755"/>
      <c r="F51" s="755"/>
      <c r="G51" s="755"/>
      <c r="H51" s="755"/>
      <c r="I51" s="756"/>
      <c r="J51" s="755"/>
      <c r="K51" s="755"/>
      <c r="L51" s="755"/>
    </row>
    <row r="52" spans="1:12" ht="15.75" customHeight="1">
      <c r="A52" s="754"/>
      <c r="B52" s="754"/>
      <c r="C52" s="755"/>
      <c r="D52" s="755"/>
      <c r="E52" s="755"/>
      <c r="F52" s="755"/>
      <c r="G52" s="755"/>
      <c r="H52" s="755"/>
      <c r="I52" s="756"/>
      <c r="J52" s="755"/>
      <c r="K52" s="755"/>
      <c r="L52" s="755"/>
    </row>
    <row r="53" spans="1:12" ht="15.75" customHeight="1">
      <c r="A53" s="754"/>
      <c r="B53" s="754"/>
      <c r="C53" s="755"/>
      <c r="D53" s="755"/>
      <c r="E53" s="755"/>
      <c r="F53" s="755"/>
      <c r="G53" s="755"/>
      <c r="H53" s="755"/>
      <c r="I53" s="756"/>
      <c r="J53" s="755"/>
      <c r="K53" s="755"/>
      <c r="L53" s="755"/>
    </row>
    <row r="54" spans="1:12" ht="15.75" customHeight="1">
      <c r="A54" s="754"/>
      <c r="B54" s="754"/>
      <c r="C54" s="755"/>
      <c r="D54" s="755"/>
      <c r="E54" s="755"/>
      <c r="F54" s="755"/>
      <c r="G54" s="755"/>
      <c r="H54" s="755"/>
      <c r="I54" s="756"/>
      <c r="J54" s="755"/>
      <c r="K54" s="755"/>
      <c r="L54" s="755"/>
    </row>
    <row r="55" spans="1:12" ht="15.75" customHeight="1">
      <c r="A55" s="754"/>
      <c r="B55" s="754"/>
      <c r="C55" s="755"/>
      <c r="D55" s="755"/>
      <c r="E55" s="755"/>
      <c r="F55" s="755"/>
      <c r="G55" s="755"/>
      <c r="H55" s="755"/>
      <c r="I55" s="756"/>
      <c r="J55" s="755"/>
      <c r="K55" s="755"/>
      <c r="L55" s="755"/>
    </row>
    <row r="56" spans="1:12" ht="15.75" customHeight="1">
      <c r="A56" s="754"/>
      <c r="B56" s="754"/>
      <c r="C56" s="755"/>
      <c r="D56" s="755"/>
      <c r="E56" s="755"/>
      <c r="F56" s="755"/>
      <c r="G56" s="755"/>
      <c r="H56" s="755"/>
      <c r="I56" s="756"/>
      <c r="J56" s="755"/>
      <c r="K56" s="755"/>
      <c r="L56" s="755"/>
    </row>
    <row r="57" spans="1:12" ht="15.75" customHeight="1">
      <c r="A57" s="754"/>
      <c r="B57" s="754"/>
      <c r="C57" s="755"/>
      <c r="D57" s="755"/>
      <c r="E57" s="755"/>
      <c r="F57" s="755"/>
      <c r="G57" s="755"/>
      <c r="H57" s="755"/>
      <c r="I57" s="756"/>
      <c r="J57" s="755"/>
      <c r="K57" s="755"/>
      <c r="L57" s="755"/>
    </row>
    <row r="58" spans="1:12" ht="15.75" customHeight="1">
      <c r="A58" s="754"/>
      <c r="B58" s="754"/>
      <c r="C58" s="755"/>
      <c r="D58" s="755"/>
      <c r="E58" s="755"/>
      <c r="F58" s="755"/>
      <c r="G58" s="755"/>
      <c r="H58" s="755"/>
      <c r="I58" s="756"/>
      <c r="J58" s="755"/>
      <c r="K58" s="755"/>
      <c r="L58" s="755"/>
    </row>
    <row r="59" spans="1:12" ht="15.75" customHeight="1">
      <c r="A59" s="754"/>
      <c r="B59" s="754"/>
      <c r="C59" s="755"/>
      <c r="D59" s="755"/>
      <c r="E59" s="755"/>
      <c r="F59" s="755"/>
      <c r="G59" s="755"/>
      <c r="H59" s="755"/>
      <c r="I59" s="756"/>
      <c r="J59" s="755"/>
      <c r="K59" s="755"/>
      <c r="L59" s="755"/>
    </row>
    <row r="60" spans="1:12" ht="15.75" customHeight="1">
      <c r="A60" s="754"/>
      <c r="B60" s="754"/>
      <c r="C60" s="755"/>
      <c r="D60" s="755"/>
      <c r="E60" s="755"/>
      <c r="F60" s="755"/>
      <c r="G60" s="755"/>
      <c r="H60" s="755"/>
      <c r="I60" s="756"/>
      <c r="J60" s="755"/>
      <c r="K60" s="755"/>
      <c r="L60" s="755"/>
    </row>
    <row r="61" spans="1:12" ht="15.75" customHeight="1">
      <c r="A61" s="754"/>
      <c r="B61" s="754"/>
      <c r="C61" s="755"/>
      <c r="D61" s="755"/>
      <c r="E61" s="755"/>
      <c r="F61" s="755"/>
      <c r="G61" s="755"/>
      <c r="H61" s="755"/>
      <c r="I61" s="756"/>
      <c r="J61" s="755"/>
      <c r="K61" s="755"/>
      <c r="L61" s="755"/>
    </row>
    <row r="62" spans="1:12" ht="15.75" customHeight="1">
      <c r="A62" s="754"/>
      <c r="B62" s="754"/>
      <c r="C62" s="755"/>
      <c r="D62" s="755"/>
      <c r="E62" s="755"/>
      <c r="F62" s="755"/>
      <c r="G62" s="755"/>
      <c r="H62" s="755"/>
      <c r="I62" s="756"/>
      <c r="J62" s="755"/>
      <c r="K62" s="755"/>
      <c r="L62" s="755"/>
    </row>
    <row r="63" spans="1:12" ht="15.75" customHeight="1">
      <c r="A63" s="754"/>
      <c r="B63" s="754"/>
      <c r="C63" s="755"/>
      <c r="D63" s="755"/>
      <c r="E63" s="755"/>
      <c r="F63" s="755"/>
      <c r="G63" s="755"/>
      <c r="H63" s="755"/>
      <c r="I63" s="756"/>
      <c r="J63" s="755"/>
      <c r="K63" s="755"/>
      <c r="L63" s="755"/>
    </row>
    <row r="64" spans="1:12" ht="15.75" customHeight="1">
      <c r="A64" s="754"/>
      <c r="B64" s="754"/>
      <c r="C64" s="755"/>
      <c r="D64" s="755"/>
      <c r="E64" s="755"/>
      <c r="F64" s="755"/>
      <c r="G64" s="755"/>
      <c r="H64" s="755"/>
      <c r="I64" s="756"/>
      <c r="J64" s="755"/>
      <c r="K64" s="755"/>
      <c r="L64" s="755"/>
    </row>
    <row r="65" spans="1:12" ht="15.75" customHeight="1">
      <c r="A65" s="754"/>
      <c r="B65" s="754"/>
      <c r="C65" s="755"/>
      <c r="D65" s="755"/>
      <c r="E65" s="755"/>
      <c r="F65" s="755"/>
      <c r="G65" s="755"/>
      <c r="H65" s="755"/>
      <c r="I65" s="756"/>
      <c r="J65" s="755"/>
      <c r="K65" s="755"/>
      <c r="L65" s="755"/>
    </row>
    <row r="66" spans="1:12" ht="15.75" customHeight="1">
      <c r="A66" s="754"/>
      <c r="B66" s="754"/>
      <c r="C66" s="755"/>
      <c r="D66" s="755"/>
      <c r="E66" s="755"/>
      <c r="F66" s="755"/>
      <c r="G66" s="755"/>
      <c r="H66" s="755"/>
      <c r="I66" s="756"/>
      <c r="J66" s="755"/>
      <c r="K66" s="755"/>
      <c r="L66" s="755"/>
    </row>
    <row r="67" spans="1:12" ht="15.75" customHeight="1">
      <c r="A67" s="754"/>
      <c r="B67" s="754"/>
      <c r="C67" s="755"/>
      <c r="D67" s="755"/>
      <c r="E67" s="755"/>
      <c r="F67" s="755"/>
      <c r="G67" s="755"/>
      <c r="H67" s="755"/>
      <c r="I67" s="756"/>
      <c r="J67" s="755"/>
      <c r="K67" s="755"/>
      <c r="L67" s="755"/>
    </row>
    <row r="68" spans="1:12" ht="15.75" customHeight="1">
      <c r="A68" s="754"/>
      <c r="B68" s="754"/>
      <c r="C68" s="755"/>
      <c r="D68" s="755"/>
      <c r="E68" s="755"/>
      <c r="F68" s="755"/>
      <c r="G68" s="755"/>
      <c r="H68" s="755"/>
      <c r="I68" s="756"/>
      <c r="J68" s="755"/>
      <c r="K68" s="755"/>
      <c r="L68" s="755"/>
    </row>
    <row r="69" spans="1:12" ht="15.75" customHeight="1">
      <c r="A69" s="754"/>
      <c r="B69" s="754"/>
      <c r="C69" s="755"/>
      <c r="D69" s="755"/>
      <c r="E69" s="755"/>
      <c r="F69" s="755"/>
      <c r="G69" s="755"/>
      <c r="H69" s="755"/>
      <c r="I69" s="756"/>
      <c r="J69" s="755"/>
      <c r="K69" s="755"/>
      <c r="L69" s="755"/>
    </row>
    <row r="70" spans="1:12" ht="15.75" customHeight="1">
      <c r="A70" s="754"/>
      <c r="B70" s="754"/>
      <c r="C70" s="755"/>
      <c r="D70" s="755"/>
      <c r="E70" s="755"/>
      <c r="F70" s="755"/>
      <c r="G70" s="755"/>
      <c r="H70" s="755"/>
      <c r="I70" s="756"/>
      <c r="J70" s="755"/>
      <c r="K70" s="755"/>
      <c r="L70" s="755"/>
    </row>
    <row r="71" spans="1:12" ht="15.75" customHeight="1">
      <c r="A71" s="754"/>
      <c r="B71" s="754"/>
      <c r="C71" s="755"/>
      <c r="D71" s="755"/>
      <c r="E71" s="755"/>
      <c r="F71" s="755"/>
      <c r="G71" s="755"/>
      <c r="H71" s="755"/>
      <c r="I71" s="756"/>
      <c r="J71" s="755"/>
      <c r="K71" s="755"/>
      <c r="L71" s="755"/>
    </row>
    <row r="72" spans="1:12" ht="15.75" customHeight="1">
      <c r="A72" s="754"/>
      <c r="B72" s="754"/>
      <c r="C72" s="755"/>
      <c r="D72" s="755"/>
      <c r="E72" s="755"/>
      <c r="F72" s="755"/>
      <c r="G72" s="755"/>
      <c r="H72" s="755"/>
      <c r="I72" s="756"/>
      <c r="J72" s="755"/>
      <c r="K72" s="755"/>
      <c r="L72" s="755"/>
    </row>
    <row r="73" spans="1:12" ht="15.75" customHeight="1">
      <c r="A73" s="754"/>
      <c r="B73" s="754"/>
      <c r="C73" s="755"/>
      <c r="D73" s="755"/>
      <c r="E73" s="755"/>
      <c r="F73" s="755"/>
      <c r="G73" s="755"/>
      <c r="H73" s="755"/>
      <c r="I73" s="756"/>
      <c r="J73" s="755"/>
      <c r="K73" s="755"/>
      <c r="L73" s="755"/>
    </row>
    <row r="74" spans="1:12" ht="15.75" customHeight="1">
      <c r="A74" s="754"/>
      <c r="B74" s="754"/>
      <c r="C74" s="755"/>
      <c r="D74" s="755"/>
      <c r="E74" s="755"/>
      <c r="F74" s="755"/>
      <c r="G74" s="755"/>
      <c r="H74" s="755"/>
      <c r="I74" s="756"/>
      <c r="J74" s="755"/>
      <c r="K74" s="755"/>
      <c r="L74" s="755"/>
    </row>
    <row r="75" spans="1:12" ht="15.75" customHeight="1">
      <c r="A75" s="754"/>
      <c r="B75" s="754"/>
      <c r="C75" s="755"/>
      <c r="D75" s="755"/>
      <c r="E75" s="755"/>
      <c r="F75" s="755"/>
      <c r="G75" s="755"/>
      <c r="H75" s="755"/>
      <c r="I75" s="756"/>
      <c r="J75" s="755"/>
      <c r="K75" s="755"/>
      <c r="L75" s="755"/>
    </row>
    <row r="76" spans="1:12" ht="15.75" customHeight="1">
      <c r="A76" s="754"/>
      <c r="B76" s="754"/>
      <c r="C76" s="755"/>
      <c r="D76" s="755"/>
      <c r="E76" s="755"/>
      <c r="F76" s="755"/>
      <c r="G76" s="755"/>
      <c r="H76" s="755"/>
      <c r="I76" s="756"/>
      <c r="J76" s="755"/>
      <c r="K76" s="755"/>
      <c r="L76" s="755"/>
    </row>
    <row r="77" spans="1:12" ht="15.75" customHeight="1">
      <c r="A77" s="754"/>
      <c r="B77" s="754"/>
      <c r="C77" s="755"/>
      <c r="D77" s="755"/>
      <c r="E77" s="755"/>
      <c r="F77" s="755"/>
      <c r="G77" s="755"/>
      <c r="H77" s="755"/>
      <c r="I77" s="756"/>
      <c r="J77" s="755"/>
      <c r="K77" s="755"/>
      <c r="L77" s="755"/>
    </row>
    <row r="78" spans="1:12" ht="15.75" customHeight="1">
      <c r="A78" s="754"/>
      <c r="B78" s="754"/>
      <c r="C78" s="755"/>
      <c r="D78" s="755"/>
      <c r="E78" s="755"/>
      <c r="F78" s="755"/>
      <c r="G78" s="755"/>
      <c r="H78" s="755"/>
      <c r="I78" s="756"/>
      <c r="J78" s="755"/>
      <c r="K78" s="755"/>
      <c r="L78" s="755"/>
    </row>
    <row r="79" spans="1:12" ht="15.75" customHeight="1">
      <c r="A79" s="754"/>
      <c r="B79" s="754"/>
      <c r="C79" s="755"/>
      <c r="D79" s="755"/>
      <c r="E79" s="755"/>
      <c r="F79" s="755"/>
      <c r="G79" s="755"/>
      <c r="H79" s="755"/>
      <c r="I79" s="756"/>
      <c r="J79" s="755"/>
      <c r="K79" s="755"/>
      <c r="L79" s="755"/>
    </row>
    <row r="80" spans="1:12" ht="15.75" customHeight="1">
      <c r="A80" s="754"/>
      <c r="B80" s="754"/>
      <c r="C80" s="755"/>
      <c r="D80" s="755"/>
      <c r="E80" s="755"/>
      <c r="F80" s="755"/>
      <c r="G80" s="755"/>
      <c r="H80" s="755"/>
      <c r="I80" s="756"/>
      <c r="J80" s="755"/>
      <c r="K80" s="755"/>
      <c r="L80" s="755"/>
    </row>
    <row r="81" spans="1:12" ht="15.75" customHeight="1">
      <c r="A81" s="754"/>
      <c r="B81" s="754"/>
      <c r="C81" s="755"/>
      <c r="D81" s="755"/>
      <c r="E81" s="755"/>
      <c r="F81" s="755"/>
      <c r="G81" s="755"/>
      <c r="H81" s="755"/>
      <c r="I81" s="756"/>
      <c r="J81" s="755"/>
      <c r="K81" s="755"/>
      <c r="L81" s="755"/>
    </row>
    <row r="82" spans="1:12" ht="15.75" customHeight="1">
      <c r="A82" s="754"/>
      <c r="B82" s="754"/>
      <c r="C82" s="755"/>
      <c r="D82" s="755"/>
      <c r="E82" s="755"/>
      <c r="F82" s="755"/>
      <c r="G82" s="755"/>
      <c r="H82" s="755"/>
      <c r="I82" s="756"/>
      <c r="J82" s="755"/>
      <c r="K82" s="755"/>
      <c r="L82" s="755"/>
    </row>
    <row r="83" spans="1:12" ht="15.75" customHeight="1">
      <c r="A83" s="754"/>
      <c r="B83" s="754"/>
      <c r="C83" s="755"/>
      <c r="D83" s="755"/>
      <c r="E83" s="755"/>
      <c r="F83" s="755"/>
      <c r="G83" s="755"/>
      <c r="H83" s="755"/>
      <c r="I83" s="756"/>
      <c r="J83" s="755"/>
      <c r="K83" s="755"/>
      <c r="L83" s="755"/>
    </row>
    <row r="84" spans="1:12" ht="15.75" customHeight="1">
      <c r="A84" s="754"/>
      <c r="B84" s="754"/>
      <c r="C84" s="755"/>
      <c r="D84" s="755"/>
      <c r="E84" s="755"/>
      <c r="F84" s="755"/>
      <c r="G84" s="755"/>
      <c r="H84" s="755"/>
      <c r="I84" s="756"/>
      <c r="J84" s="755"/>
      <c r="K84" s="755"/>
      <c r="L84" s="755"/>
    </row>
    <row r="85" spans="1:12" ht="15.75" customHeight="1">
      <c r="A85" s="754"/>
      <c r="B85" s="754"/>
      <c r="C85" s="755"/>
      <c r="D85" s="755"/>
      <c r="E85" s="755"/>
      <c r="F85" s="755"/>
      <c r="G85" s="755"/>
      <c r="H85" s="755"/>
      <c r="I85" s="756"/>
      <c r="J85" s="755"/>
      <c r="K85" s="755"/>
      <c r="L85" s="755"/>
    </row>
    <row r="86" spans="1:12" ht="15.75" customHeight="1">
      <c r="A86" s="754"/>
      <c r="B86" s="754"/>
      <c r="C86" s="755"/>
      <c r="D86" s="755"/>
      <c r="E86" s="755"/>
      <c r="F86" s="755"/>
      <c r="G86" s="755"/>
      <c r="H86" s="755"/>
      <c r="I86" s="756"/>
      <c r="J86" s="755"/>
      <c r="K86" s="755"/>
      <c r="L86" s="755"/>
    </row>
    <row r="87" spans="1:12" ht="15.75" customHeight="1">
      <c r="A87" s="754"/>
      <c r="B87" s="754"/>
      <c r="C87" s="755"/>
      <c r="D87" s="755"/>
      <c r="E87" s="755"/>
      <c r="F87" s="755"/>
      <c r="G87" s="755"/>
      <c r="H87" s="755"/>
      <c r="I87" s="756"/>
      <c r="J87" s="755"/>
      <c r="K87" s="755"/>
      <c r="L87" s="755"/>
    </row>
    <row r="88" spans="1:12" ht="15.75" customHeight="1">
      <c r="A88" s="754"/>
      <c r="B88" s="754"/>
      <c r="C88" s="755"/>
      <c r="D88" s="755"/>
      <c r="E88" s="755"/>
      <c r="F88" s="755"/>
      <c r="G88" s="755"/>
      <c r="H88" s="755"/>
      <c r="I88" s="756"/>
      <c r="J88" s="755"/>
      <c r="K88" s="755"/>
      <c r="L88" s="755"/>
    </row>
    <row r="89" spans="1:12" ht="15.75" customHeight="1">
      <c r="A89" s="754"/>
      <c r="B89" s="754"/>
      <c r="C89" s="755"/>
      <c r="D89" s="755"/>
      <c r="E89" s="755"/>
      <c r="F89" s="755"/>
      <c r="G89" s="755"/>
      <c r="H89" s="755"/>
      <c r="I89" s="756"/>
      <c r="J89" s="755"/>
      <c r="K89" s="755"/>
      <c r="L89" s="755"/>
    </row>
    <row r="90" spans="1:12" ht="15.75" customHeight="1">
      <c r="A90" s="754"/>
      <c r="B90" s="754"/>
      <c r="C90" s="755"/>
      <c r="D90" s="755"/>
      <c r="E90" s="755"/>
      <c r="F90" s="755"/>
      <c r="G90" s="755"/>
      <c r="H90" s="755"/>
      <c r="I90" s="756"/>
      <c r="J90" s="755"/>
      <c r="K90" s="755"/>
      <c r="L90" s="755"/>
    </row>
    <row r="91" spans="1:12" ht="15.75" customHeight="1">
      <c r="A91" s="754"/>
      <c r="B91" s="754"/>
      <c r="C91" s="755"/>
      <c r="D91" s="755"/>
      <c r="E91" s="755"/>
      <c r="F91" s="755"/>
      <c r="G91" s="755"/>
      <c r="H91" s="755"/>
      <c r="I91" s="756"/>
      <c r="J91" s="755"/>
      <c r="K91" s="755"/>
      <c r="L91" s="755"/>
    </row>
    <row r="92" spans="1:12" ht="15.75" customHeight="1">
      <c r="A92" s="754"/>
      <c r="B92" s="754"/>
      <c r="C92" s="755"/>
      <c r="D92" s="755"/>
      <c r="E92" s="755"/>
      <c r="F92" s="755"/>
      <c r="G92" s="755"/>
      <c r="H92" s="755"/>
      <c r="I92" s="756"/>
      <c r="J92" s="755"/>
      <c r="K92" s="755"/>
      <c r="L92" s="755"/>
    </row>
    <row r="93" spans="1:12" ht="15.75" customHeight="1">
      <c r="A93" s="754"/>
      <c r="B93" s="754"/>
      <c r="C93" s="755"/>
      <c r="D93" s="755"/>
      <c r="E93" s="755"/>
      <c r="F93" s="755"/>
      <c r="G93" s="755"/>
      <c r="H93" s="755"/>
      <c r="I93" s="756"/>
      <c r="J93" s="755"/>
      <c r="K93" s="755"/>
      <c r="L93" s="755"/>
    </row>
    <row r="94" spans="1:12" ht="15.75" customHeight="1">
      <c r="A94" s="754"/>
      <c r="B94" s="754"/>
      <c r="C94" s="755"/>
      <c r="D94" s="755"/>
      <c r="E94" s="755"/>
      <c r="F94" s="755"/>
      <c r="G94" s="755"/>
      <c r="H94" s="755"/>
      <c r="I94" s="756"/>
      <c r="J94" s="755"/>
      <c r="K94" s="755"/>
      <c r="L94" s="755"/>
    </row>
    <row r="95" spans="1:12" ht="15.75" customHeight="1">
      <c r="A95" s="754"/>
      <c r="B95" s="754"/>
      <c r="C95" s="755"/>
      <c r="D95" s="755"/>
      <c r="E95" s="755"/>
      <c r="F95" s="755"/>
      <c r="G95" s="755"/>
      <c r="H95" s="755"/>
      <c r="I95" s="756"/>
      <c r="J95" s="755"/>
      <c r="K95" s="755"/>
      <c r="L95" s="755"/>
    </row>
    <row r="96" spans="1:12" ht="15.75" customHeight="1">
      <c r="A96" s="754"/>
      <c r="B96" s="754"/>
      <c r="C96" s="755"/>
      <c r="D96" s="755"/>
      <c r="E96" s="755"/>
      <c r="F96" s="755"/>
      <c r="G96" s="755"/>
      <c r="H96" s="755"/>
      <c r="I96" s="756"/>
      <c r="J96" s="755"/>
      <c r="K96" s="755"/>
      <c r="L96" s="755"/>
    </row>
    <row r="97" spans="1:12" ht="15.75" customHeight="1">
      <c r="A97" s="754"/>
      <c r="B97" s="754"/>
      <c r="C97" s="755"/>
      <c r="D97" s="755"/>
      <c r="E97" s="755"/>
      <c r="F97" s="755"/>
      <c r="G97" s="755"/>
      <c r="H97" s="755"/>
      <c r="I97" s="756"/>
      <c r="J97" s="755"/>
      <c r="K97" s="755"/>
      <c r="L97" s="755"/>
    </row>
    <row r="98" spans="1:12" ht="15.75" customHeight="1">
      <c r="A98" s="754"/>
      <c r="B98" s="754"/>
      <c r="C98" s="755"/>
      <c r="D98" s="755"/>
      <c r="E98" s="755"/>
      <c r="F98" s="755"/>
      <c r="G98" s="755"/>
      <c r="H98" s="755"/>
      <c r="I98" s="756"/>
      <c r="J98" s="755"/>
      <c r="K98" s="755"/>
      <c r="L98" s="755"/>
    </row>
    <row r="99" spans="1:12" ht="15.75" customHeight="1">
      <c r="A99" s="754"/>
      <c r="B99" s="754"/>
      <c r="C99" s="755"/>
      <c r="D99" s="755"/>
      <c r="E99" s="755"/>
      <c r="F99" s="755"/>
      <c r="G99" s="755"/>
      <c r="H99" s="755"/>
      <c r="I99" s="756"/>
      <c r="J99" s="755"/>
      <c r="K99" s="755"/>
      <c r="L99" s="755"/>
    </row>
    <row r="100" spans="1:12" ht="15.75" customHeight="1">
      <c r="A100" s="754"/>
      <c r="B100" s="754"/>
      <c r="C100" s="755"/>
      <c r="D100" s="755"/>
      <c r="E100" s="755"/>
      <c r="F100" s="755"/>
      <c r="G100" s="755"/>
      <c r="H100" s="755"/>
      <c r="I100" s="756"/>
      <c r="J100" s="755"/>
      <c r="K100" s="755"/>
      <c r="L100" s="755"/>
    </row>
    <row r="101" spans="1:12" ht="15.75" customHeight="1">
      <c r="A101" s="754"/>
      <c r="B101" s="754"/>
      <c r="C101" s="755"/>
      <c r="D101" s="755"/>
      <c r="E101" s="755"/>
      <c r="F101" s="755"/>
      <c r="G101" s="755"/>
      <c r="H101" s="755"/>
      <c r="I101" s="756"/>
      <c r="J101" s="755"/>
      <c r="K101" s="755"/>
      <c r="L101" s="755"/>
    </row>
    <row r="102" spans="1:12" ht="15.75" customHeight="1">
      <c r="A102" s="754"/>
      <c r="B102" s="754"/>
      <c r="C102" s="755"/>
      <c r="D102" s="755"/>
      <c r="E102" s="755"/>
      <c r="F102" s="755"/>
      <c r="G102" s="755"/>
      <c r="H102" s="755"/>
      <c r="I102" s="756"/>
      <c r="J102" s="755"/>
      <c r="K102" s="755"/>
      <c r="L102" s="755"/>
    </row>
    <row r="103" spans="1:12" ht="15.75" customHeight="1">
      <c r="A103" s="754"/>
      <c r="B103" s="754"/>
      <c r="C103" s="755"/>
      <c r="D103" s="755"/>
      <c r="E103" s="755"/>
      <c r="F103" s="755"/>
      <c r="G103" s="755"/>
      <c r="H103" s="755"/>
      <c r="I103" s="756"/>
      <c r="J103" s="755"/>
      <c r="K103" s="755"/>
      <c r="L103" s="755"/>
    </row>
    <row r="104" spans="1:12" ht="15.75" customHeight="1">
      <c r="A104" s="754"/>
      <c r="B104" s="754"/>
      <c r="C104" s="755"/>
      <c r="D104" s="755"/>
      <c r="E104" s="755"/>
      <c r="F104" s="755"/>
      <c r="G104" s="755"/>
      <c r="H104" s="755"/>
      <c r="I104" s="756"/>
      <c r="J104" s="755"/>
      <c r="K104" s="755"/>
      <c r="L104" s="755"/>
    </row>
    <row r="105" spans="1:12" ht="15.75" customHeight="1">
      <c r="A105" s="754"/>
      <c r="B105" s="754"/>
      <c r="C105" s="755"/>
      <c r="D105" s="755"/>
      <c r="E105" s="755"/>
      <c r="F105" s="755"/>
      <c r="G105" s="755"/>
      <c r="H105" s="755"/>
      <c r="I105" s="756"/>
      <c r="J105" s="755"/>
      <c r="K105" s="755"/>
      <c r="L105" s="755"/>
    </row>
    <row r="106" spans="1:12" ht="15.75" customHeight="1">
      <c r="A106" s="754"/>
      <c r="B106" s="754"/>
      <c r="C106" s="755"/>
      <c r="D106" s="755"/>
      <c r="E106" s="755"/>
      <c r="F106" s="755"/>
      <c r="G106" s="755"/>
      <c r="H106" s="755"/>
      <c r="I106" s="756"/>
      <c r="J106" s="755"/>
      <c r="K106" s="755"/>
      <c r="L106" s="755"/>
    </row>
    <row r="107" spans="1:12" ht="15.75" customHeight="1">
      <c r="A107" s="754"/>
      <c r="B107" s="754"/>
      <c r="C107" s="755"/>
      <c r="D107" s="755"/>
      <c r="E107" s="755"/>
      <c r="F107" s="755"/>
      <c r="G107" s="755"/>
      <c r="H107" s="755"/>
      <c r="I107" s="756"/>
      <c r="J107" s="755"/>
      <c r="K107" s="755"/>
      <c r="L107" s="755"/>
    </row>
    <row r="108" spans="1:12" ht="15.75" customHeight="1">
      <c r="A108" s="754"/>
      <c r="B108" s="754"/>
      <c r="C108" s="755"/>
      <c r="D108" s="755"/>
      <c r="E108" s="755"/>
      <c r="F108" s="755"/>
      <c r="G108" s="755"/>
      <c r="H108" s="755"/>
      <c r="I108" s="756"/>
      <c r="J108" s="755"/>
      <c r="K108" s="755"/>
      <c r="L108" s="755"/>
    </row>
    <row r="109" spans="1:12" ht="15.75" customHeight="1">
      <c r="A109" s="754"/>
      <c r="B109" s="754"/>
      <c r="C109" s="755"/>
      <c r="D109" s="755"/>
      <c r="E109" s="755"/>
      <c r="F109" s="755"/>
      <c r="G109" s="755"/>
      <c r="H109" s="755"/>
      <c r="I109" s="756"/>
      <c r="J109" s="755"/>
      <c r="K109" s="755"/>
      <c r="L109" s="755"/>
    </row>
    <row r="110" spans="1:12" ht="15.75" customHeight="1">
      <c r="A110" s="754"/>
      <c r="B110" s="754"/>
      <c r="C110" s="755"/>
      <c r="D110" s="755"/>
      <c r="E110" s="755"/>
      <c r="F110" s="755"/>
      <c r="G110" s="755"/>
      <c r="H110" s="755"/>
      <c r="I110" s="756"/>
      <c r="J110" s="755"/>
      <c r="K110" s="755"/>
      <c r="L110" s="755"/>
    </row>
    <row r="111" spans="1:12" ht="15.75" customHeight="1">
      <c r="A111" s="754"/>
      <c r="B111" s="754"/>
      <c r="C111" s="755"/>
      <c r="D111" s="755"/>
      <c r="E111" s="755"/>
      <c r="F111" s="755"/>
      <c r="G111" s="755"/>
      <c r="H111" s="755"/>
      <c r="I111" s="756"/>
      <c r="J111" s="755"/>
      <c r="K111" s="755"/>
      <c r="L111" s="755"/>
    </row>
    <row r="112" spans="1:12" ht="15.75" customHeight="1">
      <c r="A112" s="754"/>
      <c r="B112" s="754"/>
      <c r="C112" s="755"/>
      <c r="D112" s="755"/>
      <c r="E112" s="755"/>
      <c r="F112" s="755"/>
      <c r="G112" s="755"/>
      <c r="H112" s="755"/>
      <c r="I112" s="756"/>
      <c r="J112" s="755"/>
      <c r="K112" s="755"/>
      <c r="L112" s="755"/>
    </row>
    <row r="113" spans="1:12" ht="15.75" customHeight="1">
      <c r="A113" s="754"/>
      <c r="B113" s="754"/>
      <c r="C113" s="755"/>
      <c r="D113" s="755"/>
      <c r="E113" s="755"/>
      <c r="F113" s="755"/>
      <c r="G113" s="755"/>
      <c r="H113" s="755"/>
      <c r="I113" s="756"/>
      <c r="J113" s="755"/>
      <c r="K113" s="755"/>
      <c r="L113" s="755"/>
    </row>
    <row r="114" spans="1:12" ht="15.75" customHeight="1">
      <c r="A114" s="754"/>
      <c r="B114" s="754"/>
      <c r="C114" s="755"/>
      <c r="D114" s="755"/>
      <c r="E114" s="755"/>
      <c r="F114" s="755"/>
      <c r="G114" s="755"/>
      <c r="H114" s="755"/>
      <c r="I114" s="756"/>
      <c r="J114" s="755"/>
      <c r="K114" s="755"/>
      <c r="L114" s="755"/>
    </row>
    <row r="115" spans="1:12" ht="15.75" customHeight="1">
      <c r="A115" s="754"/>
      <c r="B115" s="754"/>
      <c r="C115" s="755"/>
      <c r="D115" s="755"/>
      <c r="E115" s="755"/>
      <c r="F115" s="755"/>
      <c r="G115" s="755"/>
      <c r="H115" s="755"/>
      <c r="I115" s="756"/>
      <c r="J115" s="755"/>
      <c r="K115" s="755"/>
      <c r="L115" s="755"/>
    </row>
    <row r="116" spans="1:12" ht="15.75" customHeight="1">
      <c r="A116" s="754"/>
      <c r="B116" s="754"/>
      <c r="C116" s="755"/>
      <c r="D116" s="755"/>
      <c r="E116" s="755"/>
      <c r="F116" s="755"/>
      <c r="G116" s="755"/>
      <c r="H116" s="755"/>
      <c r="I116" s="756"/>
      <c r="J116" s="755"/>
      <c r="K116" s="755"/>
      <c r="L116" s="755"/>
    </row>
    <row r="117" spans="1:12" ht="15.75" customHeight="1">
      <c r="A117" s="754"/>
      <c r="B117" s="754"/>
      <c r="C117" s="755"/>
      <c r="D117" s="755"/>
      <c r="E117" s="755"/>
      <c r="F117" s="755"/>
      <c r="G117" s="755"/>
      <c r="H117" s="755"/>
      <c r="I117" s="756"/>
      <c r="J117" s="755"/>
      <c r="K117" s="755"/>
      <c r="L117" s="755"/>
    </row>
    <row r="118" spans="1:12" ht="15.75" customHeight="1">
      <c r="A118" s="754"/>
      <c r="B118" s="754"/>
      <c r="C118" s="755"/>
      <c r="D118" s="755"/>
      <c r="E118" s="755"/>
      <c r="F118" s="755"/>
      <c r="G118" s="755"/>
      <c r="H118" s="755"/>
      <c r="I118" s="756"/>
      <c r="J118" s="755"/>
      <c r="K118" s="755"/>
      <c r="L118" s="755"/>
    </row>
    <row r="119" spans="1:12" ht="15.75" customHeight="1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 ht="15.75" customHeight="1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 ht="15.75" customHeight="1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 ht="15.75" customHeight="1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 ht="15.75" customHeight="1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 ht="15.75" customHeight="1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 ht="15.75" customHeight="1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 ht="15.75" customHeight="1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 ht="15.75" customHeight="1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 ht="15.75" customHeight="1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 ht="15.75" customHeight="1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 ht="15.75" customHeight="1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 ht="15.75" customHeight="1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 ht="15.75" customHeight="1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8"/>
      <c r="B218" s="758"/>
      <c r="C218" s="758"/>
      <c r="D218" s="758"/>
      <c r="E218" s="758"/>
      <c r="F218" s="758"/>
      <c r="G218" s="758"/>
      <c r="H218" s="758"/>
      <c r="I218" s="758"/>
      <c r="J218" s="758"/>
      <c r="K218" s="758"/>
      <c r="L218" s="758"/>
    </row>
    <row r="219" spans="1:12" ht="15.75" customHeight="1">
      <c r="A219" s="758"/>
      <c r="B219" s="758"/>
      <c r="C219" s="758"/>
      <c r="D219" s="758"/>
      <c r="E219" s="758"/>
      <c r="F219" s="758"/>
      <c r="G219" s="758"/>
      <c r="H219" s="758"/>
      <c r="I219" s="758"/>
      <c r="J219" s="758"/>
      <c r="K219" s="758"/>
      <c r="L219" s="758"/>
    </row>
    <row r="220" spans="1:12" ht="15.75" customHeight="1">
      <c r="A220" s="758"/>
      <c r="B220" s="758"/>
      <c r="C220" s="758"/>
      <c r="D220" s="758"/>
      <c r="E220" s="758"/>
      <c r="F220" s="758"/>
      <c r="G220" s="758"/>
      <c r="H220" s="758"/>
      <c r="I220" s="758"/>
      <c r="J220" s="758"/>
      <c r="K220" s="758"/>
      <c r="L220" s="758"/>
    </row>
    <row r="221" spans="1:12" ht="15.75" customHeight="1">
      <c r="A221" s="758"/>
      <c r="B221" s="758"/>
      <c r="C221" s="758"/>
      <c r="D221" s="758"/>
      <c r="E221" s="758"/>
      <c r="F221" s="758"/>
      <c r="G221" s="758"/>
      <c r="H221" s="758"/>
      <c r="I221" s="758"/>
      <c r="J221" s="758"/>
      <c r="K221" s="758"/>
      <c r="L221" s="758"/>
    </row>
    <row r="222" spans="1:12" ht="15.75" customHeight="1">
      <c r="A222" s="758"/>
      <c r="B222" s="758"/>
      <c r="C222" s="758"/>
      <c r="D222" s="758"/>
      <c r="E222" s="758"/>
      <c r="F222" s="758"/>
      <c r="G222" s="758"/>
      <c r="H222" s="758"/>
      <c r="I222" s="758"/>
      <c r="J222" s="758"/>
      <c r="K222" s="758"/>
      <c r="L222" s="758"/>
    </row>
    <row r="223" spans="1:12" ht="15.75" customHeight="1">
      <c r="A223" s="758"/>
      <c r="B223" s="758"/>
      <c r="C223" s="758"/>
      <c r="D223" s="758"/>
      <c r="E223" s="758"/>
      <c r="F223" s="758"/>
      <c r="G223" s="758"/>
      <c r="H223" s="758"/>
      <c r="I223" s="758"/>
      <c r="J223" s="758"/>
      <c r="K223" s="758"/>
      <c r="L223" s="758"/>
    </row>
    <row r="224" spans="1:12" ht="15.75" customHeight="1">
      <c r="A224" s="758"/>
      <c r="B224" s="758"/>
      <c r="C224" s="758"/>
      <c r="D224" s="758"/>
      <c r="E224" s="758"/>
      <c r="F224" s="758"/>
      <c r="G224" s="758"/>
      <c r="H224" s="758"/>
      <c r="I224" s="758"/>
      <c r="J224" s="758"/>
      <c r="K224" s="758"/>
      <c r="L224" s="758"/>
    </row>
    <row r="225" spans="1:12" ht="15.75" customHeight="1">
      <c r="A225" s="758"/>
      <c r="B225" s="758"/>
      <c r="C225" s="758"/>
      <c r="D225" s="758"/>
      <c r="E225" s="758"/>
      <c r="F225" s="758"/>
      <c r="G225" s="758"/>
      <c r="H225" s="758"/>
      <c r="I225" s="758"/>
      <c r="J225" s="758"/>
      <c r="K225" s="758"/>
      <c r="L225" s="758"/>
    </row>
    <row r="226" spans="1:12" ht="15.75" customHeight="1">
      <c r="A226" s="758"/>
      <c r="B226" s="758"/>
      <c r="C226" s="758"/>
      <c r="D226" s="758"/>
      <c r="E226" s="758"/>
      <c r="F226" s="758"/>
      <c r="G226" s="758"/>
      <c r="H226" s="758"/>
      <c r="I226" s="758"/>
      <c r="J226" s="758"/>
      <c r="K226" s="758"/>
      <c r="L226" s="758"/>
    </row>
    <row r="227" spans="1:12" ht="15.75" customHeight="1">
      <c r="A227" s="758"/>
      <c r="B227" s="758"/>
      <c r="C227" s="758"/>
      <c r="D227" s="758"/>
      <c r="E227" s="758"/>
      <c r="F227" s="758"/>
      <c r="G227" s="758"/>
      <c r="H227" s="758"/>
      <c r="I227" s="758"/>
      <c r="J227" s="758"/>
      <c r="K227" s="758"/>
      <c r="L227" s="758"/>
    </row>
    <row r="228" spans="1:12" ht="15.75" customHeight="1">
      <c r="A228" s="758"/>
      <c r="B228" s="758"/>
      <c r="C228" s="758"/>
      <c r="D228" s="758"/>
      <c r="E228" s="758"/>
      <c r="F228" s="758"/>
      <c r="G228" s="758"/>
      <c r="H228" s="758"/>
      <c r="I228" s="758"/>
      <c r="J228" s="758"/>
      <c r="K228" s="758"/>
      <c r="L228" s="758"/>
    </row>
    <row r="229" spans="1:12" ht="15.75" customHeight="1">
      <c r="A229" s="758"/>
      <c r="B229" s="758"/>
      <c r="C229" s="758"/>
      <c r="D229" s="758"/>
      <c r="E229" s="758"/>
      <c r="F229" s="758"/>
      <c r="G229" s="758"/>
      <c r="H229" s="758"/>
      <c r="I229" s="758"/>
      <c r="J229" s="758"/>
      <c r="K229" s="758"/>
      <c r="L229" s="758"/>
    </row>
    <row r="230" spans="1:12" ht="15.75" customHeight="1">
      <c r="A230" s="758"/>
      <c r="B230" s="758"/>
      <c r="C230" s="758"/>
      <c r="D230" s="758"/>
      <c r="E230" s="758"/>
      <c r="F230" s="758"/>
      <c r="G230" s="758"/>
      <c r="H230" s="758"/>
      <c r="I230" s="758"/>
      <c r="J230" s="758"/>
      <c r="K230" s="758"/>
      <c r="L230" s="758"/>
    </row>
    <row r="231" spans="1:12" ht="15.75" customHeight="1">
      <c r="A231" s="758"/>
      <c r="B231" s="758"/>
      <c r="C231" s="758"/>
      <c r="D231" s="758"/>
      <c r="E231" s="758"/>
      <c r="F231" s="758"/>
      <c r="G231" s="758"/>
      <c r="H231" s="758"/>
      <c r="I231" s="758"/>
      <c r="J231" s="758"/>
      <c r="K231" s="758"/>
      <c r="L231" s="758"/>
    </row>
    <row r="232" spans="1:12" ht="15.75" customHeight="1">
      <c r="A232" s="758"/>
      <c r="B232" s="758"/>
      <c r="C232" s="758"/>
      <c r="D232" s="758"/>
      <c r="E232" s="758"/>
      <c r="F232" s="758"/>
      <c r="G232" s="758"/>
      <c r="H232" s="758"/>
      <c r="I232" s="758"/>
      <c r="J232" s="758"/>
      <c r="K232" s="758"/>
      <c r="L232" s="758"/>
    </row>
    <row r="233" spans="1:12" ht="15.75" customHeight="1">
      <c r="A233" s="758"/>
      <c r="B233" s="758"/>
      <c r="C233" s="758"/>
      <c r="D233" s="758"/>
      <c r="E233" s="758"/>
      <c r="F233" s="758"/>
      <c r="G233" s="758"/>
      <c r="H233" s="758"/>
      <c r="I233" s="758"/>
      <c r="J233" s="758"/>
      <c r="K233" s="758"/>
      <c r="L233" s="758"/>
    </row>
    <row r="234" spans="1:12" ht="15.75" customHeight="1">
      <c r="A234" s="758"/>
      <c r="B234" s="758"/>
      <c r="C234" s="758"/>
      <c r="D234" s="758"/>
      <c r="E234" s="758"/>
      <c r="F234" s="758"/>
      <c r="G234" s="758"/>
      <c r="H234" s="758"/>
      <c r="I234" s="758"/>
      <c r="J234" s="758"/>
      <c r="K234" s="758"/>
      <c r="L234" s="758"/>
    </row>
    <row r="235" spans="1:12" ht="15.75" customHeight="1">
      <c r="A235" s="758"/>
      <c r="B235" s="758"/>
      <c r="C235" s="758"/>
      <c r="D235" s="758"/>
      <c r="E235" s="758"/>
      <c r="F235" s="758"/>
      <c r="G235" s="758"/>
      <c r="H235" s="758"/>
      <c r="I235" s="758"/>
      <c r="J235" s="758"/>
      <c r="K235" s="758"/>
      <c r="L235" s="758"/>
    </row>
    <row r="236" spans="1:12" ht="15.75" customHeight="1">
      <c r="A236" s="758"/>
      <c r="B236" s="758"/>
      <c r="C236" s="758"/>
      <c r="D236" s="758"/>
      <c r="E236" s="758"/>
      <c r="F236" s="758"/>
      <c r="G236" s="758"/>
      <c r="H236" s="758"/>
      <c r="I236" s="758"/>
      <c r="J236" s="758"/>
      <c r="K236" s="758"/>
      <c r="L236" s="758"/>
    </row>
    <row r="237" spans="1:12" ht="15.75" customHeight="1">
      <c r="A237" s="758"/>
      <c r="B237" s="758"/>
      <c r="C237" s="758"/>
      <c r="D237" s="758"/>
      <c r="E237" s="758"/>
      <c r="F237" s="758"/>
      <c r="G237" s="758"/>
      <c r="H237" s="758"/>
      <c r="I237" s="758"/>
      <c r="J237" s="758"/>
      <c r="K237" s="758"/>
      <c r="L237" s="758"/>
    </row>
    <row r="238" spans="1:12" ht="15.75" customHeight="1">
      <c r="A238" s="758"/>
      <c r="B238" s="758"/>
      <c r="C238" s="758"/>
      <c r="D238" s="758"/>
      <c r="E238" s="758"/>
      <c r="F238" s="758"/>
      <c r="G238" s="758"/>
      <c r="H238" s="758"/>
      <c r="I238" s="758"/>
      <c r="J238" s="758"/>
      <c r="K238" s="758"/>
      <c r="L238" s="758"/>
    </row>
    <row r="239" spans="1:12" ht="15.75" customHeight="1">
      <c r="A239" s="758"/>
      <c r="B239" s="758"/>
      <c r="C239" s="758"/>
      <c r="D239" s="758"/>
      <c r="E239" s="758"/>
      <c r="F239" s="758"/>
      <c r="G239" s="758"/>
      <c r="H239" s="758"/>
      <c r="I239" s="758"/>
      <c r="J239" s="758"/>
      <c r="K239" s="758"/>
      <c r="L239" s="758"/>
    </row>
    <row r="240" spans="1:12" ht="15.75" customHeight="1">
      <c r="A240" s="758"/>
      <c r="B240" s="758"/>
      <c r="C240" s="758"/>
      <c r="D240" s="758"/>
      <c r="E240" s="758"/>
      <c r="F240" s="758"/>
      <c r="G240" s="758"/>
      <c r="H240" s="758"/>
      <c r="I240" s="758"/>
      <c r="J240" s="758"/>
      <c r="K240" s="758"/>
      <c r="L240" s="758"/>
    </row>
    <row r="241" spans="1:12" ht="15.75" customHeight="1">
      <c r="A241" s="758"/>
      <c r="B241" s="758"/>
      <c r="C241" s="758"/>
      <c r="D241" s="758"/>
      <c r="E241" s="758"/>
      <c r="F241" s="758"/>
      <c r="G241" s="758"/>
      <c r="H241" s="758"/>
      <c r="I241" s="758"/>
      <c r="J241" s="758"/>
      <c r="K241" s="758"/>
      <c r="L241" s="758"/>
    </row>
    <row r="242" spans="1:12" ht="15.75" customHeight="1">
      <c r="A242" s="758"/>
      <c r="B242" s="758"/>
      <c r="C242" s="758"/>
      <c r="D242" s="758"/>
      <c r="E242" s="758"/>
      <c r="F242" s="758"/>
      <c r="G242" s="758"/>
      <c r="H242" s="758"/>
      <c r="I242" s="758"/>
      <c r="J242" s="758"/>
      <c r="K242" s="758"/>
      <c r="L242" s="758"/>
    </row>
    <row r="243" spans="1:12" ht="15.75" customHeight="1">
      <c r="A243" s="758"/>
      <c r="B243" s="758"/>
      <c r="C243" s="758"/>
      <c r="D243" s="758"/>
      <c r="E243" s="758"/>
      <c r="F243" s="758"/>
      <c r="G243" s="758"/>
      <c r="H243" s="758"/>
      <c r="I243" s="758"/>
      <c r="J243" s="758"/>
      <c r="K243" s="758"/>
      <c r="L243" s="758"/>
    </row>
    <row r="244" spans="1:12" ht="15.75" customHeight="1">
      <c r="A244" s="758"/>
      <c r="B244" s="758"/>
      <c r="C244" s="758"/>
      <c r="D244" s="758"/>
      <c r="E244" s="758"/>
      <c r="F244" s="758"/>
      <c r="G244" s="758"/>
      <c r="H244" s="758"/>
      <c r="I244" s="758"/>
      <c r="J244" s="758"/>
      <c r="K244" s="758"/>
      <c r="L244" s="758"/>
    </row>
    <row r="245" spans="1:12" ht="15.75" customHeight="1">
      <c r="A245" s="758"/>
      <c r="B245" s="758"/>
      <c r="C245" s="758"/>
      <c r="D245" s="758"/>
      <c r="E245" s="758"/>
      <c r="F245" s="758"/>
      <c r="G245" s="758"/>
      <c r="H245" s="758"/>
      <c r="I245" s="758"/>
      <c r="J245" s="758"/>
      <c r="K245" s="758"/>
      <c r="L245" s="758"/>
    </row>
    <row r="246" spans="1:12" ht="15.75" customHeight="1">
      <c r="A246" s="758"/>
      <c r="B246" s="758"/>
      <c r="C246" s="758"/>
      <c r="D246" s="758"/>
      <c r="E246" s="758"/>
      <c r="F246" s="758"/>
      <c r="G246" s="758"/>
      <c r="H246" s="758"/>
      <c r="I246" s="758"/>
      <c r="J246" s="758"/>
      <c r="K246" s="758"/>
      <c r="L246" s="758"/>
    </row>
    <row r="247" spans="1:12" ht="15.75" customHeight="1">
      <c r="A247" s="758"/>
      <c r="B247" s="758"/>
      <c r="C247" s="758"/>
      <c r="D247" s="758"/>
      <c r="E247" s="758"/>
      <c r="F247" s="758"/>
      <c r="G247" s="758"/>
      <c r="H247" s="758"/>
      <c r="I247" s="758"/>
      <c r="J247" s="758"/>
      <c r="K247" s="758"/>
      <c r="L247" s="758"/>
    </row>
    <row r="248" spans="1:12" ht="15.75" customHeight="1">
      <c r="A248" s="758"/>
      <c r="B248" s="758"/>
      <c r="C248" s="758"/>
      <c r="D248" s="758"/>
      <c r="E248" s="758"/>
      <c r="F248" s="758"/>
      <c r="G248" s="758"/>
      <c r="H248" s="758"/>
      <c r="I248" s="758"/>
      <c r="J248" s="758"/>
      <c r="K248" s="758"/>
      <c r="L248" s="758"/>
    </row>
    <row r="249" spans="1:12" ht="15.75" customHeight="1">
      <c r="A249" s="758"/>
      <c r="B249" s="758"/>
      <c r="C249" s="758"/>
      <c r="D249" s="758"/>
      <c r="E249" s="758"/>
      <c r="F249" s="758"/>
      <c r="G249" s="758"/>
      <c r="H249" s="758"/>
      <c r="I249" s="758"/>
      <c r="J249" s="758"/>
      <c r="K249" s="758"/>
      <c r="L249" s="758"/>
    </row>
    <row r="250" spans="1:12" ht="15.75" customHeight="1">
      <c r="A250" s="758"/>
      <c r="B250" s="758"/>
      <c r="C250" s="758"/>
      <c r="D250" s="758"/>
      <c r="E250" s="758"/>
      <c r="F250" s="758"/>
      <c r="G250" s="758"/>
      <c r="H250" s="758"/>
      <c r="I250" s="758"/>
      <c r="J250" s="758"/>
      <c r="K250" s="758"/>
      <c r="L250" s="758"/>
    </row>
    <row r="251" spans="1:12" ht="15.75" customHeight="1">
      <c r="A251" s="758"/>
      <c r="B251" s="758"/>
      <c r="C251" s="758"/>
      <c r="D251" s="758"/>
      <c r="E251" s="758"/>
      <c r="F251" s="758"/>
      <c r="G251" s="758"/>
      <c r="H251" s="758"/>
      <c r="I251" s="758"/>
      <c r="J251" s="758"/>
      <c r="K251" s="758"/>
      <c r="L251" s="758"/>
    </row>
    <row r="252" spans="1:12" ht="15.75" customHeight="1">
      <c r="A252" s="758"/>
      <c r="B252" s="758"/>
      <c r="C252" s="758"/>
      <c r="D252" s="758"/>
      <c r="E252" s="758"/>
      <c r="F252" s="758"/>
      <c r="G252" s="758"/>
      <c r="H252" s="758"/>
      <c r="I252" s="758"/>
      <c r="J252" s="758"/>
      <c r="K252" s="758"/>
      <c r="L252" s="758"/>
    </row>
    <row r="253" spans="1:12" ht="15.75" customHeight="1">
      <c r="A253" s="758"/>
      <c r="B253" s="758"/>
      <c r="C253" s="758"/>
      <c r="D253" s="758"/>
      <c r="E253" s="758"/>
      <c r="F253" s="758"/>
      <c r="G253" s="758"/>
      <c r="H253" s="758"/>
      <c r="I253" s="758"/>
      <c r="J253" s="758"/>
      <c r="K253" s="758"/>
      <c r="L253" s="758"/>
    </row>
    <row r="254" spans="1:12" ht="15.75" customHeight="1">
      <c r="A254" s="758"/>
      <c r="B254" s="758"/>
      <c r="C254" s="758"/>
      <c r="D254" s="758"/>
      <c r="E254" s="758"/>
      <c r="F254" s="758"/>
      <c r="G254" s="758"/>
      <c r="H254" s="758"/>
      <c r="I254" s="758"/>
      <c r="J254" s="758"/>
      <c r="K254" s="758"/>
      <c r="L254" s="758"/>
    </row>
    <row r="255" spans="1:12" ht="15.75" customHeight="1">
      <c r="A255" s="758"/>
      <c r="B255" s="758"/>
      <c r="C255" s="758"/>
      <c r="D255" s="758"/>
      <c r="E255" s="758"/>
      <c r="F255" s="758"/>
      <c r="G255" s="758"/>
      <c r="H255" s="758"/>
      <c r="I255" s="758"/>
      <c r="J255" s="758"/>
      <c r="K255" s="758"/>
      <c r="L255" s="758"/>
    </row>
    <row r="256" spans="1:12" ht="15.75" customHeight="1">
      <c r="A256" s="758"/>
      <c r="B256" s="758"/>
      <c r="C256" s="758"/>
      <c r="D256" s="758"/>
      <c r="E256" s="758"/>
      <c r="F256" s="758"/>
      <c r="G256" s="758"/>
      <c r="H256" s="758"/>
      <c r="I256" s="758"/>
      <c r="J256" s="758"/>
      <c r="K256" s="758"/>
      <c r="L256" s="758"/>
    </row>
    <row r="257" spans="1:12" ht="15.75" customHeight="1">
      <c r="A257" s="758"/>
      <c r="B257" s="758"/>
      <c r="C257" s="758"/>
      <c r="D257" s="758"/>
      <c r="E257" s="758"/>
      <c r="F257" s="758"/>
      <c r="G257" s="758"/>
      <c r="H257" s="758"/>
      <c r="I257" s="758"/>
      <c r="J257" s="758"/>
      <c r="K257" s="758"/>
      <c r="L257" s="758"/>
    </row>
    <row r="258" spans="1:12" ht="15.75" customHeight="1">
      <c r="A258" s="758"/>
      <c r="B258" s="758"/>
      <c r="C258" s="758"/>
      <c r="D258" s="758"/>
      <c r="E258" s="758"/>
      <c r="F258" s="758"/>
      <c r="G258" s="758"/>
      <c r="H258" s="758"/>
      <c r="I258" s="758"/>
      <c r="J258" s="758"/>
      <c r="K258" s="758"/>
      <c r="L258" s="758"/>
    </row>
    <row r="259" spans="1:12" ht="15.75" customHeight="1">
      <c r="A259" s="758"/>
      <c r="B259" s="758"/>
      <c r="C259" s="758"/>
      <c r="D259" s="758"/>
      <c r="E259" s="758"/>
      <c r="F259" s="758"/>
      <c r="G259" s="758"/>
      <c r="H259" s="758"/>
      <c r="I259" s="758"/>
      <c r="J259" s="758"/>
      <c r="K259" s="758"/>
      <c r="L259" s="758"/>
    </row>
    <row r="260" spans="1:12" ht="15.75" customHeight="1">
      <c r="A260" s="758"/>
      <c r="B260" s="758"/>
      <c r="C260" s="758"/>
      <c r="D260" s="758"/>
      <c r="E260" s="758"/>
      <c r="F260" s="758"/>
      <c r="G260" s="758"/>
      <c r="H260" s="758"/>
      <c r="I260" s="758"/>
      <c r="J260" s="758"/>
      <c r="K260" s="758"/>
      <c r="L260" s="758"/>
    </row>
    <row r="261" spans="1:12" ht="15.75" customHeight="1">
      <c r="A261" s="758"/>
      <c r="B261" s="758"/>
      <c r="C261" s="758"/>
      <c r="D261" s="758"/>
      <c r="E261" s="758"/>
      <c r="F261" s="758"/>
      <c r="G261" s="758"/>
      <c r="H261" s="758"/>
      <c r="I261" s="758"/>
      <c r="J261" s="758"/>
      <c r="K261" s="758"/>
      <c r="L261" s="758"/>
    </row>
    <row r="262" spans="1:12" ht="15.75" customHeight="1">
      <c r="A262" s="758"/>
      <c r="B262" s="758"/>
      <c r="C262" s="758"/>
      <c r="D262" s="758"/>
      <c r="E262" s="758"/>
      <c r="F262" s="758"/>
      <c r="G262" s="758"/>
      <c r="H262" s="758"/>
      <c r="I262" s="758"/>
      <c r="J262" s="758"/>
      <c r="K262" s="758"/>
      <c r="L262" s="758"/>
    </row>
    <row r="263" spans="1:12" ht="15.75" customHeight="1">
      <c r="A263" s="758"/>
      <c r="B263" s="758"/>
      <c r="C263" s="758"/>
      <c r="D263" s="758"/>
      <c r="E263" s="758"/>
      <c r="F263" s="758"/>
      <c r="G263" s="758"/>
      <c r="H263" s="758"/>
      <c r="I263" s="758"/>
      <c r="J263" s="758"/>
      <c r="K263" s="758"/>
      <c r="L263" s="758"/>
    </row>
    <row r="264" spans="1:12" ht="15.75" customHeight="1">
      <c r="A264" s="758"/>
      <c r="B264" s="758"/>
      <c r="C264" s="758"/>
      <c r="D264" s="758"/>
      <c r="E264" s="758"/>
      <c r="F264" s="758"/>
      <c r="G264" s="758"/>
      <c r="H264" s="758"/>
      <c r="I264" s="758"/>
      <c r="J264" s="758"/>
      <c r="K264" s="758"/>
      <c r="L264" s="758"/>
    </row>
    <row r="265" spans="1:12" ht="15.75" customHeight="1">
      <c r="A265" s="758"/>
      <c r="B265" s="758"/>
      <c r="C265" s="758"/>
      <c r="D265" s="758"/>
      <c r="E265" s="758"/>
      <c r="F265" s="758"/>
      <c r="G265" s="758"/>
      <c r="H265" s="758"/>
      <c r="I265" s="758"/>
      <c r="J265" s="758"/>
      <c r="K265" s="758"/>
      <c r="L265" s="758"/>
    </row>
    <row r="266" spans="1:12" ht="15.75" customHeight="1">
      <c r="A266" s="758"/>
      <c r="B266" s="758"/>
      <c r="C266" s="758"/>
      <c r="D266" s="758"/>
      <c r="E266" s="758"/>
      <c r="F266" s="758"/>
      <c r="G266" s="758"/>
      <c r="H266" s="758"/>
      <c r="I266" s="758"/>
      <c r="J266" s="758"/>
      <c r="K266" s="758"/>
      <c r="L266" s="758"/>
    </row>
    <row r="267" spans="1:12" ht="15.75" customHeight="1">
      <c r="A267" s="758"/>
      <c r="B267" s="758"/>
      <c r="C267" s="758"/>
      <c r="D267" s="758"/>
      <c r="E267" s="758"/>
      <c r="F267" s="758"/>
      <c r="G267" s="758"/>
      <c r="H267" s="758"/>
      <c r="I267" s="758"/>
      <c r="J267" s="758"/>
      <c r="K267" s="758"/>
      <c r="L267" s="758"/>
    </row>
    <row r="268" spans="1:12" ht="15.75" customHeight="1">
      <c r="A268" s="758"/>
      <c r="B268" s="758"/>
      <c r="C268" s="758"/>
      <c r="D268" s="758"/>
      <c r="E268" s="758"/>
      <c r="F268" s="758"/>
      <c r="G268" s="758"/>
      <c r="H268" s="758"/>
      <c r="I268" s="758"/>
      <c r="J268" s="758"/>
      <c r="K268" s="758"/>
      <c r="L268" s="758"/>
    </row>
    <row r="269" spans="1:12" ht="15.75" customHeight="1">
      <c r="A269" s="758"/>
      <c r="B269" s="758"/>
      <c r="C269" s="758"/>
      <c r="D269" s="758"/>
      <c r="E269" s="758"/>
      <c r="F269" s="758"/>
      <c r="G269" s="758"/>
      <c r="H269" s="758"/>
      <c r="I269" s="758"/>
      <c r="J269" s="758"/>
      <c r="K269" s="758"/>
      <c r="L269" s="758"/>
    </row>
    <row r="270" spans="1:12" ht="15.75" customHeight="1">
      <c r="A270" s="758"/>
      <c r="B270" s="758"/>
      <c r="C270" s="758"/>
      <c r="D270" s="758"/>
      <c r="E270" s="758"/>
      <c r="F270" s="758"/>
      <c r="G270" s="758"/>
      <c r="H270" s="758"/>
      <c r="I270" s="758"/>
      <c r="J270" s="758"/>
      <c r="K270" s="758"/>
      <c r="L270" s="758"/>
    </row>
    <row r="271" spans="1:12" ht="15.75" customHeight="1">
      <c r="A271" s="758"/>
      <c r="B271" s="758"/>
      <c r="C271" s="758"/>
      <c r="D271" s="758"/>
      <c r="E271" s="758"/>
      <c r="F271" s="758"/>
      <c r="G271" s="758"/>
      <c r="H271" s="758"/>
      <c r="I271" s="758"/>
      <c r="J271" s="758"/>
      <c r="K271" s="758"/>
      <c r="L271" s="758"/>
    </row>
    <row r="272" spans="1:12" ht="15.75" customHeight="1">
      <c r="A272" s="758"/>
      <c r="B272" s="758"/>
      <c r="C272" s="758"/>
      <c r="D272" s="758"/>
      <c r="E272" s="758"/>
      <c r="F272" s="758"/>
      <c r="G272" s="758"/>
      <c r="H272" s="758"/>
      <c r="I272" s="758"/>
      <c r="J272" s="758"/>
      <c r="K272" s="758"/>
      <c r="L272" s="758"/>
    </row>
    <row r="273" spans="1:12" ht="15.75" customHeight="1">
      <c r="A273" s="758"/>
      <c r="B273" s="758"/>
      <c r="C273" s="758"/>
      <c r="D273" s="758"/>
      <c r="E273" s="758"/>
      <c r="F273" s="758"/>
      <c r="G273" s="758"/>
      <c r="H273" s="758"/>
      <c r="I273" s="758"/>
      <c r="J273" s="758"/>
      <c r="K273" s="758"/>
      <c r="L273" s="758"/>
    </row>
    <row r="274" spans="1:12" ht="15.75" customHeight="1">
      <c r="A274" s="758"/>
      <c r="B274" s="758"/>
      <c r="C274" s="758"/>
      <c r="D274" s="758"/>
      <c r="E274" s="758"/>
      <c r="F274" s="758"/>
      <c r="G274" s="758"/>
      <c r="H274" s="758"/>
      <c r="I274" s="758"/>
      <c r="J274" s="758"/>
      <c r="K274" s="758"/>
      <c r="L274" s="758"/>
    </row>
    <row r="275" spans="1:12" ht="15.75" customHeight="1">
      <c r="A275" s="758"/>
      <c r="B275" s="758"/>
      <c r="C275" s="758"/>
      <c r="D275" s="758"/>
      <c r="E275" s="758"/>
      <c r="F275" s="758"/>
      <c r="G275" s="758"/>
      <c r="H275" s="758"/>
      <c r="I275" s="758"/>
      <c r="J275" s="758"/>
      <c r="K275" s="758"/>
      <c r="L275" s="758"/>
    </row>
    <row r="276" spans="1:12" ht="15.75" customHeight="1">
      <c r="A276" s="758"/>
      <c r="B276" s="758"/>
      <c r="C276" s="758"/>
      <c r="D276" s="758"/>
      <c r="E276" s="758"/>
      <c r="F276" s="758"/>
      <c r="G276" s="758"/>
      <c r="H276" s="758"/>
      <c r="I276" s="758"/>
      <c r="J276" s="758"/>
      <c r="K276" s="758"/>
      <c r="L276" s="758"/>
    </row>
    <row r="277" spans="1:12" ht="15.75" customHeight="1">
      <c r="A277" s="758"/>
      <c r="B277" s="758"/>
      <c r="C277" s="758"/>
      <c r="D277" s="758"/>
      <c r="E277" s="758"/>
      <c r="F277" s="758"/>
      <c r="G277" s="758"/>
      <c r="H277" s="758"/>
      <c r="I277" s="758"/>
      <c r="J277" s="758"/>
      <c r="K277" s="758"/>
      <c r="L277" s="758"/>
    </row>
    <row r="278" spans="1:12" ht="15.75" customHeight="1">
      <c r="A278" s="758"/>
      <c r="B278" s="758"/>
      <c r="C278" s="758"/>
      <c r="D278" s="758"/>
      <c r="E278" s="758"/>
      <c r="F278" s="758"/>
      <c r="G278" s="758"/>
      <c r="H278" s="758"/>
      <c r="I278" s="758"/>
      <c r="J278" s="758"/>
      <c r="K278" s="758"/>
      <c r="L278" s="758"/>
    </row>
    <row r="279" spans="1:12" ht="15.75" customHeight="1">
      <c r="A279" s="758"/>
      <c r="B279" s="758"/>
      <c r="C279" s="758"/>
      <c r="D279" s="758"/>
      <c r="E279" s="758"/>
      <c r="F279" s="758"/>
      <c r="G279" s="758"/>
      <c r="H279" s="758"/>
      <c r="I279" s="758"/>
      <c r="J279" s="758"/>
      <c r="K279" s="758"/>
      <c r="L279" s="758"/>
    </row>
    <row r="280" spans="1:12" ht="15.75" customHeight="1">
      <c r="A280" s="758"/>
      <c r="B280" s="758"/>
      <c r="C280" s="758"/>
      <c r="D280" s="758"/>
      <c r="E280" s="758"/>
      <c r="F280" s="758"/>
      <c r="G280" s="758"/>
      <c r="H280" s="758"/>
      <c r="I280" s="758"/>
      <c r="J280" s="758"/>
      <c r="K280" s="758"/>
      <c r="L280" s="758"/>
    </row>
    <row r="281" spans="1:12" ht="15.75" customHeight="1">
      <c r="A281" s="758"/>
      <c r="B281" s="758"/>
      <c r="C281" s="758"/>
      <c r="D281" s="758"/>
      <c r="E281" s="758"/>
      <c r="F281" s="758"/>
      <c r="G281" s="758"/>
      <c r="H281" s="758"/>
      <c r="I281" s="758"/>
      <c r="J281" s="758"/>
      <c r="K281" s="758"/>
      <c r="L281" s="758"/>
    </row>
    <row r="282" spans="1:12" ht="15.75" customHeight="1">
      <c r="A282" s="758"/>
      <c r="B282" s="758"/>
      <c r="C282" s="758"/>
      <c r="D282" s="758"/>
      <c r="E282" s="758"/>
      <c r="F282" s="758"/>
      <c r="G282" s="758"/>
      <c r="H282" s="758"/>
      <c r="I282" s="758"/>
      <c r="J282" s="758"/>
      <c r="K282" s="758"/>
      <c r="L282" s="758"/>
    </row>
    <row r="283" spans="1:12" ht="15.75" customHeight="1">
      <c r="A283" s="758"/>
      <c r="B283" s="758"/>
      <c r="C283" s="758"/>
      <c r="D283" s="758"/>
      <c r="E283" s="758"/>
      <c r="F283" s="758"/>
      <c r="G283" s="758"/>
      <c r="H283" s="758"/>
      <c r="I283" s="758"/>
      <c r="J283" s="758"/>
      <c r="K283" s="758"/>
      <c r="L283" s="758"/>
    </row>
    <row r="284" spans="1:12" ht="15.75" customHeight="1">
      <c r="A284" s="758"/>
      <c r="B284" s="758"/>
      <c r="C284" s="758"/>
      <c r="D284" s="758"/>
      <c r="E284" s="758"/>
      <c r="F284" s="758"/>
      <c r="G284" s="758"/>
      <c r="H284" s="758"/>
      <c r="I284" s="758"/>
      <c r="J284" s="758"/>
      <c r="K284" s="758"/>
      <c r="L284" s="758"/>
    </row>
    <row r="285" spans="1:12" ht="15.75" customHeight="1">
      <c r="A285" s="758"/>
      <c r="B285" s="758"/>
      <c r="C285" s="758"/>
      <c r="D285" s="758"/>
      <c r="E285" s="758"/>
      <c r="F285" s="758"/>
      <c r="G285" s="758"/>
      <c r="H285" s="758"/>
      <c r="I285" s="758"/>
      <c r="J285" s="758"/>
      <c r="K285" s="758"/>
      <c r="L285" s="758"/>
    </row>
    <row r="286" spans="1:12" ht="15.75" customHeight="1">
      <c r="A286" s="758"/>
      <c r="B286" s="758"/>
      <c r="C286" s="758"/>
      <c r="D286" s="758"/>
      <c r="E286" s="758"/>
      <c r="F286" s="758"/>
      <c r="G286" s="758"/>
      <c r="H286" s="758"/>
      <c r="I286" s="758"/>
      <c r="J286" s="758"/>
      <c r="K286" s="758"/>
      <c r="L286" s="758"/>
    </row>
    <row r="287" spans="1:12" ht="15.75" customHeight="1">
      <c r="A287" s="758"/>
      <c r="B287" s="758"/>
      <c r="C287" s="758"/>
      <c r="D287" s="758"/>
      <c r="E287" s="758"/>
      <c r="F287" s="758"/>
      <c r="G287" s="758"/>
      <c r="H287" s="758"/>
      <c r="I287" s="758"/>
      <c r="J287" s="758"/>
      <c r="K287" s="758"/>
      <c r="L287" s="758"/>
    </row>
    <row r="288" spans="1:12" ht="15.75" customHeight="1">
      <c r="A288" s="758"/>
      <c r="B288" s="758"/>
      <c r="C288" s="758"/>
      <c r="D288" s="758"/>
      <c r="E288" s="758"/>
      <c r="F288" s="758"/>
      <c r="G288" s="758"/>
      <c r="H288" s="758"/>
      <c r="I288" s="758"/>
      <c r="J288" s="758"/>
      <c r="K288" s="758"/>
      <c r="L288" s="758"/>
    </row>
    <row r="289" spans="1:12" ht="15.75" customHeight="1">
      <c r="A289" s="758"/>
      <c r="B289" s="758"/>
      <c r="C289" s="758"/>
      <c r="D289" s="758"/>
      <c r="E289" s="758"/>
      <c r="F289" s="758"/>
      <c r="G289" s="758"/>
      <c r="H289" s="758"/>
      <c r="I289" s="758"/>
      <c r="J289" s="758"/>
      <c r="K289" s="758"/>
      <c r="L289" s="758"/>
    </row>
    <row r="290" spans="1:12" ht="15.75" customHeight="1">
      <c r="A290" s="758"/>
      <c r="B290" s="758"/>
      <c r="C290" s="758"/>
      <c r="D290" s="758"/>
      <c r="E290" s="758"/>
      <c r="F290" s="758"/>
      <c r="G290" s="758"/>
      <c r="H290" s="758"/>
      <c r="I290" s="758"/>
      <c r="J290" s="758"/>
      <c r="K290" s="758"/>
      <c r="L290" s="758"/>
    </row>
    <row r="291" spans="1:12" ht="15.75" customHeight="1">
      <c r="A291" s="758"/>
      <c r="B291" s="758"/>
      <c r="C291" s="758"/>
      <c r="D291" s="758"/>
      <c r="E291" s="758"/>
      <c r="F291" s="758"/>
      <c r="G291" s="758"/>
      <c r="H291" s="758"/>
      <c r="I291" s="758"/>
      <c r="J291" s="758"/>
      <c r="K291" s="758"/>
      <c r="L291" s="758"/>
    </row>
    <row r="292" spans="1:12" ht="15.75" customHeight="1">
      <c r="A292" s="758"/>
      <c r="B292" s="758"/>
      <c r="C292" s="758"/>
      <c r="D292" s="758"/>
      <c r="E292" s="758"/>
      <c r="F292" s="758"/>
      <c r="G292" s="758"/>
      <c r="H292" s="758"/>
      <c r="I292" s="758"/>
      <c r="J292" s="758"/>
      <c r="K292" s="758"/>
      <c r="L292" s="758"/>
    </row>
    <row r="293" spans="1:12" ht="15.75" customHeight="1">
      <c r="A293" s="758"/>
      <c r="B293" s="758"/>
      <c r="C293" s="758"/>
      <c r="D293" s="758"/>
      <c r="E293" s="758"/>
      <c r="F293" s="758"/>
      <c r="G293" s="758"/>
      <c r="H293" s="758"/>
      <c r="I293" s="758"/>
      <c r="J293" s="758"/>
      <c r="K293" s="758"/>
      <c r="L293" s="758"/>
    </row>
    <row r="294" spans="1:12" ht="15.75" customHeight="1">
      <c r="A294" s="758"/>
      <c r="B294" s="758"/>
      <c r="C294" s="758"/>
      <c r="D294" s="758"/>
      <c r="E294" s="758"/>
      <c r="F294" s="758"/>
      <c r="G294" s="758"/>
      <c r="H294" s="758"/>
      <c r="I294" s="758"/>
      <c r="J294" s="758"/>
      <c r="K294" s="758"/>
      <c r="L294" s="758"/>
    </row>
    <row r="295" spans="1:12" ht="15.75" customHeight="1">
      <c r="A295" s="758"/>
      <c r="B295" s="758"/>
      <c r="C295" s="758"/>
      <c r="D295" s="758"/>
      <c r="E295" s="758"/>
      <c r="F295" s="758"/>
      <c r="G295" s="758"/>
      <c r="H295" s="758"/>
      <c r="I295" s="758"/>
      <c r="J295" s="758"/>
      <c r="K295" s="758"/>
      <c r="L295" s="758"/>
    </row>
    <row r="296" spans="1:12" ht="15.75" customHeight="1">
      <c r="A296" s="758"/>
      <c r="B296" s="758"/>
      <c r="C296" s="758"/>
      <c r="D296" s="758"/>
      <c r="E296" s="758"/>
      <c r="F296" s="758"/>
      <c r="G296" s="758"/>
      <c r="H296" s="758"/>
      <c r="I296" s="758"/>
      <c r="J296" s="758"/>
      <c r="K296" s="758"/>
      <c r="L296" s="758"/>
    </row>
    <row r="297" spans="1:12" ht="15.75" customHeight="1">
      <c r="A297" s="758"/>
      <c r="B297" s="758"/>
      <c r="C297" s="758"/>
      <c r="D297" s="758"/>
      <c r="E297" s="758"/>
      <c r="F297" s="758"/>
      <c r="G297" s="758"/>
      <c r="H297" s="758"/>
      <c r="I297" s="758"/>
      <c r="J297" s="758"/>
      <c r="K297" s="758"/>
      <c r="L297" s="758"/>
    </row>
    <row r="298" spans="1:12" ht="15.75" customHeight="1">
      <c r="A298" s="758"/>
      <c r="B298" s="758"/>
      <c r="C298" s="758"/>
      <c r="D298" s="758"/>
      <c r="E298" s="758"/>
      <c r="F298" s="758"/>
      <c r="G298" s="758"/>
      <c r="H298" s="758"/>
      <c r="I298" s="758"/>
      <c r="J298" s="758"/>
      <c r="K298" s="758"/>
      <c r="L298" s="758"/>
    </row>
    <row r="299" spans="1:12" ht="15.75" customHeight="1">
      <c r="A299" s="758"/>
      <c r="B299" s="758"/>
      <c r="C299" s="758"/>
      <c r="D299" s="758"/>
      <c r="E299" s="758"/>
      <c r="F299" s="758"/>
      <c r="G299" s="758"/>
      <c r="H299" s="758"/>
      <c r="I299" s="758"/>
      <c r="J299" s="758"/>
      <c r="K299" s="758"/>
      <c r="L299" s="758"/>
    </row>
    <row r="300" spans="1:12" ht="15.75" customHeight="1">
      <c r="A300" s="758"/>
      <c r="B300" s="758"/>
      <c r="C300" s="758"/>
      <c r="D300" s="758"/>
      <c r="E300" s="758"/>
      <c r="F300" s="758"/>
      <c r="G300" s="758"/>
      <c r="H300" s="758"/>
      <c r="I300" s="758"/>
      <c r="J300" s="758"/>
      <c r="K300" s="758"/>
      <c r="L300" s="758"/>
    </row>
    <row r="301" spans="1:12" ht="15.75" customHeight="1">
      <c r="A301" s="758"/>
      <c r="B301" s="758"/>
      <c r="C301" s="758"/>
      <c r="D301" s="758"/>
      <c r="E301" s="758"/>
      <c r="F301" s="758"/>
      <c r="G301" s="758"/>
      <c r="H301" s="758"/>
      <c r="I301" s="758"/>
      <c r="J301" s="758"/>
      <c r="K301" s="758"/>
      <c r="L301" s="758"/>
    </row>
    <row r="302" spans="1:12" ht="15.75" customHeight="1">
      <c r="A302" s="758"/>
      <c r="B302" s="758"/>
      <c r="C302" s="758"/>
      <c r="D302" s="758"/>
      <c r="E302" s="758"/>
      <c r="F302" s="758"/>
      <c r="G302" s="758"/>
      <c r="H302" s="758"/>
      <c r="I302" s="758"/>
      <c r="J302" s="758"/>
      <c r="K302" s="758"/>
      <c r="L302" s="758"/>
    </row>
    <row r="303" spans="1:12" ht="15.75" customHeight="1">
      <c r="A303" s="758"/>
      <c r="B303" s="758"/>
      <c r="C303" s="758"/>
      <c r="D303" s="758"/>
      <c r="E303" s="758"/>
      <c r="F303" s="758"/>
      <c r="G303" s="758"/>
      <c r="H303" s="758"/>
      <c r="I303" s="758"/>
      <c r="J303" s="758"/>
      <c r="K303" s="758"/>
      <c r="L303" s="758"/>
    </row>
    <row r="304" spans="1:12" ht="15.75" customHeight="1">
      <c r="A304" s="758"/>
      <c r="B304" s="758"/>
      <c r="C304" s="758"/>
      <c r="D304" s="758"/>
      <c r="E304" s="758"/>
      <c r="F304" s="758"/>
      <c r="G304" s="758"/>
      <c r="H304" s="758"/>
      <c r="I304" s="758"/>
      <c r="J304" s="758"/>
      <c r="K304" s="758"/>
      <c r="L304" s="758"/>
    </row>
    <row r="305" spans="1:12" ht="15.75" customHeight="1">
      <c r="A305" s="758"/>
      <c r="B305" s="758"/>
      <c r="C305" s="758"/>
      <c r="D305" s="758"/>
      <c r="E305" s="758"/>
      <c r="F305" s="758"/>
      <c r="G305" s="758"/>
      <c r="H305" s="758"/>
      <c r="I305" s="758"/>
      <c r="J305" s="758"/>
      <c r="K305" s="758"/>
      <c r="L305" s="758"/>
    </row>
    <row r="306" spans="1:12" ht="15.75" customHeight="1">
      <c r="A306" s="758"/>
      <c r="B306" s="758"/>
      <c r="C306" s="758"/>
      <c r="D306" s="758"/>
      <c r="E306" s="758"/>
      <c r="F306" s="758"/>
      <c r="G306" s="758"/>
      <c r="H306" s="758"/>
      <c r="I306" s="758"/>
      <c r="J306" s="758"/>
      <c r="K306" s="758"/>
      <c r="L306" s="758"/>
    </row>
    <row r="307" spans="1:12" ht="15.75" customHeight="1">
      <c r="A307" s="758"/>
      <c r="B307" s="758"/>
      <c r="C307" s="758"/>
      <c r="D307" s="758"/>
      <c r="E307" s="758"/>
      <c r="F307" s="758"/>
      <c r="G307" s="758"/>
      <c r="H307" s="758"/>
      <c r="I307" s="758"/>
      <c r="J307" s="758"/>
      <c r="K307" s="758"/>
      <c r="L307" s="758"/>
    </row>
    <row r="308" spans="1:12" ht="15.75" customHeight="1">
      <c r="A308" s="758"/>
      <c r="B308" s="758"/>
      <c r="C308" s="758"/>
      <c r="D308" s="758"/>
      <c r="E308" s="758"/>
      <c r="F308" s="758"/>
      <c r="G308" s="758"/>
      <c r="H308" s="758"/>
      <c r="I308" s="758"/>
      <c r="J308" s="758"/>
      <c r="K308" s="758"/>
      <c r="L308" s="758"/>
    </row>
    <row r="309" spans="1:12" ht="15.75" customHeight="1">
      <c r="A309" s="758"/>
      <c r="B309" s="758"/>
      <c r="C309" s="758"/>
      <c r="D309" s="758"/>
      <c r="E309" s="758"/>
      <c r="F309" s="758"/>
      <c r="G309" s="758"/>
      <c r="H309" s="758"/>
      <c r="I309" s="758"/>
      <c r="J309" s="758"/>
      <c r="K309" s="758"/>
      <c r="L309" s="758"/>
    </row>
    <row r="310" spans="1:12" ht="15.75" customHeight="1">
      <c r="A310" s="758"/>
      <c r="B310" s="758"/>
      <c r="C310" s="758"/>
      <c r="D310" s="758"/>
      <c r="E310" s="758"/>
      <c r="F310" s="758"/>
      <c r="G310" s="758"/>
      <c r="H310" s="758"/>
      <c r="I310" s="758"/>
      <c r="J310" s="758"/>
      <c r="K310" s="758"/>
      <c r="L310" s="758"/>
    </row>
    <row r="311" spans="1:12" ht="15.75" customHeight="1">
      <c r="A311" s="758"/>
      <c r="B311" s="758"/>
      <c r="C311" s="758"/>
      <c r="D311" s="758"/>
      <c r="E311" s="758"/>
      <c r="F311" s="758"/>
      <c r="G311" s="758"/>
      <c r="H311" s="758"/>
      <c r="I311" s="758"/>
      <c r="J311" s="758"/>
      <c r="K311" s="758"/>
      <c r="L311" s="758"/>
    </row>
    <row r="312" spans="1:12" ht="15.75" customHeight="1">
      <c r="A312" s="758"/>
      <c r="B312" s="758"/>
      <c r="C312" s="758"/>
      <c r="D312" s="758"/>
      <c r="E312" s="758"/>
      <c r="F312" s="758"/>
      <c r="G312" s="758"/>
      <c r="H312" s="758"/>
      <c r="I312" s="758"/>
      <c r="J312" s="758"/>
      <c r="K312" s="758"/>
      <c r="L312" s="758"/>
    </row>
    <row r="313" spans="1:12" ht="15.75" customHeight="1">
      <c r="A313" s="758"/>
      <c r="B313" s="758"/>
      <c r="C313" s="758"/>
      <c r="D313" s="758"/>
      <c r="E313" s="758"/>
      <c r="F313" s="758"/>
      <c r="G313" s="758"/>
      <c r="H313" s="758"/>
      <c r="I313" s="758"/>
      <c r="J313" s="758"/>
      <c r="K313" s="758"/>
      <c r="L313" s="758"/>
    </row>
    <row r="314" spans="1:12" ht="15.75" customHeight="1">
      <c r="A314" s="758"/>
      <c r="B314" s="758"/>
      <c r="C314" s="758"/>
      <c r="D314" s="758"/>
      <c r="E314" s="758"/>
      <c r="F314" s="758"/>
      <c r="G314" s="758"/>
      <c r="H314" s="758"/>
      <c r="I314" s="758"/>
      <c r="J314" s="758"/>
      <c r="K314" s="758"/>
      <c r="L314" s="758"/>
    </row>
    <row r="315" spans="1:12" ht="15.75" customHeight="1">
      <c r="A315" s="758"/>
      <c r="B315" s="758"/>
      <c r="C315" s="758"/>
      <c r="D315" s="758"/>
      <c r="E315" s="758"/>
      <c r="F315" s="758"/>
      <c r="G315" s="758"/>
      <c r="H315" s="758"/>
      <c r="I315" s="758"/>
      <c r="J315" s="758"/>
      <c r="K315" s="758"/>
      <c r="L315" s="758"/>
    </row>
    <row r="316" spans="1:12" ht="15.75" customHeight="1">
      <c r="A316" s="758"/>
      <c r="B316" s="758"/>
      <c r="C316" s="758"/>
      <c r="D316" s="758"/>
      <c r="E316" s="758"/>
      <c r="F316" s="758"/>
      <c r="G316" s="758"/>
      <c r="H316" s="758"/>
      <c r="I316" s="758"/>
      <c r="J316" s="758"/>
      <c r="K316" s="758"/>
      <c r="L316" s="758"/>
    </row>
    <row r="317" spans="1:12" ht="15.75" customHeight="1">
      <c r="A317" s="758"/>
      <c r="B317" s="758"/>
      <c r="C317" s="758"/>
      <c r="D317" s="758"/>
      <c r="E317" s="758"/>
      <c r="F317" s="758"/>
      <c r="G317" s="758"/>
      <c r="H317" s="758"/>
      <c r="I317" s="758"/>
      <c r="J317" s="758"/>
      <c r="K317" s="758"/>
      <c r="L317" s="758"/>
    </row>
    <row r="318" spans="1:12" ht="15.75" customHeight="1">
      <c r="A318" s="758"/>
      <c r="B318" s="758"/>
      <c r="C318" s="758"/>
      <c r="D318" s="758"/>
      <c r="E318" s="758"/>
      <c r="F318" s="758"/>
      <c r="G318" s="758"/>
      <c r="H318" s="758"/>
      <c r="I318" s="758"/>
      <c r="J318" s="758"/>
      <c r="K318" s="758"/>
      <c r="L318" s="758"/>
    </row>
    <row r="319" spans="1:12" ht="15.75" customHeight="1">
      <c r="A319" s="758"/>
      <c r="B319" s="758"/>
      <c r="C319" s="758"/>
      <c r="D319" s="758"/>
      <c r="E319" s="758"/>
      <c r="F319" s="758"/>
      <c r="G319" s="758"/>
      <c r="H319" s="758"/>
      <c r="I319" s="758"/>
      <c r="J319" s="758"/>
      <c r="K319" s="758"/>
      <c r="L319" s="758"/>
    </row>
    <row r="320" spans="1:12" ht="15.75" customHeight="1">
      <c r="A320" s="758"/>
      <c r="B320" s="758"/>
      <c r="C320" s="758"/>
      <c r="D320" s="758"/>
      <c r="E320" s="758"/>
      <c r="F320" s="758"/>
      <c r="G320" s="758"/>
      <c r="H320" s="758"/>
      <c r="I320" s="758"/>
      <c r="J320" s="758"/>
      <c r="K320" s="758"/>
      <c r="L320" s="758"/>
    </row>
    <row r="321" spans="1:12" ht="15.75" customHeight="1">
      <c r="A321" s="758"/>
      <c r="B321" s="758"/>
      <c r="C321" s="758"/>
      <c r="D321" s="758"/>
      <c r="E321" s="758"/>
      <c r="F321" s="758"/>
      <c r="G321" s="758"/>
      <c r="H321" s="758"/>
      <c r="I321" s="758"/>
      <c r="J321" s="758"/>
      <c r="K321" s="758"/>
      <c r="L321" s="758"/>
    </row>
    <row r="322" spans="1:12" ht="15.75" customHeight="1">
      <c r="A322" s="758"/>
      <c r="B322" s="758"/>
      <c r="C322" s="758"/>
      <c r="D322" s="758"/>
      <c r="E322" s="758"/>
      <c r="F322" s="758"/>
      <c r="G322" s="758"/>
      <c r="H322" s="758"/>
      <c r="I322" s="758"/>
      <c r="J322" s="758"/>
      <c r="K322" s="758"/>
      <c r="L322" s="758"/>
    </row>
    <row r="323" spans="1:12" ht="15.75" customHeight="1">
      <c r="A323" s="758"/>
      <c r="B323" s="758"/>
      <c r="C323" s="758"/>
      <c r="D323" s="758"/>
      <c r="E323" s="758"/>
      <c r="F323" s="758"/>
      <c r="G323" s="758"/>
      <c r="H323" s="758"/>
      <c r="I323" s="758"/>
      <c r="J323" s="758"/>
      <c r="K323" s="758"/>
      <c r="L323" s="758"/>
    </row>
    <row r="324" spans="1:12" ht="15.75" customHeight="1">
      <c r="A324" s="758"/>
      <c r="B324" s="758"/>
      <c r="C324" s="758"/>
      <c r="D324" s="758"/>
      <c r="E324" s="758"/>
      <c r="F324" s="758"/>
      <c r="G324" s="758"/>
      <c r="H324" s="758"/>
      <c r="I324" s="758"/>
      <c r="J324" s="758"/>
      <c r="K324" s="758"/>
      <c r="L324" s="758"/>
    </row>
    <row r="325" spans="1:12" ht="15.75" customHeight="1">
      <c r="A325" s="758"/>
      <c r="B325" s="758"/>
      <c r="C325" s="758"/>
      <c r="D325" s="758"/>
      <c r="E325" s="758"/>
      <c r="F325" s="758"/>
      <c r="G325" s="758"/>
      <c r="H325" s="758"/>
      <c r="I325" s="758"/>
      <c r="J325" s="758"/>
      <c r="K325" s="758"/>
      <c r="L325" s="758"/>
    </row>
    <row r="326" spans="1:12" ht="15.75" customHeight="1">
      <c r="A326" s="758"/>
      <c r="B326" s="758"/>
      <c r="C326" s="758"/>
      <c r="D326" s="758"/>
      <c r="E326" s="758"/>
      <c r="F326" s="758"/>
      <c r="G326" s="758"/>
      <c r="H326" s="758"/>
      <c r="I326" s="758"/>
      <c r="J326" s="758"/>
      <c r="K326" s="758"/>
      <c r="L326" s="758"/>
    </row>
    <row r="327" spans="1:12" ht="15.75" customHeight="1">
      <c r="A327" s="758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758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758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758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758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758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102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outlineLevelRow="1"/>
  <cols>
    <col min="1" max="1" width="18" customWidth="1"/>
    <col min="2" max="2" width="6.28515625" customWidth="1"/>
    <col min="3" max="3" width="11.7109375" customWidth="1"/>
    <col min="4" max="4" width="10.7109375" customWidth="1"/>
    <col min="5" max="5" width="11.5703125" customWidth="1"/>
    <col min="6" max="6" width="13" customWidth="1"/>
    <col min="7" max="7" width="8.5703125" customWidth="1"/>
    <col min="8" max="8" width="10.85546875" customWidth="1"/>
    <col min="9" max="9" width="10.710937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'Today''s Prices'!G1</f>
        <v>43661</v>
      </c>
      <c r="B3" s="708" t="s">
        <v>97</v>
      </c>
      <c r="C3" s="709">
        <f>Computations!BC8</f>
        <v>0</v>
      </c>
      <c r="D3" s="709">
        <f>Computations!BC17</f>
        <v>0</v>
      </c>
      <c r="E3" s="709">
        <f>Computations!BC26</f>
        <v>0</v>
      </c>
      <c r="F3" s="709">
        <f>Computations!BC35</f>
        <v>0</v>
      </c>
      <c r="G3" s="709">
        <f>Computations!BC44</f>
        <v>0</v>
      </c>
      <c r="H3" s="709">
        <f>Computations!BC53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MIN(C3,D3,E3,F3,G3,H3)</f>
        <v>0</v>
      </c>
    </row>
    <row r="4" spans="1:12" outlineLevel="1">
      <c r="A4" s="707">
        <v>43517</v>
      </c>
      <c r="B4" s="708" t="s">
        <v>97</v>
      </c>
      <c r="C4" s="709">
        <v>34.148148148148145</v>
      </c>
      <c r="D4" s="709">
        <v>31.222222222222218</v>
      </c>
      <c r="E4" s="709">
        <v>31.259259259259256</v>
      </c>
      <c r="F4" s="709">
        <v>32.333333333333336</v>
      </c>
      <c r="G4" s="709">
        <v>29.192592592592593</v>
      </c>
      <c r="H4" s="709">
        <v>30.814814814814813</v>
      </c>
      <c r="I4" s="710"/>
      <c r="J4" s="711">
        <v>31.495061728395061</v>
      </c>
      <c r="K4" s="711">
        <v>34.148148148148145</v>
      </c>
      <c r="L4" s="711">
        <v>29.192592592592593</v>
      </c>
    </row>
    <row r="5" spans="1:12" outlineLevel="1">
      <c r="A5" s="707">
        <v>43511</v>
      </c>
      <c r="B5" s="708" t="s">
        <v>97</v>
      </c>
      <c r="C5" s="709">
        <v>34.148148148148145</v>
      </c>
      <c r="D5" s="709">
        <v>31.222222222222218</v>
      </c>
      <c r="E5" s="709">
        <v>31.259259259259256</v>
      </c>
      <c r="F5" s="709">
        <v>32.333333333333336</v>
      </c>
      <c r="G5" s="709">
        <v>29.192592592592593</v>
      </c>
      <c r="H5" s="709">
        <v>30.814814814814813</v>
      </c>
      <c r="I5" s="710"/>
      <c r="J5" s="711">
        <v>31.495061728395061</v>
      </c>
      <c r="K5" s="711">
        <v>34.148148148148145</v>
      </c>
      <c r="L5" s="711">
        <v>29.192592592592593</v>
      </c>
    </row>
    <row r="6" spans="1:12" outlineLevel="1">
      <c r="A6" s="707">
        <v>43509</v>
      </c>
      <c r="B6" s="708" t="s">
        <v>97</v>
      </c>
      <c r="C6" s="709">
        <v>34.148148148148145</v>
      </c>
      <c r="D6" s="709">
        <v>31.222222222222218</v>
      </c>
      <c r="E6" s="709">
        <v>31.259259259259256</v>
      </c>
      <c r="F6" s="709">
        <v>32.333333333333336</v>
      </c>
      <c r="G6" s="709">
        <v>29.192592592592593</v>
      </c>
      <c r="H6" s="709">
        <v>30.814814814814813</v>
      </c>
      <c r="I6" s="710"/>
      <c r="J6" s="711">
        <v>31.495061728395061</v>
      </c>
      <c r="K6" s="711">
        <v>34.148148148148145</v>
      </c>
      <c r="L6" s="711">
        <v>29.192592592592593</v>
      </c>
    </row>
    <row r="7" spans="1:12" outlineLevel="1">
      <c r="A7" s="707">
        <v>43508</v>
      </c>
      <c r="B7" s="708" t="s">
        <v>97</v>
      </c>
      <c r="C7" s="709">
        <v>34.148148148148145</v>
      </c>
      <c r="D7" s="709">
        <v>31.222222222222218</v>
      </c>
      <c r="E7" s="709">
        <v>31.259259259259256</v>
      </c>
      <c r="F7" s="709">
        <v>32.333333333333336</v>
      </c>
      <c r="G7" s="709">
        <v>29.192592592592593</v>
      </c>
      <c r="H7" s="709">
        <v>30.814814814814813</v>
      </c>
      <c r="I7" s="710"/>
      <c r="J7" s="711">
        <v>31.495061728395061</v>
      </c>
      <c r="K7" s="711">
        <v>34.148148148148145</v>
      </c>
      <c r="L7" s="711">
        <v>29.192592592592593</v>
      </c>
    </row>
    <row r="8" spans="1:12" outlineLevel="1">
      <c r="A8" s="707">
        <v>43507</v>
      </c>
      <c r="B8" s="708" t="s">
        <v>97</v>
      </c>
      <c r="C8" s="709">
        <v>34.148148148148145</v>
      </c>
      <c r="D8" s="709">
        <v>31.222222222222218</v>
      </c>
      <c r="E8" s="709">
        <v>31.259259259259256</v>
      </c>
      <c r="F8" s="709">
        <v>32.333333333333336</v>
      </c>
      <c r="G8" s="709">
        <v>29.192592592592593</v>
      </c>
      <c r="H8" s="709">
        <v>30.814814814814813</v>
      </c>
      <c r="I8" s="710"/>
      <c r="J8" s="711">
        <v>31.495061728395061</v>
      </c>
      <c r="K8" s="711">
        <v>34.148148148148145</v>
      </c>
      <c r="L8" s="711">
        <v>29.192592592592593</v>
      </c>
    </row>
    <row r="9" spans="1:12" outlineLevel="1">
      <c r="A9" s="707">
        <v>43504</v>
      </c>
      <c r="B9" s="708" t="s">
        <v>97</v>
      </c>
      <c r="C9" s="709">
        <v>34.148148148148145</v>
      </c>
      <c r="D9" s="709">
        <v>31.222222222222218</v>
      </c>
      <c r="E9" s="709">
        <v>31.259259259259256</v>
      </c>
      <c r="F9" s="709">
        <v>32.333333333333336</v>
      </c>
      <c r="G9" s="709">
        <v>29.192592592592593</v>
      </c>
      <c r="H9" s="709">
        <v>30.814814814814813</v>
      </c>
      <c r="I9" s="710"/>
      <c r="J9" s="711">
        <v>31.495061728395061</v>
      </c>
      <c r="K9" s="711">
        <v>34.148148148148145</v>
      </c>
      <c r="L9" s="711">
        <v>29.192592592592593</v>
      </c>
    </row>
    <row r="10" spans="1:12" outlineLevel="1">
      <c r="A10" s="707">
        <v>43503</v>
      </c>
      <c r="B10" s="708" t="s">
        <v>97</v>
      </c>
      <c r="C10" s="709">
        <v>34.148148148148145</v>
      </c>
      <c r="D10" s="709">
        <v>31.222222222222218</v>
      </c>
      <c r="E10" s="709">
        <v>31.259259259259256</v>
      </c>
      <c r="F10" s="709">
        <v>32.333333333333336</v>
      </c>
      <c r="G10" s="709">
        <v>29.192592592592593</v>
      </c>
      <c r="H10" s="709">
        <v>30.814814814814813</v>
      </c>
      <c r="I10" s="710"/>
      <c r="J10" s="711">
        <v>31.495061728395061</v>
      </c>
      <c r="K10" s="711">
        <v>34.148148148148145</v>
      </c>
      <c r="L10" s="711">
        <v>29.192592592592593</v>
      </c>
    </row>
    <row r="11" spans="1:12" outlineLevel="1">
      <c r="A11" s="707">
        <v>43502</v>
      </c>
      <c r="B11" s="708" t="s">
        <v>97</v>
      </c>
      <c r="C11" s="709">
        <v>34.148148148148145</v>
      </c>
      <c r="D11" s="709">
        <v>31.222222222222218</v>
      </c>
      <c r="E11" s="709">
        <v>31.259259259259256</v>
      </c>
      <c r="F11" s="709">
        <v>32.333333333333336</v>
      </c>
      <c r="G11" s="709">
        <v>29.192592592592593</v>
      </c>
      <c r="H11" s="709">
        <v>30.814814814814813</v>
      </c>
      <c r="I11" s="710"/>
      <c r="J11" s="711">
        <v>31.495061728395061</v>
      </c>
      <c r="K11" s="711">
        <v>34.148148148148145</v>
      </c>
      <c r="L11" s="711">
        <v>29.192592592592593</v>
      </c>
    </row>
    <row r="12" spans="1:12" outlineLevel="1">
      <c r="A12" s="707">
        <v>43501</v>
      </c>
      <c r="B12" s="708" t="s">
        <v>97</v>
      </c>
      <c r="C12" s="709">
        <v>34.148148148148145</v>
      </c>
      <c r="D12" s="709">
        <v>31.222222222222218</v>
      </c>
      <c r="E12" s="709">
        <v>31.259259259259256</v>
      </c>
      <c r="F12" s="709">
        <v>32.333333333333336</v>
      </c>
      <c r="G12" s="709">
        <v>29.192592592592593</v>
      </c>
      <c r="H12" s="709">
        <v>30.814814814814813</v>
      </c>
      <c r="I12" s="710"/>
      <c r="J12" s="711">
        <v>31.495061728395061</v>
      </c>
      <c r="K12" s="711">
        <v>34.148148148148145</v>
      </c>
      <c r="L12" s="711">
        <v>29.192592592592593</v>
      </c>
    </row>
    <row r="13" spans="1:12" outlineLevel="1">
      <c r="A13" s="707">
        <v>43500</v>
      </c>
      <c r="B13" s="708" t="s">
        <v>97</v>
      </c>
      <c r="C13" s="709">
        <v>34.148148148148145</v>
      </c>
      <c r="D13" s="709">
        <v>31.222222222222218</v>
      </c>
      <c r="E13" s="709">
        <v>31.259259259259256</v>
      </c>
      <c r="F13" s="709">
        <v>32.333333333333336</v>
      </c>
      <c r="G13" s="709">
        <v>29.192592592592593</v>
      </c>
      <c r="H13" s="709">
        <v>30.814814814814813</v>
      </c>
      <c r="I13" s="710"/>
      <c r="J13" s="711">
        <v>31.495061728395061</v>
      </c>
      <c r="K13" s="711">
        <v>34.148148148148145</v>
      </c>
      <c r="L13" s="711">
        <v>29.192592592592593</v>
      </c>
    </row>
    <row r="14" spans="1:12" outlineLevel="1">
      <c r="A14" s="707">
        <v>43497</v>
      </c>
      <c r="B14" s="708" t="s">
        <v>97</v>
      </c>
      <c r="C14" s="709">
        <v>34.148148148148145</v>
      </c>
      <c r="D14" s="709">
        <v>31.222222222222218</v>
      </c>
      <c r="E14" s="709">
        <v>31.259259259259256</v>
      </c>
      <c r="F14" s="709">
        <v>32.333333333333336</v>
      </c>
      <c r="G14" s="709">
        <v>29.192592592592593</v>
      </c>
      <c r="H14" s="709">
        <v>30.814814814814813</v>
      </c>
      <c r="I14" s="710"/>
      <c r="J14" s="711">
        <v>31.495061728395061</v>
      </c>
      <c r="K14" s="711">
        <v>34.148148148148145</v>
      </c>
      <c r="L14" s="711">
        <v>29.192592592592593</v>
      </c>
    </row>
    <row r="15" spans="1:12" outlineLevel="1">
      <c r="A15" s="707">
        <v>43496</v>
      </c>
      <c r="B15" s="708" t="s">
        <v>97</v>
      </c>
      <c r="C15" s="709">
        <v>34.148148148148145</v>
      </c>
      <c r="D15" s="709">
        <v>31.222222222222218</v>
      </c>
      <c r="E15" s="709">
        <v>31.259259259259256</v>
      </c>
      <c r="F15" s="709">
        <v>32.333333333333336</v>
      </c>
      <c r="G15" s="709">
        <v>29.192592592592593</v>
      </c>
      <c r="H15" s="709">
        <v>30.814814814814813</v>
      </c>
      <c r="I15" s="710"/>
      <c r="J15" s="711">
        <v>31.495061728395061</v>
      </c>
      <c r="K15" s="711">
        <v>34.148148148148145</v>
      </c>
      <c r="L15" s="711">
        <v>29.192592592592593</v>
      </c>
    </row>
    <row r="16" spans="1:12" outlineLevel="1">
      <c r="A16" s="707">
        <v>43495</v>
      </c>
      <c r="B16" s="708" t="s">
        <v>97</v>
      </c>
      <c r="C16" s="709">
        <v>34.148148148148145</v>
      </c>
      <c r="D16" s="709">
        <v>31.222222222222218</v>
      </c>
      <c r="E16" s="709">
        <v>31.259259259259256</v>
      </c>
      <c r="F16" s="709">
        <v>32.333333333333336</v>
      </c>
      <c r="G16" s="709">
        <v>29.192592592592593</v>
      </c>
      <c r="H16" s="709">
        <v>30.814814814814813</v>
      </c>
      <c r="I16" s="710"/>
      <c r="J16" s="711">
        <v>31.495061728395061</v>
      </c>
      <c r="K16" s="711">
        <v>34.148148148148145</v>
      </c>
      <c r="L16" s="711">
        <v>29.192592592592593</v>
      </c>
    </row>
    <row r="17" spans="1:12" outlineLevel="1">
      <c r="A17" s="707">
        <v>43494</v>
      </c>
      <c r="B17" s="708" t="s">
        <v>97</v>
      </c>
      <c r="C17" s="709">
        <v>34.148148148148145</v>
      </c>
      <c r="D17" s="709">
        <v>31.222222222222218</v>
      </c>
      <c r="E17" s="709">
        <v>31.259259259259256</v>
      </c>
      <c r="F17" s="709">
        <v>32.333333333333336</v>
      </c>
      <c r="G17" s="709">
        <v>29.192592592592593</v>
      </c>
      <c r="H17" s="709">
        <v>30.814814814814813</v>
      </c>
      <c r="I17" s="710"/>
      <c r="J17" s="711">
        <v>31.495061728395061</v>
      </c>
      <c r="K17" s="711">
        <v>34.148148148148145</v>
      </c>
      <c r="L17" s="711">
        <v>29.192592592592593</v>
      </c>
    </row>
    <row r="18" spans="1:12" outlineLevel="1">
      <c r="A18" s="707">
        <v>43493</v>
      </c>
      <c r="B18" s="708" t="s">
        <v>97</v>
      </c>
      <c r="C18" s="709">
        <v>34.148148148148145</v>
      </c>
      <c r="D18" s="709">
        <v>31.592592592592592</v>
      </c>
      <c r="E18" s="709">
        <v>31.259259259259256</v>
      </c>
      <c r="F18" s="709">
        <v>33.44444444444445</v>
      </c>
      <c r="G18" s="709">
        <v>29.192592592592593</v>
      </c>
      <c r="H18" s="709">
        <v>30.814814814814813</v>
      </c>
      <c r="I18" s="710"/>
      <c r="J18" s="711">
        <v>31.741975308641972</v>
      </c>
      <c r="K18" s="711">
        <v>34.148148148148145</v>
      </c>
      <c r="L18" s="711">
        <v>29.192592592592593</v>
      </c>
    </row>
    <row r="19" spans="1:12" outlineLevel="1">
      <c r="A19" s="938">
        <v>43490</v>
      </c>
      <c r="B19" s="708" t="s">
        <v>97</v>
      </c>
      <c r="C19" s="709">
        <v>34.518518518518519</v>
      </c>
      <c r="D19" s="709">
        <v>31.81481481481482</v>
      </c>
      <c r="E19" s="709">
        <v>32.18518518518519</v>
      </c>
      <c r="F19" s="709">
        <v>33.44444444444445</v>
      </c>
      <c r="G19" s="709">
        <v>29.192592592592593</v>
      </c>
      <c r="H19" s="709">
        <v>30.814814814814813</v>
      </c>
      <c r="I19" s="710"/>
      <c r="J19" s="711">
        <v>31.995061728395068</v>
      </c>
      <c r="K19" s="711">
        <v>34.518518518518519</v>
      </c>
      <c r="L19" s="711">
        <v>29.192592592592593</v>
      </c>
    </row>
    <row r="20" spans="1:12" outlineLevel="1">
      <c r="A20" s="938">
        <f t="shared" ref="A20:A23" si="0">A19-1</f>
        <v>43489</v>
      </c>
      <c r="B20" s="708" t="s">
        <v>97</v>
      </c>
      <c r="C20" s="709">
        <v>34.518518518518519</v>
      </c>
      <c r="D20" s="709">
        <v>31.81481481481482</v>
      </c>
      <c r="E20" s="709">
        <v>32.18518518518519</v>
      </c>
      <c r="F20" s="709">
        <v>33.44444444444445</v>
      </c>
      <c r="G20" s="709">
        <v>29.192592592592593</v>
      </c>
      <c r="H20" s="709">
        <v>30.814814814814813</v>
      </c>
      <c r="I20" s="710"/>
      <c r="J20" s="711">
        <v>31.995061728395068</v>
      </c>
      <c r="K20" s="711">
        <v>34.518518518518519</v>
      </c>
      <c r="L20" s="711">
        <v>29.192592592592593</v>
      </c>
    </row>
    <row r="21" spans="1:12" outlineLevel="1">
      <c r="A21" s="938">
        <f t="shared" si="0"/>
        <v>43488</v>
      </c>
      <c r="B21" s="708" t="s">
        <v>97</v>
      </c>
      <c r="C21" s="709">
        <v>34.518518518518519</v>
      </c>
      <c r="D21" s="709">
        <v>31.81481481481482</v>
      </c>
      <c r="E21" s="709">
        <v>32.18518518518519</v>
      </c>
      <c r="F21" s="709">
        <v>33.44444444444445</v>
      </c>
      <c r="G21" s="709">
        <v>29.192592592592593</v>
      </c>
      <c r="H21" s="709">
        <v>30.814814814814813</v>
      </c>
      <c r="I21" s="710"/>
      <c r="J21" s="711">
        <v>31.995061728395068</v>
      </c>
      <c r="K21" s="711">
        <v>34.518518518518519</v>
      </c>
      <c r="L21" s="711">
        <v>29.192592592592593</v>
      </c>
    </row>
    <row r="22" spans="1:12" outlineLevel="1">
      <c r="A22" s="938">
        <f t="shared" si="0"/>
        <v>43487</v>
      </c>
      <c r="B22" s="708" t="s">
        <v>97</v>
      </c>
      <c r="C22" s="709">
        <v>34.518518518518519</v>
      </c>
      <c r="D22" s="709">
        <v>31.81481481481482</v>
      </c>
      <c r="E22" s="709">
        <v>32.18518518518519</v>
      </c>
      <c r="F22" s="709">
        <v>33.44444444444445</v>
      </c>
      <c r="G22" s="709">
        <v>29.192592592592593</v>
      </c>
      <c r="H22" s="709">
        <v>30.814814814814813</v>
      </c>
      <c r="I22" s="710"/>
      <c r="J22" s="711">
        <v>31.995061728395068</v>
      </c>
      <c r="K22" s="711">
        <v>34.518518518518519</v>
      </c>
      <c r="L22" s="711">
        <v>29.192592592592593</v>
      </c>
    </row>
    <row r="23" spans="1:12" outlineLevel="1">
      <c r="A23" s="938">
        <f t="shared" si="0"/>
        <v>43486</v>
      </c>
      <c r="B23" s="708" t="s">
        <v>97</v>
      </c>
      <c r="C23" s="709">
        <v>34.518518518518519</v>
      </c>
      <c r="D23" s="709">
        <v>31.81481481481482</v>
      </c>
      <c r="E23" s="709">
        <v>32.18518518518519</v>
      </c>
      <c r="F23" s="709">
        <v>33.44444444444445</v>
      </c>
      <c r="G23" s="709">
        <v>29.192592592592593</v>
      </c>
      <c r="H23" s="709">
        <v>30.814814814814813</v>
      </c>
      <c r="I23" s="710"/>
      <c r="J23" s="711">
        <v>31.995061728395068</v>
      </c>
      <c r="K23" s="711">
        <v>34.518518518518519</v>
      </c>
      <c r="L23" s="711">
        <v>29.192592592592593</v>
      </c>
    </row>
    <row r="24" spans="1:12" outlineLevel="1">
      <c r="A24" s="938">
        <f>A23-3</f>
        <v>43483</v>
      </c>
      <c r="B24" s="708" t="s">
        <v>97</v>
      </c>
      <c r="C24" s="709">
        <v>34.518518518518519</v>
      </c>
      <c r="D24" s="709">
        <v>31.81481481481482</v>
      </c>
      <c r="E24" s="709">
        <v>32.18518518518519</v>
      </c>
      <c r="F24" s="709">
        <v>33.44444444444445</v>
      </c>
      <c r="G24" s="709">
        <v>29.192592592592593</v>
      </c>
      <c r="H24" s="709">
        <v>30.814814814814813</v>
      </c>
      <c r="I24" s="710"/>
      <c r="J24" s="711">
        <v>31.995061728395068</v>
      </c>
      <c r="K24" s="711">
        <v>34.518518518518519</v>
      </c>
      <c r="L24" s="711">
        <v>29.192592592592593</v>
      </c>
    </row>
    <row r="25" spans="1:12" outlineLevel="1">
      <c r="A25" s="938">
        <f t="shared" ref="A25:A28" si="1">A24-1</f>
        <v>43482</v>
      </c>
      <c r="B25" s="708" t="s">
        <v>97</v>
      </c>
      <c r="C25" s="709">
        <v>34.518518518518519</v>
      </c>
      <c r="D25" s="709">
        <v>31.81481481481482</v>
      </c>
      <c r="E25" s="709">
        <v>32.18518518518519</v>
      </c>
      <c r="F25" s="709">
        <v>33.44444444444445</v>
      </c>
      <c r="G25" s="709">
        <v>29.192592592592593</v>
      </c>
      <c r="H25" s="709">
        <v>30.814814814814813</v>
      </c>
      <c r="I25" s="710"/>
      <c r="J25" s="711">
        <v>31.995061728395068</v>
      </c>
      <c r="K25" s="711">
        <v>34.518518518518519</v>
      </c>
      <c r="L25" s="711">
        <v>29.192592592592593</v>
      </c>
    </row>
    <row r="26" spans="1:12" outlineLevel="1">
      <c r="A26" s="938">
        <f t="shared" si="1"/>
        <v>43481</v>
      </c>
      <c r="B26" s="708" t="s">
        <v>97</v>
      </c>
      <c r="C26" s="709">
        <v>31.777777777777782</v>
      </c>
      <c r="D26" s="709">
        <v>31.444444444444443</v>
      </c>
      <c r="E26" s="709">
        <v>32.18518518518519</v>
      </c>
      <c r="F26" s="709">
        <v>30.703703703703706</v>
      </c>
      <c r="G26" s="709">
        <v>29.192592592592593</v>
      </c>
      <c r="H26" s="709">
        <v>30.814814814814813</v>
      </c>
      <c r="I26" s="710"/>
      <c r="J26" s="711">
        <v>31.019753086419755</v>
      </c>
      <c r="K26" s="711">
        <v>32.18518518518519</v>
      </c>
      <c r="L26" s="711">
        <v>29.192592592592593</v>
      </c>
    </row>
    <row r="27" spans="1:12" outlineLevel="1">
      <c r="A27" s="938">
        <f t="shared" si="1"/>
        <v>43480</v>
      </c>
      <c r="B27" s="708" t="s">
        <v>97</v>
      </c>
      <c r="C27" s="709">
        <v>31.777777777777782</v>
      </c>
      <c r="D27" s="709">
        <v>31.444444444444443</v>
      </c>
      <c r="E27" s="709">
        <v>32.18518518518519</v>
      </c>
      <c r="F27" s="709">
        <v>30.703703703703706</v>
      </c>
      <c r="G27" s="709">
        <v>29.192592592592593</v>
      </c>
      <c r="H27" s="709">
        <v>30.814814814814813</v>
      </c>
      <c r="I27" s="710"/>
      <c r="J27" s="711">
        <v>31.019753086419755</v>
      </c>
      <c r="K27" s="711">
        <v>32.18518518518519</v>
      </c>
      <c r="L27" s="711">
        <v>29.192592592592593</v>
      </c>
    </row>
    <row r="28" spans="1:12" outlineLevel="1">
      <c r="A28" s="938">
        <f t="shared" si="1"/>
        <v>43479</v>
      </c>
      <c r="B28" s="708" t="s">
        <v>97</v>
      </c>
      <c r="C28" s="709">
        <v>31.777777777777782</v>
      </c>
      <c r="D28" s="709">
        <v>31.444444444444443</v>
      </c>
      <c r="E28" s="709">
        <v>32.18518518518519</v>
      </c>
      <c r="F28" s="709">
        <v>30.703703703703706</v>
      </c>
      <c r="G28" s="709">
        <v>29.192592592592593</v>
      </c>
      <c r="H28" s="709">
        <v>30.814814814814813</v>
      </c>
      <c r="I28" s="710"/>
      <c r="J28" s="711">
        <v>31.019753086419755</v>
      </c>
      <c r="K28" s="711">
        <v>32.18518518518519</v>
      </c>
      <c r="L28" s="711">
        <v>29.192592592592593</v>
      </c>
    </row>
    <row r="29" spans="1:12" outlineLevel="1">
      <c r="A29" s="938">
        <v>43476</v>
      </c>
      <c r="B29" s="708" t="s">
        <v>97</v>
      </c>
      <c r="C29" s="709">
        <v>31.777777777777782</v>
      </c>
      <c r="D29" s="709">
        <v>31.444444444444443</v>
      </c>
      <c r="E29" s="709">
        <v>32.18518518518519</v>
      </c>
      <c r="F29" s="709">
        <v>30.703703703703706</v>
      </c>
      <c r="G29" s="709">
        <v>29.192592592592593</v>
      </c>
      <c r="H29" s="709">
        <v>30.814814814814813</v>
      </c>
      <c r="I29" s="710"/>
      <c r="J29" s="711">
        <v>31.019753086419755</v>
      </c>
      <c r="K29" s="711">
        <v>32.18518518518519</v>
      </c>
      <c r="L29" s="711">
        <v>29.192592592592593</v>
      </c>
    </row>
    <row r="30" spans="1:12" outlineLevel="1">
      <c r="A30" s="938">
        <f t="shared" ref="A30:A33" si="2">A29-1</f>
        <v>43475</v>
      </c>
      <c r="B30" s="708" t="s">
        <v>97</v>
      </c>
      <c r="C30" s="709">
        <v>31.777777777777782</v>
      </c>
      <c r="D30" s="709">
        <v>31.444444444444443</v>
      </c>
      <c r="E30" s="709">
        <v>32.18518518518519</v>
      </c>
      <c r="F30" s="709">
        <v>30.703703703703706</v>
      </c>
      <c r="G30" s="709">
        <v>29.192592592592593</v>
      </c>
      <c r="H30" s="709">
        <v>30.814814814814813</v>
      </c>
      <c r="I30" s="710"/>
      <c r="J30" s="711">
        <v>31.019753086419755</v>
      </c>
      <c r="K30" s="711">
        <v>32.18518518518519</v>
      </c>
      <c r="L30" s="711">
        <v>29.192592592592593</v>
      </c>
    </row>
    <row r="31" spans="1:12" outlineLevel="1">
      <c r="A31" s="938">
        <f t="shared" si="2"/>
        <v>43474</v>
      </c>
      <c r="B31" s="708" t="s">
        <v>97</v>
      </c>
      <c r="C31" s="709">
        <v>31.777777777777782</v>
      </c>
      <c r="D31" s="709">
        <v>31.444444444444443</v>
      </c>
      <c r="E31" s="709">
        <v>32.18518518518519</v>
      </c>
      <c r="F31" s="709">
        <v>30.703703703703706</v>
      </c>
      <c r="G31" s="709">
        <v>29.192592592592593</v>
      </c>
      <c r="H31" s="709">
        <v>30.814814814814813</v>
      </c>
      <c r="I31" s="710"/>
      <c r="J31" s="711">
        <v>31.019753086419755</v>
      </c>
      <c r="K31" s="711">
        <v>32.18518518518519</v>
      </c>
      <c r="L31" s="711">
        <v>29.192592592592593</v>
      </c>
    </row>
    <row r="32" spans="1:12" outlineLevel="1">
      <c r="A32" s="938">
        <f t="shared" si="2"/>
        <v>43473</v>
      </c>
      <c r="B32" s="708" t="s">
        <v>97</v>
      </c>
      <c r="C32" s="709">
        <v>31.777777777777782</v>
      </c>
      <c r="D32" s="709">
        <v>31.444444444444443</v>
      </c>
      <c r="E32" s="709">
        <v>32.18518518518519</v>
      </c>
      <c r="F32" s="709">
        <v>30.703703703703706</v>
      </c>
      <c r="G32" s="709">
        <v>29.192592592592593</v>
      </c>
      <c r="H32" s="709">
        <v>30.814814814814813</v>
      </c>
      <c r="I32" s="710"/>
      <c r="J32" s="711">
        <v>31.019753086419755</v>
      </c>
      <c r="K32" s="711">
        <v>32.18518518518519</v>
      </c>
      <c r="L32" s="711">
        <v>29.192592592592593</v>
      </c>
    </row>
    <row r="33" spans="1:12" outlineLevel="1">
      <c r="A33" s="938">
        <f t="shared" si="2"/>
        <v>43472</v>
      </c>
      <c r="B33" s="708" t="s">
        <v>97</v>
      </c>
      <c r="C33" s="709">
        <v>31.777777777777782</v>
      </c>
      <c r="D33" s="709">
        <v>31.444444444444443</v>
      </c>
      <c r="E33" s="709">
        <v>32.18518518518519</v>
      </c>
      <c r="F33" s="709">
        <v>30.703703703703706</v>
      </c>
      <c r="G33" s="709">
        <v>29.192592592592593</v>
      </c>
      <c r="H33" s="709">
        <v>30.814814814814813</v>
      </c>
      <c r="I33" s="710"/>
      <c r="J33" s="711">
        <v>31.019753086419755</v>
      </c>
      <c r="K33" s="711">
        <v>32.18518518518519</v>
      </c>
      <c r="L33" s="711">
        <v>29.192592592592593</v>
      </c>
    </row>
    <row r="34" spans="1:12" outlineLevel="1">
      <c r="A34" s="939">
        <f>A33-3</f>
        <v>43469</v>
      </c>
      <c r="B34" s="723" t="s">
        <v>97</v>
      </c>
      <c r="C34" s="711">
        <v>31.777777777777782</v>
      </c>
      <c r="D34" s="711">
        <v>31.444444444444443</v>
      </c>
      <c r="E34" s="711">
        <v>32.18518518518519</v>
      </c>
      <c r="F34" s="711">
        <v>30.703703703703706</v>
      </c>
      <c r="G34" s="711">
        <v>29.192592592592593</v>
      </c>
      <c r="H34" s="711">
        <v>30.814814814814813</v>
      </c>
      <c r="I34" s="710"/>
      <c r="J34" s="711">
        <v>31.019753086419755</v>
      </c>
      <c r="K34" s="711">
        <v>32.18518518518519</v>
      </c>
      <c r="L34" s="711">
        <v>29.192592592592593</v>
      </c>
    </row>
    <row r="35" spans="1:12" outlineLevel="1">
      <c r="A35" s="938">
        <f t="shared" ref="A35:A36" si="3">A34-1</f>
        <v>43468</v>
      </c>
      <c r="B35" s="723" t="s">
        <v>97</v>
      </c>
      <c r="C35" s="711">
        <v>31.777777777777782</v>
      </c>
      <c r="D35" s="711">
        <v>31.444444444444443</v>
      </c>
      <c r="E35" s="711">
        <v>31.81481481481482</v>
      </c>
      <c r="F35" s="711">
        <v>30.703703703703706</v>
      </c>
      <c r="G35" s="711">
        <v>29.192592592592593</v>
      </c>
      <c r="H35" s="711">
        <v>30.814814814814813</v>
      </c>
      <c r="I35" s="710"/>
      <c r="J35" s="711">
        <v>30.95802469135803</v>
      </c>
      <c r="K35" s="711">
        <v>31.81481481481482</v>
      </c>
      <c r="L35" s="711">
        <v>29.192592592592593</v>
      </c>
    </row>
    <row r="36" spans="1:12" outlineLevel="1">
      <c r="A36" s="938">
        <f t="shared" si="3"/>
        <v>43467</v>
      </c>
      <c r="B36" s="723" t="s">
        <v>97</v>
      </c>
      <c r="C36" s="711">
        <v>31.777777777777782</v>
      </c>
      <c r="D36" s="711">
        <v>31.444444444444443</v>
      </c>
      <c r="E36" s="711">
        <v>31.81481481481482</v>
      </c>
      <c r="F36" s="711">
        <v>30.703703703703706</v>
      </c>
      <c r="G36" s="711">
        <v>29.192592592592593</v>
      </c>
      <c r="H36" s="711">
        <v>30.814814814814813</v>
      </c>
      <c r="I36" s="710"/>
      <c r="J36" s="711">
        <v>30.95802469135803</v>
      </c>
      <c r="K36" s="711">
        <v>31.81481481481482</v>
      </c>
      <c r="L36" s="711">
        <v>29.192592592592593</v>
      </c>
    </row>
    <row r="37" spans="1:12" outlineLevel="1">
      <c r="A37" s="938">
        <v>43455</v>
      </c>
      <c r="B37" s="723" t="s">
        <v>97</v>
      </c>
      <c r="C37" s="711">
        <v>31.777777777777782</v>
      </c>
      <c r="D37" s="711">
        <v>31.444444444444443</v>
      </c>
      <c r="E37" s="711">
        <v>31.81481481481482</v>
      </c>
      <c r="F37" s="711">
        <v>30.703703703703706</v>
      </c>
      <c r="G37" s="711">
        <v>29.192592592592593</v>
      </c>
      <c r="H37" s="711">
        <v>30.814814814814813</v>
      </c>
      <c r="I37" s="710"/>
      <c r="J37" s="711">
        <v>30.95802469135803</v>
      </c>
      <c r="K37" s="711">
        <v>31.81481481481482</v>
      </c>
      <c r="L37" s="711">
        <v>29.192592592592593</v>
      </c>
    </row>
    <row r="38" spans="1:12" outlineLevel="1">
      <c r="A38" s="938">
        <v>43454</v>
      </c>
      <c r="B38" s="708" t="s">
        <v>97</v>
      </c>
      <c r="C38" s="709">
        <v>31.777777777777782</v>
      </c>
      <c r="D38" s="709">
        <v>31.444444444444443</v>
      </c>
      <c r="E38" s="709">
        <v>31.81481481481482</v>
      </c>
      <c r="F38" s="709">
        <v>30.703703703703706</v>
      </c>
      <c r="G38" s="709">
        <v>29.192592592592593</v>
      </c>
      <c r="H38" s="709">
        <v>30.814814814814813</v>
      </c>
      <c r="I38" s="710"/>
      <c r="J38" s="711">
        <v>30.95802469135803</v>
      </c>
      <c r="K38" s="711">
        <v>31.81481481481482</v>
      </c>
      <c r="L38" s="711">
        <v>29.192592592592593</v>
      </c>
    </row>
    <row r="39" spans="1:12" outlineLevel="1">
      <c r="A39" s="707">
        <v>43453</v>
      </c>
      <c r="B39" s="708" t="s">
        <v>97</v>
      </c>
      <c r="C39" s="709">
        <v>34.518518518518519</v>
      </c>
      <c r="D39" s="709">
        <v>31.81481481481482</v>
      </c>
      <c r="E39" s="709">
        <v>32.18518518518519</v>
      </c>
      <c r="F39" s="709">
        <v>33.44444444444445</v>
      </c>
      <c r="G39" s="709">
        <v>29.192592592592593</v>
      </c>
      <c r="H39" s="709">
        <v>30.814814814814813</v>
      </c>
      <c r="I39" s="710"/>
      <c r="J39" s="711">
        <v>31.995061728395068</v>
      </c>
      <c r="K39" s="711">
        <v>34.518518518518519</v>
      </c>
      <c r="L39" s="711">
        <v>29.192592592592593</v>
      </c>
    </row>
    <row r="40" spans="1:12" outlineLevel="1">
      <c r="A40" s="707">
        <v>43452</v>
      </c>
      <c r="B40" s="708" t="s">
        <v>97</v>
      </c>
      <c r="C40" s="709">
        <v>34.518518518518519</v>
      </c>
      <c r="D40" s="709">
        <v>31.81481481481482</v>
      </c>
      <c r="E40" s="709">
        <v>32.18518518518519</v>
      </c>
      <c r="F40" s="709">
        <v>33.44444444444445</v>
      </c>
      <c r="G40" s="709">
        <v>29.192592592592593</v>
      </c>
      <c r="H40" s="709">
        <v>30.814814814814813</v>
      </c>
      <c r="I40" s="710"/>
      <c r="J40" s="711">
        <v>31.995061728395068</v>
      </c>
      <c r="K40" s="711">
        <v>34.518518518518519</v>
      </c>
      <c r="L40" s="711">
        <v>29.192592592592593</v>
      </c>
    </row>
    <row r="41" spans="1:12" outlineLevel="1">
      <c r="A41" s="707">
        <v>43451</v>
      </c>
      <c r="B41" s="708" t="s">
        <v>97</v>
      </c>
      <c r="C41" s="709">
        <v>34.518518518518519</v>
      </c>
      <c r="D41" s="709">
        <v>31.81481481481482</v>
      </c>
      <c r="E41" s="709">
        <v>32.18518518518519</v>
      </c>
      <c r="F41" s="709">
        <v>33.44444444444445</v>
      </c>
      <c r="G41" s="709">
        <v>29.192592592592593</v>
      </c>
      <c r="H41" s="709">
        <v>30.814814814814813</v>
      </c>
      <c r="I41" s="710"/>
      <c r="J41" s="711">
        <v>31.995061728395068</v>
      </c>
      <c r="K41" s="711">
        <v>34.518518518518519</v>
      </c>
      <c r="L41" s="711">
        <v>29.192592592592593</v>
      </c>
    </row>
    <row r="42" spans="1:12" outlineLevel="1">
      <c r="A42" s="707">
        <v>43449</v>
      </c>
      <c r="B42" s="708" t="s">
        <v>97</v>
      </c>
      <c r="C42" s="709">
        <v>34.518518518518519</v>
      </c>
      <c r="D42" s="709">
        <v>31.81481481481482</v>
      </c>
      <c r="E42" s="709">
        <v>32.18518518518519</v>
      </c>
      <c r="F42" s="709">
        <v>33.44444444444445</v>
      </c>
      <c r="G42" s="709">
        <v>29.192592592592593</v>
      </c>
      <c r="H42" s="709">
        <v>30.814814814814813</v>
      </c>
      <c r="I42" s="710"/>
      <c r="J42" s="711">
        <v>31.995061728395068</v>
      </c>
      <c r="K42" s="711">
        <v>34.518518518518519</v>
      </c>
      <c r="L42" s="711">
        <v>29.192592592592593</v>
      </c>
    </row>
    <row r="43" spans="1:12" outlineLevel="1">
      <c r="A43" s="707">
        <v>43448</v>
      </c>
      <c r="B43" s="708" t="s">
        <v>97</v>
      </c>
      <c r="C43" s="709">
        <v>34.518518518518519</v>
      </c>
      <c r="D43" s="709">
        <v>31.81481481481482</v>
      </c>
      <c r="E43" s="709">
        <v>32.18518518518519</v>
      </c>
      <c r="F43" s="709">
        <v>33.44444444444445</v>
      </c>
      <c r="G43" s="709">
        <v>29.192592592592593</v>
      </c>
      <c r="H43" s="709">
        <v>30.814814814814813</v>
      </c>
      <c r="I43" s="710"/>
      <c r="J43" s="711">
        <v>31.995061728395068</v>
      </c>
      <c r="K43" s="711">
        <v>34.518518518518519</v>
      </c>
      <c r="L43" s="711">
        <v>29.192592592592593</v>
      </c>
    </row>
    <row r="44" spans="1:12" outlineLevel="1">
      <c r="A44" s="707">
        <v>43447</v>
      </c>
      <c r="B44" s="708" t="s">
        <v>97</v>
      </c>
      <c r="C44" s="709">
        <v>34.518518518518519</v>
      </c>
      <c r="D44" s="709">
        <v>31.81481481481482</v>
      </c>
      <c r="E44" s="709">
        <v>32.18518518518519</v>
      </c>
      <c r="F44" s="709">
        <v>33.44444444444445</v>
      </c>
      <c r="G44" s="709">
        <v>29.192592592592593</v>
      </c>
      <c r="H44" s="709">
        <v>30.814814814814813</v>
      </c>
      <c r="I44" s="710"/>
      <c r="J44" s="711">
        <v>31.995061728395068</v>
      </c>
      <c r="K44" s="711">
        <v>34.518518518518519</v>
      </c>
      <c r="L44" s="711">
        <v>29.192592592592593</v>
      </c>
    </row>
    <row r="45" spans="1:12" outlineLevel="1">
      <c r="A45" s="707">
        <v>43446</v>
      </c>
      <c r="B45" s="708" t="s">
        <v>97</v>
      </c>
      <c r="C45" s="709">
        <v>34.518518518518519</v>
      </c>
      <c r="D45" s="709">
        <v>31.81481481481482</v>
      </c>
      <c r="E45" s="709">
        <v>32.18518518518519</v>
      </c>
      <c r="F45" s="709">
        <v>33.44444444444445</v>
      </c>
      <c r="G45" s="709">
        <v>29.192592592592593</v>
      </c>
      <c r="H45" s="709">
        <v>30.814814814814813</v>
      </c>
      <c r="I45" s="710"/>
      <c r="J45" s="711">
        <v>31.995061728395068</v>
      </c>
      <c r="K45" s="711">
        <v>34.518518518518519</v>
      </c>
      <c r="L45" s="711">
        <v>29.192592592592593</v>
      </c>
    </row>
    <row r="46" spans="1:12" outlineLevel="1">
      <c r="A46" s="707">
        <v>43445</v>
      </c>
      <c r="B46" s="708" t="s">
        <v>97</v>
      </c>
      <c r="C46" s="709">
        <v>31.777777777777782</v>
      </c>
      <c r="D46" s="709">
        <v>31.444444444444443</v>
      </c>
      <c r="E46" s="709">
        <v>32.18518518518519</v>
      </c>
      <c r="F46" s="709">
        <v>30.703703703703706</v>
      </c>
      <c r="G46" s="709">
        <v>29.192592592592593</v>
      </c>
      <c r="H46" s="709">
        <v>30.814814814814813</v>
      </c>
      <c r="I46" s="710"/>
      <c r="J46" s="711">
        <v>31.019753086419755</v>
      </c>
      <c r="K46" s="711">
        <v>32.18518518518519</v>
      </c>
      <c r="L46" s="711">
        <v>29.192592592592593</v>
      </c>
    </row>
    <row r="47" spans="1:12" outlineLevel="1">
      <c r="A47" s="707">
        <v>43444</v>
      </c>
      <c r="B47" s="708" t="s">
        <v>97</v>
      </c>
      <c r="C47" s="709">
        <v>31.777777777777782</v>
      </c>
      <c r="D47" s="709">
        <v>31.444444444444443</v>
      </c>
      <c r="E47" s="709">
        <v>32.18518518518519</v>
      </c>
      <c r="F47" s="709">
        <v>30.703703703703706</v>
      </c>
      <c r="G47" s="709">
        <v>29.192592592592593</v>
      </c>
      <c r="H47" s="709">
        <v>30.814814814814813</v>
      </c>
      <c r="I47" s="710"/>
      <c r="J47" s="711">
        <v>31.019753086419755</v>
      </c>
      <c r="K47" s="711">
        <v>32.18518518518519</v>
      </c>
      <c r="L47" s="711">
        <v>29.192592592592593</v>
      </c>
    </row>
    <row r="48" spans="1:12" outlineLevel="1">
      <c r="A48" s="707">
        <v>43442</v>
      </c>
      <c r="B48" s="708" t="s">
        <v>97</v>
      </c>
      <c r="C48" s="709">
        <v>31.777777777777782</v>
      </c>
      <c r="D48" s="709">
        <v>31.444444444444443</v>
      </c>
      <c r="E48" s="709">
        <v>32.18518518518519</v>
      </c>
      <c r="F48" s="709">
        <v>30.703703703703706</v>
      </c>
      <c r="G48" s="709">
        <v>29.192592592592593</v>
      </c>
      <c r="H48" s="709">
        <v>30.814814814814813</v>
      </c>
      <c r="I48" s="710"/>
      <c r="J48" s="711">
        <v>31.019753086419755</v>
      </c>
      <c r="K48" s="711">
        <v>32.18518518518519</v>
      </c>
      <c r="L48" s="711">
        <v>29.192592592592593</v>
      </c>
    </row>
    <row r="49" spans="1:12" outlineLevel="1">
      <c r="A49" s="707">
        <v>43441</v>
      </c>
      <c r="B49" s="708" t="s">
        <v>97</v>
      </c>
      <c r="C49" s="709">
        <v>31.777777777777782</v>
      </c>
      <c r="D49" s="709">
        <v>31.444444444444443</v>
      </c>
      <c r="E49" s="709">
        <v>32.18518518518519</v>
      </c>
      <c r="F49" s="709">
        <v>30.703703703703706</v>
      </c>
      <c r="G49" s="709">
        <v>29.192592592592593</v>
      </c>
      <c r="H49" s="709">
        <v>30.814814814814813</v>
      </c>
      <c r="I49" s="710"/>
      <c r="J49" s="711">
        <v>31.019753086419755</v>
      </c>
      <c r="K49" s="711">
        <v>32.18518518518519</v>
      </c>
      <c r="L49" s="711">
        <v>29.192592592592593</v>
      </c>
    </row>
    <row r="50" spans="1:12" outlineLevel="1">
      <c r="A50" s="707">
        <v>43440</v>
      </c>
      <c r="B50" s="708" t="s">
        <v>97</v>
      </c>
      <c r="C50" s="709">
        <v>31.777777777777782</v>
      </c>
      <c r="D50" s="709">
        <v>31.444444444444443</v>
      </c>
      <c r="E50" s="709">
        <v>32.18518518518519</v>
      </c>
      <c r="F50" s="709">
        <v>30.703703703703706</v>
      </c>
      <c r="G50" s="709">
        <v>29.192592592592593</v>
      </c>
      <c r="H50" s="709">
        <v>30.814814814814813</v>
      </c>
      <c r="I50" s="710"/>
      <c r="J50" s="711">
        <v>31.019753086419755</v>
      </c>
      <c r="K50" s="711">
        <v>32.18518518518519</v>
      </c>
      <c r="L50" s="711">
        <v>29.192592592592593</v>
      </c>
    </row>
    <row r="51" spans="1:12" outlineLevel="1">
      <c r="A51" s="707">
        <v>43439</v>
      </c>
      <c r="B51" s="708" t="s">
        <v>97</v>
      </c>
      <c r="C51" s="709">
        <v>31.777777777777782</v>
      </c>
      <c r="D51" s="709">
        <v>31.444444444444443</v>
      </c>
      <c r="E51" s="709">
        <v>32.18518518518519</v>
      </c>
      <c r="F51" s="709">
        <v>30.703703703703706</v>
      </c>
      <c r="G51" s="709">
        <v>29.192592592592593</v>
      </c>
      <c r="H51" s="709">
        <v>30.814814814814813</v>
      </c>
      <c r="I51" s="710"/>
      <c r="J51" s="711">
        <v>31.019753086419755</v>
      </c>
      <c r="K51" s="711">
        <v>32.18518518518519</v>
      </c>
      <c r="L51" s="711">
        <v>29.192592592592593</v>
      </c>
    </row>
    <row r="52" spans="1:12" outlineLevel="1">
      <c r="A52" s="707">
        <v>43438</v>
      </c>
      <c r="B52" s="708" t="s">
        <v>97</v>
      </c>
      <c r="C52" s="709">
        <v>31.777777777777782</v>
      </c>
      <c r="D52" s="709">
        <v>31.444444444444443</v>
      </c>
      <c r="E52" s="709">
        <v>32.18518518518519</v>
      </c>
      <c r="F52" s="709">
        <v>30.703703703703706</v>
      </c>
      <c r="G52" s="709">
        <v>29.192592592592593</v>
      </c>
      <c r="H52" s="709">
        <v>30.814814814814813</v>
      </c>
      <c r="I52" s="710"/>
      <c r="J52" s="711">
        <v>31.019753086419755</v>
      </c>
      <c r="K52" s="711">
        <v>32.18518518518519</v>
      </c>
      <c r="L52" s="711">
        <v>29.192592592592593</v>
      </c>
    </row>
    <row r="53" spans="1:12" outlineLevel="1">
      <c r="A53" s="707">
        <v>43437</v>
      </c>
      <c r="B53" s="708" t="s">
        <v>97</v>
      </c>
      <c r="C53" s="709">
        <v>31.777777777777782</v>
      </c>
      <c r="D53" s="709">
        <v>31.444444444444443</v>
      </c>
      <c r="E53" s="709">
        <v>32.18518518518519</v>
      </c>
      <c r="F53" s="709">
        <v>30.703703703703706</v>
      </c>
      <c r="G53" s="709">
        <v>29.192592592592593</v>
      </c>
      <c r="H53" s="709">
        <v>30.814814814814813</v>
      </c>
      <c r="I53" s="710"/>
      <c r="J53" s="711">
        <v>31.019753086419755</v>
      </c>
      <c r="K53" s="711">
        <v>32.18518518518519</v>
      </c>
      <c r="L53" s="711">
        <v>29.192592592592593</v>
      </c>
    </row>
    <row r="54" spans="1:12" outlineLevel="1">
      <c r="A54" s="734">
        <v>43435</v>
      </c>
      <c r="B54" s="723" t="s">
        <v>97</v>
      </c>
      <c r="C54" s="711">
        <v>31.777777777777782</v>
      </c>
      <c r="D54" s="711">
        <v>31.444444444444443</v>
      </c>
      <c r="E54" s="711">
        <v>32.18518518518519</v>
      </c>
      <c r="F54" s="711">
        <v>30.703703703703706</v>
      </c>
      <c r="G54" s="711">
        <v>29.192592592592593</v>
      </c>
      <c r="H54" s="711">
        <v>30.814814814814813</v>
      </c>
      <c r="I54" s="710"/>
      <c r="J54" s="711">
        <v>31.019753086419755</v>
      </c>
      <c r="K54" s="711">
        <v>32.18518518518519</v>
      </c>
      <c r="L54" s="711">
        <v>29.192592592592593</v>
      </c>
    </row>
    <row r="55" spans="1:12" outlineLevel="1">
      <c r="A55" s="707">
        <v>43434</v>
      </c>
      <c r="B55" s="723" t="s">
        <v>97</v>
      </c>
      <c r="C55" s="711">
        <v>31.777777777777782</v>
      </c>
      <c r="D55" s="711">
        <v>31.444444444444443</v>
      </c>
      <c r="E55" s="711">
        <v>31.81481481481482</v>
      </c>
      <c r="F55" s="711">
        <v>30.703703703703706</v>
      </c>
      <c r="G55" s="711">
        <v>29.192592592592593</v>
      </c>
      <c r="H55" s="711">
        <v>30.814814814814813</v>
      </c>
      <c r="I55" s="710"/>
      <c r="J55" s="711">
        <v>30.95802469135803</v>
      </c>
      <c r="K55" s="711">
        <v>31.81481481481482</v>
      </c>
      <c r="L55" s="711">
        <v>29.192592592592593</v>
      </c>
    </row>
    <row r="56" spans="1:12" outlineLevel="1">
      <c r="A56" s="734">
        <v>43433</v>
      </c>
      <c r="B56" s="723" t="s">
        <v>97</v>
      </c>
      <c r="C56" s="711">
        <v>31.777777777777782</v>
      </c>
      <c r="D56" s="711">
        <v>31.444444444444443</v>
      </c>
      <c r="E56" s="711">
        <v>31.81481481481482</v>
      </c>
      <c r="F56" s="711">
        <v>30.703703703703706</v>
      </c>
      <c r="G56" s="711">
        <v>29.192592592592593</v>
      </c>
      <c r="H56" s="711">
        <v>30.814814814814813</v>
      </c>
      <c r="I56" s="710"/>
      <c r="J56" s="711">
        <v>30.95802469135803</v>
      </c>
      <c r="K56" s="711">
        <v>31.81481481481482</v>
      </c>
      <c r="L56" s="711">
        <v>29.192592592592593</v>
      </c>
    </row>
    <row r="57" spans="1:12" outlineLevel="1">
      <c r="A57" s="707">
        <v>43432</v>
      </c>
      <c r="B57" s="723" t="s">
        <v>97</v>
      </c>
      <c r="C57" s="711">
        <v>31.777777777777782</v>
      </c>
      <c r="D57" s="711">
        <v>31.444444444444443</v>
      </c>
      <c r="E57" s="711">
        <v>31.81481481481482</v>
      </c>
      <c r="F57" s="711">
        <v>30.703703703703706</v>
      </c>
      <c r="G57" s="711">
        <v>29.192592592592593</v>
      </c>
      <c r="H57" s="711">
        <v>30.814814814814813</v>
      </c>
      <c r="I57" s="710"/>
      <c r="J57" s="711">
        <v>30.95802469135803</v>
      </c>
      <c r="K57" s="711">
        <v>31.81481481481482</v>
      </c>
      <c r="L57" s="711">
        <v>29.192592592592593</v>
      </c>
    </row>
    <row r="58" spans="1:12" outlineLevel="1">
      <c r="A58" s="707">
        <v>43431</v>
      </c>
      <c r="B58" s="708" t="s">
        <v>97</v>
      </c>
      <c r="C58" s="709">
        <v>31.777777777777782</v>
      </c>
      <c r="D58" s="709">
        <v>31.444444444444443</v>
      </c>
      <c r="E58" s="709">
        <v>31.81481481481482</v>
      </c>
      <c r="F58" s="709">
        <v>30.703703703703706</v>
      </c>
      <c r="G58" s="709">
        <v>29.192592592592593</v>
      </c>
      <c r="H58" s="709">
        <v>30.814814814814813</v>
      </c>
      <c r="I58" s="710"/>
      <c r="J58" s="711">
        <v>30.95802469135803</v>
      </c>
      <c r="K58" s="711">
        <v>31.81481481481482</v>
      </c>
      <c r="L58" s="711">
        <v>29.192592592592593</v>
      </c>
    </row>
    <row r="59" spans="1:12" outlineLevel="1">
      <c r="A59" s="707">
        <v>43430</v>
      </c>
      <c r="B59" s="708" t="s">
        <v>97</v>
      </c>
      <c r="C59" s="709">
        <v>31.777777777777782</v>
      </c>
      <c r="D59" s="709">
        <v>31.444444444444443</v>
      </c>
      <c r="E59" s="709">
        <v>31.81481481481482</v>
      </c>
      <c r="F59" s="709">
        <v>30.703703703703706</v>
      </c>
      <c r="G59" s="709">
        <v>29.192592592592593</v>
      </c>
      <c r="H59" s="709">
        <v>30.814814814814813</v>
      </c>
      <c r="I59" s="710"/>
      <c r="J59" s="711">
        <v>30.95802469135803</v>
      </c>
      <c r="K59" s="711">
        <v>31.81481481481482</v>
      </c>
      <c r="L59" s="711">
        <v>29.192592592592593</v>
      </c>
    </row>
    <row r="60" spans="1:12" outlineLevel="1">
      <c r="A60" s="707">
        <v>43428</v>
      </c>
      <c r="B60" s="708" t="s">
        <v>97</v>
      </c>
      <c r="C60" s="709">
        <v>31.777777777777782</v>
      </c>
      <c r="D60" s="709">
        <v>31.444444444444443</v>
      </c>
      <c r="E60" s="709">
        <v>31.81481481481482</v>
      </c>
      <c r="F60" s="709">
        <v>30.703703703703706</v>
      </c>
      <c r="G60" s="709">
        <v>29.192592592592593</v>
      </c>
      <c r="H60" s="709">
        <v>30.814814814814813</v>
      </c>
      <c r="I60" s="710"/>
      <c r="J60" s="711">
        <v>30.95802469135803</v>
      </c>
      <c r="K60" s="711">
        <v>31.81481481481482</v>
      </c>
      <c r="L60" s="711">
        <v>29.192592592592593</v>
      </c>
    </row>
    <row r="61" spans="1:12" outlineLevel="1">
      <c r="A61" s="707">
        <v>43427</v>
      </c>
      <c r="B61" s="708" t="s">
        <v>97</v>
      </c>
      <c r="C61" s="709">
        <v>31.777777777777782</v>
      </c>
      <c r="D61" s="709">
        <v>31.444444444444443</v>
      </c>
      <c r="E61" s="709">
        <v>31.81481481481482</v>
      </c>
      <c r="F61" s="709">
        <v>30.703703703703706</v>
      </c>
      <c r="G61" s="709">
        <v>29.192592592592593</v>
      </c>
      <c r="H61" s="709">
        <v>30.814814814814813</v>
      </c>
      <c r="I61" s="710"/>
      <c r="J61" s="711">
        <v>30.95802469135803</v>
      </c>
      <c r="K61" s="711">
        <v>31.81481481481482</v>
      </c>
      <c r="L61" s="711">
        <v>29.192592592592593</v>
      </c>
    </row>
    <row r="62" spans="1:12" outlineLevel="1">
      <c r="A62" s="707">
        <v>43426</v>
      </c>
      <c r="B62" s="708" t="s">
        <v>97</v>
      </c>
      <c r="C62" s="709">
        <v>31.777777777777782</v>
      </c>
      <c r="D62" s="709">
        <v>31.444444444444443</v>
      </c>
      <c r="E62" s="709">
        <v>31.81481481481482</v>
      </c>
      <c r="F62" s="709">
        <v>30.703703703703706</v>
      </c>
      <c r="G62" s="709">
        <v>29.192592592592593</v>
      </c>
      <c r="H62" s="709">
        <v>30.814814814814813</v>
      </c>
      <c r="I62" s="710"/>
      <c r="J62" s="711">
        <v>30.95802469135803</v>
      </c>
      <c r="K62" s="711">
        <v>31.81481481481482</v>
      </c>
      <c r="L62" s="711">
        <v>29.192592592592593</v>
      </c>
    </row>
    <row r="63" spans="1:12" outlineLevel="1">
      <c r="A63" s="707">
        <v>43425</v>
      </c>
      <c r="B63" s="708" t="s">
        <v>97</v>
      </c>
      <c r="C63" s="709">
        <v>31.777777777777782</v>
      </c>
      <c r="D63" s="709">
        <v>31.444444444444443</v>
      </c>
      <c r="E63" s="709">
        <v>31.81481481481482</v>
      </c>
      <c r="F63" s="709">
        <v>30.703703703703706</v>
      </c>
      <c r="G63" s="709">
        <v>29.192592592592593</v>
      </c>
      <c r="H63" s="709">
        <v>30.814814814814813</v>
      </c>
      <c r="I63" s="710"/>
      <c r="J63" s="711">
        <v>30.95802469135803</v>
      </c>
      <c r="K63" s="711">
        <v>31.81481481481482</v>
      </c>
      <c r="L63" s="711">
        <v>29.192592592592593</v>
      </c>
    </row>
    <row r="64" spans="1:12" outlineLevel="1">
      <c r="A64" s="707">
        <v>43424</v>
      </c>
      <c r="B64" s="708" t="s">
        <v>97</v>
      </c>
      <c r="C64" s="709">
        <v>31.777777777777782</v>
      </c>
      <c r="D64" s="709">
        <v>31.444444444444443</v>
      </c>
      <c r="E64" s="709">
        <v>31.81481481481482</v>
      </c>
      <c r="F64" s="709">
        <v>30.703703703703706</v>
      </c>
      <c r="G64" s="709">
        <v>29.192592592592593</v>
      </c>
      <c r="H64" s="709">
        <v>30.814814814814813</v>
      </c>
      <c r="I64" s="710"/>
      <c r="J64" s="711">
        <v>30.95802469135803</v>
      </c>
      <c r="K64" s="711">
        <v>31.81481481481482</v>
      </c>
      <c r="L64" s="711">
        <v>29.192592592592593</v>
      </c>
    </row>
    <row r="65" spans="1:12" outlineLevel="1">
      <c r="A65" s="707">
        <v>43423</v>
      </c>
      <c r="B65" s="708" t="s">
        <v>97</v>
      </c>
      <c r="C65" s="709">
        <v>31.777777777777782</v>
      </c>
      <c r="D65" s="709">
        <v>31.444444444444443</v>
      </c>
      <c r="E65" s="709">
        <v>31.81481481481482</v>
      </c>
      <c r="F65" s="709">
        <v>30.703703703703706</v>
      </c>
      <c r="G65" s="709">
        <v>29.192592592592593</v>
      </c>
      <c r="H65" s="709">
        <v>30.814814814814813</v>
      </c>
      <c r="I65" s="710"/>
      <c r="J65" s="711">
        <v>30.95802469135803</v>
      </c>
      <c r="K65" s="711">
        <v>31.81481481481482</v>
      </c>
      <c r="L65" s="711">
        <v>29.192592592592593</v>
      </c>
    </row>
    <row r="66" spans="1:12" outlineLevel="1">
      <c r="A66" s="707">
        <v>43421</v>
      </c>
      <c r="B66" s="708" t="s">
        <v>97</v>
      </c>
      <c r="C66" s="709">
        <v>31.777777777777782</v>
      </c>
      <c r="D66" s="709">
        <v>31.444444444444443</v>
      </c>
      <c r="E66" s="709">
        <v>31.81481481481482</v>
      </c>
      <c r="F66" s="709">
        <v>30.703703703703706</v>
      </c>
      <c r="G66" s="709">
        <v>29.192592592592593</v>
      </c>
      <c r="H66" s="709">
        <v>30.814814814814813</v>
      </c>
      <c r="I66" s="710"/>
      <c r="J66" s="711">
        <v>30.95802469135803</v>
      </c>
      <c r="K66" s="711">
        <v>31.81481481481482</v>
      </c>
      <c r="L66" s="711">
        <v>29.192592592592593</v>
      </c>
    </row>
    <row r="67" spans="1:12" outlineLevel="1">
      <c r="A67" s="707">
        <v>43420</v>
      </c>
      <c r="B67" s="708" t="s">
        <v>97</v>
      </c>
      <c r="C67" s="709">
        <v>31.777777777777782</v>
      </c>
      <c r="D67" s="709">
        <v>31.444444444444443</v>
      </c>
      <c r="E67" s="709">
        <v>31.81481481481482</v>
      </c>
      <c r="F67" s="709">
        <v>30.703703703703706</v>
      </c>
      <c r="G67" s="709">
        <v>29.192592592592593</v>
      </c>
      <c r="H67" s="709">
        <v>30.814814814814813</v>
      </c>
      <c r="I67" s="710"/>
      <c r="J67" s="711">
        <v>30.95802469135803</v>
      </c>
      <c r="K67" s="711">
        <v>31.81481481481482</v>
      </c>
      <c r="L67" s="711">
        <v>29.192592592592593</v>
      </c>
    </row>
    <row r="68" spans="1:12" outlineLevel="1">
      <c r="A68" s="707">
        <v>43419</v>
      </c>
      <c r="B68" s="708" t="s">
        <v>97</v>
      </c>
      <c r="C68" s="709">
        <v>32.148148148148152</v>
      </c>
      <c r="D68" s="709">
        <v>31.81481481481482</v>
      </c>
      <c r="E68" s="709">
        <v>31.81481481481482</v>
      </c>
      <c r="F68" s="709">
        <v>30.703703703703706</v>
      </c>
      <c r="G68" s="709">
        <v>29.192592592592593</v>
      </c>
      <c r="H68" s="709">
        <v>30.814814814814813</v>
      </c>
      <c r="I68" s="710"/>
      <c r="J68" s="711">
        <v>31.081481481481486</v>
      </c>
      <c r="K68" s="711">
        <v>32.148148148148152</v>
      </c>
      <c r="L68" s="711">
        <v>29.192592592592593</v>
      </c>
    </row>
    <row r="69" spans="1:12" outlineLevel="1">
      <c r="A69" s="707">
        <v>43418</v>
      </c>
      <c r="B69" s="708" t="s">
        <v>97</v>
      </c>
      <c r="C69" s="709">
        <v>32.148148148148152</v>
      </c>
      <c r="D69" s="709">
        <v>31.81481481481482</v>
      </c>
      <c r="E69" s="709">
        <v>31.81481481481482</v>
      </c>
      <c r="F69" s="709">
        <v>30.703703703703706</v>
      </c>
      <c r="G69" s="709">
        <v>29.192592592592593</v>
      </c>
      <c r="H69" s="709">
        <v>30.814814814814813</v>
      </c>
      <c r="I69" s="710"/>
      <c r="J69" s="711">
        <v>31.081481481481486</v>
      </c>
      <c r="K69" s="711">
        <v>32.148148148148152</v>
      </c>
      <c r="L69" s="711">
        <v>29.192592592592593</v>
      </c>
    </row>
    <row r="70" spans="1:12" outlineLevel="1">
      <c r="A70" s="707">
        <v>43417</v>
      </c>
      <c r="B70" s="708" t="s">
        <v>97</v>
      </c>
      <c r="C70" s="709">
        <v>32.148148148148152</v>
      </c>
      <c r="D70" s="709">
        <v>31.81481481481482</v>
      </c>
      <c r="E70" s="709">
        <v>31.81481481481482</v>
      </c>
      <c r="F70" s="709">
        <v>30.703703703703706</v>
      </c>
      <c r="G70" s="709">
        <v>29.192592592592593</v>
      </c>
      <c r="H70" s="709">
        <v>30.814814814814813</v>
      </c>
      <c r="I70" s="710"/>
      <c r="J70" s="711">
        <v>31.081481481481486</v>
      </c>
      <c r="K70" s="711">
        <v>32.148148148148152</v>
      </c>
      <c r="L70" s="711">
        <v>29.192592592592593</v>
      </c>
    </row>
    <row r="71" spans="1:12" outlineLevel="1">
      <c r="A71" s="707">
        <v>43416</v>
      </c>
      <c r="B71" s="708" t="s">
        <v>97</v>
      </c>
      <c r="C71" s="709">
        <v>32.148148148148152</v>
      </c>
      <c r="D71" s="709">
        <v>31.81481481481482</v>
      </c>
      <c r="E71" s="709">
        <v>31.81481481481482</v>
      </c>
      <c r="F71" s="709">
        <v>30.703703703703706</v>
      </c>
      <c r="G71" s="709">
        <v>29.192592592592593</v>
      </c>
      <c r="H71" s="709">
        <v>30.814814814814813</v>
      </c>
      <c r="I71" s="710"/>
      <c r="J71" s="711">
        <v>31.081481481481486</v>
      </c>
      <c r="K71" s="711">
        <v>32.148148148148152</v>
      </c>
      <c r="L71" s="711">
        <v>29.192592592592593</v>
      </c>
    </row>
    <row r="72" spans="1:12" outlineLevel="1">
      <c r="A72" s="707">
        <v>43414</v>
      </c>
      <c r="B72" s="708" t="s">
        <v>97</v>
      </c>
      <c r="C72" s="709">
        <v>32.148148148148152</v>
      </c>
      <c r="D72" s="709">
        <v>31.81481481481482</v>
      </c>
      <c r="E72" s="709">
        <v>31.81481481481482</v>
      </c>
      <c r="F72" s="709">
        <v>30.703703703703706</v>
      </c>
      <c r="G72" s="709">
        <v>29.192592592592593</v>
      </c>
      <c r="H72" s="709">
        <v>30.814814814814813</v>
      </c>
      <c r="I72" s="710"/>
      <c r="J72" s="711">
        <v>31.081481481481486</v>
      </c>
      <c r="K72" s="711">
        <v>32.148148148148152</v>
      </c>
      <c r="L72" s="711">
        <v>29.192592592592593</v>
      </c>
    </row>
    <row r="73" spans="1:12" outlineLevel="1">
      <c r="A73" s="707">
        <v>43413</v>
      </c>
      <c r="B73" s="708" t="s">
        <v>97</v>
      </c>
      <c r="C73" s="709">
        <v>32.148148148148152</v>
      </c>
      <c r="D73" s="709">
        <v>31.81481481481482</v>
      </c>
      <c r="E73" s="709">
        <v>31.81481481481482</v>
      </c>
      <c r="F73" s="709">
        <v>30.703703703703706</v>
      </c>
      <c r="G73" s="709">
        <v>29.192592592592593</v>
      </c>
      <c r="H73" s="709">
        <v>30.814814814814813</v>
      </c>
      <c r="I73" s="710"/>
      <c r="J73" s="711">
        <v>31.081481481481486</v>
      </c>
      <c r="K73" s="711">
        <v>32.148148148148152</v>
      </c>
      <c r="L73" s="711">
        <v>29.192592592592593</v>
      </c>
    </row>
    <row r="74" spans="1:12" outlineLevel="1">
      <c r="A74" s="707">
        <v>43412</v>
      </c>
      <c r="B74" s="708" t="s">
        <v>97</v>
      </c>
      <c r="C74" s="709">
        <v>32.148148148148152</v>
      </c>
      <c r="D74" s="709">
        <v>31.81481481481482</v>
      </c>
      <c r="E74" s="709">
        <v>31.81481481481482</v>
      </c>
      <c r="F74" s="709">
        <v>30.703703703703706</v>
      </c>
      <c r="G74" s="709">
        <v>29.192592592592593</v>
      </c>
      <c r="H74" s="709">
        <v>30.814814814814813</v>
      </c>
      <c r="I74" s="710"/>
      <c r="J74" s="711">
        <v>31.081481481481486</v>
      </c>
      <c r="K74" s="711">
        <v>32.148148148148152</v>
      </c>
      <c r="L74" s="711">
        <v>29.192592592592593</v>
      </c>
    </row>
    <row r="75" spans="1:12" outlineLevel="1">
      <c r="A75" s="707">
        <v>43411</v>
      </c>
      <c r="B75" s="708" t="s">
        <v>97</v>
      </c>
      <c r="C75" s="709">
        <v>32.148148148148152</v>
      </c>
      <c r="D75" s="709">
        <v>31.81481481481482</v>
      </c>
      <c r="E75" s="709">
        <v>31.81481481481482</v>
      </c>
      <c r="F75" s="709">
        <v>30.703703703703706</v>
      </c>
      <c r="G75" s="709">
        <v>29.192592592592593</v>
      </c>
      <c r="H75" s="709">
        <v>30.814814814814813</v>
      </c>
      <c r="I75" s="710"/>
      <c r="J75" s="711">
        <v>31.081481481481486</v>
      </c>
      <c r="K75" s="711">
        <v>32.148148148148152</v>
      </c>
      <c r="L75" s="711">
        <v>29.192592592592593</v>
      </c>
    </row>
    <row r="76" spans="1:12" outlineLevel="1">
      <c r="A76" s="707">
        <v>43410</v>
      </c>
      <c r="B76" s="708" t="s">
        <v>97</v>
      </c>
      <c r="C76" s="709">
        <v>32.148148148148152</v>
      </c>
      <c r="D76" s="709">
        <v>31.81481481481482</v>
      </c>
      <c r="E76" s="709">
        <v>31.81481481481482</v>
      </c>
      <c r="F76" s="709">
        <v>30.703703703703706</v>
      </c>
      <c r="G76" s="709">
        <v>29.192592592592593</v>
      </c>
      <c r="H76" s="709">
        <v>30.814814814814813</v>
      </c>
      <c r="I76" s="710"/>
      <c r="J76" s="711">
        <v>31.081481481481486</v>
      </c>
      <c r="K76" s="711">
        <v>32.148148148148152</v>
      </c>
      <c r="L76" s="711">
        <v>29.192592592592593</v>
      </c>
    </row>
    <row r="77" spans="1:12" outlineLevel="1">
      <c r="A77" s="707">
        <v>43409</v>
      </c>
      <c r="B77" s="708" t="s">
        <v>97</v>
      </c>
      <c r="C77" s="709">
        <v>32.148148148148152</v>
      </c>
      <c r="D77" s="709">
        <v>31.81481481481482</v>
      </c>
      <c r="E77" s="709">
        <v>31.81481481481482</v>
      </c>
      <c r="F77" s="709">
        <v>30.703703703703706</v>
      </c>
      <c r="G77" s="709">
        <v>29.192592592592593</v>
      </c>
      <c r="H77" s="709">
        <v>30.814814814814813</v>
      </c>
      <c r="I77" s="710"/>
      <c r="J77" s="711">
        <v>31.081481481481486</v>
      </c>
      <c r="K77" s="711">
        <v>32.148148148148152</v>
      </c>
      <c r="L77" s="711">
        <v>29.192592592592593</v>
      </c>
    </row>
    <row r="78" spans="1:12" outlineLevel="1">
      <c r="A78" s="707">
        <v>43407</v>
      </c>
      <c r="B78" s="708" t="s">
        <v>97</v>
      </c>
      <c r="C78" s="709">
        <v>32.148148148148152</v>
      </c>
      <c r="D78" s="709">
        <v>31.81481481481482</v>
      </c>
      <c r="E78" s="709">
        <v>31.81481481481482</v>
      </c>
      <c r="F78" s="709">
        <v>30.703703703703706</v>
      </c>
      <c r="G78" s="709">
        <v>29.192592592592593</v>
      </c>
      <c r="H78" s="709">
        <v>30.814814814814813</v>
      </c>
      <c r="I78" s="710"/>
      <c r="J78" s="711">
        <v>31.081481481481486</v>
      </c>
      <c r="K78" s="711">
        <v>32.148148148148152</v>
      </c>
      <c r="L78" s="711">
        <v>29.192592592592593</v>
      </c>
    </row>
    <row r="79" spans="1:12" outlineLevel="1">
      <c r="A79" s="707">
        <v>43406</v>
      </c>
      <c r="B79" s="708" t="s">
        <v>97</v>
      </c>
      <c r="C79" s="709">
        <v>32.148148148148152</v>
      </c>
      <c r="D79" s="709">
        <v>31.81481481481482</v>
      </c>
      <c r="E79" s="709">
        <v>31.81481481481482</v>
      </c>
      <c r="F79" s="709">
        <v>30.703703703703706</v>
      </c>
      <c r="G79" s="709">
        <v>29.192592592592593</v>
      </c>
      <c r="H79" s="709">
        <v>30.814814814814813</v>
      </c>
      <c r="I79" s="710"/>
      <c r="J79" s="711">
        <v>31.081481481481486</v>
      </c>
      <c r="K79" s="711">
        <v>32.148148148148152</v>
      </c>
      <c r="L79" s="711">
        <v>29.192592592592593</v>
      </c>
    </row>
    <row r="80" spans="1:12" outlineLevel="1">
      <c r="A80" s="707">
        <v>43405</v>
      </c>
      <c r="B80" s="708" t="s">
        <v>97</v>
      </c>
      <c r="C80" s="709">
        <v>34</v>
      </c>
      <c r="D80" s="709">
        <v>31.81481481481482</v>
      </c>
      <c r="E80" s="709">
        <v>31.81481481481482</v>
      </c>
      <c r="F80" s="709">
        <v>31.81481481481482</v>
      </c>
      <c r="G80" s="709">
        <v>29.192592592592593</v>
      </c>
      <c r="H80" s="709">
        <v>30.814814814814813</v>
      </c>
      <c r="I80" s="710"/>
      <c r="J80" s="711">
        <v>31.575308641975312</v>
      </c>
      <c r="K80" s="711">
        <v>34</v>
      </c>
      <c r="L80" s="711">
        <v>29.192592592592593</v>
      </c>
    </row>
    <row r="81" spans="1:12" outlineLevel="1">
      <c r="A81" s="707">
        <v>43404</v>
      </c>
      <c r="B81" s="708" t="s">
        <v>97</v>
      </c>
      <c r="C81" s="709">
        <v>34</v>
      </c>
      <c r="D81" s="709">
        <v>31.81481481481482</v>
      </c>
      <c r="E81" s="709">
        <v>31.81481481481482</v>
      </c>
      <c r="F81" s="709">
        <v>31.81481481481482</v>
      </c>
      <c r="G81" s="709">
        <v>29.192592592592593</v>
      </c>
      <c r="H81" s="709">
        <v>30.814814814814813</v>
      </c>
      <c r="I81" s="710"/>
      <c r="J81" s="711">
        <v>31.575308641975312</v>
      </c>
      <c r="K81" s="711">
        <v>34</v>
      </c>
      <c r="L81" s="711">
        <v>29.192592592592593</v>
      </c>
    </row>
    <row r="82" spans="1:12" outlineLevel="1">
      <c r="A82" s="707">
        <v>43403</v>
      </c>
      <c r="B82" s="708" t="s">
        <v>97</v>
      </c>
      <c r="C82" s="709">
        <v>34</v>
      </c>
      <c r="D82" s="709">
        <v>31.81481481481482</v>
      </c>
      <c r="E82" s="709">
        <v>31.81481481481482</v>
      </c>
      <c r="F82" s="709">
        <v>31.81481481481482</v>
      </c>
      <c r="G82" s="709">
        <v>31.192592592592593</v>
      </c>
      <c r="H82" s="709">
        <v>31.37037037037037</v>
      </c>
      <c r="I82" s="710"/>
      <c r="J82" s="711">
        <v>32.001234567901243</v>
      </c>
      <c r="K82" s="711">
        <v>34</v>
      </c>
      <c r="L82" s="711">
        <v>31.192592592592593</v>
      </c>
    </row>
    <row r="83" spans="1:12" outlineLevel="1">
      <c r="A83" s="707">
        <v>43402</v>
      </c>
      <c r="B83" s="708" t="s">
        <v>97</v>
      </c>
      <c r="C83" s="709">
        <v>34</v>
      </c>
      <c r="D83" s="709">
        <v>31.81481481481482</v>
      </c>
      <c r="E83" s="709">
        <v>31.81481481481482</v>
      </c>
      <c r="F83" s="709">
        <v>31.81481481481482</v>
      </c>
      <c r="G83" s="709">
        <v>31.192592592592593</v>
      </c>
      <c r="H83" s="709">
        <v>31.37037037037037</v>
      </c>
      <c r="I83" s="710"/>
      <c r="J83" s="711">
        <v>32.001234567901243</v>
      </c>
      <c r="K83" s="711">
        <v>34</v>
      </c>
      <c r="L83" s="711">
        <v>31.192592592592593</v>
      </c>
    </row>
    <row r="84" spans="1:12" outlineLevel="1">
      <c r="A84" s="707">
        <v>43400</v>
      </c>
      <c r="B84" s="708" t="s">
        <v>97</v>
      </c>
      <c r="C84" s="709">
        <v>34</v>
      </c>
      <c r="D84" s="709">
        <v>31.81481481481482</v>
      </c>
      <c r="E84" s="709">
        <v>31.81481481481482</v>
      </c>
      <c r="F84" s="709">
        <v>31.81481481481482</v>
      </c>
      <c r="G84" s="709">
        <v>31.192592592592593</v>
      </c>
      <c r="H84" s="709">
        <v>31.37037037037037</v>
      </c>
      <c r="I84" s="710"/>
      <c r="J84" s="711">
        <v>32.001234567901243</v>
      </c>
      <c r="K84" s="711">
        <v>34</v>
      </c>
      <c r="L84" s="711">
        <v>31.192592592592593</v>
      </c>
    </row>
    <row r="85" spans="1:12" outlineLevel="1">
      <c r="A85" s="707">
        <v>43399</v>
      </c>
      <c r="B85" s="708" t="s">
        <v>97</v>
      </c>
      <c r="C85" s="709">
        <v>34</v>
      </c>
      <c r="D85" s="709">
        <v>31.81481481481482</v>
      </c>
      <c r="E85" s="709">
        <v>31.81481481481482</v>
      </c>
      <c r="F85" s="709">
        <v>31.81481481481482</v>
      </c>
      <c r="G85" s="709">
        <v>31.192592592592593</v>
      </c>
      <c r="H85" s="709">
        <v>31.37037037037037</v>
      </c>
      <c r="I85" s="710"/>
      <c r="J85" s="711">
        <v>32.001234567901243</v>
      </c>
      <c r="K85" s="711">
        <v>34</v>
      </c>
      <c r="L85" s="711">
        <v>31.192592592592593</v>
      </c>
    </row>
    <row r="86" spans="1:12" outlineLevel="1">
      <c r="A86" s="707">
        <v>43398</v>
      </c>
      <c r="B86" s="708" t="s">
        <v>97</v>
      </c>
      <c r="C86" s="709">
        <v>34</v>
      </c>
      <c r="D86" s="709">
        <v>31.81481481481482</v>
      </c>
      <c r="E86" s="709">
        <v>31.81481481481482</v>
      </c>
      <c r="F86" s="709">
        <v>31.81481481481482</v>
      </c>
      <c r="G86" s="709">
        <v>31.192592592592593</v>
      </c>
      <c r="H86" s="709">
        <v>31.37037037037037</v>
      </c>
      <c r="I86" s="710"/>
      <c r="J86" s="711">
        <v>32.001234567901243</v>
      </c>
      <c r="K86" s="711">
        <v>34</v>
      </c>
      <c r="L86" s="711">
        <v>31.192592592592593</v>
      </c>
    </row>
    <row r="87" spans="1:12">
      <c r="A87" s="707"/>
      <c r="B87" s="708"/>
      <c r="C87" s="709"/>
      <c r="D87" s="709"/>
      <c r="E87" s="709"/>
      <c r="F87" s="709"/>
      <c r="G87" s="709"/>
      <c r="H87" s="709"/>
      <c r="I87" s="710"/>
      <c r="J87" s="711"/>
      <c r="K87" s="711"/>
      <c r="L87" s="711"/>
    </row>
    <row r="88" spans="1:12">
      <c r="A88" s="707"/>
      <c r="B88" s="741"/>
      <c r="C88" s="709"/>
      <c r="D88" s="709"/>
      <c r="E88" s="709"/>
      <c r="F88" s="709"/>
      <c r="G88" s="709"/>
      <c r="H88" s="709"/>
      <c r="I88" s="710"/>
      <c r="J88" s="711"/>
      <c r="K88" s="711"/>
      <c r="L88" s="711"/>
    </row>
    <row r="89" spans="1:12">
      <c r="A89" s="707"/>
      <c r="B89" s="741"/>
      <c r="C89" s="709"/>
      <c r="D89" s="709"/>
      <c r="E89" s="709"/>
      <c r="F89" s="709"/>
      <c r="G89" s="709"/>
      <c r="H89" s="709"/>
      <c r="I89" s="710"/>
      <c r="J89" s="711"/>
      <c r="K89" s="711"/>
      <c r="L89" s="711"/>
    </row>
    <row r="90" spans="1:12">
      <c r="A90" s="707"/>
      <c r="B90" s="741"/>
      <c r="C90" s="709"/>
      <c r="D90" s="709"/>
      <c r="E90" s="709"/>
      <c r="F90" s="709"/>
      <c r="G90" s="709"/>
      <c r="H90" s="709"/>
      <c r="I90" s="710"/>
      <c r="J90" s="711"/>
      <c r="K90" s="711"/>
      <c r="L90" s="711"/>
    </row>
    <row r="91" spans="1:12">
      <c r="A91" s="707"/>
      <c r="B91" s="744"/>
      <c r="C91" s="746"/>
      <c r="D91" s="747"/>
      <c r="E91" s="746"/>
      <c r="F91" s="746"/>
      <c r="G91" s="747"/>
      <c r="H91" s="746"/>
      <c r="I91" s="749"/>
      <c r="J91" s="747"/>
      <c r="K91" s="747"/>
      <c r="L91" s="747"/>
    </row>
    <row r="92" spans="1:12">
      <c r="A92" s="707"/>
      <c r="B92" s="744"/>
      <c r="C92" s="746"/>
      <c r="D92" s="747"/>
      <c r="E92" s="746"/>
      <c r="F92" s="746"/>
      <c r="G92" s="747"/>
      <c r="H92" s="746"/>
      <c r="I92" s="749"/>
      <c r="J92" s="747"/>
      <c r="K92" s="747"/>
      <c r="L92" s="747"/>
    </row>
    <row r="93" spans="1:12">
      <c r="A93" s="707"/>
      <c r="B93" s="744"/>
      <c r="C93" s="746"/>
      <c r="D93" s="747"/>
      <c r="E93" s="746"/>
      <c r="F93" s="746"/>
      <c r="G93" s="747"/>
      <c r="H93" s="746"/>
      <c r="I93" s="749"/>
      <c r="J93" s="747"/>
      <c r="K93" s="747"/>
      <c r="L93" s="747"/>
    </row>
    <row r="94" spans="1:12">
      <c r="A94" s="707"/>
      <c r="B94" s="744"/>
      <c r="C94" s="746"/>
      <c r="D94" s="747"/>
      <c r="E94" s="746"/>
      <c r="F94" s="746"/>
      <c r="G94" s="747"/>
      <c r="H94" s="746"/>
      <c r="I94" s="749"/>
      <c r="J94" s="747"/>
      <c r="K94" s="747"/>
      <c r="L94" s="747"/>
    </row>
    <row r="95" spans="1:12">
      <c r="A95" s="707"/>
      <c r="B95" s="744"/>
      <c r="C95" s="746"/>
      <c r="D95" s="747"/>
      <c r="E95" s="746"/>
      <c r="F95" s="746"/>
      <c r="G95" s="747"/>
      <c r="H95" s="746"/>
      <c r="I95" s="749"/>
      <c r="J95" s="747"/>
      <c r="K95" s="747"/>
      <c r="L95" s="747"/>
    </row>
    <row r="96" spans="1:12">
      <c r="A96" s="707"/>
      <c r="B96" s="744"/>
      <c r="C96" s="747"/>
      <c r="D96" s="747"/>
      <c r="E96" s="747"/>
      <c r="F96" s="747"/>
      <c r="G96" s="747"/>
      <c r="H96" s="747"/>
      <c r="I96" s="749"/>
      <c r="J96" s="747"/>
      <c r="K96" s="747"/>
      <c r="L96" s="747"/>
    </row>
    <row r="97" spans="1:12">
      <c r="A97" s="707"/>
      <c r="B97" s="744"/>
      <c r="C97" s="747"/>
      <c r="D97" s="747"/>
      <c r="E97" s="747"/>
      <c r="F97" s="747"/>
      <c r="G97" s="747"/>
      <c r="H97" s="747"/>
      <c r="I97" s="749"/>
      <c r="J97" s="747"/>
      <c r="K97" s="747"/>
      <c r="L97" s="747"/>
    </row>
    <row r="98" spans="1:12">
      <c r="A98" s="707"/>
      <c r="B98" s="744"/>
      <c r="C98" s="747"/>
      <c r="D98" s="747"/>
      <c r="E98" s="746"/>
      <c r="F98" s="747"/>
      <c r="G98" s="747"/>
      <c r="H98" s="747"/>
      <c r="I98" s="749"/>
      <c r="J98" s="747"/>
      <c r="K98" s="747"/>
      <c r="L98" s="747"/>
    </row>
    <row r="99" spans="1:12">
      <c r="A99" s="707"/>
      <c r="B99" s="744"/>
      <c r="C99" s="747"/>
      <c r="D99" s="747"/>
      <c r="E99" s="747"/>
      <c r="F99" s="747"/>
      <c r="G99" s="747"/>
      <c r="H99" s="747"/>
      <c r="I99" s="749"/>
      <c r="J99" s="747"/>
      <c r="K99" s="747"/>
      <c r="L99" s="747"/>
    </row>
    <row r="100" spans="1:12">
      <c r="A100" s="707"/>
      <c r="B100" s="744"/>
      <c r="C100" s="747"/>
      <c r="D100" s="747"/>
      <c r="E100" s="747"/>
      <c r="F100" s="747"/>
      <c r="G100" s="747"/>
      <c r="H100" s="747"/>
      <c r="I100" s="749"/>
      <c r="J100" s="747"/>
      <c r="K100" s="747"/>
      <c r="L100" s="747"/>
    </row>
    <row r="101" spans="1:12">
      <c r="A101" s="707"/>
      <c r="B101" s="744"/>
      <c r="C101" s="747"/>
      <c r="D101" s="747"/>
      <c r="E101" s="747"/>
      <c r="F101" s="747"/>
      <c r="G101" s="747"/>
      <c r="H101" s="747"/>
      <c r="I101" s="749"/>
      <c r="J101" s="747"/>
      <c r="K101" s="747"/>
      <c r="L101" s="747"/>
    </row>
    <row r="102" spans="1:12">
      <c r="A102" s="707"/>
      <c r="B102" s="744"/>
      <c r="C102" s="747"/>
      <c r="D102" s="747"/>
      <c r="E102" s="747"/>
      <c r="F102" s="747"/>
      <c r="G102" s="747"/>
      <c r="H102" s="747"/>
      <c r="I102" s="749"/>
      <c r="J102" s="747"/>
      <c r="K102" s="747"/>
      <c r="L102" s="747"/>
    </row>
    <row r="103" spans="1:12">
      <c r="A103" s="751"/>
      <c r="B103" s="752"/>
      <c r="C103" s="711"/>
      <c r="D103" s="711"/>
      <c r="E103" s="711"/>
      <c r="F103" s="711"/>
      <c r="G103" s="711"/>
      <c r="H103" s="711"/>
      <c r="I103" s="710"/>
      <c r="J103" s="711"/>
      <c r="K103" s="711"/>
      <c r="L103" s="711"/>
    </row>
    <row r="104" spans="1:12">
      <c r="A104" s="751"/>
      <c r="B104" s="752"/>
      <c r="C104" s="711"/>
      <c r="D104" s="711"/>
      <c r="E104" s="711"/>
      <c r="F104" s="711"/>
      <c r="G104" s="711"/>
      <c r="H104" s="711"/>
      <c r="I104" s="710"/>
      <c r="J104" s="711"/>
      <c r="K104" s="711"/>
      <c r="L104" s="711"/>
    </row>
    <row r="105" spans="1:12">
      <c r="A105" s="751"/>
      <c r="B105" s="752"/>
      <c r="C105" s="711"/>
      <c r="D105" s="711"/>
      <c r="E105" s="711"/>
      <c r="F105" s="711"/>
      <c r="G105" s="711"/>
      <c r="H105" s="711"/>
      <c r="I105" s="710"/>
      <c r="J105" s="711"/>
      <c r="K105" s="711"/>
      <c r="L105" s="711"/>
    </row>
    <row r="106" spans="1:12">
      <c r="A106" s="751"/>
      <c r="B106" s="752"/>
      <c r="C106" s="711"/>
      <c r="D106" s="711"/>
      <c r="E106" s="711"/>
      <c r="F106" s="711"/>
      <c r="G106" s="711"/>
      <c r="H106" s="711"/>
      <c r="I106" s="710"/>
      <c r="J106" s="711"/>
      <c r="K106" s="711"/>
      <c r="L106" s="711"/>
    </row>
    <row r="107" spans="1:12">
      <c r="A107" s="1047"/>
      <c r="B107" s="752"/>
      <c r="C107" s="711"/>
      <c r="D107" s="711"/>
      <c r="E107" s="711"/>
      <c r="F107" s="711"/>
      <c r="G107" s="711"/>
      <c r="H107" s="711"/>
      <c r="I107" s="710"/>
      <c r="J107" s="711"/>
      <c r="K107" s="711"/>
      <c r="L107" s="711"/>
    </row>
    <row r="108" spans="1:12">
      <c r="A108" s="1048"/>
      <c r="B108" s="752"/>
      <c r="C108" s="711"/>
      <c r="D108" s="711"/>
      <c r="E108" s="711"/>
      <c r="F108" s="711"/>
      <c r="G108" s="711"/>
      <c r="H108" s="711"/>
      <c r="I108" s="710"/>
      <c r="J108" s="711"/>
      <c r="K108" s="711"/>
      <c r="L108" s="711"/>
    </row>
    <row r="109" spans="1:12">
      <c r="A109" s="754"/>
      <c r="B109" s="754"/>
      <c r="C109" s="755"/>
      <c r="D109" s="755"/>
      <c r="E109" s="755"/>
      <c r="F109" s="755"/>
      <c r="G109" s="755"/>
      <c r="H109" s="755"/>
      <c r="I109" s="756"/>
      <c r="J109" s="755"/>
      <c r="K109" s="755"/>
      <c r="L109" s="755"/>
    </row>
    <row r="110" spans="1:12">
      <c r="A110" s="754"/>
      <c r="B110" s="754"/>
      <c r="C110" s="755"/>
      <c r="D110" s="755"/>
      <c r="E110" s="755"/>
      <c r="F110" s="755"/>
      <c r="G110" s="755"/>
      <c r="H110" s="755"/>
      <c r="I110" s="756"/>
      <c r="J110" s="755"/>
      <c r="K110" s="755"/>
      <c r="L110" s="755"/>
    </row>
    <row r="111" spans="1:12">
      <c r="A111" s="754"/>
      <c r="B111" s="754"/>
      <c r="C111" s="755"/>
      <c r="D111" s="755"/>
      <c r="E111" s="755"/>
      <c r="F111" s="755"/>
      <c r="G111" s="755"/>
      <c r="H111" s="755"/>
      <c r="I111" s="756"/>
      <c r="J111" s="755"/>
      <c r="K111" s="755"/>
      <c r="L111" s="755"/>
    </row>
    <row r="112" spans="1:12">
      <c r="A112" s="754"/>
      <c r="B112" s="754"/>
      <c r="C112" s="755"/>
      <c r="D112" s="755"/>
      <c r="E112" s="755"/>
      <c r="F112" s="755"/>
      <c r="G112" s="755"/>
      <c r="H112" s="755"/>
      <c r="I112" s="756"/>
      <c r="J112" s="755"/>
      <c r="K112" s="755"/>
      <c r="L112" s="755"/>
    </row>
    <row r="113" spans="1:12">
      <c r="A113" s="754"/>
      <c r="B113" s="754"/>
      <c r="C113" s="755"/>
      <c r="D113" s="755"/>
      <c r="E113" s="755"/>
      <c r="F113" s="755"/>
      <c r="G113" s="755"/>
      <c r="H113" s="755"/>
      <c r="I113" s="756"/>
      <c r="J113" s="755"/>
      <c r="K113" s="755"/>
      <c r="L113" s="755"/>
    </row>
    <row r="114" spans="1:12">
      <c r="A114" s="754"/>
      <c r="B114" s="754"/>
      <c r="C114" s="755"/>
      <c r="D114" s="755"/>
      <c r="E114" s="755"/>
      <c r="F114" s="755"/>
      <c r="G114" s="755"/>
      <c r="H114" s="755"/>
      <c r="I114" s="756"/>
      <c r="J114" s="755"/>
      <c r="K114" s="755"/>
      <c r="L114" s="755"/>
    </row>
    <row r="115" spans="1:12">
      <c r="A115" s="754"/>
      <c r="B115" s="754"/>
      <c r="C115" s="755"/>
      <c r="D115" s="755"/>
      <c r="E115" s="755"/>
      <c r="F115" s="755"/>
      <c r="G115" s="755"/>
      <c r="H115" s="755"/>
      <c r="I115" s="756"/>
      <c r="J115" s="755"/>
      <c r="K115" s="755"/>
      <c r="L115" s="755"/>
    </row>
    <row r="116" spans="1:12">
      <c r="A116" s="754"/>
      <c r="B116" s="754"/>
      <c r="C116" s="755"/>
      <c r="D116" s="755"/>
      <c r="E116" s="755"/>
      <c r="F116" s="755"/>
      <c r="G116" s="755"/>
      <c r="H116" s="755"/>
      <c r="I116" s="756"/>
      <c r="J116" s="755"/>
      <c r="K116" s="755"/>
      <c r="L116" s="755"/>
    </row>
    <row r="117" spans="1:12">
      <c r="A117" s="754"/>
      <c r="B117" s="754"/>
      <c r="C117" s="755"/>
      <c r="D117" s="755"/>
      <c r="E117" s="755"/>
      <c r="F117" s="755"/>
      <c r="G117" s="755"/>
      <c r="H117" s="755"/>
      <c r="I117" s="756"/>
      <c r="J117" s="755"/>
      <c r="K117" s="755"/>
      <c r="L117" s="755"/>
    </row>
    <row r="118" spans="1:12">
      <c r="A118" s="754"/>
      <c r="B118" s="754"/>
      <c r="C118" s="755"/>
      <c r="D118" s="755"/>
      <c r="E118" s="755"/>
      <c r="F118" s="755"/>
      <c r="G118" s="755"/>
      <c r="H118" s="755"/>
      <c r="I118" s="756"/>
      <c r="J118" s="755"/>
      <c r="K118" s="755"/>
      <c r="L118" s="755"/>
    </row>
    <row r="119" spans="1:12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 ht="15.75" customHeight="1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 ht="15.75" customHeight="1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 ht="15.75" customHeight="1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 ht="15.75" customHeight="1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 ht="15.75" customHeight="1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 ht="15.75" customHeight="1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 ht="15.75" customHeight="1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 ht="15.75" customHeight="1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 ht="15.75" customHeight="1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 ht="15.75" customHeight="1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4"/>
      <c r="B288" s="754"/>
      <c r="C288" s="755"/>
      <c r="D288" s="755"/>
      <c r="E288" s="755"/>
      <c r="F288" s="755"/>
      <c r="G288" s="755"/>
      <c r="H288" s="755"/>
      <c r="I288" s="756"/>
      <c r="J288" s="755"/>
      <c r="K288" s="755"/>
      <c r="L288" s="755"/>
    </row>
    <row r="289" spans="1:12" ht="15.75" customHeight="1">
      <c r="A289" s="754"/>
      <c r="B289" s="754"/>
      <c r="C289" s="755"/>
      <c r="D289" s="755"/>
      <c r="E289" s="755"/>
      <c r="F289" s="755"/>
      <c r="G289" s="755"/>
      <c r="H289" s="755"/>
      <c r="I289" s="756"/>
      <c r="J289" s="755"/>
      <c r="K289" s="755"/>
      <c r="L289" s="755"/>
    </row>
    <row r="290" spans="1:12" ht="15.75" customHeight="1">
      <c r="A290" s="754"/>
      <c r="B290" s="754"/>
      <c r="C290" s="755"/>
      <c r="D290" s="755"/>
      <c r="E290" s="755"/>
      <c r="F290" s="755"/>
      <c r="G290" s="755"/>
      <c r="H290" s="755"/>
      <c r="I290" s="756"/>
      <c r="J290" s="755"/>
      <c r="K290" s="755"/>
      <c r="L290" s="755"/>
    </row>
    <row r="291" spans="1:12" ht="15.75" customHeight="1">
      <c r="A291" s="754"/>
      <c r="B291" s="754"/>
      <c r="C291" s="755"/>
      <c r="D291" s="755"/>
      <c r="E291" s="755"/>
      <c r="F291" s="755"/>
      <c r="G291" s="755"/>
      <c r="H291" s="755"/>
      <c r="I291" s="756"/>
      <c r="J291" s="755"/>
      <c r="K291" s="755"/>
      <c r="L291" s="755"/>
    </row>
    <row r="292" spans="1:12" ht="15.75" customHeight="1">
      <c r="A292" s="754"/>
      <c r="B292" s="754"/>
      <c r="C292" s="755"/>
      <c r="D292" s="755"/>
      <c r="E292" s="755"/>
      <c r="F292" s="755"/>
      <c r="G292" s="755"/>
      <c r="H292" s="755"/>
      <c r="I292" s="756"/>
      <c r="J292" s="755"/>
      <c r="K292" s="755"/>
      <c r="L292" s="755"/>
    </row>
    <row r="293" spans="1:12" ht="15.75" customHeight="1">
      <c r="A293" s="754"/>
      <c r="B293" s="754"/>
      <c r="C293" s="755"/>
      <c r="D293" s="755"/>
      <c r="E293" s="755"/>
      <c r="F293" s="755"/>
      <c r="G293" s="755"/>
      <c r="H293" s="755"/>
      <c r="I293" s="756"/>
      <c r="J293" s="755"/>
      <c r="K293" s="755"/>
      <c r="L293" s="755"/>
    </row>
    <row r="294" spans="1:12" ht="15.75" customHeight="1">
      <c r="A294" s="754"/>
      <c r="B294" s="754"/>
      <c r="C294" s="755"/>
      <c r="D294" s="755"/>
      <c r="E294" s="755"/>
      <c r="F294" s="755"/>
      <c r="G294" s="755"/>
      <c r="H294" s="755"/>
      <c r="I294" s="756"/>
      <c r="J294" s="755"/>
      <c r="K294" s="755"/>
      <c r="L294" s="755"/>
    </row>
    <row r="295" spans="1:12" ht="15.75" customHeight="1">
      <c r="A295" s="754"/>
      <c r="B295" s="754"/>
      <c r="C295" s="755"/>
      <c r="D295" s="755"/>
      <c r="E295" s="755"/>
      <c r="F295" s="755"/>
      <c r="G295" s="755"/>
      <c r="H295" s="755"/>
      <c r="I295" s="756"/>
      <c r="J295" s="755"/>
      <c r="K295" s="755"/>
      <c r="L295" s="755"/>
    </row>
    <row r="296" spans="1:12" ht="15.75" customHeight="1">
      <c r="A296" s="754"/>
      <c r="B296" s="754"/>
      <c r="C296" s="755"/>
      <c r="D296" s="755"/>
      <c r="E296" s="755"/>
      <c r="F296" s="755"/>
      <c r="G296" s="755"/>
      <c r="H296" s="755"/>
      <c r="I296" s="756"/>
      <c r="J296" s="755"/>
      <c r="K296" s="755"/>
      <c r="L296" s="755"/>
    </row>
    <row r="297" spans="1:12" ht="15.75" customHeight="1">
      <c r="A297" s="754"/>
      <c r="B297" s="754"/>
      <c r="C297" s="755"/>
      <c r="D297" s="755"/>
      <c r="E297" s="755"/>
      <c r="F297" s="755"/>
      <c r="G297" s="755"/>
      <c r="H297" s="755"/>
      <c r="I297" s="756"/>
      <c r="J297" s="755"/>
      <c r="K297" s="755"/>
      <c r="L297" s="755"/>
    </row>
    <row r="298" spans="1:12" ht="15.75" customHeight="1">
      <c r="A298" s="754"/>
      <c r="B298" s="754"/>
      <c r="C298" s="755"/>
      <c r="D298" s="755"/>
      <c r="E298" s="755"/>
      <c r="F298" s="755"/>
      <c r="G298" s="755"/>
      <c r="H298" s="755"/>
      <c r="I298" s="756"/>
      <c r="J298" s="755"/>
      <c r="K298" s="755"/>
      <c r="L298" s="755"/>
    </row>
    <row r="299" spans="1:12" ht="15.75" customHeight="1">
      <c r="A299" s="754"/>
      <c r="B299" s="754"/>
      <c r="C299" s="755"/>
      <c r="D299" s="755"/>
      <c r="E299" s="755"/>
      <c r="F299" s="755"/>
      <c r="G299" s="755"/>
      <c r="H299" s="755"/>
      <c r="I299" s="756"/>
      <c r="J299" s="755"/>
      <c r="K299" s="755"/>
      <c r="L299" s="755"/>
    </row>
    <row r="300" spans="1:12" ht="15.75" customHeight="1">
      <c r="A300" s="754"/>
      <c r="B300" s="754"/>
      <c r="C300" s="755"/>
      <c r="D300" s="755"/>
      <c r="E300" s="755"/>
      <c r="F300" s="755"/>
      <c r="G300" s="755"/>
      <c r="H300" s="755"/>
      <c r="I300" s="756"/>
      <c r="J300" s="755"/>
      <c r="K300" s="755"/>
      <c r="L300" s="755"/>
    </row>
    <row r="301" spans="1:12" ht="15.75" customHeight="1">
      <c r="A301" s="754"/>
      <c r="B301" s="754"/>
      <c r="C301" s="755"/>
      <c r="D301" s="755"/>
      <c r="E301" s="755"/>
      <c r="F301" s="755"/>
      <c r="G301" s="755"/>
      <c r="H301" s="755"/>
      <c r="I301" s="756"/>
      <c r="J301" s="755"/>
      <c r="K301" s="755"/>
      <c r="L301" s="755"/>
    </row>
    <row r="302" spans="1:12" ht="15.75" customHeight="1">
      <c r="A302" s="754"/>
      <c r="B302" s="754"/>
      <c r="C302" s="755"/>
      <c r="D302" s="755"/>
      <c r="E302" s="755"/>
      <c r="F302" s="755"/>
      <c r="G302" s="755"/>
      <c r="H302" s="755"/>
      <c r="I302" s="756"/>
      <c r="J302" s="755"/>
      <c r="K302" s="755"/>
      <c r="L302" s="755"/>
    </row>
    <row r="303" spans="1:12" ht="15.75" customHeight="1">
      <c r="A303" s="754"/>
      <c r="B303" s="754"/>
      <c r="C303" s="755"/>
      <c r="D303" s="755"/>
      <c r="E303" s="755"/>
      <c r="F303" s="755"/>
      <c r="G303" s="755"/>
      <c r="H303" s="755"/>
      <c r="I303" s="756"/>
      <c r="J303" s="755"/>
      <c r="K303" s="755"/>
      <c r="L303" s="755"/>
    </row>
    <row r="304" spans="1:12" ht="15.75" customHeight="1">
      <c r="A304" s="754"/>
      <c r="B304" s="754"/>
      <c r="C304" s="755"/>
      <c r="D304" s="755"/>
      <c r="E304" s="755"/>
      <c r="F304" s="755"/>
      <c r="G304" s="755"/>
      <c r="H304" s="755"/>
      <c r="I304" s="756"/>
      <c r="J304" s="755"/>
      <c r="K304" s="755"/>
      <c r="L304" s="755"/>
    </row>
    <row r="305" spans="1:12" ht="15.75" customHeight="1">
      <c r="A305" s="754"/>
      <c r="B305" s="754"/>
      <c r="C305" s="755"/>
      <c r="D305" s="755"/>
      <c r="E305" s="755"/>
      <c r="F305" s="755"/>
      <c r="G305" s="755"/>
      <c r="H305" s="755"/>
      <c r="I305" s="756"/>
      <c r="J305" s="755"/>
      <c r="K305" s="755"/>
      <c r="L305" s="755"/>
    </row>
    <row r="306" spans="1:12" ht="15.75" customHeight="1">
      <c r="A306" s="754"/>
      <c r="B306" s="754"/>
      <c r="C306" s="755"/>
      <c r="D306" s="755"/>
      <c r="E306" s="755"/>
      <c r="F306" s="755"/>
      <c r="G306" s="755"/>
      <c r="H306" s="755"/>
      <c r="I306" s="756"/>
      <c r="J306" s="755"/>
      <c r="K306" s="755"/>
      <c r="L306" s="755"/>
    </row>
    <row r="307" spans="1:12" ht="15.75" customHeight="1">
      <c r="A307" s="754"/>
      <c r="B307" s="754"/>
      <c r="C307" s="755"/>
      <c r="D307" s="755"/>
      <c r="E307" s="755"/>
      <c r="F307" s="755"/>
      <c r="G307" s="755"/>
      <c r="H307" s="755"/>
      <c r="I307" s="756"/>
      <c r="J307" s="755"/>
      <c r="K307" s="755"/>
      <c r="L307" s="755"/>
    </row>
    <row r="308" spans="1:12" ht="15.75" customHeight="1">
      <c r="A308" s="754"/>
      <c r="B308" s="754"/>
      <c r="C308" s="755"/>
      <c r="D308" s="755"/>
      <c r="E308" s="755"/>
      <c r="F308" s="755"/>
      <c r="G308" s="755"/>
      <c r="H308" s="755"/>
      <c r="I308" s="756"/>
      <c r="J308" s="755"/>
      <c r="K308" s="755"/>
      <c r="L308" s="755"/>
    </row>
    <row r="309" spans="1:12" ht="15.75" customHeight="1">
      <c r="A309" s="754"/>
      <c r="B309" s="754"/>
      <c r="C309" s="755"/>
      <c r="D309" s="755"/>
      <c r="E309" s="755"/>
      <c r="F309" s="755"/>
      <c r="G309" s="755"/>
      <c r="H309" s="755"/>
      <c r="I309" s="756"/>
      <c r="J309" s="755"/>
      <c r="K309" s="755"/>
      <c r="L309" s="755"/>
    </row>
    <row r="310" spans="1:12" ht="15.75" customHeight="1">
      <c r="A310" s="754"/>
      <c r="B310" s="754"/>
      <c r="C310" s="755"/>
      <c r="D310" s="755"/>
      <c r="E310" s="755"/>
      <c r="F310" s="755"/>
      <c r="G310" s="755"/>
      <c r="H310" s="755"/>
      <c r="I310" s="756"/>
      <c r="J310" s="755"/>
      <c r="K310" s="755"/>
      <c r="L310" s="755"/>
    </row>
    <row r="311" spans="1:12" ht="15.75" customHeight="1">
      <c r="A311" s="754"/>
      <c r="B311" s="754"/>
      <c r="C311" s="755"/>
      <c r="D311" s="755"/>
      <c r="E311" s="755"/>
      <c r="F311" s="755"/>
      <c r="G311" s="755"/>
      <c r="H311" s="755"/>
      <c r="I311" s="756"/>
      <c r="J311" s="755"/>
      <c r="K311" s="755"/>
      <c r="L311" s="755"/>
    </row>
    <row r="312" spans="1:12" ht="15.75" customHeight="1">
      <c r="A312" s="754"/>
      <c r="B312" s="754"/>
      <c r="C312" s="755"/>
      <c r="D312" s="755"/>
      <c r="E312" s="755"/>
      <c r="F312" s="755"/>
      <c r="G312" s="755"/>
      <c r="H312" s="755"/>
      <c r="I312" s="756"/>
      <c r="J312" s="755"/>
      <c r="K312" s="755"/>
      <c r="L312" s="755"/>
    </row>
    <row r="313" spans="1:12" ht="15.75" customHeight="1">
      <c r="A313" s="754"/>
      <c r="B313" s="754"/>
      <c r="C313" s="755"/>
      <c r="D313" s="755"/>
      <c r="E313" s="755"/>
      <c r="F313" s="755"/>
      <c r="G313" s="755"/>
      <c r="H313" s="755"/>
      <c r="I313" s="756"/>
      <c r="J313" s="755"/>
      <c r="K313" s="755"/>
      <c r="L313" s="755"/>
    </row>
    <row r="314" spans="1:12" ht="15.75" customHeight="1">
      <c r="A314" s="754"/>
      <c r="B314" s="754"/>
      <c r="C314" s="755"/>
      <c r="D314" s="755"/>
      <c r="E314" s="755"/>
      <c r="F314" s="755"/>
      <c r="G314" s="755"/>
      <c r="H314" s="755"/>
      <c r="I314" s="756"/>
      <c r="J314" s="755"/>
      <c r="K314" s="755"/>
      <c r="L314" s="755"/>
    </row>
    <row r="315" spans="1:12" ht="15.75" customHeight="1">
      <c r="A315" s="754"/>
      <c r="B315" s="754"/>
      <c r="C315" s="755"/>
      <c r="D315" s="755"/>
      <c r="E315" s="755"/>
      <c r="F315" s="755"/>
      <c r="G315" s="755"/>
      <c r="H315" s="755"/>
      <c r="I315" s="756"/>
      <c r="J315" s="755"/>
      <c r="K315" s="755"/>
      <c r="L315" s="755"/>
    </row>
    <row r="316" spans="1:12" ht="15.75" customHeight="1">
      <c r="A316" s="754"/>
      <c r="B316" s="754"/>
      <c r="C316" s="755"/>
      <c r="D316" s="755"/>
      <c r="E316" s="755"/>
      <c r="F316" s="755"/>
      <c r="G316" s="755"/>
      <c r="H316" s="755"/>
      <c r="I316" s="756"/>
      <c r="J316" s="755"/>
      <c r="K316" s="755"/>
      <c r="L316" s="755"/>
    </row>
    <row r="317" spans="1:12" ht="15.75" customHeight="1">
      <c r="A317" s="754"/>
      <c r="B317" s="754"/>
      <c r="C317" s="755"/>
      <c r="D317" s="755"/>
      <c r="E317" s="755"/>
      <c r="F317" s="755"/>
      <c r="G317" s="755"/>
      <c r="H317" s="755"/>
      <c r="I317" s="756"/>
      <c r="J317" s="755"/>
      <c r="K317" s="755"/>
      <c r="L317" s="755"/>
    </row>
    <row r="318" spans="1:12" ht="15.75" customHeight="1">
      <c r="A318" s="754"/>
      <c r="B318" s="754"/>
      <c r="C318" s="755"/>
      <c r="D318" s="755"/>
      <c r="E318" s="755"/>
      <c r="F318" s="755"/>
      <c r="G318" s="755"/>
      <c r="H318" s="755"/>
      <c r="I318" s="756"/>
      <c r="J318" s="755"/>
      <c r="K318" s="755"/>
      <c r="L318" s="755"/>
    </row>
    <row r="319" spans="1:12" ht="15.75" customHeight="1">
      <c r="A319" s="754"/>
      <c r="B319" s="754"/>
      <c r="C319" s="755"/>
      <c r="D319" s="755"/>
      <c r="E319" s="755"/>
      <c r="F319" s="755"/>
      <c r="G319" s="755"/>
      <c r="H319" s="755"/>
      <c r="I319" s="756"/>
      <c r="J319" s="755"/>
      <c r="K319" s="755"/>
      <c r="L319" s="755"/>
    </row>
    <row r="320" spans="1:12" ht="15.75" customHeight="1">
      <c r="A320" s="754"/>
      <c r="B320" s="754"/>
      <c r="C320" s="755"/>
      <c r="D320" s="755"/>
      <c r="E320" s="755"/>
      <c r="F320" s="755"/>
      <c r="G320" s="755"/>
      <c r="H320" s="755"/>
      <c r="I320" s="756"/>
      <c r="J320" s="755"/>
      <c r="K320" s="755"/>
      <c r="L320" s="755"/>
    </row>
    <row r="321" spans="1:12" ht="15.75" customHeight="1">
      <c r="A321" s="754"/>
      <c r="B321" s="754"/>
      <c r="C321" s="755"/>
      <c r="D321" s="755"/>
      <c r="E321" s="755"/>
      <c r="F321" s="755"/>
      <c r="G321" s="755"/>
      <c r="H321" s="755"/>
      <c r="I321" s="756"/>
      <c r="J321" s="755"/>
      <c r="K321" s="755"/>
      <c r="L321" s="755"/>
    </row>
    <row r="322" spans="1:12" ht="15.75" customHeight="1">
      <c r="A322" s="754"/>
      <c r="B322" s="754"/>
      <c r="C322" s="755"/>
      <c r="D322" s="755"/>
      <c r="E322" s="755"/>
      <c r="F322" s="755"/>
      <c r="G322" s="755"/>
      <c r="H322" s="755"/>
      <c r="I322" s="756"/>
      <c r="J322" s="755"/>
      <c r="K322" s="755"/>
      <c r="L322" s="755"/>
    </row>
    <row r="323" spans="1:12" ht="15.75" customHeight="1">
      <c r="A323" s="758"/>
      <c r="B323" s="758"/>
      <c r="C323" s="758"/>
      <c r="D323" s="758"/>
      <c r="E323" s="758"/>
      <c r="F323" s="758"/>
      <c r="G323" s="758"/>
      <c r="H323" s="758"/>
      <c r="I323" s="758"/>
      <c r="J323" s="758"/>
      <c r="K323" s="758"/>
      <c r="L323" s="758"/>
    </row>
    <row r="324" spans="1:12" ht="15.75" customHeight="1">
      <c r="A324" s="758"/>
      <c r="B324" s="758"/>
      <c r="C324" s="758"/>
      <c r="D324" s="758"/>
      <c r="E324" s="758"/>
      <c r="F324" s="758"/>
      <c r="G324" s="758"/>
      <c r="H324" s="758"/>
      <c r="I324" s="758"/>
      <c r="J324" s="758"/>
      <c r="K324" s="758"/>
      <c r="L324" s="758"/>
    </row>
    <row r="325" spans="1:12" ht="15.75" customHeight="1">
      <c r="A325" s="758"/>
      <c r="B325" s="758"/>
      <c r="C325" s="758"/>
      <c r="D325" s="758"/>
      <c r="E325" s="758"/>
      <c r="F325" s="758"/>
      <c r="G325" s="758"/>
      <c r="H325" s="758"/>
      <c r="I325" s="758"/>
      <c r="J325" s="758"/>
      <c r="K325" s="758"/>
      <c r="L325" s="758"/>
    </row>
    <row r="326" spans="1:12" ht="15.75" customHeight="1">
      <c r="A326" s="758"/>
      <c r="B326" s="758"/>
      <c r="C326" s="758"/>
      <c r="D326" s="758"/>
      <c r="E326" s="758"/>
      <c r="F326" s="758"/>
      <c r="G326" s="758"/>
      <c r="H326" s="758"/>
      <c r="I326" s="758"/>
      <c r="J326" s="758"/>
      <c r="K326" s="758"/>
      <c r="L326" s="758"/>
    </row>
    <row r="327" spans="1:12" ht="15.75" customHeight="1">
      <c r="A327" s="758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758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758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758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758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758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758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758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758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758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758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758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758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758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758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758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758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758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758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758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758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758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758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758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758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758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758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758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758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758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758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758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758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758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758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758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758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758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758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758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  <row r="1102" spans="1:12" ht="15.75" customHeight="1">
      <c r="A1102" s="758"/>
      <c r="B1102" s="758"/>
      <c r="C1102" s="758"/>
      <c r="D1102" s="758"/>
      <c r="E1102" s="758"/>
      <c r="F1102" s="758"/>
      <c r="G1102" s="758"/>
      <c r="H1102" s="758"/>
      <c r="I1102" s="758"/>
      <c r="J1102" s="758"/>
      <c r="K1102" s="758"/>
      <c r="L1102" s="758"/>
    </row>
  </sheetData>
  <mergeCells count="1">
    <mergeCell ref="A107:A108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126"/>
  <sheetViews>
    <sheetView showGridLines="0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14.42578125" defaultRowHeight="15" customHeight="1" outlineLevelRow="2"/>
  <cols>
    <col min="1" max="1" width="17.7109375" customWidth="1"/>
    <col min="2" max="4" width="10.85546875" customWidth="1"/>
    <col min="5" max="5" width="9.42578125" customWidth="1"/>
    <col min="6" max="6" width="14.42578125" customWidth="1"/>
    <col min="7" max="7" width="14.140625" customWidth="1"/>
    <col min="8" max="8" width="8.5703125" customWidth="1"/>
    <col min="9" max="10" width="10.85546875" customWidth="1"/>
    <col min="11" max="11" width="9.5703125" customWidth="1"/>
    <col min="12" max="12" width="11.5703125" customWidth="1"/>
    <col min="13" max="13" width="11.140625" customWidth="1"/>
  </cols>
  <sheetData>
    <row r="1" spans="1:13" ht="18.75" customHeight="1">
      <c r="A1" s="941"/>
      <c r="B1" s="942"/>
      <c r="C1" s="943"/>
      <c r="D1" s="944"/>
      <c r="E1" s="945"/>
      <c r="F1" s="945"/>
      <c r="G1" s="945"/>
      <c r="H1" s="945"/>
      <c r="I1" s="945"/>
      <c r="J1" s="944"/>
      <c r="K1" s="944"/>
      <c r="L1" s="944"/>
      <c r="M1" s="944"/>
    </row>
    <row r="2" spans="1:13">
      <c r="A2" s="946"/>
      <c r="B2" s="947"/>
      <c r="C2" s="948"/>
      <c r="D2" s="706"/>
      <c r="E2" s="705"/>
      <c r="F2" s="705"/>
      <c r="G2" s="705"/>
      <c r="H2" s="705"/>
      <c r="I2" s="705"/>
      <c r="J2" s="705"/>
      <c r="K2" s="705"/>
      <c r="L2" s="705"/>
      <c r="M2" s="705"/>
    </row>
    <row r="3" spans="1:13" ht="15.75" customHeight="1">
      <c r="A3" s="949"/>
      <c r="B3" s="950"/>
      <c r="C3" s="951"/>
      <c r="D3" s="709"/>
      <c r="E3" s="709"/>
      <c r="F3" s="709"/>
      <c r="G3" s="709"/>
      <c r="H3" s="709"/>
      <c r="I3" s="709"/>
      <c r="J3" s="710"/>
      <c r="K3" s="952"/>
      <c r="L3" s="710"/>
      <c r="M3" s="710"/>
    </row>
    <row r="4" spans="1:13" ht="15.75" customHeight="1">
      <c r="A4" s="949"/>
      <c r="B4" s="950"/>
      <c r="C4" s="951"/>
      <c r="D4" s="709"/>
      <c r="E4" s="709"/>
      <c r="F4" s="709"/>
      <c r="G4" s="709"/>
      <c r="H4" s="709"/>
      <c r="I4" s="709"/>
      <c r="J4" s="710"/>
      <c r="K4" s="952"/>
      <c r="L4" s="710"/>
      <c r="M4" s="710"/>
    </row>
    <row r="5" spans="1:13" ht="15.75" customHeight="1">
      <c r="A5" s="949"/>
      <c r="B5" s="950"/>
      <c r="C5" s="951"/>
      <c r="D5" s="953"/>
      <c r="E5" s="954"/>
      <c r="F5" s="954"/>
      <c r="G5" s="954"/>
      <c r="H5" s="954"/>
      <c r="I5" s="955"/>
      <c r="J5" s="956"/>
      <c r="K5" s="957"/>
      <c r="L5" s="710"/>
      <c r="M5" s="710"/>
    </row>
    <row r="6" spans="1:13" ht="15.75" customHeight="1">
      <c r="A6" s="949"/>
      <c r="B6" s="950"/>
      <c r="C6" s="951"/>
      <c r="D6" s="709"/>
      <c r="E6" s="709"/>
      <c r="F6" s="709"/>
      <c r="G6" s="709"/>
      <c r="H6" s="709"/>
      <c r="I6" s="709"/>
      <c r="J6" s="710"/>
      <c r="K6" s="710"/>
      <c r="L6" s="710"/>
      <c r="M6" s="710"/>
    </row>
    <row r="7" spans="1:13" ht="15.75" customHeight="1">
      <c r="A7" s="958"/>
      <c r="B7" s="959"/>
      <c r="C7" s="960"/>
      <c r="D7" s="709"/>
      <c r="E7" s="709"/>
      <c r="F7" s="709"/>
      <c r="G7" s="709"/>
      <c r="H7" s="709"/>
      <c r="I7" s="709"/>
      <c r="J7" s="710"/>
      <c r="K7" s="710"/>
      <c r="L7" s="710"/>
      <c r="M7" s="710"/>
    </row>
    <row r="8" spans="1:13" ht="15.75" customHeight="1" outlineLevel="1">
      <c r="A8" s="961"/>
      <c r="B8" s="962"/>
      <c r="C8" s="960"/>
      <c r="D8" s="709"/>
      <c r="E8" s="709"/>
      <c r="F8" s="709"/>
      <c r="G8" s="709"/>
      <c r="H8" s="709"/>
      <c r="I8" s="709"/>
      <c r="J8" s="710"/>
      <c r="K8" s="710"/>
      <c r="L8" s="710"/>
      <c r="M8" s="710"/>
    </row>
    <row r="9" spans="1:13" ht="15.75" customHeight="1" outlineLevel="1">
      <c r="A9" s="961"/>
      <c r="B9" s="962"/>
      <c r="C9" s="960"/>
      <c r="D9" s="709"/>
      <c r="E9" s="709"/>
      <c r="F9" s="709"/>
      <c r="G9" s="709"/>
      <c r="H9" s="709"/>
      <c r="I9" s="709"/>
      <c r="J9" s="710"/>
      <c r="K9" s="710"/>
      <c r="L9" s="710"/>
      <c r="M9" s="710"/>
    </row>
    <row r="10" spans="1:13" ht="15.75" customHeight="1" outlineLevel="1">
      <c r="A10" s="961"/>
      <c r="B10" s="962"/>
      <c r="C10" s="960"/>
      <c r="D10" s="709"/>
      <c r="E10" s="709"/>
      <c r="F10" s="709"/>
      <c r="G10" s="709"/>
      <c r="H10" s="709"/>
      <c r="I10" s="709"/>
      <c r="J10" s="710"/>
      <c r="K10" s="710"/>
      <c r="L10" s="710"/>
      <c r="M10" s="710"/>
    </row>
    <row r="11" spans="1:13" ht="15.75" customHeight="1" outlineLevel="1">
      <c r="A11" s="961"/>
      <c r="B11" s="962"/>
      <c r="C11" s="960"/>
      <c r="D11" s="709"/>
      <c r="E11" s="709"/>
      <c r="F11" s="709"/>
      <c r="G11" s="709"/>
      <c r="H11" s="709"/>
      <c r="I11" s="709"/>
      <c r="J11" s="710"/>
      <c r="K11" s="710"/>
      <c r="L11" s="710"/>
      <c r="M11" s="710"/>
    </row>
    <row r="12" spans="1:13" ht="15.75" customHeight="1" outlineLevel="1">
      <c r="A12" s="961"/>
      <c r="B12" s="962"/>
      <c r="C12" s="960"/>
      <c r="D12" s="709"/>
      <c r="E12" s="709"/>
      <c r="F12" s="709"/>
      <c r="G12" s="709"/>
      <c r="H12" s="709"/>
      <c r="I12" s="709"/>
      <c r="J12" s="710"/>
      <c r="K12" s="710"/>
      <c r="L12" s="710"/>
      <c r="M12" s="710"/>
    </row>
    <row r="13" spans="1:13" ht="15.75" customHeight="1" outlineLevel="1">
      <c r="A13" s="961"/>
      <c r="B13" s="962"/>
      <c r="C13" s="960"/>
      <c r="D13" s="709"/>
      <c r="E13" s="709"/>
      <c r="F13" s="709"/>
      <c r="G13" s="709"/>
      <c r="H13" s="709"/>
      <c r="I13" s="709"/>
      <c r="J13" s="710"/>
      <c r="K13" s="710"/>
      <c r="L13" s="710"/>
      <c r="M13" s="710"/>
    </row>
    <row r="14" spans="1:13" ht="15.75" customHeight="1" outlineLevel="1">
      <c r="A14" s="961"/>
      <c r="B14" s="962"/>
      <c r="C14" s="960"/>
      <c r="D14" s="709"/>
      <c r="E14" s="709"/>
      <c r="F14" s="709"/>
      <c r="G14" s="709"/>
      <c r="H14" s="709"/>
      <c r="I14" s="709"/>
      <c r="J14" s="710"/>
      <c r="K14" s="710"/>
      <c r="L14" s="710"/>
      <c r="M14" s="710"/>
    </row>
    <row r="15" spans="1:13" ht="15.75" customHeight="1" outlineLevel="1">
      <c r="A15" s="961"/>
      <c r="B15" s="962"/>
      <c r="C15" s="960"/>
      <c r="D15" s="709"/>
      <c r="E15" s="709"/>
      <c r="F15" s="709"/>
      <c r="G15" s="709"/>
      <c r="H15" s="709"/>
      <c r="I15" s="709"/>
      <c r="J15" s="710"/>
      <c r="K15" s="710"/>
      <c r="L15" s="710"/>
      <c r="M15" s="710"/>
    </row>
    <row r="16" spans="1:13" ht="15.75" customHeight="1" outlineLevel="1">
      <c r="A16" s="961"/>
      <c r="B16" s="962"/>
      <c r="C16" s="960"/>
      <c r="D16" s="709"/>
      <c r="E16" s="709"/>
      <c r="F16" s="709"/>
      <c r="G16" s="709"/>
      <c r="H16" s="709"/>
      <c r="I16" s="709"/>
      <c r="J16" s="710"/>
      <c r="K16" s="710"/>
      <c r="L16" s="710"/>
      <c r="M16" s="710"/>
    </row>
    <row r="17" spans="1:13" ht="15.75" customHeight="1" outlineLevel="1">
      <c r="A17" s="961"/>
      <c r="B17" s="962"/>
      <c r="C17" s="960"/>
      <c r="D17" s="709"/>
      <c r="E17" s="709"/>
      <c r="F17" s="709"/>
      <c r="G17" s="709"/>
      <c r="H17" s="709"/>
      <c r="I17" s="709"/>
      <c r="J17" s="710"/>
      <c r="K17" s="710"/>
      <c r="L17" s="710"/>
      <c r="M17" s="710"/>
    </row>
    <row r="18" spans="1:13" ht="15.75" customHeight="1" outlineLevel="1">
      <c r="A18" s="961"/>
      <c r="B18" s="962"/>
      <c r="C18" s="960"/>
      <c r="D18" s="709"/>
      <c r="E18" s="709"/>
      <c r="F18" s="709"/>
      <c r="G18" s="709"/>
      <c r="H18" s="709"/>
      <c r="I18" s="709"/>
      <c r="J18" s="710"/>
      <c r="K18" s="710"/>
      <c r="L18" s="710"/>
      <c r="M18" s="710"/>
    </row>
    <row r="19" spans="1:13" ht="15.75" customHeight="1" outlineLevel="1">
      <c r="A19" s="961"/>
      <c r="B19" s="962"/>
      <c r="C19" s="960"/>
      <c r="D19" s="709"/>
      <c r="E19" s="709"/>
      <c r="F19" s="709"/>
      <c r="G19" s="709"/>
      <c r="H19" s="709"/>
      <c r="I19" s="709"/>
      <c r="J19" s="710"/>
      <c r="K19" s="710"/>
      <c r="L19" s="710"/>
      <c r="M19" s="710"/>
    </row>
    <row r="20" spans="1:13" ht="15.75" customHeight="1" outlineLevel="1">
      <c r="A20" s="961"/>
      <c r="B20" s="962"/>
      <c r="C20" s="960"/>
      <c r="D20" s="709"/>
      <c r="E20" s="709"/>
      <c r="F20" s="709"/>
      <c r="G20" s="709"/>
      <c r="H20" s="709"/>
      <c r="I20" s="709"/>
      <c r="J20" s="710"/>
      <c r="K20" s="710"/>
      <c r="L20" s="710"/>
      <c r="M20" s="710"/>
    </row>
    <row r="21" spans="1:13" ht="15.75" customHeight="1" outlineLevel="1">
      <c r="A21" s="961"/>
      <c r="B21" s="962"/>
      <c r="C21" s="960"/>
      <c r="D21" s="709"/>
      <c r="E21" s="709"/>
      <c r="F21" s="709"/>
      <c r="G21" s="709"/>
      <c r="H21" s="709"/>
      <c r="I21" s="709"/>
      <c r="J21" s="710"/>
      <c r="K21" s="710"/>
      <c r="L21" s="710"/>
      <c r="M21" s="710"/>
    </row>
    <row r="22" spans="1:13" ht="15.75" hidden="1" customHeight="1" outlineLevel="2">
      <c r="A22" s="961"/>
      <c r="B22" s="962"/>
      <c r="C22" s="960"/>
      <c r="D22" s="709"/>
      <c r="E22" s="709"/>
      <c r="F22" s="709"/>
      <c r="G22" s="709"/>
      <c r="H22" s="709"/>
      <c r="I22" s="709"/>
      <c r="J22" s="710"/>
      <c r="K22" s="710"/>
      <c r="L22" s="710"/>
      <c r="M22" s="710"/>
    </row>
    <row r="23" spans="1:13" ht="15.75" hidden="1" customHeight="1" outlineLevel="2">
      <c r="A23" s="961"/>
      <c r="B23" s="962"/>
      <c r="C23" s="960"/>
      <c r="D23" s="709"/>
      <c r="E23" s="709"/>
      <c r="F23" s="709"/>
      <c r="G23" s="709"/>
      <c r="H23" s="709"/>
      <c r="I23" s="709"/>
      <c r="J23" s="710"/>
      <c r="K23" s="710"/>
      <c r="L23" s="710"/>
      <c r="M23" s="710"/>
    </row>
    <row r="24" spans="1:13" ht="15.75" hidden="1" customHeight="1" outlineLevel="2">
      <c r="A24" s="961"/>
      <c r="B24" s="962"/>
      <c r="C24" s="960"/>
      <c r="D24" s="709"/>
      <c r="E24" s="709"/>
      <c r="F24" s="709"/>
      <c r="G24" s="709"/>
      <c r="H24" s="709"/>
      <c r="I24" s="709"/>
      <c r="J24" s="710"/>
      <c r="K24" s="710"/>
      <c r="L24" s="710"/>
      <c r="M24" s="710"/>
    </row>
    <row r="25" spans="1:13" ht="15.75" hidden="1" customHeight="1" outlineLevel="2">
      <c r="A25" s="961"/>
      <c r="B25" s="962"/>
      <c r="C25" s="960"/>
      <c r="D25" s="709"/>
      <c r="E25" s="709"/>
      <c r="F25" s="709"/>
      <c r="G25" s="709"/>
      <c r="H25" s="709"/>
      <c r="I25" s="709"/>
      <c r="J25" s="710"/>
      <c r="K25" s="710"/>
      <c r="L25" s="710"/>
      <c r="M25" s="710"/>
    </row>
    <row r="26" spans="1:13" ht="15.75" hidden="1" customHeight="1" outlineLevel="2">
      <c r="A26" s="961"/>
      <c r="B26" s="963"/>
      <c r="C26" s="951"/>
      <c r="D26" s="709"/>
      <c r="E26" s="709"/>
      <c r="F26" s="709"/>
      <c r="G26" s="709"/>
      <c r="H26" s="709"/>
      <c r="I26" s="709"/>
      <c r="J26" s="710"/>
      <c r="K26" s="710"/>
      <c r="L26" s="710"/>
      <c r="M26" s="710"/>
    </row>
    <row r="27" spans="1:13" ht="15.75" hidden="1" customHeight="1" outlineLevel="2">
      <c r="A27" s="961"/>
      <c r="B27" s="962"/>
      <c r="C27" s="960"/>
      <c r="D27" s="709"/>
      <c r="E27" s="709"/>
      <c r="F27" s="709"/>
      <c r="G27" s="709"/>
      <c r="H27" s="709"/>
      <c r="I27" s="709"/>
      <c r="J27" s="710"/>
      <c r="K27" s="710"/>
      <c r="L27" s="710"/>
      <c r="M27" s="710"/>
    </row>
    <row r="28" spans="1:13" ht="15.75" hidden="1" customHeight="1" outlineLevel="2">
      <c r="A28" s="961"/>
      <c r="B28" s="962"/>
      <c r="C28" s="960"/>
      <c r="D28" s="709"/>
      <c r="E28" s="709"/>
      <c r="F28" s="709"/>
      <c r="G28" s="709"/>
      <c r="H28" s="709"/>
      <c r="I28" s="709"/>
      <c r="J28" s="710"/>
      <c r="K28" s="710"/>
      <c r="L28" s="710"/>
      <c r="M28" s="710"/>
    </row>
    <row r="29" spans="1:13" ht="15.75" hidden="1" customHeight="1" outlineLevel="2">
      <c r="A29" s="961"/>
      <c r="B29" s="962"/>
      <c r="C29" s="960"/>
      <c r="D29" s="709"/>
      <c r="E29" s="709"/>
      <c r="F29" s="709"/>
      <c r="G29" s="709"/>
      <c r="H29" s="709"/>
      <c r="I29" s="709"/>
      <c r="J29" s="710"/>
      <c r="K29" s="710"/>
      <c r="L29" s="710"/>
      <c r="M29" s="710"/>
    </row>
    <row r="30" spans="1:13" ht="15.75" hidden="1" customHeight="1" outlineLevel="2">
      <c r="A30" s="961"/>
      <c r="B30" s="962"/>
      <c r="C30" s="960"/>
      <c r="D30" s="709"/>
      <c r="E30" s="709"/>
      <c r="F30" s="709"/>
      <c r="G30" s="709"/>
      <c r="H30" s="709"/>
      <c r="I30" s="709"/>
      <c r="J30" s="710"/>
      <c r="K30" s="710"/>
      <c r="L30" s="710"/>
      <c r="M30" s="710"/>
    </row>
    <row r="31" spans="1:13" ht="15.75" hidden="1" customHeight="1" outlineLevel="2">
      <c r="A31" s="961"/>
      <c r="B31" s="962"/>
      <c r="C31" s="960"/>
      <c r="D31" s="709"/>
      <c r="E31" s="709"/>
      <c r="F31" s="709"/>
      <c r="G31" s="709"/>
      <c r="H31" s="709"/>
      <c r="I31" s="709"/>
      <c r="J31" s="710"/>
      <c r="K31" s="710"/>
      <c r="L31" s="710"/>
      <c r="M31" s="710"/>
    </row>
    <row r="32" spans="1:13" ht="15.75" hidden="1" customHeight="1" outlineLevel="2">
      <c r="A32" s="961"/>
      <c r="B32" s="962"/>
      <c r="C32" s="960"/>
      <c r="D32" s="709"/>
      <c r="E32" s="709"/>
      <c r="F32" s="709"/>
      <c r="G32" s="709"/>
      <c r="H32" s="709"/>
      <c r="I32" s="709"/>
      <c r="J32" s="710"/>
      <c r="K32" s="710"/>
      <c r="L32" s="710"/>
      <c r="M32" s="710"/>
    </row>
    <row r="33" spans="1:13" ht="15.75" hidden="1" customHeight="1" outlineLevel="2">
      <c r="A33" s="961"/>
      <c r="B33" s="962"/>
      <c r="C33" s="960"/>
      <c r="D33" s="709"/>
      <c r="E33" s="709"/>
      <c r="F33" s="709"/>
      <c r="G33" s="709"/>
      <c r="H33" s="709"/>
      <c r="I33" s="709"/>
      <c r="J33" s="710"/>
      <c r="K33" s="710"/>
      <c r="L33" s="710"/>
      <c r="M33" s="710"/>
    </row>
    <row r="34" spans="1:13" ht="15.75" hidden="1" customHeight="1" outlineLevel="2">
      <c r="A34" s="961"/>
      <c r="B34" s="962"/>
      <c r="C34" s="960"/>
      <c r="D34" s="709"/>
      <c r="E34" s="709"/>
      <c r="F34" s="709"/>
      <c r="G34" s="709"/>
      <c r="H34" s="709"/>
      <c r="I34" s="709"/>
      <c r="J34" s="710"/>
      <c r="K34" s="710"/>
      <c r="L34" s="710"/>
      <c r="M34" s="710"/>
    </row>
    <row r="35" spans="1:13" ht="15.75" hidden="1" customHeight="1" outlineLevel="2">
      <c r="A35" s="961"/>
      <c r="B35" s="962"/>
      <c r="C35" s="960"/>
      <c r="D35" s="709"/>
      <c r="E35" s="709"/>
      <c r="F35" s="709"/>
      <c r="G35" s="709"/>
      <c r="H35" s="709"/>
      <c r="I35" s="709"/>
      <c r="J35" s="710"/>
      <c r="K35" s="710"/>
      <c r="L35" s="710"/>
      <c r="M35" s="710"/>
    </row>
    <row r="36" spans="1:13" ht="15.75" hidden="1" customHeight="1" outlineLevel="2">
      <c r="A36" s="961"/>
      <c r="B36" s="962"/>
      <c r="C36" s="960"/>
      <c r="D36" s="709"/>
      <c r="E36" s="709"/>
      <c r="F36" s="709"/>
      <c r="G36" s="709"/>
      <c r="H36" s="709"/>
      <c r="I36" s="709"/>
      <c r="J36" s="710"/>
      <c r="K36" s="710"/>
      <c r="L36" s="710"/>
      <c r="M36" s="710"/>
    </row>
    <row r="37" spans="1:13" ht="15.75" hidden="1" customHeight="1" outlineLevel="2">
      <c r="A37" s="961"/>
      <c r="B37" s="962"/>
      <c r="C37" s="960"/>
      <c r="D37" s="709"/>
      <c r="E37" s="709"/>
      <c r="F37" s="709"/>
      <c r="G37" s="709"/>
      <c r="H37" s="709"/>
      <c r="I37" s="709"/>
      <c r="J37" s="710"/>
      <c r="K37" s="710"/>
      <c r="L37" s="710"/>
      <c r="M37" s="710"/>
    </row>
    <row r="38" spans="1:13" ht="15.75" hidden="1" customHeight="1" outlineLevel="2">
      <c r="A38" s="961"/>
      <c r="B38" s="962"/>
      <c r="C38" s="960"/>
      <c r="D38" s="709"/>
      <c r="E38" s="709"/>
      <c r="F38" s="709"/>
      <c r="G38" s="709"/>
      <c r="H38" s="709"/>
      <c r="I38" s="709"/>
      <c r="J38" s="710"/>
      <c r="K38" s="710"/>
      <c r="L38" s="710"/>
      <c r="M38" s="710"/>
    </row>
    <row r="39" spans="1:13" ht="15.75" hidden="1" customHeight="1" outlineLevel="2">
      <c r="A39" s="961"/>
      <c r="B39" s="962"/>
      <c r="C39" s="960"/>
      <c r="D39" s="709"/>
      <c r="E39" s="709"/>
      <c r="F39" s="709"/>
      <c r="G39" s="709"/>
      <c r="H39" s="709"/>
      <c r="I39" s="709"/>
      <c r="J39" s="710"/>
      <c r="K39" s="710"/>
      <c r="L39" s="710"/>
      <c r="M39" s="710"/>
    </row>
    <row r="40" spans="1:13" ht="15.75" hidden="1" customHeight="1" outlineLevel="2">
      <c r="A40" s="961"/>
      <c r="B40" s="962"/>
      <c r="C40" s="960"/>
      <c r="D40" s="709"/>
      <c r="E40" s="709"/>
      <c r="F40" s="709"/>
      <c r="G40" s="709"/>
      <c r="H40" s="709"/>
      <c r="I40" s="709"/>
      <c r="J40" s="710"/>
      <c r="K40" s="710"/>
      <c r="L40" s="710"/>
      <c r="M40" s="710"/>
    </row>
    <row r="41" spans="1:13" ht="15.75" hidden="1" customHeight="1" outlineLevel="2">
      <c r="A41" s="961"/>
      <c r="B41" s="962"/>
      <c r="C41" s="960"/>
      <c r="D41" s="709"/>
      <c r="E41" s="709"/>
      <c r="F41" s="709"/>
      <c r="G41" s="709"/>
      <c r="H41" s="709"/>
      <c r="I41" s="709"/>
      <c r="J41" s="710"/>
      <c r="K41" s="710"/>
      <c r="L41" s="710"/>
      <c r="M41" s="710"/>
    </row>
    <row r="42" spans="1:13" ht="15.75" hidden="1" customHeight="1" outlineLevel="2">
      <c r="A42" s="961"/>
      <c r="B42" s="962"/>
      <c r="C42" s="960"/>
      <c r="D42" s="709"/>
      <c r="E42" s="709"/>
      <c r="F42" s="709"/>
      <c r="G42" s="709"/>
      <c r="H42" s="709"/>
      <c r="I42" s="709"/>
      <c r="J42" s="710"/>
      <c r="K42" s="710"/>
      <c r="L42" s="710"/>
      <c r="M42" s="710"/>
    </row>
    <row r="43" spans="1:13" ht="15.75" hidden="1" customHeight="1" outlineLevel="2">
      <c r="A43" s="961"/>
      <c r="B43" s="962"/>
      <c r="C43" s="960"/>
      <c r="D43" s="709"/>
      <c r="E43" s="709"/>
      <c r="F43" s="709"/>
      <c r="G43" s="709"/>
      <c r="H43" s="709"/>
      <c r="I43" s="709"/>
      <c r="J43" s="710"/>
      <c r="K43" s="710"/>
      <c r="L43" s="710"/>
      <c r="M43" s="710"/>
    </row>
    <row r="44" spans="1:13" ht="15.75" hidden="1" customHeight="1" outlineLevel="2">
      <c r="A44" s="961"/>
      <c r="B44" s="962"/>
      <c r="C44" s="960"/>
      <c r="D44" s="709"/>
      <c r="E44" s="709"/>
      <c r="F44" s="709"/>
      <c r="G44" s="709"/>
      <c r="H44" s="709"/>
      <c r="I44" s="709"/>
      <c r="J44" s="710"/>
      <c r="K44" s="710"/>
      <c r="L44" s="710"/>
      <c r="M44" s="710"/>
    </row>
    <row r="45" spans="1:13" ht="15.75" hidden="1" customHeight="1" outlineLevel="2">
      <c r="A45" s="961"/>
      <c r="B45" s="962"/>
      <c r="C45" s="960"/>
      <c r="D45" s="709"/>
      <c r="E45" s="709"/>
      <c r="F45" s="709"/>
      <c r="G45" s="709"/>
      <c r="H45" s="709"/>
      <c r="I45" s="709"/>
      <c r="J45" s="710"/>
      <c r="K45" s="710"/>
      <c r="L45" s="710"/>
      <c r="M45" s="710"/>
    </row>
    <row r="46" spans="1:13" ht="15.75" hidden="1" customHeight="1" outlineLevel="2">
      <c r="A46" s="961"/>
      <c r="B46" s="962"/>
      <c r="C46" s="960"/>
      <c r="D46" s="709"/>
      <c r="E46" s="709"/>
      <c r="F46" s="709"/>
      <c r="G46" s="709"/>
      <c r="H46" s="709"/>
      <c r="I46" s="709"/>
      <c r="J46" s="710"/>
      <c r="K46" s="710"/>
      <c r="L46" s="710"/>
      <c r="M46" s="710"/>
    </row>
    <row r="47" spans="1:13" ht="15.75" hidden="1" customHeight="1" outlineLevel="2">
      <c r="A47" s="961"/>
      <c r="B47" s="962"/>
      <c r="C47" s="960"/>
      <c r="D47" s="709"/>
      <c r="E47" s="709"/>
      <c r="F47" s="709"/>
      <c r="G47" s="709"/>
      <c r="H47" s="709"/>
      <c r="I47" s="709"/>
      <c r="J47" s="710"/>
      <c r="K47" s="710"/>
      <c r="L47" s="710"/>
      <c r="M47" s="710"/>
    </row>
    <row r="48" spans="1:13" ht="15.75" hidden="1" customHeight="1" outlineLevel="2">
      <c r="A48" s="961"/>
      <c r="B48" s="962"/>
      <c r="C48" s="960"/>
      <c r="D48" s="709"/>
      <c r="E48" s="709"/>
      <c r="F48" s="709"/>
      <c r="G48" s="709"/>
      <c r="H48" s="709"/>
      <c r="I48" s="709"/>
      <c r="J48" s="710"/>
      <c r="K48" s="710"/>
      <c r="L48" s="710"/>
      <c r="M48" s="710"/>
    </row>
    <row r="49" spans="1:13" ht="15.75" hidden="1" customHeight="1" outlineLevel="2">
      <c r="A49" s="961"/>
      <c r="B49" s="962"/>
      <c r="C49" s="960"/>
      <c r="D49" s="709"/>
      <c r="E49" s="709"/>
      <c r="F49" s="709"/>
      <c r="G49" s="709"/>
      <c r="H49" s="709"/>
      <c r="I49" s="709"/>
      <c r="J49" s="710"/>
      <c r="K49" s="710"/>
      <c r="L49" s="710"/>
      <c r="M49" s="710"/>
    </row>
    <row r="50" spans="1:13" ht="15.75" hidden="1" customHeight="1" outlineLevel="2">
      <c r="A50" s="961"/>
      <c r="B50" s="962"/>
      <c r="C50" s="960"/>
      <c r="D50" s="709"/>
      <c r="E50" s="709"/>
      <c r="F50" s="709"/>
      <c r="G50" s="709"/>
      <c r="H50" s="709"/>
      <c r="I50" s="709"/>
      <c r="J50" s="710"/>
      <c r="K50" s="710"/>
      <c r="L50" s="710"/>
      <c r="M50" s="710"/>
    </row>
    <row r="51" spans="1:13" ht="15.75" hidden="1" customHeight="1" outlineLevel="2">
      <c r="A51" s="961"/>
      <c r="B51" s="962"/>
      <c r="C51" s="960"/>
      <c r="D51" s="709"/>
      <c r="E51" s="709"/>
      <c r="F51" s="709"/>
      <c r="G51" s="709"/>
      <c r="H51" s="709"/>
      <c r="I51" s="709"/>
      <c r="J51" s="710"/>
      <c r="K51" s="710"/>
      <c r="L51" s="710"/>
      <c r="M51" s="710"/>
    </row>
    <row r="52" spans="1:13" ht="15.75" hidden="1" customHeight="1" outlineLevel="2">
      <c r="A52" s="961"/>
      <c r="B52" s="962"/>
      <c r="C52" s="960"/>
      <c r="D52" s="709"/>
      <c r="E52" s="709"/>
      <c r="F52" s="709"/>
      <c r="G52" s="709"/>
      <c r="H52" s="709"/>
      <c r="I52" s="709"/>
      <c r="J52" s="710"/>
      <c r="K52" s="710"/>
      <c r="L52" s="710"/>
      <c r="M52" s="710"/>
    </row>
    <row r="53" spans="1:13" ht="15.75" hidden="1" customHeight="1" outlineLevel="2">
      <c r="A53" s="961"/>
      <c r="B53" s="962"/>
      <c r="C53" s="960"/>
      <c r="D53" s="709"/>
      <c r="E53" s="709"/>
      <c r="F53" s="709"/>
      <c r="G53" s="709"/>
      <c r="H53" s="709"/>
      <c r="I53" s="709"/>
      <c r="J53" s="710"/>
      <c r="K53" s="710"/>
      <c r="L53" s="710"/>
      <c r="M53" s="710"/>
    </row>
    <row r="54" spans="1:13" ht="15.75" hidden="1" customHeight="1" outlineLevel="2">
      <c r="A54" s="961"/>
      <c r="B54" s="962"/>
      <c r="C54" s="960"/>
      <c r="D54" s="709"/>
      <c r="E54" s="709"/>
      <c r="F54" s="709"/>
      <c r="G54" s="709"/>
      <c r="H54" s="709"/>
      <c r="I54" s="709"/>
      <c r="J54" s="710"/>
      <c r="K54" s="710"/>
      <c r="L54" s="710"/>
      <c r="M54" s="710"/>
    </row>
    <row r="55" spans="1:13" ht="15.75" hidden="1" customHeight="1" outlineLevel="2">
      <c r="A55" s="961"/>
      <c r="B55" s="962"/>
      <c r="C55" s="960"/>
      <c r="D55" s="709"/>
      <c r="E55" s="709"/>
      <c r="F55" s="709"/>
      <c r="G55" s="709"/>
      <c r="H55" s="709"/>
      <c r="I55" s="709"/>
      <c r="J55" s="710"/>
      <c r="K55" s="710"/>
      <c r="L55" s="710"/>
      <c r="M55" s="710"/>
    </row>
    <row r="56" spans="1:13" ht="15.75" hidden="1" customHeight="1" outlineLevel="2">
      <c r="A56" s="961"/>
      <c r="B56" s="962"/>
      <c r="C56" s="960"/>
      <c r="D56" s="709"/>
      <c r="E56" s="709"/>
      <c r="F56" s="709"/>
      <c r="G56" s="709"/>
      <c r="H56" s="709"/>
      <c r="I56" s="709"/>
      <c r="J56" s="710"/>
      <c r="K56" s="710"/>
      <c r="L56" s="710"/>
      <c r="M56" s="710"/>
    </row>
    <row r="57" spans="1:13" ht="15.75" hidden="1" customHeight="1" outlineLevel="2">
      <c r="A57" s="961"/>
      <c r="B57" s="962"/>
      <c r="C57" s="960"/>
      <c r="D57" s="709"/>
      <c r="E57" s="709"/>
      <c r="F57" s="709"/>
      <c r="G57" s="709"/>
      <c r="H57" s="709"/>
      <c r="I57" s="709"/>
      <c r="J57" s="710"/>
      <c r="K57" s="710"/>
      <c r="L57" s="710"/>
      <c r="M57" s="710"/>
    </row>
    <row r="58" spans="1:13" ht="15.75" hidden="1" customHeight="1" outlineLevel="2">
      <c r="A58" s="967"/>
      <c r="B58" s="968"/>
      <c r="C58" s="969"/>
      <c r="D58" s="970"/>
      <c r="E58" s="747"/>
      <c r="F58" s="747"/>
      <c r="G58" s="747"/>
      <c r="H58" s="747"/>
      <c r="I58" s="747"/>
      <c r="J58" s="971"/>
      <c r="K58" s="972"/>
      <c r="L58" s="972"/>
      <c r="M58" s="972"/>
    </row>
    <row r="59" spans="1:13" ht="15.75" hidden="1" customHeight="1" outlineLevel="2">
      <c r="A59" s="961"/>
      <c r="B59" s="968"/>
      <c r="C59" s="969"/>
      <c r="D59" s="970"/>
      <c r="E59" s="747"/>
      <c r="F59" s="747"/>
      <c r="G59" s="747"/>
      <c r="H59" s="747"/>
      <c r="I59" s="747"/>
      <c r="J59" s="971"/>
      <c r="K59" s="972"/>
      <c r="L59" s="972"/>
      <c r="M59" s="972"/>
    </row>
    <row r="60" spans="1:13" ht="15.75" hidden="1" customHeight="1" outlineLevel="2">
      <c r="A60" s="961"/>
      <c r="B60" s="968"/>
      <c r="C60" s="969"/>
      <c r="D60" s="970"/>
      <c r="E60" s="747"/>
      <c r="F60" s="747"/>
      <c r="G60" s="747"/>
      <c r="H60" s="747"/>
      <c r="I60" s="747"/>
      <c r="J60" s="971"/>
      <c r="K60" s="972"/>
      <c r="L60" s="972"/>
      <c r="M60" s="972"/>
    </row>
    <row r="61" spans="1:13" ht="15.75" hidden="1" customHeight="1" outlineLevel="2">
      <c r="A61" s="961"/>
      <c r="B61" s="973"/>
      <c r="C61" s="974"/>
      <c r="D61" s="970"/>
      <c r="E61" s="747"/>
      <c r="F61" s="747"/>
      <c r="G61" s="747"/>
      <c r="H61" s="747"/>
      <c r="I61" s="747"/>
      <c r="J61" s="504"/>
      <c r="K61" s="975"/>
      <c r="L61" s="975"/>
      <c r="M61" s="975"/>
    </row>
    <row r="62" spans="1:13" ht="15.75" hidden="1" customHeight="1" outlineLevel="2">
      <c r="A62" s="961"/>
      <c r="B62" s="962"/>
      <c r="C62" s="960"/>
      <c r="D62" s="709"/>
      <c r="E62" s="709"/>
      <c r="F62" s="709"/>
      <c r="G62" s="709"/>
      <c r="H62" s="709"/>
      <c r="I62" s="709"/>
      <c r="J62" s="710"/>
      <c r="K62" s="710"/>
      <c r="L62" s="710"/>
      <c r="M62" s="710"/>
    </row>
    <row r="63" spans="1:13" ht="15.75" hidden="1" customHeight="1" outlineLevel="2">
      <c r="A63" s="961"/>
      <c r="B63" s="962"/>
      <c r="C63" s="960"/>
      <c r="D63" s="709"/>
      <c r="E63" s="709"/>
      <c r="F63" s="709"/>
      <c r="G63" s="709"/>
      <c r="H63" s="709"/>
      <c r="I63" s="709"/>
      <c r="J63" s="710"/>
      <c r="K63" s="710"/>
      <c r="L63" s="710"/>
      <c r="M63" s="710"/>
    </row>
    <row r="64" spans="1:13" ht="15.75" hidden="1" customHeight="1" outlineLevel="2">
      <c r="A64" s="961"/>
      <c r="B64" s="962"/>
      <c r="C64" s="960"/>
      <c r="D64" s="709"/>
      <c r="E64" s="709"/>
      <c r="F64" s="709"/>
      <c r="G64" s="709"/>
      <c r="H64" s="709"/>
      <c r="I64" s="709"/>
      <c r="J64" s="710"/>
      <c r="K64" s="710"/>
      <c r="L64" s="710"/>
      <c r="M64" s="710"/>
    </row>
    <row r="65" spans="1:13" ht="15.75" hidden="1" customHeight="1" outlineLevel="2">
      <c r="A65" s="961"/>
      <c r="B65" s="962"/>
      <c r="C65" s="960"/>
      <c r="D65" s="709"/>
      <c r="E65" s="709"/>
      <c r="F65" s="709"/>
      <c r="G65" s="709"/>
      <c r="H65" s="709"/>
      <c r="I65" s="709"/>
      <c r="J65" s="710"/>
      <c r="K65" s="710"/>
      <c r="L65" s="710"/>
      <c r="M65" s="710"/>
    </row>
    <row r="66" spans="1:13" ht="15.75" hidden="1" customHeight="1" outlineLevel="2">
      <c r="A66" s="961"/>
      <c r="B66" s="962"/>
      <c r="C66" s="960"/>
      <c r="D66" s="709"/>
      <c r="E66" s="709"/>
      <c r="F66" s="709"/>
      <c r="G66" s="709"/>
      <c r="H66" s="709"/>
      <c r="I66" s="709"/>
      <c r="J66" s="710"/>
      <c r="K66" s="710"/>
      <c r="L66" s="710"/>
      <c r="M66" s="710"/>
    </row>
    <row r="67" spans="1:13" ht="15.75" hidden="1" customHeight="1" outlineLevel="2">
      <c r="A67" s="961"/>
      <c r="B67" s="962"/>
      <c r="C67" s="960"/>
      <c r="D67" s="709"/>
      <c r="E67" s="709"/>
      <c r="F67" s="709"/>
      <c r="G67" s="709"/>
      <c r="H67" s="709"/>
      <c r="I67" s="709"/>
      <c r="J67" s="710"/>
      <c r="K67" s="710"/>
      <c r="L67" s="710"/>
      <c r="M67" s="710"/>
    </row>
    <row r="68" spans="1:13" ht="15.75" hidden="1" customHeight="1" outlineLevel="2">
      <c r="A68" s="961"/>
      <c r="B68" s="962"/>
      <c r="C68" s="960"/>
      <c r="D68" s="709"/>
      <c r="E68" s="709"/>
      <c r="F68" s="709"/>
      <c r="G68" s="709"/>
      <c r="H68" s="709"/>
      <c r="I68" s="709"/>
      <c r="J68" s="710"/>
      <c r="K68" s="710"/>
      <c r="L68" s="710"/>
      <c r="M68" s="710"/>
    </row>
    <row r="69" spans="1:13" ht="15.75" hidden="1" customHeight="1" outlineLevel="2">
      <c r="A69" s="961"/>
      <c r="B69" s="962"/>
      <c r="C69" s="960"/>
      <c r="D69" s="709"/>
      <c r="E69" s="709"/>
      <c r="F69" s="709"/>
      <c r="G69" s="709"/>
      <c r="H69" s="709"/>
      <c r="I69" s="709"/>
      <c r="J69" s="710"/>
      <c r="K69" s="710"/>
      <c r="L69" s="710"/>
      <c r="M69" s="710"/>
    </row>
    <row r="70" spans="1:13" ht="15.75" hidden="1" customHeight="1" outlineLevel="2">
      <c r="A70" s="961"/>
      <c r="B70" s="962"/>
      <c r="C70" s="960"/>
      <c r="D70" s="709"/>
      <c r="E70" s="709"/>
      <c r="F70" s="709"/>
      <c r="G70" s="709"/>
      <c r="H70" s="709"/>
      <c r="I70" s="709"/>
      <c r="J70" s="710"/>
      <c r="K70" s="710"/>
      <c r="L70" s="710"/>
      <c r="M70" s="710"/>
    </row>
    <row r="71" spans="1:13" ht="15.75" hidden="1" customHeight="1" outlineLevel="2">
      <c r="A71" s="961"/>
      <c r="B71" s="962"/>
      <c r="C71" s="960"/>
      <c r="D71" s="709"/>
      <c r="E71" s="709"/>
      <c r="F71" s="709"/>
      <c r="G71" s="709"/>
      <c r="H71" s="709"/>
      <c r="I71" s="709"/>
      <c r="J71" s="710"/>
      <c r="K71" s="710"/>
      <c r="L71" s="710"/>
      <c r="M71" s="710"/>
    </row>
    <row r="72" spans="1:13" ht="15.75" hidden="1" customHeight="1" outlineLevel="2">
      <c r="A72" s="961"/>
      <c r="B72" s="962"/>
      <c r="C72" s="960"/>
      <c r="D72" s="709"/>
      <c r="E72" s="709"/>
      <c r="F72" s="709"/>
      <c r="G72" s="709"/>
      <c r="H72" s="709"/>
      <c r="I72" s="709"/>
      <c r="J72" s="710"/>
      <c r="K72" s="710"/>
      <c r="L72" s="710"/>
      <c r="M72" s="710"/>
    </row>
    <row r="73" spans="1:13" ht="15.75" hidden="1" customHeight="1" outlineLevel="2">
      <c r="A73" s="961"/>
      <c r="B73" s="962"/>
      <c r="C73" s="960"/>
      <c r="D73" s="709"/>
      <c r="E73" s="709"/>
      <c r="F73" s="709"/>
      <c r="G73" s="709"/>
      <c r="H73" s="709"/>
      <c r="I73" s="709"/>
      <c r="J73" s="710"/>
      <c r="K73" s="710"/>
      <c r="L73" s="710"/>
      <c r="M73" s="710"/>
    </row>
    <row r="74" spans="1:13" ht="15.75" hidden="1" customHeight="1" outlineLevel="2">
      <c r="A74" s="961"/>
      <c r="B74" s="962"/>
      <c r="C74" s="960"/>
      <c r="D74" s="709"/>
      <c r="E74" s="709"/>
      <c r="F74" s="709"/>
      <c r="G74" s="709"/>
      <c r="H74" s="709"/>
      <c r="I74" s="709"/>
      <c r="J74" s="710"/>
      <c r="K74" s="710"/>
      <c r="L74" s="710"/>
      <c r="M74" s="710"/>
    </row>
    <row r="75" spans="1:13" ht="15.75" hidden="1" customHeight="1" outlineLevel="2">
      <c r="A75" s="961"/>
      <c r="B75" s="962"/>
      <c r="C75" s="960"/>
      <c r="D75" s="709"/>
      <c r="E75" s="709"/>
      <c r="F75" s="709"/>
      <c r="G75" s="709"/>
      <c r="H75" s="709"/>
      <c r="I75" s="709"/>
      <c r="J75" s="710"/>
      <c r="K75" s="710"/>
      <c r="L75" s="710"/>
      <c r="M75" s="710"/>
    </row>
    <row r="76" spans="1:13" ht="15.75" hidden="1" customHeight="1" outlineLevel="2">
      <c r="A76" s="961"/>
      <c r="B76" s="962"/>
      <c r="C76" s="960"/>
      <c r="D76" s="709"/>
      <c r="E76" s="709"/>
      <c r="F76" s="709"/>
      <c r="G76" s="709"/>
      <c r="H76" s="709"/>
      <c r="I76" s="709"/>
      <c r="J76" s="710"/>
      <c r="K76" s="710"/>
      <c r="L76" s="710"/>
      <c r="M76" s="710"/>
    </row>
    <row r="77" spans="1:13" ht="15.75" hidden="1" customHeight="1" outlineLevel="2">
      <c r="A77" s="961"/>
      <c r="B77" s="962"/>
      <c r="C77" s="960"/>
      <c r="D77" s="709"/>
      <c r="E77" s="709"/>
      <c r="F77" s="709"/>
      <c r="G77" s="709"/>
      <c r="H77" s="709"/>
      <c r="I77" s="709"/>
      <c r="J77" s="710"/>
      <c r="K77" s="710"/>
      <c r="L77" s="710"/>
      <c r="M77" s="710"/>
    </row>
    <row r="78" spans="1:13" ht="15.75" hidden="1" customHeight="1" outlineLevel="2">
      <c r="A78" s="967"/>
      <c r="B78" s="968"/>
      <c r="C78" s="969"/>
      <c r="D78" s="970"/>
      <c r="E78" s="747"/>
      <c r="F78" s="747"/>
      <c r="G78" s="747"/>
      <c r="H78" s="747"/>
      <c r="I78" s="747"/>
      <c r="J78" s="971"/>
      <c r="K78" s="972"/>
      <c r="L78" s="972"/>
      <c r="M78" s="972"/>
    </row>
    <row r="79" spans="1:13" ht="15.75" customHeight="1" outlineLevel="1" collapsed="1">
      <c r="A79" s="961"/>
      <c r="B79" s="968"/>
      <c r="C79" s="969"/>
      <c r="D79" s="970"/>
      <c r="E79" s="747"/>
      <c r="F79" s="747"/>
      <c r="G79" s="747"/>
      <c r="H79" s="747"/>
      <c r="I79" s="747"/>
      <c r="J79" s="971"/>
      <c r="K79" s="972"/>
      <c r="L79" s="972"/>
      <c r="M79" s="972"/>
    </row>
    <row r="80" spans="1:13" ht="15.75" customHeight="1" outlineLevel="1">
      <c r="A80" s="967"/>
      <c r="B80" s="968"/>
      <c r="C80" s="969"/>
      <c r="D80" s="970"/>
      <c r="E80" s="747"/>
      <c r="F80" s="747"/>
      <c r="G80" s="747"/>
      <c r="H80" s="747"/>
      <c r="I80" s="747"/>
      <c r="J80" s="971"/>
      <c r="K80" s="972"/>
      <c r="L80" s="972"/>
      <c r="M80" s="972"/>
    </row>
    <row r="81" spans="1:13" ht="15.75" customHeight="1" outlineLevel="1">
      <c r="A81" s="958"/>
      <c r="B81" s="973"/>
      <c r="C81" s="974"/>
      <c r="D81" s="970"/>
      <c r="E81" s="747"/>
      <c r="F81" s="747"/>
      <c r="G81" s="747"/>
      <c r="H81" s="747"/>
      <c r="I81" s="747"/>
      <c r="J81" s="504"/>
      <c r="K81" s="975"/>
      <c r="L81" s="975"/>
      <c r="M81" s="975"/>
    </row>
    <row r="82" spans="1:13" ht="15.75" customHeight="1" outlineLevel="1">
      <c r="A82" s="961"/>
      <c r="B82" s="962"/>
      <c r="C82" s="960"/>
      <c r="D82" s="709"/>
      <c r="E82" s="709"/>
      <c r="F82" s="709"/>
      <c r="G82" s="709"/>
      <c r="H82" s="709"/>
      <c r="I82" s="709"/>
      <c r="J82" s="710"/>
      <c r="K82" s="710"/>
      <c r="L82" s="710"/>
      <c r="M82" s="710"/>
    </row>
    <row r="83" spans="1:13" ht="15.75" customHeight="1" outlineLevel="1">
      <c r="A83" s="961"/>
      <c r="B83" s="962"/>
      <c r="C83" s="960"/>
      <c r="D83" s="709"/>
      <c r="E83" s="709"/>
      <c r="F83" s="709"/>
      <c r="G83" s="709"/>
      <c r="H83" s="709"/>
      <c r="I83" s="709"/>
      <c r="J83" s="710"/>
      <c r="K83" s="710"/>
      <c r="L83" s="710"/>
      <c r="M83" s="710"/>
    </row>
    <row r="84" spans="1:13" ht="15.75" customHeight="1" outlineLevel="1">
      <c r="A84" s="961"/>
      <c r="B84" s="962"/>
      <c r="C84" s="960"/>
      <c r="D84" s="709"/>
      <c r="E84" s="709"/>
      <c r="F84" s="709"/>
      <c r="G84" s="709"/>
      <c r="H84" s="709"/>
      <c r="I84" s="709"/>
      <c r="J84" s="710"/>
      <c r="K84" s="710"/>
      <c r="L84" s="710"/>
      <c r="M84" s="710"/>
    </row>
    <row r="85" spans="1:13" ht="15.75" customHeight="1" outlineLevel="1">
      <c r="A85" s="961"/>
      <c r="B85" s="962"/>
      <c r="C85" s="960"/>
      <c r="D85" s="709"/>
      <c r="E85" s="709"/>
      <c r="F85" s="709"/>
      <c r="G85" s="709"/>
      <c r="H85" s="709"/>
      <c r="I85" s="709"/>
      <c r="J85" s="710"/>
      <c r="K85" s="710"/>
      <c r="L85" s="710"/>
      <c r="M85" s="710"/>
    </row>
    <row r="86" spans="1:13" ht="15.75" customHeight="1" outlineLevel="1">
      <c r="A86" s="961"/>
      <c r="B86" s="962"/>
      <c r="C86" s="960"/>
      <c r="D86" s="709"/>
      <c r="E86" s="709"/>
      <c r="F86" s="709"/>
      <c r="G86" s="709"/>
      <c r="H86" s="709"/>
      <c r="I86" s="709"/>
      <c r="J86" s="710"/>
      <c r="K86" s="710"/>
      <c r="L86" s="710"/>
      <c r="M86" s="710"/>
    </row>
    <row r="87" spans="1:13" ht="15.75" customHeight="1" outlineLevel="1">
      <c r="A87" s="961"/>
      <c r="B87" s="962"/>
      <c r="C87" s="960"/>
      <c r="D87" s="709"/>
      <c r="E87" s="709"/>
      <c r="F87" s="709"/>
      <c r="G87" s="709"/>
      <c r="H87" s="709"/>
      <c r="I87" s="709"/>
      <c r="J87" s="710"/>
      <c r="K87" s="710"/>
      <c r="L87" s="710"/>
      <c r="M87" s="710"/>
    </row>
    <row r="88" spans="1:13" ht="15.75" customHeight="1" outlineLevel="1">
      <c r="A88" s="961"/>
      <c r="B88" s="962"/>
      <c r="C88" s="960"/>
      <c r="D88" s="709"/>
      <c r="E88" s="709"/>
      <c r="F88" s="709"/>
      <c r="G88" s="709"/>
      <c r="H88" s="709"/>
      <c r="I88" s="709"/>
      <c r="J88" s="710"/>
      <c r="K88" s="710"/>
      <c r="L88" s="710"/>
      <c r="M88" s="710"/>
    </row>
    <row r="89" spans="1:13" ht="15.75" customHeight="1" outlineLevel="1">
      <c r="A89" s="961"/>
      <c r="B89" s="962"/>
      <c r="C89" s="960"/>
      <c r="D89" s="709"/>
      <c r="E89" s="709"/>
      <c r="F89" s="709"/>
      <c r="G89" s="709"/>
      <c r="H89" s="709"/>
      <c r="I89" s="709"/>
      <c r="J89" s="710"/>
      <c r="K89" s="710"/>
      <c r="L89" s="710"/>
      <c r="M89" s="710"/>
    </row>
    <row r="90" spans="1:13" ht="15.75" customHeight="1" outlineLevel="1">
      <c r="A90" s="961"/>
      <c r="B90" s="962"/>
      <c r="C90" s="960"/>
      <c r="D90" s="709"/>
      <c r="E90" s="709"/>
      <c r="F90" s="709"/>
      <c r="G90" s="709"/>
      <c r="H90" s="709"/>
      <c r="I90" s="709"/>
      <c r="J90" s="710"/>
      <c r="K90" s="710"/>
      <c r="L90" s="710"/>
      <c r="M90" s="710"/>
    </row>
    <row r="91" spans="1:13" ht="15.75" customHeight="1" outlineLevel="1">
      <c r="A91" s="961"/>
      <c r="B91" s="962"/>
      <c r="C91" s="960"/>
      <c r="D91" s="709"/>
      <c r="E91" s="709"/>
      <c r="F91" s="709"/>
      <c r="G91" s="709"/>
      <c r="H91" s="709"/>
      <c r="I91" s="709"/>
      <c r="J91" s="710"/>
      <c r="K91" s="710"/>
      <c r="L91" s="710"/>
      <c r="M91" s="710"/>
    </row>
    <row r="92" spans="1:13" ht="15.75" customHeight="1" outlineLevel="1">
      <c r="A92" s="961"/>
      <c r="B92" s="962"/>
      <c r="C92" s="960"/>
      <c r="D92" s="709"/>
      <c r="E92" s="709"/>
      <c r="F92" s="709"/>
      <c r="G92" s="709"/>
      <c r="H92" s="709"/>
      <c r="I92" s="709"/>
      <c r="J92" s="710"/>
      <c r="K92" s="710"/>
      <c r="L92" s="710"/>
      <c r="M92" s="710"/>
    </row>
    <row r="93" spans="1:13" ht="15.75" customHeight="1" outlineLevel="1">
      <c r="A93" s="961"/>
      <c r="B93" s="962"/>
      <c r="C93" s="960"/>
      <c r="D93" s="709"/>
      <c r="E93" s="709"/>
      <c r="F93" s="709"/>
      <c r="G93" s="709"/>
      <c r="H93" s="709"/>
      <c r="I93" s="709"/>
      <c r="J93" s="710"/>
      <c r="K93" s="710"/>
      <c r="L93" s="710"/>
      <c r="M93" s="710"/>
    </row>
    <row r="94" spans="1:13" ht="15.75" customHeight="1" outlineLevel="1">
      <c r="A94" s="961"/>
      <c r="B94" s="962"/>
      <c r="C94" s="960"/>
      <c r="D94" s="709"/>
      <c r="E94" s="709"/>
      <c r="F94" s="709"/>
      <c r="G94" s="709"/>
      <c r="H94" s="709"/>
      <c r="I94" s="709"/>
      <c r="J94" s="710"/>
      <c r="K94" s="710"/>
      <c r="L94" s="710"/>
      <c r="M94" s="710"/>
    </row>
    <row r="95" spans="1:13" ht="15.75" customHeight="1" outlineLevel="1">
      <c r="A95" s="961"/>
      <c r="B95" s="962"/>
      <c r="C95" s="960"/>
      <c r="D95" s="709"/>
      <c r="E95" s="709"/>
      <c r="F95" s="709"/>
      <c r="G95" s="709"/>
      <c r="H95" s="709"/>
      <c r="I95" s="709"/>
      <c r="J95" s="710"/>
      <c r="K95" s="710"/>
      <c r="L95" s="710"/>
      <c r="M95" s="710"/>
    </row>
    <row r="96" spans="1:13" ht="15.75" customHeight="1" outlineLevel="1">
      <c r="A96" s="961"/>
      <c r="B96" s="962"/>
      <c r="C96" s="960"/>
      <c r="D96" s="709"/>
      <c r="E96" s="709"/>
      <c r="F96" s="709"/>
      <c r="G96" s="709"/>
      <c r="H96" s="709"/>
      <c r="I96" s="709"/>
      <c r="J96" s="710"/>
      <c r="K96" s="710"/>
      <c r="L96" s="710"/>
      <c r="M96" s="710"/>
    </row>
    <row r="97" spans="1:13" ht="15.75" customHeight="1" outlineLevel="1">
      <c r="A97" s="961"/>
      <c r="B97" s="962"/>
      <c r="C97" s="960"/>
      <c r="D97" s="709"/>
      <c r="E97" s="709"/>
      <c r="F97" s="709"/>
      <c r="G97" s="709"/>
      <c r="H97" s="709"/>
      <c r="I97" s="709"/>
      <c r="J97" s="710"/>
      <c r="K97" s="710"/>
      <c r="L97" s="710"/>
      <c r="M97" s="710"/>
    </row>
    <row r="98" spans="1:13" ht="15.75" customHeight="1" outlineLevel="1">
      <c r="A98" s="961"/>
      <c r="B98" s="962"/>
      <c r="C98" s="960"/>
      <c r="D98" s="709"/>
      <c r="E98" s="709"/>
      <c r="F98" s="709"/>
      <c r="G98" s="709"/>
      <c r="H98" s="709"/>
      <c r="I98" s="709"/>
      <c r="J98" s="710"/>
      <c r="K98" s="710"/>
      <c r="L98" s="710"/>
      <c r="M98" s="710"/>
    </row>
    <row r="99" spans="1:13" ht="15.75" customHeight="1" outlineLevel="1">
      <c r="A99" s="961"/>
      <c r="B99" s="962"/>
      <c r="C99" s="960"/>
      <c r="D99" s="709"/>
      <c r="E99" s="709"/>
      <c r="F99" s="709"/>
      <c r="G99" s="709"/>
      <c r="H99" s="709"/>
      <c r="I99" s="709"/>
      <c r="J99" s="710"/>
      <c r="K99" s="710"/>
      <c r="L99" s="710"/>
      <c r="M99" s="710"/>
    </row>
    <row r="100" spans="1:13" ht="15.75" customHeight="1" outlineLevel="1">
      <c r="A100" s="961"/>
      <c r="B100" s="962"/>
      <c r="C100" s="960"/>
      <c r="D100" s="709"/>
      <c r="E100" s="709"/>
      <c r="F100" s="709"/>
      <c r="G100" s="709"/>
      <c r="H100" s="709"/>
      <c r="I100" s="709"/>
      <c r="J100" s="710"/>
      <c r="K100" s="710"/>
      <c r="L100" s="710"/>
      <c r="M100" s="710"/>
    </row>
    <row r="101" spans="1:13" ht="15.75" customHeight="1" outlineLevel="1">
      <c r="A101" s="961"/>
      <c r="B101" s="962"/>
      <c r="C101" s="960"/>
      <c r="D101" s="709"/>
      <c r="E101" s="709"/>
      <c r="F101" s="709"/>
      <c r="G101" s="709"/>
      <c r="H101" s="709"/>
      <c r="I101" s="709"/>
      <c r="J101" s="710"/>
      <c r="K101" s="710"/>
      <c r="L101" s="710"/>
      <c r="M101" s="710"/>
    </row>
    <row r="102" spans="1:13" ht="15.75" customHeight="1" outlineLevel="1">
      <c r="A102" s="961"/>
      <c r="B102" s="962"/>
      <c r="C102" s="960"/>
      <c r="D102" s="709"/>
      <c r="E102" s="709"/>
      <c r="F102" s="709"/>
      <c r="G102" s="709"/>
      <c r="H102" s="709"/>
      <c r="I102" s="709"/>
      <c r="J102" s="710"/>
      <c r="K102" s="710"/>
      <c r="L102" s="710"/>
      <c r="M102" s="710"/>
    </row>
    <row r="103" spans="1:13" ht="15.75" customHeight="1" outlineLevel="1">
      <c r="A103" s="961"/>
      <c r="B103" s="962"/>
      <c r="C103" s="960"/>
      <c r="D103" s="709"/>
      <c r="E103" s="709"/>
      <c r="F103" s="709"/>
      <c r="G103" s="709"/>
      <c r="H103" s="709"/>
      <c r="I103" s="709"/>
      <c r="J103" s="710"/>
      <c r="K103" s="710"/>
      <c r="L103" s="710"/>
      <c r="M103" s="710"/>
    </row>
    <row r="104" spans="1:13" ht="15.75" customHeight="1" outlineLevel="1">
      <c r="A104" s="961"/>
      <c r="B104" s="962"/>
      <c r="C104" s="960"/>
      <c r="D104" s="709"/>
      <c r="E104" s="709"/>
      <c r="F104" s="709"/>
      <c r="G104" s="709"/>
      <c r="H104" s="709"/>
      <c r="I104" s="709"/>
      <c r="J104" s="710"/>
      <c r="K104" s="710"/>
      <c r="L104" s="710"/>
      <c r="M104" s="710"/>
    </row>
    <row r="105" spans="1:13" ht="15.75" customHeight="1" outlineLevel="1">
      <c r="A105" s="961"/>
      <c r="B105" s="962"/>
      <c r="C105" s="960"/>
      <c r="D105" s="709"/>
      <c r="E105" s="709"/>
      <c r="F105" s="709"/>
      <c r="G105" s="709"/>
      <c r="H105" s="709"/>
      <c r="I105" s="709"/>
      <c r="J105" s="710"/>
      <c r="K105" s="710"/>
      <c r="L105" s="710"/>
      <c r="M105" s="710"/>
    </row>
    <row r="106" spans="1:13" ht="15.75" customHeight="1" outlineLevel="1">
      <c r="A106" s="961"/>
      <c r="B106" s="962"/>
      <c r="C106" s="960"/>
      <c r="D106" s="709"/>
      <c r="E106" s="709"/>
      <c r="F106" s="709"/>
      <c r="G106" s="709"/>
      <c r="H106" s="709"/>
      <c r="I106" s="709"/>
      <c r="J106" s="710"/>
      <c r="K106" s="710"/>
      <c r="L106" s="710"/>
      <c r="M106" s="710"/>
    </row>
    <row r="107" spans="1:13" ht="15.75" customHeight="1" outlineLevel="1">
      <c r="A107" s="961"/>
      <c r="B107" s="962"/>
      <c r="C107" s="960"/>
      <c r="D107" s="709"/>
      <c r="E107" s="709"/>
      <c r="F107" s="709"/>
      <c r="G107" s="709"/>
      <c r="H107" s="709"/>
      <c r="I107" s="709"/>
      <c r="J107" s="710"/>
      <c r="K107" s="710"/>
      <c r="L107" s="710"/>
      <c r="M107" s="710"/>
    </row>
    <row r="108" spans="1:13" ht="15.75" customHeight="1" outlineLevel="1">
      <c r="A108" s="961"/>
      <c r="B108" s="962"/>
      <c r="C108" s="960"/>
      <c r="D108" s="709"/>
      <c r="E108" s="709"/>
      <c r="F108" s="709"/>
      <c r="G108" s="709"/>
      <c r="H108" s="709"/>
      <c r="I108" s="709"/>
      <c r="J108" s="710"/>
      <c r="K108" s="710"/>
      <c r="L108" s="710"/>
      <c r="M108" s="710"/>
    </row>
    <row r="109" spans="1:13" ht="15.75" customHeight="1" outlineLevel="1">
      <c r="A109" s="961"/>
      <c r="B109" s="962"/>
      <c r="C109" s="960"/>
      <c r="D109" s="709"/>
      <c r="E109" s="709"/>
      <c r="F109" s="709"/>
      <c r="G109" s="709"/>
      <c r="H109" s="709"/>
      <c r="I109" s="709"/>
      <c r="J109" s="710"/>
      <c r="K109" s="710"/>
      <c r="L109" s="710"/>
      <c r="M109" s="710"/>
    </row>
    <row r="110" spans="1:13" ht="15.75" customHeight="1" outlineLevel="1">
      <c r="A110" s="961"/>
      <c r="B110" s="962"/>
      <c r="C110" s="960"/>
      <c r="D110" s="709"/>
      <c r="E110" s="709"/>
      <c r="F110" s="709"/>
      <c r="G110" s="709"/>
      <c r="H110" s="709"/>
      <c r="I110" s="709"/>
      <c r="J110" s="710"/>
      <c r="K110" s="710"/>
      <c r="L110" s="710"/>
      <c r="M110" s="710"/>
    </row>
    <row r="111" spans="1:13" ht="15.75" customHeight="1" outlineLevel="1">
      <c r="A111" s="961"/>
      <c r="B111" s="962"/>
      <c r="C111" s="960"/>
      <c r="D111" s="709"/>
      <c r="E111" s="709"/>
      <c r="F111" s="709"/>
      <c r="G111" s="709"/>
      <c r="H111" s="709"/>
      <c r="I111" s="709"/>
      <c r="J111" s="710"/>
      <c r="K111" s="710"/>
      <c r="L111" s="710"/>
      <c r="M111" s="710"/>
    </row>
    <row r="112" spans="1:13" ht="15.75" customHeight="1" outlineLevel="1">
      <c r="A112" s="961"/>
      <c r="B112" s="962"/>
      <c r="C112" s="960"/>
      <c r="D112" s="709"/>
      <c r="E112" s="709"/>
      <c r="F112" s="709"/>
      <c r="G112" s="709"/>
      <c r="H112" s="709"/>
      <c r="I112" s="709"/>
      <c r="J112" s="710"/>
      <c r="K112" s="710"/>
      <c r="L112" s="710"/>
      <c r="M112" s="710"/>
    </row>
    <row r="113" spans="1:13" ht="15.75" customHeight="1" outlineLevel="1">
      <c r="A113" s="961"/>
      <c r="B113" s="962"/>
      <c r="C113" s="960"/>
      <c r="D113" s="709"/>
      <c r="E113" s="709"/>
      <c r="F113" s="709"/>
      <c r="G113" s="709"/>
      <c r="H113" s="709"/>
      <c r="I113" s="709"/>
      <c r="J113" s="710"/>
      <c r="K113" s="710"/>
      <c r="L113" s="710"/>
      <c r="M113" s="710"/>
    </row>
    <row r="114" spans="1:13" ht="15.75" customHeight="1" outlineLevel="1">
      <c r="A114" s="961"/>
      <c r="B114" s="976"/>
      <c r="C114" s="978"/>
      <c r="D114" s="709"/>
      <c r="E114" s="709"/>
      <c r="F114" s="709"/>
      <c r="G114" s="709"/>
      <c r="H114" s="709"/>
      <c r="I114" s="709"/>
      <c r="J114" s="710"/>
      <c r="K114" s="710"/>
      <c r="L114" s="710"/>
      <c r="M114" s="710"/>
    </row>
    <row r="115" spans="1:13" ht="15.75" customHeight="1" outlineLevel="1">
      <c r="A115" s="961"/>
      <c r="B115" s="976"/>
      <c r="C115" s="978"/>
      <c r="D115" s="709"/>
      <c r="E115" s="709"/>
      <c r="F115" s="709"/>
      <c r="G115" s="709"/>
      <c r="H115" s="709"/>
      <c r="I115" s="709"/>
      <c r="J115" s="710"/>
      <c r="K115" s="710"/>
      <c r="L115" s="710"/>
      <c r="M115" s="710"/>
    </row>
    <row r="116" spans="1:13" ht="15.75" customHeight="1" outlineLevel="1">
      <c r="A116" s="961"/>
      <c r="B116" s="976"/>
      <c r="C116" s="978"/>
      <c r="D116" s="709"/>
      <c r="E116" s="709"/>
      <c r="F116" s="709"/>
      <c r="G116" s="709"/>
      <c r="H116" s="709"/>
      <c r="I116" s="709"/>
      <c r="J116" s="710"/>
      <c r="K116" s="710"/>
      <c r="L116" s="710"/>
      <c r="M116" s="710"/>
    </row>
    <row r="117" spans="1:13" ht="15.75" customHeight="1" outlineLevel="1">
      <c r="A117" s="961"/>
      <c r="B117" s="976"/>
      <c r="C117" s="978"/>
      <c r="D117" s="709"/>
      <c r="E117" s="709"/>
      <c r="F117" s="709"/>
      <c r="G117" s="709"/>
      <c r="H117" s="709"/>
      <c r="I117" s="709"/>
      <c r="J117" s="710"/>
      <c r="K117" s="710"/>
      <c r="L117" s="710"/>
      <c r="M117" s="710"/>
    </row>
    <row r="118" spans="1:13" ht="15.75" customHeight="1" outlineLevel="1">
      <c r="A118" s="961"/>
      <c r="B118" s="981"/>
      <c r="C118" s="983"/>
      <c r="D118" s="709"/>
      <c r="E118" s="709"/>
      <c r="F118" s="709"/>
      <c r="G118" s="709"/>
      <c r="H118" s="709"/>
      <c r="I118" s="709"/>
      <c r="J118" s="710"/>
      <c r="K118" s="710"/>
      <c r="L118" s="710"/>
      <c r="M118" s="710"/>
    </row>
    <row r="119" spans="1:13" ht="15.75" customHeight="1" outlineLevel="1">
      <c r="A119" s="961"/>
      <c r="B119" s="962"/>
      <c r="C119" s="960"/>
      <c r="D119" s="709"/>
      <c r="E119" s="709"/>
      <c r="F119" s="709"/>
      <c r="G119" s="709"/>
      <c r="H119" s="709"/>
      <c r="I119" s="709"/>
      <c r="J119" s="710"/>
      <c r="K119" s="710"/>
      <c r="L119" s="710"/>
      <c r="M119" s="710"/>
    </row>
    <row r="120" spans="1:13" ht="15.75" customHeight="1" outlineLevel="1">
      <c r="A120" s="961"/>
      <c r="B120" s="962"/>
      <c r="C120" s="960"/>
      <c r="D120" s="709"/>
      <c r="E120" s="709"/>
      <c r="F120" s="709"/>
      <c r="G120" s="709"/>
      <c r="H120" s="709"/>
      <c r="I120" s="709"/>
      <c r="J120" s="710"/>
      <c r="K120" s="710"/>
      <c r="L120" s="710"/>
      <c r="M120" s="710"/>
    </row>
    <row r="121" spans="1:13" ht="15.75" customHeight="1" outlineLevel="1">
      <c r="A121" s="961"/>
      <c r="B121" s="962"/>
      <c r="C121" s="960"/>
      <c r="D121" s="709"/>
      <c r="E121" s="709"/>
      <c r="F121" s="709"/>
      <c r="G121" s="709"/>
      <c r="H121" s="709"/>
      <c r="I121" s="709"/>
      <c r="J121" s="710"/>
      <c r="K121" s="710"/>
      <c r="L121" s="710"/>
      <c r="M121" s="710"/>
    </row>
    <row r="122" spans="1:13" ht="15.75" customHeight="1" outlineLevel="1">
      <c r="A122" s="985"/>
      <c r="B122" s="962"/>
      <c r="C122" s="960"/>
      <c r="D122" s="709"/>
      <c r="E122" s="709"/>
      <c r="F122" s="709"/>
      <c r="G122" s="709"/>
      <c r="H122" s="709"/>
      <c r="I122" s="709"/>
      <c r="J122" s="710"/>
      <c r="K122" s="710"/>
      <c r="L122" s="710"/>
      <c r="M122" s="710"/>
    </row>
    <row r="123" spans="1:13" ht="15.75" customHeight="1" outlineLevel="1">
      <c r="A123" s="987"/>
      <c r="B123" s="962"/>
      <c r="C123" s="960"/>
      <c r="D123" s="709"/>
      <c r="E123" s="709"/>
      <c r="F123" s="709"/>
      <c r="G123" s="709"/>
      <c r="H123" s="709"/>
      <c r="I123" s="709"/>
      <c r="J123" s="710"/>
      <c r="K123" s="710"/>
      <c r="L123" s="710"/>
      <c r="M123" s="710"/>
    </row>
    <row r="124" spans="1:13" ht="15.75" customHeight="1" outlineLevel="1">
      <c r="A124" s="987"/>
      <c r="B124" s="962"/>
      <c r="C124" s="960"/>
      <c r="D124" s="709"/>
      <c r="E124" s="709"/>
      <c r="F124" s="709"/>
      <c r="G124" s="709"/>
      <c r="H124" s="709"/>
      <c r="I124" s="709"/>
      <c r="J124" s="710"/>
      <c r="K124" s="710"/>
      <c r="L124" s="710"/>
      <c r="M124" s="710"/>
    </row>
    <row r="125" spans="1:13" ht="15.75" customHeight="1" outlineLevel="1">
      <c r="A125" s="987"/>
      <c r="B125" s="962"/>
      <c r="C125" s="960"/>
      <c r="D125" s="709"/>
      <c r="E125" s="709"/>
      <c r="F125" s="709"/>
      <c r="G125" s="709"/>
      <c r="H125" s="709"/>
      <c r="I125" s="709"/>
      <c r="J125" s="710"/>
      <c r="K125" s="710"/>
      <c r="L125" s="710"/>
      <c r="M125" s="710"/>
    </row>
    <row r="126" spans="1:13" ht="15.75" customHeight="1" outlineLevel="1">
      <c r="A126" s="985"/>
      <c r="B126" s="962"/>
      <c r="C126" s="960"/>
      <c r="D126" s="709"/>
      <c r="E126" s="709"/>
      <c r="F126" s="709"/>
      <c r="G126" s="709"/>
      <c r="H126" s="709"/>
      <c r="I126" s="709"/>
      <c r="J126" s="710"/>
      <c r="K126" s="710"/>
      <c r="L126" s="710"/>
      <c r="M126" s="710"/>
    </row>
    <row r="127" spans="1:13" ht="15.75" customHeight="1" outlineLevel="1">
      <c r="A127" s="985"/>
      <c r="B127" s="962"/>
      <c r="C127" s="960"/>
      <c r="D127" s="709"/>
      <c r="E127" s="709"/>
      <c r="F127" s="709"/>
      <c r="G127" s="709"/>
      <c r="H127" s="711"/>
      <c r="I127" s="709"/>
      <c r="J127" s="710"/>
      <c r="K127" s="710"/>
      <c r="L127" s="710"/>
      <c r="M127" s="710"/>
    </row>
    <row r="128" spans="1:13" ht="15.75" customHeight="1" outlineLevel="1">
      <c r="A128" s="985"/>
      <c r="B128" s="962"/>
      <c r="C128" s="960"/>
      <c r="D128" s="711"/>
      <c r="E128" s="711"/>
      <c r="F128" s="711"/>
      <c r="G128" s="711"/>
      <c r="H128" s="711"/>
      <c r="I128" s="711"/>
      <c r="J128" s="710"/>
      <c r="K128" s="710"/>
      <c r="L128" s="710"/>
      <c r="M128" s="710"/>
    </row>
    <row r="129" spans="1:13" ht="15.75" customHeight="1" outlineLevel="1">
      <c r="A129" s="985"/>
      <c r="B129" s="962"/>
      <c r="C129" s="960"/>
      <c r="D129" s="711"/>
      <c r="E129" s="711"/>
      <c r="F129" s="711"/>
      <c r="G129" s="711"/>
      <c r="H129" s="711"/>
      <c r="I129" s="711"/>
      <c r="J129" s="710"/>
      <c r="K129" s="710"/>
      <c r="L129" s="710"/>
      <c r="M129" s="710"/>
    </row>
    <row r="130" spans="1:13" outlineLevel="1">
      <c r="A130" s="990"/>
      <c r="B130" s="962"/>
      <c r="C130" s="960"/>
      <c r="D130" s="711"/>
      <c r="E130" s="711"/>
      <c r="F130" s="711"/>
      <c r="G130" s="711"/>
      <c r="H130" s="711"/>
      <c r="I130" s="711"/>
      <c r="J130" s="710"/>
      <c r="K130" s="710"/>
      <c r="L130" s="710"/>
      <c r="M130" s="710"/>
    </row>
    <row r="131" spans="1:13" outlineLevel="1">
      <c r="A131" s="992"/>
      <c r="B131" s="962"/>
      <c r="C131" s="960"/>
      <c r="D131" s="711"/>
      <c r="E131" s="755"/>
      <c r="F131" s="755"/>
      <c r="G131" s="755"/>
      <c r="H131" s="755"/>
      <c r="I131" s="755"/>
      <c r="J131" s="756"/>
      <c r="K131" s="756"/>
      <c r="L131" s="756"/>
      <c r="M131" s="756"/>
    </row>
    <row r="132" spans="1:13">
      <c r="A132" s="993"/>
      <c r="B132" s="994"/>
      <c r="C132" s="995"/>
      <c r="D132" s="755"/>
      <c r="E132" s="755"/>
      <c r="F132" s="755"/>
      <c r="G132" s="755"/>
      <c r="H132" s="755"/>
      <c r="I132" s="755"/>
      <c r="J132" s="756"/>
      <c r="K132" s="756"/>
      <c r="L132" s="756"/>
      <c r="M132" s="756"/>
    </row>
    <row r="133" spans="1:13">
      <c r="A133" s="993"/>
      <c r="B133" s="994"/>
      <c r="C133" s="995"/>
      <c r="D133" s="755"/>
      <c r="E133" s="755"/>
      <c r="F133" s="755"/>
      <c r="G133" s="755"/>
      <c r="H133" s="755"/>
      <c r="I133" s="755"/>
      <c r="J133" s="756"/>
      <c r="K133" s="756"/>
      <c r="L133" s="756"/>
      <c r="M133" s="756"/>
    </row>
    <row r="134" spans="1:13">
      <c r="A134" s="993"/>
      <c r="B134" s="994"/>
      <c r="C134" s="995"/>
      <c r="D134" s="755"/>
      <c r="E134" s="755"/>
      <c r="F134" s="755"/>
      <c r="G134" s="755"/>
      <c r="H134" s="755"/>
      <c r="I134" s="755"/>
      <c r="J134" s="756"/>
      <c r="K134" s="756"/>
      <c r="L134" s="756"/>
      <c r="M134" s="756"/>
    </row>
    <row r="135" spans="1:13">
      <c r="A135" s="993"/>
      <c r="B135" s="994"/>
      <c r="C135" s="995"/>
      <c r="D135" s="755"/>
      <c r="E135" s="755"/>
      <c r="F135" s="755"/>
      <c r="G135" s="755"/>
      <c r="H135" s="755"/>
      <c r="I135" s="755"/>
      <c r="J135" s="756"/>
      <c r="K135" s="756"/>
      <c r="L135" s="756"/>
      <c r="M135" s="756"/>
    </row>
    <row r="136" spans="1:13">
      <c r="A136" s="993"/>
      <c r="B136" s="994"/>
      <c r="C136" s="995"/>
      <c r="D136" s="755"/>
      <c r="E136" s="755"/>
      <c r="F136" s="755"/>
      <c r="G136" s="755"/>
      <c r="H136" s="755"/>
      <c r="I136" s="755"/>
      <c r="J136" s="756"/>
      <c r="K136" s="756"/>
      <c r="L136" s="756"/>
      <c r="M136" s="756"/>
    </row>
    <row r="137" spans="1:13">
      <c r="A137" s="993"/>
      <c r="B137" s="994"/>
      <c r="C137" s="995"/>
      <c r="D137" s="755"/>
      <c r="E137" s="755"/>
      <c r="F137" s="755"/>
      <c r="G137" s="755"/>
      <c r="H137" s="755"/>
      <c r="I137" s="755"/>
      <c r="J137" s="756"/>
      <c r="K137" s="756"/>
      <c r="L137" s="756"/>
      <c r="M137" s="756"/>
    </row>
    <row r="138" spans="1:13">
      <c r="A138" s="993"/>
      <c r="B138" s="994"/>
      <c r="C138" s="995"/>
      <c r="D138" s="755"/>
      <c r="E138" s="755"/>
      <c r="F138" s="755"/>
      <c r="G138" s="755"/>
      <c r="H138" s="755"/>
      <c r="I138" s="755"/>
      <c r="J138" s="756"/>
      <c r="K138" s="756"/>
      <c r="L138" s="756"/>
      <c r="M138" s="756"/>
    </row>
    <row r="139" spans="1:13">
      <c r="A139" s="993"/>
      <c r="B139" s="994"/>
      <c r="C139" s="995"/>
      <c r="D139" s="755"/>
      <c r="E139" s="755"/>
      <c r="F139" s="755"/>
      <c r="G139" s="755"/>
      <c r="H139" s="755"/>
      <c r="I139" s="755"/>
      <c r="J139" s="756"/>
      <c r="K139" s="756"/>
      <c r="L139" s="756"/>
      <c r="M139" s="756"/>
    </row>
    <row r="140" spans="1:13">
      <c r="A140" s="993"/>
      <c r="B140" s="994"/>
      <c r="C140" s="995"/>
      <c r="D140" s="755"/>
      <c r="E140" s="755"/>
      <c r="F140" s="755"/>
      <c r="G140" s="755"/>
      <c r="H140" s="755"/>
      <c r="I140" s="755"/>
      <c r="J140" s="756"/>
      <c r="K140" s="756"/>
      <c r="L140" s="756"/>
      <c r="M140" s="756"/>
    </row>
    <row r="141" spans="1:13">
      <c r="A141" s="993"/>
      <c r="B141" s="994"/>
      <c r="C141" s="995"/>
      <c r="D141" s="755"/>
      <c r="E141" s="755"/>
      <c r="F141" s="755"/>
      <c r="G141" s="755"/>
      <c r="H141" s="755"/>
      <c r="I141" s="755"/>
      <c r="J141" s="756"/>
      <c r="K141" s="756"/>
      <c r="L141" s="756"/>
      <c r="M141" s="756"/>
    </row>
    <row r="142" spans="1:13">
      <c r="A142" s="993"/>
      <c r="B142" s="994"/>
      <c r="C142" s="995"/>
      <c r="D142" s="755"/>
      <c r="E142" s="755"/>
      <c r="F142" s="755"/>
      <c r="G142" s="755"/>
      <c r="H142" s="755"/>
      <c r="I142" s="755"/>
      <c r="J142" s="756"/>
      <c r="K142" s="756"/>
      <c r="L142" s="756"/>
      <c r="M142" s="756"/>
    </row>
    <row r="143" spans="1:13">
      <c r="A143" s="993"/>
      <c r="B143" s="994"/>
      <c r="C143" s="995"/>
      <c r="D143" s="755"/>
      <c r="E143" s="755"/>
      <c r="F143" s="755"/>
      <c r="G143" s="755"/>
      <c r="H143" s="755"/>
      <c r="I143" s="755"/>
      <c r="J143" s="756"/>
      <c r="K143" s="756"/>
      <c r="L143" s="756"/>
      <c r="M143" s="756"/>
    </row>
    <row r="144" spans="1:13">
      <c r="A144" s="993"/>
      <c r="B144" s="994"/>
      <c r="C144" s="995"/>
      <c r="D144" s="755"/>
      <c r="E144" s="755"/>
      <c r="F144" s="755"/>
      <c r="G144" s="755"/>
      <c r="H144" s="755"/>
      <c r="I144" s="755"/>
      <c r="J144" s="756"/>
      <c r="K144" s="756"/>
      <c r="L144" s="756"/>
      <c r="M144" s="756"/>
    </row>
    <row r="145" spans="1:13">
      <c r="A145" s="993"/>
      <c r="B145" s="994"/>
      <c r="C145" s="995"/>
      <c r="D145" s="755"/>
      <c r="E145" s="755"/>
      <c r="F145" s="755"/>
      <c r="G145" s="755"/>
      <c r="H145" s="755"/>
      <c r="I145" s="755"/>
      <c r="J145" s="756"/>
      <c r="K145" s="756"/>
      <c r="L145" s="756"/>
      <c r="M145" s="756"/>
    </row>
    <row r="146" spans="1:13">
      <c r="A146" s="993"/>
      <c r="B146" s="994"/>
      <c r="C146" s="995"/>
      <c r="D146" s="755"/>
      <c r="E146" s="755"/>
      <c r="F146" s="755"/>
      <c r="G146" s="755"/>
      <c r="H146" s="755"/>
      <c r="I146" s="755"/>
      <c r="J146" s="756"/>
      <c r="K146" s="756"/>
      <c r="L146" s="756"/>
      <c r="M146" s="756"/>
    </row>
    <row r="147" spans="1:13" ht="15.75" customHeight="1">
      <c r="A147" s="993"/>
      <c r="B147" s="994"/>
      <c r="C147" s="995"/>
      <c r="D147" s="755"/>
      <c r="E147" s="755"/>
      <c r="F147" s="755"/>
      <c r="G147" s="755"/>
      <c r="H147" s="755"/>
      <c r="I147" s="755"/>
      <c r="J147" s="756"/>
      <c r="K147" s="756"/>
      <c r="L147" s="756"/>
      <c r="M147" s="756"/>
    </row>
    <row r="148" spans="1:13" ht="15.75" customHeight="1">
      <c r="A148" s="993"/>
      <c r="B148" s="994"/>
      <c r="C148" s="995"/>
      <c r="D148" s="755"/>
      <c r="E148" s="755"/>
      <c r="F148" s="755"/>
      <c r="G148" s="755"/>
      <c r="H148" s="755"/>
      <c r="I148" s="755"/>
      <c r="J148" s="756"/>
      <c r="K148" s="756"/>
      <c r="L148" s="756"/>
      <c r="M148" s="756"/>
    </row>
    <row r="149" spans="1:13" ht="15.75" customHeight="1">
      <c r="A149" s="993"/>
      <c r="B149" s="994"/>
      <c r="C149" s="995"/>
      <c r="D149" s="755"/>
      <c r="E149" s="755"/>
      <c r="F149" s="755"/>
      <c r="G149" s="755"/>
      <c r="H149" s="755"/>
      <c r="I149" s="755"/>
      <c r="J149" s="756"/>
      <c r="K149" s="756"/>
      <c r="L149" s="756"/>
      <c r="M149" s="756"/>
    </row>
    <row r="150" spans="1:13" ht="15.75" customHeight="1">
      <c r="A150" s="993"/>
      <c r="B150" s="994"/>
      <c r="C150" s="995"/>
      <c r="D150" s="755"/>
      <c r="E150" s="755"/>
      <c r="F150" s="755"/>
      <c r="G150" s="755"/>
      <c r="H150" s="755"/>
      <c r="I150" s="755"/>
      <c r="J150" s="756"/>
      <c r="K150" s="756"/>
      <c r="L150" s="756"/>
      <c r="M150" s="756"/>
    </row>
    <row r="151" spans="1:13" ht="15.75" customHeight="1">
      <c r="A151" s="993"/>
      <c r="B151" s="994"/>
      <c r="C151" s="995"/>
      <c r="D151" s="755"/>
      <c r="E151" s="755"/>
      <c r="F151" s="755"/>
      <c r="G151" s="755"/>
      <c r="H151" s="755"/>
      <c r="I151" s="755"/>
      <c r="J151" s="756"/>
      <c r="K151" s="756"/>
      <c r="L151" s="756"/>
      <c r="M151" s="756"/>
    </row>
    <row r="152" spans="1:13" ht="15.75" customHeight="1">
      <c r="A152" s="993"/>
      <c r="B152" s="994"/>
      <c r="C152" s="995"/>
      <c r="D152" s="755"/>
      <c r="E152" s="755"/>
      <c r="F152" s="755"/>
      <c r="G152" s="755"/>
      <c r="H152" s="755"/>
      <c r="I152" s="755"/>
      <c r="J152" s="756"/>
      <c r="K152" s="756"/>
      <c r="L152" s="756"/>
      <c r="M152" s="756"/>
    </row>
    <row r="153" spans="1:13" ht="15.75" customHeight="1">
      <c r="A153" s="993"/>
      <c r="B153" s="994"/>
      <c r="C153" s="995"/>
      <c r="D153" s="755"/>
      <c r="E153" s="755"/>
      <c r="F153" s="755"/>
      <c r="G153" s="755"/>
      <c r="H153" s="755"/>
      <c r="I153" s="755"/>
      <c r="J153" s="756"/>
      <c r="K153" s="756"/>
      <c r="L153" s="756"/>
      <c r="M153" s="756"/>
    </row>
    <row r="154" spans="1:13" ht="15.75" customHeight="1">
      <c r="A154" s="993"/>
      <c r="B154" s="994"/>
      <c r="C154" s="995"/>
      <c r="D154" s="755"/>
      <c r="E154" s="755"/>
      <c r="F154" s="755"/>
      <c r="G154" s="755"/>
      <c r="H154" s="755"/>
      <c r="I154" s="755"/>
      <c r="J154" s="756"/>
      <c r="K154" s="756"/>
      <c r="L154" s="756"/>
      <c r="M154" s="756"/>
    </row>
    <row r="155" spans="1:13" ht="15.75" customHeight="1">
      <c r="A155" s="993"/>
      <c r="B155" s="994"/>
      <c r="C155" s="995"/>
      <c r="D155" s="755"/>
      <c r="E155" s="755"/>
      <c r="F155" s="755"/>
      <c r="G155" s="755"/>
      <c r="H155" s="755"/>
      <c r="I155" s="755"/>
      <c r="J155" s="756"/>
      <c r="K155" s="756"/>
      <c r="L155" s="756"/>
      <c r="M155" s="756"/>
    </row>
    <row r="156" spans="1:13" ht="15.75" customHeight="1">
      <c r="A156" s="993"/>
      <c r="B156" s="994"/>
      <c r="C156" s="995"/>
      <c r="D156" s="755"/>
      <c r="E156" s="755"/>
      <c r="F156" s="755"/>
      <c r="G156" s="755"/>
      <c r="H156" s="755"/>
      <c r="I156" s="755"/>
      <c r="J156" s="756"/>
      <c r="K156" s="756"/>
      <c r="L156" s="756"/>
      <c r="M156" s="756"/>
    </row>
    <row r="157" spans="1:13" ht="15.75" customHeight="1">
      <c r="A157" s="993"/>
      <c r="B157" s="994"/>
      <c r="C157" s="995"/>
      <c r="D157" s="755"/>
      <c r="E157" s="755"/>
      <c r="F157" s="755"/>
      <c r="G157" s="755"/>
      <c r="H157" s="755"/>
      <c r="I157" s="755"/>
      <c r="J157" s="756"/>
      <c r="K157" s="756"/>
      <c r="L157" s="756"/>
      <c r="M157" s="756"/>
    </row>
    <row r="158" spans="1:13" ht="15.75" customHeight="1">
      <c r="A158" s="993"/>
      <c r="B158" s="994"/>
      <c r="C158" s="995"/>
      <c r="D158" s="755"/>
      <c r="E158" s="755"/>
      <c r="F158" s="755"/>
      <c r="G158" s="755"/>
      <c r="H158" s="755"/>
      <c r="I158" s="755"/>
      <c r="J158" s="756"/>
      <c r="K158" s="756"/>
      <c r="L158" s="756"/>
      <c r="M158" s="756"/>
    </row>
    <row r="159" spans="1:13" ht="15.75" customHeight="1">
      <c r="A159" s="993"/>
      <c r="B159" s="994"/>
      <c r="C159" s="995"/>
      <c r="D159" s="755"/>
      <c r="E159" s="755"/>
      <c r="F159" s="755"/>
      <c r="G159" s="755"/>
      <c r="H159" s="755"/>
      <c r="I159" s="755"/>
      <c r="J159" s="756"/>
      <c r="K159" s="756"/>
      <c r="L159" s="756"/>
      <c r="M159" s="756"/>
    </row>
    <row r="160" spans="1:13" ht="15.75" customHeight="1">
      <c r="A160" s="993"/>
      <c r="B160" s="994"/>
      <c r="C160" s="995"/>
      <c r="D160" s="755"/>
      <c r="E160" s="755"/>
      <c r="F160" s="755"/>
      <c r="G160" s="755"/>
      <c r="H160" s="755"/>
      <c r="I160" s="755"/>
      <c r="J160" s="756"/>
      <c r="K160" s="756"/>
      <c r="L160" s="756"/>
      <c r="M160" s="756"/>
    </row>
    <row r="161" spans="1:13" ht="15.75" customHeight="1">
      <c r="A161" s="993"/>
      <c r="B161" s="994"/>
      <c r="C161" s="995"/>
      <c r="D161" s="755"/>
      <c r="E161" s="755"/>
      <c r="F161" s="755"/>
      <c r="G161" s="755"/>
      <c r="H161" s="755"/>
      <c r="I161" s="755"/>
      <c r="J161" s="756"/>
      <c r="K161" s="756"/>
      <c r="L161" s="756"/>
      <c r="M161" s="756"/>
    </row>
    <row r="162" spans="1:13" ht="15.75" customHeight="1">
      <c r="A162" s="993"/>
      <c r="B162" s="994"/>
      <c r="C162" s="995"/>
      <c r="D162" s="755"/>
      <c r="E162" s="755"/>
      <c r="F162" s="755"/>
      <c r="G162" s="755"/>
      <c r="H162" s="755"/>
      <c r="I162" s="755"/>
      <c r="J162" s="756"/>
      <c r="K162" s="756"/>
      <c r="L162" s="756"/>
      <c r="M162" s="756"/>
    </row>
    <row r="163" spans="1:13" ht="15.75" customHeight="1">
      <c r="A163" s="993"/>
      <c r="B163" s="994"/>
      <c r="C163" s="995"/>
      <c r="D163" s="755"/>
      <c r="E163" s="755"/>
      <c r="F163" s="755"/>
      <c r="G163" s="755"/>
      <c r="H163" s="755"/>
      <c r="I163" s="755"/>
      <c r="J163" s="756"/>
      <c r="K163" s="756"/>
      <c r="L163" s="756"/>
      <c r="M163" s="756"/>
    </row>
    <row r="164" spans="1:13" ht="15.75" customHeight="1">
      <c r="A164" s="993"/>
      <c r="B164" s="994"/>
      <c r="C164" s="995"/>
      <c r="D164" s="755"/>
      <c r="E164" s="755"/>
      <c r="F164" s="755"/>
      <c r="G164" s="755"/>
      <c r="H164" s="755"/>
      <c r="I164" s="755"/>
      <c r="J164" s="756"/>
      <c r="K164" s="756"/>
      <c r="L164" s="756"/>
      <c r="M164" s="756"/>
    </row>
    <row r="165" spans="1:13" ht="15.75" customHeight="1">
      <c r="A165" s="993"/>
      <c r="B165" s="994"/>
      <c r="C165" s="995"/>
      <c r="D165" s="755"/>
      <c r="E165" s="755"/>
      <c r="F165" s="755"/>
      <c r="G165" s="755"/>
      <c r="H165" s="755"/>
      <c r="I165" s="755"/>
      <c r="J165" s="756"/>
      <c r="K165" s="756"/>
      <c r="L165" s="756"/>
      <c r="M165" s="756"/>
    </row>
    <row r="166" spans="1:13" ht="15.75" customHeight="1">
      <c r="A166" s="993"/>
      <c r="B166" s="994"/>
      <c r="C166" s="995"/>
      <c r="D166" s="755"/>
      <c r="E166" s="755"/>
      <c r="F166" s="755"/>
      <c r="G166" s="755"/>
      <c r="H166" s="755"/>
      <c r="I166" s="755"/>
      <c r="J166" s="756"/>
      <c r="K166" s="756"/>
      <c r="L166" s="756"/>
      <c r="M166" s="756"/>
    </row>
    <row r="167" spans="1:13" ht="15.75" customHeight="1">
      <c r="A167" s="993"/>
      <c r="B167" s="994"/>
      <c r="C167" s="995"/>
      <c r="D167" s="755"/>
      <c r="E167" s="755"/>
      <c r="F167" s="755"/>
      <c r="G167" s="755"/>
      <c r="H167" s="755"/>
      <c r="I167" s="755"/>
      <c r="J167" s="756"/>
      <c r="K167" s="756"/>
      <c r="L167" s="756"/>
      <c r="M167" s="756"/>
    </row>
    <row r="168" spans="1:13" ht="15.75" customHeight="1">
      <c r="A168" s="993"/>
      <c r="B168" s="994"/>
      <c r="C168" s="995"/>
      <c r="D168" s="755"/>
      <c r="E168" s="755"/>
      <c r="F168" s="755"/>
      <c r="G168" s="755"/>
      <c r="H168" s="755"/>
      <c r="I168" s="755"/>
      <c r="J168" s="756"/>
      <c r="K168" s="756"/>
      <c r="L168" s="756"/>
      <c r="M168" s="756"/>
    </row>
    <row r="169" spans="1:13" ht="15.75" customHeight="1">
      <c r="A169" s="993"/>
      <c r="B169" s="994"/>
      <c r="C169" s="995"/>
      <c r="D169" s="755"/>
      <c r="E169" s="755"/>
      <c r="F169" s="755"/>
      <c r="G169" s="755"/>
      <c r="H169" s="755"/>
      <c r="I169" s="755"/>
      <c r="J169" s="756"/>
      <c r="K169" s="756"/>
      <c r="L169" s="756"/>
      <c r="M169" s="756"/>
    </row>
    <row r="170" spans="1:13" ht="15.75" customHeight="1">
      <c r="A170" s="993"/>
      <c r="B170" s="994"/>
      <c r="C170" s="995"/>
      <c r="D170" s="755"/>
      <c r="E170" s="755"/>
      <c r="F170" s="755"/>
      <c r="G170" s="755"/>
      <c r="H170" s="755"/>
      <c r="I170" s="755"/>
      <c r="J170" s="756"/>
      <c r="K170" s="756"/>
      <c r="L170" s="756"/>
      <c r="M170" s="756"/>
    </row>
    <row r="171" spans="1:13" ht="15.75" customHeight="1">
      <c r="A171" s="993"/>
      <c r="B171" s="994"/>
      <c r="C171" s="995"/>
      <c r="D171" s="755"/>
      <c r="E171" s="755"/>
      <c r="F171" s="755"/>
      <c r="G171" s="755"/>
      <c r="H171" s="755"/>
      <c r="I171" s="755"/>
      <c r="J171" s="756"/>
      <c r="K171" s="756"/>
      <c r="L171" s="756"/>
      <c r="M171" s="756"/>
    </row>
    <row r="172" spans="1:13" ht="15.75" customHeight="1">
      <c r="A172" s="993"/>
      <c r="B172" s="994"/>
      <c r="C172" s="995"/>
      <c r="D172" s="755"/>
      <c r="E172" s="755"/>
      <c r="F172" s="755"/>
      <c r="G172" s="755"/>
      <c r="H172" s="755"/>
      <c r="I172" s="755"/>
      <c r="J172" s="756"/>
      <c r="K172" s="756"/>
      <c r="L172" s="756"/>
      <c r="M172" s="756"/>
    </row>
    <row r="173" spans="1:13" ht="15.75" customHeight="1">
      <c r="A173" s="993"/>
      <c r="B173" s="994"/>
      <c r="C173" s="995"/>
      <c r="D173" s="755"/>
      <c r="E173" s="755"/>
      <c r="F173" s="755"/>
      <c r="G173" s="755"/>
      <c r="H173" s="755"/>
      <c r="I173" s="755"/>
      <c r="J173" s="756"/>
      <c r="K173" s="756"/>
      <c r="L173" s="756"/>
      <c r="M173" s="756"/>
    </row>
    <row r="174" spans="1:13" ht="15.75" customHeight="1">
      <c r="A174" s="993"/>
      <c r="B174" s="994"/>
      <c r="C174" s="995"/>
      <c r="D174" s="755"/>
      <c r="E174" s="755"/>
      <c r="F174" s="755"/>
      <c r="G174" s="755"/>
      <c r="H174" s="755"/>
      <c r="I174" s="755"/>
      <c r="J174" s="756"/>
      <c r="K174" s="756"/>
      <c r="L174" s="756"/>
      <c r="M174" s="756"/>
    </row>
    <row r="175" spans="1:13" ht="15.75" customHeight="1">
      <c r="A175" s="993"/>
      <c r="B175" s="994"/>
      <c r="C175" s="995"/>
      <c r="D175" s="755"/>
      <c r="E175" s="755"/>
      <c r="F175" s="755"/>
      <c r="G175" s="755"/>
      <c r="H175" s="755"/>
      <c r="I175" s="755"/>
      <c r="J175" s="756"/>
      <c r="K175" s="756"/>
      <c r="L175" s="756"/>
      <c r="M175" s="756"/>
    </row>
    <row r="176" spans="1:13" ht="15.75" customHeight="1">
      <c r="A176" s="993"/>
      <c r="B176" s="994"/>
      <c r="C176" s="995"/>
      <c r="D176" s="755"/>
      <c r="E176" s="755"/>
      <c r="F176" s="755"/>
      <c r="G176" s="755"/>
      <c r="H176" s="755"/>
      <c r="I176" s="755"/>
      <c r="J176" s="756"/>
      <c r="K176" s="756"/>
      <c r="L176" s="756"/>
      <c r="M176" s="756"/>
    </row>
    <row r="177" spans="1:13" ht="15.75" customHeight="1">
      <c r="A177" s="993"/>
      <c r="B177" s="994"/>
      <c r="C177" s="995"/>
      <c r="D177" s="755"/>
      <c r="E177" s="755"/>
      <c r="F177" s="755"/>
      <c r="G177" s="755"/>
      <c r="H177" s="755"/>
      <c r="I177" s="755"/>
      <c r="J177" s="756"/>
      <c r="K177" s="756"/>
      <c r="L177" s="756"/>
      <c r="M177" s="756"/>
    </row>
    <row r="178" spans="1:13" ht="15.75" customHeight="1">
      <c r="A178" s="993"/>
      <c r="B178" s="994"/>
      <c r="C178" s="995"/>
      <c r="D178" s="755"/>
      <c r="E178" s="755"/>
      <c r="F178" s="755"/>
      <c r="G178" s="755"/>
      <c r="H178" s="755"/>
      <c r="I178" s="755"/>
      <c r="J178" s="756"/>
      <c r="K178" s="756"/>
      <c r="L178" s="756"/>
      <c r="M178" s="756"/>
    </row>
    <row r="179" spans="1:13" ht="15.75" customHeight="1">
      <c r="A179" s="993"/>
      <c r="B179" s="994"/>
      <c r="C179" s="995"/>
      <c r="D179" s="755"/>
      <c r="E179" s="755"/>
      <c r="F179" s="755"/>
      <c r="G179" s="755"/>
      <c r="H179" s="755"/>
      <c r="I179" s="755"/>
      <c r="J179" s="756"/>
      <c r="K179" s="756"/>
      <c r="L179" s="756"/>
      <c r="M179" s="756"/>
    </row>
    <row r="180" spans="1:13" ht="15.75" customHeight="1">
      <c r="A180" s="993"/>
      <c r="B180" s="994"/>
      <c r="C180" s="995"/>
      <c r="D180" s="755"/>
      <c r="E180" s="755"/>
      <c r="F180" s="755"/>
      <c r="G180" s="755"/>
      <c r="H180" s="755"/>
      <c r="I180" s="755"/>
      <c r="J180" s="756"/>
      <c r="K180" s="756"/>
      <c r="L180" s="756"/>
      <c r="M180" s="756"/>
    </row>
    <row r="181" spans="1:13" ht="15.75" customHeight="1">
      <c r="A181" s="993"/>
      <c r="B181" s="994"/>
      <c r="C181" s="995"/>
      <c r="D181" s="755"/>
      <c r="E181" s="755"/>
      <c r="F181" s="755"/>
      <c r="G181" s="755"/>
      <c r="H181" s="755"/>
      <c r="I181" s="755"/>
      <c r="J181" s="756"/>
      <c r="K181" s="756"/>
      <c r="L181" s="756"/>
      <c r="M181" s="756"/>
    </row>
    <row r="182" spans="1:13" ht="15.75" customHeight="1">
      <c r="A182" s="993"/>
      <c r="B182" s="994"/>
      <c r="C182" s="995"/>
      <c r="D182" s="755"/>
      <c r="E182" s="755"/>
      <c r="F182" s="755"/>
      <c r="G182" s="755"/>
      <c r="H182" s="755"/>
      <c r="I182" s="755"/>
      <c r="J182" s="756"/>
      <c r="K182" s="756"/>
      <c r="L182" s="756"/>
      <c r="M182" s="756"/>
    </row>
    <row r="183" spans="1:13" ht="15.75" customHeight="1">
      <c r="A183" s="993"/>
      <c r="B183" s="994"/>
      <c r="C183" s="995"/>
      <c r="D183" s="755"/>
      <c r="E183" s="755"/>
      <c r="F183" s="755"/>
      <c r="G183" s="755"/>
      <c r="H183" s="755"/>
      <c r="I183" s="755"/>
      <c r="J183" s="756"/>
      <c r="K183" s="756"/>
      <c r="L183" s="756"/>
      <c r="M183" s="756"/>
    </row>
    <row r="184" spans="1:13" ht="15.75" customHeight="1">
      <c r="A184" s="993"/>
      <c r="B184" s="994"/>
      <c r="C184" s="995"/>
      <c r="D184" s="755"/>
      <c r="E184" s="755"/>
      <c r="F184" s="755"/>
      <c r="G184" s="755"/>
      <c r="H184" s="755"/>
      <c r="I184" s="755"/>
      <c r="J184" s="756"/>
      <c r="K184" s="756"/>
      <c r="L184" s="756"/>
      <c r="M184" s="756"/>
    </row>
    <row r="185" spans="1:13" ht="15.75" customHeight="1">
      <c r="A185" s="993"/>
      <c r="B185" s="994"/>
      <c r="C185" s="995"/>
      <c r="D185" s="755"/>
      <c r="E185" s="755"/>
      <c r="F185" s="755"/>
      <c r="G185" s="755"/>
      <c r="H185" s="755"/>
      <c r="I185" s="755"/>
      <c r="J185" s="756"/>
      <c r="K185" s="756"/>
      <c r="L185" s="756"/>
      <c r="M185" s="756"/>
    </row>
    <row r="186" spans="1:13" ht="15.75" customHeight="1">
      <c r="A186" s="993"/>
      <c r="B186" s="994"/>
      <c r="C186" s="995"/>
      <c r="D186" s="755"/>
      <c r="E186" s="755"/>
      <c r="F186" s="755"/>
      <c r="G186" s="755"/>
      <c r="H186" s="755"/>
      <c r="I186" s="755"/>
      <c r="J186" s="756"/>
      <c r="K186" s="756"/>
      <c r="L186" s="756"/>
      <c r="M186" s="756"/>
    </row>
    <row r="187" spans="1:13" ht="15.75" customHeight="1">
      <c r="A187" s="993"/>
      <c r="B187" s="994"/>
      <c r="C187" s="995"/>
      <c r="D187" s="755"/>
      <c r="E187" s="755"/>
      <c r="F187" s="755"/>
      <c r="G187" s="755"/>
      <c r="H187" s="755"/>
      <c r="I187" s="755"/>
      <c r="J187" s="756"/>
      <c r="K187" s="756"/>
      <c r="L187" s="756"/>
      <c r="M187" s="756"/>
    </row>
    <row r="188" spans="1:13" ht="15.75" customHeight="1">
      <c r="A188" s="993"/>
      <c r="B188" s="994"/>
      <c r="C188" s="995"/>
      <c r="D188" s="755"/>
      <c r="E188" s="755"/>
      <c r="F188" s="755"/>
      <c r="G188" s="755"/>
      <c r="H188" s="755"/>
      <c r="I188" s="755"/>
      <c r="J188" s="756"/>
      <c r="K188" s="756"/>
      <c r="L188" s="756"/>
      <c r="M188" s="756"/>
    </row>
    <row r="189" spans="1:13" ht="15.75" customHeight="1">
      <c r="A189" s="993"/>
      <c r="B189" s="994"/>
      <c r="C189" s="995"/>
      <c r="D189" s="755"/>
      <c r="E189" s="755"/>
      <c r="F189" s="755"/>
      <c r="G189" s="755"/>
      <c r="H189" s="755"/>
      <c r="I189" s="755"/>
      <c r="J189" s="756"/>
      <c r="K189" s="756"/>
      <c r="L189" s="756"/>
      <c r="M189" s="756"/>
    </row>
    <row r="190" spans="1:13" ht="15.75" customHeight="1">
      <c r="A190" s="993"/>
      <c r="B190" s="994"/>
      <c r="C190" s="995"/>
      <c r="D190" s="755"/>
      <c r="E190" s="755"/>
      <c r="F190" s="755"/>
      <c r="G190" s="755"/>
      <c r="H190" s="755"/>
      <c r="I190" s="755"/>
      <c r="J190" s="756"/>
      <c r="K190" s="756"/>
      <c r="L190" s="756"/>
      <c r="M190" s="756"/>
    </row>
    <row r="191" spans="1:13" ht="15.75" customHeight="1">
      <c r="A191" s="993"/>
      <c r="B191" s="994"/>
      <c r="C191" s="995"/>
      <c r="D191" s="755"/>
      <c r="E191" s="755"/>
      <c r="F191" s="755"/>
      <c r="G191" s="755"/>
      <c r="H191" s="755"/>
      <c r="I191" s="755"/>
      <c r="J191" s="756"/>
      <c r="K191" s="756"/>
      <c r="L191" s="756"/>
      <c r="M191" s="756"/>
    </row>
    <row r="192" spans="1:13" ht="15.75" customHeight="1">
      <c r="A192" s="993"/>
      <c r="B192" s="994"/>
      <c r="C192" s="995"/>
      <c r="D192" s="755"/>
      <c r="E192" s="755"/>
      <c r="F192" s="755"/>
      <c r="G192" s="755"/>
      <c r="H192" s="755"/>
      <c r="I192" s="755"/>
      <c r="J192" s="756"/>
      <c r="K192" s="756"/>
      <c r="L192" s="756"/>
      <c r="M192" s="756"/>
    </row>
    <row r="193" spans="1:13" ht="15.75" customHeight="1">
      <c r="A193" s="993"/>
      <c r="B193" s="994"/>
      <c r="C193" s="995"/>
      <c r="D193" s="755"/>
      <c r="E193" s="755"/>
      <c r="F193" s="755"/>
      <c r="G193" s="755"/>
      <c r="H193" s="755"/>
      <c r="I193" s="755"/>
      <c r="J193" s="756"/>
      <c r="K193" s="756"/>
      <c r="L193" s="756"/>
      <c r="M193" s="756"/>
    </row>
    <row r="194" spans="1:13" ht="15.75" customHeight="1">
      <c r="A194" s="993"/>
      <c r="B194" s="994"/>
      <c r="C194" s="995"/>
      <c r="D194" s="755"/>
      <c r="E194" s="755"/>
      <c r="F194" s="755"/>
      <c r="G194" s="755"/>
      <c r="H194" s="755"/>
      <c r="I194" s="755"/>
      <c r="J194" s="756"/>
      <c r="K194" s="756"/>
      <c r="L194" s="756"/>
      <c r="M194" s="756"/>
    </row>
    <row r="195" spans="1:13" ht="15.75" customHeight="1">
      <c r="A195" s="993"/>
      <c r="B195" s="994"/>
      <c r="C195" s="995"/>
      <c r="D195" s="755"/>
      <c r="E195" s="755"/>
      <c r="F195" s="755"/>
      <c r="G195" s="755"/>
      <c r="H195" s="755"/>
      <c r="I195" s="755"/>
      <c r="J195" s="756"/>
      <c r="K195" s="756"/>
      <c r="L195" s="756"/>
      <c r="M195" s="756"/>
    </row>
    <row r="196" spans="1:13" ht="15.75" customHeight="1">
      <c r="A196" s="993"/>
      <c r="B196" s="994"/>
      <c r="C196" s="995"/>
      <c r="D196" s="755"/>
      <c r="E196" s="755"/>
      <c r="F196" s="755"/>
      <c r="G196" s="755"/>
      <c r="H196" s="755"/>
      <c r="I196" s="755"/>
      <c r="J196" s="756"/>
      <c r="K196" s="756"/>
      <c r="L196" s="756"/>
      <c r="M196" s="756"/>
    </row>
    <row r="197" spans="1:13" ht="15.75" customHeight="1">
      <c r="A197" s="993"/>
      <c r="B197" s="994"/>
      <c r="C197" s="995"/>
      <c r="D197" s="755"/>
      <c r="E197" s="755"/>
      <c r="F197" s="755"/>
      <c r="G197" s="755"/>
      <c r="H197" s="755"/>
      <c r="I197" s="755"/>
      <c r="J197" s="756"/>
      <c r="K197" s="756"/>
      <c r="L197" s="756"/>
      <c r="M197" s="756"/>
    </row>
    <row r="198" spans="1:13" ht="15.75" customHeight="1">
      <c r="A198" s="993"/>
      <c r="B198" s="994"/>
      <c r="C198" s="995"/>
      <c r="D198" s="755"/>
      <c r="E198" s="755"/>
      <c r="F198" s="755"/>
      <c r="G198" s="755"/>
      <c r="H198" s="755"/>
      <c r="I198" s="755"/>
      <c r="J198" s="756"/>
      <c r="K198" s="756"/>
      <c r="L198" s="756"/>
      <c r="M198" s="756"/>
    </row>
    <row r="199" spans="1:13" ht="15.75" customHeight="1">
      <c r="A199" s="993"/>
      <c r="B199" s="994"/>
      <c r="C199" s="995"/>
      <c r="D199" s="755"/>
      <c r="E199" s="755"/>
      <c r="F199" s="755"/>
      <c r="G199" s="755"/>
      <c r="H199" s="755"/>
      <c r="I199" s="755"/>
      <c r="J199" s="756"/>
      <c r="K199" s="756"/>
      <c r="L199" s="756"/>
      <c r="M199" s="756"/>
    </row>
    <row r="200" spans="1:13" ht="15.75" customHeight="1">
      <c r="A200" s="993"/>
      <c r="B200" s="994"/>
      <c r="C200" s="995"/>
      <c r="D200" s="755"/>
      <c r="E200" s="755"/>
      <c r="F200" s="755"/>
      <c r="G200" s="755"/>
      <c r="H200" s="755"/>
      <c r="I200" s="755"/>
      <c r="J200" s="756"/>
      <c r="K200" s="756"/>
      <c r="L200" s="756"/>
      <c r="M200" s="756"/>
    </row>
    <row r="201" spans="1:13" ht="15.75" customHeight="1">
      <c r="A201" s="993"/>
      <c r="B201" s="994"/>
      <c r="C201" s="995"/>
      <c r="D201" s="755"/>
      <c r="E201" s="755"/>
      <c r="F201" s="755"/>
      <c r="G201" s="755"/>
      <c r="H201" s="755"/>
      <c r="I201" s="755"/>
      <c r="J201" s="756"/>
      <c r="K201" s="756"/>
      <c r="L201" s="756"/>
      <c r="M201" s="756"/>
    </row>
    <row r="202" spans="1:13" ht="15.75" customHeight="1">
      <c r="A202" s="993"/>
      <c r="B202" s="994"/>
      <c r="C202" s="995"/>
      <c r="D202" s="755"/>
      <c r="E202" s="755"/>
      <c r="F202" s="755"/>
      <c r="G202" s="755"/>
      <c r="H202" s="755"/>
      <c r="I202" s="755"/>
      <c r="J202" s="756"/>
      <c r="K202" s="756"/>
      <c r="L202" s="756"/>
      <c r="M202" s="756"/>
    </row>
    <row r="203" spans="1:13" ht="15.75" customHeight="1">
      <c r="A203" s="993"/>
      <c r="B203" s="994"/>
      <c r="C203" s="995"/>
      <c r="D203" s="755"/>
      <c r="E203" s="755"/>
      <c r="F203" s="755"/>
      <c r="G203" s="755"/>
      <c r="H203" s="755"/>
      <c r="I203" s="755"/>
      <c r="J203" s="756"/>
      <c r="K203" s="756"/>
      <c r="L203" s="756"/>
      <c r="M203" s="756"/>
    </row>
    <row r="204" spans="1:13" ht="15.75" customHeight="1">
      <c r="A204" s="993"/>
      <c r="B204" s="994"/>
      <c r="C204" s="995"/>
      <c r="D204" s="755"/>
      <c r="E204" s="755"/>
      <c r="F204" s="755"/>
      <c r="G204" s="755"/>
      <c r="H204" s="755"/>
      <c r="I204" s="755"/>
      <c r="J204" s="756"/>
      <c r="K204" s="756"/>
      <c r="L204" s="756"/>
      <c r="M204" s="756"/>
    </row>
    <row r="205" spans="1:13" ht="15.75" customHeight="1">
      <c r="A205" s="993"/>
      <c r="B205" s="994"/>
      <c r="C205" s="995"/>
      <c r="D205" s="755"/>
      <c r="E205" s="755"/>
      <c r="F205" s="755"/>
      <c r="G205" s="755"/>
      <c r="H205" s="755"/>
      <c r="I205" s="755"/>
      <c r="J205" s="756"/>
      <c r="K205" s="756"/>
      <c r="L205" s="756"/>
      <c r="M205" s="756"/>
    </row>
    <row r="206" spans="1:13" ht="15.75" customHeight="1">
      <c r="A206" s="993"/>
      <c r="B206" s="994"/>
      <c r="C206" s="995"/>
      <c r="D206" s="755"/>
      <c r="E206" s="755"/>
      <c r="F206" s="755"/>
      <c r="G206" s="755"/>
      <c r="H206" s="755"/>
      <c r="I206" s="755"/>
      <c r="J206" s="756"/>
      <c r="K206" s="756"/>
      <c r="L206" s="756"/>
      <c r="M206" s="756"/>
    </row>
    <row r="207" spans="1:13" ht="15.75" customHeight="1">
      <c r="A207" s="993"/>
      <c r="B207" s="994"/>
      <c r="C207" s="995"/>
      <c r="D207" s="755"/>
      <c r="E207" s="755"/>
      <c r="F207" s="755"/>
      <c r="G207" s="755"/>
      <c r="H207" s="755"/>
      <c r="I207" s="755"/>
      <c r="J207" s="756"/>
      <c r="K207" s="756"/>
      <c r="L207" s="756"/>
      <c r="M207" s="756"/>
    </row>
    <row r="208" spans="1:13" ht="15.75" customHeight="1">
      <c r="A208" s="993"/>
      <c r="B208" s="994"/>
      <c r="C208" s="995"/>
      <c r="D208" s="755"/>
      <c r="E208" s="755"/>
      <c r="F208" s="755"/>
      <c r="G208" s="755"/>
      <c r="H208" s="755"/>
      <c r="I208" s="755"/>
      <c r="J208" s="756"/>
      <c r="K208" s="756"/>
      <c r="L208" s="756"/>
      <c r="M208" s="756"/>
    </row>
    <row r="209" spans="1:13" ht="15.75" customHeight="1">
      <c r="A209" s="993"/>
      <c r="B209" s="994"/>
      <c r="C209" s="995"/>
      <c r="D209" s="755"/>
      <c r="E209" s="755"/>
      <c r="F209" s="755"/>
      <c r="G209" s="755"/>
      <c r="H209" s="755"/>
      <c r="I209" s="755"/>
      <c r="J209" s="756"/>
      <c r="K209" s="756"/>
      <c r="L209" s="756"/>
      <c r="M209" s="756"/>
    </row>
    <row r="210" spans="1:13" ht="15.75" customHeight="1">
      <c r="A210" s="993"/>
      <c r="B210" s="994"/>
      <c r="C210" s="995"/>
      <c r="D210" s="755"/>
      <c r="E210" s="755"/>
      <c r="F210" s="755"/>
      <c r="G210" s="755"/>
      <c r="H210" s="755"/>
      <c r="I210" s="755"/>
      <c r="J210" s="756"/>
      <c r="K210" s="756"/>
      <c r="L210" s="756"/>
      <c r="M210" s="756"/>
    </row>
    <row r="211" spans="1:13" ht="15.75" customHeight="1">
      <c r="A211" s="993"/>
      <c r="B211" s="994"/>
      <c r="C211" s="995"/>
      <c r="D211" s="755"/>
      <c r="E211" s="755"/>
      <c r="F211" s="755"/>
      <c r="G211" s="755"/>
      <c r="H211" s="755"/>
      <c r="I211" s="755"/>
      <c r="J211" s="756"/>
      <c r="K211" s="756"/>
      <c r="L211" s="756"/>
      <c r="M211" s="756"/>
    </row>
    <row r="212" spans="1:13" ht="15.75" customHeight="1">
      <c r="A212" s="993"/>
      <c r="B212" s="994"/>
      <c r="C212" s="995"/>
      <c r="D212" s="755"/>
      <c r="E212" s="755"/>
      <c r="F212" s="755"/>
      <c r="G212" s="755"/>
      <c r="H212" s="755"/>
      <c r="I212" s="755"/>
      <c r="J212" s="756"/>
      <c r="K212" s="756"/>
      <c r="L212" s="756"/>
      <c r="M212" s="756"/>
    </row>
    <row r="213" spans="1:13" ht="15.75" customHeight="1">
      <c r="A213" s="993"/>
      <c r="B213" s="994"/>
      <c r="C213" s="995"/>
      <c r="D213" s="755"/>
      <c r="E213" s="755"/>
      <c r="F213" s="755"/>
      <c r="G213" s="755"/>
      <c r="H213" s="755"/>
      <c r="I213" s="755"/>
      <c r="J213" s="756"/>
      <c r="K213" s="756"/>
      <c r="L213" s="756"/>
      <c r="M213" s="756"/>
    </row>
    <row r="214" spans="1:13" ht="15.75" customHeight="1">
      <c r="A214" s="993"/>
      <c r="B214" s="994"/>
      <c r="C214" s="995"/>
      <c r="D214" s="755"/>
      <c r="E214" s="755"/>
      <c r="F214" s="755"/>
      <c r="G214" s="755"/>
      <c r="H214" s="755"/>
      <c r="I214" s="755"/>
      <c r="J214" s="756"/>
      <c r="K214" s="756"/>
      <c r="L214" s="756"/>
      <c r="M214" s="756"/>
    </row>
    <row r="215" spans="1:13" ht="15.75" customHeight="1">
      <c r="A215" s="993"/>
      <c r="B215" s="994"/>
      <c r="C215" s="995"/>
      <c r="D215" s="755"/>
      <c r="E215" s="755"/>
      <c r="F215" s="755"/>
      <c r="G215" s="755"/>
      <c r="H215" s="755"/>
      <c r="I215" s="755"/>
      <c r="J215" s="756"/>
      <c r="K215" s="756"/>
      <c r="L215" s="756"/>
      <c r="M215" s="756"/>
    </row>
    <row r="216" spans="1:13" ht="15.75" customHeight="1">
      <c r="A216" s="993"/>
      <c r="B216" s="994"/>
      <c r="C216" s="995"/>
      <c r="D216" s="755"/>
      <c r="E216" s="755"/>
      <c r="F216" s="755"/>
      <c r="G216" s="755"/>
      <c r="H216" s="755"/>
      <c r="I216" s="755"/>
      <c r="J216" s="756"/>
      <c r="K216" s="756"/>
      <c r="L216" s="756"/>
      <c r="M216" s="756"/>
    </row>
    <row r="217" spans="1:13" ht="15.75" customHeight="1">
      <c r="A217" s="993"/>
      <c r="B217" s="994"/>
      <c r="C217" s="995"/>
      <c r="D217" s="755"/>
      <c r="E217" s="755"/>
      <c r="F217" s="755"/>
      <c r="G217" s="755"/>
      <c r="H217" s="755"/>
      <c r="I217" s="755"/>
      <c r="J217" s="756"/>
      <c r="K217" s="756"/>
      <c r="L217" s="756"/>
      <c r="M217" s="756"/>
    </row>
    <row r="218" spans="1:13" ht="15.75" customHeight="1">
      <c r="A218" s="993"/>
      <c r="B218" s="994"/>
      <c r="C218" s="995"/>
      <c r="D218" s="755"/>
      <c r="E218" s="755"/>
      <c r="F218" s="755"/>
      <c r="G218" s="755"/>
      <c r="H218" s="755"/>
      <c r="I218" s="755"/>
      <c r="J218" s="756"/>
      <c r="K218" s="756"/>
      <c r="L218" s="756"/>
      <c r="M218" s="756"/>
    </row>
    <row r="219" spans="1:13" ht="15.75" customHeight="1">
      <c r="A219" s="993"/>
      <c r="B219" s="994"/>
      <c r="C219" s="995"/>
      <c r="D219" s="755"/>
      <c r="E219" s="755"/>
      <c r="F219" s="755"/>
      <c r="G219" s="755"/>
      <c r="H219" s="755"/>
      <c r="I219" s="755"/>
      <c r="J219" s="756"/>
      <c r="K219" s="756"/>
      <c r="L219" s="756"/>
      <c r="M219" s="756"/>
    </row>
    <row r="220" spans="1:13" ht="15.75" customHeight="1">
      <c r="A220" s="993"/>
      <c r="B220" s="994"/>
      <c r="C220" s="995"/>
      <c r="D220" s="755"/>
      <c r="E220" s="755"/>
      <c r="F220" s="755"/>
      <c r="G220" s="755"/>
      <c r="H220" s="755"/>
      <c r="I220" s="755"/>
      <c r="J220" s="756"/>
      <c r="K220" s="756"/>
      <c r="L220" s="756"/>
      <c r="M220" s="756"/>
    </row>
    <row r="221" spans="1:13" ht="15.75" customHeight="1">
      <c r="A221" s="993"/>
      <c r="B221" s="994"/>
      <c r="C221" s="995"/>
      <c r="D221" s="755"/>
      <c r="E221" s="755"/>
      <c r="F221" s="755"/>
      <c r="G221" s="755"/>
      <c r="H221" s="755"/>
      <c r="I221" s="755"/>
      <c r="J221" s="756"/>
      <c r="K221" s="756"/>
      <c r="L221" s="756"/>
      <c r="M221" s="756"/>
    </row>
    <row r="222" spans="1:13" ht="15.75" customHeight="1">
      <c r="A222" s="993"/>
      <c r="B222" s="994"/>
      <c r="C222" s="995"/>
      <c r="D222" s="755"/>
      <c r="E222" s="755"/>
      <c r="F222" s="755"/>
      <c r="G222" s="755"/>
      <c r="H222" s="755"/>
      <c r="I222" s="755"/>
      <c r="J222" s="756"/>
      <c r="K222" s="756"/>
      <c r="L222" s="756"/>
      <c r="M222" s="756"/>
    </row>
    <row r="223" spans="1:13" ht="15.75" customHeight="1">
      <c r="A223" s="993"/>
      <c r="B223" s="994"/>
      <c r="C223" s="995"/>
      <c r="D223" s="755"/>
      <c r="E223" s="755"/>
      <c r="F223" s="755"/>
      <c r="G223" s="755"/>
      <c r="H223" s="755"/>
      <c r="I223" s="755"/>
      <c r="J223" s="756"/>
      <c r="K223" s="756"/>
      <c r="L223" s="756"/>
      <c r="M223" s="756"/>
    </row>
    <row r="224" spans="1:13" ht="15.75" customHeight="1">
      <c r="A224" s="993"/>
      <c r="B224" s="994"/>
      <c r="C224" s="995"/>
      <c r="D224" s="755"/>
      <c r="E224" s="755"/>
      <c r="F224" s="755"/>
      <c r="G224" s="755"/>
      <c r="H224" s="755"/>
      <c r="I224" s="755"/>
      <c r="J224" s="756"/>
      <c r="K224" s="756"/>
      <c r="L224" s="756"/>
      <c r="M224" s="756"/>
    </row>
    <row r="225" spans="1:13" ht="15.75" customHeight="1">
      <c r="A225" s="993"/>
      <c r="B225" s="994"/>
      <c r="C225" s="995"/>
      <c r="D225" s="755"/>
      <c r="E225" s="755"/>
      <c r="F225" s="755"/>
      <c r="G225" s="755"/>
      <c r="H225" s="755"/>
      <c r="I225" s="755"/>
      <c r="J225" s="756"/>
      <c r="K225" s="756"/>
      <c r="L225" s="756"/>
      <c r="M225" s="756"/>
    </row>
    <row r="226" spans="1:13" ht="15.75" customHeight="1">
      <c r="A226" s="993"/>
      <c r="B226" s="994"/>
      <c r="C226" s="995"/>
      <c r="D226" s="755"/>
      <c r="E226" s="755"/>
      <c r="F226" s="755"/>
      <c r="G226" s="755"/>
      <c r="H226" s="755"/>
      <c r="I226" s="755"/>
      <c r="J226" s="756"/>
      <c r="K226" s="756"/>
      <c r="L226" s="756"/>
      <c r="M226" s="756"/>
    </row>
    <row r="227" spans="1:13" ht="15.75" customHeight="1">
      <c r="A227" s="993"/>
      <c r="B227" s="994"/>
      <c r="C227" s="995"/>
      <c r="D227" s="755"/>
      <c r="E227" s="755"/>
      <c r="F227" s="755"/>
      <c r="G227" s="755"/>
      <c r="H227" s="755"/>
      <c r="I227" s="755"/>
      <c r="J227" s="756"/>
      <c r="K227" s="756"/>
      <c r="L227" s="756"/>
      <c r="M227" s="756"/>
    </row>
    <row r="228" spans="1:13" ht="15.75" customHeight="1">
      <c r="A228" s="993"/>
      <c r="B228" s="994"/>
      <c r="C228" s="995"/>
      <c r="D228" s="755"/>
      <c r="E228" s="755"/>
      <c r="F228" s="755"/>
      <c r="G228" s="755"/>
      <c r="H228" s="755"/>
      <c r="I228" s="755"/>
      <c r="J228" s="756"/>
      <c r="K228" s="756"/>
      <c r="L228" s="756"/>
      <c r="M228" s="756"/>
    </row>
    <row r="229" spans="1:13" ht="15.75" customHeight="1">
      <c r="A229" s="993"/>
      <c r="B229" s="994"/>
      <c r="C229" s="995"/>
      <c r="D229" s="755"/>
      <c r="E229" s="755"/>
      <c r="F229" s="755"/>
      <c r="G229" s="755"/>
      <c r="H229" s="755"/>
      <c r="I229" s="755"/>
      <c r="J229" s="756"/>
      <c r="K229" s="756"/>
      <c r="L229" s="756"/>
      <c r="M229" s="756"/>
    </row>
    <row r="230" spans="1:13" ht="15.75" customHeight="1">
      <c r="A230" s="993"/>
      <c r="B230" s="994"/>
      <c r="C230" s="995"/>
      <c r="D230" s="755"/>
      <c r="E230" s="755"/>
      <c r="F230" s="755"/>
      <c r="G230" s="755"/>
      <c r="H230" s="755"/>
      <c r="I230" s="755"/>
      <c r="J230" s="756"/>
      <c r="K230" s="756"/>
      <c r="L230" s="756"/>
      <c r="M230" s="756"/>
    </row>
    <row r="231" spans="1:13" ht="15.75" customHeight="1">
      <c r="A231" s="993"/>
      <c r="B231" s="994"/>
      <c r="C231" s="995"/>
      <c r="D231" s="755"/>
      <c r="E231" s="755"/>
      <c r="F231" s="755"/>
      <c r="G231" s="755"/>
      <c r="H231" s="755"/>
      <c r="I231" s="755"/>
      <c r="J231" s="756"/>
      <c r="K231" s="756"/>
      <c r="L231" s="756"/>
      <c r="M231" s="756"/>
    </row>
    <row r="232" spans="1:13" ht="15.75" customHeight="1">
      <c r="A232" s="993"/>
      <c r="B232" s="994"/>
      <c r="C232" s="995"/>
      <c r="D232" s="755"/>
      <c r="E232" s="755"/>
      <c r="F232" s="755"/>
      <c r="G232" s="755"/>
      <c r="H232" s="755"/>
      <c r="I232" s="755"/>
      <c r="J232" s="756"/>
      <c r="K232" s="756"/>
      <c r="L232" s="756"/>
      <c r="M232" s="756"/>
    </row>
    <row r="233" spans="1:13" ht="15.75" customHeight="1">
      <c r="A233" s="993"/>
      <c r="B233" s="994"/>
      <c r="C233" s="995"/>
      <c r="D233" s="755"/>
      <c r="E233" s="755"/>
      <c r="F233" s="755"/>
      <c r="G233" s="755"/>
      <c r="H233" s="755"/>
      <c r="I233" s="755"/>
      <c r="J233" s="756"/>
      <c r="K233" s="756"/>
      <c r="L233" s="756"/>
      <c r="M233" s="756"/>
    </row>
    <row r="234" spans="1:13" ht="15.75" customHeight="1">
      <c r="A234" s="993"/>
      <c r="B234" s="994"/>
      <c r="C234" s="995"/>
      <c r="D234" s="755"/>
      <c r="E234" s="755"/>
      <c r="F234" s="755"/>
      <c r="G234" s="755"/>
      <c r="H234" s="755"/>
      <c r="I234" s="755"/>
      <c r="J234" s="756"/>
      <c r="K234" s="756"/>
      <c r="L234" s="756"/>
      <c r="M234" s="756"/>
    </row>
    <row r="235" spans="1:13" ht="15.75" customHeight="1">
      <c r="A235" s="993"/>
      <c r="B235" s="994"/>
      <c r="C235" s="995"/>
      <c r="D235" s="755"/>
      <c r="E235" s="755"/>
      <c r="F235" s="755"/>
      <c r="G235" s="755"/>
      <c r="H235" s="755"/>
      <c r="I235" s="755"/>
      <c r="J235" s="756"/>
      <c r="K235" s="756"/>
      <c r="L235" s="756"/>
      <c r="M235" s="756"/>
    </row>
    <row r="236" spans="1:13" ht="15.75" customHeight="1">
      <c r="A236" s="993"/>
      <c r="B236" s="994"/>
      <c r="C236" s="995"/>
      <c r="D236" s="755"/>
      <c r="E236" s="755"/>
      <c r="F236" s="755"/>
      <c r="G236" s="755"/>
      <c r="H236" s="755"/>
      <c r="I236" s="755"/>
      <c r="J236" s="756"/>
      <c r="K236" s="756"/>
      <c r="L236" s="756"/>
      <c r="M236" s="756"/>
    </row>
    <row r="237" spans="1:13" ht="15.75" customHeight="1">
      <c r="A237" s="993"/>
      <c r="B237" s="994"/>
      <c r="C237" s="995"/>
      <c r="D237" s="755"/>
      <c r="E237" s="755"/>
      <c r="F237" s="755"/>
      <c r="G237" s="755"/>
      <c r="H237" s="755"/>
      <c r="I237" s="755"/>
      <c r="J237" s="756"/>
      <c r="K237" s="756"/>
      <c r="L237" s="756"/>
      <c r="M237" s="756"/>
    </row>
    <row r="238" spans="1:13" ht="15.75" customHeight="1">
      <c r="A238" s="993"/>
      <c r="B238" s="994"/>
      <c r="C238" s="995"/>
      <c r="D238" s="755"/>
      <c r="E238" s="755"/>
      <c r="F238" s="755"/>
      <c r="G238" s="755"/>
      <c r="H238" s="755"/>
      <c r="I238" s="755"/>
      <c r="J238" s="756"/>
      <c r="K238" s="756"/>
      <c r="L238" s="756"/>
      <c r="M238" s="756"/>
    </row>
    <row r="239" spans="1:13" ht="15.75" customHeight="1">
      <c r="A239" s="993"/>
      <c r="B239" s="994"/>
      <c r="C239" s="995"/>
      <c r="D239" s="755"/>
      <c r="E239" s="755"/>
      <c r="F239" s="755"/>
      <c r="G239" s="755"/>
      <c r="H239" s="755"/>
      <c r="I239" s="755"/>
      <c r="J239" s="756"/>
      <c r="K239" s="756"/>
      <c r="L239" s="756"/>
      <c r="M239" s="756"/>
    </row>
    <row r="240" spans="1:13" ht="15.75" customHeight="1">
      <c r="A240" s="993"/>
      <c r="B240" s="994"/>
      <c r="C240" s="995"/>
      <c r="D240" s="755"/>
      <c r="E240" s="755"/>
      <c r="F240" s="755"/>
      <c r="G240" s="755"/>
      <c r="H240" s="755"/>
      <c r="I240" s="755"/>
      <c r="J240" s="756"/>
      <c r="K240" s="756"/>
      <c r="L240" s="756"/>
      <c r="M240" s="756"/>
    </row>
    <row r="241" spans="1:13" ht="15.75" customHeight="1">
      <c r="A241" s="993"/>
      <c r="B241" s="994"/>
      <c r="C241" s="995"/>
      <c r="D241" s="755"/>
      <c r="E241" s="755"/>
      <c r="F241" s="755"/>
      <c r="G241" s="755"/>
      <c r="H241" s="755"/>
      <c r="I241" s="755"/>
      <c r="J241" s="756"/>
      <c r="K241" s="756"/>
      <c r="L241" s="756"/>
      <c r="M241" s="756"/>
    </row>
    <row r="242" spans="1:13" ht="15.75" customHeight="1">
      <c r="A242" s="993"/>
      <c r="B242" s="994"/>
      <c r="C242" s="995"/>
      <c r="D242" s="755"/>
      <c r="E242" s="755"/>
      <c r="F242" s="755"/>
      <c r="G242" s="755"/>
      <c r="H242" s="755"/>
      <c r="I242" s="755"/>
      <c r="J242" s="756"/>
      <c r="K242" s="756"/>
      <c r="L242" s="756"/>
      <c r="M242" s="756"/>
    </row>
    <row r="243" spans="1:13" ht="15.75" customHeight="1">
      <c r="A243" s="993"/>
      <c r="B243" s="994"/>
      <c r="C243" s="995"/>
      <c r="D243" s="755"/>
      <c r="E243" s="755"/>
      <c r="F243" s="755"/>
      <c r="G243" s="755"/>
      <c r="H243" s="755"/>
      <c r="I243" s="755"/>
      <c r="J243" s="756"/>
      <c r="K243" s="756"/>
      <c r="L243" s="756"/>
      <c r="M243" s="756"/>
    </row>
    <row r="244" spans="1:13" ht="15.75" customHeight="1">
      <c r="A244" s="993"/>
      <c r="B244" s="994"/>
      <c r="C244" s="995"/>
      <c r="D244" s="755"/>
      <c r="E244" s="755"/>
      <c r="F244" s="755"/>
      <c r="G244" s="755"/>
      <c r="H244" s="755"/>
      <c r="I244" s="755"/>
      <c r="J244" s="756"/>
      <c r="K244" s="756"/>
      <c r="L244" s="756"/>
      <c r="M244" s="756"/>
    </row>
    <row r="245" spans="1:13" ht="15.75" customHeight="1">
      <c r="A245" s="993"/>
      <c r="B245" s="994"/>
      <c r="C245" s="995"/>
      <c r="D245" s="755"/>
      <c r="E245" s="755"/>
      <c r="F245" s="755"/>
      <c r="G245" s="755"/>
      <c r="H245" s="755"/>
      <c r="I245" s="755"/>
      <c r="J245" s="756"/>
      <c r="K245" s="756"/>
      <c r="L245" s="756"/>
      <c r="M245" s="756"/>
    </row>
    <row r="246" spans="1:13" ht="15.75" customHeight="1">
      <c r="A246" s="993"/>
      <c r="B246" s="994"/>
      <c r="C246" s="995"/>
      <c r="D246" s="755"/>
      <c r="E246" s="755"/>
      <c r="F246" s="755"/>
      <c r="G246" s="755"/>
      <c r="H246" s="755"/>
      <c r="I246" s="755"/>
      <c r="J246" s="756"/>
      <c r="K246" s="756"/>
      <c r="L246" s="756"/>
      <c r="M246" s="756"/>
    </row>
    <row r="247" spans="1:13" ht="15.75" customHeight="1">
      <c r="A247" s="993"/>
      <c r="B247" s="994"/>
      <c r="C247" s="995"/>
      <c r="D247" s="755"/>
      <c r="E247" s="755"/>
      <c r="F247" s="755"/>
      <c r="G247" s="755"/>
      <c r="H247" s="755"/>
      <c r="I247" s="755"/>
      <c r="J247" s="756"/>
      <c r="K247" s="756"/>
      <c r="L247" s="756"/>
      <c r="M247" s="756"/>
    </row>
    <row r="248" spans="1:13" ht="15.75" customHeight="1">
      <c r="A248" s="993"/>
      <c r="B248" s="994"/>
      <c r="C248" s="995"/>
      <c r="D248" s="755"/>
      <c r="E248" s="755"/>
      <c r="F248" s="755"/>
      <c r="G248" s="755"/>
      <c r="H248" s="755"/>
      <c r="I248" s="755"/>
      <c r="J248" s="756"/>
      <c r="K248" s="756"/>
      <c r="L248" s="756"/>
      <c r="M248" s="756"/>
    </row>
    <row r="249" spans="1:13" ht="15.75" customHeight="1">
      <c r="A249" s="993"/>
      <c r="B249" s="994"/>
      <c r="C249" s="995"/>
      <c r="D249" s="755"/>
      <c r="E249" s="755"/>
      <c r="F249" s="755"/>
      <c r="G249" s="755"/>
      <c r="H249" s="755"/>
      <c r="I249" s="755"/>
      <c r="J249" s="756"/>
      <c r="K249" s="756"/>
      <c r="L249" s="756"/>
      <c r="M249" s="756"/>
    </row>
    <row r="250" spans="1:13" ht="15.75" customHeight="1">
      <c r="A250" s="993"/>
      <c r="B250" s="994"/>
      <c r="C250" s="995"/>
      <c r="D250" s="755"/>
      <c r="E250" s="755"/>
      <c r="F250" s="755"/>
      <c r="G250" s="755"/>
      <c r="H250" s="755"/>
      <c r="I250" s="755"/>
      <c r="J250" s="756"/>
      <c r="K250" s="756"/>
      <c r="L250" s="756"/>
      <c r="M250" s="756"/>
    </row>
    <row r="251" spans="1:13" ht="15.75" customHeight="1">
      <c r="A251" s="993"/>
      <c r="B251" s="994"/>
      <c r="C251" s="995"/>
      <c r="D251" s="755"/>
      <c r="E251" s="755"/>
      <c r="F251" s="755"/>
      <c r="G251" s="755"/>
      <c r="H251" s="755"/>
      <c r="I251" s="755"/>
      <c r="J251" s="756"/>
      <c r="K251" s="756"/>
      <c r="L251" s="756"/>
      <c r="M251" s="756"/>
    </row>
    <row r="252" spans="1:13" ht="15.75" customHeight="1">
      <c r="A252" s="993"/>
      <c r="B252" s="994"/>
      <c r="C252" s="995"/>
      <c r="D252" s="755"/>
      <c r="E252" s="755"/>
      <c r="F252" s="755"/>
      <c r="G252" s="755"/>
      <c r="H252" s="755"/>
      <c r="I252" s="755"/>
      <c r="J252" s="756"/>
      <c r="K252" s="756"/>
      <c r="L252" s="756"/>
      <c r="M252" s="756"/>
    </row>
    <row r="253" spans="1:13" ht="15.75" customHeight="1">
      <c r="A253" s="993"/>
      <c r="B253" s="994"/>
      <c r="C253" s="995"/>
      <c r="D253" s="755"/>
      <c r="E253" s="755"/>
      <c r="F253" s="755"/>
      <c r="G253" s="755"/>
      <c r="H253" s="755"/>
      <c r="I253" s="755"/>
      <c r="J253" s="756"/>
      <c r="K253" s="756"/>
      <c r="L253" s="756"/>
      <c r="M253" s="756"/>
    </row>
    <row r="254" spans="1:13" ht="15.75" customHeight="1">
      <c r="A254" s="993"/>
      <c r="B254" s="994"/>
      <c r="C254" s="995"/>
      <c r="D254" s="755"/>
      <c r="E254" s="755"/>
      <c r="F254" s="755"/>
      <c r="G254" s="755"/>
      <c r="H254" s="755"/>
      <c r="I254" s="755"/>
      <c r="J254" s="756"/>
      <c r="K254" s="756"/>
      <c r="L254" s="756"/>
      <c r="M254" s="756"/>
    </row>
    <row r="255" spans="1:13" ht="15.75" customHeight="1">
      <c r="A255" s="993"/>
      <c r="B255" s="994"/>
      <c r="C255" s="995"/>
      <c r="D255" s="755"/>
      <c r="E255" s="755"/>
      <c r="F255" s="755"/>
      <c r="G255" s="755"/>
      <c r="H255" s="755"/>
      <c r="I255" s="755"/>
      <c r="J255" s="756"/>
      <c r="K255" s="756"/>
      <c r="L255" s="756"/>
      <c r="M255" s="756"/>
    </row>
    <row r="256" spans="1:13" ht="15.75" customHeight="1">
      <c r="A256" s="993"/>
      <c r="B256" s="994"/>
      <c r="C256" s="995"/>
      <c r="D256" s="755"/>
      <c r="E256" s="755"/>
      <c r="F256" s="755"/>
      <c r="G256" s="755"/>
      <c r="H256" s="755"/>
      <c r="I256" s="755"/>
      <c r="J256" s="756"/>
      <c r="K256" s="756"/>
      <c r="L256" s="756"/>
      <c r="M256" s="756"/>
    </row>
    <row r="257" spans="1:13" ht="15.75" customHeight="1">
      <c r="A257" s="993"/>
      <c r="B257" s="994"/>
      <c r="C257" s="995"/>
      <c r="D257" s="755"/>
      <c r="E257" s="755"/>
      <c r="F257" s="755"/>
      <c r="G257" s="755"/>
      <c r="H257" s="755"/>
      <c r="I257" s="755"/>
      <c r="J257" s="756"/>
      <c r="K257" s="756"/>
      <c r="L257" s="756"/>
      <c r="M257" s="756"/>
    </row>
    <row r="258" spans="1:13" ht="15.75" customHeight="1">
      <c r="A258" s="993"/>
      <c r="B258" s="994"/>
      <c r="C258" s="995"/>
      <c r="D258" s="755"/>
      <c r="E258" s="755"/>
      <c r="F258" s="755"/>
      <c r="G258" s="755"/>
      <c r="H258" s="755"/>
      <c r="I258" s="755"/>
      <c r="J258" s="756"/>
      <c r="K258" s="756"/>
      <c r="L258" s="756"/>
      <c r="M258" s="756"/>
    </row>
    <row r="259" spans="1:13" ht="15.75" customHeight="1">
      <c r="A259" s="993"/>
      <c r="B259" s="994"/>
      <c r="C259" s="995"/>
      <c r="D259" s="755"/>
      <c r="E259" s="755"/>
      <c r="F259" s="755"/>
      <c r="G259" s="755"/>
      <c r="H259" s="755"/>
      <c r="I259" s="755"/>
      <c r="J259" s="756"/>
      <c r="K259" s="756"/>
      <c r="L259" s="756"/>
      <c r="M259" s="756"/>
    </row>
    <row r="260" spans="1:13" ht="15.75" customHeight="1">
      <c r="A260" s="993"/>
      <c r="B260" s="994"/>
      <c r="C260" s="995"/>
      <c r="D260" s="755"/>
      <c r="E260" s="755"/>
      <c r="F260" s="755"/>
      <c r="G260" s="755"/>
      <c r="H260" s="755"/>
      <c r="I260" s="755"/>
      <c r="J260" s="756"/>
      <c r="K260" s="756"/>
      <c r="L260" s="756"/>
      <c r="M260" s="756"/>
    </row>
    <row r="261" spans="1:13" ht="15.75" customHeight="1">
      <c r="A261" s="993"/>
      <c r="B261" s="994"/>
      <c r="C261" s="995"/>
      <c r="D261" s="755"/>
      <c r="E261" s="755"/>
      <c r="F261" s="755"/>
      <c r="G261" s="755"/>
      <c r="H261" s="755"/>
      <c r="I261" s="755"/>
      <c r="J261" s="756"/>
      <c r="K261" s="756"/>
      <c r="L261" s="756"/>
      <c r="M261" s="756"/>
    </row>
    <row r="262" spans="1:13" ht="15.75" customHeight="1">
      <c r="A262" s="993"/>
      <c r="B262" s="994"/>
      <c r="C262" s="995"/>
      <c r="D262" s="755"/>
      <c r="E262" s="755"/>
      <c r="F262" s="755"/>
      <c r="G262" s="755"/>
      <c r="H262" s="755"/>
      <c r="I262" s="755"/>
      <c r="J262" s="756"/>
      <c r="K262" s="756"/>
      <c r="L262" s="756"/>
      <c r="M262" s="756"/>
    </row>
    <row r="263" spans="1:13" ht="15.75" customHeight="1">
      <c r="A263" s="993"/>
      <c r="B263" s="994"/>
      <c r="C263" s="995"/>
      <c r="D263" s="755"/>
      <c r="E263" s="755"/>
      <c r="F263" s="755"/>
      <c r="G263" s="755"/>
      <c r="H263" s="755"/>
      <c r="I263" s="755"/>
      <c r="J263" s="756"/>
      <c r="K263" s="756"/>
      <c r="L263" s="756"/>
      <c r="M263" s="756"/>
    </row>
    <row r="264" spans="1:13" ht="15.75" customHeight="1">
      <c r="A264" s="993"/>
      <c r="B264" s="994"/>
      <c r="C264" s="995"/>
      <c r="D264" s="755"/>
      <c r="E264" s="755"/>
      <c r="F264" s="755"/>
      <c r="G264" s="755"/>
      <c r="H264" s="755"/>
      <c r="I264" s="755"/>
      <c r="J264" s="756"/>
      <c r="K264" s="756"/>
      <c r="L264" s="756"/>
      <c r="M264" s="756"/>
    </row>
    <row r="265" spans="1:13" ht="15.75" customHeight="1">
      <c r="A265" s="993"/>
      <c r="B265" s="994"/>
      <c r="C265" s="995"/>
      <c r="D265" s="755"/>
      <c r="E265" s="755"/>
      <c r="F265" s="755"/>
      <c r="G265" s="755"/>
      <c r="H265" s="755"/>
      <c r="I265" s="755"/>
      <c r="J265" s="756"/>
      <c r="K265" s="756"/>
      <c r="L265" s="756"/>
      <c r="M265" s="756"/>
    </row>
    <row r="266" spans="1:13" ht="15.75" customHeight="1">
      <c r="A266" s="993"/>
      <c r="B266" s="994"/>
      <c r="C266" s="995"/>
      <c r="D266" s="755"/>
      <c r="E266" s="755"/>
      <c r="F266" s="755"/>
      <c r="G266" s="755"/>
      <c r="H266" s="755"/>
      <c r="I266" s="755"/>
      <c r="J266" s="756"/>
      <c r="K266" s="756"/>
      <c r="L266" s="756"/>
      <c r="M266" s="756"/>
    </row>
    <row r="267" spans="1:13" ht="15.75" customHeight="1">
      <c r="A267" s="993"/>
      <c r="B267" s="994"/>
      <c r="C267" s="995"/>
      <c r="D267" s="755"/>
      <c r="E267" s="755"/>
      <c r="F267" s="755"/>
      <c r="G267" s="755"/>
      <c r="H267" s="755"/>
      <c r="I267" s="755"/>
      <c r="J267" s="756"/>
      <c r="K267" s="756"/>
      <c r="L267" s="756"/>
      <c r="M267" s="756"/>
    </row>
    <row r="268" spans="1:13" ht="15.75" customHeight="1">
      <c r="A268" s="993"/>
      <c r="B268" s="994"/>
      <c r="C268" s="995"/>
      <c r="D268" s="755"/>
      <c r="E268" s="755"/>
      <c r="F268" s="755"/>
      <c r="G268" s="755"/>
      <c r="H268" s="755"/>
      <c r="I268" s="755"/>
      <c r="J268" s="756"/>
      <c r="K268" s="756"/>
      <c r="L268" s="756"/>
      <c r="M268" s="756"/>
    </row>
    <row r="269" spans="1:13" ht="15.75" customHeight="1">
      <c r="A269" s="993"/>
      <c r="B269" s="994"/>
      <c r="C269" s="995"/>
      <c r="D269" s="755"/>
      <c r="E269" s="755"/>
      <c r="F269" s="755"/>
      <c r="G269" s="755"/>
      <c r="H269" s="755"/>
      <c r="I269" s="755"/>
      <c r="J269" s="756"/>
      <c r="K269" s="756"/>
      <c r="L269" s="756"/>
      <c r="M269" s="756"/>
    </row>
    <row r="270" spans="1:13" ht="15.75" customHeight="1">
      <c r="A270" s="993"/>
      <c r="B270" s="994"/>
      <c r="C270" s="995"/>
      <c r="D270" s="755"/>
      <c r="E270" s="755"/>
      <c r="F270" s="755"/>
      <c r="G270" s="755"/>
      <c r="H270" s="755"/>
      <c r="I270" s="755"/>
      <c r="J270" s="756"/>
      <c r="K270" s="756"/>
      <c r="L270" s="756"/>
      <c r="M270" s="756"/>
    </row>
    <row r="271" spans="1:13" ht="15.75" customHeight="1">
      <c r="A271" s="993"/>
      <c r="B271" s="994"/>
      <c r="C271" s="995"/>
      <c r="D271" s="755"/>
      <c r="E271" s="755"/>
      <c r="F271" s="755"/>
      <c r="G271" s="755"/>
      <c r="H271" s="755"/>
      <c r="I271" s="755"/>
      <c r="J271" s="756"/>
      <c r="K271" s="756"/>
      <c r="L271" s="756"/>
      <c r="M271" s="756"/>
    </row>
    <row r="272" spans="1:13" ht="15.75" customHeight="1">
      <c r="A272" s="993"/>
      <c r="B272" s="994"/>
      <c r="C272" s="995"/>
      <c r="D272" s="755"/>
      <c r="E272" s="755"/>
      <c r="F272" s="755"/>
      <c r="G272" s="755"/>
      <c r="H272" s="755"/>
      <c r="I272" s="755"/>
      <c r="J272" s="756"/>
      <c r="K272" s="756"/>
      <c r="L272" s="756"/>
      <c r="M272" s="756"/>
    </row>
    <row r="273" spans="1:13" ht="15.75" customHeight="1">
      <c r="A273" s="993"/>
      <c r="B273" s="994"/>
      <c r="C273" s="995"/>
      <c r="D273" s="755"/>
      <c r="E273" s="755"/>
      <c r="F273" s="755"/>
      <c r="G273" s="755"/>
      <c r="H273" s="755"/>
      <c r="I273" s="755"/>
      <c r="J273" s="756"/>
      <c r="K273" s="756"/>
      <c r="L273" s="756"/>
      <c r="M273" s="756"/>
    </row>
    <row r="274" spans="1:13" ht="15.75" customHeight="1">
      <c r="A274" s="993"/>
      <c r="B274" s="994"/>
      <c r="C274" s="995"/>
      <c r="D274" s="755"/>
      <c r="E274" s="755"/>
      <c r="F274" s="755"/>
      <c r="G274" s="755"/>
      <c r="H274" s="755"/>
      <c r="I274" s="755"/>
      <c r="J274" s="756"/>
      <c r="K274" s="756"/>
      <c r="L274" s="756"/>
      <c r="M274" s="756"/>
    </row>
    <row r="275" spans="1:13" ht="15.75" customHeight="1">
      <c r="A275" s="993"/>
      <c r="B275" s="994"/>
      <c r="C275" s="995"/>
      <c r="D275" s="755"/>
      <c r="E275" s="755"/>
      <c r="F275" s="755"/>
      <c r="G275" s="755"/>
      <c r="H275" s="755"/>
      <c r="I275" s="755"/>
      <c r="J275" s="756"/>
      <c r="K275" s="756"/>
      <c r="L275" s="756"/>
      <c r="M275" s="756"/>
    </row>
    <row r="276" spans="1:13" ht="15.75" customHeight="1">
      <c r="A276" s="993"/>
      <c r="B276" s="994"/>
      <c r="C276" s="995"/>
      <c r="D276" s="755"/>
      <c r="E276" s="755"/>
      <c r="F276" s="755"/>
      <c r="G276" s="755"/>
      <c r="H276" s="755"/>
      <c r="I276" s="755"/>
      <c r="J276" s="756"/>
      <c r="K276" s="756"/>
      <c r="L276" s="756"/>
      <c r="M276" s="756"/>
    </row>
    <row r="277" spans="1:13" ht="15.75" customHeight="1">
      <c r="A277" s="993"/>
      <c r="B277" s="994"/>
      <c r="C277" s="995"/>
      <c r="D277" s="755"/>
      <c r="E277" s="755"/>
      <c r="F277" s="755"/>
      <c r="G277" s="755"/>
      <c r="H277" s="755"/>
      <c r="I277" s="755"/>
      <c r="J277" s="756"/>
      <c r="K277" s="756"/>
      <c r="L277" s="756"/>
      <c r="M277" s="756"/>
    </row>
    <row r="278" spans="1:13" ht="15.75" customHeight="1">
      <c r="A278" s="993"/>
      <c r="B278" s="994"/>
      <c r="C278" s="995"/>
      <c r="D278" s="755"/>
      <c r="E278" s="755"/>
      <c r="F278" s="755"/>
      <c r="G278" s="755"/>
      <c r="H278" s="755"/>
      <c r="I278" s="755"/>
      <c r="J278" s="756"/>
      <c r="K278" s="756"/>
      <c r="L278" s="756"/>
      <c r="M278" s="756"/>
    </row>
    <row r="279" spans="1:13" ht="15.75" customHeight="1">
      <c r="A279" s="993"/>
      <c r="B279" s="994"/>
      <c r="C279" s="995"/>
      <c r="D279" s="755"/>
      <c r="E279" s="755"/>
      <c r="F279" s="755"/>
      <c r="G279" s="755"/>
      <c r="H279" s="755"/>
      <c r="I279" s="755"/>
      <c r="J279" s="756"/>
      <c r="K279" s="756"/>
      <c r="L279" s="756"/>
      <c r="M279" s="756"/>
    </row>
    <row r="280" spans="1:13" ht="15.75" customHeight="1">
      <c r="A280" s="993"/>
      <c r="B280" s="994"/>
      <c r="C280" s="995"/>
      <c r="D280" s="755"/>
      <c r="E280" s="755"/>
      <c r="F280" s="755"/>
      <c r="G280" s="755"/>
      <c r="H280" s="755"/>
      <c r="I280" s="755"/>
      <c r="J280" s="756"/>
      <c r="K280" s="756"/>
      <c r="L280" s="756"/>
      <c r="M280" s="756"/>
    </row>
    <row r="281" spans="1:13" ht="15.75" customHeight="1">
      <c r="A281" s="993"/>
      <c r="B281" s="994"/>
      <c r="C281" s="995"/>
      <c r="D281" s="755"/>
      <c r="E281" s="755"/>
      <c r="F281" s="755"/>
      <c r="G281" s="755"/>
      <c r="H281" s="755"/>
      <c r="I281" s="755"/>
      <c r="J281" s="756"/>
      <c r="K281" s="756"/>
      <c r="L281" s="756"/>
      <c r="M281" s="756"/>
    </row>
    <row r="282" spans="1:13" ht="15.75" customHeight="1">
      <c r="A282" s="993"/>
      <c r="B282" s="994"/>
      <c r="C282" s="995"/>
      <c r="D282" s="755"/>
      <c r="E282" s="755"/>
      <c r="F282" s="755"/>
      <c r="G282" s="755"/>
      <c r="H282" s="755"/>
      <c r="I282" s="755"/>
      <c r="J282" s="756"/>
      <c r="K282" s="756"/>
      <c r="L282" s="756"/>
      <c r="M282" s="756"/>
    </row>
    <row r="283" spans="1:13" ht="15.75" customHeight="1">
      <c r="A283" s="993"/>
      <c r="B283" s="994"/>
      <c r="C283" s="995"/>
      <c r="D283" s="755"/>
      <c r="E283" s="755"/>
      <c r="F283" s="755"/>
      <c r="G283" s="755"/>
      <c r="H283" s="755"/>
      <c r="I283" s="755"/>
      <c r="J283" s="756"/>
      <c r="K283" s="756"/>
      <c r="L283" s="756"/>
      <c r="M283" s="756"/>
    </row>
    <row r="284" spans="1:13" ht="15.75" customHeight="1">
      <c r="A284" s="993"/>
      <c r="B284" s="994"/>
      <c r="C284" s="995"/>
      <c r="D284" s="755"/>
      <c r="E284" s="755"/>
      <c r="F284" s="755"/>
      <c r="G284" s="755"/>
      <c r="H284" s="755"/>
      <c r="I284" s="755"/>
      <c r="J284" s="756"/>
      <c r="K284" s="756"/>
      <c r="L284" s="756"/>
      <c r="M284" s="756"/>
    </row>
    <row r="285" spans="1:13" ht="15.75" customHeight="1">
      <c r="A285" s="993"/>
      <c r="B285" s="994"/>
      <c r="C285" s="995"/>
      <c r="D285" s="755"/>
      <c r="E285" s="755"/>
      <c r="F285" s="755"/>
      <c r="G285" s="755"/>
      <c r="H285" s="755"/>
      <c r="I285" s="755"/>
      <c r="J285" s="756"/>
      <c r="K285" s="756"/>
      <c r="L285" s="756"/>
      <c r="M285" s="756"/>
    </row>
    <row r="286" spans="1:13" ht="15.75" customHeight="1">
      <c r="A286" s="993"/>
      <c r="B286" s="994"/>
      <c r="C286" s="995"/>
      <c r="D286" s="755"/>
      <c r="E286" s="755"/>
      <c r="F286" s="755"/>
      <c r="G286" s="755"/>
      <c r="H286" s="755"/>
      <c r="I286" s="755"/>
      <c r="J286" s="756"/>
      <c r="K286" s="756"/>
      <c r="L286" s="756"/>
      <c r="M286" s="756"/>
    </row>
    <row r="287" spans="1:13" ht="15.75" customHeight="1">
      <c r="A287" s="993"/>
      <c r="B287" s="994"/>
      <c r="C287" s="995"/>
      <c r="D287" s="755"/>
      <c r="E287" s="755"/>
      <c r="F287" s="755"/>
      <c r="G287" s="755"/>
      <c r="H287" s="755"/>
      <c r="I287" s="755"/>
      <c r="J287" s="756"/>
      <c r="K287" s="756"/>
      <c r="L287" s="756"/>
      <c r="M287" s="756"/>
    </row>
    <row r="288" spans="1:13" ht="15.75" customHeight="1">
      <c r="A288" s="993"/>
      <c r="B288" s="994"/>
      <c r="C288" s="995"/>
      <c r="D288" s="755"/>
      <c r="E288" s="755"/>
      <c r="F288" s="755"/>
      <c r="G288" s="755"/>
      <c r="H288" s="755"/>
      <c r="I288" s="755"/>
      <c r="J288" s="756"/>
      <c r="K288" s="756"/>
      <c r="L288" s="756"/>
      <c r="M288" s="756"/>
    </row>
    <row r="289" spans="1:13" ht="15.75" customHeight="1">
      <c r="A289" s="993"/>
      <c r="B289" s="994"/>
      <c r="C289" s="995"/>
      <c r="D289" s="755"/>
      <c r="E289" s="755"/>
      <c r="F289" s="755"/>
      <c r="G289" s="755"/>
      <c r="H289" s="755"/>
      <c r="I289" s="755"/>
      <c r="J289" s="756"/>
      <c r="K289" s="756"/>
      <c r="L289" s="756"/>
      <c r="M289" s="756"/>
    </row>
    <row r="290" spans="1:13" ht="15.75" customHeight="1">
      <c r="A290" s="993"/>
      <c r="B290" s="994"/>
      <c r="C290" s="995"/>
      <c r="D290" s="755"/>
      <c r="E290" s="755"/>
      <c r="F290" s="755"/>
      <c r="G290" s="755"/>
      <c r="H290" s="755"/>
      <c r="I290" s="755"/>
      <c r="J290" s="756"/>
      <c r="K290" s="756"/>
      <c r="L290" s="756"/>
      <c r="M290" s="756"/>
    </row>
    <row r="291" spans="1:13" ht="15.75" customHeight="1">
      <c r="A291" s="993"/>
      <c r="B291" s="994"/>
      <c r="C291" s="995"/>
      <c r="D291" s="755"/>
      <c r="E291" s="755"/>
      <c r="F291" s="755"/>
      <c r="G291" s="755"/>
      <c r="H291" s="755"/>
      <c r="I291" s="755"/>
      <c r="J291" s="756"/>
      <c r="K291" s="756"/>
      <c r="L291" s="756"/>
      <c r="M291" s="756"/>
    </row>
    <row r="292" spans="1:13" ht="15.75" customHeight="1">
      <c r="A292" s="993"/>
      <c r="B292" s="994"/>
      <c r="C292" s="995"/>
      <c r="D292" s="755"/>
      <c r="E292" s="755"/>
      <c r="F292" s="755"/>
      <c r="G292" s="755"/>
      <c r="H292" s="755"/>
      <c r="I292" s="755"/>
      <c r="J292" s="756"/>
      <c r="K292" s="756"/>
      <c r="L292" s="756"/>
      <c r="M292" s="756"/>
    </row>
    <row r="293" spans="1:13" ht="15.75" customHeight="1">
      <c r="A293" s="993"/>
      <c r="B293" s="994"/>
      <c r="C293" s="995"/>
      <c r="D293" s="755"/>
      <c r="E293" s="755"/>
      <c r="F293" s="755"/>
      <c r="G293" s="755"/>
      <c r="H293" s="755"/>
      <c r="I293" s="755"/>
      <c r="J293" s="756"/>
      <c r="K293" s="756"/>
      <c r="L293" s="756"/>
      <c r="M293" s="756"/>
    </row>
    <row r="294" spans="1:13" ht="15.75" customHeight="1">
      <c r="A294" s="993"/>
      <c r="B294" s="994"/>
      <c r="C294" s="995"/>
      <c r="D294" s="755"/>
      <c r="E294" s="755"/>
      <c r="F294" s="755"/>
      <c r="G294" s="755"/>
      <c r="H294" s="755"/>
      <c r="I294" s="755"/>
      <c r="J294" s="756"/>
      <c r="K294" s="756"/>
      <c r="L294" s="756"/>
      <c r="M294" s="756"/>
    </row>
    <row r="295" spans="1:13" ht="15.75" customHeight="1">
      <c r="A295" s="993"/>
      <c r="B295" s="994"/>
      <c r="C295" s="995"/>
      <c r="D295" s="755"/>
      <c r="E295" s="755"/>
      <c r="F295" s="755"/>
      <c r="G295" s="755"/>
      <c r="H295" s="755"/>
      <c r="I295" s="755"/>
      <c r="J295" s="756"/>
      <c r="K295" s="756"/>
      <c r="L295" s="756"/>
      <c r="M295" s="756"/>
    </row>
    <row r="296" spans="1:13" ht="15.75" customHeight="1">
      <c r="A296" s="993"/>
      <c r="B296" s="994"/>
      <c r="C296" s="995"/>
      <c r="D296" s="755"/>
      <c r="E296" s="755"/>
      <c r="F296" s="755"/>
      <c r="G296" s="755"/>
      <c r="H296" s="755"/>
      <c r="I296" s="755"/>
      <c r="J296" s="756"/>
      <c r="K296" s="756"/>
      <c r="L296" s="756"/>
      <c r="M296" s="756"/>
    </row>
    <row r="297" spans="1:13" ht="15.75" customHeight="1">
      <c r="A297" s="993"/>
      <c r="B297" s="994"/>
      <c r="C297" s="995"/>
      <c r="D297" s="755"/>
      <c r="E297" s="755"/>
      <c r="F297" s="755"/>
      <c r="G297" s="755"/>
      <c r="H297" s="755"/>
      <c r="I297" s="755"/>
      <c r="J297" s="756"/>
      <c r="K297" s="756"/>
      <c r="L297" s="756"/>
      <c r="M297" s="756"/>
    </row>
    <row r="298" spans="1:13" ht="15.75" customHeight="1">
      <c r="A298" s="993"/>
      <c r="B298" s="994"/>
      <c r="C298" s="995"/>
      <c r="D298" s="755"/>
      <c r="E298" s="755"/>
      <c r="F298" s="755"/>
      <c r="G298" s="755"/>
      <c r="H298" s="755"/>
      <c r="I298" s="755"/>
      <c r="J298" s="756"/>
      <c r="K298" s="756"/>
      <c r="L298" s="756"/>
      <c r="M298" s="756"/>
    </row>
    <row r="299" spans="1:13" ht="15.75" customHeight="1">
      <c r="A299" s="993"/>
      <c r="B299" s="994"/>
      <c r="C299" s="995"/>
      <c r="D299" s="755"/>
      <c r="E299" s="755"/>
      <c r="F299" s="755"/>
      <c r="G299" s="755"/>
      <c r="H299" s="755"/>
      <c r="I299" s="755"/>
      <c r="J299" s="756"/>
      <c r="K299" s="756"/>
      <c r="L299" s="756"/>
      <c r="M299" s="756"/>
    </row>
    <row r="300" spans="1:13" ht="15.75" customHeight="1">
      <c r="A300" s="993"/>
      <c r="B300" s="994"/>
      <c r="C300" s="995"/>
      <c r="D300" s="755"/>
      <c r="E300" s="755"/>
      <c r="F300" s="755"/>
      <c r="G300" s="755"/>
      <c r="H300" s="755"/>
      <c r="I300" s="755"/>
      <c r="J300" s="756"/>
      <c r="K300" s="756"/>
      <c r="L300" s="756"/>
      <c r="M300" s="756"/>
    </row>
    <row r="301" spans="1:13" ht="15.75" customHeight="1">
      <c r="A301" s="993"/>
      <c r="B301" s="994"/>
      <c r="C301" s="995"/>
      <c r="D301" s="755"/>
      <c r="E301" s="755"/>
      <c r="F301" s="755"/>
      <c r="G301" s="755"/>
      <c r="H301" s="755"/>
      <c r="I301" s="755"/>
      <c r="J301" s="756"/>
      <c r="K301" s="756"/>
      <c r="L301" s="756"/>
      <c r="M301" s="756"/>
    </row>
    <row r="302" spans="1:13" ht="15.75" customHeight="1">
      <c r="A302" s="993"/>
      <c r="B302" s="994"/>
      <c r="C302" s="995"/>
      <c r="D302" s="755"/>
      <c r="E302" s="755"/>
      <c r="F302" s="755"/>
      <c r="G302" s="755"/>
      <c r="H302" s="755"/>
      <c r="I302" s="755"/>
      <c r="J302" s="756"/>
      <c r="K302" s="756"/>
      <c r="L302" s="756"/>
      <c r="M302" s="756"/>
    </row>
    <row r="303" spans="1:13" ht="15.75" customHeight="1">
      <c r="A303" s="993"/>
      <c r="B303" s="994"/>
      <c r="C303" s="995"/>
      <c r="D303" s="755"/>
      <c r="E303" s="755"/>
      <c r="F303" s="755"/>
      <c r="G303" s="755"/>
      <c r="H303" s="755"/>
      <c r="I303" s="755"/>
      <c r="J303" s="756"/>
      <c r="K303" s="756"/>
      <c r="L303" s="756"/>
      <c r="M303" s="756"/>
    </row>
    <row r="304" spans="1:13" ht="15.75" customHeight="1">
      <c r="A304" s="993"/>
      <c r="B304" s="994"/>
      <c r="C304" s="995"/>
      <c r="D304" s="755"/>
      <c r="E304" s="755"/>
      <c r="F304" s="755"/>
      <c r="G304" s="755"/>
      <c r="H304" s="755"/>
      <c r="I304" s="755"/>
      <c r="J304" s="756"/>
      <c r="K304" s="756"/>
      <c r="L304" s="756"/>
      <c r="M304" s="756"/>
    </row>
    <row r="305" spans="1:13" ht="15.75" customHeight="1">
      <c r="A305" s="993"/>
      <c r="B305" s="994"/>
      <c r="C305" s="995"/>
      <c r="D305" s="755"/>
      <c r="E305" s="755"/>
      <c r="F305" s="755"/>
      <c r="G305" s="755"/>
      <c r="H305" s="755"/>
      <c r="I305" s="755"/>
      <c r="J305" s="756"/>
      <c r="K305" s="756"/>
      <c r="L305" s="756"/>
      <c r="M305" s="756"/>
    </row>
    <row r="306" spans="1:13" ht="15.75" customHeight="1">
      <c r="A306" s="993"/>
      <c r="B306" s="994"/>
      <c r="C306" s="995"/>
      <c r="D306" s="755"/>
      <c r="E306" s="755"/>
      <c r="F306" s="755"/>
      <c r="G306" s="755"/>
      <c r="H306" s="755"/>
      <c r="I306" s="755"/>
      <c r="J306" s="756"/>
      <c r="K306" s="756"/>
      <c r="L306" s="756"/>
      <c r="M306" s="756"/>
    </row>
    <row r="307" spans="1:13" ht="15.75" customHeight="1">
      <c r="A307" s="993"/>
      <c r="B307" s="994"/>
      <c r="C307" s="995"/>
      <c r="D307" s="755"/>
      <c r="E307" s="755"/>
      <c r="F307" s="755"/>
      <c r="G307" s="755"/>
      <c r="H307" s="755"/>
      <c r="I307" s="755"/>
      <c r="J307" s="756"/>
      <c r="K307" s="756"/>
      <c r="L307" s="756"/>
      <c r="M307" s="756"/>
    </row>
    <row r="308" spans="1:13" ht="15.75" customHeight="1">
      <c r="A308" s="993"/>
      <c r="B308" s="994"/>
      <c r="C308" s="995"/>
      <c r="D308" s="755"/>
      <c r="E308" s="755"/>
      <c r="F308" s="755"/>
      <c r="G308" s="755"/>
      <c r="H308" s="755"/>
      <c r="I308" s="755"/>
      <c r="J308" s="756"/>
      <c r="K308" s="756"/>
      <c r="L308" s="756"/>
      <c r="M308" s="756"/>
    </row>
    <row r="309" spans="1:13" ht="15.75" customHeight="1">
      <c r="A309" s="993"/>
      <c r="B309" s="994"/>
      <c r="C309" s="995"/>
      <c r="D309" s="755"/>
      <c r="E309" s="755"/>
      <c r="F309" s="755"/>
      <c r="G309" s="755"/>
      <c r="H309" s="755"/>
      <c r="I309" s="755"/>
      <c r="J309" s="756"/>
      <c r="K309" s="756"/>
      <c r="L309" s="756"/>
      <c r="M309" s="756"/>
    </row>
    <row r="310" spans="1:13" ht="15.75" customHeight="1">
      <c r="A310" s="993"/>
      <c r="B310" s="994"/>
      <c r="C310" s="995"/>
      <c r="D310" s="755"/>
      <c r="E310" s="755"/>
      <c r="F310" s="755"/>
      <c r="G310" s="755"/>
      <c r="H310" s="755"/>
      <c r="I310" s="755"/>
      <c r="J310" s="756"/>
      <c r="K310" s="756"/>
      <c r="L310" s="756"/>
      <c r="M310" s="756"/>
    </row>
    <row r="311" spans="1:13" ht="15.75" customHeight="1">
      <c r="A311" s="993"/>
      <c r="B311" s="994"/>
      <c r="C311" s="995"/>
      <c r="D311" s="755"/>
      <c r="E311" s="755"/>
      <c r="F311" s="755"/>
      <c r="G311" s="755"/>
      <c r="H311" s="755"/>
      <c r="I311" s="755"/>
      <c r="J311" s="756"/>
      <c r="K311" s="756"/>
      <c r="L311" s="756"/>
      <c r="M311" s="756"/>
    </row>
    <row r="312" spans="1:13" ht="15.75" customHeight="1">
      <c r="A312" s="993"/>
      <c r="B312" s="994"/>
      <c r="C312" s="995"/>
      <c r="D312" s="755"/>
      <c r="E312" s="755"/>
      <c r="F312" s="755"/>
      <c r="G312" s="755"/>
      <c r="H312" s="755"/>
      <c r="I312" s="755"/>
      <c r="J312" s="756"/>
      <c r="K312" s="756"/>
      <c r="L312" s="756"/>
      <c r="M312" s="756"/>
    </row>
    <row r="313" spans="1:13" ht="15.75" customHeight="1">
      <c r="A313" s="993"/>
      <c r="B313" s="994"/>
      <c r="C313" s="995"/>
      <c r="D313" s="755"/>
      <c r="E313" s="755"/>
      <c r="F313" s="755"/>
      <c r="G313" s="755"/>
      <c r="H313" s="755"/>
      <c r="I313" s="755"/>
      <c r="J313" s="756"/>
      <c r="K313" s="756"/>
      <c r="L313" s="756"/>
      <c r="M313" s="756"/>
    </row>
    <row r="314" spans="1:13" ht="15.75" customHeight="1">
      <c r="A314" s="993"/>
      <c r="B314" s="994"/>
      <c r="C314" s="995"/>
      <c r="D314" s="755"/>
      <c r="E314" s="755"/>
      <c r="F314" s="755"/>
      <c r="G314" s="755"/>
      <c r="H314" s="755"/>
      <c r="I314" s="755"/>
      <c r="J314" s="756"/>
      <c r="K314" s="756"/>
      <c r="L314" s="756"/>
      <c r="M314" s="756"/>
    </row>
    <row r="315" spans="1:13" ht="15.75" customHeight="1">
      <c r="A315" s="993"/>
      <c r="B315" s="994"/>
      <c r="C315" s="995"/>
      <c r="D315" s="755"/>
      <c r="E315" s="755"/>
      <c r="F315" s="755"/>
      <c r="G315" s="755"/>
      <c r="H315" s="755"/>
      <c r="I315" s="755"/>
      <c r="J315" s="756"/>
      <c r="K315" s="756"/>
      <c r="L315" s="756"/>
      <c r="M315" s="756"/>
    </row>
    <row r="316" spans="1:13" ht="15.75" customHeight="1">
      <c r="A316" s="993"/>
      <c r="B316" s="994"/>
      <c r="C316" s="995"/>
      <c r="D316" s="755"/>
      <c r="E316" s="755"/>
      <c r="F316" s="755"/>
      <c r="G316" s="755"/>
      <c r="H316" s="755"/>
      <c r="I316" s="755"/>
      <c r="J316" s="756"/>
      <c r="K316" s="756"/>
      <c r="L316" s="756"/>
      <c r="M316" s="756"/>
    </row>
    <row r="317" spans="1:13" ht="15.75" customHeight="1">
      <c r="A317" s="993"/>
      <c r="B317" s="994"/>
      <c r="C317" s="995"/>
      <c r="D317" s="755"/>
      <c r="E317" s="755"/>
      <c r="F317" s="755"/>
      <c r="G317" s="755"/>
      <c r="H317" s="755"/>
      <c r="I317" s="755"/>
      <c r="J317" s="756"/>
      <c r="K317" s="756"/>
      <c r="L317" s="756"/>
      <c r="M317" s="756"/>
    </row>
    <row r="318" spans="1:13" ht="15.75" customHeight="1">
      <c r="A318" s="993"/>
      <c r="B318" s="994"/>
      <c r="C318" s="995"/>
      <c r="D318" s="755"/>
      <c r="E318" s="755"/>
      <c r="F318" s="755"/>
      <c r="G318" s="755"/>
      <c r="H318" s="755"/>
      <c r="I318" s="755"/>
      <c r="J318" s="756"/>
      <c r="K318" s="756"/>
      <c r="L318" s="756"/>
      <c r="M318" s="756"/>
    </row>
    <row r="319" spans="1:13" ht="15.75" customHeight="1">
      <c r="A319" s="993"/>
      <c r="B319" s="994"/>
      <c r="C319" s="995"/>
      <c r="D319" s="755"/>
      <c r="E319" s="755"/>
      <c r="F319" s="755"/>
      <c r="G319" s="755"/>
      <c r="H319" s="755"/>
      <c r="I319" s="755"/>
      <c r="J319" s="756"/>
      <c r="K319" s="756"/>
      <c r="L319" s="756"/>
      <c r="M319" s="756"/>
    </row>
    <row r="320" spans="1:13" ht="15.75" customHeight="1">
      <c r="A320" s="993"/>
      <c r="B320" s="994"/>
      <c r="C320" s="995"/>
      <c r="D320" s="755"/>
      <c r="E320" s="755"/>
      <c r="F320" s="755"/>
      <c r="G320" s="755"/>
      <c r="H320" s="755"/>
      <c r="I320" s="755"/>
      <c r="J320" s="756"/>
      <c r="K320" s="756"/>
      <c r="L320" s="756"/>
      <c r="M320" s="756"/>
    </row>
    <row r="321" spans="1:13" ht="15.75" customHeight="1">
      <c r="A321" s="993"/>
      <c r="B321" s="994"/>
      <c r="C321" s="995"/>
      <c r="D321" s="755"/>
      <c r="E321" s="755"/>
      <c r="F321" s="755"/>
      <c r="G321" s="755"/>
      <c r="H321" s="755"/>
      <c r="I321" s="755"/>
      <c r="J321" s="756"/>
      <c r="K321" s="756"/>
      <c r="L321" s="756"/>
      <c r="M321" s="756"/>
    </row>
    <row r="322" spans="1:13" ht="15.75" customHeight="1">
      <c r="A322" s="993"/>
      <c r="B322" s="994"/>
      <c r="C322" s="995"/>
      <c r="D322" s="755"/>
      <c r="E322" s="755"/>
      <c r="F322" s="755"/>
      <c r="G322" s="755"/>
      <c r="H322" s="755"/>
      <c r="I322" s="755"/>
      <c r="J322" s="756"/>
      <c r="K322" s="756"/>
      <c r="L322" s="756"/>
      <c r="M322" s="756"/>
    </row>
    <row r="323" spans="1:13" ht="15.75" customHeight="1">
      <c r="A323" s="993"/>
      <c r="B323" s="994"/>
      <c r="C323" s="995"/>
      <c r="D323" s="755"/>
      <c r="E323" s="755"/>
      <c r="F323" s="755"/>
      <c r="G323" s="755"/>
      <c r="H323" s="755"/>
      <c r="I323" s="755"/>
      <c r="J323" s="756"/>
      <c r="K323" s="756"/>
      <c r="L323" s="756"/>
      <c r="M323" s="756"/>
    </row>
    <row r="324" spans="1:13" ht="15.75" customHeight="1">
      <c r="A324" s="993"/>
      <c r="B324" s="994"/>
      <c r="C324" s="995"/>
      <c r="D324" s="755"/>
      <c r="E324" s="755"/>
      <c r="F324" s="755"/>
      <c r="G324" s="755"/>
      <c r="H324" s="755"/>
      <c r="I324" s="755"/>
      <c r="J324" s="756"/>
      <c r="K324" s="756"/>
      <c r="L324" s="756"/>
      <c r="M324" s="756"/>
    </row>
    <row r="325" spans="1:13" ht="15.75" customHeight="1">
      <c r="A325" s="993"/>
      <c r="B325" s="994"/>
      <c r="C325" s="995"/>
      <c r="D325" s="755"/>
      <c r="E325" s="755"/>
      <c r="F325" s="755"/>
      <c r="G325" s="755"/>
      <c r="H325" s="755"/>
      <c r="I325" s="755"/>
      <c r="J325" s="756"/>
      <c r="K325" s="756"/>
      <c r="L325" s="756"/>
      <c r="M325" s="756"/>
    </row>
    <row r="326" spans="1:13" ht="15.75" customHeight="1">
      <c r="A326" s="993"/>
      <c r="B326" s="994"/>
      <c r="C326" s="995"/>
      <c r="D326" s="755"/>
      <c r="E326" s="755"/>
      <c r="F326" s="755"/>
      <c r="G326" s="755"/>
      <c r="H326" s="755"/>
      <c r="I326" s="755"/>
      <c r="J326" s="756"/>
      <c r="K326" s="756"/>
      <c r="L326" s="756"/>
      <c r="M326" s="756"/>
    </row>
    <row r="327" spans="1:13" ht="15.75" customHeight="1">
      <c r="A327" s="993"/>
      <c r="B327" s="994"/>
      <c r="C327" s="995"/>
      <c r="D327" s="755"/>
      <c r="E327" s="755"/>
      <c r="F327" s="755"/>
      <c r="G327" s="755"/>
      <c r="H327" s="755"/>
      <c r="I327" s="755"/>
      <c r="J327" s="756"/>
      <c r="K327" s="756"/>
      <c r="L327" s="756"/>
      <c r="M327" s="756"/>
    </row>
    <row r="328" spans="1:13" ht="15.75" customHeight="1">
      <c r="A328" s="993"/>
      <c r="B328" s="994"/>
      <c r="C328" s="995"/>
      <c r="D328" s="755"/>
      <c r="E328" s="755"/>
      <c r="F328" s="755"/>
      <c r="G328" s="755"/>
      <c r="H328" s="755"/>
      <c r="I328" s="755"/>
      <c r="J328" s="756"/>
      <c r="K328" s="756"/>
      <c r="L328" s="756"/>
      <c r="M328" s="756"/>
    </row>
    <row r="329" spans="1:13" ht="15.75" customHeight="1">
      <c r="A329" s="993"/>
      <c r="B329" s="994"/>
      <c r="C329" s="995"/>
      <c r="D329" s="755"/>
      <c r="E329" s="755"/>
      <c r="F329" s="755"/>
      <c r="G329" s="755"/>
      <c r="H329" s="755"/>
      <c r="I329" s="755"/>
      <c r="J329" s="756"/>
      <c r="K329" s="756"/>
      <c r="L329" s="756"/>
      <c r="M329" s="756"/>
    </row>
    <row r="330" spans="1:13" ht="15.75" customHeight="1">
      <c r="A330" s="993"/>
      <c r="B330" s="994"/>
      <c r="C330" s="995"/>
      <c r="D330" s="755"/>
      <c r="E330" s="755"/>
      <c r="F330" s="755"/>
      <c r="G330" s="755"/>
      <c r="H330" s="755"/>
      <c r="I330" s="755"/>
      <c r="J330" s="756"/>
      <c r="K330" s="756"/>
      <c r="L330" s="756"/>
      <c r="M330" s="756"/>
    </row>
    <row r="331" spans="1:13" ht="15.75" customHeight="1">
      <c r="A331" s="993"/>
      <c r="B331" s="994"/>
      <c r="C331" s="995"/>
      <c r="D331" s="755"/>
      <c r="E331" s="755"/>
      <c r="F331" s="755"/>
      <c r="G331" s="755"/>
      <c r="H331" s="755"/>
      <c r="I331" s="755"/>
      <c r="J331" s="756"/>
      <c r="K331" s="756"/>
      <c r="L331" s="756"/>
      <c r="M331" s="756"/>
    </row>
    <row r="332" spans="1:13" ht="15.75" customHeight="1">
      <c r="A332" s="993"/>
      <c r="B332" s="994"/>
      <c r="C332" s="995"/>
      <c r="D332" s="755"/>
      <c r="E332" s="755"/>
      <c r="F332" s="755"/>
      <c r="G332" s="755"/>
      <c r="H332" s="755"/>
      <c r="I332" s="755"/>
      <c r="J332" s="756"/>
      <c r="K332" s="756"/>
      <c r="L332" s="756"/>
      <c r="M332" s="756"/>
    </row>
    <row r="333" spans="1:13" ht="15.75" customHeight="1">
      <c r="A333" s="993"/>
      <c r="B333" s="994"/>
      <c r="C333" s="995"/>
      <c r="D333" s="755"/>
      <c r="E333" s="755"/>
      <c r="F333" s="755"/>
      <c r="G333" s="755"/>
      <c r="H333" s="755"/>
      <c r="I333" s="755"/>
      <c r="J333" s="756"/>
      <c r="K333" s="756"/>
      <c r="L333" s="756"/>
      <c r="M333" s="756"/>
    </row>
    <row r="334" spans="1:13" ht="15.75" customHeight="1">
      <c r="A334" s="993"/>
      <c r="B334" s="994"/>
      <c r="C334" s="995"/>
      <c r="D334" s="755"/>
      <c r="E334" s="755"/>
      <c r="F334" s="755"/>
      <c r="G334" s="755"/>
      <c r="H334" s="755"/>
      <c r="I334" s="755"/>
      <c r="J334" s="756"/>
      <c r="K334" s="756"/>
      <c r="L334" s="756"/>
      <c r="M334" s="756"/>
    </row>
    <row r="335" spans="1:13" ht="15.75" customHeight="1">
      <c r="A335" s="993"/>
      <c r="B335" s="994"/>
      <c r="C335" s="995"/>
      <c r="D335" s="755"/>
      <c r="E335" s="755"/>
      <c r="F335" s="755"/>
      <c r="G335" s="755"/>
      <c r="H335" s="755"/>
      <c r="I335" s="755"/>
      <c r="J335" s="756"/>
      <c r="K335" s="756"/>
      <c r="L335" s="756"/>
      <c r="M335" s="756"/>
    </row>
    <row r="336" spans="1:13" ht="15.75" customHeight="1">
      <c r="A336" s="993"/>
      <c r="B336" s="994"/>
      <c r="C336" s="995"/>
      <c r="D336" s="755"/>
      <c r="E336" s="755"/>
      <c r="F336" s="755"/>
      <c r="G336" s="755"/>
      <c r="H336" s="755"/>
      <c r="I336" s="755"/>
      <c r="J336" s="756"/>
      <c r="K336" s="756"/>
      <c r="L336" s="756"/>
      <c r="M336" s="756"/>
    </row>
    <row r="337" spans="1:13" ht="15.75" customHeight="1">
      <c r="A337" s="993"/>
      <c r="B337" s="994"/>
      <c r="C337" s="995"/>
      <c r="D337" s="755"/>
      <c r="E337" s="755"/>
      <c r="F337" s="755"/>
      <c r="G337" s="755"/>
      <c r="H337" s="755"/>
      <c r="I337" s="755"/>
      <c r="J337" s="756"/>
      <c r="K337" s="756"/>
      <c r="L337" s="756"/>
      <c r="M337" s="756"/>
    </row>
    <row r="338" spans="1:13" ht="15.75" customHeight="1">
      <c r="A338" s="993"/>
      <c r="B338" s="994"/>
      <c r="C338" s="995"/>
      <c r="D338" s="755"/>
      <c r="E338" s="755"/>
      <c r="F338" s="755"/>
      <c r="G338" s="755"/>
      <c r="H338" s="755"/>
      <c r="I338" s="755"/>
      <c r="J338" s="756"/>
      <c r="K338" s="756"/>
      <c r="L338" s="756"/>
      <c r="M338" s="756"/>
    </row>
    <row r="339" spans="1:13" ht="15.75" customHeight="1">
      <c r="A339" s="993"/>
      <c r="B339" s="994"/>
      <c r="C339" s="995"/>
      <c r="D339" s="755"/>
      <c r="E339" s="755"/>
      <c r="F339" s="755"/>
      <c r="G339" s="755"/>
      <c r="H339" s="755"/>
      <c r="I339" s="755"/>
      <c r="J339" s="756"/>
      <c r="K339" s="756"/>
      <c r="L339" s="756"/>
      <c r="M339" s="756"/>
    </row>
    <row r="340" spans="1:13" ht="15.75" customHeight="1">
      <c r="A340" s="993"/>
      <c r="B340" s="994"/>
      <c r="C340" s="995"/>
      <c r="D340" s="755"/>
      <c r="E340" s="755"/>
      <c r="F340" s="755"/>
      <c r="G340" s="755"/>
      <c r="H340" s="755"/>
      <c r="I340" s="755"/>
      <c r="J340" s="756"/>
      <c r="K340" s="756"/>
      <c r="L340" s="756"/>
      <c r="M340" s="756"/>
    </row>
    <row r="341" spans="1:13" ht="15.75" customHeight="1">
      <c r="A341" s="993"/>
      <c r="B341" s="994"/>
      <c r="C341" s="995"/>
      <c r="D341" s="755"/>
      <c r="E341" s="755"/>
      <c r="F341" s="755"/>
      <c r="G341" s="755"/>
      <c r="H341" s="755"/>
      <c r="I341" s="755"/>
      <c r="J341" s="756"/>
      <c r="K341" s="756"/>
      <c r="L341" s="756"/>
      <c r="M341" s="756"/>
    </row>
    <row r="342" spans="1:13" ht="15.75" customHeight="1">
      <c r="A342" s="993"/>
      <c r="B342" s="994"/>
      <c r="C342" s="995"/>
      <c r="D342" s="755"/>
      <c r="E342" s="755"/>
      <c r="F342" s="755"/>
      <c r="G342" s="755"/>
      <c r="H342" s="755"/>
      <c r="I342" s="755"/>
      <c r="J342" s="756"/>
      <c r="K342" s="756"/>
      <c r="L342" s="756"/>
      <c r="M342" s="756"/>
    </row>
    <row r="343" spans="1:13" ht="15.75" customHeight="1">
      <c r="A343" s="993"/>
      <c r="B343" s="994"/>
      <c r="C343" s="995"/>
      <c r="D343" s="755"/>
      <c r="E343" s="755"/>
      <c r="F343" s="755"/>
      <c r="G343" s="755"/>
      <c r="H343" s="755"/>
      <c r="I343" s="755"/>
      <c r="J343" s="756"/>
      <c r="K343" s="756"/>
      <c r="L343" s="756"/>
      <c r="M343" s="756"/>
    </row>
    <row r="344" spans="1:13" ht="15.75" customHeight="1">
      <c r="A344" s="993"/>
      <c r="B344" s="994"/>
      <c r="C344" s="995"/>
      <c r="D344" s="755"/>
      <c r="E344" s="755"/>
      <c r="F344" s="755"/>
      <c r="G344" s="755"/>
      <c r="H344" s="755"/>
      <c r="I344" s="755"/>
      <c r="J344" s="756"/>
      <c r="K344" s="756"/>
      <c r="L344" s="756"/>
      <c r="M344" s="756"/>
    </row>
    <row r="345" spans="1:13" ht="15.75" customHeight="1">
      <c r="A345" s="993"/>
      <c r="B345" s="994"/>
      <c r="C345" s="995"/>
      <c r="D345" s="755"/>
      <c r="E345" s="755"/>
      <c r="F345" s="755"/>
      <c r="G345" s="755"/>
      <c r="H345" s="755"/>
      <c r="I345" s="755"/>
      <c r="J345" s="756"/>
      <c r="K345" s="756"/>
      <c r="L345" s="756"/>
      <c r="M345" s="756"/>
    </row>
    <row r="346" spans="1:13" ht="15.75" customHeight="1">
      <c r="A346" s="993"/>
      <c r="B346" s="994"/>
      <c r="C346" s="995"/>
      <c r="D346" s="755"/>
      <c r="E346" s="755"/>
      <c r="F346" s="755"/>
      <c r="G346" s="755"/>
      <c r="H346" s="755"/>
      <c r="I346" s="755"/>
      <c r="J346" s="756"/>
      <c r="K346" s="756"/>
      <c r="L346" s="756"/>
      <c r="M346" s="756"/>
    </row>
    <row r="347" spans="1:13" ht="15.75" customHeight="1">
      <c r="A347" s="1002"/>
      <c r="B347" s="1003"/>
      <c r="C347" s="1004"/>
      <c r="D347" s="758"/>
      <c r="E347" s="758"/>
      <c r="F347" s="758"/>
      <c r="G347" s="758"/>
      <c r="H347" s="758"/>
      <c r="I347" s="758"/>
      <c r="J347" s="758"/>
      <c r="K347" s="758"/>
      <c r="L347" s="758"/>
      <c r="M347" s="758"/>
    </row>
    <row r="348" spans="1:13" ht="15.75" customHeight="1">
      <c r="A348" s="1002"/>
      <c r="B348" s="1003"/>
      <c r="C348" s="1004"/>
      <c r="D348" s="758"/>
      <c r="E348" s="758"/>
      <c r="F348" s="758"/>
      <c r="G348" s="758"/>
      <c r="H348" s="758"/>
      <c r="I348" s="758"/>
      <c r="J348" s="758"/>
      <c r="K348" s="758"/>
      <c r="L348" s="758"/>
      <c r="M348" s="758"/>
    </row>
    <row r="349" spans="1:13" ht="15.75" customHeight="1">
      <c r="A349" s="1002"/>
      <c r="B349" s="1003"/>
      <c r="C349" s="1004"/>
      <c r="D349" s="758"/>
      <c r="E349" s="758"/>
      <c r="F349" s="758"/>
      <c r="G349" s="758"/>
      <c r="H349" s="758"/>
      <c r="I349" s="758"/>
      <c r="J349" s="758"/>
      <c r="K349" s="758"/>
      <c r="L349" s="758"/>
      <c r="M349" s="758"/>
    </row>
    <row r="350" spans="1:13" ht="15.75" customHeight="1">
      <c r="A350" s="1002"/>
      <c r="B350" s="1003"/>
      <c r="C350" s="1004"/>
      <c r="D350" s="758"/>
      <c r="E350" s="758"/>
      <c r="F350" s="758"/>
      <c r="G350" s="758"/>
      <c r="H350" s="758"/>
      <c r="I350" s="758"/>
      <c r="J350" s="758"/>
      <c r="K350" s="758"/>
      <c r="L350" s="758"/>
      <c r="M350" s="758"/>
    </row>
    <row r="351" spans="1:13" ht="15.75" customHeight="1">
      <c r="A351" s="1002"/>
      <c r="B351" s="1003"/>
      <c r="C351" s="1004"/>
      <c r="D351" s="758"/>
      <c r="E351" s="758"/>
      <c r="F351" s="758"/>
      <c r="G351" s="758"/>
      <c r="H351" s="758"/>
      <c r="I351" s="758"/>
      <c r="J351" s="758"/>
      <c r="K351" s="758"/>
      <c r="L351" s="758"/>
      <c r="M351" s="758"/>
    </row>
    <row r="352" spans="1:13" ht="15.75" customHeight="1">
      <c r="A352" s="1002"/>
      <c r="B352" s="1003"/>
      <c r="C352" s="1004"/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</row>
    <row r="353" spans="1:13" ht="15.75" customHeight="1">
      <c r="A353" s="1002"/>
      <c r="B353" s="1003"/>
      <c r="C353" s="1004"/>
      <c r="D353" s="758"/>
      <c r="E353" s="758"/>
      <c r="F353" s="758"/>
      <c r="G353" s="758"/>
      <c r="H353" s="758"/>
      <c r="I353" s="758"/>
      <c r="J353" s="758"/>
      <c r="K353" s="758"/>
      <c r="L353" s="758"/>
      <c r="M353" s="758"/>
    </row>
    <row r="354" spans="1:13" ht="15.75" customHeight="1">
      <c r="A354" s="1002"/>
      <c r="B354" s="1003"/>
      <c r="C354" s="1004"/>
      <c r="D354" s="758"/>
      <c r="E354" s="758"/>
      <c r="F354" s="758"/>
      <c r="G354" s="758"/>
      <c r="H354" s="758"/>
      <c r="I354" s="758"/>
      <c r="J354" s="758"/>
      <c r="K354" s="758"/>
      <c r="L354" s="758"/>
      <c r="M354" s="758"/>
    </row>
    <row r="355" spans="1:13" ht="15.75" customHeight="1">
      <c r="A355" s="1002"/>
      <c r="B355" s="1003"/>
      <c r="C355" s="1004"/>
      <c r="D355" s="758"/>
      <c r="E355" s="758"/>
      <c r="F355" s="758"/>
      <c r="G355" s="758"/>
      <c r="H355" s="758"/>
      <c r="I355" s="758"/>
      <c r="J355" s="758"/>
      <c r="K355" s="758"/>
      <c r="L355" s="758"/>
      <c r="M355" s="758"/>
    </row>
    <row r="356" spans="1:13" ht="15.75" customHeight="1">
      <c r="A356" s="1002"/>
      <c r="B356" s="1003"/>
      <c r="C356" s="1004"/>
      <c r="D356" s="758"/>
      <c r="E356" s="758"/>
      <c r="F356" s="758"/>
      <c r="G356" s="758"/>
      <c r="H356" s="758"/>
      <c r="I356" s="758"/>
      <c r="J356" s="758"/>
      <c r="K356" s="758"/>
      <c r="L356" s="758"/>
      <c r="M356" s="758"/>
    </row>
    <row r="357" spans="1:13" ht="15.75" customHeight="1">
      <c r="A357" s="1002"/>
      <c r="B357" s="1003"/>
      <c r="C357" s="1004"/>
      <c r="D357" s="758"/>
      <c r="E357" s="758"/>
      <c r="F357" s="758"/>
      <c r="G357" s="758"/>
      <c r="H357" s="758"/>
      <c r="I357" s="758"/>
      <c r="J357" s="758"/>
      <c r="K357" s="758"/>
      <c r="L357" s="758"/>
      <c r="M357" s="758"/>
    </row>
    <row r="358" spans="1:13" ht="15.75" customHeight="1">
      <c r="A358" s="1002"/>
      <c r="B358" s="1003"/>
      <c r="C358" s="1004"/>
      <c r="D358" s="758"/>
      <c r="E358" s="758"/>
      <c r="F358" s="758"/>
      <c r="G358" s="758"/>
      <c r="H358" s="758"/>
      <c r="I358" s="758"/>
      <c r="J358" s="758"/>
      <c r="K358" s="758"/>
      <c r="L358" s="758"/>
      <c r="M358" s="758"/>
    </row>
    <row r="359" spans="1:13" ht="15.75" customHeight="1">
      <c r="A359" s="1002"/>
      <c r="B359" s="1003"/>
      <c r="C359" s="1004"/>
      <c r="D359" s="758"/>
      <c r="E359" s="758"/>
      <c r="F359" s="758"/>
      <c r="G359" s="758"/>
      <c r="H359" s="758"/>
      <c r="I359" s="758"/>
      <c r="J359" s="758"/>
      <c r="K359" s="758"/>
      <c r="L359" s="758"/>
      <c r="M359" s="758"/>
    </row>
    <row r="360" spans="1:13" ht="15.75" customHeight="1">
      <c r="A360" s="1002"/>
      <c r="B360" s="1003"/>
      <c r="C360" s="1004"/>
      <c r="D360" s="758"/>
      <c r="E360" s="758"/>
      <c r="F360" s="758"/>
      <c r="G360" s="758"/>
      <c r="H360" s="758"/>
      <c r="I360" s="758"/>
      <c r="J360" s="758"/>
      <c r="K360" s="758"/>
      <c r="L360" s="758"/>
      <c r="M360" s="758"/>
    </row>
    <row r="361" spans="1:13" ht="15.75" customHeight="1">
      <c r="A361" s="1002"/>
      <c r="B361" s="1003"/>
      <c r="C361" s="1004"/>
      <c r="D361" s="758"/>
      <c r="E361" s="758"/>
      <c r="F361" s="758"/>
      <c r="G361" s="758"/>
      <c r="H361" s="758"/>
      <c r="I361" s="758"/>
      <c r="J361" s="758"/>
      <c r="K361" s="758"/>
      <c r="L361" s="758"/>
      <c r="M361" s="758"/>
    </row>
    <row r="362" spans="1:13" ht="15.75" customHeight="1">
      <c r="A362" s="1002"/>
      <c r="B362" s="1003"/>
      <c r="C362" s="1004"/>
      <c r="D362" s="758"/>
      <c r="E362" s="758"/>
      <c r="F362" s="758"/>
      <c r="G362" s="758"/>
      <c r="H362" s="758"/>
      <c r="I362" s="758"/>
      <c r="J362" s="758"/>
      <c r="K362" s="758"/>
      <c r="L362" s="758"/>
      <c r="M362" s="758"/>
    </row>
    <row r="363" spans="1:13" ht="15.75" customHeight="1">
      <c r="A363" s="1002"/>
      <c r="B363" s="1003"/>
      <c r="C363" s="1004"/>
      <c r="D363" s="758"/>
      <c r="E363" s="758"/>
      <c r="F363" s="758"/>
      <c r="G363" s="758"/>
      <c r="H363" s="758"/>
      <c r="I363" s="758"/>
      <c r="J363" s="758"/>
      <c r="K363" s="758"/>
      <c r="L363" s="758"/>
      <c r="M363" s="758"/>
    </row>
    <row r="364" spans="1:13" ht="15.75" customHeight="1">
      <c r="A364" s="1002"/>
      <c r="B364" s="1003"/>
      <c r="C364" s="1004"/>
      <c r="D364" s="758"/>
      <c r="E364" s="758"/>
      <c r="F364" s="758"/>
      <c r="G364" s="758"/>
      <c r="H364" s="758"/>
      <c r="I364" s="758"/>
      <c r="J364" s="758"/>
      <c r="K364" s="758"/>
      <c r="L364" s="758"/>
      <c r="M364" s="758"/>
    </row>
    <row r="365" spans="1:13" ht="15.75" customHeight="1">
      <c r="A365" s="1002"/>
      <c r="B365" s="1003"/>
      <c r="C365" s="1004"/>
      <c r="D365" s="758"/>
      <c r="E365" s="758"/>
      <c r="F365" s="758"/>
      <c r="G365" s="758"/>
      <c r="H365" s="758"/>
      <c r="I365" s="758"/>
      <c r="J365" s="758"/>
      <c r="K365" s="758"/>
      <c r="L365" s="758"/>
      <c r="M365" s="758"/>
    </row>
    <row r="366" spans="1:13" ht="15.75" customHeight="1">
      <c r="A366" s="1002"/>
      <c r="B366" s="1003"/>
      <c r="C366" s="1004"/>
      <c r="D366" s="758"/>
      <c r="E366" s="758"/>
      <c r="F366" s="758"/>
      <c r="G366" s="758"/>
      <c r="H366" s="758"/>
      <c r="I366" s="758"/>
      <c r="J366" s="758"/>
      <c r="K366" s="758"/>
      <c r="L366" s="758"/>
      <c r="M366" s="758"/>
    </row>
    <row r="367" spans="1:13" ht="15.75" customHeight="1">
      <c r="A367" s="1002"/>
      <c r="B367" s="1003"/>
      <c r="C367" s="1004"/>
      <c r="D367" s="758"/>
      <c r="E367" s="758"/>
      <c r="F367" s="758"/>
      <c r="G367" s="758"/>
      <c r="H367" s="758"/>
      <c r="I367" s="758"/>
      <c r="J367" s="758"/>
      <c r="K367" s="758"/>
      <c r="L367" s="758"/>
      <c r="M367" s="758"/>
    </row>
    <row r="368" spans="1:13" ht="15.75" customHeight="1">
      <c r="A368" s="1002"/>
      <c r="B368" s="1003"/>
      <c r="C368" s="1004"/>
      <c r="D368" s="758"/>
      <c r="E368" s="758"/>
      <c r="F368" s="758"/>
      <c r="G368" s="758"/>
      <c r="H368" s="758"/>
      <c r="I368" s="758"/>
      <c r="J368" s="758"/>
      <c r="K368" s="758"/>
      <c r="L368" s="758"/>
      <c r="M368" s="758"/>
    </row>
    <row r="369" spans="1:13" ht="15.75" customHeight="1">
      <c r="A369" s="1002"/>
      <c r="B369" s="1003"/>
      <c r="C369" s="1004"/>
      <c r="D369" s="758"/>
      <c r="E369" s="758"/>
      <c r="F369" s="758"/>
      <c r="G369" s="758"/>
      <c r="H369" s="758"/>
      <c r="I369" s="758"/>
      <c r="J369" s="758"/>
      <c r="K369" s="758"/>
      <c r="L369" s="758"/>
      <c r="M369" s="758"/>
    </row>
    <row r="370" spans="1:13" ht="15.75" customHeight="1">
      <c r="A370" s="1002"/>
      <c r="B370" s="1003"/>
      <c r="C370" s="1004"/>
      <c r="D370" s="758"/>
      <c r="E370" s="758"/>
      <c r="F370" s="758"/>
      <c r="G370" s="758"/>
      <c r="H370" s="758"/>
      <c r="I370" s="758"/>
      <c r="J370" s="758"/>
      <c r="K370" s="758"/>
      <c r="L370" s="758"/>
      <c r="M370" s="758"/>
    </row>
    <row r="371" spans="1:13" ht="15.75" customHeight="1">
      <c r="A371" s="1002"/>
      <c r="B371" s="1003"/>
      <c r="C371" s="1004"/>
      <c r="D371" s="758"/>
      <c r="E371" s="758"/>
      <c r="F371" s="758"/>
      <c r="G371" s="758"/>
      <c r="H371" s="758"/>
      <c r="I371" s="758"/>
      <c r="J371" s="758"/>
      <c r="K371" s="758"/>
      <c r="L371" s="758"/>
      <c r="M371" s="758"/>
    </row>
    <row r="372" spans="1:13" ht="15.75" customHeight="1">
      <c r="A372" s="1002"/>
      <c r="B372" s="1003"/>
      <c r="C372" s="1004"/>
      <c r="D372" s="758"/>
      <c r="E372" s="758"/>
      <c r="F372" s="758"/>
      <c r="G372" s="758"/>
      <c r="H372" s="758"/>
      <c r="I372" s="758"/>
      <c r="J372" s="758"/>
      <c r="K372" s="758"/>
      <c r="L372" s="758"/>
      <c r="M372" s="758"/>
    </row>
    <row r="373" spans="1:13" ht="15.75" customHeight="1">
      <c r="A373" s="1002"/>
      <c r="B373" s="1003"/>
      <c r="C373" s="1004"/>
      <c r="D373" s="758"/>
      <c r="E373" s="758"/>
      <c r="F373" s="758"/>
      <c r="G373" s="758"/>
      <c r="H373" s="758"/>
      <c r="I373" s="758"/>
      <c r="J373" s="758"/>
      <c r="K373" s="758"/>
      <c r="L373" s="758"/>
      <c r="M373" s="758"/>
    </row>
    <row r="374" spans="1:13" ht="15.75" customHeight="1">
      <c r="A374" s="1002"/>
      <c r="B374" s="1003"/>
      <c r="C374" s="1004"/>
      <c r="D374" s="758"/>
      <c r="E374" s="758"/>
      <c r="F374" s="758"/>
      <c r="G374" s="758"/>
      <c r="H374" s="758"/>
      <c r="I374" s="758"/>
      <c r="J374" s="758"/>
      <c r="K374" s="758"/>
      <c r="L374" s="758"/>
      <c r="M374" s="758"/>
    </row>
    <row r="375" spans="1:13" ht="15.75" customHeight="1">
      <c r="A375" s="1002"/>
      <c r="B375" s="1003"/>
      <c r="C375" s="1004"/>
      <c r="D375" s="758"/>
      <c r="E375" s="758"/>
      <c r="F375" s="758"/>
      <c r="G375" s="758"/>
      <c r="H375" s="758"/>
      <c r="I375" s="758"/>
      <c r="J375" s="758"/>
      <c r="K375" s="758"/>
      <c r="L375" s="758"/>
      <c r="M375" s="758"/>
    </row>
    <row r="376" spans="1:13" ht="15.75" customHeight="1">
      <c r="A376" s="1002"/>
      <c r="B376" s="1003"/>
      <c r="C376" s="1004"/>
      <c r="D376" s="758"/>
      <c r="E376" s="758"/>
      <c r="F376" s="758"/>
      <c r="G376" s="758"/>
      <c r="H376" s="758"/>
      <c r="I376" s="758"/>
      <c r="J376" s="758"/>
      <c r="K376" s="758"/>
      <c r="L376" s="758"/>
      <c r="M376" s="758"/>
    </row>
    <row r="377" spans="1:13" ht="15.75" customHeight="1">
      <c r="A377" s="1002"/>
      <c r="B377" s="1003"/>
      <c r="C377" s="1004"/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</row>
    <row r="378" spans="1:13" ht="15.75" customHeight="1">
      <c r="A378" s="1002"/>
      <c r="B378" s="1003"/>
      <c r="C378" s="1004"/>
      <c r="D378" s="758"/>
      <c r="E378" s="758"/>
      <c r="F378" s="758"/>
      <c r="G378" s="758"/>
      <c r="H378" s="758"/>
      <c r="I378" s="758"/>
      <c r="J378" s="758"/>
      <c r="K378" s="758"/>
      <c r="L378" s="758"/>
      <c r="M378" s="758"/>
    </row>
    <row r="379" spans="1:13" ht="15.75" customHeight="1">
      <c r="A379" s="1002"/>
      <c r="B379" s="1003"/>
      <c r="C379" s="1004"/>
      <c r="D379" s="758"/>
      <c r="E379" s="758"/>
      <c r="F379" s="758"/>
      <c r="G379" s="758"/>
      <c r="H379" s="758"/>
      <c r="I379" s="758"/>
      <c r="J379" s="758"/>
      <c r="K379" s="758"/>
      <c r="L379" s="758"/>
      <c r="M379" s="758"/>
    </row>
    <row r="380" spans="1:13" ht="15.75" customHeight="1">
      <c r="A380" s="1002"/>
      <c r="B380" s="1003"/>
      <c r="C380" s="1004"/>
      <c r="D380" s="758"/>
      <c r="E380" s="758"/>
      <c r="F380" s="758"/>
      <c r="G380" s="758"/>
      <c r="H380" s="758"/>
      <c r="I380" s="758"/>
      <c r="J380" s="758"/>
      <c r="K380" s="758"/>
      <c r="L380" s="758"/>
      <c r="M380" s="758"/>
    </row>
    <row r="381" spans="1:13" ht="15.75" customHeight="1">
      <c r="A381" s="1002"/>
      <c r="B381" s="1003"/>
      <c r="C381" s="1004"/>
      <c r="D381" s="758"/>
      <c r="E381" s="758"/>
      <c r="F381" s="758"/>
      <c r="G381" s="758"/>
      <c r="H381" s="758"/>
      <c r="I381" s="758"/>
      <c r="J381" s="758"/>
      <c r="K381" s="758"/>
      <c r="L381" s="758"/>
      <c r="M381" s="758"/>
    </row>
    <row r="382" spans="1:13" ht="15.75" customHeight="1">
      <c r="A382" s="1002"/>
      <c r="B382" s="1003"/>
      <c r="C382" s="1004"/>
      <c r="D382" s="758"/>
      <c r="E382" s="758"/>
      <c r="F382" s="758"/>
      <c r="G382" s="758"/>
      <c r="H382" s="758"/>
      <c r="I382" s="758"/>
      <c r="J382" s="758"/>
      <c r="K382" s="758"/>
      <c r="L382" s="758"/>
      <c r="M382" s="758"/>
    </row>
    <row r="383" spans="1:13" ht="15.75" customHeight="1">
      <c r="A383" s="1002"/>
      <c r="B383" s="1003"/>
      <c r="C383" s="1004"/>
      <c r="D383" s="758"/>
      <c r="E383" s="758"/>
      <c r="F383" s="758"/>
      <c r="G383" s="758"/>
      <c r="H383" s="758"/>
      <c r="I383" s="758"/>
      <c r="J383" s="758"/>
      <c r="K383" s="758"/>
      <c r="L383" s="758"/>
      <c r="M383" s="758"/>
    </row>
    <row r="384" spans="1:13" ht="15.75" customHeight="1">
      <c r="A384" s="1002"/>
      <c r="B384" s="1003"/>
      <c r="C384" s="1004"/>
      <c r="D384" s="758"/>
      <c r="E384" s="758"/>
      <c r="F384" s="758"/>
      <c r="G384" s="758"/>
      <c r="H384" s="758"/>
      <c r="I384" s="758"/>
      <c r="J384" s="758"/>
      <c r="K384" s="758"/>
      <c r="L384" s="758"/>
      <c r="M384" s="758"/>
    </row>
    <row r="385" spans="1:13" ht="15.75" customHeight="1">
      <c r="A385" s="1002"/>
      <c r="B385" s="1003"/>
      <c r="C385" s="1004"/>
      <c r="D385" s="758"/>
      <c r="E385" s="758"/>
      <c r="F385" s="758"/>
      <c r="G385" s="758"/>
      <c r="H385" s="758"/>
      <c r="I385" s="758"/>
      <c r="J385" s="758"/>
      <c r="K385" s="758"/>
      <c r="L385" s="758"/>
      <c r="M385" s="758"/>
    </row>
    <row r="386" spans="1:13" ht="15.75" customHeight="1">
      <c r="A386" s="1002"/>
      <c r="B386" s="1003"/>
      <c r="C386" s="1004"/>
      <c r="D386" s="758"/>
      <c r="E386" s="758"/>
      <c r="F386" s="758"/>
      <c r="G386" s="758"/>
      <c r="H386" s="758"/>
      <c r="I386" s="758"/>
      <c r="J386" s="758"/>
      <c r="K386" s="758"/>
      <c r="L386" s="758"/>
      <c r="M386" s="758"/>
    </row>
    <row r="387" spans="1:13" ht="15.75" customHeight="1">
      <c r="A387" s="1002"/>
      <c r="B387" s="1003"/>
      <c r="C387" s="1004"/>
      <c r="D387" s="758"/>
      <c r="E387" s="758"/>
      <c r="F387" s="758"/>
      <c r="G387" s="758"/>
      <c r="H387" s="758"/>
      <c r="I387" s="758"/>
      <c r="J387" s="758"/>
      <c r="K387" s="758"/>
      <c r="L387" s="758"/>
      <c r="M387" s="758"/>
    </row>
    <row r="388" spans="1:13" ht="15.75" customHeight="1">
      <c r="A388" s="1002"/>
      <c r="B388" s="1003"/>
      <c r="C388" s="1004"/>
      <c r="D388" s="758"/>
      <c r="E388" s="758"/>
      <c r="F388" s="758"/>
      <c r="G388" s="758"/>
      <c r="H388" s="758"/>
      <c r="I388" s="758"/>
      <c r="J388" s="758"/>
      <c r="K388" s="758"/>
      <c r="L388" s="758"/>
      <c r="M388" s="758"/>
    </row>
    <row r="389" spans="1:13" ht="15.75" customHeight="1">
      <c r="A389" s="1002"/>
      <c r="B389" s="1003"/>
      <c r="C389" s="1004"/>
      <c r="D389" s="758"/>
      <c r="E389" s="758"/>
      <c r="F389" s="758"/>
      <c r="G389" s="758"/>
      <c r="H389" s="758"/>
      <c r="I389" s="758"/>
      <c r="J389" s="758"/>
      <c r="K389" s="758"/>
      <c r="L389" s="758"/>
      <c r="M389" s="758"/>
    </row>
    <row r="390" spans="1:13" ht="15.75" customHeight="1">
      <c r="A390" s="1002"/>
      <c r="B390" s="1003"/>
      <c r="C390" s="1004"/>
      <c r="D390" s="758"/>
      <c r="E390" s="758"/>
      <c r="F390" s="758"/>
      <c r="G390" s="758"/>
      <c r="H390" s="758"/>
      <c r="I390" s="758"/>
      <c r="J390" s="758"/>
      <c r="K390" s="758"/>
      <c r="L390" s="758"/>
      <c r="M390" s="758"/>
    </row>
    <row r="391" spans="1:13" ht="15.75" customHeight="1">
      <c r="A391" s="1002"/>
      <c r="B391" s="1003"/>
      <c r="C391" s="1004"/>
      <c r="D391" s="758"/>
      <c r="E391" s="758"/>
      <c r="F391" s="758"/>
      <c r="G391" s="758"/>
      <c r="H391" s="758"/>
      <c r="I391" s="758"/>
      <c r="J391" s="758"/>
      <c r="K391" s="758"/>
      <c r="L391" s="758"/>
      <c r="M391" s="758"/>
    </row>
    <row r="392" spans="1:13" ht="15.75" customHeight="1">
      <c r="A392" s="1002"/>
      <c r="B392" s="1003"/>
      <c r="C392" s="1004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</row>
    <row r="393" spans="1:13" ht="15.75" customHeight="1">
      <c r="A393" s="1002"/>
      <c r="B393" s="1003"/>
      <c r="C393" s="1004"/>
      <c r="D393" s="758"/>
      <c r="E393" s="758"/>
      <c r="F393" s="758"/>
      <c r="G393" s="758"/>
      <c r="H393" s="758"/>
      <c r="I393" s="758"/>
      <c r="J393" s="758"/>
      <c r="K393" s="758"/>
      <c r="L393" s="758"/>
      <c r="M393" s="758"/>
    </row>
    <row r="394" spans="1:13" ht="15.75" customHeight="1">
      <c r="A394" s="1002"/>
      <c r="B394" s="1003"/>
      <c r="C394" s="1004"/>
      <c r="D394" s="758"/>
      <c r="E394" s="758"/>
      <c r="F394" s="758"/>
      <c r="G394" s="758"/>
      <c r="H394" s="758"/>
      <c r="I394" s="758"/>
      <c r="J394" s="758"/>
      <c r="K394" s="758"/>
      <c r="L394" s="758"/>
      <c r="M394" s="758"/>
    </row>
    <row r="395" spans="1:13" ht="15.75" customHeight="1">
      <c r="A395" s="1002"/>
      <c r="B395" s="1003"/>
      <c r="C395" s="1004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</row>
    <row r="396" spans="1:13" ht="15.75" customHeight="1">
      <c r="A396" s="1002"/>
      <c r="B396" s="1003"/>
      <c r="C396" s="1004"/>
      <c r="D396" s="758"/>
      <c r="E396" s="758"/>
      <c r="F396" s="758"/>
      <c r="G396" s="758"/>
      <c r="H396" s="758"/>
      <c r="I396" s="758"/>
      <c r="J396" s="758"/>
      <c r="K396" s="758"/>
      <c r="L396" s="758"/>
      <c r="M396" s="758"/>
    </row>
    <row r="397" spans="1:13" ht="15.75" customHeight="1">
      <c r="A397" s="1002"/>
      <c r="B397" s="1003"/>
      <c r="C397" s="1004"/>
      <c r="D397" s="758"/>
      <c r="E397" s="758"/>
      <c r="F397" s="758"/>
      <c r="G397" s="758"/>
      <c r="H397" s="758"/>
      <c r="I397" s="758"/>
      <c r="J397" s="758"/>
      <c r="K397" s="758"/>
      <c r="L397" s="758"/>
      <c r="M397" s="758"/>
    </row>
    <row r="398" spans="1:13" ht="15.75" customHeight="1">
      <c r="A398" s="1002"/>
      <c r="B398" s="1003"/>
      <c r="C398" s="1004"/>
      <c r="D398" s="758"/>
      <c r="E398" s="758"/>
      <c r="F398" s="758"/>
      <c r="G398" s="758"/>
      <c r="H398" s="758"/>
      <c r="I398" s="758"/>
      <c r="J398" s="758"/>
      <c r="K398" s="758"/>
      <c r="L398" s="758"/>
      <c r="M398" s="758"/>
    </row>
    <row r="399" spans="1:13" ht="15.75" customHeight="1">
      <c r="A399" s="1002"/>
      <c r="B399" s="1003"/>
      <c r="C399" s="1004"/>
      <c r="D399" s="758"/>
      <c r="E399" s="758"/>
      <c r="F399" s="758"/>
      <c r="G399" s="758"/>
      <c r="H399" s="758"/>
      <c r="I399" s="758"/>
      <c r="J399" s="758"/>
      <c r="K399" s="758"/>
      <c r="L399" s="758"/>
      <c r="M399" s="758"/>
    </row>
    <row r="400" spans="1:13" ht="15.75" customHeight="1">
      <c r="A400" s="1002"/>
      <c r="B400" s="1003"/>
      <c r="C400" s="1004"/>
      <c r="D400" s="758"/>
      <c r="E400" s="758"/>
      <c r="F400" s="758"/>
      <c r="G400" s="758"/>
      <c r="H400" s="758"/>
      <c r="I400" s="758"/>
      <c r="J400" s="758"/>
      <c r="K400" s="758"/>
      <c r="L400" s="758"/>
      <c r="M400" s="758"/>
    </row>
    <row r="401" spans="1:13" ht="15.75" customHeight="1">
      <c r="A401" s="1002"/>
      <c r="B401" s="1003"/>
      <c r="C401" s="1004"/>
      <c r="D401" s="758"/>
      <c r="E401" s="758"/>
      <c r="F401" s="758"/>
      <c r="G401" s="758"/>
      <c r="H401" s="758"/>
      <c r="I401" s="758"/>
      <c r="J401" s="758"/>
      <c r="K401" s="758"/>
      <c r="L401" s="758"/>
      <c r="M401" s="758"/>
    </row>
    <row r="402" spans="1:13" ht="15.75" customHeight="1">
      <c r="A402" s="1002"/>
      <c r="B402" s="1003"/>
      <c r="C402" s="1004"/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</row>
    <row r="403" spans="1:13" ht="15.75" customHeight="1">
      <c r="A403" s="1002"/>
      <c r="B403" s="1003"/>
      <c r="C403" s="1004"/>
      <c r="D403" s="758"/>
      <c r="E403" s="758"/>
      <c r="F403" s="758"/>
      <c r="G403" s="758"/>
      <c r="H403" s="758"/>
      <c r="I403" s="758"/>
      <c r="J403" s="758"/>
      <c r="K403" s="758"/>
      <c r="L403" s="758"/>
      <c r="M403" s="758"/>
    </row>
    <row r="404" spans="1:13" ht="15.75" customHeight="1">
      <c r="A404" s="1002"/>
      <c r="B404" s="1003"/>
      <c r="C404" s="1004"/>
      <c r="D404" s="758"/>
      <c r="E404" s="758"/>
      <c r="F404" s="758"/>
      <c r="G404" s="758"/>
      <c r="H404" s="758"/>
      <c r="I404" s="758"/>
      <c r="J404" s="758"/>
      <c r="K404" s="758"/>
      <c r="L404" s="758"/>
      <c r="M404" s="758"/>
    </row>
    <row r="405" spans="1:13" ht="15.75" customHeight="1">
      <c r="A405" s="1002"/>
      <c r="B405" s="1003"/>
      <c r="C405" s="1004"/>
      <c r="D405" s="758"/>
      <c r="E405" s="758"/>
      <c r="F405" s="758"/>
      <c r="G405" s="758"/>
      <c r="H405" s="758"/>
      <c r="I405" s="758"/>
      <c r="J405" s="758"/>
      <c r="K405" s="758"/>
      <c r="L405" s="758"/>
      <c r="M405" s="758"/>
    </row>
    <row r="406" spans="1:13" ht="15.75" customHeight="1">
      <c r="A406" s="1002"/>
      <c r="B406" s="1003"/>
      <c r="C406" s="1004"/>
      <c r="D406" s="758"/>
      <c r="E406" s="758"/>
      <c r="F406" s="758"/>
      <c r="G406" s="758"/>
      <c r="H406" s="758"/>
      <c r="I406" s="758"/>
      <c r="J406" s="758"/>
      <c r="K406" s="758"/>
      <c r="L406" s="758"/>
      <c r="M406" s="758"/>
    </row>
    <row r="407" spans="1:13" ht="15.75" customHeight="1">
      <c r="A407" s="1002"/>
      <c r="B407" s="1003"/>
      <c r="C407" s="1004"/>
      <c r="D407" s="758"/>
      <c r="E407" s="758"/>
      <c r="F407" s="758"/>
      <c r="G407" s="758"/>
      <c r="H407" s="758"/>
      <c r="I407" s="758"/>
      <c r="J407" s="758"/>
      <c r="K407" s="758"/>
      <c r="L407" s="758"/>
      <c r="M407" s="758"/>
    </row>
    <row r="408" spans="1:13" ht="15.75" customHeight="1">
      <c r="A408" s="1002"/>
      <c r="B408" s="1003"/>
      <c r="C408" s="1004"/>
      <c r="D408" s="758"/>
      <c r="E408" s="758"/>
      <c r="F408" s="758"/>
      <c r="G408" s="758"/>
      <c r="H408" s="758"/>
      <c r="I408" s="758"/>
      <c r="J408" s="758"/>
      <c r="K408" s="758"/>
      <c r="L408" s="758"/>
      <c r="M408" s="758"/>
    </row>
    <row r="409" spans="1:13" ht="15.75" customHeight="1">
      <c r="A409" s="1002"/>
      <c r="B409" s="1003"/>
      <c r="C409" s="1004"/>
      <c r="D409" s="758"/>
      <c r="E409" s="758"/>
      <c r="F409" s="758"/>
      <c r="G409" s="758"/>
      <c r="H409" s="758"/>
      <c r="I409" s="758"/>
      <c r="J409" s="758"/>
      <c r="K409" s="758"/>
      <c r="L409" s="758"/>
      <c r="M409" s="758"/>
    </row>
    <row r="410" spans="1:13" ht="15.75" customHeight="1">
      <c r="A410" s="1002"/>
      <c r="B410" s="1003"/>
      <c r="C410" s="1004"/>
      <c r="D410" s="758"/>
      <c r="E410" s="758"/>
      <c r="F410" s="758"/>
      <c r="G410" s="758"/>
      <c r="H410" s="758"/>
      <c r="I410" s="758"/>
      <c r="J410" s="758"/>
      <c r="K410" s="758"/>
      <c r="L410" s="758"/>
      <c r="M410" s="758"/>
    </row>
    <row r="411" spans="1:13" ht="15.75" customHeight="1">
      <c r="A411" s="1002"/>
      <c r="B411" s="1003"/>
      <c r="C411" s="1004"/>
      <c r="D411" s="758"/>
      <c r="E411" s="758"/>
      <c r="F411" s="758"/>
      <c r="G411" s="758"/>
      <c r="H411" s="758"/>
      <c r="I411" s="758"/>
      <c r="J411" s="758"/>
      <c r="K411" s="758"/>
      <c r="L411" s="758"/>
      <c r="M411" s="758"/>
    </row>
    <row r="412" spans="1:13" ht="15.75" customHeight="1">
      <c r="A412" s="1002"/>
      <c r="B412" s="1003"/>
      <c r="C412" s="1004"/>
      <c r="D412" s="758"/>
      <c r="E412" s="758"/>
      <c r="F412" s="758"/>
      <c r="G412" s="758"/>
      <c r="H412" s="758"/>
      <c r="I412" s="758"/>
      <c r="J412" s="758"/>
      <c r="K412" s="758"/>
      <c r="L412" s="758"/>
      <c r="M412" s="758"/>
    </row>
    <row r="413" spans="1:13" ht="15.75" customHeight="1">
      <c r="A413" s="1002"/>
      <c r="B413" s="1003"/>
      <c r="C413" s="1004"/>
      <c r="D413" s="758"/>
      <c r="E413" s="758"/>
      <c r="F413" s="758"/>
      <c r="G413" s="758"/>
      <c r="H413" s="758"/>
      <c r="I413" s="758"/>
      <c r="J413" s="758"/>
      <c r="K413" s="758"/>
      <c r="L413" s="758"/>
      <c r="M413" s="758"/>
    </row>
    <row r="414" spans="1:13" ht="15.75" customHeight="1">
      <c r="A414" s="1002"/>
      <c r="B414" s="1003"/>
      <c r="C414" s="1004"/>
      <c r="D414" s="758"/>
      <c r="E414" s="758"/>
      <c r="F414" s="758"/>
      <c r="G414" s="758"/>
      <c r="H414" s="758"/>
      <c r="I414" s="758"/>
      <c r="J414" s="758"/>
      <c r="K414" s="758"/>
      <c r="L414" s="758"/>
      <c r="M414" s="758"/>
    </row>
    <row r="415" spans="1:13" ht="15.75" customHeight="1">
      <c r="A415" s="1002"/>
      <c r="B415" s="1003"/>
      <c r="C415" s="1004"/>
      <c r="D415" s="758"/>
      <c r="E415" s="758"/>
      <c r="F415" s="758"/>
      <c r="G415" s="758"/>
      <c r="H415" s="758"/>
      <c r="I415" s="758"/>
      <c r="J415" s="758"/>
      <c r="K415" s="758"/>
      <c r="L415" s="758"/>
      <c r="M415" s="758"/>
    </row>
    <row r="416" spans="1:13" ht="15.75" customHeight="1">
      <c r="A416" s="1002"/>
      <c r="B416" s="1003"/>
      <c r="C416" s="1004"/>
      <c r="D416" s="758"/>
      <c r="E416" s="758"/>
      <c r="F416" s="758"/>
      <c r="G416" s="758"/>
      <c r="H416" s="758"/>
      <c r="I416" s="758"/>
      <c r="J416" s="758"/>
      <c r="K416" s="758"/>
      <c r="L416" s="758"/>
      <c r="M416" s="758"/>
    </row>
    <row r="417" spans="1:13" ht="15.75" customHeight="1">
      <c r="A417" s="1002"/>
      <c r="B417" s="1003"/>
      <c r="C417" s="1004"/>
      <c r="D417" s="758"/>
      <c r="E417" s="758"/>
      <c r="F417" s="758"/>
      <c r="G417" s="758"/>
      <c r="H417" s="758"/>
      <c r="I417" s="758"/>
      <c r="J417" s="758"/>
      <c r="K417" s="758"/>
      <c r="L417" s="758"/>
      <c r="M417" s="758"/>
    </row>
    <row r="418" spans="1:13" ht="15.75" customHeight="1">
      <c r="A418" s="1002"/>
      <c r="B418" s="1003"/>
      <c r="C418" s="1004"/>
      <c r="D418" s="758"/>
      <c r="E418" s="758"/>
      <c r="F418" s="758"/>
      <c r="G418" s="758"/>
      <c r="H418" s="758"/>
      <c r="I418" s="758"/>
      <c r="J418" s="758"/>
      <c r="K418" s="758"/>
      <c r="L418" s="758"/>
      <c r="M418" s="758"/>
    </row>
    <row r="419" spans="1:13" ht="15.75" customHeight="1">
      <c r="A419" s="1002"/>
      <c r="B419" s="1003"/>
      <c r="C419" s="1004"/>
      <c r="D419" s="758"/>
      <c r="E419" s="758"/>
      <c r="F419" s="758"/>
      <c r="G419" s="758"/>
      <c r="H419" s="758"/>
      <c r="I419" s="758"/>
      <c r="J419" s="758"/>
      <c r="K419" s="758"/>
      <c r="L419" s="758"/>
      <c r="M419" s="758"/>
    </row>
    <row r="420" spans="1:13" ht="15.75" customHeight="1">
      <c r="A420" s="1002"/>
      <c r="B420" s="1003"/>
      <c r="C420" s="1004"/>
      <c r="D420" s="758"/>
      <c r="E420" s="758"/>
      <c r="F420" s="758"/>
      <c r="G420" s="758"/>
      <c r="H420" s="758"/>
      <c r="I420" s="758"/>
      <c r="J420" s="758"/>
      <c r="K420" s="758"/>
      <c r="L420" s="758"/>
      <c r="M420" s="758"/>
    </row>
    <row r="421" spans="1:13" ht="15.75" customHeight="1">
      <c r="A421" s="1002"/>
      <c r="B421" s="1003"/>
      <c r="C421" s="1004"/>
      <c r="D421" s="758"/>
      <c r="E421" s="758"/>
      <c r="F421" s="758"/>
      <c r="G421" s="758"/>
      <c r="H421" s="758"/>
      <c r="I421" s="758"/>
      <c r="J421" s="758"/>
      <c r="K421" s="758"/>
      <c r="L421" s="758"/>
      <c r="M421" s="758"/>
    </row>
    <row r="422" spans="1:13" ht="15.75" customHeight="1">
      <c r="A422" s="1002"/>
      <c r="B422" s="1003"/>
      <c r="C422" s="1004"/>
      <c r="D422" s="758"/>
      <c r="E422" s="758"/>
      <c r="F422" s="758"/>
      <c r="G422" s="758"/>
      <c r="H422" s="758"/>
      <c r="I422" s="758"/>
      <c r="J422" s="758"/>
      <c r="K422" s="758"/>
      <c r="L422" s="758"/>
      <c r="M422" s="758"/>
    </row>
    <row r="423" spans="1:13" ht="15.75" customHeight="1">
      <c r="A423" s="1002"/>
      <c r="B423" s="1003"/>
      <c r="C423" s="1004"/>
      <c r="D423" s="758"/>
      <c r="E423" s="758"/>
      <c r="F423" s="758"/>
      <c r="G423" s="758"/>
      <c r="H423" s="758"/>
      <c r="I423" s="758"/>
      <c r="J423" s="758"/>
      <c r="K423" s="758"/>
      <c r="L423" s="758"/>
      <c r="M423" s="758"/>
    </row>
    <row r="424" spans="1:13" ht="15.75" customHeight="1">
      <c r="A424" s="1002"/>
      <c r="B424" s="1003"/>
      <c r="C424" s="1004"/>
      <c r="D424" s="758"/>
      <c r="E424" s="758"/>
      <c r="F424" s="758"/>
      <c r="G424" s="758"/>
      <c r="H424" s="758"/>
      <c r="I424" s="758"/>
      <c r="J424" s="758"/>
      <c r="K424" s="758"/>
      <c r="L424" s="758"/>
      <c r="M424" s="758"/>
    </row>
    <row r="425" spans="1:13" ht="15.75" customHeight="1">
      <c r="A425" s="1002"/>
      <c r="B425" s="1003"/>
      <c r="C425" s="1004"/>
      <c r="D425" s="758"/>
      <c r="E425" s="758"/>
      <c r="F425" s="758"/>
      <c r="G425" s="758"/>
      <c r="H425" s="758"/>
      <c r="I425" s="758"/>
      <c r="J425" s="758"/>
      <c r="K425" s="758"/>
      <c r="L425" s="758"/>
      <c r="M425" s="758"/>
    </row>
    <row r="426" spans="1:13" ht="15.75" customHeight="1">
      <c r="A426" s="1002"/>
      <c r="B426" s="1003"/>
      <c r="C426" s="1004"/>
      <c r="D426" s="758"/>
      <c r="E426" s="758"/>
      <c r="F426" s="758"/>
      <c r="G426" s="758"/>
      <c r="H426" s="758"/>
      <c r="I426" s="758"/>
      <c r="J426" s="758"/>
      <c r="K426" s="758"/>
      <c r="L426" s="758"/>
      <c r="M426" s="758"/>
    </row>
    <row r="427" spans="1:13" ht="15.75" customHeight="1">
      <c r="A427" s="1002"/>
      <c r="B427" s="1003"/>
      <c r="C427" s="1004"/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</row>
    <row r="428" spans="1:13" ht="15.75" customHeight="1">
      <c r="A428" s="1002"/>
      <c r="B428" s="1003"/>
      <c r="C428" s="1004"/>
      <c r="D428" s="758"/>
      <c r="E428" s="758"/>
      <c r="F428" s="758"/>
      <c r="G428" s="758"/>
      <c r="H428" s="758"/>
      <c r="I428" s="758"/>
      <c r="J428" s="758"/>
      <c r="K428" s="758"/>
      <c r="L428" s="758"/>
      <c r="M428" s="758"/>
    </row>
    <row r="429" spans="1:13" ht="15.75" customHeight="1">
      <c r="A429" s="1002"/>
      <c r="B429" s="1003"/>
      <c r="C429" s="1004"/>
      <c r="D429" s="758"/>
      <c r="E429" s="758"/>
      <c r="F429" s="758"/>
      <c r="G429" s="758"/>
      <c r="H429" s="758"/>
      <c r="I429" s="758"/>
      <c r="J429" s="758"/>
      <c r="K429" s="758"/>
      <c r="L429" s="758"/>
      <c r="M429" s="758"/>
    </row>
    <row r="430" spans="1:13" ht="15.75" customHeight="1">
      <c r="A430" s="1002"/>
      <c r="B430" s="1003"/>
      <c r="C430" s="1004"/>
      <c r="D430" s="758"/>
      <c r="E430" s="758"/>
      <c r="F430" s="758"/>
      <c r="G430" s="758"/>
      <c r="H430" s="758"/>
      <c r="I430" s="758"/>
      <c r="J430" s="758"/>
      <c r="K430" s="758"/>
      <c r="L430" s="758"/>
      <c r="M430" s="758"/>
    </row>
    <row r="431" spans="1:13" ht="15.75" customHeight="1">
      <c r="A431" s="1002"/>
      <c r="B431" s="1003"/>
      <c r="C431" s="1004"/>
      <c r="D431" s="758"/>
      <c r="E431" s="758"/>
      <c r="F431" s="758"/>
      <c r="G431" s="758"/>
      <c r="H431" s="758"/>
      <c r="I431" s="758"/>
      <c r="J431" s="758"/>
      <c r="K431" s="758"/>
      <c r="L431" s="758"/>
      <c r="M431" s="758"/>
    </row>
    <row r="432" spans="1:13" ht="15.75" customHeight="1">
      <c r="A432" s="1002"/>
      <c r="B432" s="1003"/>
      <c r="C432" s="1004"/>
      <c r="D432" s="758"/>
      <c r="E432" s="758"/>
      <c r="F432" s="758"/>
      <c r="G432" s="758"/>
      <c r="H432" s="758"/>
      <c r="I432" s="758"/>
      <c r="J432" s="758"/>
      <c r="K432" s="758"/>
      <c r="L432" s="758"/>
      <c r="M432" s="758"/>
    </row>
    <row r="433" spans="1:13" ht="15.75" customHeight="1">
      <c r="A433" s="1002"/>
      <c r="B433" s="1003"/>
      <c r="C433" s="1004"/>
      <c r="D433" s="758"/>
      <c r="E433" s="758"/>
      <c r="F433" s="758"/>
      <c r="G433" s="758"/>
      <c r="H433" s="758"/>
      <c r="I433" s="758"/>
      <c r="J433" s="758"/>
      <c r="K433" s="758"/>
      <c r="L433" s="758"/>
      <c r="M433" s="758"/>
    </row>
    <row r="434" spans="1:13" ht="15.75" customHeight="1">
      <c r="A434" s="1002"/>
      <c r="B434" s="1003"/>
      <c r="C434" s="1004"/>
      <c r="D434" s="758"/>
      <c r="E434" s="758"/>
      <c r="F434" s="758"/>
      <c r="G434" s="758"/>
      <c r="H434" s="758"/>
      <c r="I434" s="758"/>
      <c r="J434" s="758"/>
      <c r="K434" s="758"/>
      <c r="L434" s="758"/>
      <c r="M434" s="758"/>
    </row>
    <row r="435" spans="1:13" ht="15.75" customHeight="1">
      <c r="A435" s="1002"/>
      <c r="B435" s="1003"/>
      <c r="C435" s="1004"/>
      <c r="D435" s="758"/>
      <c r="E435" s="758"/>
      <c r="F435" s="758"/>
      <c r="G435" s="758"/>
      <c r="H435" s="758"/>
      <c r="I435" s="758"/>
      <c r="J435" s="758"/>
      <c r="K435" s="758"/>
      <c r="L435" s="758"/>
      <c r="M435" s="758"/>
    </row>
    <row r="436" spans="1:13" ht="15.75" customHeight="1">
      <c r="A436" s="1002"/>
      <c r="B436" s="1003"/>
      <c r="C436" s="1004"/>
      <c r="D436" s="758"/>
      <c r="E436" s="758"/>
      <c r="F436" s="758"/>
      <c r="G436" s="758"/>
      <c r="H436" s="758"/>
      <c r="I436" s="758"/>
      <c r="J436" s="758"/>
      <c r="K436" s="758"/>
      <c r="L436" s="758"/>
      <c r="M436" s="758"/>
    </row>
    <row r="437" spans="1:13" ht="15.75" customHeight="1">
      <c r="A437" s="1002"/>
      <c r="B437" s="1003"/>
      <c r="C437" s="1004"/>
      <c r="D437" s="758"/>
      <c r="E437" s="758"/>
      <c r="F437" s="758"/>
      <c r="G437" s="758"/>
      <c r="H437" s="758"/>
      <c r="I437" s="758"/>
      <c r="J437" s="758"/>
      <c r="K437" s="758"/>
      <c r="L437" s="758"/>
      <c r="M437" s="758"/>
    </row>
    <row r="438" spans="1:13" ht="15.75" customHeight="1">
      <c r="A438" s="1002"/>
      <c r="B438" s="1003"/>
      <c r="C438" s="1004"/>
      <c r="D438" s="758"/>
      <c r="E438" s="758"/>
      <c r="F438" s="758"/>
      <c r="G438" s="758"/>
      <c r="H438" s="758"/>
      <c r="I438" s="758"/>
      <c r="J438" s="758"/>
      <c r="K438" s="758"/>
      <c r="L438" s="758"/>
      <c r="M438" s="758"/>
    </row>
    <row r="439" spans="1:13" ht="15.75" customHeight="1">
      <c r="A439" s="1002"/>
      <c r="B439" s="1003"/>
      <c r="C439" s="1004"/>
      <c r="D439" s="758"/>
      <c r="E439" s="758"/>
      <c r="F439" s="758"/>
      <c r="G439" s="758"/>
      <c r="H439" s="758"/>
      <c r="I439" s="758"/>
      <c r="J439" s="758"/>
      <c r="K439" s="758"/>
      <c r="L439" s="758"/>
      <c r="M439" s="758"/>
    </row>
    <row r="440" spans="1:13" ht="15.75" customHeight="1">
      <c r="A440" s="1002"/>
      <c r="B440" s="1003"/>
      <c r="C440" s="1004"/>
      <c r="D440" s="758"/>
      <c r="E440" s="758"/>
      <c r="F440" s="758"/>
      <c r="G440" s="758"/>
      <c r="H440" s="758"/>
      <c r="I440" s="758"/>
      <c r="J440" s="758"/>
      <c r="K440" s="758"/>
      <c r="L440" s="758"/>
      <c r="M440" s="758"/>
    </row>
    <row r="441" spans="1:13" ht="15.75" customHeight="1">
      <c r="A441" s="1002"/>
      <c r="B441" s="1003"/>
      <c r="C441" s="1004"/>
      <c r="D441" s="758"/>
      <c r="E441" s="758"/>
      <c r="F441" s="758"/>
      <c r="G441" s="758"/>
      <c r="H441" s="758"/>
      <c r="I441" s="758"/>
      <c r="J441" s="758"/>
      <c r="K441" s="758"/>
      <c r="L441" s="758"/>
      <c r="M441" s="758"/>
    </row>
    <row r="442" spans="1:13" ht="15.75" customHeight="1">
      <c r="A442" s="1002"/>
      <c r="B442" s="1003"/>
      <c r="C442" s="1004"/>
      <c r="D442" s="758"/>
      <c r="E442" s="758"/>
      <c r="F442" s="758"/>
      <c r="G442" s="758"/>
      <c r="H442" s="758"/>
      <c r="I442" s="758"/>
      <c r="J442" s="758"/>
      <c r="K442" s="758"/>
      <c r="L442" s="758"/>
      <c r="M442" s="758"/>
    </row>
    <row r="443" spans="1:13" ht="15.75" customHeight="1">
      <c r="A443" s="1002"/>
      <c r="B443" s="1003"/>
      <c r="C443" s="1004"/>
      <c r="D443" s="758"/>
      <c r="E443" s="758"/>
      <c r="F443" s="758"/>
      <c r="G443" s="758"/>
      <c r="H443" s="758"/>
      <c r="I443" s="758"/>
      <c r="J443" s="758"/>
      <c r="K443" s="758"/>
      <c r="L443" s="758"/>
      <c r="M443" s="758"/>
    </row>
    <row r="444" spans="1:13" ht="15.75" customHeight="1">
      <c r="A444" s="1002"/>
      <c r="B444" s="1003"/>
      <c r="C444" s="1004"/>
      <c r="D444" s="758"/>
      <c r="E444" s="758"/>
      <c r="F444" s="758"/>
      <c r="G444" s="758"/>
      <c r="H444" s="758"/>
      <c r="I444" s="758"/>
      <c r="J444" s="758"/>
      <c r="K444" s="758"/>
      <c r="L444" s="758"/>
      <c r="M444" s="758"/>
    </row>
    <row r="445" spans="1:13" ht="15.75" customHeight="1">
      <c r="A445" s="1002"/>
      <c r="B445" s="1003"/>
      <c r="C445" s="1004"/>
      <c r="D445" s="758"/>
      <c r="E445" s="758"/>
      <c r="F445" s="758"/>
      <c r="G445" s="758"/>
      <c r="H445" s="758"/>
      <c r="I445" s="758"/>
      <c r="J445" s="758"/>
      <c r="K445" s="758"/>
      <c r="L445" s="758"/>
      <c r="M445" s="758"/>
    </row>
    <row r="446" spans="1:13" ht="15.75" customHeight="1">
      <c r="A446" s="1002"/>
      <c r="B446" s="1003"/>
      <c r="C446" s="1004"/>
      <c r="D446" s="758"/>
      <c r="E446" s="758"/>
      <c r="F446" s="758"/>
      <c r="G446" s="758"/>
      <c r="H446" s="758"/>
      <c r="I446" s="758"/>
      <c r="J446" s="758"/>
      <c r="K446" s="758"/>
      <c r="L446" s="758"/>
      <c r="M446" s="758"/>
    </row>
    <row r="447" spans="1:13" ht="15.75" customHeight="1">
      <c r="A447" s="1002"/>
      <c r="B447" s="1003"/>
      <c r="C447" s="1004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</row>
    <row r="448" spans="1:13" ht="15.75" customHeight="1">
      <c r="A448" s="1002"/>
      <c r="B448" s="1003"/>
      <c r="C448" s="1004"/>
      <c r="D448" s="758"/>
      <c r="E448" s="758"/>
      <c r="F448" s="758"/>
      <c r="G448" s="758"/>
      <c r="H448" s="758"/>
      <c r="I448" s="758"/>
      <c r="J448" s="758"/>
      <c r="K448" s="758"/>
      <c r="L448" s="758"/>
      <c r="M448" s="758"/>
    </row>
    <row r="449" spans="1:13" ht="15.75" customHeight="1">
      <c r="A449" s="1002"/>
      <c r="B449" s="1003"/>
      <c r="C449" s="1004"/>
      <c r="D449" s="758"/>
      <c r="E449" s="758"/>
      <c r="F449" s="758"/>
      <c r="G449" s="758"/>
      <c r="H449" s="758"/>
      <c r="I449" s="758"/>
      <c r="J449" s="758"/>
      <c r="K449" s="758"/>
      <c r="L449" s="758"/>
      <c r="M449" s="758"/>
    </row>
    <row r="450" spans="1:13" ht="15.75" customHeight="1">
      <c r="A450" s="1002"/>
      <c r="B450" s="1003"/>
      <c r="C450" s="1004"/>
      <c r="D450" s="758"/>
      <c r="E450" s="758"/>
      <c r="F450" s="758"/>
      <c r="G450" s="758"/>
      <c r="H450" s="758"/>
      <c r="I450" s="758"/>
      <c r="J450" s="758"/>
      <c r="K450" s="758"/>
      <c r="L450" s="758"/>
      <c r="M450" s="758"/>
    </row>
    <row r="451" spans="1:13" ht="15.75" customHeight="1">
      <c r="A451" s="1002"/>
      <c r="B451" s="1003"/>
      <c r="C451" s="1004"/>
      <c r="D451" s="758"/>
      <c r="E451" s="758"/>
      <c r="F451" s="758"/>
      <c r="G451" s="758"/>
      <c r="H451" s="758"/>
      <c r="I451" s="758"/>
      <c r="J451" s="758"/>
      <c r="K451" s="758"/>
      <c r="L451" s="758"/>
      <c r="M451" s="758"/>
    </row>
    <row r="452" spans="1:13" ht="15.75" customHeight="1">
      <c r="A452" s="1002"/>
      <c r="B452" s="1003"/>
      <c r="C452" s="1004"/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</row>
    <row r="453" spans="1:13" ht="15.75" customHeight="1">
      <c r="A453" s="1002"/>
      <c r="B453" s="1003"/>
      <c r="C453" s="1004"/>
      <c r="D453" s="758"/>
      <c r="E453" s="758"/>
      <c r="F453" s="758"/>
      <c r="G453" s="758"/>
      <c r="H453" s="758"/>
      <c r="I453" s="758"/>
      <c r="J453" s="758"/>
      <c r="K453" s="758"/>
      <c r="L453" s="758"/>
      <c r="M453" s="758"/>
    </row>
    <row r="454" spans="1:13" ht="15.75" customHeight="1">
      <c r="A454" s="1002"/>
      <c r="B454" s="1003"/>
      <c r="C454" s="1004"/>
      <c r="D454" s="758"/>
      <c r="E454" s="758"/>
      <c r="F454" s="758"/>
      <c r="G454" s="758"/>
      <c r="H454" s="758"/>
      <c r="I454" s="758"/>
      <c r="J454" s="758"/>
      <c r="K454" s="758"/>
      <c r="L454" s="758"/>
      <c r="M454" s="758"/>
    </row>
    <row r="455" spans="1:13" ht="15.75" customHeight="1">
      <c r="A455" s="1002"/>
      <c r="B455" s="1003"/>
      <c r="C455" s="1004"/>
      <c r="D455" s="758"/>
      <c r="E455" s="758"/>
      <c r="F455" s="758"/>
      <c r="G455" s="758"/>
      <c r="H455" s="758"/>
      <c r="I455" s="758"/>
      <c r="J455" s="758"/>
      <c r="K455" s="758"/>
      <c r="L455" s="758"/>
      <c r="M455" s="758"/>
    </row>
    <row r="456" spans="1:13" ht="15.75" customHeight="1">
      <c r="A456" s="1002"/>
      <c r="B456" s="1003"/>
      <c r="C456" s="1004"/>
      <c r="D456" s="758"/>
      <c r="E456" s="758"/>
      <c r="F456" s="758"/>
      <c r="G456" s="758"/>
      <c r="H456" s="758"/>
      <c r="I456" s="758"/>
      <c r="J456" s="758"/>
      <c r="K456" s="758"/>
      <c r="L456" s="758"/>
      <c r="M456" s="758"/>
    </row>
    <row r="457" spans="1:13" ht="15.75" customHeight="1">
      <c r="A457" s="1002"/>
      <c r="B457" s="1003"/>
      <c r="C457" s="1004"/>
      <c r="D457" s="758"/>
      <c r="E457" s="758"/>
      <c r="F457" s="758"/>
      <c r="G457" s="758"/>
      <c r="H457" s="758"/>
      <c r="I457" s="758"/>
      <c r="J457" s="758"/>
      <c r="K457" s="758"/>
      <c r="L457" s="758"/>
      <c r="M457" s="758"/>
    </row>
    <row r="458" spans="1:13" ht="15.75" customHeight="1">
      <c r="A458" s="1002"/>
      <c r="B458" s="1003"/>
      <c r="C458" s="1004"/>
      <c r="D458" s="758"/>
      <c r="E458" s="758"/>
      <c r="F458" s="758"/>
      <c r="G458" s="758"/>
      <c r="H458" s="758"/>
      <c r="I458" s="758"/>
      <c r="J458" s="758"/>
      <c r="K458" s="758"/>
      <c r="L458" s="758"/>
      <c r="M458" s="758"/>
    </row>
    <row r="459" spans="1:13" ht="15.75" customHeight="1">
      <c r="A459" s="1002"/>
      <c r="B459" s="1003"/>
      <c r="C459" s="1004"/>
      <c r="D459" s="758"/>
      <c r="E459" s="758"/>
      <c r="F459" s="758"/>
      <c r="G459" s="758"/>
      <c r="H459" s="758"/>
      <c r="I459" s="758"/>
      <c r="J459" s="758"/>
      <c r="K459" s="758"/>
      <c r="L459" s="758"/>
      <c r="M459" s="758"/>
    </row>
    <row r="460" spans="1:13" ht="15.75" customHeight="1">
      <c r="A460" s="1002"/>
      <c r="B460" s="1003"/>
      <c r="C460" s="1004"/>
      <c r="D460" s="758"/>
      <c r="E460" s="758"/>
      <c r="F460" s="758"/>
      <c r="G460" s="758"/>
      <c r="H460" s="758"/>
      <c r="I460" s="758"/>
      <c r="J460" s="758"/>
      <c r="K460" s="758"/>
      <c r="L460" s="758"/>
      <c r="M460" s="758"/>
    </row>
    <row r="461" spans="1:13" ht="15.75" customHeight="1">
      <c r="A461" s="1002"/>
      <c r="B461" s="1003"/>
      <c r="C461" s="1004"/>
      <c r="D461" s="758"/>
      <c r="E461" s="758"/>
      <c r="F461" s="758"/>
      <c r="G461" s="758"/>
      <c r="H461" s="758"/>
      <c r="I461" s="758"/>
      <c r="J461" s="758"/>
      <c r="K461" s="758"/>
      <c r="L461" s="758"/>
      <c r="M461" s="758"/>
    </row>
    <row r="462" spans="1:13" ht="15.75" customHeight="1">
      <c r="A462" s="1002"/>
      <c r="B462" s="1003"/>
      <c r="C462" s="1004"/>
      <c r="D462" s="758"/>
      <c r="E462" s="758"/>
      <c r="F462" s="758"/>
      <c r="G462" s="758"/>
      <c r="H462" s="758"/>
      <c r="I462" s="758"/>
      <c r="J462" s="758"/>
      <c r="K462" s="758"/>
      <c r="L462" s="758"/>
      <c r="M462" s="758"/>
    </row>
    <row r="463" spans="1:13" ht="15.75" customHeight="1">
      <c r="A463" s="1002"/>
      <c r="B463" s="1003"/>
      <c r="C463" s="1004"/>
      <c r="D463" s="758"/>
      <c r="E463" s="758"/>
      <c r="F463" s="758"/>
      <c r="G463" s="758"/>
      <c r="H463" s="758"/>
      <c r="I463" s="758"/>
      <c r="J463" s="758"/>
      <c r="K463" s="758"/>
      <c r="L463" s="758"/>
      <c r="M463" s="758"/>
    </row>
    <row r="464" spans="1:13" ht="15.75" customHeight="1">
      <c r="A464" s="1002"/>
      <c r="B464" s="1003"/>
      <c r="C464" s="1004"/>
      <c r="D464" s="758"/>
      <c r="E464" s="758"/>
      <c r="F464" s="758"/>
      <c r="G464" s="758"/>
      <c r="H464" s="758"/>
      <c r="I464" s="758"/>
      <c r="J464" s="758"/>
      <c r="K464" s="758"/>
      <c r="L464" s="758"/>
      <c r="M464" s="758"/>
    </row>
    <row r="465" spans="1:13" ht="15.75" customHeight="1">
      <c r="A465" s="1002"/>
      <c r="B465" s="1003"/>
      <c r="C465" s="1004"/>
      <c r="D465" s="758"/>
      <c r="E465" s="758"/>
      <c r="F465" s="758"/>
      <c r="G465" s="758"/>
      <c r="H465" s="758"/>
      <c r="I465" s="758"/>
      <c r="J465" s="758"/>
      <c r="K465" s="758"/>
      <c r="L465" s="758"/>
      <c r="M465" s="758"/>
    </row>
    <row r="466" spans="1:13" ht="15.75" customHeight="1">
      <c r="A466" s="1002"/>
      <c r="B466" s="1003"/>
      <c r="C466" s="1004"/>
      <c r="D466" s="758"/>
      <c r="E466" s="758"/>
      <c r="F466" s="758"/>
      <c r="G466" s="758"/>
      <c r="H466" s="758"/>
      <c r="I466" s="758"/>
      <c r="J466" s="758"/>
      <c r="K466" s="758"/>
      <c r="L466" s="758"/>
      <c r="M466" s="758"/>
    </row>
    <row r="467" spans="1:13" ht="15.75" customHeight="1">
      <c r="A467" s="1002"/>
      <c r="B467" s="1003"/>
      <c r="C467" s="1004"/>
      <c r="D467" s="758"/>
      <c r="E467" s="758"/>
      <c r="F467" s="758"/>
      <c r="G467" s="758"/>
      <c r="H467" s="758"/>
      <c r="I467" s="758"/>
      <c r="J467" s="758"/>
      <c r="K467" s="758"/>
      <c r="L467" s="758"/>
      <c r="M467" s="758"/>
    </row>
    <row r="468" spans="1:13" ht="15.75" customHeight="1">
      <c r="A468" s="1002"/>
      <c r="B468" s="1003"/>
      <c r="C468" s="1004"/>
      <c r="D468" s="758"/>
      <c r="E468" s="758"/>
      <c r="F468" s="758"/>
      <c r="G468" s="758"/>
      <c r="H468" s="758"/>
      <c r="I468" s="758"/>
      <c r="J468" s="758"/>
      <c r="K468" s="758"/>
      <c r="L468" s="758"/>
      <c r="M468" s="758"/>
    </row>
    <row r="469" spans="1:13" ht="15.75" customHeight="1">
      <c r="A469" s="1002"/>
      <c r="B469" s="1003"/>
      <c r="C469" s="1004"/>
      <c r="D469" s="758"/>
      <c r="E469" s="758"/>
      <c r="F469" s="758"/>
      <c r="G469" s="758"/>
      <c r="H469" s="758"/>
      <c r="I469" s="758"/>
      <c r="J469" s="758"/>
      <c r="K469" s="758"/>
      <c r="L469" s="758"/>
      <c r="M469" s="758"/>
    </row>
    <row r="470" spans="1:13" ht="15.75" customHeight="1">
      <c r="A470" s="1002"/>
      <c r="B470" s="1003"/>
      <c r="C470" s="1004"/>
      <c r="D470" s="758"/>
      <c r="E470" s="758"/>
      <c r="F470" s="758"/>
      <c r="G470" s="758"/>
      <c r="H470" s="758"/>
      <c r="I470" s="758"/>
      <c r="J470" s="758"/>
      <c r="K470" s="758"/>
      <c r="L470" s="758"/>
      <c r="M470" s="758"/>
    </row>
    <row r="471" spans="1:13" ht="15.75" customHeight="1">
      <c r="A471" s="1002"/>
      <c r="B471" s="1003"/>
      <c r="C471" s="1004"/>
      <c r="D471" s="758"/>
      <c r="E471" s="758"/>
      <c r="F471" s="758"/>
      <c r="G471" s="758"/>
      <c r="H471" s="758"/>
      <c r="I471" s="758"/>
      <c r="J471" s="758"/>
      <c r="K471" s="758"/>
      <c r="L471" s="758"/>
      <c r="M471" s="758"/>
    </row>
    <row r="472" spans="1:13" ht="15.75" customHeight="1">
      <c r="A472" s="1002"/>
      <c r="B472" s="1003"/>
      <c r="C472" s="1004"/>
      <c r="D472" s="758"/>
      <c r="E472" s="758"/>
      <c r="F472" s="758"/>
      <c r="G472" s="758"/>
      <c r="H472" s="758"/>
      <c r="I472" s="758"/>
      <c r="J472" s="758"/>
      <c r="K472" s="758"/>
      <c r="L472" s="758"/>
      <c r="M472" s="758"/>
    </row>
    <row r="473" spans="1:13" ht="15.75" customHeight="1">
      <c r="A473" s="1002"/>
      <c r="B473" s="1003"/>
      <c r="C473" s="1004"/>
      <c r="D473" s="758"/>
      <c r="E473" s="758"/>
      <c r="F473" s="758"/>
      <c r="G473" s="758"/>
      <c r="H473" s="758"/>
      <c r="I473" s="758"/>
      <c r="J473" s="758"/>
      <c r="K473" s="758"/>
      <c r="L473" s="758"/>
      <c r="M473" s="758"/>
    </row>
    <row r="474" spans="1:13" ht="15.75" customHeight="1">
      <c r="A474" s="1002"/>
      <c r="B474" s="1003"/>
      <c r="C474" s="1004"/>
      <c r="D474" s="758"/>
      <c r="E474" s="758"/>
      <c r="F474" s="758"/>
      <c r="G474" s="758"/>
      <c r="H474" s="758"/>
      <c r="I474" s="758"/>
      <c r="J474" s="758"/>
      <c r="K474" s="758"/>
      <c r="L474" s="758"/>
      <c r="M474" s="758"/>
    </row>
    <row r="475" spans="1:13" ht="15.75" customHeight="1">
      <c r="A475" s="1002"/>
      <c r="B475" s="1003"/>
      <c r="C475" s="1004"/>
      <c r="D475" s="758"/>
      <c r="E475" s="758"/>
      <c r="F475" s="758"/>
      <c r="G475" s="758"/>
      <c r="H475" s="758"/>
      <c r="I475" s="758"/>
      <c r="J475" s="758"/>
      <c r="K475" s="758"/>
      <c r="L475" s="758"/>
      <c r="M475" s="758"/>
    </row>
    <row r="476" spans="1:13" ht="15.75" customHeight="1">
      <c r="A476" s="1002"/>
      <c r="B476" s="1003"/>
      <c r="C476" s="1004"/>
      <c r="D476" s="758"/>
      <c r="E476" s="758"/>
      <c r="F476" s="758"/>
      <c r="G476" s="758"/>
      <c r="H476" s="758"/>
      <c r="I476" s="758"/>
      <c r="J476" s="758"/>
      <c r="K476" s="758"/>
      <c r="L476" s="758"/>
      <c r="M476" s="758"/>
    </row>
    <row r="477" spans="1:13" ht="15.75" customHeight="1">
      <c r="A477" s="1002"/>
      <c r="B477" s="1003"/>
      <c r="C477" s="1004"/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</row>
    <row r="478" spans="1:13" ht="15.75" customHeight="1">
      <c r="A478" s="1002"/>
      <c r="B478" s="1003"/>
      <c r="C478" s="1004"/>
      <c r="D478" s="758"/>
      <c r="E478" s="758"/>
      <c r="F478" s="758"/>
      <c r="G478" s="758"/>
      <c r="H478" s="758"/>
      <c r="I478" s="758"/>
      <c r="J478" s="758"/>
      <c r="K478" s="758"/>
      <c r="L478" s="758"/>
      <c r="M478" s="758"/>
    </row>
    <row r="479" spans="1:13" ht="15.75" customHeight="1">
      <c r="A479" s="1002"/>
      <c r="B479" s="1003"/>
      <c r="C479" s="1004"/>
      <c r="D479" s="758"/>
      <c r="E479" s="758"/>
      <c r="F479" s="758"/>
      <c r="G479" s="758"/>
      <c r="H479" s="758"/>
      <c r="I479" s="758"/>
      <c r="J479" s="758"/>
      <c r="K479" s="758"/>
      <c r="L479" s="758"/>
      <c r="M479" s="758"/>
    </row>
    <row r="480" spans="1:13" ht="15.75" customHeight="1">
      <c r="A480" s="1002"/>
      <c r="B480" s="1003"/>
      <c r="C480" s="1004"/>
      <c r="D480" s="758"/>
      <c r="E480" s="758"/>
      <c r="F480" s="758"/>
      <c r="G480" s="758"/>
      <c r="H480" s="758"/>
      <c r="I480" s="758"/>
      <c r="J480" s="758"/>
      <c r="K480" s="758"/>
      <c r="L480" s="758"/>
      <c r="M480" s="758"/>
    </row>
    <row r="481" spans="1:13" ht="15.75" customHeight="1">
      <c r="A481" s="1002"/>
      <c r="B481" s="1003"/>
      <c r="C481" s="1004"/>
      <c r="D481" s="758"/>
      <c r="E481" s="758"/>
      <c r="F481" s="758"/>
      <c r="G481" s="758"/>
      <c r="H481" s="758"/>
      <c r="I481" s="758"/>
      <c r="J481" s="758"/>
      <c r="K481" s="758"/>
      <c r="L481" s="758"/>
      <c r="M481" s="758"/>
    </row>
    <row r="482" spans="1:13" ht="15.75" customHeight="1">
      <c r="A482" s="1002"/>
      <c r="B482" s="1003"/>
      <c r="C482" s="1004"/>
      <c r="D482" s="758"/>
      <c r="E482" s="758"/>
      <c r="F482" s="758"/>
      <c r="G482" s="758"/>
      <c r="H482" s="758"/>
      <c r="I482" s="758"/>
      <c r="J482" s="758"/>
      <c r="K482" s="758"/>
      <c r="L482" s="758"/>
      <c r="M482" s="758"/>
    </row>
    <row r="483" spans="1:13" ht="15.75" customHeight="1">
      <c r="A483" s="1002"/>
      <c r="B483" s="1003"/>
      <c r="C483" s="1004"/>
      <c r="D483" s="758"/>
      <c r="E483" s="758"/>
      <c r="F483" s="758"/>
      <c r="G483" s="758"/>
      <c r="H483" s="758"/>
      <c r="I483" s="758"/>
      <c r="J483" s="758"/>
      <c r="K483" s="758"/>
      <c r="L483" s="758"/>
      <c r="M483" s="758"/>
    </row>
    <row r="484" spans="1:13" ht="15.75" customHeight="1">
      <c r="A484" s="1002"/>
      <c r="B484" s="1003"/>
      <c r="C484" s="1004"/>
      <c r="D484" s="758"/>
      <c r="E484" s="758"/>
      <c r="F484" s="758"/>
      <c r="G484" s="758"/>
      <c r="H484" s="758"/>
      <c r="I484" s="758"/>
      <c r="J484" s="758"/>
      <c r="K484" s="758"/>
      <c r="L484" s="758"/>
      <c r="M484" s="758"/>
    </row>
    <row r="485" spans="1:13" ht="15.75" customHeight="1">
      <c r="A485" s="1002"/>
      <c r="B485" s="1003"/>
      <c r="C485" s="1004"/>
      <c r="D485" s="758"/>
      <c r="E485" s="758"/>
      <c r="F485" s="758"/>
      <c r="G485" s="758"/>
      <c r="H485" s="758"/>
      <c r="I485" s="758"/>
      <c r="J485" s="758"/>
      <c r="K485" s="758"/>
      <c r="L485" s="758"/>
      <c r="M485" s="758"/>
    </row>
    <row r="486" spans="1:13" ht="15.75" customHeight="1">
      <c r="A486" s="1002"/>
      <c r="B486" s="1003"/>
      <c r="C486" s="1004"/>
      <c r="D486" s="758"/>
      <c r="E486" s="758"/>
      <c r="F486" s="758"/>
      <c r="G486" s="758"/>
      <c r="H486" s="758"/>
      <c r="I486" s="758"/>
      <c r="J486" s="758"/>
      <c r="K486" s="758"/>
      <c r="L486" s="758"/>
      <c r="M486" s="758"/>
    </row>
    <row r="487" spans="1:13" ht="15.75" customHeight="1">
      <c r="A487" s="1002"/>
      <c r="B487" s="1003"/>
      <c r="C487" s="1004"/>
      <c r="D487" s="758"/>
      <c r="E487" s="758"/>
      <c r="F487" s="758"/>
      <c r="G487" s="758"/>
      <c r="H487" s="758"/>
      <c r="I487" s="758"/>
      <c r="J487" s="758"/>
      <c r="K487" s="758"/>
      <c r="L487" s="758"/>
      <c r="M487" s="758"/>
    </row>
    <row r="488" spans="1:13" ht="15.75" customHeight="1">
      <c r="A488" s="1002"/>
      <c r="B488" s="1003"/>
      <c r="C488" s="1004"/>
      <c r="D488" s="758"/>
      <c r="E488" s="758"/>
      <c r="F488" s="758"/>
      <c r="G488" s="758"/>
      <c r="H488" s="758"/>
      <c r="I488" s="758"/>
      <c r="J488" s="758"/>
      <c r="K488" s="758"/>
      <c r="L488" s="758"/>
      <c r="M488" s="758"/>
    </row>
    <row r="489" spans="1:13" ht="15.75" customHeight="1">
      <c r="A489" s="1002"/>
      <c r="B489" s="1003"/>
      <c r="C489" s="1004"/>
      <c r="D489" s="758"/>
      <c r="E489" s="758"/>
      <c r="F489" s="758"/>
      <c r="G489" s="758"/>
      <c r="H489" s="758"/>
      <c r="I489" s="758"/>
      <c r="J489" s="758"/>
      <c r="K489" s="758"/>
      <c r="L489" s="758"/>
      <c r="M489" s="758"/>
    </row>
    <row r="490" spans="1:13" ht="15.75" customHeight="1">
      <c r="A490" s="1002"/>
      <c r="B490" s="1003"/>
      <c r="C490" s="1004"/>
      <c r="D490" s="758"/>
      <c r="E490" s="758"/>
      <c r="F490" s="758"/>
      <c r="G490" s="758"/>
      <c r="H490" s="758"/>
      <c r="I490" s="758"/>
      <c r="J490" s="758"/>
      <c r="K490" s="758"/>
      <c r="L490" s="758"/>
      <c r="M490" s="758"/>
    </row>
    <row r="491" spans="1:13" ht="15.75" customHeight="1">
      <c r="A491" s="1002"/>
      <c r="B491" s="1003"/>
      <c r="C491" s="1004"/>
      <c r="D491" s="758"/>
      <c r="E491" s="758"/>
      <c r="F491" s="758"/>
      <c r="G491" s="758"/>
      <c r="H491" s="758"/>
      <c r="I491" s="758"/>
      <c r="J491" s="758"/>
      <c r="K491" s="758"/>
      <c r="L491" s="758"/>
      <c r="M491" s="758"/>
    </row>
    <row r="492" spans="1:13" ht="15.75" customHeight="1">
      <c r="A492" s="1002"/>
      <c r="B492" s="1003"/>
      <c r="C492" s="1004"/>
      <c r="D492" s="758"/>
      <c r="E492" s="758"/>
      <c r="F492" s="758"/>
      <c r="G492" s="758"/>
      <c r="H492" s="758"/>
      <c r="I492" s="758"/>
      <c r="J492" s="758"/>
      <c r="K492" s="758"/>
      <c r="L492" s="758"/>
      <c r="M492" s="758"/>
    </row>
    <row r="493" spans="1:13" ht="15.75" customHeight="1">
      <c r="A493" s="1002"/>
      <c r="B493" s="1003"/>
      <c r="C493" s="1004"/>
      <c r="D493" s="758"/>
      <c r="E493" s="758"/>
      <c r="F493" s="758"/>
      <c r="G493" s="758"/>
      <c r="H493" s="758"/>
      <c r="I493" s="758"/>
      <c r="J493" s="758"/>
      <c r="K493" s="758"/>
      <c r="L493" s="758"/>
      <c r="M493" s="758"/>
    </row>
    <row r="494" spans="1:13" ht="15.75" customHeight="1">
      <c r="A494" s="1002"/>
      <c r="B494" s="1003"/>
      <c r="C494" s="1004"/>
      <c r="D494" s="758"/>
      <c r="E494" s="758"/>
      <c r="F494" s="758"/>
      <c r="G494" s="758"/>
      <c r="H494" s="758"/>
      <c r="I494" s="758"/>
      <c r="J494" s="758"/>
      <c r="K494" s="758"/>
      <c r="L494" s="758"/>
      <c r="M494" s="758"/>
    </row>
    <row r="495" spans="1:13" ht="15.75" customHeight="1">
      <c r="A495" s="1002"/>
      <c r="B495" s="1003"/>
      <c r="C495" s="1004"/>
      <c r="D495" s="758"/>
      <c r="E495" s="758"/>
      <c r="F495" s="758"/>
      <c r="G495" s="758"/>
      <c r="H495" s="758"/>
      <c r="I495" s="758"/>
      <c r="J495" s="758"/>
      <c r="K495" s="758"/>
      <c r="L495" s="758"/>
      <c r="M495" s="758"/>
    </row>
    <row r="496" spans="1:13" ht="15.75" customHeight="1">
      <c r="A496" s="1002"/>
      <c r="B496" s="1003"/>
      <c r="C496" s="1004"/>
      <c r="D496" s="758"/>
      <c r="E496" s="758"/>
      <c r="F496" s="758"/>
      <c r="G496" s="758"/>
      <c r="H496" s="758"/>
      <c r="I496" s="758"/>
      <c r="J496" s="758"/>
      <c r="K496" s="758"/>
      <c r="L496" s="758"/>
      <c r="M496" s="758"/>
    </row>
    <row r="497" spans="1:13" ht="15.75" customHeight="1">
      <c r="A497" s="1002"/>
      <c r="B497" s="1003"/>
      <c r="C497" s="1004"/>
      <c r="D497" s="758"/>
      <c r="E497" s="758"/>
      <c r="F497" s="758"/>
      <c r="G497" s="758"/>
      <c r="H497" s="758"/>
      <c r="I497" s="758"/>
      <c r="J497" s="758"/>
      <c r="K497" s="758"/>
      <c r="L497" s="758"/>
      <c r="M497" s="758"/>
    </row>
    <row r="498" spans="1:13" ht="15.75" customHeight="1">
      <c r="A498" s="1002"/>
      <c r="B498" s="1003"/>
      <c r="C498" s="1004"/>
      <c r="D498" s="758"/>
      <c r="E498" s="758"/>
      <c r="F498" s="758"/>
      <c r="G498" s="758"/>
      <c r="H498" s="758"/>
      <c r="I498" s="758"/>
      <c r="J498" s="758"/>
      <c r="K498" s="758"/>
      <c r="L498" s="758"/>
      <c r="M498" s="758"/>
    </row>
    <row r="499" spans="1:13" ht="15.75" customHeight="1">
      <c r="A499" s="1002"/>
      <c r="B499" s="1003"/>
      <c r="C499" s="1004"/>
      <c r="D499" s="758"/>
      <c r="E499" s="758"/>
      <c r="F499" s="758"/>
      <c r="G499" s="758"/>
      <c r="H499" s="758"/>
      <c r="I499" s="758"/>
      <c r="J499" s="758"/>
      <c r="K499" s="758"/>
      <c r="L499" s="758"/>
      <c r="M499" s="758"/>
    </row>
    <row r="500" spans="1:13" ht="15.75" customHeight="1">
      <c r="A500" s="1002"/>
      <c r="B500" s="1003"/>
      <c r="C500" s="1004"/>
      <c r="D500" s="758"/>
      <c r="E500" s="758"/>
      <c r="F500" s="758"/>
      <c r="G500" s="758"/>
      <c r="H500" s="758"/>
      <c r="I500" s="758"/>
      <c r="J500" s="758"/>
      <c r="K500" s="758"/>
      <c r="L500" s="758"/>
      <c r="M500" s="758"/>
    </row>
    <row r="501" spans="1:13" ht="15.75" customHeight="1">
      <c r="A501" s="1002"/>
      <c r="B501" s="1003"/>
      <c r="C501" s="1004"/>
      <c r="D501" s="758"/>
      <c r="E501" s="758"/>
      <c r="F501" s="758"/>
      <c r="G501" s="758"/>
      <c r="H501" s="758"/>
      <c r="I501" s="758"/>
      <c r="J501" s="758"/>
      <c r="K501" s="758"/>
      <c r="L501" s="758"/>
      <c r="M501" s="758"/>
    </row>
    <row r="502" spans="1:13" ht="15.75" customHeight="1">
      <c r="A502" s="1002"/>
      <c r="B502" s="1003"/>
      <c r="C502" s="1004"/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</row>
    <row r="503" spans="1:13" ht="15.75" customHeight="1">
      <c r="A503" s="1002"/>
      <c r="B503" s="1003"/>
      <c r="C503" s="1004"/>
      <c r="D503" s="758"/>
      <c r="E503" s="758"/>
      <c r="F503" s="758"/>
      <c r="G503" s="758"/>
      <c r="H503" s="758"/>
      <c r="I503" s="758"/>
      <c r="J503" s="758"/>
      <c r="K503" s="758"/>
      <c r="L503" s="758"/>
      <c r="M503" s="758"/>
    </row>
    <row r="504" spans="1:13" ht="15.75" customHeight="1">
      <c r="A504" s="1002"/>
      <c r="B504" s="1003"/>
      <c r="C504" s="1004"/>
      <c r="D504" s="758"/>
      <c r="E504" s="758"/>
      <c r="F504" s="758"/>
      <c r="G504" s="758"/>
      <c r="H504" s="758"/>
      <c r="I504" s="758"/>
      <c r="J504" s="758"/>
      <c r="K504" s="758"/>
      <c r="L504" s="758"/>
      <c r="M504" s="758"/>
    </row>
    <row r="505" spans="1:13" ht="15.75" customHeight="1">
      <c r="A505" s="1002"/>
      <c r="B505" s="1003"/>
      <c r="C505" s="1004"/>
      <c r="D505" s="758"/>
      <c r="E505" s="758"/>
      <c r="F505" s="758"/>
      <c r="G505" s="758"/>
      <c r="H505" s="758"/>
      <c r="I505" s="758"/>
      <c r="J505" s="758"/>
      <c r="K505" s="758"/>
      <c r="L505" s="758"/>
      <c r="M505" s="758"/>
    </row>
    <row r="506" spans="1:13" ht="15.75" customHeight="1">
      <c r="A506" s="1002"/>
      <c r="B506" s="1003"/>
      <c r="C506" s="1004"/>
      <c r="D506" s="758"/>
      <c r="E506" s="758"/>
      <c r="F506" s="758"/>
      <c r="G506" s="758"/>
      <c r="H506" s="758"/>
      <c r="I506" s="758"/>
      <c r="J506" s="758"/>
      <c r="K506" s="758"/>
      <c r="L506" s="758"/>
      <c r="M506" s="758"/>
    </row>
    <row r="507" spans="1:13" ht="15.75" customHeight="1">
      <c r="A507" s="1002"/>
      <c r="B507" s="1003"/>
      <c r="C507" s="1004"/>
      <c r="D507" s="758"/>
      <c r="E507" s="758"/>
      <c r="F507" s="758"/>
      <c r="G507" s="758"/>
      <c r="H507" s="758"/>
      <c r="I507" s="758"/>
      <c r="J507" s="758"/>
      <c r="K507" s="758"/>
      <c r="L507" s="758"/>
      <c r="M507" s="758"/>
    </row>
    <row r="508" spans="1:13" ht="15.75" customHeight="1">
      <c r="A508" s="1002"/>
      <c r="B508" s="1003"/>
      <c r="C508" s="1004"/>
      <c r="D508" s="758"/>
      <c r="E508" s="758"/>
      <c r="F508" s="758"/>
      <c r="G508" s="758"/>
      <c r="H508" s="758"/>
      <c r="I508" s="758"/>
      <c r="J508" s="758"/>
      <c r="K508" s="758"/>
      <c r="L508" s="758"/>
      <c r="M508" s="758"/>
    </row>
    <row r="509" spans="1:13" ht="15.75" customHeight="1">
      <c r="A509" s="1002"/>
      <c r="B509" s="1003"/>
      <c r="C509" s="1004"/>
      <c r="D509" s="758"/>
      <c r="E509" s="758"/>
      <c r="F509" s="758"/>
      <c r="G509" s="758"/>
      <c r="H509" s="758"/>
      <c r="I509" s="758"/>
      <c r="J509" s="758"/>
      <c r="K509" s="758"/>
      <c r="L509" s="758"/>
      <c r="M509" s="758"/>
    </row>
    <row r="510" spans="1:13" ht="15.75" customHeight="1">
      <c r="A510" s="1002"/>
      <c r="B510" s="1003"/>
      <c r="C510" s="1004"/>
      <c r="D510" s="758"/>
      <c r="E510" s="758"/>
      <c r="F510" s="758"/>
      <c r="G510" s="758"/>
      <c r="H510" s="758"/>
      <c r="I510" s="758"/>
      <c r="J510" s="758"/>
      <c r="K510" s="758"/>
      <c r="L510" s="758"/>
      <c r="M510" s="758"/>
    </row>
    <row r="511" spans="1:13" ht="15.75" customHeight="1">
      <c r="A511" s="1002"/>
      <c r="B511" s="1003"/>
      <c r="C511" s="1004"/>
      <c r="D511" s="758"/>
      <c r="E511" s="758"/>
      <c r="F511" s="758"/>
      <c r="G511" s="758"/>
      <c r="H511" s="758"/>
      <c r="I511" s="758"/>
      <c r="J511" s="758"/>
      <c r="K511" s="758"/>
      <c r="L511" s="758"/>
      <c r="M511" s="758"/>
    </row>
    <row r="512" spans="1:13" ht="15.75" customHeight="1">
      <c r="A512" s="1002"/>
      <c r="B512" s="1003"/>
      <c r="C512" s="1004"/>
      <c r="D512" s="758"/>
      <c r="E512" s="758"/>
      <c r="F512" s="758"/>
      <c r="G512" s="758"/>
      <c r="H512" s="758"/>
      <c r="I512" s="758"/>
      <c r="J512" s="758"/>
      <c r="K512" s="758"/>
      <c r="L512" s="758"/>
      <c r="M512" s="758"/>
    </row>
    <row r="513" spans="1:13" ht="15.75" customHeight="1">
      <c r="A513" s="1002"/>
      <c r="B513" s="1003"/>
      <c r="C513" s="1004"/>
      <c r="D513" s="758"/>
      <c r="E513" s="758"/>
      <c r="F513" s="758"/>
      <c r="G513" s="758"/>
      <c r="H513" s="758"/>
      <c r="I513" s="758"/>
      <c r="J513" s="758"/>
      <c r="K513" s="758"/>
      <c r="L513" s="758"/>
      <c r="M513" s="758"/>
    </row>
    <row r="514" spans="1:13" ht="15.75" customHeight="1">
      <c r="A514" s="1002"/>
      <c r="B514" s="1003"/>
      <c r="C514" s="1004"/>
      <c r="D514" s="758"/>
      <c r="E514" s="758"/>
      <c r="F514" s="758"/>
      <c r="G514" s="758"/>
      <c r="H514" s="758"/>
      <c r="I514" s="758"/>
      <c r="J514" s="758"/>
      <c r="K514" s="758"/>
      <c r="L514" s="758"/>
      <c r="M514" s="758"/>
    </row>
    <row r="515" spans="1:13" ht="15.75" customHeight="1">
      <c r="A515" s="1002"/>
      <c r="B515" s="1003"/>
      <c r="C515" s="1004"/>
      <c r="D515" s="758"/>
      <c r="E515" s="758"/>
      <c r="F515" s="758"/>
      <c r="G515" s="758"/>
      <c r="H515" s="758"/>
      <c r="I515" s="758"/>
      <c r="J515" s="758"/>
      <c r="K515" s="758"/>
      <c r="L515" s="758"/>
      <c r="M515" s="758"/>
    </row>
    <row r="516" spans="1:13" ht="15.75" customHeight="1">
      <c r="A516" s="1002"/>
      <c r="B516" s="1003"/>
      <c r="C516" s="1004"/>
      <c r="D516" s="758"/>
      <c r="E516" s="758"/>
      <c r="F516" s="758"/>
      <c r="G516" s="758"/>
      <c r="H516" s="758"/>
      <c r="I516" s="758"/>
      <c r="J516" s="758"/>
      <c r="K516" s="758"/>
      <c r="L516" s="758"/>
      <c r="M516" s="758"/>
    </row>
    <row r="517" spans="1:13" ht="15.75" customHeight="1">
      <c r="A517" s="1002"/>
      <c r="B517" s="1003"/>
      <c r="C517" s="1004"/>
      <c r="D517" s="758"/>
      <c r="E517" s="758"/>
      <c r="F517" s="758"/>
      <c r="G517" s="758"/>
      <c r="H517" s="758"/>
      <c r="I517" s="758"/>
      <c r="J517" s="758"/>
      <c r="K517" s="758"/>
      <c r="L517" s="758"/>
      <c r="M517" s="758"/>
    </row>
    <row r="518" spans="1:13" ht="15.75" customHeight="1">
      <c r="A518" s="1002"/>
      <c r="B518" s="1003"/>
      <c r="C518" s="1004"/>
      <c r="D518" s="758"/>
      <c r="E518" s="758"/>
      <c r="F518" s="758"/>
      <c r="G518" s="758"/>
      <c r="H518" s="758"/>
      <c r="I518" s="758"/>
      <c r="J518" s="758"/>
      <c r="K518" s="758"/>
      <c r="L518" s="758"/>
      <c r="M518" s="758"/>
    </row>
    <row r="519" spans="1:13" ht="15.75" customHeight="1">
      <c r="A519" s="1002"/>
      <c r="B519" s="1003"/>
      <c r="C519" s="1004"/>
      <c r="D519" s="758"/>
      <c r="E519" s="758"/>
      <c r="F519" s="758"/>
      <c r="G519" s="758"/>
      <c r="H519" s="758"/>
      <c r="I519" s="758"/>
      <c r="J519" s="758"/>
      <c r="K519" s="758"/>
      <c r="L519" s="758"/>
      <c r="M519" s="758"/>
    </row>
    <row r="520" spans="1:13" ht="15.75" customHeight="1">
      <c r="A520" s="1002"/>
      <c r="B520" s="1003"/>
      <c r="C520" s="1004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</row>
    <row r="521" spans="1:13" ht="15.75" customHeight="1">
      <c r="A521" s="1002"/>
      <c r="B521" s="1003"/>
      <c r="C521" s="1004"/>
      <c r="D521" s="758"/>
      <c r="E521" s="758"/>
      <c r="F521" s="758"/>
      <c r="G521" s="758"/>
      <c r="H521" s="758"/>
      <c r="I521" s="758"/>
      <c r="J521" s="758"/>
      <c r="K521" s="758"/>
      <c r="L521" s="758"/>
      <c r="M521" s="758"/>
    </row>
    <row r="522" spans="1:13" ht="15.75" customHeight="1">
      <c r="A522" s="1002"/>
      <c r="B522" s="1003"/>
      <c r="C522" s="1004"/>
      <c r="D522" s="758"/>
      <c r="E522" s="758"/>
      <c r="F522" s="758"/>
      <c r="G522" s="758"/>
      <c r="H522" s="758"/>
      <c r="I522" s="758"/>
      <c r="J522" s="758"/>
      <c r="K522" s="758"/>
      <c r="L522" s="758"/>
      <c r="M522" s="758"/>
    </row>
    <row r="523" spans="1:13" ht="15.75" customHeight="1">
      <c r="A523" s="1002"/>
      <c r="B523" s="1003"/>
      <c r="C523" s="1004"/>
      <c r="D523" s="758"/>
      <c r="E523" s="758"/>
      <c r="F523" s="758"/>
      <c r="G523" s="758"/>
      <c r="H523" s="758"/>
      <c r="I523" s="758"/>
      <c r="J523" s="758"/>
      <c r="K523" s="758"/>
      <c r="L523" s="758"/>
      <c r="M523" s="758"/>
    </row>
    <row r="524" spans="1:13" ht="15.75" customHeight="1">
      <c r="A524" s="1002"/>
      <c r="B524" s="1003"/>
      <c r="C524" s="1004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</row>
    <row r="525" spans="1:13" ht="15.75" customHeight="1">
      <c r="A525" s="1002"/>
      <c r="B525" s="1003"/>
      <c r="C525" s="1004"/>
      <c r="D525" s="758"/>
      <c r="E525" s="758"/>
      <c r="F525" s="758"/>
      <c r="G525" s="758"/>
      <c r="H525" s="758"/>
      <c r="I525" s="758"/>
      <c r="J525" s="758"/>
      <c r="K525" s="758"/>
      <c r="L525" s="758"/>
      <c r="M525" s="758"/>
    </row>
    <row r="526" spans="1:13" ht="15.75" customHeight="1">
      <c r="A526" s="1002"/>
      <c r="B526" s="1003"/>
      <c r="C526" s="1004"/>
      <c r="D526" s="758"/>
      <c r="E526" s="758"/>
      <c r="F526" s="758"/>
      <c r="G526" s="758"/>
      <c r="H526" s="758"/>
      <c r="I526" s="758"/>
      <c r="J526" s="758"/>
      <c r="K526" s="758"/>
      <c r="L526" s="758"/>
      <c r="M526" s="758"/>
    </row>
    <row r="527" spans="1:13" ht="15.75" customHeight="1">
      <c r="A527" s="1002"/>
      <c r="B527" s="1003"/>
      <c r="C527" s="1004"/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</row>
    <row r="528" spans="1:13" ht="15.75" customHeight="1">
      <c r="A528" s="1002"/>
      <c r="B528" s="1003"/>
      <c r="C528" s="1004"/>
      <c r="D528" s="758"/>
      <c r="E528" s="758"/>
      <c r="F528" s="758"/>
      <c r="G528" s="758"/>
      <c r="H528" s="758"/>
      <c r="I528" s="758"/>
      <c r="J528" s="758"/>
      <c r="K528" s="758"/>
      <c r="L528" s="758"/>
      <c r="M528" s="758"/>
    </row>
    <row r="529" spans="1:13" ht="15.75" customHeight="1">
      <c r="A529" s="1002"/>
      <c r="B529" s="1003"/>
      <c r="C529" s="1004"/>
      <c r="D529" s="758"/>
      <c r="E529" s="758"/>
      <c r="F529" s="758"/>
      <c r="G529" s="758"/>
      <c r="H529" s="758"/>
      <c r="I529" s="758"/>
      <c r="J529" s="758"/>
      <c r="K529" s="758"/>
      <c r="L529" s="758"/>
      <c r="M529" s="758"/>
    </row>
    <row r="530" spans="1:13" ht="15.75" customHeight="1">
      <c r="A530" s="1002"/>
      <c r="B530" s="1003"/>
      <c r="C530" s="1004"/>
      <c r="D530" s="758"/>
      <c r="E530" s="758"/>
      <c r="F530" s="758"/>
      <c r="G530" s="758"/>
      <c r="H530" s="758"/>
      <c r="I530" s="758"/>
      <c r="J530" s="758"/>
      <c r="K530" s="758"/>
      <c r="L530" s="758"/>
      <c r="M530" s="758"/>
    </row>
    <row r="531" spans="1:13" ht="15.75" customHeight="1">
      <c r="A531" s="1002"/>
      <c r="B531" s="1003"/>
      <c r="C531" s="1004"/>
      <c r="D531" s="758"/>
      <c r="E531" s="758"/>
      <c r="F531" s="758"/>
      <c r="G531" s="758"/>
      <c r="H531" s="758"/>
      <c r="I531" s="758"/>
      <c r="J531" s="758"/>
      <c r="K531" s="758"/>
      <c r="L531" s="758"/>
      <c r="M531" s="758"/>
    </row>
    <row r="532" spans="1:13" ht="15.75" customHeight="1">
      <c r="A532" s="1002"/>
      <c r="B532" s="1003"/>
      <c r="C532" s="1004"/>
      <c r="D532" s="758"/>
      <c r="E532" s="758"/>
      <c r="F532" s="758"/>
      <c r="G532" s="758"/>
      <c r="H532" s="758"/>
      <c r="I532" s="758"/>
      <c r="J532" s="758"/>
      <c r="K532" s="758"/>
      <c r="L532" s="758"/>
      <c r="M532" s="758"/>
    </row>
    <row r="533" spans="1:13" ht="15.75" customHeight="1">
      <c r="A533" s="1002"/>
      <c r="B533" s="1003"/>
      <c r="C533" s="1004"/>
      <c r="D533" s="758"/>
      <c r="E533" s="758"/>
      <c r="F533" s="758"/>
      <c r="G533" s="758"/>
      <c r="H533" s="758"/>
      <c r="I533" s="758"/>
      <c r="J533" s="758"/>
      <c r="K533" s="758"/>
      <c r="L533" s="758"/>
      <c r="M533" s="758"/>
    </row>
    <row r="534" spans="1:13" ht="15.75" customHeight="1">
      <c r="A534" s="1002"/>
      <c r="B534" s="1003"/>
      <c r="C534" s="1004"/>
      <c r="D534" s="758"/>
      <c r="E534" s="758"/>
      <c r="F534" s="758"/>
      <c r="G534" s="758"/>
      <c r="H534" s="758"/>
      <c r="I534" s="758"/>
      <c r="J534" s="758"/>
      <c r="K534" s="758"/>
      <c r="L534" s="758"/>
      <c r="M534" s="758"/>
    </row>
    <row r="535" spans="1:13" ht="15.75" customHeight="1">
      <c r="A535" s="1002"/>
      <c r="B535" s="1003"/>
      <c r="C535" s="1004"/>
      <c r="D535" s="758"/>
      <c r="E535" s="758"/>
      <c r="F535" s="758"/>
      <c r="G535" s="758"/>
      <c r="H535" s="758"/>
      <c r="I535" s="758"/>
      <c r="J535" s="758"/>
      <c r="K535" s="758"/>
      <c r="L535" s="758"/>
      <c r="M535" s="758"/>
    </row>
    <row r="536" spans="1:13" ht="15.75" customHeight="1">
      <c r="A536" s="1002"/>
      <c r="B536" s="1003"/>
      <c r="C536" s="1004"/>
      <c r="D536" s="758"/>
      <c r="E536" s="758"/>
      <c r="F536" s="758"/>
      <c r="G536" s="758"/>
      <c r="H536" s="758"/>
      <c r="I536" s="758"/>
      <c r="J536" s="758"/>
      <c r="K536" s="758"/>
      <c r="L536" s="758"/>
      <c r="M536" s="758"/>
    </row>
    <row r="537" spans="1:13" ht="15.75" customHeight="1">
      <c r="A537" s="1002"/>
      <c r="B537" s="1003"/>
      <c r="C537" s="1004"/>
      <c r="D537" s="758"/>
      <c r="E537" s="758"/>
      <c r="F537" s="758"/>
      <c r="G537" s="758"/>
      <c r="H537" s="758"/>
      <c r="I537" s="758"/>
      <c r="J537" s="758"/>
      <c r="K537" s="758"/>
      <c r="L537" s="758"/>
      <c r="M537" s="758"/>
    </row>
    <row r="538" spans="1:13" ht="15.75" customHeight="1">
      <c r="A538" s="1002"/>
      <c r="B538" s="1003"/>
      <c r="C538" s="1004"/>
      <c r="D538" s="758"/>
      <c r="E538" s="758"/>
      <c r="F538" s="758"/>
      <c r="G538" s="758"/>
      <c r="H538" s="758"/>
      <c r="I538" s="758"/>
      <c r="J538" s="758"/>
      <c r="K538" s="758"/>
      <c r="L538" s="758"/>
      <c r="M538" s="758"/>
    </row>
    <row r="539" spans="1:13" ht="15.75" customHeight="1">
      <c r="A539" s="1002"/>
      <c r="B539" s="1003"/>
      <c r="C539" s="1004"/>
      <c r="D539" s="758"/>
      <c r="E539" s="758"/>
      <c r="F539" s="758"/>
      <c r="G539" s="758"/>
      <c r="H539" s="758"/>
      <c r="I539" s="758"/>
      <c r="J539" s="758"/>
      <c r="K539" s="758"/>
      <c r="L539" s="758"/>
      <c r="M539" s="758"/>
    </row>
    <row r="540" spans="1:13" ht="15.75" customHeight="1">
      <c r="A540" s="1002"/>
      <c r="B540" s="1003"/>
      <c r="C540" s="1004"/>
      <c r="D540" s="758"/>
      <c r="E540" s="758"/>
      <c r="F540" s="758"/>
      <c r="G540" s="758"/>
      <c r="H540" s="758"/>
      <c r="I540" s="758"/>
      <c r="J540" s="758"/>
      <c r="K540" s="758"/>
      <c r="L540" s="758"/>
      <c r="M540" s="758"/>
    </row>
    <row r="541" spans="1:13" ht="15.75" customHeight="1">
      <c r="A541" s="1002"/>
      <c r="B541" s="1003"/>
      <c r="C541" s="1004"/>
      <c r="D541" s="758"/>
      <c r="E541" s="758"/>
      <c r="F541" s="758"/>
      <c r="G541" s="758"/>
      <c r="H541" s="758"/>
      <c r="I541" s="758"/>
      <c r="J541" s="758"/>
      <c r="K541" s="758"/>
      <c r="L541" s="758"/>
      <c r="M541" s="758"/>
    </row>
    <row r="542" spans="1:13" ht="15.75" customHeight="1">
      <c r="A542" s="1002"/>
      <c r="B542" s="1003"/>
      <c r="C542" s="1004"/>
      <c r="D542" s="758"/>
      <c r="E542" s="758"/>
      <c r="F542" s="758"/>
      <c r="G542" s="758"/>
      <c r="H542" s="758"/>
      <c r="I542" s="758"/>
      <c r="J542" s="758"/>
      <c r="K542" s="758"/>
      <c r="L542" s="758"/>
      <c r="M542" s="758"/>
    </row>
    <row r="543" spans="1:13" ht="15.75" customHeight="1">
      <c r="A543" s="1002"/>
      <c r="B543" s="1003"/>
      <c r="C543" s="1004"/>
      <c r="D543" s="758"/>
      <c r="E543" s="758"/>
      <c r="F543" s="758"/>
      <c r="G543" s="758"/>
      <c r="H543" s="758"/>
      <c r="I543" s="758"/>
      <c r="J543" s="758"/>
      <c r="K543" s="758"/>
      <c r="L543" s="758"/>
      <c r="M543" s="758"/>
    </row>
    <row r="544" spans="1:13" ht="15.75" customHeight="1">
      <c r="A544" s="1002"/>
      <c r="B544" s="1003"/>
      <c r="C544" s="1004"/>
      <c r="D544" s="758"/>
      <c r="E544" s="758"/>
      <c r="F544" s="758"/>
      <c r="G544" s="758"/>
      <c r="H544" s="758"/>
      <c r="I544" s="758"/>
      <c r="J544" s="758"/>
      <c r="K544" s="758"/>
      <c r="L544" s="758"/>
      <c r="M544" s="758"/>
    </row>
    <row r="545" spans="1:13" ht="15.75" customHeight="1">
      <c r="A545" s="1002"/>
      <c r="B545" s="1003"/>
      <c r="C545" s="1004"/>
      <c r="D545" s="758"/>
      <c r="E545" s="758"/>
      <c r="F545" s="758"/>
      <c r="G545" s="758"/>
      <c r="H545" s="758"/>
      <c r="I545" s="758"/>
      <c r="J545" s="758"/>
      <c r="K545" s="758"/>
      <c r="L545" s="758"/>
      <c r="M545" s="758"/>
    </row>
    <row r="546" spans="1:13" ht="15.75" customHeight="1">
      <c r="A546" s="1002"/>
      <c r="B546" s="1003"/>
      <c r="C546" s="1004"/>
      <c r="D546" s="758"/>
      <c r="E546" s="758"/>
      <c r="F546" s="758"/>
      <c r="G546" s="758"/>
      <c r="H546" s="758"/>
      <c r="I546" s="758"/>
      <c r="J546" s="758"/>
      <c r="K546" s="758"/>
      <c r="L546" s="758"/>
      <c r="M546" s="758"/>
    </row>
    <row r="547" spans="1:13" ht="15.75" customHeight="1">
      <c r="A547" s="1002"/>
      <c r="B547" s="1003"/>
      <c r="C547" s="1004"/>
      <c r="D547" s="758"/>
      <c r="E547" s="758"/>
      <c r="F547" s="758"/>
      <c r="G547" s="758"/>
      <c r="H547" s="758"/>
      <c r="I547" s="758"/>
      <c r="J547" s="758"/>
      <c r="K547" s="758"/>
      <c r="L547" s="758"/>
      <c r="M547" s="758"/>
    </row>
    <row r="548" spans="1:13" ht="15.75" customHeight="1">
      <c r="A548" s="1002"/>
      <c r="B548" s="1003"/>
      <c r="C548" s="1004"/>
      <c r="D548" s="758"/>
      <c r="E548" s="758"/>
      <c r="F548" s="758"/>
      <c r="G548" s="758"/>
      <c r="H548" s="758"/>
      <c r="I548" s="758"/>
      <c r="J548" s="758"/>
      <c r="K548" s="758"/>
      <c r="L548" s="758"/>
      <c r="M548" s="758"/>
    </row>
    <row r="549" spans="1:13" ht="15.75" customHeight="1">
      <c r="A549" s="1002"/>
      <c r="B549" s="1003"/>
      <c r="C549" s="1004"/>
      <c r="D549" s="758"/>
      <c r="E549" s="758"/>
      <c r="F549" s="758"/>
      <c r="G549" s="758"/>
      <c r="H549" s="758"/>
      <c r="I549" s="758"/>
      <c r="J549" s="758"/>
      <c r="K549" s="758"/>
      <c r="L549" s="758"/>
      <c r="M549" s="758"/>
    </row>
    <row r="550" spans="1:13" ht="15.75" customHeight="1">
      <c r="A550" s="1002"/>
      <c r="B550" s="1003"/>
      <c r="C550" s="1004"/>
      <c r="D550" s="758"/>
      <c r="E550" s="758"/>
      <c r="F550" s="758"/>
      <c r="G550" s="758"/>
      <c r="H550" s="758"/>
      <c r="I550" s="758"/>
      <c r="J550" s="758"/>
      <c r="K550" s="758"/>
      <c r="L550" s="758"/>
      <c r="M550" s="758"/>
    </row>
    <row r="551" spans="1:13" ht="15.75" customHeight="1">
      <c r="A551" s="1002"/>
      <c r="B551" s="1003"/>
      <c r="C551" s="1004"/>
      <c r="D551" s="758"/>
      <c r="E551" s="758"/>
      <c r="F551" s="758"/>
      <c r="G551" s="758"/>
      <c r="H551" s="758"/>
      <c r="I551" s="758"/>
      <c r="J551" s="758"/>
      <c r="K551" s="758"/>
      <c r="L551" s="758"/>
      <c r="M551" s="758"/>
    </row>
    <row r="552" spans="1:13" ht="15.75" customHeight="1">
      <c r="A552" s="1002"/>
      <c r="B552" s="1003"/>
      <c r="C552" s="1004"/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</row>
    <row r="553" spans="1:13" ht="15.75" customHeight="1">
      <c r="A553" s="1002"/>
      <c r="B553" s="1003"/>
      <c r="C553" s="1004"/>
      <c r="D553" s="758"/>
      <c r="E553" s="758"/>
      <c r="F553" s="758"/>
      <c r="G553" s="758"/>
      <c r="H553" s="758"/>
      <c r="I553" s="758"/>
      <c r="J553" s="758"/>
      <c r="K553" s="758"/>
      <c r="L553" s="758"/>
      <c r="M553" s="758"/>
    </row>
    <row r="554" spans="1:13" ht="15.75" customHeight="1">
      <c r="A554" s="1002"/>
      <c r="B554" s="1003"/>
      <c r="C554" s="1004"/>
      <c r="D554" s="758"/>
      <c r="E554" s="758"/>
      <c r="F554" s="758"/>
      <c r="G554" s="758"/>
      <c r="H554" s="758"/>
      <c r="I554" s="758"/>
      <c r="J554" s="758"/>
      <c r="K554" s="758"/>
      <c r="L554" s="758"/>
      <c r="M554" s="758"/>
    </row>
    <row r="555" spans="1:13" ht="15.75" customHeight="1">
      <c r="A555" s="1002"/>
      <c r="B555" s="1003"/>
      <c r="C555" s="1004"/>
      <c r="D555" s="758"/>
      <c r="E555" s="758"/>
      <c r="F555" s="758"/>
      <c r="G555" s="758"/>
      <c r="H555" s="758"/>
      <c r="I555" s="758"/>
      <c r="J555" s="758"/>
      <c r="K555" s="758"/>
      <c r="L555" s="758"/>
      <c r="M555" s="758"/>
    </row>
    <row r="556" spans="1:13" ht="15.75" customHeight="1">
      <c r="A556" s="1002"/>
      <c r="B556" s="1003"/>
      <c r="C556" s="1004"/>
      <c r="D556" s="758"/>
      <c r="E556" s="758"/>
      <c r="F556" s="758"/>
      <c r="G556" s="758"/>
      <c r="H556" s="758"/>
      <c r="I556" s="758"/>
      <c r="J556" s="758"/>
      <c r="K556" s="758"/>
      <c r="L556" s="758"/>
      <c r="M556" s="758"/>
    </row>
    <row r="557" spans="1:13" ht="15.75" customHeight="1">
      <c r="A557" s="1002"/>
      <c r="B557" s="1003"/>
      <c r="C557" s="1004"/>
      <c r="D557" s="758"/>
      <c r="E557" s="758"/>
      <c r="F557" s="758"/>
      <c r="G557" s="758"/>
      <c r="H557" s="758"/>
      <c r="I557" s="758"/>
      <c r="J557" s="758"/>
      <c r="K557" s="758"/>
      <c r="L557" s="758"/>
      <c r="M557" s="758"/>
    </row>
    <row r="558" spans="1:13" ht="15.75" customHeight="1">
      <c r="A558" s="1002"/>
      <c r="B558" s="1003"/>
      <c r="C558" s="1004"/>
      <c r="D558" s="758"/>
      <c r="E558" s="758"/>
      <c r="F558" s="758"/>
      <c r="G558" s="758"/>
      <c r="H558" s="758"/>
      <c r="I558" s="758"/>
      <c r="J558" s="758"/>
      <c r="K558" s="758"/>
      <c r="L558" s="758"/>
      <c r="M558" s="758"/>
    </row>
    <row r="559" spans="1:13" ht="15.75" customHeight="1">
      <c r="A559" s="1002"/>
      <c r="B559" s="1003"/>
      <c r="C559" s="1004"/>
      <c r="D559" s="758"/>
      <c r="E559" s="758"/>
      <c r="F559" s="758"/>
      <c r="G559" s="758"/>
      <c r="H559" s="758"/>
      <c r="I559" s="758"/>
      <c r="J559" s="758"/>
      <c r="K559" s="758"/>
      <c r="L559" s="758"/>
      <c r="M559" s="758"/>
    </row>
    <row r="560" spans="1:13" ht="15.75" customHeight="1">
      <c r="A560" s="1002"/>
      <c r="B560" s="1003"/>
      <c r="C560" s="1004"/>
      <c r="D560" s="758"/>
      <c r="E560" s="758"/>
      <c r="F560" s="758"/>
      <c r="G560" s="758"/>
      <c r="H560" s="758"/>
      <c r="I560" s="758"/>
      <c r="J560" s="758"/>
      <c r="K560" s="758"/>
      <c r="L560" s="758"/>
      <c r="M560" s="758"/>
    </row>
    <row r="561" spans="1:13" ht="15.75" customHeight="1">
      <c r="A561" s="1002"/>
      <c r="B561" s="1003"/>
      <c r="C561" s="1004"/>
      <c r="D561" s="758"/>
      <c r="E561" s="758"/>
      <c r="F561" s="758"/>
      <c r="G561" s="758"/>
      <c r="H561" s="758"/>
      <c r="I561" s="758"/>
      <c r="J561" s="758"/>
      <c r="K561" s="758"/>
      <c r="L561" s="758"/>
      <c r="M561" s="758"/>
    </row>
    <row r="562" spans="1:13" ht="15.75" customHeight="1">
      <c r="A562" s="1002"/>
      <c r="B562" s="1003"/>
      <c r="C562" s="1004"/>
      <c r="D562" s="758"/>
      <c r="E562" s="758"/>
      <c r="F562" s="758"/>
      <c r="G562" s="758"/>
      <c r="H562" s="758"/>
      <c r="I562" s="758"/>
      <c r="J562" s="758"/>
      <c r="K562" s="758"/>
      <c r="L562" s="758"/>
      <c r="M562" s="758"/>
    </row>
    <row r="563" spans="1:13" ht="15.75" customHeight="1">
      <c r="A563" s="1002"/>
      <c r="B563" s="1003"/>
      <c r="C563" s="1004"/>
      <c r="D563" s="758"/>
      <c r="E563" s="758"/>
      <c r="F563" s="758"/>
      <c r="G563" s="758"/>
      <c r="H563" s="758"/>
      <c r="I563" s="758"/>
      <c r="J563" s="758"/>
      <c r="K563" s="758"/>
      <c r="L563" s="758"/>
      <c r="M563" s="758"/>
    </row>
    <row r="564" spans="1:13" ht="15.75" customHeight="1">
      <c r="A564" s="1002"/>
      <c r="B564" s="1003"/>
      <c r="C564" s="1004"/>
      <c r="D564" s="758"/>
      <c r="E564" s="758"/>
      <c r="F564" s="758"/>
      <c r="G564" s="758"/>
      <c r="H564" s="758"/>
      <c r="I564" s="758"/>
      <c r="J564" s="758"/>
      <c r="K564" s="758"/>
      <c r="L564" s="758"/>
      <c r="M564" s="758"/>
    </row>
    <row r="565" spans="1:13" ht="15.75" customHeight="1">
      <c r="A565" s="1002"/>
      <c r="B565" s="1003"/>
      <c r="C565" s="1004"/>
      <c r="D565" s="758"/>
      <c r="E565" s="758"/>
      <c r="F565" s="758"/>
      <c r="G565" s="758"/>
      <c r="H565" s="758"/>
      <c r="I565" s="758"/>
      <c r="J565" s="758"/>
      <c r="K565" s="758"/>
      <c r="L565" s="758"/>
      <c r="M565" s="758"/>
    </row>
    <row r="566" spans="1:13" ht="15.75" customHeight="1">
      <c r="A566" s="1002"/>
      <c r="B566" s="1003"/>
      <c r="C566" s="1004"/>
      <c r="D566" s="758"/>
      <c r="E566" s="758"/>
      <c r="F566" s="758"/>
      <c r="G566" s="758"/>
      <c r="H566" s="758"/>
      <c r="I566" s="758"/>
      <c r="J566" s="758"/>
      <c r="K566" s="758"/>
      <c r="L566" s="758"/>
      <c r="M566" s="758"/>
    </row>
    <row r="567" spans="1:13" ht="15.75" customHeight="1">
      <c r="A567" s="1002"/>
      <c r="B567" s="1003"/>
      <c r="C567" s="1004"/>
      <c r="D567" s="758"/>
      <c r="E567" s="758"/>
      <c r="F567" s="758"/>
      <c r="G567" s="758"/>
      <c r="H567" s="758"/>
      <c r="I567" s="758"/>
      <c r="J567" s="758"/>
      <c r="K567" s="758"/>
      <c r="L567" s="758"/>
      <c r="M567" s="758"/>
    </row>
    <row r="568" spans="1:13" ht="15.75" customHeight="1">
      <c r="A568" s="1002"/>
      <c r="B568" s="1003"/>
      <c r="C568" s="1004"/>
      <c r="D568" s="758"/>
      <c r="E568" s="758"/>
      <c r="F568" s="758"/>
      <c r="G568" s="758"/>
      <c r="H568" s="758"/>
      <c r="I568" s="758"/>
      <c r="J568" s="758"/>
      <c r="K568" s="758"/>
      <c r="L568" s="758"/>
      <c r="M568" s="758"/>
    </row>
    <row r="569" spans="1:13" ht="15.75" customHeight="1">
      <c r="A569" s="1002"/>
      <c r="B569" s="1003"/>
      <c r="C569" s="1004"/>
      <c r="D569" s="758"/>
      <c r="E569" s="758"/>
      <c r="F569" s="758"/>
      <c r="G569" s="758"/>
      <c r="H569" s="758"/>
      <c r="I569" s="758"/>
      <c r="J569" s="758"/>
      <c r="K569" s="758"/>
      <c r="L569" s="758"/>
      <c r="M569" s="758"/>
    </row>
    <row r="570" spans="1:13" ht="15.75" customHeight="1">
      <c r="A570" s="1002"/>
      <c r="B570" s="1003"/>
      <c r="C570" s="1004"/>
      <c r="D570" s="758"/>
      <c r="E570" s="758"/>
      <c r="F570" s="758"/>
      <c r="G570" s="758"/>
      <c r="H570" s="758"/>
      <c r="I570" s="758"/>
      <c r="J570" s="758"/>
      <c r="K570" s="758"/>
      <c r="L570" s="758"/>
      <c r="M570" s="758"/>
    </row>
    <row r="571" spans="1:13" ht="15.75" customHeight="1">
      <c r="A571" s="1002"/>
      <c r="B571" s="1003"/>
      <c r="C571" s="1004"/>
      <c r="D571" s="758"/>
      <c r="E571" s="758"/>
      <c r="F571" s="758"/>
      <c r="G571" s="758"/>
      <c r="H571" s="758"/>
      <c r="I571" s="758"/>
      <c r="J571" s="758"/>
      <c r="K571" s="758"/>
      <c r="L571" s="758"/>
      <c r="M571" s="758"/>
    </row>
    <row r="572" spans="1:13" ht="15.75" customHeight="1">
      <c r="A572" s="1002"/>
      <c r="B572" s="1003"/>
      <c r="C572" s="1004"/>
      <c r="D572" s="758"/>
      <c r="E572" s="758"/>
      <c r="F572" s="758"/>
      <c r="G572" s="758"/>
      <c r="H572" s="758"/>
      <c r="I572" s="758"/>
      <c r="J572" s="758"/>
      <c r="K572" s="758"/>
      <c r="L572" s="758"/>
      <c r="M572" s="758"/>
    </row>
    <row r="573" spans="1:13" ht="15.75" customHeight="1">
      <c r="A573" s="1002"/>
      <c r="B573" s="1003"/>
      <c r="C573" s="1004"/>
      <c r="D573" s="758"/>
      <c r="E573" s="758"/>
      <c r="F573" s="758"/>
      <c r="G573" s="758"/>
      <c r="H573" s="758"/>
      <c r="I573" s="758"/>
      <c r="J573" s="758"/>
      <c r="K573" s="758"/>
      <c r="L573" s="758"/>
      <c r="M573" s="758"/>
    </row>
    <row r="574" spans="1:13" ht="15.75" customHeight="1">
      <c r="A574" s="1002"/>
      <c r="B574" s="1003"/>
      <c r="C574" s="1004"/>
      <c r="D574" s="758"/>
      <c r="E574" s="758"/>
      <c r="F574" s="758"/>
      <c r="G574" s="758"/>
      <c r="H574" s="758"/>
      <c r="I574" s="758"/>
      <c r="J574" s="758"/>
      <c r="K574" s="758"/>
      <c r="L574" s="758"/>
      <c r="M574" s="758"/>
    </row>
    <row r="575" spans="1:13" ht="15.75" customHeight="1">
      <c r="A575" s="1002"/>
      <c r="B575" s="1003"/>
      <c r="C575" s="1004"/>
      <c r="D575" s="758"/>
      <c r="E575" s="758"/>
      <c r="F575" s="758"/>
      <c r="G575" s="758"/>
      <c r="H575" s="758"/>
      <c r="I575" s="758"/>
      <c r="J575" s="758"/>
      <c r="K575" s="758"/>
      <c r="L575" s="758"/>
      <c r="M575" s="758"/>
    </row>
    <row r="576" spans="1:13" ht="15.75" customHeight="1">
      <c r="A576" s="1002"/>
      <c r="B576" s="1003"/>
      <c r="C576" s="1004"/>
      <c r="D576" s="758"/>
      <c r="E576" s="758"/>
      <c r="F576" s="758"/>
      <c r="G576" s="758"/>
      <c r="H576" s="758"/>
      <c r="I576" s="758"/>
      <c r="J576" s="758"/>
      <c r="K576" s="758"/>
      <c r="L576" s="758"/>
      <c r="M576" s="758"/>
    </row>
    <row r="577" spans="1:13" ht="15.75" customHeight="1">
      <c r="A577" s="1002"/>
      <c r="B577" s="1003"/>
      <c r="C577" s="1004"/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</row>
    <row r="578" spans="1:13" ht="15.75" customHeight="1">
      <c r="A578" s="1002"/>
      <c r="B578" s="1003"/>
      <c r="C578" s="1004"/>
      <c r="D578" s="758"/>
      <c r="E578" s="758"/>
      <c r="F578" s="758"/>
      <c r="G578" s="758"/>
      <c r="H578" s="758"/>
      <c r="I578" s="758"/>
      <c r="J578" s="758"/>
      <c r="K578" s="758"/>
      <c r="L578" s="758"/>
      <c r="M578" s="758"/>
    </row>
    <row r="579" spans="1:13" ht="15.75" customHeight="1">
      <c r="A579" s="1002"/>
      <c r="B579" s="1003"/>
      <c r="C579" s="1004"/>
      <c r="D579" s="758"/>
      <c r="E579" s="758"/>
      <c r="F579" s="758"/>
      <c r="G579" s="758"/>
      <c r="H579" s="758"/>
      <c r="I579" s="758"/>
      <c r="J579" s="758"/>
      <c r="K579" s="758"/>
      <c r="L579" s="758"/>
      <c r="M579" s="758"/>
    </row>
    <row r="580" spans="1:13" ht="15.75" customHeight="1">
      <c r="A580" s="1002"/>
      <c r="B580" s="1003"/>
      <c r="C580" s="1004"/>
      <c r="D580" s="758"/>
      <c r="E580" s="758"/>
      <c r="F580" s="758"/>
      <c r="G580" s="758"/>
      <c r="H580" s="758"/>
      <c r="I580" s="758"/>
      <c r="J580" s="758"/>
      <c r="K580" s="758"/>
      <c r="L580" s="758"/>
      <c r="M580" s="758"/>
    </row>
    <row r="581" spans="1:13" ht="15.75" customHeight="1">
      <c r="A581" s="1002"/>
      <c r="B581" s="1003"/>
      <c r="C581" s="1004"/>
      <c r="D581" s="758"/>
      <c r="E581" s="758"/>
      <c r="F581" s="758"/>
      <c r="G581" s="758"/>
      <c r="H581" s="758"/>
      <c r="I581" s="758"/>
      <c r="J581" s="758"/>
      <c r="K581" s="758"/>
      <c r="L581" s="758"/>
      <c r="M581" s="758"/>
    </row>
    <row r="582" spans="1:13" ht="15.75" customHeight="1">
      <c r="A582" s="1002"/>
      <c r="B582" s="1003"/>
      <c r="C582" s="1004"/>
      <c r="D582" s="758"/>
      <c r="E582" s="758"/>
      <c r="F582" s="758"/>
      <c r="G582" s="758"/>
      <c r="H582" s="758"/>
      <c r="I582" s="758"/>
      <c r="J582" s="758"/>
      <c r="K582" s="758"/>
      <c r="L582" s="758"/>
      <c r="M582" s="758"/>
    </row>
    <row r="583" spans="1:13" ht="15.75" customHeight="1">
      <c r="A583" s="1002"/>
      <c r="B583" s="1003"/>
      <c r="C583" s="1004"/>
      <c r="D583" s="758"/>
      <c r="E583" s="758"/>
      <c r="F583" s="758"/>
      <c r="G583" s="758"/>
      <c r="H583" s="758"/>
      <c r="I583" s="758"/>
      <c r="J583" s="758"/>
      <c r="K583" s="758"/>
      <c r="L583" s="758"/>
      <c r="M583" s="758"/>
    </row>
    <row r="584" spans="1:13" ht="15.75" customHeight="1">
      <c r="A584" s="1002"/>
      <c r="B584" s="1003"/>
      <c r="C584" s="1004"/>
      <c r="D584" s="758"/>
      <c r="E584" s="758"/>
      <c r="F584" s="758"/>
      <c r="G584" s="758"/>
      <c r="H584" s="758"/>
      <c r="I584" s="758"/>
      <c r="J584" s="758"/>
      <c r="K584" s="758"/>
      <c r="L584" s="758"/>
      <c r="M584" s="758"/>
    </row>
    <row r="585" spans="1:13" ht="15.75" customHeight="1">
      <c r="A585" s="1002"/>
      <c r="B585" s="1003"/>
      <c r="C585" s="1004"/>
      <c r="D585" s="758"/>
      <c r="E585" s="758"/>
      <c r="F585" s="758"/>
      <c r="G585" s="758"/>
      <c r="H585" s="758"/>
      <c r="I585" s="758"/>
      <c r="J585" s="758"/>
      <c r="K585" s="758"/>
      <c r="L585" s="758"/>
      <c r="M585" s="758"/>
    </row>
    <row r="586" spans="1:13" ht="15.75" customHeight="1">
      <c r="A586" s="1002"/>
      <c r="B586" s="1003"/>
      <c r="C586" s="1004"/>
      <c r="D586" s="758"/>
      <c r="E586" s="758"/>
      <c r="F586" s="758"/>
      <c r="G586" s="758"/>
      <c r="H586" s="758"/>
      <c r="I586" s="758"/>
      <c r="J586" s="758"/>
      <c r="K586" s="758"/>
      <c r="L586" s="758"/>
      <c r="M586" s="758"/>
    </row>
    <row r="587" spans="1:13" ht="15.75" customHeight="1">
      <c r="A587" s="1002"/>
      <c r="B587" s="1003"/>
      <c r="C587" s="1004"/>
      <c r="D587" s="758"/>
      <c r="E587" s="758"/>
      <c r="F587" s="758"/>
      <c r="G587" s="758"/>
      <c r="H587" s="758"/>
      <c r="I587" s="758"/>
      <c r="J587" s="758"/>
      <c r="K587" s="758"/>
      <c r="L587" s="758"/>
      <c r="M587" s="758"/>
    </row>
    <row r="588" spans="1:13" ht="15.75" customHeight="1">
      <c r="A588" s="1002"/>
      <c r="B588" s="1003"/>
      <c r="C588" s="1004"/>
      <c r="D588" s="758"/>
      <c r="E588" s="758"/>
      <c r="F588" s="758"/>
      <c r="G588" s="758"/>
      <c r="H588" s="758"/>
      <c r="I588" s="758"/>
      <c r="J588" s="758"/>
      <c r="K588" s="758"/>
      <c r="L588" s="758"/>
      <c r="M588" s="758"/>
    </row>
    <row r="589" spans="1:13" ht="15.75" customHeight="1">
      <c r="A589" s="1002"/>
      <c r="B589" s="1003"/>
      <c r="C589" s="1004"/>
      <c r="D589" s="758"/>
      <c r="E589" s="758"/>
      <c r="F589" s="758"/>
      <c r="G589" s="758"/>
      <c r="H589" s="758"/>
      <c r="I589" s="758"/>
      <c r="J589" s="758"/>
      <c r="K589" s="758"/>
      <c r="L589" s="758"/>
      <c r="M589" s="758"/>
    </row>
    <row r="590" spans="1:13" ht="15.75" customHeight="1">
      <c r="A590" s="1002"/>
      <c r="B590" s="1003"/>
      <c r="C590" s="1004"/>
      <c r="D590" s="758"/>
      <c r="E590" s="758"/>
      <c r="F590" s="758"/>
      <c r="G590" s="758"/>
      <c r="H590" s="758"/>
      <c r="I590" s="758"/>
      <c r="J590" s="758"/>
      <c r="K590" s="758"/>
      <c r="L590" s="758"/>
      <c r="M590" s="758"/>
    </row>
    <row r="591" spans="1:13" ht="15.75" customHeight="1">
      <c r="A591" s="1002"/>
      <c r="B591" s="1003"/>
      <c r="C591" s="1004"/>
      <c r="D591" s="758"/>
      <c r="E591" s="758"/>
      <c r="F591" s="758"/>
      <c r="G591" s="758"/>
      <c r="H591" s="758"/>
      <c r="I591" s="758"/>
      <c r="J591" s="758"/>
      <c r="K591" s="758"/>
      <c r="L591" s="758"/>
      <c r="M591" s="758"/>
    </row>
    <row r="592" spans="1:13" ht="15.75" customHeight="1">
      <c r="A592" s="1002"/>
      <c r="B592" s="1003"/>
      <c r="C592" s="1004"/>
      <c r="D592" s="758"/>
      <c r="E592" s="758"/>
      <c r="F592" s="758"/>
      <c r="G592" s="758"/>
      <c r="H592" s="758"/>
      <c r="I592" s="758"/>
      <c r="J592" s="758"/>
      <c r="K592" s="758"/>
      <c r="L592" s="758"/>
      <c r="M592" s="758"/>
    </row>
    <row r="593" spans="1:13" ht="15.75" customHeight="1">
      <c r="A593" s="1002"/>
      <c r="B593" s="1003"/>
      <c r="C593" s="1004"/>
      <c r="D593" s="758"/>
      <c r="E593" s="758"/>
      <c r="F593" s="758"/>
      <c r="G593" s="758"/>
      <c r="H593" s="758"/>
      <c r="I593" s="758"/>
      <c r="J593" s="758"/>
      <c r="K593" s="758"/>
      <c r="L593" s="758"/>
      <c r="M593" s="758"/>
    </row>
    <row r="594" spans="1:13" ht="15.75" customHeight="1">
      <c r="A594" s="1002"/>
      <c r="B594" s="1003"/>
      <c r="C594" s="1004"/>
      <c r="D594" s="758"/>
      <c r="E594" s="758"/>
      <c r="F594" s="758"/>
      <c r="G594" s="758"/>
      <c r="H594" s="758"/>
      <c r="I594" s="758"/>
      <c r="J594" s="758"/>
      <c r="K594" s="758"/>
      <c r="L594" s="758"/>
      <c r="M594" s="758"/>
    </row>
    <row r="595" spans="1:13" ht="15.75" customHeight="1">
      <c r="A595" s="1002"/>
      <c r="B595" s="1003"/>
      <c r="C595" s="1004"/>
      <c r="D595" s="758"/>
      <c r="E595" s="758"/>
      <c r="F595" s="758"/>
      <c r="G595" s="758"/>
      <c r="H595" s="758"/>
      <c r="I595" s="758"/>
      <c r="J595" s="758"/>
      <c r="K595" s="758"/>
      <c r="L595" s="758"/>
      <c r="M595" s="758"/>
    </row>
    <row r="596" spans="1:13" ht="15.75" customHeight="1">
      <c r="A596" s="1002"/>
      <c r="B596" s="1003"/>
      <c r="C596" s="1004"/>
      <c r="D596" s="758"/>
      <c r="E596" s="758"/>
      <c r="F596" s="758"/>
      <c r="G596" s="758"/>
      <c r="H596" s="758"/>
      <c r="I596" s="758"/>
      <c r="J596" s="758"/>
      <c r="K596" s="758"/>
      <c r="L596" s="758"/>
      <c r="M596" s="758"/>
    </row>
    <row r="597" spans="1:13" ht="15.75" customHeight="1">
      <c r="A597" s="1002"/>
      <c r="B597" s="1003"/>
      <c r="C597" s="1004"/>
      <c r="D597" s="758"/>
      <c r="E597" s="758"/>
      <c r="F597" s="758"/>
      <c r="G597" s="758"/>
      <c r="H597" s="758"/>
      <c r="I597" s="758"/>
      <c r="J597" s="758"/>
      <c r="K597" s="758"/>
      <c r="L597" s="758"/>
      <c r="M597" s="758"/>
    </row>
    <row r="598" spans="1:13" ht="15.75" customHeight="1">
      <c r="A598" s="1002"/>
      <c r="B598" s="1003"/>
      <c r="C598" s="1004"/>
      <c r="D598" s="758"/>
      <c r="E598" s="758"/>
      <c r="F598" s="758"/>
      <c r="G598" s="758"/>
      <c r="H598" s="758"/>
      <c r="I598" s="758"/>
      <c r="J598" s="758"/>
      <c r="K598" s="758"/>
      <c r="L598" s="758"/>
      <c r="M598" s="758"/>
    </row>
    <row r="599" spans="1:13" ht="15.75" customHeight="1">
      <c r="A599" s="1002"/>
      <c r="B599" s="1003"/>
      <c r="C599" s="1004"/>
      <c r="D599" s="758"/>
      <c r="E599" s="758"/>
      <c r="F599" s="758"/>
      <c r="G599" s="758"/>
      <c r="H599" s="758"/>
      <c r="I599" s="758"/>
      <c r="J599" s="758"/>
      <c r="K599" s="758"/>
      <c r="L599" s="758"/>
      <c r="M599" s="758"/>
    </row>
    <row r="600" spans="1:13" ht="15.75" customHeight="1">
      <c r="A600" s="1002"/>
      <c r="B600" s="1003"/>
      <c r="C600" s="1004"/>
      <c r="D600" s="758"/>
      <c r="E600" s="758"/>
      <c r="F600" s="758"/>
      <c r="G600" s="758"/>
      <c r="H600" s="758"/>
      <c r="I600" s="758"/>
      <c r="J600" s="758"/>
      <c r="K600" s="758"/>
      <c r="L600" s="758"/>
      <c r="M600" s="758"/>
    </row>
    <row r="601" spans="1:13" ht="15.75" customHeight="1">
      <c r="A601" s="1002"/>
      <c r="B601" s="1003"/>
      <c r="C601" s="1004"/>
      <c r="D601" s="758"/>
      <c r="E601" s="758"/>
      <c r="F601" s="758"/>
      <c r="G601" s="758"/>
      <c r="H601" s="758"/>
      <c r="I601" s="758"/>
      <c r="J601" s="758"/>
      <c r="K601" s="758"/>
      <c r="L601" s="758"/>
      <c r="M601" s="758"/>
    </row>
    <row r="602" spans="1:13" ht="15.75" customHeight="1">
      <c r="A602" s="1002"/>
      <c r="B602" s="1003"/>
      <c r="C602" s="1004"/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</row>
    <row r="603" spans="1:13" ht="15.75" customHeight="1">
      <c r="A603" s="1002"/>
      <c r="B603" s="1003"/>
      <c r="C603" s="1004"/>
      <c r="D603" s="758"/>
      <c r="E603" s="758"/>
      <c r="F603" s="758"/>
      <c r="G603" s="758"/>
      <c r="H603" s="758"/>
      <c r="I603" s="758"/>
      <c r="J603" s="758"/>
      <c r="K603" s="758"/>
      <c r="L603" s="758"/>
      <c r="M603" s="758"/>
    </row>
    <row r="604" spans="1:13" ht="15.75" customHeight="1">
      <c r="A604" s="1002"/>
      <c r="B604" s="1003"/>
      <c r="C604" s="1004"/>
      <c r="D604" s="758"/>
      <c r="E604" s="758"/>
      <c r="F604" s="758"/>
      <c r="G604" s="758"/>
      <c r="H604" s="758"/>
      <c r="I604" s="758"/>
      <c r="J604" s="758"/>
      <c r="K604" s="758"/>
      <c r="L604" s="758"/>
      <c r="M604" s="758"/>
    </row>
    <row r="605" spans="1:13" ht="15.75" customHeight="1">
      <c r="A605" s="1002"/>
      <c r="B605" s="1003"/>
      <c r="C605" s="1004"/>
      <c r="D605" s="758"/>
      <c r="E605" s="758"/>
      <c r="F605" s="758"/>
      <c r="G605" s="758"/>
      <c r="H605" s="758"/>
      <c r="I605" s="758"/>
      <c r="J605" s="758"/>
      <c r="K605" s="758"/>
      <c r="L605" s="758"/>
      <c r="M605" s="758"/>
    </row>
    <row r="606" spans="1:13" ht="15.75" customHeight="1">
      <c r="A606" s="1002"/>
      <c r="B606" s="1003"/>
      <c r="C606" s="1004"/>
      <c r="D606" s="758"/>
      <c r="E606" s="758"/>
      <c r="F606" s="758"/>
      <c r="G606" s="758"/>
      <c r="H606" s="758"/>
      <c r="I606" s="758"/>
      <c r="J606" s="758"/>
      <c r="K606" s="758"/>
      <c r="L606" s="758"/>
      <c r="M606" s="758"/>
    </row>
    <row r="607" spans="1:13" ht="15.75" customHeight="1">
      <c r="A607" s="1002"/>
      <c r="B607" s="1003"/>
      <c r="C607" s="1004"/>
      <c r="D607" s="758"/>
      <c r="E607" s="758"/>
      <c r="F607" s="758"/>
      <c r="G607" s="758"/>
      <c r="H607" s="758"/>
      <c r="I607" s="758"/>
      <c r="J607" s="758"/>
      <c r="K607" s="758"/>
      <c r="L607" s="758"/>
      <c r="M607" s="758"/>
    </row>
    <row r="608" spans="1:13" ht="15.75" customHeight="1">
      <c r="A608" s="1002"/>
      <c r="B608" s="1003"/>
      <c r="C608" s="1004"/>
      <c r="D608" s="758"/>
      <c r="E608" s="758"/>
      <c r="F608" s="758"/>
      <c r="G608" s="758"/>
      <c r="H608" s="758"/>
      <c r="I608" s="758"/>
      <c r="J608" s="758"/>
      <c r="K608" s="758"/>
      <c r="L608" s="758"/>
      <c r="M608" s="758"/>
    </row>
    <row r="609" spans="1:13" ht="15.75" customHeight="1">
      <c r="A609" s="1002"/>
      <c r="B609" s="1003"/>
      <c r="C609" s="1004"/>
      <c r="D609" s="758"/>
      <c r="E609" s="758"/>
      <c r="F609" s="758"/>
      <c r="G609" s="758"/>
      <c r="H609" s="758"/>
      <c r="I609" s="758"/>
      <c r="J609" s="758"/>
      <c r="K609" s="758"/>
      <c r="L609" s="758"/>
      <c r="M609" s="758"/>
    </row>
    <row r="610" spans="1:13" ht="15.75" customHeight="1">
      <c r="A610" s="1002"/>
      <c r="B610" s="1003"/>
      <c r="C610" s="1004"/>
      <c r="D610" s="758"/>
      <c r="E610" s="758"/>
      <c r="F610" s="758"/>
      <c r="G610" s="758"/>
      <c r="H610" s="758"/>
      <c r="I610" s="758"/>
      <c r="J610" s="758"/>
      <c r="K610" s="758"/>
      <c r="L610" s="758"/>
      <c r="M610" s="758"/>
    </row>
    <row r="611" spans="1:13" ht="15.75" customHeight="1">
      <c r="A611" s="1002"/>
      <c r="B611" s="1003"/>
      <c r="C611" s="1004"/>
      <c r="D611" s="758"/>
      <c r="E611" s="758"/>
      <c r="F611" s="758"/>
      <c r="G611" s="758"/>
      <c r="H611" s="758"/>
      <c r="I611" s="758"/>
      <c r="J611" s="758"/>
      <c r="K611" s="758"/>
      <c r="L611" s="758"/>
      <c r="M611" s="758"/>
    </row>
    <row r="612" spans="1:13" ht="15.75" customHeight="1">
      <c r="A612" s="1002"/>
      <c r="B612" s="1003"/>
      <c r="C612" s="1004"/>
      <c r="D612" s="758"/>
      <c r="E612" s="758"/>
      <c r="F612" s="758"/>
      <c r="G612" s="758"/>
      <c r="H612" s="758"/>
      <c r="I612" s="758"/>
      <c r="J612" s="758"/>
      <c r="K612" s="758"/>
      <c r="L612" s="758"/>
      <c r="M612" s="758"/>
    </row>
    <row r="613" spans="1:13" ht="15.75" customHeight="1">
      <c r="A613" s="1002"/>
      <c r="B613" s="1003"/>
      <c r="C613" s="1004"/>
      <c r="D613" s="758"/>
      <c r="E613" s="758"/>
      <c r="F613" s="758"/>
      <c r="G613" s="758"/>
      <c r="H613" s="758"/>
      <c r="I613" s="758"/>
      <c r="J613" s="758"/>
      <c r="K613" s="758"/>
      <c r="L613" s="758"/>
      <c r="M613" s="758"/>
    </row>
    <row r="614" spans="1:13" ht="15.75" customHeight="1">
      <c r="A614" s="1002"/>
      <c r="B614" s="1003"/>
      <c r="C614" s="1004"/>
      <c r="D614" s="758"/>
      <c r="E614" s="758"/>
      <c r="F614" s="758"/>
      <c r="G614" s="758"/>
      <c r="H614" s="758"/>
      <c r="I614" s="758"/>
      <c r="J614" s="758"/>
      <c r="K614" s="758"/>
      <c r="L614" s="758"/>
      <c r="M614" s="758"/>
    </row>
    <row r="615" spans="1:13" ht="15.75" customHeight="1">
      <c r="A615" s="1002"/>
      <c r="B615" s="1003"/>
      <c r="C615" s="1004"/>
      <c r="D615" s="758"/>
      <c r="E615" s="758"/>
      <c r="F615" s="758"/>
      <c r="G615" s="758"/>
      <c r="H615" s="758"/>
      <c r="I615" s="758"/>
      <c r="J615" s="758"/>
      <c r="K615" s="758"/>
      <c r="L615" s="758"/>
      <c r="M615" s="758"/>
    </row>
    <row r="616" spans="1:13" ht="15.75" customHeight="1">
      <c r="A616" s="1002"/>
      <c r="B616" s="1003"/>
      <c r="C616" s="1004"/>
      <c r="D616" s="758"/>
      <c r="E616" s="758"/>
      <c r="F616" s="758"/>
      <c r="G616" s="758"/>
      <c r="H616" s="758"/>
      <c r="I616" s="758"/>
      <c r="J616" s="758"/>
      <c r="K616" s="758"/>
      <c r="L616" s="758"/>
      <c r="M616" s="758"/>
    </row>
    <row r="617" spans="1:13" ht="15.75" customHeight="1">
      <c r="A617" s="1002"/>
      <c r="B617" s="1003"/>
      <c r="C617" s="1004"/>
      <c r="D617" s="758"/>
      <c r="E617" s="758"/>
      <c r="F617" s="758"/>
      <c r="G617" s="758"/>
      <c r="H617" s="758"/>
      <c r="I617" s="758"/>
      <c r="J617" s="758"/>
      <c r="K617" s="758"/>
      <c r="L617" s="758"/>
      <c r="M617" s="758"/>
    </row>
    <row r="618" spans="1:13" ht="15.75" customHeight="1">
      <c r="A618" s="1002"/>
      <c r="B618" s="1003"/>
      <c r="C618" s="1004"/>
      <c r="D618" s="758"/>
      <c r="E618" s="758"/>
      <c r="F618" s="758"/>
      <c r="G618" s="758"/>
      <c r="H618" s="758"/>
      <c r="I618" s="758"/>
      <c r="J618" s="758"/>
      <c r="K618" s="758"/>
      <c r="L618" s="758"/>
      <c r="M618" s="758"/>
    </row>
    <row r="619" spans="1:13" ht="15.75" customHeight="1">
      <c r="A619" s="1002"/>
      <c r="B619" s="1003"/>
      <c r="C619" s="1004"/>
      <c r="D619" s="758"/>
      <c r="E619" s="758"/>
      <c r="F619" s="758"/>
      <c r="G619" s="758"/>
      <c r="H619" s="758"/>
      <c r="I619" s="758"/>
      <c r="J619" s="758"/>
      <c r="K619" s="758"/>
      <c r="L619" s="758"/>
      <c r="M619" s="758"/>
    </row>
    <row r="620" spans="1:13" ht="15.75" customHeight="1">
      <c r="A620" s="1002"/>
      <c r="B620" s="1003"/>
      <c r="C620" s="1004"/>
      <c r="D620" s="758"/>
      <c r="E620" s="758"/>
      <c r="F620" s="758"/>
      <c r="G620" s="758"/>
      <c r="H620" s="758"/>
      <c r="I620" s="758"/>
      <c r="J620" s="758"/>
      <c r="K620" s="758"/>
      <c r="L620" s="758"/>
      <c r="M620" s="758"/>
    </row>
    <row r="621" spans="1:13" ht="15.75" customHeight="1">
      <c r="A621" s="1002"/>
      <c r="B621" s="1003"/>
      <c r="C621" s="1004"/>
      <c r="D621" s="758"/>
      <c r="E621" s="758"/>
      <c r="F621" s="758"/>
      <c r="G621" s="758"/>
      <c r="H621" s="758"/>
      <c r="I621" s="758"/>
      <c r="J621" s="758"/>
      <c r="K621" s="758"/>
      <c r="L621" s="758"/>
      <c r="M621" s="758"/>
    </row>
    <row r="622" spans="1:13" ht="15.75" customHeight="1">
      <c r="A622" s="1002"/>
      <c r="B622" s="1003"/>
      <c r="C622" s="1004"/>
      <c r="D622" s="758"/>
      <c r="E622" s="758"/>
      <c r="F622" s="758"/>
      <c r="G622" s="758"/>
      <c r="H622" s="758"/>
      <c r="I622" s="758"/>
      <c r="J622" s="758"/>
      <c r="K622" s="758"/>
      <c r="L622" s="758"/>
      <c r="M622" s="758"/>
    </row>
    <row r="623" spans="1:13" ht="15.75" customHeight="1">
      <c r="A623" s="1002"/>
      <c r="B623" s="1003"/>
      <c r="C623" s="1004"/>
      <c r="D623" s="758"/>
      <c r="E623" s="758"/>
      <c r="F623" s="758"/>
      <c r="G623" s="758"/>
      <c r="H623" s="758"/>
      <c r="I623" s="758"/>
      <c r="J623" s="758"/>
      <c r="K623" s="758"/>
      <c r="L623" s="758"/>
      <c r="M623" s="758"/>
    </row>
    <row r="624" spans="1:13" ht="15.75" customHeight="1">
      <c r="A624" s="1002"/>
      <c r="B624" s="1003"/>
      <c r="C624" s="1004"/>
      <c r="D624" s="758"/>
      <c r="E624" s="758"/>
      <c r="F624" s="758"/>
      <c r="G624" s="758"/>
      <c r="H624" s="758"/>
      <c r="I624" s="758"/>
      <c r="J624" s="758"/>
      <c r="K624" s="758"/>
      <c r="L624" s="758"/>
      <c r="M624" s="758"/>
    </row>
    <row r="625" spans="1:13" ht="15.75" customHeight="1">
      <c r="A625" s="1002"/>
      <c r="B625" s="1003"/>
      <c r="C625" s="1004"/>
      <c r="D625" s="758"/>
      <c r="E625" s="758"/>
      <c r="F625" s="758"/>
      <c r="G625" s="758"/>
      <c r="H625" s="758"/>
      <c r="I625" s="758"/>
      <c r="J625" s="758"/>
      <c r="K625" s="758"/>
      <c r="L625" s="758"/>
      <c r="M625" s="758"/>
    </row>
    <row r="626" spans="1:13" ht="15.75" customHeight="1">
      <c r="A626" s="1002"/>
      <c r="B626" s="1003"/>
      <c r="C626" s="1004"/>
      <c r="D626" s="758"/>
      <c r="E626" s="758"/>
      <c r="F626" s="758"/>
      <c r="G626" s="758"/>
      <c r="H626" s="758"/>
      <c r="I626" s="758"/>
      <c r="J626" s="758"/>
      <c r="K626" s="758"/>
      <c r="L626" s="758"/>
      <c r="M626" s="758"/>
    </row>
    <row r="627" spans="1:13" ht="15.75" customHeight="1">
      <c r="A627" s="1002"/>
      <c r="B627" s="1003"/>
      <c r="C627" s="1004"/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</row>
    <row r="628" spans="1:13" ht="15.75" customHeight="1">
      <c r="A628" s="1002"/>
      <c r="B628" s="1003"/>
      <c r="C628" s="1004"/>
      <c r="D628" s="758"/>
      <c r="E628" s="758"/>
      <c r="F628" s="758"/>
      <c r="G628" s="758"/>
      <c r="H628" s="758"/>
      <c r="I628" s="758"/>
      <c r="J628" s="758"/>
      <c r="K628" s="758"/>
      <c r="L628" s="758"/>
      <c r="M628" s="758"/>
    </row>
    <row r="629" spans="1:13" ht="15.75" customHeight="1">
      <c r="A629" s="1002"/>
      <c r="B629" s="1003"/>
      <c r="C629" s="1004"/>
      <c r="D629" s="758"/>
      <c r="E629" s="758"/>
      <c r="F629" s="758"/>
      <c r="G629" s="758"/>
      <c r="H629" s="758"/>
      <c r="I629" s="758"/>
      <c r="J629" s="758"/>
      <c r="K629" s="758"/>
      <c r="L629" s="758"/>
      <c r="M629" s="758"/>
    </row>
    <row r="630" spans="1:13" ht="15.75" customHeight="1">
      <c r="A630" s="1002"/>
      <c r="B630" s="1003"/>
      <c r="C630" s="1004"/>
      <c r="D630" s="758"/>
      <c r="E630" s="758"/>
      <c r="F630" s="758"/>
      <c r="G630" s="758"/>
      <c r="H630" s="758"/>
      <c r="I630" s="758"/>
      <c r="J630" s="758"/>
      <c r="K630" s="758"/>
      <c r="L630" s="758"/>
      <c r="M630" s="758"/>
    </row>
    <row r="631" spans="1:13" ht="15.75" customHeight="1">
      <c r="A631" s="1002"/>
      <c r="B631" s="1003"/>
      <c r="C631" s="1004"/>
      <c r="D631" s="758"/>
      <c r="E631" s="758"/>
      <c r="F631" s="758"/>
      <c r="G631" s="758"/>
      <c r="H631" s="758"/>
      <c r="I631" s="758"/>
      <c r="J631" s="758"/>
      <c r="K631" s="758"/>
      <c r="L631" s="758"/>
      <c r="M631" s="758"/>
    </row>
    <row r="632" spans="1:13" ht="15.75" customHeight="1">
      <c r="A632" s="1002"/>
      <c r="B632" s="1003"/>
      <c r="C632" s="1004"/>
      <c r="D632" s="758"/>
      <c r="E632" s="758"/>
      <c r="F632" s="758"/>
      <c r="G632" s="758"/>
      <c r="H632" s="758"/>
      <c r="I632" s="758"/>
      <c r="J632" s="758"/>
      <c r="K632" s="758"/>
      <c r="L632" s="758"/>
      <c r="M632" s="758"/>
    </row>
    <row r="633" spans="1:13" ht="15.75" customHeight="1">
      <c r="A633" s="1002"/>
      <c r="B633" s="1003"/>
      <c r="C633" s="1004"/>
      <c r="D633" s="758"/>
      <c r="E633" s="758"/>
      <c r="F633" s="758"/>
      <c r="G633" s="758"/>
      <c r="H633" s="758"/>
      <c r="I633" s="758"/>
      <c r="J633" s="758"/>
      <c r="K633" s="758"/>
      <c r="L633" s="758"/>
      <c r="M633" s="758"/>
    </row>
    <row r="634" spans="1:13" ht="15.75" customHeight="1">
      <c r="A634" s="1002"/>
      <c r="B634" s="1003"/>
      <c r="C634" s="1004"/>
      <c r="D634" s="758"/>
      <c r="E634" s="758"/>
      <c r="F634" s="758"/>
      <c r="G634" s="758"/>
      <c r="H634" s="758"/>
      <c r="I634" s="758"/>
      <c r="J634" s="758"/>
      <c r="K634" s="758"/>
      <c r="L634" s="758"/>
      <c r="M634" s="758"/>
    </row>
    <row r="635" spans="1:13" ht="15.75" customHeight="1">
      <c r="A635" s="1002"/>
      <c r="B635" s="1003"/>
      <c r="C635" s="1004"/>
      <c r="D635" s="758"/>
      <c r="E635" s="758"/>
      <c r="F635" s="758"/>
      <c r="G635" s="758"/>
      <c r="H635" s="758"/>
      <c r="I635" s="758"/>
      <c r="J635" s="758"/>
      <c r="K635" s="758"/>
      <c r="L635" s="758"/>
      <c r="M635" s="758"/>
    </row>
    <row r="636" spans="1:13" ht="15.75" customHeight="1">
      <c r="A636" s="1002"/>
      <c r="B636" s="1003"/>
      <c r="C636" s="1004"/>
      <c r="D636" s="758"/>
      <c r="E636" s="758"/>
      <c r="F636" s="758"/>
      <c r="G636" s="758"/>
      <c r="H636" s="758"/>
      <c r="I636" s="758"/>
      <c r="J636" s="758"/>
      <c r="K636" s="758"/>
      <c r="L636" s="758"/>
      <c r="M636" s="758"/>
    </row>
    <row r="637" spans="1:13" ht="15.75" customHeight="1">
      <c r="A637" s="1002"/>
      <c r="B637" s="1003"/>
      <c r="C637" s="1004"/>
      <c r="D637" s="758"/>
      <c r="E637" s="758"/>
      <c r="F637" s="758"/>
      <c r="G637" s="758"/>
      <c r="H637" s="758"/>
      <c r="I637" s="758"/>
      <c r="J637" s="758"/>
      <c r="K637" s="758"/>
      <c r="L637" s="758"/>
      <c r="M637" s="758"/>
    </row>
    <row r="638" spans="1:13" ht="15.75" customHeight="1">
      <c r="A638" s="1002"/>
      <c r="B638" s="1003"/>
      <c r="C638" s="1004"/>
      <c r="D638" s="758"/>
      <c r="E638" s="758"/>
      <c r="F638" s="758"/>
      <c r="G638" s="758"/>
      <c r="H638" s="758"/>
      <c r="I638" s="758"/>
      <c r="J638" s="758"/>
      <c r="K638" s="758"/>
      <c r="L638" s="758"/>
      <c r="M638" s="758"/>
    </row>
    <row r="639" spans="1:13" ht="15.75" customHeight="1">
      <c r="A639" s="1002"/>
      <c r="B639" s="1003"/>
      <c r="C639" s="1004"/>
      <c r="D639" s="758"/>
      <c r="E639" s="758"/>
      <c r="F639" s="758"/>
      <c r="G639" s="758"/>
      <c r="H639" s="758"/>
      <c r="I639" s="758"/>
      <c r="J639" s="758"/>
      <c r="K639" s="758"/>
      <c r="L639" s="758"/>
      <c r="M639" s="758"/>
    </row>
    <row r="640" spans="1:13" ht="15.75" customHeight="1">
      <c r="A640" s="1002"/>
      <c r="B640" s="1003"/>
      <c r="C640" s="1004"/>
      <c r="D640" s="758"/>
      <c r="E640" s="758"/>
      <c r="F640" s="758"/>
      <c r="G640" s="758"/>
      <c r="H640" s="758"/>
      <c r="I640" s="758"/>
      <c r="J640" s="758"/>
      <c r="K640" s="758"/>
      <c r="L640" s="758"/>
      <c r="M640" s="758"/>
    </row>
    <row r="641" spans="1:13" ht="15.75" customHeight="1">
      <c r="A641" s="1002"/>
      <c r="B641" s="1003"/>
      <c r="C641" s="1004"/>
      <c r="D641" s="758"/>
      <c r="E641" s="758"/>
      <c r="F641" s="758"/>
      <c r="G641" s="758"/>
      <c r="H641" s="758"/>
      <c r="I641" s="758"/>
      <c r="J641" s="758"/>
      <c r="K641" s="758"/>
      <c r="L641" s="758"/>
      <c r="M641" s="758"/>
    </row>
    <row r="642" spans="1:13" ht="15.75" customHeight="1">
      <c r="A642" s="1002"/>
      <c r="B642" s="1003"/>
      <c r="C642" s="1004"/>
      <c r="D642" s="758"/>
      <c r="E642" s="758"/>
      <c r="F642" s="758"/>
      <c r="G642" s="758"/>
      <c r="H642" s="758"/>
      <c r="I642" s="758"/>
      <c r="J642" s="758"/>
      <c r="K642" s="758"/>
      <c r="L642" s="758"/>
      <c r="M642" s="758"/>
    </row>
    <row r="643" spans="1:13" ht="15.75" customHeight="1">
      <c r="A643" s="1002"/>
      <c r="B643" s="1003"/>
      <c r="C643" s="1004"/>
      <c r="D643" s="758"/>
      <c r="E643" s="758"/>
      <c r="F643" s="758"/>
      <c r="G643" s="758"/>
      <c r="H643" s="758"/>
      <c r="I643" s="758"/>
      <c r="J643" s="758"/>
      <c r="K643" s="758"/>
      <c r="L643" s="758"/>
      <c r="M643" s="758"/>
    </row>
    <row r="644" spans="1:13" ht="15.75" customHeight="1">
      <c r="A644" s="1002"/>
      <c r="B644" s="1003"/>
      <c r="C644" s="1004"/>
      <c r="D644" s="758"/>
      <c r="E644" s="758"/>
      <c r="F644" s="758"/>
      <c r="G644" s="758"/>
      <c r="H644" s="758"/>
      <c r="I644" s="758"/>
      <c r="J644" s="758"/>
      <c r="K644" s="758"/>
      <c r="L644" s="758"/>
      <c r="M644" s="758"/>
    </row>
    <row r="645" spans="1:13" ht="15.75" customHeight="1">
      <c r="A645" s="1002"/>
      <c r="B645" s="1003"/>
      <c r="C645" s="1004"/>
      <c r="D645" s="758"/>
      <c r="E645" s="758"/>
      <c r="F645" s="758"/>
      <c r="G645" s="758"/>
      <c r="H645" s="758"/>
      <c r="I645" s="758"/>
      <c r="J645" s="758"/>
      <c r="K645" s="758"/>
      <c r="L645" s="758"/>
      <c r="M645" s="758"/>
    </row>
    <row r="646" spans="1:13" ht="15.75" customHeight="1">
      <c r="A646" s="1002"/>
      <c r="B646" s="1003"/>
      <c r="C646" s="1004"/>
      <c r="D646" s="758"/>
      <c r="E646" s="758"/>
      <c r="F646" s="758"/>
      <c r="G646" s="758"/>
      <c r="H646" s="758"/>
      <c r="I646" s="758"/>
      <c r="J646" s="758"/>
      <c r="K646" s="758"/>
      <c r="L646" s="758"/>
      <c r="M646" s="758"/>
    </row>
    <row r="647" spans="1:13" ht="15.75" customHeight="1">
      <c r="A647" s="1002"/>
      <c r="B647" s="1003"/>
      <c r="C647" s="1004"/>
      <c r="D647" s="758"/>
      <c r="E647" s="758"/>
      <c r="F647" s="758"/>
      <c r="G647" s="758"/>
      <c r="H647" s="758"/>
      <c r="I647" s="758"/>
      <c r="J647" s="758"/>
      <c r="K647" s="758"/>
      <c r="L647" s="758"/>
      <c r="M647" s="758"/>
    </row>
    <row r="648" spans="1:13" ht="15.75" customHeight="1">
      <c r="A648" s="1002"/>
      <c r="B648" s="1003"/>
      <c r="C648" s="1004"/>
      <c r="D648" s="758"/>
      <c r="E648" s="758"/>
      <c r="F648" s="758"/>
      <c r="G648" s="758"/>
      <c r="H648" s="758"/>
      <c r="I648" s="758"/>
      <c r="J648" s="758"/>
      <c r="K648" s="758"/>
      <c r="L648" s="758"/>
      <c r="M648" s="758"/>
    </row>
    <row r="649" spans="1:13" ht="15.75" customHeight="1">
      <c r="A649" s="1002"/>
      <c r="B649" s="1003"/>
      <c r="C649" s="1004"/>
      <c r="D649" s="758"/>
      <c r="E649" s="758"/>
      <c r="F649" s="758"/>
      <c r="G649" s="758"/>
      <c r="H649" s="758"/>
      <c r="I649" s="758"/>
      <c r="J649" s="758"/>
      <c r="K649" s="758"/>
      <c r="L649" s="758"/>
      <c r="M649" s="758"/>
    </row>
    <row r="650" spans="1:13" ht="15.75" customHeight="1">
      <c r="A650" s="1002"/>
      <c r="B650" s="1003"/>
      <c r="C650" s="1004"/>
      <c r="D650" s="758"/>
      <c r="E650" s="758"/>
      <c r="F650" s="758"/>
      <c r="G650" s="758"/>
      <c r="H650" s="758"/>
      <c r="I650" s="758"/>
      <c r="J650" s="758"/>
      <c r="K650" s="758"/>
      <c r="L650" s="758"/>
      <c r="M650" s="758"/>
    </row>
    <row r="651" spans="1:13" ht="15.75" customHeight="1">
      <c r="A651" s="1002"/>
      <c r="B651" s="1003"/>
      <c r="C651" s="1004"/>
      <c r="D651" s="758"/>
      <c r="E651" s="758"/>
      <c r="F651" s="758"/>
      <c r="G651" s="758"/>
      <c r="H651" s="758"/>
      <c r="I651" s="758"/>
      <c r="J651" s="758"/>
      <c r="K651" s="758"/>
      <c r="L651" s="758"/>
      <c r="M651" s="758"/>
    </row>
    <row r="652" spans="1:13" ht="15.75" customHeight="1">
      <c r="A652" s="1002"/>
      <c r="B652" s="1003"/>
      <c r="C652" s="1004"/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</row>
    <row r="653" spans="1:13" ht="15.75" customHeight="1">
      <c r="A653" s="1002"/>
      <c r="B653" s="1003"/>
      <c r="C653" s="1004"/>
      <c r="D653" s="758"/>
      <c r="E653" s="758"/>
      <c r="F653" s="758"/>
      <c r="G653" s="758"/>
      <c r="H653" s="758"/>
      <c r="I653" s="758"/>
      <c r="J653" s="758"/>
      <c r="K653" s="758"/>
      <c r="L653" s="758"/>
      <c r="M653" s="758"/>
    </row>
    <row r="654" spans="1:13" ht="15.75" customHeight="1">
      <c r="A654" s="1002"/>
      <c r="B654" s="1003"/>
      <c r="C654" s="1004"/>
      <c r="D654" s="758"/>
      <c r="E654" s="758"/>
      <c r="F654" s="758"/>
      <c r="G654" s="758"/>
      <c r="H654" s="758"/>
      <c r="I654" s="758"/>
      <c r="J654" s="758"/>
      <c r="K654" s="758"/>
      <c r="L654" s="758"/>
      <c r="M654" s="758"/>
    </row>
    <row r="655" spans="1:13" ht="15.75" customHeight="1">
      <c r="A655" s="1002"/>
      <c r="B655" s="1003"/>
      <c r="C655" s="1004"/>
      <c r="D655" s="758"/>
      <c r="E655" s="758"/>
      <c r="F655" s="758"/>
      <c r="G655" s="758"/>
      <c r="H655" s="758"/>
      <c r="I655" s="758"/>
      <c r="J655" s="758"/>
      <c r="K655" s="758"/>
      <c r="L655" s="758"/>
      <c r="M655" s="758"/>
    </row>
    <row r="656" spans="1:13" ht="15.75" customHeight="1">
      <c r="A656" s="1002"/>
      <c r="B656" s="1003"/>
      <c r="C656" s="1004"/>
      <c r="D656" s="758"/>
      <c r="E656" s="758"/>
      <c r="F656" s="758"/>
      <c r="G656" s="758"/>
      <c r="H656" s="758"/>
      <c r="I656" s="758"/>
      <c r="J656" s="758"/>
      <c r="K656" s="758"/>
      <c r="L656" s="758"/>
      <c r="M656" s="758"/>
    </row>
    <row r="657" spans="1:13" ht="15.75" customHeight="1">
      <c r="A657" s="1002"/>
      <c r="B657" s="1003"/>
      <c r="C657" s="1004"/>
      <c r="D657" s="758"/>
      <c r="E657" s="758"/>
      <c r="F657" s="758"/>
      <c r="G657" s="758"/>
      <c r="H657" s="758"/>
      <c r="I657" s="758"/>
      <c r="J657" s="758"/>
      <c r="K657" s="758"/>
      <c r="L657" s="758"/>
      <c r="M657" s="758"/>
    </row>
    <row r="658" spans="1:13" ht="15.75" customHeight="1">
      <c r="A658" s="1002"/>
      <c r="B658" s="1003"/>
      <c r="C658" s="1004"/>
      <c r="D658" s="758"/>
      <c r="E658" s="758"/>
      <c r="F658" s="758"/>
      <c r="G658" s="758"/>
      <c r="H658" s="758"/>
      <c r="I658" s="758"/>
      <c r="J658" s="758"/>
      <c r="K658" s="758"/>
      <c r="L658" s="758"/>
      <c r="M658" s="758"/>
    </row>
    <row r="659" spans="1:13" ht="15.75" customHeight="1">
      <c r="A659" s="1002"/>
      <c r="B659" s="1003"/>
      <c r="C659" s="1004"/>
      <c r="D659" s="758"/>
      <c r="E659" s="758"/>
      <c r="F659" s="758"/>
      <c r="G659" s="758"/>
      <c r="H659" s="758"/>
      <c r="I659" s="758"/>
      <c r="J659" s="758"/>
      <c r="K659" s="758"/>
      <c r="L659" s="758"/>
      <c r="M659" s="758"/>
    </row>
    <row r="660" spans="1:13" ht="15.75" customHeight="1">
      <c r="A660" s="1002"/>
      <c r="B660" s="1003"/>
      <c r="C660" s="1004"/>
      <c r="D660" s="758"/>
      <c r="E660" s="758"/>
      <c r="F660" s="758"/>
      <c r="G660" s="758"/>
      <c r="H660" s="758"/>
      <c r="I660" s="758"/>
      <c r="J660" s="758"/>
      <c r="K660" s="758"/>
      <c r="L660" s="758"/>
      <c r="M660" s="758"/>
    </row>
    <row r="661" spans="1:13" ht="15.75" customHeight="1">
      <c r="A661" s="1002"/>
      <c r="B661" s="1003"/>
      <c r="C661" s="1004"/>
      <c r="D661" s="758"/>
      <c r="E661" s="758"/>
      <c r="F661" s="758"/>
      <c r="G661" s="758"/>
      <c r="H661" s="758"/>
      <c r="I661" s="758"/>
      <c r="J661" s="758"/>
      <c r="K661" s="758"/>
      <c r="L661" s="758"/>
      <c r="M661" s="758"/>
    </row>
    <row r="662" spans="1:13" ht="15.75" customHeight="1">
      <c r="A662" s="1002"/>
      <c r="B662" s="1003"/>
      <c r="C662" s="1004"/>
      <c r="D662" s="758"/>
      <c r="E662" s="758"/>
      <c r="F662" s="758"/>
      <c r="G662" s="758"/>
      <c r="H662" s="758"/>
      <c r="I662" s="758"/>
      <c r="J662" s="758"/>
      <c r="K662" s="758"/>
      <c r="L662" s="758"/>
      <c r="M662" s="758"/>
    </row>
    <row r="663" spans="1:13" ht="15.75" customHeight="1">
      <c r="A663" s="1002"/>
      <c r="B663" s="1003"/>
      <c r="C663" s="1004"/>
      <c r="D663" s="758"/>
      <c r="E663" s="758"/>
      <c r="F663" s="758"/>
      <c r="G663" s="758"/>
      <c r="H663" s="758"/>
      <c r="I663" s="758"/>
      <c r="J663" s="758"/>
      <c r="K663" s="758"/>
      <c r="L663" s="758"/>
      <c r="M663" s="758"/>
    </row>
    <row r="664" spans="1:13" ht="15.75" customHeight="1">
      <c r="A664" s="1002"/>
      <c r="B664" s="1003"/>
      <c r="C664" s="1004"/>
      <c r="D664" s="758"/>
      <c r="E664" s="758"/>
      <c r="F664" s="758"/>
      <c r="G664" s="758"/>
      <c r="H664" s="758"/>
      <c r="I664" s="758"/>
      <c r="J664" s="758"/>
      <c r="K664" s="758"/>
      <c r="L664" s="758"/>
      <c r="M664" s="758"/>
    </row>
    <row r="665" spans="1:13" ht="15.75" customHeight="1">
      <c r="A665" s="1002"/>
      <c r="B665" s="1003"/>
      <c r="C665" s="1004"/>
      <c r="D665" s="758"/>
      <c r="E665" s="758"/>
      <c r="F665" s="758"/>
      <c r="G665" s="758"/>
      <c r="H665" s="758"/>
      <c r="I665" s="758"/>
      <c r="J665" s="758"/>
      <c r="K665" s="758"/>
      <c r="L665" s="758"/>
      <c r="M665" s="758"/>
    </row>
    <row r="666" spans="1:13" ht="15.75" customHeight="1">
      <c r="A666" s="1002"/>
      <c r="B666" s="1003"/>
      <c r="C666" s="1004"/>
      <c r="D666" s="758"/>
      <c r="E666" s="758"/>
      <c r="F666" s="758"/>
      <c r="G666" s="758"/>
      <c r="H666" s="758"/>
      <c r="I666" s="758"/>
      <c r="J666" s="758"/>
      <c r="K666" s="758"/>
      <c r="L666" s="758"/>
      <c r="M666" s="758"/>
    </row>
    <row r="667" spans="1:13" ht="15.75" customHeight="1">
      <c r="A667" s="1002"/>
      <c r="B667" s="1003"/>
      <c r="C667" s="1004"/>
      <c r="D667" s="758"/>
      <c r="E667" s="758"/>
      <c r="F667" s="758"/>
      <c r="G667" s="758"/>
      <c r="H667" s="758"/>
      <c r="I667" s="758"/>
      <c r="J667" s="758"/>
      <c r="K667" s="758"/>
      <c r="L667" s="758"/>
      <c r="M667" s="758"/>
    </row>
    <row r="668" spans="1:13" ht="15.75" customHeight="1">
      <c r="A668" s="1002"/>
      <c r="B668" s="1003"/>
      <c r="C668" s="1004"/>
      <c r="D668" s="758"/>
      <c r="E668" s="758"/>
      <c r="F668" s="758"/>
      <c r="G668" s="758"/>
      <c r="H668" s="758"/>
      <c r="I668" s="758"/>
      <c r="J668" s="758"/>
      <c r="K668" s="758"/>
      <c r="L668" s="758"/>
      <c r="M668" s="758"/>
    </row>
    <row r="669" spans="1:13" ht="15.75" customHeight="1">
      <c r="A669" s="1002"/>
      <c r="B669" s="1003"/>
      <c r="C669" s="1004"/>
      <c r="D669" s="758"/>
      <c r="E669" s="758"/>
      <c r="F669" s="758"/>
      <c r="G669" s="758"/>
      <c r="H669" s="758"/>
      <c r="I669" s="758"/>
      <c r="J669" s="758"/>
      <c r="K669" s="758"/>
      <c r="L669" s="758"/>
      <c r="M669" s="758"/>
    </row>
    <row r="670" spans="1:13" ht="15.75" customHeight="1">
      <c r="A670" s="1002"/>
      <c r="B670" s="1003"/>
      <c r="C670" s="1004"/>
      <c r="D670" s="758"/>
      <c r="E670" s="758"/>
      <c r="F670" s="758"/>
      <c r="G670" s="758"/>
      <c r="H670" s="758"/>
      <c r="I670" s="758"/>
      <c r="J670" s="758"/>
      <c r="K670" s="758"/>
      <c r="L670" s="758"/>
      <c r="M670" s="758"/>
    </row>
    <row r="671" spans="1:13" ht="15.75" customHeight="1">
      <c r="A671" s="1002"/>
      <c r="B671" s="1003"/>
      <c r="C671" s="1004"/>
      <c r="D671" s="758"/>
      <c r="E671" s="758"/>
      <c r="F671" s="758"/>
      <c r="G671" s="758"/>
      <c r="H671" s="758"/>
      <c r="I671" s="758"/>
      <c r="J671" s="758"/>
      <c r="K671" s="758"/>
      <c r="L671" s="758"/>
      <c r="M671" s="758"/>
    </row>
    <row r="672" spans="1:13" ht="15.75" customHeight="1">
      <c r="A672" s="1002"/>
      <c r="B672" s="1003"/>
      <c r="C672" s="1004"/>
      <c r="D672" s="758"/>
      <c r="E672" s="758"/>
      <c r="F672" s="758"/>
      <c r="G672" s="758"/>
      <c r="H672" s="758"/>
      <c r="I672" s="758"/>
      <c r="J672" s="758"/>
      <c r="K672" s="758"/>
      <c r="L672" s="758"/>
      <c r="M672" s="758"/>
    </row>
    <row r="673" spans="1:13" ht="15.75" customHeight="1">
      <c r="A673" s="1002"/>
      <c r="B673" s="1003"/>
      <c r="C673" s="1004"/>
      <c r="D673" s="758"/>
      <c r="E673" s="758"/>
      <c r="F673" s="758"/>
      <c r="G673" s="758"/>
      <c r="H673" s="758"/>
      <c r="I673" s="758"/>
      <c r="J673" s="758"/>
      <c r="K673" s="758"/>
      <c r="L673" s="758"/>
      <c r="M673" s="758"/>
    </row>
    <row r="674" spans="1:13" ht="15.75" customHeight="1">
      <c r="A674" s="1002"/>
      <c r="B674" s="1003"/>
      <c r="C674" s="1004"/>
      <c r="D674" s="758"/>
      <c r="E674" s="758"/>
      <c r="F674" s="758"/>
      <c r="G674" s="758"/>
      <c r="H674" s="758"/>
      <c r="I674" s="758"/>
      <c r="J674" s="758"/>
      <c r="K674" s="758"/>
      <c r="L674" s="758"/>
      <c r="M674" s="758"/>
    </row>
    <row r="675" spans="1:13" ht="15.75" customHeight="1">
      <c r="A675" s="1002"/>
      <c r="B675" s="1003"/>
      <c r="C675" s="1004"/>
      <c r="D675" s="758"/>
      <c r="E675" s="758"/>
      <c r="F675" s="758"/>
      <c r="G675" s="758"/>
      <c r="H675" s="758"/>
      <c r="I675" s="758"/>
      <c r="J675" s="758"/>
      <c r="K675" s="758"/>
      <c r="L675" s="758"/>
      <c r="M675" s="758"/>
    </row>
    <row r="676" spans="1:13" ht="15.75" customHeight="1">
      <c r="A676" s="1002"/>
      <c r="B676" s="1003"/>
      <c r="C676" s="1004"/>
      <c r="D676" s="758"/>
      <c r="E676" s="758"/>
      <c r="F676" s="758"/>
      <c r="G676" s="758"/>
      <c r="H676" s="758"/>
      <c r="I676" s="758"/>
      <c r="J676" s="758"/>
      <c r="K676" s="758"/>
      <c r="L676" s="758"/>
      <c r="M676" s="758"/>
    </row>
    <row r="677" spans="1:13" ht="15.75" customHeight="1">
      <c r="A677" s="1002"/>
      <c r="B677" s="1003"/>
      <c r="C677" s="1004"/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</row>
    <row r="678" spans="1:13" ht="15.75" customHeight="1">
      <c r="A678" s="1002"/>
      <c r="B678" s="1003"/>
      <c r="C678" s="1004"/>
      <c r="D678" s="758"/>
      <c r="E678" s="758"/>
      <c r="F678" s="758"/>
      <c r="G678" s="758"/>
      <c r="H678" s="758"/>
      <c r="I678" s="758"/>
      <c r="J678" s="758"/>
      <c r="K678" s="758"/>
      <c r="L678" s="758"/>
      <c r="M678" s="758"/>
    </row>
    <row r="679" spans="1:13" ht="15.75" customHeight="1">
      <c r="A679" s="1002"/>
      <c r="B679" s="1003"/>
      <c r="C679" s="1004"/>
      <c r="D679" s="758"/>
      <c r="E679" s="758"/>
      <c r="F679" s="758"/>
      <c r="G679" s="758"/>
      <c r="H679" s="758"/>
      <c r="I679" s="758"/>
      <c r="J679" s="758"/>
      <c r="K679" s="758"/>
      <c r="L679" s="758"/>
      <c r="M679" s="758"/>
    </row>
    <row r="680" spans="1:13" ht="15.75" customHeight="1">
      <c r="A680" s="1002"/>
      <c r="B680" s="1003"/>
      <c r="C680" s="1004"/>
      <c r="D680" s="758"/>
      <c r="E680" s="758"/>
      <c r="F680" s="758"/>
      <c r="G680" s="758"/>
      <c r="H680" s="758"/>
      <c r="I680" s="758"/>
      <c r="J680" s="758"/>
      <c r="K680" s="758"/>
      <c r="L680" s="758"/>
      <c r="M680" s="758"/>
    </row>
    <row r="681" spans="1:13" ht="15.75" customHeight="1">
      <c r="A681" s="1002"/>
      <c r="B681" s="1003"/>
      <c r="C681" s="1004"/>
      <c r="D681" s="758"/>
      <c r="E681" s="758"/>
      <c r="F681" s="758"/>
      <c r="G681" s="758"/>
      <c r="H681" s="758"/>
      <c r="I681" s="758"/>
      <c r="J681" s="758"/>
      <c r="K681" s="758"/>
      <c r="L681" s="758"/>
      <c r="M681" s="758"/>
    </row>
    <row r="682" spans="1:13" ht="15.75" customHeight="1">
      <c r="A682" s="1002"/>
      <c r="B682" s="1003"/>
      <c r="C682" s="1004"/>
      <c r="D682" s="758"/>
      <c r="E682" s="758"/>
      <c r="F682" s="758"/>
      <c r="G682" s="758"/>
      <c r="H682" s="758"/>
      <c r="I682" s="758"/>
      <c r="J682" s="758"/>
      <c r="K682" s="758"/>
      <c r="L682" s="758"/>
      <c r="M682" s="758"/>
    </row>
    <row r="683" spans="1:13" ht="15.75" customHeight="1">
      <c r="A683" s="1002"/>
      <c r="B683" s="1003"/>
      <c r="C683" s="1004"/>
      <c r="D683" s="758"/>
      <c r="E683" s="758"/>
      <c r="F683" s="758"/>
      <c r="G683" s="758"/>
      <c r="H683" s="758"/>
      <c r="I683" s="758"/>
      <c r="J683" s="758"/>
      <c r="K683" s="758"/>
      <c r="L683" s="758"/>
      <c r="M683" s="758"/>
    </row>
    <row r="684" spans="1:13" ht="15.75" customHeight="1">
      <c r="A684" s="1002"/>
      <c r="B684" s="1003"/>
      <c r="C684" s="1004"/>
      <c r="D684" s="758"/>
      <c r="E684" s="758"/>
      <c r="F684" s="758"/>
      <c r="G684" s="758"/>
      <c r="H684" s="758"/>
      <c r="I684" s="758"/>
      <c r="J684" s="758"/>
      <c r="K684" s="758"/>
      <c r="L684" s="758"/>
      <c r="M684" s="758"/>
    </row>
    <row r="685" spans="1:13" ht="15.75" customHeight="1">
      <c r="A685" s="1002"/>
      <c r="B685" s="1003"/>
      <c r="C685" s="1004"/>
      <c r="D685" s="758"/>
      <c r="E685" s="758"/>
      <c r="F685" s="758"/>
      <c r="G685" s="758"/>
      <c r="H685" s="758"/>
      <c r="I685" s="758"/>
      <c r="J685" s="758"/>
      <c r="K685" s="758"/>
      <c r="L685" s="758"/>
      <c r="M685" s="758"/>
    </row>
    <row r="686" spans="1:13" ht="15.75" customHeight="1">
      <c r="A686" s="1002"/>
      <c r="B686" s="1003"/>
      <c r="C686" s="1004"/>
      <c r="D686" s="758"/>
      <c r="E686" s="758"/>
      <c r="F686" s="758"/>
      <c r="G686" s="758"/>
      <c r="H686" s="758"/>
      <c r="I686" s="758"/>
      <c r="J686" s="758"/>
      <c r="K686" s="758"/>
      <c r="L686" s="758"/>
      <c r="M686" s="758"/>
    </row>
    <row r="687" spans="1:13" ht="15.75" customHeight="1">
      <c r="A687" s="1002"/>
      <c r="B687" s="1003"/>
      <c r="C687" s="1004"/>
      <c r="D687" s="758"/>
      <c r="E687" s="758"/>
      <c r="F687" s="758"/>
      <c r="G687" s="758"/>
      <c r="H687" s="758"/>
      <c r="I687" s="758"/>
      <c r="J687" s="758"/>
      <c r="K687" s="758"/>
      <c r="L687" s="758"/>
      <c r="M687" s="758"/>
    </row>
    <row r="688" spans="1:13" ht="15.75" customHeight="1">
      <c r="A688" s="1002"/>
      <c r="B688" s="1003"/>
      <c r="C688" s="1004"/>
      <c r="D688" s="758"/>
      <c r="E688" s="758"/>
      <c r="F688" s="758"/>
      <c r="G688" s="758"/>
      <c r="H688" s="758"/>
      <c r="I688" s="758"/>
      <c r="J688" s="758"/>
      <c r="K688" s="758"/>
      <c r="L688" s="758"/>
      <c r="M688" s="758"/>
    </row>
    <row r="689" spans="1:13" ht="15.75" customHeight="1">
      <c r="A689" s="1002"/>
      <c r="B689" s="1003"/>
      <c r="C689" s="1004"/>
      <c r="D689" s="758"/>
      <c r="E689" s="758"/>
      <c r="F689" s="758"/>
      <c r="G689" s="758"/>
      <c r="H689" s="758"/>
      <c r="I689" s="758"/>
      <c r="J689" s="758"/>
      <c r="K689" s="758"/>
      <c r="L689" s="758"/>
      <c r="M689" s="758"/>
    </row>
    <row r="690" spans="1:13" ht="15.75" customHeight="1">
      <c r="A690" s="1002"/>
      <c r="B690" s="1003"/>
      <c r="C690" s="1004"/>
      <c r="D690" s="758"/>
      <c r="E690" s="758"/>
      <c r="F690" s="758"/>
      <c r="G690" s="758"/>
      <c r="H690" s="758"/>
      <c r="I690" s="758"/>
      <c r="J690" s="758"/>
      <c r="K690" s="758"/>
      <c r="L690" s="758"/>
      <c r="M690" s="758"/>
    </row>
    <row r="691" spans="1:13" ht="15.75" customHeight="1">
      <c r="A691" s="1002"/>
      <c r="B691" s="1003"/>
      <c r="C691" s="1004"/>
      <c r="D691" s="758"/>
      <c r="E691" s="758"/>
      <c r="F691" s="758"/>
      <c r="G691" s="758"/>
      <c r="H691" s="758"/>
      <c r="I691" s="758"/>
      <c r="J691" s="758"/>
      <c r="K691" s="758"/>
      <c r="L691" s="758"/>
      <c r="M691" s="758"/>
    </row>
    <row r="692" spans="1:13" ht="15.75" customHeight="1">
      <c r="A692" s="1002"/>
      <c r="B692" s="1003"/>
      <c r="C692" s="1004"/>
      <c r="D692" s="758"/>
      <c r="E692" s="758"/>
      <c r="F692" s="758"/>
      <c r="G692" s="758"/>
      <c r="H692" s="758"/>
      <c r="I692" s="758"/>
      <c r="J692" s="758"/>
      <c r="K692" s="758"/>
      <c r="L692" s="758"/>
      <c r="M692" s="758"/>
    </row>
    <row r="693" spans="1:13" ht="15.75" customHeight="1">
      <c r="A693" s="1002"/>
      <c r="B693" s="1003"/>
      <c r="C693" s="1004"/>
      <c r="D693" s="758"/>
      <c r="E693" s="758"/>
      <c r="F693" s="758"/>
      <c r="G693" s="758"/>
      <c r="H693" s="758"/>
      <c r="I693" s="758"/>
      <c r="J693" s="758"/>
      <c r="K693" s="758"/>
      <c r="L693" s="758"/>
      <c r="M693" s="758"/>
    </row>
    <row r="694" spans="1:13" ht="15.75" customHeight="1">
      <c r="A694" s="1002"/>
      <c r="B694" s="1003"/>
      <c r="C694" s="1004"/>
      <c r="D694" s="758"/>
      <c r="E694" s="758"/>
      <c r="F694" s="758"/>
      <c r="G694" s="758"/>
      <c r="H694" s="758"/>
      <c r="I694" s="758"/>
      <c r="J694" s="758"/>
      <c r="K694" s="758"/>
      <c r="L694" s="758"/>
      <c r="M694" s="758"/>
    </row>
    <row r="695" spans="1:13" ht="15.75" customHeight="1">
      <c r="A695" s="1002"/>
      <c r="B695" s="1003"/>
      <c r="C695" s="1004"/>
      <c r="D695" s="758"/>
      <c r="E695" s="758"/>
      <c r="F695" s="758"/>
      <c r="G695" s="758"/>
      <c r="H695" s="758"/>
      <c r="I695" s="758"/>
      <c r="J695" s="758"/>
      <c r="K695" s="758"/>
      <c r="L695" s="758"/>
      <c r="M695" s="758"/>
    </row>
    <row r="696" spans="1:13" ht="15.75" customHeight="1">
      <c r="A696" s="1002"/>
      <c r="B696" s="1003"/>
      <c r="C696" s="1004"/>
      <c r="D696" s="758"/>
      <c r="E696" s="758"/>
      <c r="F696" s="758"/>
      <c r="G696" s="758"/>
      <c r="H696" s="758"/>
      <c r="I696" s="758"/>
      <c r="J696" s="758"/>
      <c r="K696" s="758"/>
      <c r="L696" s="758"/>
      <c r="M696" s="758"/>
    </row>
    <row r="697" spans="1:13" ht="15.75" customHeight="1">
      <c r="A697" s="1002"/>
      <c r="B697" s="1003"/>
      <c r="C697" s="1004"/>
      <c r="D697" s="758"/>
      <c r="E697" s="758"/>
      <c r="F697" s="758"/>
      <c r="G697" s="758"/>
      <c r="H697" s="758"/>
      <c r="I697" s="758"/>
      <c r="J697" s="758"/>
      <c r="K697" s="758"/>
      <c r="L697" s="758"/>
      <c r="M697" s="758"/>
    </row>
    <row r="698" spans="1:13" ht="15.75" customHeight="1">
      <c r="A698" s="1002"/>
      <c r="B698" s="1003"/>
      <c r="C698" s="1004"/>
      <c r="D698" s="758"/>
      <c r="E698" s="758"/>
      <c r="F698" s="758"/>
      <c r="G698" s="758"/>
      <c r="H698" s="758"/>
      <c r="I698" s="758"/>
      <c r="J698" s="758"/>
      <c r="K698" s="758"/>
      <c r="L698" s="758"/>
      <c r="M698" s="758"/>
    </row>
    <row r="699" spans="1:13" ht="15.75" customHeight="1">
      <c r="A699" s="1002"/>
      <c r="B699" s="1003"/>
      <c r="C699" s="1004"/>
      <c r="D699" s="758"/>
      <c r="E699" s="758"/>
      <c r="F699" s="758"/>
      <c r="G699" s="758"/>
      <c r="H699" s="758"/>
      <c r="I699" s="758"/>
      <c r="J699" s="758"/>
      <c r="K699" s="758"/>
      <c r="L699" s="758"/>
      <c r="M699" s="758"/>
    </row>
    <row r="700" spans="1:13" ht="15.75" customHeight="1">
      <c r="A700" s="1002"/>
      <c r="B700" s="1003"/>
      <c r="C700" s="1004"/>
      <c r="D700" s="758"/>
      <c r="E700" s="758"/>
      <c r="F700" s="758"/>
      <c r="G700" s="758"/>
      <c r="H700" s="758"/>
      <c r="I700" s="758"/>
      <c r="J700" s="758"/>
      <c r="K700" s="758"/>
      <c r="L700" s="758"/>
      <c r="M700" s="758"/>
    </row>
    <row r="701" spans="1:13" ht="15.75" customHeight="1">
      <c r="A701" s="1002"/>
      <c r="B701" s="1003"/>
      <c r="C701" s="1004"/>
      <c r="D701" s="758"/>
      <c r="E701" s="758"/>
      <c r="F701" s="758"/>
      <c r="G701" s="758"/>
      <c r="H701" s="758"/>
      <c r="I701" s="758"/>
      <c r="J701" s="758"/>
      <c r="K701" s="758"/>
      <c r="L701" s="758"/>
      <c r="M701" s="758"/>
    </row>
    <row r="702" spans="1:13" ht="15.75" customHeight="1">
      <c r="A702" s="1002"/>
      <c r="B702" s="1003"/>
      <c r="C702" s="1004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</row>
    <row r="703" spans="1:13" ht="15.75" customHeight="1">
      <c r="A703" s="1002"/>
      <c r="B703" s="1003"/>
      <c r="C703" s="1004"/>
      <c r="D703" s="758"/>
      <c r="E703" s="758"/>
      <c r="F703" s="758"/>
      <c r="G703" s="758"/>
      <c r="H703" s="758"/>
      <c r="I703" s="758"/>
      <c r="J703" s="758"/>
      <c r="K703" s="758"/>
      <c r="L703" s="758"/>
      <c r="M703" s="758"/>
    </row>
    <row r="704" spans="1:13" ht="15.75" customHeight="1">
      <c r="A704" s="1002"/>
      <c r="B704" s="1003"/>
      <c r="C704" s="1004"/>
      <c r="D704" s="758"/>
      <c r="E704" s="758"/>
      <c r="F704" s="758"/>
      <c r="G704" s="758"/>
      <c r="H704" s="758"/>
      <c r="I704" s="758"/>
      <c r="J704" s="758"/>
      <c r="K704" s="758"/>
      <c r="L704" s="758"/>
      <c r="M704" s="758"/>
    </row>
    <row r="705" spans="1:13" ht="15.75" customHeight="1">
      <c r="A705" s="1002"/>
      <c r="B705" s="1003"/>
      <c r="C705" s="1004"/>
      <c r="D705" s="758"/>
      <c r="E705" s="758"/>
      <c r="F705" s="758"/>
      <c r="G705" s="758"/>
      <c r="H705" s="758"/>
      <c r="I705" s="758"/>
      <c r="J705" s="758"/>
      <c r="K705" s="758"/>
      <c r="L705" s="758"/>
      <c r="M705" s="758"/>
    </row>
    <row r="706" spans="1:13" ht="15.75" customHeight="1">
      <c r="A706" s="1002"/>
      <c r="B706" s="1003"/>
      <c r="C706" s="1004"/>
      <c r="D706" s="758"/>
      <c r="E706" s="758"/>
      <c r="F706" s="758"/>
      <c r="G706" s="758"/>
      <c r="H706" s="758"/>
      <c r="I706" s="758"/>
      <c r="J706" s="758"/>
      <c r="K706" s="758"/>
      <c r="L706" s="758"/>
      <c r="M706" s="758"/>
    </row>
    <row r="707" spans="1:13" ht="15.75" customHeight="1">
      <c r="A707" s="1002"/>
      <c r="B707" s="1003"/>
      <c r="C707" s="1004"/>
      <c r="D707" s="758"/>
      <c r="E707" s="758"/>
      <c r="F707" s="758"/>
      <c r="G707" s="758"/>
      <c r="H707" s="758"/>
      <c r="I707" s="758"/>
      <c r="J707" s="758"/>
      <c r="K707" s="758"/>
      <c r="L707" s="758"/>
      <c r="M707" s="758"/>
    </row>
    <row r="708" spans="1:13" ht="15.75" customHeight="1">
      <c r="A708" s="1002"/>
      <c r="B708" s="1003"/>
      <c r="C708" s="1004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</row>
    <row r="709" spans="1:13" ht="15.75" customHeight="1">
      <c r="A709" s="1002"/>
      <c r="B709" s="1003"/>
      <c r="C709" s="1004"/>
      <c r="D709" s="758"/>
      <c r="E709" s="758"/>
      <c r="F709" s="758"/>
      <c r="G709" s="758"/>
      <c r="H709" s="758"/>
      <c r="I709" s="758"/>
      <c r="J709" s="758"/>
      <c r="K709" s="758"/>
      <c r="L709" s="758"/>
      <c r="M709" s="758"/>
    </row>
    <row r="710" spans="1:13" ht="15.75" customHeight="1">
      <c r="A710" s="1002"/>
      <c r="B710" s="1003"/>
      <c r="C710" s="1004"/>
      <c r="D710" s="758"/>
      <c r="E710" s="758"/>
      <c r="F710" s="758"/>
      <c r="G710" s="758"/>
      <c r="H710" s="758"/>
      <c r="I710" s="758"/>
      <c r="J710" s="758"/>
      <c r="K710" s="758"/>
      <c r="L710" s="758"/>
      <c r="M710" s="758"/>
    </row>
    <row r="711" spans="1:13" ht="15.75" customHeight="1">
      <c r="A711" s="1002"/>
      <c r="B711" s="1003"/>
      <c r="C711" s="1004"/>
      <c r="D711" s="758"/>
      <c r="E711" s="758"/>
      <c r="F711" s="758"/>
      <c r="G711" s="758"/>
      <c r="H711" s="758"/>
      <c r="I711" s="758"/>
      <c r="J711" s="758"/>
      <c r="K711" s="758"/>
      <c r="L711" s="758"/>
      <c r="M711" s="758"/>
    </row>
    <row r="712" spans="1:13" ht="15.75" customHeight="1">
      <c r="A712" s="1002"/>
      <c r="B712" s="1003"/>
      <c r="C712" s="1004"/>
      <c r="D712" s="758"/>
      <c r="E712" s="758"/>
      <c r="F712" s="758"/>
      <c r="G712" s="758"/>
      <c r="H712" s="758"/>
      <c r="I712" s="758"/>
      <c r="J712" s="758"/>
      <c r="K712" s="758"/>
      <c r="L712" s="758"/>
      <c r="M712" s="758"/>
    </row>
    <row r="713" spans="1:13" ht="15.75" customHeight="1">
      <c r="A713" s="1002"/>
      <c r="B713" s="1003"/>
      <c r="C713" s="1004"/>
      <c r="D713" s="758"/>
      <c r="E713" s="758"/>
      <c r="F713" s="758"/>
      <c r="G713" s="758"/>
      <c r="H713" s="758"/>
      <c r="I713" s="758"/>
      <c r="J713" s="758"/>
      <c r="K713" s="758"/>
      <c r="L713" s="758"/>
      <c r="M713" s="758"/>
    </row>
    <row r="714" spans="1:13" ht="15.75" customHeight="1">
      <c r="A714" s="1002"/>
      <c r="B714" s="1003"/>
      <c r="C714" s="1004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</row>
    <row r="715" spans="1:13" ht="15.75" customHeight="1">
      <c r="A715" s="1002"/>
      <c r="B715" s="1003"/>
      <c r="C715" s="1004"/>
      <c r="D715" s="758"/>
      <c r="E715" s="758"/>
      <c r="F715" s="758"/>
      <c r="G715" s="758"/>
      <c r="H715" s="758"/>
      <c r="I715" s="758"/>
      <c r="J715" s="758"/>
      <c r="K715" s="758"/>
      <c r="L715" s="758"/>
      <c r="M715" s="758"/>
    </row>
    <row r="716" spans="1:13" ht="15.75" customHeight="1">
      <c r="A716" s="1002"/>
      <c r="B716" s="1003"/>
      <c r="C716" s="1004"/>
      <c r="D716" s="758"/>
      <c r="E716" s="758"/>
      <c r="F716" s="758"/>
      <c r="G716" s="758"/>
      <c r="H716" s="758"/>
      <c r="I716" s="758"/>
      <c r="J716" s="758"/>
      <c r="K716" s="758"/>
      <c r="L716" s="758"/>
      <c r="M716" s="758"/>
    </row>
    <row r="717" spans="1:13" ht="15.75" customHeight="1">
      <c r="A717" s="1002"/>
      <c r="B717" s="1003"/>
      <c r="C717" s="1004"/>
      <c r="D717" s="758"/>
      <c r="E717" s="758"/>
      <c r="F717" s="758"/>
      <c r="G717" s="758"/>
      <c r="H717" s="758"/>
      <c r="I717" s="758"/>
      <c r="J717" s="758"/>
      <c r="K717" s="758"/>
      <c r="L717" s="758"/>
      <c r="M717" s="758"/>
    </row>
    <row r="718" spans="1:13" ht="15.75" customHeight="1">
      <c r="A718" s="1002"/>
      <c r="B718" s="1003"/>
      <c r="C718" s="1004"/>
      <c r="D718" s="758"/>
      <c r="E718" s="758"/>
      <c r="F718" s="758"/>
      <c r="G718" s="758"/>
      <c r="H718" s="758"/>
      <c r="I718" s="758"/>
      <c r="J718" s="758"/>
      <c r="K718" s="758"/>
      <c r="L718" s="758"/>
      <c r="M718" s="758"/>
    </row>
    <row r="719" spans="1:13" ht="15.75" customHeight="1">
      <c r="A719" s="1002"/>
      <c r="B719" s="1003"/>
      <c r="C719" s="1004"/>
      <c r="D719" s="758"/>
      <c r="E719" s="758"/>
      <c r="F719" s="758"/>
      <c r="G719" s="758"/>
      <c r="H719" s="758"/>
      <c r="I719" s="758"/>
      <c r="J719" s="758"/>
      <c r="K719" s="758"/>
      <c r="L719" s="758"/>
      <c r="M719" s="758"/>
    </row>
    <row r="720" spans="1:13" ht="15.75" customHeight="1">
      <c r="A720" s="1002"/>
      <c r="B720" s="1003"/>
      <c r="C720" s="1004"/>
      <c r="D720" s="758"/>
      <c r="E720" s="758"/>
      <c r="F720" s="758"/>
      <c r="G720" s="758"/>
      <c r="H720" s="758"/>
      <c r="I720" s="758"/>
      <c r="J720" s="758"/>
      <c r="K720" s="758"/>
      <c r="L720" s="758"/>
      <c r="M720" s="758"/>
    </row>
    <row r="721" spans="1:13" ht="15.75" customHeight="1">
      <c r="A721" s="1002"/>
      <c r="B721" s="1003"/>
      <c r="C721" s="1004"/>
      <c r="D721" s="758"/>
      <c r="E721" s="758"/>
      <c r="F721" s="758"/>
      <c r="G721" s="758"/>
      <c r="H721" s="758"/>
      <c r="I721" s="758"/>
      <c r="J721" s="758"/>
      <c r="K721" s="758"/>
      <c r="L721" s="758"/>
      <c r="M721" s="758"/>
    </row>
    <row r="722" spans="1:13" ht="15.75" customHeight="1">
      <c r="A722" s="1002"/>
      <c r="B722" s="1003"/>
      <c r="C722" s="1004"/>
      <c r="D722" s="758"/>
      <c r="E722" s="758"/>
      <c r="F722" s="758"/>
      <c r="G722" s="758"/>
      <c r="H722" s="758"/>
      <c r="I722" s="758"/>
      <c r="J722" s="758"/>
      <c r="K722" s="758"/>
      <c r="L722" s="758"/>
      <c r="M722" s="758"/>
    </row>
    <row r="723" spans="1:13" ht="15.75" customHeight="1">
      <c r="A723" s="1002"/>
      <c r="B723" s="1003"/>
      <c r="C723" s="1004"/>
      <c r="D723" s="758"/>
      <c r="E723" s="758"/>
      <c r="F723" s="758"/>
      <c r="G723" s="758"/>
      <c r="H723" s="758"/>
      <c r="I723" s="758"/>
      <c r="J723" s="758"/>
      <c r="K723" s="758"/>
      <c r="L723" s="758"/>
      <c r="M723" s="758"/>
    </row>
    <row r="724" spans="1:13" ht="15.75" customHeight="1">
      <c r="A724" s="1002"/>
      <c r="B724" s="1003"/>
      <c r="C724" s="1004"/>
      <c r="D724" s="758"/>
      <c r="E724" s="758"/>
      <c r="F724" s="758"/>
      <c r="G724" s="758"/>
      <c r="H724" s="758"/>
      <c r="I724" s="758"/>
      <c r="J724" s="758"/>
      <c r="K724" s="758"/>
      <c r="L724" s="758"/>
      <c r="M724" s="758"/>
    </row>
    <row r="725" spans="1:13" ht="15.75" customHeight="1">
      <c r="A725" s="1002"/>
      <c r="B725" s="1003"/>
      <c r="C725" s="1004"/>
      <c r="D725" s="758"/>
      <c r="E725" s="758"/>
      <c r="F725" s="758"/>
      <c r="G725" s="758"/>
      <c r="H725" s="758"/>
      <c r="I725" s="758"/>
      <c r="J725" s="758"/>
      <c r="K725" s="758"/>
      <c r="L725" s="758"/>
      <c r="M725" s="758"/>
    </row>
    <row r="726" spans="1:13" ht="15.75" customHeight="1">
      <c r="A726" s="1002"/>
      <c r="B726" s="1003"/>
      <c r="C726" s="1004"/>
      <c r="D726" s="758"/>
      <c r="E726" s="758"/>
      <c r="F726" s="758"/>
      <c r="G726" s="758"/>
      <c r="H726" s="758"/>
      <c r="I726" s="758"/>
      <c r="J726" s="758"/>
      <c r="K726" s="758"/>
      <c r="L726" s="758"/>
      <c r="M726" s="758"/>
    </row>
    <row r="727" spans="1:13" ht="15.75" customHeight="1">
      <c r="A727" s="1002"/>
      <c r="B727" s="1003"/>
      <c r="C727" s="1004"/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</row>
    <row r="728" spans="1:13" ht="15.75" customHeight="1">
      <c r="A728" s="1002"/>
      <c r="B728" s="1003"/>
      <c r="C728" s="1004"/>
      <c r="D728" s="758"/>
      <c r="E728" s="758"/>
      <c r="F728" s="758"/>
      <c r="G728" s="758"/>
      <c r="H728" s="758"/>
      <c r="I728" s="758"/>
      <c r="J728" s="758"/>
      <c r="K728" s="758"/>
      <c r="L728" s="758"/>
      <c r="M728" s="758"/>
    </row>
    <row r="729" spans="1:13" ht="15.75" customHeight="1">
      <c r="A729" s="1002"/>
      <c r="B729" s="1003"/>
      <c r="C729" s="1004"/>
      <c r="D729" s="758"/>
      <c r="E729" s="758"/>
      <c r="F729" s="758"/>
      <c r="G729" s="758"/>
      <c r="H729" s="758"/>
      <c r="I729" s="758"/>
      <c r="J729" s="758"/>
      <c r="K729" s="758"/>
      <c r="L729" s="758"/>
      <c r="M729" s="758"/>
    </row>
    <row r="730" spans="1:13" ht="15.75" customHeight="1">
      <c r="A730" s="1002"/>
      <c r="B730" s="1003"/>
      <c r="C730" s="1004"/>
      <c r="D730" s="758"/>
      <c r="E730" s="758"/>
      <c r="F730" s="758"/>
      <c r="G730" s="758"/>
      <c r="H730" s="758"/>
      <c r="I730" s="758"/>
      <c r="J730" s="758"/>
      <c r="K730" s="758"/>
      <c r="L730" s="758"/>
      <c r="M730" s="758"/>
    </row>
    <row r="731" spans="1:13" ht="15.75" customHeight="1">
      <c r="A731" s="1002"/>
      <c r="B731" s="1003"/>
      <c r="C731" s="1004"/>
      <c r="D731" s="758"/>
      <c r="E731" s="758"/>
      <c r="F731" s="758"/>
      <c r="G731" s="758"/>
      <c r="H731" s="758"/>
      <c r="I731" s="758"/>
      <c r="J731" s="758"/>
      <c r="K731" s="758"/>
      <c r="L731" s="758"/>
      <c r="M731" s="758"/>
    </row>
    <row r="732" spans="1:13" ht="15.75" customHeight="1">
      <c r="A732" s="1002"/>
      <c r="B732" s="1003"/>
      <c r="C732" s="1004"/>
      <c r="D732" s="758"/>
      <c r="E732" s="758"/>
      <c r="F732" s="758"/>
      <c r="G732" s="758"/>
      <c r="H732" s="758"/>
      <c r="I732" s="758"/>
      <c r="J732" s="758"/>
      <c r="K732" s="758"/>
      <c r="L732" s="758"/>
      <c r="M732" s="758"/>
    </row>
    <row r="733" spans="1:13" ht="15.75" customHeight="1">
      <c r="A733" s="1002"/>
      <c r="B733" s="1003"/>
      <c r="C733" s="1004"/>
      <c r="D733" s="758"/>
      <c r="E733" s="758"/>
      <c r="F733" s="758"/>
      <c r="G733" s="758"/>
      <c r="H733" s="758"/>
      <c r="I733" s="758"/>
      <c r="J733" s="758"/>
      <c r="K733" s="758"/>
      <c r="L733" s="758"/>
      <c r="M733" s="758"/>
    </row>
    <row r="734" spans="1:13" ht="15.75" customHeight="1">
      <c r="A734" s="1002"/>
      <c r="B734" s="1003"/>
      <c r="C734" s="1004"/>
      <c r="D734" s="758"/>
      <c r="E734" s="758"/>
      <c r="F734" s="758"/>
      <c r="G734" s="758"/>
      <c r="H734" s="758"/>
      <c r="I734" s="758"/>
      <c r="J734" s="758"/>
      <c r="K734" s="758"/>
      <c r="L734" s="758"/>
      <c r="M734" s="758"/>
    </row>
    <row r="735" spans="1:13" ht="15.75" customHeight="1">
      <c r="A735" s="1002"/>
      <c r="B735" s="1003"/>
      <c r="C735" s="1004"/>
      <c r="D735" s="758"/>
      <c r="E735" s="758"/>
      <c r="F735" s="758"/>
      <c r="G735" s="758"/>
      <c r="H735" s="758"/>
      <c r="I735" s="758"/>
      <c r="J735" s="758"/>
      <c r="K735" s="758"/>
      <c r="L735" s="758"/>
      <c r="M735" s="758"/>
    </row>
    <row r="736" spans="1:13" ht="15.75" customHeight="1">
      <c r="A736" s="1002"/>
      <c r="B736" s="1003"/>
      <c r="C736" s="1004"/>
      <c r="D736" s="758"/>
      <c r="E736" s="758"/>
      <c r="F736" s="758"/>
      <c r="G736" s="758"/>
      <c r="H736" s="758"/>
      <c r="I736" s="758"/>
      <c r="J736" s="758"/>
      <c r="K736" s="758"/>
      <c r="L736" s="758"/>
      <c r="M736" s="758"/>
    </row>
    <row r="737" spans="1:13" ht="15.75" customHeight="1">
      <c r="A737" s="1002"/>
      <c r="B737" s="1003"/>
      <c r="C737" s="1004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</row>
    <row r="738" spans="1:13" ht="15.75" customHeight="1">
      <c r="A738" s="1002"/>
      <c r="B738" s="1003"/>
      <c r="C738" s="1004"/>
      <c r="D738" s="758"/>
      <c r="E738" s="758"/>
      <c r="F738" s="758"/>
      <c r="G738" s="758"/>
      <c r="H738" s="758"/>
      <c r="I738" s="758"/>
      <c r="J738" s="758"/>
      <c r="K738" s="758"/>
      <c r="L738" s="758"/>
      <c r="M738" s="758"/>
    </row>
    <row r="739" spans="1:13" ht="15.75" customHeight="1">
      <c r="A739" s="1002"/>
      <c r="B739" s="1003"/>
      <c r="C739" s="1004"/>
      <c r="D739" s="758"/>
      <c r="E739" s="758"/>
      <c r="F739" s="758"/>
      <c r="G739" s="758"/>
      <c r="H739" s="758"/>
      <c r="I739" s="758"/>
      <c r="J739" s="758"/>
      <c r="K739" s="758"/>
      <c r="L739" s="758"/>
      <c r="M739" s="758"/>
    </row>
    <row r="740" spans="1:13" ht="15.75" customHeight="1">
      <c r="A740" s="1002"/>
      <c r="B740" s="1003"/>
      <c r="C740" s="1004"/>
      <c r="D740" s="758"/>
      <c r="E740" s="758"/>
      <c r="F740" s="758"/>
      <c r="G740" s="758"/>
      <c r="H740" s="758"/>
      <c r="I740" s="758"/>
      <c r="J740" s="758"/>
      <c r="K740" s="758"/>
      <c r="L740" s="758"/>
      <c r="M740" s="758"/>
    </row>
    <row r="741" spans="1:13" ht="15.75" customHeight="1">
      <c r="A741" s="1002"/>
      <c r="B741" s="1003"/>
      <c r="C741" s="1004"/>
      <c r="D741" s="758"/>
      <c r="E741" s="758"/>
      <c r="F741" s="758"/>
      <c r="G741" s="758"/>
      <c r="H741" s="758"/>
      <c r="I741" s="758"/>
      <c r="J741" s="758"/>
      <c r="K741" s="758"/>
      <c r="L741" s="758"/>
      <c r="M741" s="758"/>
    </row>
    <row r="742" spans="1:13" ht="15.75" customHeight="1">
      <c r="A742" s="1002"/>
      <c r="B742" s="1003"/>
      <c r="C742" s="1004"/>
      <c r="D742" s="758"/>
      <c r="E742" s="758"/>
      <c r="F742" s="758"/>
      <c r="G742" s="758"/>
      <c r="H742" s="758"/>
      <c r="I742" s="758"/>
      <c r="J742" s="758"/>
      <c r="K742" s="758"/>
      <c r="L742" s="758"/>
      <c r="M742" s="758"/>
    </row>
    <row r="743" spans="1:13" ht="15.75" customHeight="1">
      <c r="A743" s="1002"/>
      <c r="B743" s="1003"/>
      <c r="C743" s="1004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</row>
    <row r="744" spans="1:13" ht="15.75" customHeight="1">
      <c r="A744" s="1002"/>
      <c r="B744" s="1003"/>
      <c r="C744" s="1004"/>
      <c r="D744" s="758"/>
      <c r="E744" s="758"/>
      <c r="F744" s="758"/>
      <c r="G744" s="758"/>
      <c r="H744" s="758"/>
      <c r="I744" s="758"/>
      <c r="J744" s="758"/>
      <c r="K744" s="758"/>
      <c r="L744" s="758"/>
      <c r="M744" s="758"/>
    </row>
    <row r="745" spans="1:13" ht="15.75" customHeight="1">
      <c r="A745" s="1002"/>
      <c r="B745" s="1003"/>
      <c r="C745" s="1004"/>
      <c r="D745" s="758"/>
      <c r="E745" s="758"/>
      <c r="F745" s="758"/>
      <c r="G745" s="758"/>
      <c r="H745" s="758"/>
      <c r="I745" s="758"/>
      <c r="J745" s="758"/>
      <c r="K745" s="758"/>
      <c r="L745" s="758"/>
      <c r="M745" s="758"/>
    </row>
    <row r="746" spans="1:13" ht="15.75" customHeight="1">
      <c r="A746" s="1002"/>
      <c r="B746" s="1003"/>
      <c r="C746" s="1004"/>
      <c r="D746" s="758"/>
      <c r="E746" s="758"/>
      <c r="F746" s="758"/>
      <c r="G746" s="758"/>
      <c r="H746" s="758"/>
      <c r="I746" s="758"/>
      <c r="J746" s="758"/>
      <c r="K746" s="758"/>
      <c r="L746" s="758"/>
      <c r="M746" s="758"/>
    </row>
    <row r="747" spans="1:13" ht="15.75" customHeight="1">
      <c r="A747" s="1002"/>
      <c r="B747" s="1003"/>
      <c r="C747" s="1004"/>
      <c r="D747" s="758"/>
      <c r="E747" s="758"/>
      <c r="F747" s="758"/>
      <c r="G747" s="758"/>
      <c r="H747" s="758"/>
      <c r="I747" s="758"/>
      <c r="J747" s="758"/>
      <c r="K747" s="758"/>
      <c r="L747" s="758"/>
      <c r="M747" s="758"/>
    </row>
    <row r="748" spans="1:13" ht="15.75" customHeight="1">
      <c r="A748" s="1002"/>
      <c r="B748" s="1003"/>
      <c r="C748" s="1004"/>
      <c r="D748" s="758"/>
      <c r="E748" s="758"/>
      <c r="F748" s="758"/>
      <c r="G748" s="758"/>
      <c r="H748" s="758"/>
      <c r="I748" s="758"/>
      <c r="J748" s="758"/>
      <c r="K748" s="758"/>
      <c r="L748" s="758"/>
      <c r="M748" s="758"/>
    </row>
    <row r="749" spans="1:13" ht="15.75" customHeight="1">
      <c r="A749" s="1002"/>
      <c r="B749" s="1003"/>
      <c r="C749" s="1004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</row>
    <row r="750" spans="1:13" ht="15.75" customHeight="1">
      <c r="A750" s="1002"/>
      <c r="B750" s="1003"/>
      <c r="C750" s="1004"/>
      <c r="D750" s="758"/>
      <c r="E750" s="758"/>
      <c r="F750" s="758"/>
      <c r="G750" s="758"/>
      <c r="H750" s="758"/>
      <c r="I750" s="758"/>
      <c r="J750" s="758"/>
      <c r="K750" s="758"/>
      <c r="L750" s="758"/>
      <c r="M750" s="758"/>
    </row>
    <row r="751" spans="1:13" ht="15.75" customHeight="1">
      <c r="A751" s="1002"/>
      <c r="B751" s="1003"/>
      <c r="C751" s="1004"/>
      <c r="D751" s="758"/>
      <c r="E751" s="758"/>
      <c r="F751" s="758"/>
      <c r="G751" s="758"/>
      <c r="H751" s="758"/>
      <c r="I751" s="758"/>
      <c r="J751" s="758"/>
      <c r="K751" s="758"/>
      <c r="L751" s="758"/>
      <c r="M751" s="758"/>
    </row>
    <row r="752" spans="1:13" ht="15.75" customHeight="1">
      <c r="A752" s="1002"/>
      <c r="B752" s="1003"/>
      <c r="C752" s="1004"/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</row>
    <row r="753" spans="1:13" ht="15.75" customHeight="1">
      <c r="A753" s="1002"/>
      <c r="B753" s="1003"/>
      <c r="C753" s="1004"/>
      <c r="D753" s="758"/>
      <c r="E753" s="758"/>
      <c r="F753" s="758"/>
      <c r="G753" s="758"/>
      <c r="H753" s="758"/>
      <c r="I753" s="758"/>
      <c r="J753" s="758"/>
      <c r="K753" s="758"/>
      <c r="L753" s="758"/>
      <c r="M753" s="758"/>
    </row>
    <row r="754" spans="1:13" ht="15.75" customHeight="1">
      <c r="A754" s="1002"/>
      <c r="B754" s="1003"/>
      <c r="C754" s="1004"/>
      <c r="D754" s="758"/>
      <c r="E754" s="758"/>
      <c r="F754" s="758"/>
      <c r="G754" s="758"/>
      <c r="H754" s="758"/>
      <c r="I754" s="758"/>
      <c r="J754" s="758"/>
      <c r="K754" s="758"/>
      <c r="L754" s="758"/>
      <c r="M754" s="758"/>
    </row>
    <row r="755" spans="1:13" ht="15.75" customHeight="1">
      <c r="A755" s="1002"/>
      <c r="B755" s="1003"/>
      <c r="C755" s="1004"/>
      <c r="D755" s="758"/>
      <c r="E755" s="758"/>
      <c r="F755" s="758"/>
      <c r="G755" s="758"/>
      <c r="H755" s="758"/>
      <c r="I755" s="758"/>
      <c r="J755" s="758"/>
      <c r="K755" s="758"/>
      <c r="L755" s="758"/>
      <c r="M755" s="758"/>
    </row>
    <row r="756" spans="1:13" ht="15.75" customHeight="1">
      <c r="A756" s="1002"/>
      <c r="B756" s="1003"/>
      <c r="C756" s="1004"/>
      <c r="D756" s="758"/>
      <c r="E756" s="758"/>
      <c r="F756" s="758"/>
      <c r="G756" s="758"/>
      <c r="H756" s="758"/>
      <c r="I756" s="758"/>
      <c r="J756" s="758"/>
      <c r="K756" s="758"/>
      <c r="L756" s="758"/>
      <c r="M756" s="758"/>
    </row>
    <row r="757" spans="1:13" ht="15.75" customHeight="1">
      <c r="A757" s="1002"/>
      <c r="B757" s="1003"/>
      <c r="C757" s="1004"/>
      <c r="D757" s="758"/>
      <c r="E757" s="758"/>
      <c r="F757" s="758"/>
      <c r="G757" s="758"/>
      <c r="H757" s="758"/>
      <c r="I757" s="758"/>
      <c r="J757" s="758"/>
      <c r="K757" s="758"/>
      <c r="L757" s="758"/>
      <c r="M757" s="758"/>
    </row>
    <row r="758" spans="1:13" ht="15.75" customHeight="1">
      <c r="A758" s="1002"/>
      <c r="B758" s="1003"/>
      <c r="C758" s="1004"/>
      <c r="D758" s="758"/>
      <c r="E758" s="758"/>
      <c r="F758" s="758"/>
      <c r="G758" s="758"/>
      <c r="H758" s="758"/>
      <c r="I758" s="758"/>
      <c r="J758" s="758"/>
      <c r="K758" s="758"/>
      <c r="L758" s="758"/>
      <c r="M758" s="758"/>
    </row>
    <row r="759" spans="1:13" ht="15.75" customHeight="1">
      <c r="A759" s="1002"/>
      <c r="B759" s="1003"/>
      <c r="C759" s="1004"/>
      <c r="D759" s="758"/>
      <c r="E759" s="758"/>
      <c r="F759" s="758"/>
      <c r="G759" s="758"/>
      <c r="H759" s="758"/>
      <c r="I759" s="758"/>
      <c r="J759" s="758"/>
      <c r="K759" s="758"/>
      <c r="L759" s="758"/>
      <c r="M759" s="758"/>
    </row>
    <row r="760" spans="1:13" ht="15.75" customHeight="1">
      <c r="A760" s="1002"/>
      <c r="B760" s="1003"/>
      <c r="C760" s="1004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</row>
    <row r="761" spans="1:13" ht="15.75" customHeight="1">
      <c r="A761" s="1002"/>
      <c r="B761" s="1003"/>
      <c r="C761" s="1004"/>
      <c r="D761" s="758"/>
      <c r="E761" s="758"/>
      <c r="F761" s="758"/>
      <c r="G761" s="758"/>
      <c r="H761" s="758"/>
      <c r="I761" s="758"/>
      <c r="J761" s="758"/>
      <c r="K761" s="758"/>
      <c r="L761" s="758"/>
      <c r="M761" s="758"/>
    </row>
    <row r="762" spans="1:13" ht="15.75" customHeight="1">
      <c r="A762" s="1002"/>
      <c r="B762" s="1003"/>
      <c r="C762" s="1004"/>
      <c r="D762" s="758"/>
      <c r="E762" s="758"/>
      <c r="F762" s="758"/>
      <c r="G762" s="758"/>
      <c r="H762" s="758"/>
      <c r="I762" s="758"/>
      <c r="J762" s="758"/>
      <c r="K762" s="758"/>
      <c r="L762" s="758"/>
      <c r="M762" s="758"/>
    </row>
    <row r="763" spans="1:13" ht="15.75" customHeight="1">
      <c r="A763" s="1002"/>
      <c r="B763" s="1003"/>
      <c r="C763" s="1004"/>
      <c r="D763" s="758"/>
      <c r="E763" s="758"/>
      <c r="F763" s="758"/>
      <c r="G763" s="758"/>
      <c r="H763" s="758"/>
      <c r="I763" s="758"/>
      <c r="J763" s="758"/>
      <c r="K763" s="758"/>
      <c r="L763" s="758"/>
      <c r="M763" s="758"/>
    </row>
    <row r="764" spans="1:13" ht="15.75" customHeight="1">
      <c r="A764" s="1002"/>
      <c r="B764" s="1003"/>
      <c r="C764" s="1004"/>
      <c r="D764" s="758"/>
      <c r="E764" s="758"/>
      <c r="F764" s="758"/>
      <c r="G764" s="758"/>
      <c r="H764" s="758"/>
      <c r="I764" s="758"/>
      <c r="J764" s="758"/>
      <c r="K764" s="758"/>
      <c r="L764" s="758"/>
      <c r="M764" s="758"/>
    </row>
    <row r="765" spans="1:13" ht="15.75" customHeight="1">
      <c r="A765" s="1002"/>
      <c r="B765" s="1003"/>
      <c r="C765" s="1004"/>
      <c r="D765" s="758"/>
      <c r="E765" s="758"/>
      <c r="F765" s="758"/>
      <c r="G765" s="758"/>
      <c r="H765" s="758"/>
      <c r="I765" s="758"/>
      <c r="J765" s="758"/>
      <c r="K765" s="758"/>
      <c r="L765" s="758"/>
      <c r="M765" s="758"/>
    </row>
    <row r="766" spans="1:13" ht="15.75" customHeight="1">
      <c r="A766" s="1002"/>
      <c r="B766" s="1003"/>
      <c r="C766" s="1004"/>
      <c r="D766" s="758"/>
      <c r="E766" s="758"/>
      <c r="F766" s="758"/>
      <c r="G766" s="758"/>
      <c r="H766" s="758"/>
      <c r="I766" s="758"/>
      <c r="J766" s="758"/>
      <c r="K766" s="758"/>
      <c r="L766" s="758"/>
      <c r="M766" s="758"/>
    </row>
    <row r="767" spans="1:13" ht="15.75" customHeight="1">
      <c r="A767" s="1002"/>
      <c r="B767" s="1003"/>
      <c r="C767" s="1004"/>
      <c r="D767" s="758"/>
      <c r="E767" s="758"/>
      <c r="F767" s="758"/>
      <c r="G767" s="758"/>
      <c r="H767" s="758"/>
      <c r="I767" s="758"/>
      <c r="J767" s="758"/>
      <c r="K767" s="758"/>
      <c r="L767" s="758"/>
      <c r="M767" s="758"/>
    </row>
    <row r="768" spans="1:13" ht="15.75" customHeight="1">
      <c r="A768" s="1002"/>
      <c r="B768" s="1003"/>
      <c r="C768" s="1004"/>
      <c r="D768" s="758"/>
      <c r="E768" s="758"/>
      <c r="F768" s="758"/>
      <c r="G768" s="758"/>
      <c r="H768" s="758"/>
      <c r="I768" s="758"/>
      <c r="J768" s="758"/>
      <c r="K768" s="758"/>
      <c r="L768" s="758"/>
      <c r="M768" s="758"/>
    </row>
    <row r="769" spans="1:13" ht="15.75" customHeight="1">
      <c r="A769" s="1002"/>
      <c r="B769" s="1003"/>
      <c r="C769" s="1004"/>
      <c r="D769" s="758"/>
      <c r="E769" s="758"/>
      <c r="F769" s="758"/>
      <c r="G769" s="758"/>
      <c r="H769" s="758"/>
      <c r="I769" s="758"/>
      <c r="J769" s="758"/>
      <c r="K769" s="758"/>
      <c r="L769" s="758"/>
      <c r="M769" s="758"/>
    </row>
    <row r="770" spans="1:13" ht="15.75" customHeight="1">
      <c r="A770" s="1002"/>
      <c r="B770" s="1003"/>
      <c r="C770" s="1004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</row>
    <row r="771" spans="1:13" ht="15.75" customHeight="1">
      <c r="A771" s="1002"/>
      <c r="B771" s="1003"/>
      <c r="C771" s="1004"/>
      <c r="D771" s="758"/>
      <c r="E771" s="758"/>
      <c r="F771" s="758"/>
      <c r="G771" s="758"/>
      <c r="H771" s="758"/>
      <c r="I771" s="758"/>
      <c r="J771" s="758"/>
      <c r="K771" s="758"/>
      <c r="L771" s="758"/>
      <c r="M771" s="758"/>
    </row>
    <row r="772" spans="1:13" ht="15.75" customHeight="1">
      <c r="A772" s="1002"/>
      <c r="B772" s="1003"/>
      <c r="C772" s="1004"/>
      <c r="D772" s="758"/>
      <c r="E772" s="758"/>
      <c r="F772" s="758"/>
      <c r="G772" s="758"/>
      <c r="H772" s="758"/>
      <c r="I772" s="758"/>
      <c r="J772" s="758"/>
      <c r="K772" s="758"/>
      <c r="L772" s="758"/>
      <c r="M772" s="758"/>
    </row>
    <row r="773" spans="1:13" ht="15.75" customHeight="1">
      <c r="A773" s="1002"/>
      <c r="B773" s="1003"/>
      <c r="C773" s="1004"/>
      <c r="D773" s="758"/>
      <c r="E773" s="758"/>
      <c r="F773" s="758"/>
      <c r="G773" s="758"/>
      <c r="H773" s="758"/>
      <c r="I773" s="758"/>
      <c r="J773" s="758"/>
      <c r="K773" s="758"/>
      <c r="L773" s="758"/>
      <c r="M773" s="758"/>
    </row>
    <row r="774" spans="1:13" ht="15.75" customHeight="1">
      <c r="A774" s="1002"/>
      <c r="B774" s="1003"/>
      <c r="C774" s="1004"/>
      <c r="D774" s="758"/>
      <c r="E774" s="758"/>
      <c r="F774" s="758"/>
      <c r="G774" s="758"/>
      <c r="H774" s="758"/>
      <c r="I774" s="758"/>
      <c r="J774" s="758"/>
      <c r="K774" s="758"/>
      <c r="L774" s="758"/>
      <c r="M774" s="758"/>
    </row>
    <row r="775" spans="1:13" ht="15.75" customHeight="1">
      <c r="A775" s="1002"/>
      <c r="B775" s="1003"/>
      <c r="C775" s="1004"/>
      <c r="D775" s="758"/>
      <c r="E775" s="758"/>
      <c r="F775" s="758"/>
      <c r="G775" s="758"/>
      <c r="H775" s="758"/>
      <c r="I775" s="758"/>
      <c r="J775" s="758"/>
      <c r="K775" s="758"/>
      <c r="L775" s="758"/>
      <c r="M775" s="758"/>
    </row>
    <row r="776" spans="1:13" ht="15.75" customHeight="1">
      <c r="A776" s="1002"/>
      <c r="B776" s="1003"/>
      <c r="C776" s="1004"/>
      <c r="D776" s="758"/>
      <c r="E776" s="758"/>
      <c r="F776" s="758"/>
      <c r="G776" s="758"/>
      <c r="H776" s="758"/>
      <c r="I776" s="758"/>
      <c r="J776" s="758"/>
      <c r="K776" s="758"/>
      <c r="L776" s="758"/>
      <c r="M776" s="758"/>
    </row>
    <row r="777" spans="1:13" ht="15.75" customHeight="1">
      <c r="A777" s="1002"/>
      <c r="B777" s="1003"/>
      <c r="C777" s="1004"/>
      <c r="D777" s="758"/>
      <c r="E777" s="758"/>
      <c r="F777" s="758"/>
      <c r="G777" s="758"/>
      <c r="H777" s="758"/>
      <c r="I777" s="758"/>
      <c r="J777" s="758"/>
      <c r="K777" s="758"/>
      <c r="L777" s="758"/>
      <c r="M777" s="758"/>
    </row>
    <row r="778" spans="1:13" ht="15.75" customHeight="1">
      <c r="A778" s="1002"/>
      <c r="B778" s="1003"/>
      <c r="C778" s="1004"/>
      <c r="D778" s="758"/>
      <c r="E778" s="758"/>
      <c r="F778" s="758"/>
      <c r="G778" s="758"/>
      <c r="H778" s="758"/>
      <c r="I778" s="758"/>
      <c r="J778" s="758"/>
      <c r="K778" s="758"/>
      <c r="L778" s="758"/>
      <c r="M778" s="758"/>
    </row>
    <row r="779" spans="1:13" ht="15.75" customHeight="1">
      <c r="A779" s="1002"/>
      <c r="B779" s="1003"/>
      <c r="C779" s="1004"/>
      <c r="D779" s="758"/>
      <c r="E779" s="758"/>
      <c r="F779" s="758"/>
      <c r="G779" s="758"/>
      <c r="H779" s="758"/>
      <c r="I779" s="758"/>
      <c r="J779" s="758"/>
      <c r="K779" s="758"/>
      <c r="L779" s="758"/>
      <c r="M779" s="758"/>
    </row>
    <row r="780" spans="1:13" ht="15.75" customHeight="1">
      <c r="A780" s="1002"/>
      <c r="B780" s="1003"/>
      <c r="C780" s="1004"/>
      <c r="D780" s="758"/>
      <c r="E780" s="758"/>
      <c r="F780" s="758"/>
      <c r="G780" s="758"/>
      <c r="H780" s="758"/>
      <c r="I780" s="758"/>
      <c r="J780" s="758"/>
      <c r="K780" s="758"/>
      <c r="L780" s="758"/>
      <c r="M780" s="758"/>
    </row>
    <row r="781" spans="1:13" ht="15.75" customHeight="1">
      <c r="A781" s="1002"/>
      <c r="B781" s="1003"/>
      <c r="C781" s="1004"/>
      <c r="D781" s="758"/>
      <c r="E781" s="758"/>
      <c r="F781" s="758"/>
      <c r="G781" s="758"/>
      <c r="H781" s="758"/>
      <c r="I781" s="758"/>
      <c r="J781" s="758"/>
      <c r="K781" s="758"/>
      <c r="L781" s="758"/>
      <c r="M781" s="758"/>
    </row>
    <row r="782" spans="1:13" ht="15.75" customHeight="1">
      <c r="A782" s="1002"/>
      <c r="B782" s="1003"/>
      <c r="C782" s="1004"/>
      <c r="D782" s="758"/>
      <c r="E782" s="758"/>
      <c r="F782" s="758"/>
      <c r="G782" s="758"/>
      <c r="H782" s="758"/>
      <c r="I782" s="758"/>
      <c r="J782" s="758"/>
      <c r="K782" s="758"/>
      <c r="L782" s="758"/>
      <c r="M782" s="758"/>
    </row>
    <row r="783" spans="1:13" ht="15.75" customHeight="1">
      <c r="A783" s="1002"/>
      <c r="B783" s="1003"/>
      <c r="C783" s="1004"/>
      <c r="D783" s="758"/>
      <c r="E783" s="758"/>
      <c r="F783" s="758"/>
      <c r="G783" s="758"/>
      <c r="H783" s="758"/>
      <c r="I783" s="758"/>
      <c r="J783" s="758"/>
      <c r="K783" s="758"/>
      <c r="L783" s="758"/>
      <c r="M783" s="758"/>
    </row>
    <row r="784" spans="1:13" ht="15.75" customHeight="1">
      <c r="A784" s="1002"/>
      <c r="B784" s="1003"/>
      <c r="C784" s="1004"/>
      <c r="D784" s="758"/>
      <c r="E784" s="758"/>
      <c r="F784" s="758"/>
      <c r="G784" s="758"/>
      <c r="H784" s="758"/>
      <c r="I784" s="758"/>
      <c r="J784" s="758"/>
      <c r="K784" s="758"/>
      <c r="L784" s="758"/>
      <c r="M784" s="758"/>
    </row>
    <row r="785" spans="1:13" ht="15.75" customHeight="1">
      <c r="A785" s="1002"/>
      <c r="B785" s="1003"/>
      <c r="C785" s="1004"/>
      <c r="D785" s="758"/>
      <c r="E785" s="758"/>
      <c r="F785" s="758"/>
      <c r="G785" s="758"/>
      <c r="H785" s="758"/>
      <c r="I785" s="758"/>
      <c r="J785" s="758"/>
      <c r="K785" s="758"/>
      <c r="L785" s="758"/>
      <c r="M785" s="758"/>
    </row>
    <row r="786" spans="1:13" ht="15.75" customHeight="1">
      <c r="A786" s="1002"/>
      <c r="B786" s="1003"/>
      <c r="C786" s="1004"/>
      <c r="D786" s="758"/>
      <c r="E786" s="758"/>
      <c r="F786" s="758"/>
      <c r="G786" s="758"/>
      <c r="H786" s="758"/>
      <c r="I786" s="758"/>
      <c r="J786" s="758"/>
      <c r="K786" s="758"/>
      <c r="L786" s="758"/>
      <c r="M786" s="758"/>
    </row>
    <row r="787" spans="1:13" ht="15.75" customHeight="1">
      <c r="A787" s="1002"/>
      <c r="B787" s="1003"/>
      <c r="C787" s="1004"/>
      <c r="D787" s="758"/>
      <c r="E787" s="758"/>
      <c r="F787" s="758"/>
      <c r="G787" s="758"/>
      <c r="H787" s="758"/>
      <c r="I787" s="758"/>
      <c r="J787" s="758"/>
      <c r="K787" s="758"/>
      <c r="L787" s="758"/>
      <c r="M787" s="758"/>
    </row>
    <row r="788" spans="1:13" ht="15.75" customHeight="1">
      <c r="A788" s="1002"/>
      <c r="B788" s="1003"/>
      <c r="C788" s="1004"/>
      <c r="D788" s="758"/>
      <c r="E788" s="758"/>
      <c r="F788" s="758"/>
      <c r="G788" s="758"/>
      <c r="H788" s="758"/>
      <c r="I788" s="758"/>
      <c r="J788" s="758"/>
      <c r="K788" s="758"/>
      <c r="L788" s="758"/>
      <c r="M788" s="758"/>
    </row>
    <row r="789" spans="1:13" ht="15.75" customHeight="1">
      <c r="A789" s="1002"/>
      <c r="B789" s="1003"/>
      <c r="C789" s="1004"/>
      <c r="D789" s="758"/>
      <c r="E789" s="758"/>
      <c r="F789" s="758"/>
      <c r="G789" s="758"/>
      <c r="H789" s="758"/>
      <c r="I789" s="758"/>
      <c r="J789" s="758"/>
      <c r="K789" s="758"/>
      <c r="L789" s="758"/>
      <c r="M789" s="758"/>
    </row>
    <row r="790" spans="1:13" ht="15.75" customHeight="1">
      <c r="A790" s="1002"/>
      <c r="B790" s="1003"/>
      <c r="C790" s="1004"/>
      <c r="D790" s="758"/>
      <c r="E790" s="758"/>
      <c r="F790" s="758"/>
      <c r="G790" s="758"/>
      <c r="H790" s="758"/>
      <c r="I790" s="758"/>
      <c r="J790" s="758"/>
      <c r="K790" s="758"/>
      <c r="L790" s="758"/>
      <c r="M790" s="758"/>
    </row>
    <row r="791" spans="1:13" ht="15.75" customHeight="1">
      <c r="A791" s="1002"/>
      <c r="B791" s="1003"/>
      <c r="C791" s="1004"/>
      <c r="D791" s="758"/>
      <c r="E791" s="758"/>
      <c r="F791" s="758"/>
      <c r="G791" s="758"/>
      <c r="H791" s="758"/>
      <c r="I791" s="758"/>
      <c r="J791" s="758"/>
      <c r="K791" s="758"/>
      <c r="L791" s="758"/>
      <c r="M791" s="758"/>
    </row>
    <row r="792" spans="1:13" ht="15.75" customHeight="1">
      <c r="A792" s="1002"/>
      <c r="B792" s="1003"/>
      <c r="C792" s="1004"/>
      <c r="D792" s="758"/>
      <c r="E792" s="758"/>
      <c r="F792" s="758"/>
      <c r="G792" s="758"/>
      <c r="H792" s="758"/>
      <c r="I792" s="758"/>
      <c r="J792" s="758"/>
      <c r="K792" s="758"/>
      <c r="L792" s="758"/>
      <c r="M792" s="758"/>
    </row>
    <row r="793" spans="1:13" ht="15.75" customHeight="1">
      <c r="A793" s="1002"/>
      <c r="B793" s="1003"/>
      <c r="C793" s="1004"/>
      <c r="D793" s="758"/>
      <c r="E793" s="758"/>
      <c r="F793" s="758"/>
      <c r="G793" s="758"/>
      <c r="H793" s="758"/>
      <c r="I793" s="758"/>
      <c r="J793" s="758"/>
      <c r="K793" s="758"/>
      <c r="L793" s="758"/>
      <c r="M793" s="758"/>
    </row>
    <row r="794" spans="1:13" ht="15.75" customHeight="1">
      <c r="A794" s="1002"/>
      <c r="B794" s="1003"/>
      <c r="C794" s="1004"/>
      <c r="D794" s="758"/>
      <c r="E794" s="758"/>
      <c r="F794" s="758"/>
      <c r="G794" s="758"/>
      <c r="H794" s="758"/>
      <c r="I794" s="758"/>
      <c r="J794" s="758"/>
      <c r="K794" s="758"/>
      <c r="L794" s="758"/>
      <c r="M794" s="758"/>
    </row>
    <row r="795" spans="1:13" ht="15.75" customHeight="1">
      <c r="A795" s="1002"/>
      <c r="B795" s="1003"/>
      <c r="C795" s="1004"/>
      <c r="D795" s="758"/>
      <c r="E795" s="758"/>
      <c r="F795" s="758"/>
      <c r="G795" s="758"/>
      <c r="H795" s="758"/>
      <c r="I795" s="758"/>
      <c r="J795" s="758"/>
      <c r="K795" s="758"/>
      <c r="L795" s="758"/>
      <c r="M795" s="758"/>
    </row>
    <row r="796" spans="1:13" ht="15.75" customHeight="1">
      <c r="A796" s="1002"/>
      <c r="B796" s="1003"/>
      <c r="C796" s="1004"/>
      <c r="D796" s="758"/>
      <c r="E796" s="758"/>
      <c r="F796" s="758"/>
      <c r="G796" s="758"/>
      <c r="H796" s="758"/>
      <c r="I796" s="758"/>
      <c r="J796" s="758"/>
      <c r="K796" s="758"/>
      <c r="L796" s="758"/>
      <c r="M796" s="758"/>
    </row>
    <row r="797" spans="1:13" ht="15.75" customHeight="1">
      <c r="A797" s="1002"/>
      <c r="B797" s="1003"/>
      <c r="C797" s="1004"/>
      <c r="D797" s="758"/>
      <c r="E797" s="758"/>
      <c r="F797" s="758"/>
      <c r="G797" s="758"/>
      <c r="H797" s="758"/>
      <c r="I797" s="758"/>
      <c r="J797" s="758"/>
      <c r="K797" s="758"/>
      <c r="L797" s="758"/>
      <c r="M797" s="758"/>
    </row>
    <row r="798" spans="1:13" ht="15.75" customHeight="1">
      <c r="A798" s="1002"/>
      <c r="B798" s="1003"/>
      <c r="C798" s="1004"/>
      <c r="D798" s="758"/>
      <c r="E798" s="758"/>
      <c r="F798" s="758"/>
      <c r="G798" s="758"/>
      <c r="H798" s="758"/>
      <c r="I798" s="758"/>
      <c r="J798" s="758"/>
      <c r="K798" s="758"/>
      <c r="L798" s="758"/>
      <c r="M798" s="758"/>
    </row>
    <row r="799" spans="1:13" ht="15.75" customHeight="1">
      <c r="A799" s="1002"/>
      <c r="B799" s="1003"/>
      <c r="C799" s="1004"/>
      <c r="D799" s="758"/>
      <c r="E799" s="758"/>
      <c r="F799" s="758"/>
      <c r="G799" s="758"/>
      <c r="H799" s="758"/>
      <c r="I799" s="758"/>
      <c r="J799" s="758"/>
      <c r="K799" s="758"/>
      <c r="L799" s="758"/>
      <c r="M799" s="758"/>
    </row>
    <row r="800" spans="1:13" ht="15.75" customHeight="1">
      <c r="A800" s="1002"/>
      <c r="B800" s="1003"/>
      <c r="C800" s="1004"/>
      <c r="D800" s="758"/>
      <c r="E800" s="758"/>
      <c r="F800" s="758"/>
      <c r="G800" s="758"/>
      <c r="H800" s="758"/>
      <c r="I800" s="758"/>
      <c r="J800" s="758"/>
      <c r="K800" s="758"/>
      <c r="L800" s="758"/>
      <c r="M800" s="758"/>
    </row>
    <row r="801" spans="1:13" ht="15.75" customHeight="1">
      <c r="A801" s="1002"/>
      <c r="B801" s="1003"/>
      <c r="C801" s="1004"/>
      <c r="D801" s="758"/>
      <c r="E801" s="758"/>
      <c r="F801" s="758"/>
      <c r="G801" s="758"/>
      <c r="H801" s="758"/>
      <c r="I801" s="758"/>
      <c r="J801" s="758"/>
      <c r="K801" s="758"/>
      <c r="L801" s="758"/>
      <c r="M801" s="758"/>
    </row>
    <row r="802" spans="1:13" ht="15.75" customHeight="1">
      <c r="A802" s="1002"/>
      <c r="B802" s="1003"/>
      <c r="C802" s="1004"/>
      <c r="D802" s="758"/>
      <c r="E802" s="758"/>
      <c r="F802" s="758"/>
      <c r="G802" s="758"/>
      <c r="H802" s="758"/>
      <c r="I802" s="758"/>
      <c r="J802" s="758"/>
      <c r="K802" s="758"/>
      <c r="L802" s="758"/>
      <c r="M802" s="758"/>
    </row>
    <row r="803" spans="1:13" ht="15.75" customHeight="1">
      <c r="A803" s="1002"/>
      <c r="B803" s="1003"/>
      <c r="C803" s="1004"/>
      <c r="D803" s="758"/>
      <c r="E803" s="758"/>
      <c r="F803" s="758"/>
      <c r="G803" s="758"/>
      <c r="H803" s="758"/>
      <c r="I803" s="758"/>
      <c r="J803" s="758"/>
      <c r="K803" s="758"/>
      <c r="L803" s="758"/>
      <c r="M803" s="758"/>
    </row>
    <row r="804" spans="1:13" ht="15.75" customHeight="1">
      <c r="A804" s="1002"/>
      <c r="B804" s="1003"/>
      <c r="C804" s="1004"/>
      <c r="D804" s="758"/>
      <c r="E804" s="758"/>
      <c r="F804" s="758"/>
      <c r="G804" s="758"/>
      <c r="H804" s="758"/>
      <c r="I804" s="758"/>
      <c r="J804" s="758"/>
      <c r="K804" s="758"/>
      <c r="L804" s="758"/>
      <c r="M804" s="758"/>
    </row>
    <row r="805" spans="1:13" ht="15.75" customHeight="1">
      <c r="A805" s="1002"/>
      <c r="B805" s="1003"/>
      <c r="C805" s="1004"/>
      <c r="D805" s="758"/>
      <c r="E805" s="758"/>
      <c r="F805" s="758"/>
      <c r="G805" s="758"/>
      <c r="H805" s="758"/>
      <c r="I805" s="758"/>
      <c r="J805" s="758"/>
      <c r="K805" s="758"/>
      <c r="L805" s="758"/>
      <c r="M805" s="758"/>
    </row>
    <row r="806" spans="1:13" ht="15.75" customHeight="1">
      <c r="A806" s="1002"/>
      <c r="B806" s="1003"/>
      <c r="C806" s="1004"/>
      <c r="D806" s="758"/>
      <c r="E806" s="758"/>
      <c r="F806" s="758"/>
      <c r="G806" s="758"/>
      <c r="H806" s="758"/>
      <c r="I806" s="758"/>
      <c r="J806" s="758"/>
      <c r="K806" s="758"/>
      <c r="L806" s="758"/>
      <c r="M806" s="758"/>
    </row>
    <row r="807" spans="1:13" ht="15.75" customHeight="1">
      <c r="A807" s="1002"/>
      <c r="B807" s="1003"/>
      <c r="C807" s="1004"/>
      <c r="D807" s="758"/>
      <c r="E807" s="758"/>
      <c r="F807" s="758"/>
      <c r="G807" s="758"/>
      <c r="H807" s="758"/>
      <c r="I807" s="758"/>
      <c r="J807" s="758"/>
      <c r="K807" s="758"/>
      <c r="L807" s="758"/>
      <c r="M807" s="758"/>
    </row>
    <row r="808" spans="1:13" ht="15.75" customHeight="1">
      <c r="A808" s="1002"/>
      <c r="B808" s="1003"/>
      <c r="C808" s="1004"/>
      <c r="D808" s="758"/>
      <c r="E808" s="758"/>
      <c r="F808" s="758"/>
      <c r="G808" s="758"/>
      <c r="H808" s="758"/>
      <c r="I808" s="758"/>
      <c r="J808" s="758"/>
      <c r="K808" s="758"/>
      <c r="L808" s="758"/>
      <c r="M808" s="758"/>
    </row>
    <row r="809" spans="1:13" ht="15.75" customHeight="1">
      <c r="A809" s="1002"/>
      <c r="B809" s="1003"/>
      <c r="C809" s="1004"/>
      <c r="D809" s="758"/>
      <c r="E809" s="758"/>
      <c r="F809" s="758"/>
      <c r="G809" s="758"/>
      <c r="H809" s="758"/>
      <c r="I809" s="758"/>
      <c r="J809" s="758"/>
      <c r="K809" s="758"/>
      <c r="L809" s="758"/>
      <c r="M809" s="758"/>
    </row>
    <row r="810" spans="1:13" ht="15.75" customHeight="1">
      <c r="A810" s="1002"/>
      <c r="B810" s="1003"/>
      <c r="C810" s="1004"/>
      <c r="D810" s="758"/>
      <c r="E810" s="758"/>
      <c r="F810" s="758"/>
      <c r="G810" s="758"/>
      <c r="H810" s="758"/>
      <c r="I810" s="758"/>
      <c r="J810" s="758"/>
      <c r="K810" s="758"/>
      <c r="L810" s="758"/>
      <c r="M810" s="758"/>
    </row>
    <row r="811" spans="1:13" ht="15.75" customHeight="1">
      <c r="A811" s="1002"/>
      <c r="B811" s="1003"/>
      <c r="C811" s="1004"/>
      <c r="D811" s="758"/>
      <c r="E811" s="758"/>
      <c r="F811" s="758"/>
      <c r="G811" s="758"/>
      <c r="H811" s="758"/>
      <c r="I811" s="758"/>
      <c r="J811" s="758"/>
      <c r="K811" s="758"/>
      <c r="L811" s="758"/>
      <c r="M811" s="758"/>
    </row>
    <row r="812" spans="1:13" ht="15.75" customHeight="1">
      <c r="A812" s="1002"/>
      <c r="B812" s="1003"/>
      <c r="C812" s="1004"/>
      <c r="D812" s="758"/>
      <c r="E812" s="758"/>
      <c r="F812" s="758"/>
      <c r="G812" s="758"/>
      <c r="H812" s="758"/>
      <c r="I812" s="758"/>
      <c r="J812" s="758"/>
      <c r="K812" s="758"/>
      <c r="L812" s="758"/>
      <c r="M812" s="758"/>
    </row>
    <row r="813" spans="1:13" ht="15.75" customHeight="1">
      <c r="A813" s="1002"/>
      <c r="B813" s="1003"/>
      <c r="C813" s="1004"/>
      <c r="D813" s="758"/>
      <c r="E813" s="758"/>
      <c r="F813" s="758"/>
      <c r="G813" s="758"/>
      <c r="H813" s="758"/>
      <c r="I813" s="758"/>
      <c r="J813" s="758"/>
      <c r="K813" s="758"/>
      <c r="L813" s="758"/>
      <c r="M813" s="758"/>
    </row>
    <row r="814" spans="1:13" ht="15.75" customHeight="1">
      <c r="A814" s="1002"/>
      <c r="B814" s="1003"/>
      <c r="C814" s="1004"/>
      <c r="D814" s="758"/>
      <c r="E814" s="758"/>
      <c r="F814" s="758"/>
      <c r="G814" s="758"/>
      <c r="H814" s="758"/>
      <c r="I814" s="758"/>
      <c r="J814" s="758"/>
      <c r="K814" s="758"/>
      <c r="L814" s="758"/>
      <c r="M814" s="758"/>
    </row>
    <row r="815" spans="1:13" ht="15.75" customHeight="1">
      <c r="A815" s="1002"/>
      <c r="B815" s="1003"/>
      <c r="C815" s="1004"/>
      <c r="D815" s="758"/>
      <c r="E815" s="758"/>
      <c r="F815" s="758"/>
      <c r="G815" s="758"/>
      <c r="H815" s="758"/>
      <c r="I815" s="758"/>
      <c r="J815" s="758"/>
      <c r="K815" s="758"/>
      <c r="L815" s="758"/>
      <c r="M815" s="758"/>
    </row>
    <row r="816" spans="1:13" ht="15.75" customHeight="1">
      <c r="A816" s="1002"/>
      <c r="B816" s="1003"/>
      <c r="C816" s="1004"/>
      <c r="D816" s="758"/>
      <c r="E816" s="758"/>
      <c r="F816" s="758"/>
      <c r="G816" s="758"/>
      <c r="H816" s="758"/>
      <c r="I816" s="758"/>
      <c r="J816" s="758"/>
      <c r="K816" s="758"/>
      <c r="L816" s="758"/>
      <c r="M816" s="758"/>
    </row>
    <row r="817" spans="1:13" ht="15.75" customHeight="1">
      <c r="A817" s="1002"/>
      <c r="B817" s="1003"/>
      <c r="C817" s="1004"/>
      <c r="D817" s="758"/>
      <c r="E817" s="758"/>
      <c r="F817" s="758"/>
      <c r="G817" s="758"/>
      <c r="H817" s="758"/>
      <c r="I817" s="758"/>
      <c r="J817" s="758"/>
      <c r="K817" s="758"/>
      <c r="L817" s="758"/>
      <c r="M817" s="758"/>
    </row>
    <row r="818" spans="1:13" ht="15.75" customHeight="1">
      <c r="A818" s="1002"/>
      <c r="B818" s="1003"/>
      <c r="C818" s="1004"/>
      <c r="D818" s="758"/>
      <c r="E818" s="758"/>
      <c r="F818" s="758"/>
      <c r="G818" s="758"/>
      <c r="H818" s="758"/>
      <c r="I818" s="758"/>
      <c r="J818" s="758"/>
      <c r="K818" s="758"/>
      <c r="L818" s="758"/>
      <c r="M818" s="758"/>
    </row>
    <row r="819" spans="1:13" ht="15.75" customHeight="1">
      <c r="A819" s="1002"/>
      <c r="B819" s="1003"/>
      <c r="C819" s="1004"/>
      <c r="D819" s="758"/>
      <c r="E819" s="758"/>
      <c r="F819" s="758"/>
      <c r="G819" s="758"/>
      <c r="H819" s="758"/>
      <c r="I819" s="758"/>
      <c r="J819" s="758"/>
      <c r="K819" s="758"/>
      <c r="L819" s="758"/>
      <c r="M819" s="758"/>
    </row>
    <row r="820" spans="1:13" ht="15.75" customHeight="1">
      <c r="A820" s="1002"/>
      <c r="B820" s="1003"/>
      <c r="C820" s="1004"/>
      <c r="D820" s="758"/>
      <c r="E820" s="758"/>
      <c r="F820" s="758"/>
      <c r="G820" s="758"/>
      <c r="H820" s="758"/>
      <c r="I820" s="758"/>
      <c r="J820" s="758"/>
      <c r="K820" s="758"/>
      <c r="L820" s="758"/>
      <c r="M820" s="758"/>
    </row>
    <row r="821" spans="1:13" ht="15.75" customHeight="1">
      <c r="A821" s="1002"/>
      <c r="B821" s="1003"/>
      <c r="C821" s="1004"/>
      <c r="D821" s="758"/>
      <c r="E821" s="758"/>
      <c r="F821" s="758"/>
      <c r="G821" s="758"/>
      <c r="H821" s="758"/>
      <c r="I821" s="758"/>
      <c r="J821" s="758"/>
      <c r="K821" s="758"/>
      <c r="L821" s="758"/>
      <c r="M821" s="758"/>
    </row>
    <row r="822" spans="1:13" ht="15.75" customHeight="1">
      <c r="A822" s="1002"/>
      <c r="B822" s="1003"/>
      <c r="C822" s="1004"/>
      <c r="D822" s="758"/>
      <c r="E822" s="758"/>
      <c r="F822" s="758"/>
      <c r="G822" s="758"/>
      <c r="H822" s="758"/>
      <c r="I822" s="758"/>
      <c r="J822" s="758"/>
      <c r="K822" s="758"/>
      <c r="L822" s="758"/>
      <c r="M822" s="758"/>
    </row>
    <row r="823" spans="1:13" ht="15.75" customHeight="1">
      <c r="A823" s="1002"/>
      <c r="B823" s="1003"/>
      <c r="C823" s="1004"/>
      <c r="D823" s="758"/>
      <c r="E823" s="758"/>
      <c r="F823" s="758"/>
      <c r="G823" s="758"/>
      <c r="H823" s="758"/>
      <c r="I823" s="758"/>
      <c r="J823" s="758"/>
      <c r="K823" s="758"/>
      <c r="L823" s="758"/>
      <c r="M823" s="758"/>
    </row>
    <row r="824" spans="1:13" ht="15.75" customHeight="1">
      <c r="A824" s="1002"/>
      <c r="B824" s="1003"/>
      <c r="C824" s="1004"/>
      <c r="D824" s="758"/>
      <c r="E824" s="758"/>
      <c r="F824" s="758"/>
      <c r="G824" s="758"/>
      <c r="H824" s="758"/>
      <c r="I824" s="758"/>
      <c r="J824" s="758"/>
      <c r="K824" s="758"/>
      <c r="L824" s="758"/>
      <c r="M824" s="758"/>
    </row>
    <row r="825" spans="1:13" ht="15.75" customHeight="1">
      <c r="A825" s="1002"/>
      <c r="B825" s="1003"/>
      <c r="C825" s="1004"/>
      <c r="D825" s="758"/>
      <c r="E825" s="758"/>
      <c r="F825" s="758"/>
      <c r="G825" s="758"/>
      <c r="H825" s="758"/>
      <c r="I825" s="758"/>
      <c r="J825" s="758"/>
      <c r="K825" s="758"/>
      <c r="L825" s="758"/>
      <c r="M825" s="758"/>
    </row>
    <row r="826" spans="1:13" ht="15.75" customHeight="1">
      <c r="A826" s="1002"/>
      <c r="B826" s="1003"/>
      <c r="C826" s="1004"/>
      <c r="D826" s="758"/>
      <c r="E826" s="758"/>
      <c r="F826" s="758"/>
      <c r="G826" s="758"/>
      <c r="H826" s="758"/>
      <c r="I826" s="758"/>
      <c r="J826" s="758"/>
      <c r="K826" s="758"/>
      <c r="L826" s="758"/>
      <c r="M826" s="758"/>
    </row>
    <row r="827" spans="1:13" ht="15.75" customHeight="1">
      <c r="A827" s="1002"/>
      <c r="B827" s="1003"/>
      <c r="C827" s="1004"/>
      <c r="D827" s="758"/>
      <c r="E827" s="758"/>
      <c r="F827" s="758"/>
      <c r="G827" s="758"/>
      <c r="H827" s="758"/>
      <c r="I827" s="758"/>
      <c r="J827" s="758"/>
      <c r="K827" s="758"/>
      <c r="L827" s="758"/>
      <c r="M827" s="758"/>
    </row>
    <row r="828" spans="1:13" ht="15.75" customHeight="1">
      <c r="A828" s="1002"/>
      <c r="B828" s="1003"/>
      <c r="C828" s="1004"/>
      <c r="D828" s="758"/>
      <c r="E828" s="758"/>
      <c r="F828" s="758"/>
      <c r="G828" s="758"/>
      <c r="H828" s="758"/>
      <c r="I828" s="758"/>
      <c r="J828" s="758"/>
      <c r="K828" s="758"/>
      <c r="L828" s="758"/>
      <c r="M828" s="758"/>
    </row>
    <row r="829" spans="1:13" ht="15.75" customHeight="1">
      <c r="A829" s="1002"/>
      <c r="B829" s="1003"/>
      <c r="C829" s="1004"/>
      <c r="D829" s="758"/>
      <c r="E829" s="758"/>
      <c r="F829" s="758"/>
      <c r="G829" s="758"/>
      <c r="H829" s="758"/>
      <c r="I829" s="758"/>
      <c r="J829" s="758"/>
      <c r="K829" s="758"/>
      <c r="L829" s="758"/>
      <c r="M829" s="758"/>
    </row>
    <row r="830" spans="1:13" ht="15.75" customHeight="1">
      <c r="A830" s="1002"/>
      <c r="B830" s="1003"/>
      <c r="C830" s="1004"/>
      <c r="D830" s="758"/>
      <c r="E830" s="758"/>
      <c r="F830" s="758"/>
      <c r="G830" s="758"/>
      <c r="H830" s="758"/>
      <c r="I830" s="758"/>
      <c r="J830" s="758"/>
      <c r="K830" s="758"/>
      <c r="L830" s="758"/>
      <c r="M830" s="758"/>
    </row>
    <row r="831" spans="1:13" ht="15.75" customHeight="1">
      <c r="A831" s="1002"/>
      <c r="B831" s="1003"/>
      <c r="C831" s="1004"/>
      <c r="D831" s="758"/>
      <c r="E831" s="758"/>
      <c r="F831" s="758"/>
      <c r="G831" s="758"/>
      <c r="H831" s="758"/>
      <c r="I831" s="758"/>
      <c r="J831" s="758"/>
      <c r="K831" s="758"/>
      <c r="L831" s="758"/>
      <c r="M831" s="758"/>
    </row>
    <row r="832" spans="1:13" ht="15.75" customHeight="1">
      <c r="A832" s="1002"/>
      <c r="B832" s="1003"/>
      <c r="C832" s="1004"/>
      <c r="D832" s="758"/>
      <c r="E832" s="758"/>
      <c r="F832" s="758"/>
      <c r="G832" s="758"/>
      <c r="H832" s="758"/>
      <c r="I832" s="758"/>
      <c r="J832" s="758"/>
      <c r="K832" s="758"/>
      <c r="L832" s="758"/>
      <c r="M832" s="758"/>
    </row>
    <row r="833" spans="1:13" ht="15.75" customHeight="1">
      <c r="A833" s="1002"/>
      <c r="B833" s="1003"/>
      <c r="C833" s="1004"/>
      <c r="D833" s="758"/>
      <c r="E833" s="758"/>
      <c r="F833" s="758"/>
      <c r="G833" s="758"/>
      <c r="H833" s="758"/>
      <c r="I833" s="758"/>
      <c r="J833" s="758"/>
      <c r="K833" s="758"/>
      <c r="L833" s="758"/>
      <c r="M833" s="758"/>
    </row>
    <row r="834" spans="1:13" ht="15.75" customHeight="1">
      <c r="A834" s="1002"/>
      <c r="B834" s="1003"/>
      <c r="C834" s="1004"/>
      <c r="D834" s="758"/>
      <c r="E834" s="758"/>
      <c r="F834" s="758"/>
      <c r="G834" s="758"/>
      <c r="H834" s="758"/>
      <c r="I834" s="758"/>
      <c r="J834" s="758"/>
      <c r="K834" s="758"/>
      <c r="L834" s="758"/>
      <c r="M834" s="758"/>
    </row>
    <row r="835" spans="1:13" ht="15.75" customHeight="1">
      <c r="A835" s="1002"/>
      <c r="B835" s="1003"/>
      <c r="C835" s="1004"/>
      <c r="D835" s="758"/>
      <c r="E835" s="758"/>
      <c r="F835" s="758"/>
      <c r="G835" s="758"/>
      <c r="H835" s="758"/>
      <c r="I835" s="758"/>
      <c r="J835" s="758"/>
      <c r="K835" s="758"/>
      <c r="L835" s="758"/>
      <c r="M835" s="758"/>
    </row>
    <row r="836" spans="1:13" ht="15.75" customHeight="1">
      <c r="A836" s="1002"/>
      <c r="B836" s="1003"/>
      <c r="C836" s="1004"/>
      <c r="D836" s="758"/>
      <c r="E836" s="758"/>
      <c r="F836" s="758"/>
      <c r="G836" s="758"/>
      <c r="H836" s="758"/>
      <c r="I836" s="758"/>
      <c r="J836" s="758"/>
      <c r="K836" s="758"/>
      <c r="L836" s="758"/>
      <c r="M836" s="758"/>
    </row>
    <row r="837" spans="1:13" ht="15.75" customHeight="1">
      <c r="A837" s="1002"/>
      <c r="B837" s="1003"/>
      <c r="C837" s="1004"/>
      <c r="D837" s="758"/>
      <c r="E837" s="758"/>
      <c r="F837" s="758"/>
      <c r="G837" s="758"/>
      <c r="H837" s="758"/>
      <c r="I837" s="758"/>
      <c r="J837" s="758"/>
      <c r="K837" s="758"/>
      <c r="L837" s="758"/>
      <c r="M837" s="758"/>
    </row>
    <row r="838" spans="1:13" ht="15.75" customHeight="1">
      <c r="A838" s="1002"/>
      <c r="B838" s="1003"/>
      <c r="C838" s="1004"/>
      <c r="D838" s="758"/>
      <c r="E838" s="758"/>
      <c r="F838" s="758"/>
      <c r="G838" s="758"/>
      <c r="H838" s="758"/>
      <c r="I838" s="758"/>
      <c r="J838" s="758"/>
      <c r="K838" s="758"/>
      <c r="L838" s="758"/>
      <c r="M838" s="758"/>
    </row>
    <row r="839" spans="1:13" ht="15.75" customHeight="1">
      <c r="A839" s="1002"/>
      <c r="B839" s="1003"/>
      <c r="C839" s="1004"/>
      <c r="D839" s="758"/>
      <c r="E839" s="758"/>
      <c r="F839" s="758"/>
      <c r="G839" s="758"/>
      <c r="H839" s="758"/>
      <c r="I839" s="758"/>
      <c r="J839" s="758"/>
      <c r="K839" s="758"/>
      <c r="L839" s="758"/>
      <c r="M839" s="758"/>
    </row>
    <row r="840" spans="1:13" ht="15.75" customHeight="1">
      <c r="A840" s="1002"/>
      <c r="B840" s="1003"/>
      <c r="C840" s="1004"/>
      <c r="D840" s="758"/>
      <c r="E840" s="758"/>
      <c r="F840" s="758"/>
      <c r="G840" s="758"/>
      <c r="H840" s="758"/>
      <c r="I840" s="758"/>
      <c r="J840" s="758"/>
      <c r="K840" s="758"/>
      <c r="L840" s="758"/>
      <c r="M840" s="758"/>
    </row>
    <row r="841" spans="1:13" ht="15.75" customHeight="1">
      <c r="A841" s="1002"/>
      <c r="B841" s="1003"/>
      <c r="C841" s="1004"/>
      <c r="D841" s="758"/>
      <c r="E841" s="758"/>
      <c r="F841" s="758"/>
      <c r="G841" s="758"/>
      <c r="H841" s="758"/>
      <c r="I841" s="758"/>
      <c r="J841" s="758"/>
      <c r="K841" s="758"/>
      <c r="L841" s="758"/>
      <c r="M841" s="758"/>
    </row>
    <row r="842" spans="1:13" ht="15.75" customHeight="1">
      <c r="A842" s="1002"/>
      <c r="B842" s="1003"/>
      <c r="C842" s="1004"/>
      <c r="D842" s="758"/>
      <c r="E842" s="758"/>
      <c r="F842" s="758"/>
      <c r="G842" s="758"/>
      <c r="H842" s="758"/>
      <c r="I842" s="758"/>
      <c r="J842" s="758"/>
      <c r="K842" s="758"/>
      <c r="L842" s="758"/>
      <c r="M842" s="758"/>
    </row>
    <row r="843" spans="1:13" ht="15.75" customHeight="1">
      <c r="A843" s="1002"/>
      <c r="B843" s="1003"/>
      <c r="C843" s="1004"/>
      <c r="D843" s="758"/>
      <c r="E843" s="758"/>
      <c r="F843" s="758"/>
      <c r="G843" s="758"/>
      <c r="H843" s="758"/>
      <c r="I843" s="758"/>
      <c r="J843" s="758"/>
      <c r="K843" s="758"/>
      <c r="L843" s="758"/>
      <c r="M843" s="758"/>
    </row>
    <row r="844" spans="1:13" ht="15.75" customHeight="1">
      <c r="A844" s="1002"/>
      <c r="B844" s="1003"/>
      <c r="C844" s="1004"/>
      <c r="D844" s="758"/>
      <c r="E844" s="758"/>
      <c r="F844" s="758"/>
      <c r="G844" s="758"/>
      <c r="H844" s="758"/>
      <c r="I844" s="758"/>
      <c r="J844" s="758"/>
      <c r="K844" s="758"/>
      <c r="L844" s="758"/>
      <c r="M844" s="758"/>
    </row>
    <row r="845" spans="1:13" ht="15.75" customHeight="1">
      <c r="A845" s="1002"/>
      <c r="B845" s="1003"/>
      <c r="C845" s="1004"/>
      <c r="D845" s="758"/>
      <c r="E845" s="758"/>
      <c r="F845" s="758"/>
      <c r="G845" s="758"/>
      <c r="H845" s="758"/>
      <c r="I845" s="758"/>
      <c r="J845" s="758"/>
      <c r="K845" s="758"/>
      <c r="L845" s="758"/>
      <c r="M845" s="758"/>
    </row>
    <row r="846" spans="1:13" ht="15.75" customHeight="1">
      <c r="A846" s="1002"/>
      <c r="B846" s="1003"/>
      <c r="C846" s="1004"/>
      <c r="D846" s="758"/>
      <c r="E846" s="758"/>
      <c r="F846" s="758"/>
      <c r="G846" s="758"/>
      <c r="H846" s="758"/>
      <c r="I846" s="758"/>
      <c r="J846" s="758"/>
      <c r="K846" s="758"/>
      <c r="L846" s="758"/>
      <c r="M846" s="758"/>
    </row>
    <row r="847" spans="1:13" ht="15.75" customHeight="1">
      <c r="A847" s="1002"/>
      <c r="B847" s="1003"/>
      <c r="C847" s="1004"/>
      <c r="D847" s="758"/>
      <c r="E847" s="758"/>
      <c r="F847" s="758"/>
      <c r="G847" s="758"/>
      <c r="H847" s="758"/>
      <c r="I847" s="758"/>
      <c r="J847" s="758"/>
      <c r="K847" s="758"/>
      <c r="L847" s="758"/>
      <c r="M847" s="758"/>
    </row>
    <row r="848" spans="1:13" ht="15.75" customHeight="1">
      <c r="A848" s="1002"/>
      <c r="B848" s="1003"/>
      <c r="C848" s="1004"/>
      <c r="D848" s="758"/>
      <c r="E848" s="758"/>
      <c r="F848" s="758"/>
      <c r="G848" s="758"/>
      <c r="H848" s="758"/>
      <c r="I848" s="758"/>
      <c r="J848" s="758"/>
      <c r="K848" s="758"/>
      <c r="L848" s="758"/>
      <c r="M848" s="758"/>
    </row>
    <row r="849" spans="1:13" ht="15.75" customHeight="1">
      <c r="A849" s="1002"/>
      <c r="B849" s="1003"/>
      <c r="C849" s="1004"/>
      <c r="D849" s="758"/>
      <c r="E849" s="758"/>
      <c r="F849" s="758"/>
      <c r="G849" s="758"/>
      <c r="H849" s="758"/>
      <c r="I849" s="758"/>
      <c r="J849" s="758"/>
      <c r="K849" s="758"/>
      <c r="L849" s="758"/>
      <c r="M849" s="758"/>
    </row>
    <row r="850" spans="1:13" ht="15.75" customHeight="1">
      <c r="A850" s="1002"/>
      <c r="B850" s="1003"/>
      <c r="C850" s="1004"/>
      <c r="D850" s="758"/>
      <c r="E850" s="758"/>
      <c r="F850" s="758"/>
      <c r="G850" s="758"/>
      <c r="H850" s="758"/>
      <c r="I850" s="758"/>
      <c r="J850" s="758"/>
      <c r="K850" s="758"/>
      <c r="L850" s="758"/>
      <c r="M850" s="758"/>
    </row>
    <row r="851" spans="1:13" ht="15.75" customHeight="1">
      <c r="A851" s="1002"/>
      <c r="B851" s="1003"/>
      <c r="C851" s="1004"/>
      <c r="D851" s="758"/>
      <c r="E851" s="758"/>
      <c r="F851" s="758"/>
      <c r="G851" s="758"/>
      <c r="H851" s="758"/>
      <c r="I851" s="758"/>
      <c r="J851" s="758"/>
      <c r="K851" s="758"/>
      <c r="L851" s="758"/>
      <c r="M851" s="758"/>
    </row>
    <row r="852" spans="1:13" ht="15.75" customHeight="1">
      <c r="A852" s="1002"/>
      <c r="B852" s="1003"/>
      <c r="C852" s="1004"/>
      <c r="D852" s="758"/>
      <c r="E852" s="758"/>
      <c r="F852" s="758"/>
      <c r="G852" s="758"/>
      <c r="H852" s="758"/>
      <c r="I852" s="758"/>
      <c r="J852" s="758"/>
      <c r="K852" s="758"/>
      <c r="L852" s="758"/>
      <c r="M852" s="758"/>
    </row>
    <row r="853" spans="1:13" ht="15.75" customHeight="1">
      <c r="A853" s="1002"/>
      <c r="B853" s="1003"/>
      <c r="C853" s="1004"/>
      <c r="D853" s="758"/>
      <c r="E853" s="758"/>
      <c r="F853" s="758"/>
      <c r="G853" s="758"/>
      <c r="H853" s="758"/>
      <c r="I853" s="758"/>
      <c r="J853" s="758"/>
      <c r="K853" s="758"/>
      <c r="L853" s="758"/>
      <c r="M853" s="758"/>
    </row>
    <row r="854" spans="1:13" ht="15.75" customHeight="1">
      <c r="A854" s="1002"/>
      <c r="B854" s="1003"/>
      <c r="C854" s="1004"/>
      <c r="D854" s="758"/>
      <c r="E854" s="758"/>
      <c r="F854" s="758"/>
      <c r="G854" s="758"/>
      <c r="H854" s="758"/>
      <c r="I854" s="758"/>
      <c r="J854" s="758"/>
      <c r="K854" s="758"/>
      <c r="L854" s="758"/>
      <c r="M854" s="758"/>
    </row>
    <row r="855" spans="1:13" ht="15.75" customHeight="1">
      <c r="A855" s="1002"/>
      <c r="B855" s="1003"/>
      <c r="C855" s="1004"/>
      <c r="D855" s="758"/>
      <c r="E855" s="758"/>
      <c r="F855" s="758"/>
      <c r="G855" s="758"/>
      <c r="H855" s="758"/>
      <c r="I855" s="758"/>
      <c r="J855" s="758"/>
      <c r="K855" s="758"/>
      <c r="L855" s="758"/>
      <c r="M855" s="758"/>
    </row>
    <row r="856" spans="1:13" ht="15.75" customHeight="1">
      <c r="A856" s="1002"/>
      <c r="B856" s="1003"/>
      <c r="C856" s="1004"/>
      <c r="D856" s="758"/>
      <c r="E856" s="758"/>
      <c r="F856" s="758"/>
      <c r="G856" s="758"/>
      <c r="H856" s="758"/>
      <c r="I856" s="758"/>
      <c r="J856" s="758"/>
      <c r="K856" s="758"/>
      <c r="L856" s="758"/>
      <c r="M856" s="758"/>
    </row>
    <row r="857" spans="1:13" ht="15.75" customHeight="1">
      <c r="A857" s="1002"/>
      <c r="B857" s="1003"/>
      <c r="C857" s="1004"/>
      <c r="D857" s="758"/>
      <c r="E857" s="758"/>
      <c r="F857" s="758"/>
      <c r="G857" s="758"/>
      <c r="H857" s="758"/>
      <c r="I857" s="758"/>
      <c r="J857" s="758"/>
      <c r="K857" s="758"/>
      <c r="L857" s="758"/>
      <c r="M857" s="758"/>
    </row>
    <row r="858" spans="1:13" ht="15.75" customHeight="1">
      <c r="A858" s="1002"/>
      <c r="B858" s="1003"/>
      <c r="C858" s="1004"/>
      <c r="D858" s="758"/>
      <c r="E858" s="758"/>
      <c r="F858" s="758"/>
      <c r="G858" s="758"/>
      <c r="H858" s="758"/>
      <c r="I858" s="758"/>
      <c r="J858" s="758"/>
      <c r="K858" s="758"/>
      <c r="L858" s="758"/>
      <c r="M858" s="758"/>
    </row>
    <row r="859" spans="1:13" ht="15.75" customHeight="1">
      <c r="A859" s="1002"/>
      <c r="B859" s="1003"/>
      <c r="C859" s="1004"/>
      <c r="D859" s="758"/>
      <c r="E859" s="758"/>
      <c r="F859" s="758"/>
      <c r="G859" s="758"/>
      <c r="H859" s="758"/>
      <c r="I859" s="758"/>
      <c r="J859" s="758"/>
      <c r="K859" s="758"/>
      <c r="L859" s="758"/>
      <c r="M859" s="758"/>
    </row>
    <row r="860" spans="1:13" ht="15.75" customHeight="1">
      <c r="A860" s="1002"/>
      <c r="B860" s="1003"/>
      <c r="C860" s="1004"/>
      <c r="D860" s="758"/>
      <c r="E860" s="758"/>
      <c r="F860" s="758"/>
      <c r="G860" s="758"/>
      <c r="H860" s="758"/>
      <c r="I860" s="758"/>
      <c r="J860" s="758"/>
      <c r="K860" s="758"/>
      <c r="L860" s="758"/>
      <c r="M860" s="758"/>
    </row>
    <row r="861" spans="1:13" ht="15.75" customHeight="1">
      <c r="A861" s="1002"/>
      <c r="B861" s="1003"/>
      <c r="C861" s="1004"/>
      <c r="D861" s="758"/>
      <c r="E861" s="758"/>
      <c r="F861" s="758"/>
      <c r="G861" s="758"/>
      <c r="H861" s="758"/>
      <c r="I861" s="758"/>
      <c r="J861" s="758"/>
      <c r="K861" s="758"/>
      <c r="L861" s="758"/>
      <c r="M861" s="758"/>
    </row>
    <row r="862" spans="1:13" ht="15.75" customHeight="1">
      <c r="A862" s="1002"/>
      <c r="B862" s="1003"/>
      <c r="C862" s="1004"/>
      <c r="D862" s="758"/>
      <c r="E862" s="758"/>
      <c r="F862" s="758"/>
      <c r="G862" s="758"/>
      <c r="H862" s="758"/>
      <c r="I862" s="758"/>
      <c r="J862" s="758"/>
      <c r="K862" s="758"/>
      <c r="L862" s="758"/>
      <c r="M862" s="758"/>
    </row>
    <row r="863" spans="1:13" ht="15.75" customHeight="1">
      <c r="A863" s="1002"/>
      <c r="B863" s="1003"/>
      <c r="C863" s="1004"/>
      <c r="D863" s="758"/>
      <c r="E863" s="758"/>
      <c r="F863" s="758"/>
      <c r="G863" s="758"/>
      <c r="H863" s="758"/>
      <c r="I863" s="758"/>
      <c r="J863" s="758"/>
      <c r="K863" s="758"/>
      <c r="L863" s="758"/>
      <c r="M863" s="758"/>
    </row>
    <row r="864" spans="1:13" ht="15.75" customHeight="1">
      <c r="A864" s="1002"/>
      <c r="B864" s="1003"/>
      <c r="C864" s="1004"/>
      <c r="D864" s="758"/>
      <c r="E864" s="758"/>
      <c r="F864" s="758"/>
      <c r="G864" s="758"/>
      <c r="H864" s="758"/>
      <c r="I864" s="758"/>
      <c r="J864" s="758"/>
      <c r="K864" s="758"/>
      <c r="L864" s="758"/>
      <c r="M864" s="758"/>
    </row>
    <row r="865" spans="1:13" ht="15.75" customHeight="1">
      <c r="A865" s="1002"/>
      <c r="B865" s="1003"/>
      <c r="C865" s="1004"/>
      <c r="D865" s="758"/>
      <c r="E865" s="758"/>
      <c r="F865" s="758"/>
      <c r="G865" s="758"/>
      <c r="H865" s="758"/>
      <c r="I865" s="758"/>
      <c r="J865" s="758"/>
      <c r="K865" s="758"/>
      <c r="L865" s="758"/>
      <c r="M865" s="758"/>
    </row>
    <row r="866" spans="1:13" ht="15.75" customHeight="1">
      <c r="A866" s="1002"/>
      <c r="B866" s="1003"/>
      <c r="C866" s="1004"/>
      <c r="D866" s="758"/>
      <c r="E866" s="758"/>
      <c r="F866" s="758"/>
      <c r="G866" s="758"/>
      <c r="H866" s="758"/>
      <c r="I866" s="758"/>
      <c r="J866" s="758"/>
      <c r="K866" s="758"/>
      <c r="L866" s="758"/>
      <c r="M866" s="758"/>
    </row>
    <row r="867" spans="1:13" ht="15.75" customHeight="1">
      <c r="A867" s="1002"/>
      <c r="B867" s="1003"/>
      <c r="C867" s="1004"/>
      <c r="D867" s="758"/>
      <c r="E867" s="758"/>
      <c r="F867" s="758"/>
      <c r="G867" s="758"/>
      <c r="H867" s="758"/>
      <c r="I867" s="758"/>
      <c r="J867" s="758"/>
      <c r="K867" s="758"/>
      <c r="L867" s="758"/>
      <c r="M867" s="758"/>
    </row>
    <row r="868" spans="1:13" ht="15.75" customHeight="1">
      <c r="A868" s="1002"/>
      <c r="B868" s="1003"/>
      <c r="C868" s="1004"/>
      <c r="D868" s="758"/>
      <c r="E868" s="758"/>
      <c r="F868" s="758"/>
      <c r="G868" s="758"/>
      <c r="H868" s="758"/>
      <c r="I868" s="758"/>
      <c r="J868" s="758"/>
      <c r="K868" s="758"/>
      <c r="L868" s="758"/>
      <c r="M868" s="758"/>
    </row>
    <row r="869" spans="1:13" ht="15.75" customHeight="1">
      <c r="A869" s="1002"/>
      <c r="B869" s="1003"/>
      <c r="C869" s="1004"/>
      <c r="D869" s="758"/>
      <c r="E869" s="758"/>
      <c r="F869" s="758"/>
      <c r="G869" s="758"/>
      <c r="H869" s="758"/>
      <c r="I869" s="758"/>
      <c r="J869" s="758"/>
      <c r="K869" s="758"/>
      <c r="L869" s="758"/>
      <c r="M869" s="758"/>
    </row>
    <row r="870" spans="1:13" ht="15.75" customHeight="1">
      <c r="A870" s="1002"/>
      <c r="B870" s="1003"/>
      <c r="C870" s="1004"/>
      <c r="D870" s="758"/>
      <c r="E870" s="758"/>
      <c r="F870" s="758"/>
      <c r="G870" s="758"/>
      <c r="H870" s="758"/>
      <c r="I870" s="758"/>
      <c r="J870" s="758"/>
      <c r="K870" s="758"/>
      <c r="L870" s="758"/>
      <c r="M870" s="758"/>
    </row>
    <row r="871" spans="1:13" ht="15.75" customHeight="1">
      <c r="A871" s="1002"/>
      <c r="B871" s="1003"/>
      <c r="C871" s="1004"/>
      <c r="D871" s="758"/>
      <c r="E871" s="758"/>
      <c r="F871" s="758"/>
      <c r="G871" s="758"/>
      <c r="H871" s="758"/>
      <c r="I871" s="758"/>
      <c r="J871" s="758"/>
      <c r="K871" s="758"/>
      <c r="L871" s="758"/>
      <c r="M871" s="758"/>
    </row>
    <row r="872" spans="1:13" ht="15.75" customHeight="1">
      <c r="A872" s="1002"/>
      <c r="B872" s="1003"/>
      <c r="C872" s="1004"/>
      <c r="D872" s="758"/>
      <c r="E872" s="758"/>
      <c r="F872" s="758"/>
      <c r="G872" s="758"/>
      <c r="H872" s="758"/>
      <c r="I872" s="758"/>
      <c r="J872" s="758"/>
      <c r="K872" s="758"/>
      <c r="L872" s="758"/>
      <c r="M872" s="758"/>
    </row>
    <row r="873" spans="1:13" ht="15.75" customHeight="1">
      <c r="A873" s="1002"/>
      <c r="B873" s="1003"/>
      <c r="C873" s="1004"/>
      <c r="D873" s="758"/>
      <c r="E873" s="758"/>
      <c r="F873" s="758"/>
      <c r="G873" s="758"/>
      <c r="H873" s="758"/>
      <c r="I873" s="758"/>
      <c r="J873" s="758"/>
      <c r="K873" s="758"/>
      <c r="L873" s="758"/>
      <c r="M873" s="758"/>
    </row>
    <row r="874" spans="1:13" ht="15.75" customHeight="1">
      <c r="A874" s="1002"/>
      <c r="B874" s="1003"/>
      <c r="C874" s="1004"/>
      <c r="D874" s="758"/>
      <c r="E874" s="758"/>
      <c r="F874" s="758"/>
      <c r="G874" s="758"/>
      <c r="H874" s="758"/>
      <c r="I874" s="758"/>
      <c r="J874" s="758"/>
      <c r="K874" s="758"/>
      <c r="L874" s="758"/>
      <c r="M874" s="758"/>
    </row>
    <row r="875" spans="1:13" ht="15.75" customHeight="1">
      <c r="A875" s="1002"/>
      <c r="B875" s="1003"/>
      <c r="C875" s="1004"/>
      <c r="D875" s="758"/>
      <c r="E875" s="758"/>
      <c r="F875" s="758"/>
      <c r="G875" s="758"/>
      <c r="H875" s="758"/>
      <c r="I875" s="758"/>
      <c r="J875" s="758"/>
      <c r="K875" s="758"/>
      <c r="L875" s="758"/>
      <c r="M875" s="758"/>
    </row>
    <row r="876" spans="1:13" ht="15.75" customHeight="1">
      <c r="A876" s="1002"/>
      <c r="B876" s="1003"/>
      <c r="C876" s="1004"/>
      <c r="D876" s="758"/>
      <c r="E876" s="758"/>
      <c r="F876" s="758"/>
      <c r="G876" s="758"/>
      <c r="H876" s="758"/>
      <c r="I876" s="758"/>
      <c r="J876" s="758"/>
      <c r="K876" s="758"/>
      <c r="L876" s="758"/>
      <c r="M876" s="758"/>
    </row>
    <row r="877" spans="1:13" ht="15.75" customHeight="1">
      <c r="A877" s="1002"/>
      <c r="B877" s="1003"/>
      <c r="C877" s="1004"/>
      <c r="D877" s="758"/>
      <c r="E877" s="758"/>
      <c r="F877" s="758"/>
      <c r="G877" s="758"/>
      <c r="H877" s="758"/>
      <c r="I877" s="758"/>
      <c r="J877" s="758"/>
      <c r="K877" s="758"/>
      <c r="L877" s="758"/>
      <c r="M877" s="758"/>
    </row>
    <row r="878" spans="1:13" ht="15.75" customHeight="1">
      <c r="A878" s="1002"/>
      <c r="B878" s="1003"/>
      <c r="C878" s="1004"/>
      <c r="D878" s="758"/>
      <c r="E878" s="758"/>
      <c r="F878" s="758"/>
      <c r="G878" s="758"/>
      <c r="H878" s="758"/>
      <c r="I878" s="758"/>
      <c r="J878" s="758"/>
      <c r="K878" s="758"/>
      <c r="L878" s="758"/>
      <c r="M878" s="758"/>
    </row>
    <row r="879" spans="1:13" ht="15.75" customHeight="1">
      <c r="A879" s="1002"/>
      <c r="B879" s="1003"/>
      <c r="C879" s="1004"/>
      <c r="D879" s="758"/>
      <c r="E879" s="758"/>
      <c r="F879" s="758"/>
      <c r="G879" s="758"/>
      <c r="H879" s="758"/>
      <c r="I879" s="758"/>
      <c r="J879" s="758"/>
      <c r="K879" s="758"/>
      <c r="L879" s="758"/>
      <c r="M879" s="758"/>
    </row>
    <row r="880" spans="1:13" ht="15.75" customHeight="1">
      <c r="A880" s="1002"/>
      <c r="B880" s="1003"/>
      <c r="C880" s="1004"/>
      <c r="D880" s="758"/>
      <c r="E880" s="758"/>
      <c r="F880" s="758"/>
      <c r="G880" s="758"/>
      <c r="H880" s="758"/>
      <c r="I880" s="758"/>
      <c r="J880" s="758"/>
      <c r="K880" s="758"/>
      <c r="L880" s="758"/>
      <c r="M880" s="758"/>
    </row>
    <row r="881" spans="1:13" ht="15.75" customHeight="1">
      <c r="A881" s="1002"/>
      <c r="B881" s="1003"/>
      <c r="C881" s="1004"/>
      <c r="D881" s="758"/>
      <c r="E881" s="758"/>
      <c r="F881" s="758"/>
      <c r="G881" s="758"/>
      <c r="H881" s="758"/>
      <c r="I881" s="758"/>
      <c r="J881" s="758"/>
      <c r="K881" s="758"/>
      <c r="L881" s="758"/>
      <c r="M881" s="758"/>
    </row>
    <row r="882" spans="1:13" ht="15.75" customHeight="1">
      <c r="A882" s="1002"/>
      <c r="B882" s="1003"/>
      <c r="C882" s="1004"/>
      <c r="D882" s="758"/>
      <c r="E882" s="758"/>
      <c r="F882" s="758"/>
      <c r="G882" s="758"/>
      <c r="H882" s="758"/>
      <c r="I882" s="758"/>
      <c r="J882" s="758"/>
      <c r="K882" s="758"/>
      <c r="L882" s="758"/>
      <c r="M882" s="758"/>
    </row>
    <row r="883" spans="1:13" ht="15.75" customHeight="1">
      <c r="A883" s="1002"/>
      <c r="B883" s="1003"/>
      <c r="C883" s="1004"/>
      <c r="D883" s="758"/>
      <c r="E883" s="758"/>
      <c r="F883" s="758"/>
      <c r="G883" s="758"/>
      <c r="H883" s="758"/>
      <c r="I883" s="758"/>
      <c r="J883" s="758"/>
      <c r="K883" s="758"/>
      <c r="L883" s="758"/>
      <c r="M883" s="758"/>
    </row>
    <row r="884" spans="1:13" ht="15.75" customHeight="1">
      <c r="A884" s="1002"/>
      <c r="B884" s="1003"/>
      <c r="C884" s="1004"/>
      <c r="D884" s="758"/>
      <c r="E884" s="758"/>
      <c r="F884" s="758"/>
      <c r="G884" s="758"/>
      <c r="H884" s="758"/>
      <c r="I884" s="758"/>
      <c r="J884" s="758"/>
      <c r="K884" s="758"/>
      <c r="L884" s="758"/>
      <c r="M884" s="758"/>
    </row>
    <row r="885" spans="1:13" ht="15.75" customHeight="1">
      <c r="A885" s="1002"/>
      <c r="B885" s="1003"/>
      <c r="C885" s="1004"/>
      <c r="D885" s="758"/>
      <c r="E885" s="758"/>
      <c r="F885" s="758"/>
      <c r="G885" s="758"/>
      <c r="H885" s="758"/>
      <c r="I885" s="758"/>
      <c r="J885" s="758"/>
      <c r="K885" s="758"/>
      <c r="L885" s="758"/>
      <c r="M885" s="758"/>
    </row>
    <row r="886" spans="1:13" ht="15.75" customHeight="1">
      <c r="A886" s="1002"/>
      <c r="B886" s="1003"/>
      <c r="C886" s="1004"/>
      <c r="D886" s="758"/>
      <c r="E886" s="758"/>
      <c r="F886" s="758"/>
      <c r="G886" s="758"/>
      <c r="H886" s="758"/>
      <c r="I886" s="758"/>
      <c r="J886" s="758"/>
      <c r="K886" s="758"/>
      <c r="L886" s="758"/>
      <c r="M886" s="758"/>
    </row>
    <row r="887" spans="1:13" ht="15.75" customHeight="1">
      <c r="A887" s="1002"/>
      <c r="B887" s="1003"/>
      <c r="C887" s="1004"/>
      <c r="D887" s="758"/>
      <c r="E887" s="758"/>
      <c r="F887" s="758"/>
      <c r="G887" s="758"/>
      <c r="H887" s="758"/>
      <c r="I887" s="758"/>
      <c r="J887" s="758"/>
      <c r="K887" s="758"/>
      <c r="L887" s="758"/>
      <c r="M887" s="758"/>
    </row>
    <row r="888" spans="1:13" ht="15.75" customHeight="1">
      <c r="A888" s="1002"/>
      <c r="B888" s="1003"/>
      <c r="C888" s="1004"/>
      <c r="D888" s="758"/>
      <c r="E888" s="758"/>
      <c r="F888" s="758"/>
      <c r="G888" s="758"/>
      <c r="H888" s="758"/>
      <c r="I888" s="758"/>
      <c r="J888" s="758"/>
      <c r="K888" s="758"/>
      <c r="L888" s="758"/>
      <c r="M888" s="758"/>
    </row>
    <row r="889" spans="1:13" ht="15.75" customHeight="1">
      <c r="A889" s="1002"/>
      <c r="B889" s="1003"/>
      <c r="C889" s="1004"/>
      <c r="D889" s="758"/>
      <c r="E889" s="758"/>
      <c r="F889" s="758"/>
      <c r="G889" s="758"/>
      <c r="H889" s="758"/>
      <c r="I889" s="758"/>
      <c r="J889" s="758"/>
      <c r="K889" s="758"/>
      <c r="L889" s="758"/>
      <c r="M889" s="758"/>
    </row>
    <row r="890" spans="1:13" ht="15.75" customHeight="1">
      <c r="A890" s="1002"/>
      <c r="B890" s="1003"/>
      <c r="C890" s="1004"/>
      <c r="D890" s="758"/>
      <c r="E890" s="758"/>
      <c r="F890" s="758"/>
      <c r="G890" s="758"/>
      <c r="H890" s="758"/>
      <c r="I890" s="758"/>
      <c r="J890" s="758"/>
      <c r="K890" s="758"/>
      <c r="L890" s="758"/>
      <c r="M890" s="758"/>
    </row>
    <row r="891" spans="1:13" ht="15.75" customHeight="1">
      <c r="A891" s="1002"/>
      <c r="B891" s="1003"/>
      <c r="C891" s="1004"/>
      <c r="D891" s="758"/>
      <c r="E891" s="758"/>
      <c r="F891" s="758"/>
      <c r="G891" s="758"/>
      <c r="H891" s="758"/>
      <c r="I891" s="758"/>
      <c r="J891" s="758"/>
      <c r="K891" s="758"/>
      <c r="L891" s="758"/>
      <c r="M891" s="758"/>
    </row>
    <row r="892" spans="1:13" ht="15.75" customHeight="1">
      <c r="A892" s="1002"/>
      <c r="B892" s="1003"/>
      <c r="C892" s="1004"/>
      <c r="D892" s="758"/>
      <c r="E892" s="758"/>
      <c r="F892" s="758"/>
      <c r="G892" s="758"/>
      <c r="H892" s="758"/>
      <c r="I892" s="758"/>
      <c r="J892" s="758"/>
      <c r="K892" s="758"/>
      <c r="L892" s="758"/>
      <c r="M892" s="758"/>
    </row>
    <row r="893" spans="1:13" ht="15.75" customHeight="1">
      <c r="A893" s="1002"/>
      <c r="B893" s="1003"/>
      <c r="C893" s="1004"/>
      <c r="D893" s="758"/>
      <c r="E893" s="758"/>
      <c r="F893" s="758"/>
      <c r="G893" s="758"/>
      <c r="H893" s="758"/>
      <c r="I893" s="758"/>
      <c r="J893" s="758"/>
      <c r="K893" s="758"/>
      <c r="L893" s="758"/>
      <c r="M893" s="758"/>
    </row>
    <row r="894" spans="1:13" ht="15.75" customHeight="1">
      <c r="A894" s="1002"/>
      <c r="B894" s="1003"/>
      <c r="C894" s="1004"/>
      <c r="D894" s="758"/>
      <c r="E894" s="758"/>
      <c r="F894" s="758"/>
      <c r="G894" s="758"/>
      <c r="H894" s="758"/>
      <c r="I894" s="758"/>
      <c r="J894" s="758"/>
      <c r="K894" s="758"/>
      <c r="L894" s="758"/>
      <c r="M894" s="758"/>
    </row>
    <row r="895" spans="1:13" ht="15.75" customHeight="1">
      <c r="A895" s="1002"/>
      <c r="B895" s="1003"/>
      <c r="C895" s="1004"/>
      <c r="D895" s="758"/>
      <c r="E895" s="758"/>
      <c r="F895" s="758"/>
      <c r="G895" s="758"/>
      <c r="H895" s="758"/>
      <c r="I895" s="758"/>
      <c r="J895" s="758"/>
      <c r="K895" s="758"/>
      <c r="L895" s="758"/>
      <c r="M895" s="758"/>
    </row>
    <row r="896" spans="1:13" ht="15.75" customHeight="1">
      <c r="A896" s="1002"/>
      <c r="B896" s="1003"/>
      <c r="C896" s="1004"/>
      <c r="D896" s="758"/>
      <c r="E896" s="758"/>
      <c r="F896" s="758"/>
      <c r="G896" s="758"/>
      <c r="H896" s="758"/>
      <c r="I896" s="758"/>
      <c r="J896" s="758"/>
      <c r="K896" s="758"/>
      <c r="L896" s="758"/>
      <c r="M896" s="758"/>
    </row>
    <row r="897" spans="1:13" ht="15.75" customHeight="1">
      <c r="A897" s="1002"/>
      <c r="B897" s="1003"/>
      <c r="C897" s="1004"/>
      <c r="D897" s="758"/>
      <c r="E897" s="758"/>
      <c r="F897" s="758"/>
      <c r="G897" s="758"/>
      <c r="H897" s="758"/>
      <c r="I897" s="758"/>
      <c r="J897" s="758"/>
      <c r="K897" s="758"/>
      <c r="L897" s="758"/>
      <c r="M897" s="758"/>
    </row>
    <row r="898" spans="1:13" ht="15.75" customHeight="1">
      <c r="A898" s="1002"/>
      <c r="B898" s="1003"/>
      <c r="C898" s="1004"/>
      <c r="D898" s="758"/>
      <c r="E898" s="758"/>
      <c r="F898" s="758"/>
      <c r="G898" s="758"/>
      <c r="H898" s="758"/>
      <c r="I898" s="758"/>
      <c r="J898" s="758"/>
      <c r="K898" s="758"/>
      <c r="L898" s="758"/>
      <c r="M898" s="758"/>
    </row>
    <row r="899" spans="1:13" ht="15.75" customHeight="1">
      <c r="A899" s="1002"/>
      <c r="B899" s="1003"/>
      <c r="C899" s="1004"/>
      <c r="D899" s="758"/>
      <c r="E899" s="758"/>
      <c r="F899" s="758"/>
      <c r="G899" s="758"/>
      <c r="H899" s="758"/>
      <c r="I899" s="758"/>
      <c r="J899" s="758"/>
      <c r="K899" s="758"/>
      <c r="L899" s="758"/>
      <c r="M899" s="758"/>
    </row>
    <row r="900" spans="1:13" ht="15.75" customHeight="1">
      <c r="A900" s="1002"/>
      <c r="B900" s="1003"/>
      <c r="C900" s="1004"/>
      <c r="D900" s="758"/>
      <c r="E900" s="758"/>
      <c r="F900" s="758"/>
      <c r="G900" s="758"/>
      <c r="H900" s="758"/>
      <c r="I900" s="758"/>
      <c r="J900" s="758"/>
      <c r="K900" s="758"/>
      <c r="L900" s="758"/>
      <c r="M900" s="758"/>
    </row>
    <row r="901" spans="1:13" ht="15.75" customHeight="1">
      <c r="A901" s="1002"/>
      <c r="B901" s="1003"/>
      <c r="C901" s="1004"/>
      <c r="D901" s="758"/>
      <c r="E901" s="758"/>
      <c r="F901" s="758"/>
      <c r="G901" s="758"/>
      <c r="H901" s="758"/>
      <c r="I901" s="758"/>
      <c r="J901" s="758"/>
      <c r="K901" s="758"/>
      <c r="L901" s="758"/>
      <c r="M901" s="758"/>
    </row>
    <row r="902" spans="1:13" ht="15.75" customHeight="1">
      <c r="A902" s="1002"/>
      <c r="B902" s="1003"/>
      <c r="C902" s="1004"/>
      <c r="D902" s="758"/>
      <c r="E902" s="758"/>
      <c r="F902" s="758"/>
      <c r="G902" s="758"/>
      <c r="H902" s="758"/>
      <c r="I902" s="758"/>
      <c r="J902" s="758"/>
      <c r="K902" s="758"/>
      <c r="L902" s="758"/>
      <c r="M902" s="758"/>
    </row>
    <row r="903" spans="1:13" ht="15.75" customHeight="1">
      <c r="A903" s="1002"/>
      <c r="B903" s="1003"/>
      <c r="C903" s="1004"/>
      <c r="D903" s="758"/>
      <c r="E903" s="758"/>
      <c r="F903" s="758"/>
      <c r="G903" s="758"/>
      <c r="H903" s="758"/>
      <c r="I903" s="758"/>
      <c r="J903" s="758"/>
      <c r="K903" s="758"/>
      <c r="L903" s="758"/>
      <c r="M903" s="758"/>
    </row>
    <row r="904" spans="1:13" ht="15.75" customHeight="1">
      <c r="A904" s="1002"/>
      <c r="B904" s="1003"/>
      <c r="C904" s="1004"/>
      <c r="D904" s="758"/>
      <c r="E904" s="758"/>
      <c r="F904" s="758"/>
      <c r="G904" s="758"/>
      <c r="H904" s="758"/>
      <c r="I904" s="758"/>
      <c r="J904" s="758"/>
      <c r="K904" s="758"/>
      <c r="L904" s="758"/>
      <c r="M904" s="758"/>
    </row>
    <row r="905" spans="1:13" ht="15.75" customHeight="1">
      <c r="A905" s="1002"/>
      <c r="B905" s="1003"/>
      <c r="C905" s="1004"/>
      <c r="D905" s="758"/>
      <c r="E905" s="758"/>
      <c r="F905" s="758"/>
      <c r="G905" s="758"/>
      <c r="H905" s="758"/>
      <c r="I905" s="758"/>
      <c r="J905" s="758"/>
      <c r="K905" s="758"/>
      <c r="L905" s="758"/>
      <c r="M905" s="758"/>
    </row>
    <row r="906" spans="1:13" ht="15.75" customHeight="1">
      <c r="A906" s="1002"/>
      <c r="B906" s="1003"/>
      <c r="C906" s="1004"/>
      <c r="D906" s="758"/>
      <c r="E906" s="758"/>
      <c r="F906" s="758"/>
      <c r="G906" s="758"/>
      <c r="H906" s="758"/>
      <c r="I906" s="758"/>
      <c r="J906" s="758"/>
      <c r="K906" s="758"/>
      <c r="L906" s="758"/>
      <c r="M906" s="758"/>
    </row>
    <row r="907" spans="1:13" ht="15.75" customHeight="1">
      <c r="A907" s="1002"/>
      <c r="B907" s="1003"/>
      <c r="C907" s="1004"/>
      <c r="D907" s="758"/>
      <c r="E907" s="758"/>
      <c r="F907" s="758"/>
      <c r="G907" s="758"/>
      <c r="H907" s="758"/>
      <c r="I907" s="758"/>
      <c r="J907" s="758"/>
      <c r="K907" s="758"/>
      <c r="L907" s="758"/>
      <c r="M907" s="758"/>
    </row>
    <row r="908" spans="1:13" ht="15.75" customHeight="1">
      <c r="A908" s="1002"/>
      <c r="B908" s="1003"/>
      <c r="C908" s="1004"/>
      <c r="D908" s="758"/>
      <c r="E908" s="758"/>
      <c r="F908" s="758"/>
      <c r="G908" s="758"/>
      <c r="H908" s="758"/>
      <c r="I908" s="758"/>
      <c r="J908" s="758"/>
      <c r="K908" s="758"/>
      <c r="L908" s="758"/>
      <c r="M908" s="758"/>
    </row>
    <row r="909" spans="1:13" ht="15.75" customHeight="1">
      <c r="A909" s="1002"/>
      <c r="B909" s="1003"/>
      <c r="C909" s="1004"/>
      <c r="D909" s="758"/>
      <c r="E909" s="758"/>
      <c r="F909" s="758"/>
      <c r="G909" s="758"/>
      <c r="H909" s="758"/>
      <c r="I909" s="758"/>
      <c r="J909" s="758"/>
      <c r="K909" s="758"/>
      <c r="L909" s="758"/>
      <c r="M909" s="758"/>
    </row>
    <row r="910" spans="1:13" ht="15.75" customHeight="1">
      <c r="A910" s="1002"/>
      <c r="B910" s="1003"/>
      <c r="C910" s="1004"/>
      <c r="D910" s="758"/>
      <c r="E910" s="758"/>
      <c r="F910" s="758"/>
      <c r="G910" s="758"/>
      <c r="H910" s="758"/>
      <c r="I910" s="758"/>
      <c r="J910" s="758"/>
      <c r="K910" s="758"/>
      <c r="L910" s="758"/>
      <c r="M910" s="758"/>
    </row>
    <row r="911" spans="1:13" ht="15.75" customHeight="1">
      <c r="A911" s="1002"/>
      <c r="B911" s="1003"/>
      <c r="C911" s="1004"/>
      <c r="D911" s="758"/>
      <c r="E911" s="758"/>
      <c r="F911" s="758"/>
      <c r="G911" s="758"/>
      <c r="H911" s="758"/>
      <c r="I911" s="758"/>
      <c r="J911" s="758"/>
      <c r="K911" s="758"/>
      <c r="L911" s="758"/>
      <c r="M911" s="758"/>
    </row>
    <row r="912" spans="1:13" ht="15.75" customHeight="1">
      <c r="A912" s="1002"/>
      <c r="B912" s="1003"/>
      <c r="C912" s="1004"/>
      <c r="D912" s="758"/>
      <c r="E912" s="758"/>
      <c r="F912" s="758"/>
      <c r="G912" s="758"/>
      <c r="H912" s="758"/>
      <c r="I912" s="758"/>
      <c r="J912" s="758"/>
      <c r="K912" s="758"/>
      <c r="L912" s="758"/>
      <c r="M912" s="758"/>
    </row>
    <row r="913" spans="1:13" ht="15.75" customHeight="1">
      <c r="A913" s="1002"/>
      <c r="B913" s="1003"/>
      <c r="C913" s="1004"/>
      <c r="D913" s="758"/>
      <c r="E913" s="758"/>
      <c r="F913" s="758"/>
      <c r="G913" s="758"/>
      <c r="H913" s="758"/>
      <c r="I913" s="758"/>
      <c r="J913" s="758"/>
      <c r="K913" s="758"/>
      <c r="L913" s="758"/>
      <c r="M913" s="758"/>
    </row>
    <row r="914" spans="1:13" ht="15.75" customHeight="1">
      <c r="A914" s="1002"/>
      <c r="B914" s="1003"/>
      <c r="C914" s="1004"/>
      <c r="D914" s="758"/>
      <c r="E914" s="758"/>
      <c r="F914" s="758"/>
      <c r="G914" s="758"/>
      <c r="H914" s="758"/>
      <c r="I914" s="758"/>
      <c r="J914" s="758"/>
      <c r="K914" s="758"/>
      <c r="L914" s="758"/>
      <c r="M914" s="758"/>
    </row>
    <row r="915" spans="1:13" ht="15.75" customHeight="1">
      <c r="A915" s="1002"/>
      <c r="B915" s="1003"/>
      <c r="C915" s="1004"/>
      <c r="D915" s="758"/>
      <c r="E915" s="758"/>
      <c r="F915" s="758"/>
      <c r="G915" s="758"/>
      <c r="H915" s="758"/>
      <c r="I915" s="758"/>
      <c r="J915" s="758"/>
      <c r="K915" s="758"/>
      <c r="L915" s="758"/>
      <c r="M915" s="758"/>
    </row>
    <row r="916" spans="1:13" ht="15.75" customHeight="1">
      <c r="A916" s="1002"/>
      <c r="B916" s="1003"/>
      <c r="C916" s="1004"/>
      <c r="D916" s="758"/>
      <c r="E916" s="758"/>
      <c r="F916" s="758"/>
      <c r="G916" s="758"/>
      <c r="H916" s="758"/>
      <c r="I916" s="758"/>
      <c r="J916" s="758"/>
      <c r="K916" s="758"/>
      <c r="L916" s="758"/>
      <c r="M916" s="758"/>
    </row>
    <row r="917" spans="1:13" ht="15.75" customHeight="1">
      <c r="A917" s="1002"/>
      <c r="B917" s="1003"/>
      <c r="C917" s="1004"/>
      <c r="D917" s="758"/>
      <c r="E917" s="758"/>
      <c r="F917" s="758"/>
      <c r="G917" s="758"/>
      <c r="H917" s="758"/>
      <c r="I917" s="758"/>
      <c r="J917" s="758"/>
      <c r="K917" s="758"/>
      <c r="L917" s="758"/>
      <c r="M917" s="758"/>
    </row>
    <row r="918" spans="1:13" ht="15.75" customHeight="1">
      <c r="A918" s="1002"/>
      <c r="B918" s="1003"/>
      <c r="C918" s="1004"/>
      <c r="D918" s="758"/>
      <c r="E918" s="758"/>
      <c r="F918" s="758"/>
      <c r="G918" s="758"/>
      <c r="H918" s="758"/>
      <c r="I918" s="758"/>
      <c r="J918" s="758"/>
      <c r="K918" s="758"/>
      <c r="L918" s="758"/>
      <c r="M918" s="758"/>
    </row>
    <row r="919" spans="1:13" ht="15.75" customHeight="1">
      <c r="A919" s="1002"/>
      <c r="B919" s="1003"/>
      <c r="C919" s="1004"/>
      <c r="D919" s="758"/>
      <c r="E919" s="758"/>
      <c r="F919" s="758"/>
      <c r="G919" s="758"/>
      <c r="H919" s="758"/>
      <c r="I919" s="758"/>
      <c r="J919" s="758"/>
      <c r="K919" s="758"/>
      <c r="L919" s="758"/>
      <c r="M919" s="758"/>
    </row>
    <row r="920" spans="1:13" ht="15.75" customHeight="1">
      <c r="A920" s="1002"/>
      <c r="B920" s="1003"/>
      <c r="C920" s="1004"/>
      <c r="D920" s="758"/>
      <c r="E920" s="758"/>
      <c r="F920" s="758"/>
      <c r="G920" s="758"/>
      <c r="H920" s="758"/>
      <c r="I920" s="758"/>
      <c r="J920" s="758"/>
      <c r="K920" s="758"/>
      <c r="L920" s="758"/>
      <c r="M920" s="758"/>
    </row>
    <row r="921" spans="1:13" ht="15.75" customHeight="1">
      <c r="A921" s="1002"/>
      <c r="B921" s="1003"/>
      <c r="C921" s="1004"/>
      <c r="D921" s="758"/>
      <c r="E921" s="758"/>
      <c r="F921" s="758"/>
      <c r="G921" s="758"/>
      <c r="H921" s="758"/>
      <c r="I921" s="758"/>
      <c r="J921" s="758"/>
      <c r="K921" s="758"/>
      <c r="L921" s="758"/>
      <c r="M921" s="758"/>
    </row>
    <row r="922" spans="1:13" ht="15.75" customHeight="1">
      <c r="A922" s="1002"/>
      <c r="B922" s="1003"/>
      <c r="C922" s="1004"/>
      <c r="D922" s="758"/>
      <c r="E922" s="758"/>
      <c r="F922" s="758"/>
      <c r="G922" s="758"/>
      <c r="H922" s="758"/>
      <c r="I922" s="758"/>
      <c r="J922" s="758"/>
      <c r="K922" s="758"/>
      <c r="L922" s="758"/>
      <c r="M922" s="758"/>
    </row>
    <row r="923" spans="1:13" ht="15.75" customHeight="1">
      <c r="A923" s="1002"/>
      <c r="B923" s="1003"/>
      <c r="C923" s="1004"/>
      <c r="D923" s="758"/>
      <c r="E923" s="758"/>
      <c r="F923" s="758"/>
      <c r="G923" s="758"/>
      <c r="H923" s="758"/>
      <c r="I923" s="758"/>
      <c r="J923" s="758"/>
      <c r="K923" s="758"/>
      <c r="L923" s="758"/>
      <c r="M923" s="758"/>
    </row>
    <row r="924" spans="1:13" ht="15.75" customHeight="1">
      <c r="A924" s="1002"/>
      <c r="B924" s="1003"/>
      <c r="C924" s="1004"/>
      <c r="D924" s="758"/>
      <c r="E924" s="758"/>
      <c r="F924" s="758"/>
      <c r="G924" s="758"/>
      <c r="H924" s="758"/>
      <c r="I924" s="758"/>
      <c r="J924" s="758"/>
      <c r="K924" s="758"/>
      <c r="L924" s="758"/>
      <c r="M924" s="758"/>
    </row>
    <row r="925" spans="1:13" ht="15.75" customHeight="1">
      <c r="A925" s="1002"/>
      <c r="B925" s="1003"/>
      <c r="C925" s="1004"/>
      <c r="D925" s="758"/>
      <c r="E925" s="758"/>
      <c r="F925" s="758"/>
      <c r="G925" s="758"/>
      <c r="H925" s="758"/>
      <c r="I925" s="758"/>
      <c r="J925" s="758"/>
      <c r="K925" s="758"/>
      <c r="L925" s="758"/>
      <c r="M925" s="758"/>
    </row>
    <row r="926" spans="1:13" ht="15.75" customHeight="1">
      <c r="A926" s="1002"/>
      <c r="B926" s="1003"/>
      <c r="C926" s="1004"/>
      <c r="D926" s="758"/>
      <c r="E926" s="758"/>
      <c r="F926" s="758"/>
      <c r="G926" s="758"/>
      <c r="H926" s="758"/>
      <c r="I926" s="758"/>
      <c r="J926" s="758"/>
      <c r="K926" s="758"/>
      <c r="L926" s="758"/>
      <c r="M926" s="758"/>
    </row>
    <row r="927" spans="1:13" ht="15.75" customHeight="1">
      <c r="A927" s="1002"/>
      <c r="B927" s="1003"/>
      <c r="C927" s="1004"/>
      <c r="D927" s="758"/>
      <c r="E927" s="758"/>
      <c r="F927" s="758"/>
      <c r="G927" s="758"/>
      <c r="H927" s="758"/>
      <c r="I927" s="758"/>
      <c r="J927" s="758"/>
      <c r="K927" s="758"/>
      <c r="L927" s="758"/>
      <c r="M927" s="758"/>
    </row>
    <row r="928" spans="1:13" ht="15.75" customHeight="1">
      <c r="A928" s="1002"/>
      <c r="B928" s="1003"/>
      <c r="C928" s="1004"/>
      <c r="D928" s="758"/>
      <c r="E928" s="758"/>
      <c r="F928" s="758"/>
      <c r="G928" s="758"/>
      <c r="H928" s="758"/>
      <c r="I928" s="758"/>
      <c r="J928" s="758"/>
      <c r="K928" s="758"/>
      <c r="L928" s="758"/>
      <c r="M928" s="758"/>
    </row>
    <row r="929" spans="1:13" ht="15.75" customHeight="1">
      <c r="A929" s="1002"/>
      <c r="B929" s="1003"/>
      <c r="C929" s="1004"/>
      <c r="D929" s="758"/>
      <c r="E929" s="758"/>
      <c r="F929" s="758"/>
      <c r="G929" s="758"/>
      <c r="H929" s="758"/>
      <c r="I929" s="758"/>
      <c r="J929" s="758"/>
      <c r="K929" s="758"/>
      <c r="L929" s="758"/>
      <c r="M929" s="758"/>
    </row>
    <row r="930" spans="1:13" ht="15.75" customHeight="1">
      <c r="A930" s="1002"/>
      <c r="B930" s="1003"/>
      <c r="C930" s="1004"/>
      <c r="D930" s="758"/>
      <c r="E930" s="758"/>
      <c r="F930" s="758"/>
      <c r="G930" s="758"/>
      <c r="H930" s="758"/>
      <c r="I930" s="758"/>
      <c r="J930" s="758"/>
      <c r="K930" s="758"/>
      <c r="L930" s="758"/>
      <c r="M930" s="758"/>
    </row>
    <row r="931" spans="1:13" ht="15.75" customHeight="1">
      <c r="A931" s="1002"/>
      <c r="B931" s="1003"/>
      <c r="C931" s="1004"/>
      <c r="D931" s="758"/>
      <c r="E931" s="758"/>
      <c r="F931" s="758"/>
      <c r="G931" s="758"/>
      <c r="H931" s="758"/>
      <c r="I931" s="758"/>
      <c r="J931" s="758"/>
      <c r="K931" s="758"/>
      <c r="L931" s="758"/>
      <c r="M931" s="758"/>
    </row>
    <row r="932" spans="1:13" ht="15.75" customHeight="1">
      <c r="A932" s="1002"/>
      <c r="B932" s="1003"/>
      <c r="C932" s="1004"/>
      <c r="D932" s="758"/>
      <c r="E932" s="758"/>
      <c r="F932" s="758"/>
      <c r="G932" s="758"/>
      <c r="H932" s="758"/>
      <c r="I932" s="758"/>
      <c r="J932" s="758"/>
      <c r="K932" s="758"/>
      <c r="L932" s="758"/>
      <c r="M932" s="758"/>
    </row>
    <row r="933" spans="1:13" ht="15.75" customHeight="1">
      <c r="A933" s="1002"/>
      <c r="B933" s="1003"/>
      <c r="C933" s="1004"/>
      <c r="D933" s="758"/>
      <c r="E933" s="758"/>
      <c r="F933" s="758"/>
      <c r="G933" s="758"/>
      <c r="H933" s="758"/>
      <c r="I933" s="758"/>
      <c r="J933" s="758"/>
      <c r="K933" s="758"/>
      <c r="L933" s="758"/>
      <c r="M933" s="758"/>
    </row>
    <row r="934" spans="1:13" ht="15.75" customHeight="1">
      <c r="A934" s="1002"/>
      <c r="B934" s="1003"/>
      <c r="C934" s="1004"/>
      <c r="D934" s="758"/>
      <c r="E934" s="758"/>
      <c r="F934" s="758"/>
      <c r="G934" s="758"/>
      <c r="H934" s="758"/>
      <c r="I934" s="758"/>
      <c r="J934" s="758"/>
      <c r="K934" s="758"/>
      <c r="L934" s="758"/>
      <c r="M934" s="758"/>
    </row>
    <row r="935" spans="1:13" ht="15.75" customHeight="1">
      <c r="A935" s="1002"/>
      <c r="B935" s="1003"/>
      <c r="C935" s="1004"/>
      <c r="D935" s="758"/>
      <c r="E935" s="758"/>
      <c r="F935" s="758"/>
      <c r="G935" s="758"/>
      <c r="H935" s="758"/>
      <c r="I935" s="758"/>
      <c r="J935" s="758"/>
      <c r="K935" s="758"/>
      <c r="L935" s="758"/>
      <c r="M935" s="758"/>
    </row>
    <row r="936" spans="1:13" ht="15.75" customHeight="1">
      <c r="A936" s="1002"/>
      <c r="B936" s="1003"/>
      <c r="C936" s="1004"/>
      <c r="D936" s="758"/>
      <c r="E936" s="758"/>
      <c r="F936" s="758"/>
      <c r="G936" s="758"/>
      <c r="H936" s="758"/>
      <c r="I936" s="758"/>
      <c r="J936" s="758"/>
      <c r="K936" s="758"/>
      <c r="L936" s="758"/>
      <c r="M936" s="758"/>
    </row>
    <row r="937" spans="1:13" ht="15.75" customHeight="1">
      <c r="A937" s="1002"/>
      <c r="B937" s="1003"/>
      <c r="C937" s="1004"/>
      <c r="D937" s="758"/>
      <c r="E937" s="758"/>
      <c r="F937" s="758"/>
      <c r="G937" s="758"/>
      <c r="H937" s="758"/>
      <c r="I937" s="758"/>
      <c r="J937" s="758"/>
      <c r="K937" s="758"/>
      <c r="L937" s="758"/>
      <c r="M937" s="758"/>
    </row>
    <row r="938" spans="1:13" ht="15.75" customHeight="1">
      <c r="A938" s="1002"/>
      <c r="B938" s="1003"/>
      <c r="C938" s="1004"/>
      <c r="D938" s="758"/>
      <c r="E938" s="758"/>
      <c r="F938" s="758"/>
      <c r="G938" s="758"/>
      <c r="H938" s="758"/>
      <c r="I938" s="758"/>
      <c r="J938" s="758"/>
      <c r="K938" s="758"/>
      <c r="L938" s="758"/>
      <c r="M938" s="758"/>
    </row>
    <row r="939" spans="1:13" ht="15.75" customHeight="1">
      <c r="A939" s="1002"/>
      <c r="B939" s="1003"/>
      <c r="C939" s="1004"/>
      <c r="D939" s="758"/>
      <c r="E939" s="758"/>
      <c r="F939" s="758"/>
      <c r="G939" s="758"/>
      <c r="H939" s="758"/>
      <c r="I939" s="758"/>
      <c r="J939" s="758"/>
      <c r="K939" s="758"/>
      <c r="L939" s="758"/>
      <c r="M939" s="758"/>
    </row>
    <row r="940" spans="1:13" ht="15.75" customHeight="1">
      <c r="A940" s="1002"/>
      <c r="B940" s="1003"/>
      <c r="C940" s="1004"/>
      <c r="D940" s="758"/>
      <c r="E940" s="758"/>
      <c r="F940" s="758"/>
      <c r="G940" s="758"/>
      <c r="H940" s="758"/>
      <c r="I940" s="758"/>
      <c r="J940" s="758"/>
      <c r="K940" s="758"/>
      <c r="L940" s="758"/>
      <c r="M940" s="758"/>
    </row>
    <row r="941" spans="1:13" ht="15.75" customHeight="1">
      <c r="A941" s="1002"/>
      <c r="B941" s="1003"/>
      <c r="C941" s="1004"/>
      <c r="D941" s="758"/>
      <c r="E941" s="758"/>
      <c r="F941" s="758"/>
      <c r="G941" s="758"/>
      <c r="H941" s="758"/>
      <c r="I941" s="758"/>
      <c r="J941" s="758"/>
      <c r="K941" s="758"/>
      <c r="L941" s="758"/>
      <c r="M941" s="758"/>
    </row>
    <row r="942" spans="1:13" ht="15.75" customHeight="1">
      <c r="A942" s="1002"/>
      <c r="B942" s="1003"/>
      <c r="C942" s="1004"/>
      <c r="D942" s="758"/>
      <c r="E942" s="758"/>
      <c r="F942" s="758"/>
      <c r="G942" s="758"/>
      <c r="H942" s="758"/>
      <c r="I942" s="758"/>
      <c r="J942" s="758"/>
      <c r="K942" s="758"/>
      <c r="L942" s="758"/>
      <c r="M942" s="758"/>
    </row>
    <row r="943" spans="1:13" ht="15.75" customHeight="1">
      <c r="A943" s="1002"/>
      <c r="B943" s="1003"/>
      <c r="C943" s="1004"/>
      <c r="D943" s="758"/>
      <c r="E943" s="758"/>
      <c r="F943" s="758"/>
      <c r="G943" s="758"/>
      <c r="H943" s="758"/>
      <c r="I943" s="758"/>
      <c r="J943" s="758"/>
      <c r="K943" s="758"/>
      <c r="L943" s="758"/>
      <c r="M943" s="758"/>
    </row>
    <row r="944" spans="1:13" ht="15.75" customHeight="1">
      <c r="A944" s="1002"/>
      <c r="B944" s="1003"/>
      <c r="C944" s="1004"/>
      <c r="D944" s="758"/>
      <c r="E944" s="758"/>
      <c r="F944" s="758"/>
      <c r="G944" s="758"/>
      <c r="H944" s="758"/>
      <c r="I944" s="758"/>
      <c r="J944" s="758"/>
      <c r="K944" s="758"/>
      <c r="L944" s="758"/>
      <c r="M944" s="758"/>
    </row>
    <row r="945" spans="1:13" ht="15.75" customHeight="1">
      <c r="A945" s="1002"/>
      <c r="B945" s="1003"/>
      <c r="C945" s="1004"/>
      <c r="D945" s="758"/>
      <c r="E945" s="758"/>
      <c r="F945" s="758"/>
      <c r="G945" s="758"/>
      <c r="H945" s="758"/>
      <c r="I945" s="758"/>
      <c r="J945" s="758"/>
      <c r="K945" s="758"/>
      <c r="L945" s="758"/>
      <c r="M945" s="758"/>
    </row>
    <row r="946" spans="1:13" ht="15.75" customHeight="1">
      <c r="A946" s="1002"/>
      <c r="B946" s="1003"/>
      <c r="C946" s="1004"/>
      <c r="D946" s="758"/>
      <c r="E946" s="758"/>
      <c r="F946" s="758"/>
      <c r="G946" s="758"/>
      <c r="H946" s="758"/>
      <c r="I946" s="758"/>
      <c r="J946" s="758"/>
      <c r="K946" s="758"/>
      <c r="L946" s="758"/>
      <c r="M946" s="758"/>
    </row>
    <row r="947" spans="1:13" ht="15.75" customHeight="1">
      <c r="A947" s="1002"/>
      <c r="B947" s="1003"/>
      <c r="C947" s="1004"/>
      <c r="D947" s="758"/>
      <c r="E947" s="758"/>
      <c r="F947" s="758"/>
      <c r="G947" s="758"/>
      <c r="H947" s="758"/>
      <c r="I947" s="758"/>
      <c r="J947" s="758"/>
      <c r="K947" s="758"/>
      <c r="L947" s="758"/>
      <c r="M947" s="758"/>
    </row>
    <row r="948" spans="1:13" ht="15.75" customHeight="1">
      <c r="A948" s="1002"/>
      <c r="B948" s="1003"/>
      <c r="C948" s="1004"/>
      <c r="D948" s="758"/>
      <c r="E948" s="758"/>
      <c r="F948" s="758"/>
      <c r="G948" s="758"/>
      <c r="H948" s="758"/>
      <c r="I948" s="758"/>
      <c r="J948" s="758"/>
      <c r="K948" s="758"/>
      <c r="L948" s="758"/>
      <c r="M948" s="758"/>
    </row>
    <row r="949" spans="1:13" ht="15.75" customHeight="1">
      <c r="A949" s="1002"/>
      <c r="B949" s="1003"/>
      <c r="C949" s="1004"/>
      <c r="D949" s="758"/>
      <c r="E949" s="758"/>
      <c r="F949" s="758"/>
      <c r="G949" s="758"/>
      <c r="H949" s="758"/>
      <c r="I949" s="758"/>
      <c r="J949" s="758"/>
      <c r="K949" s="758"/>
      <c r="L949" s="758"/>
      <c r="M949" s="758"/>
    </row>
    <row r="950" spans="1:13" ht="15.75" customHeight="1">
      <c r="A950" s="1002"/>
      <c r="B950" s="1003"/>
      <c r="C950" s="1004"/>
      <c r="D950" s="758"/>
      <c r="E950" s="758"/>
      <c r="F950" s="758"/>
      <c r="G950" s="758"/>
      <c r="H950" s="758"/>
      <c r="I950" s="758"/>
      <c r="J950" s="758"/>
      <c r="K950" s="758"/>
      <c r="L950" s="758"/>
      <c r="M950" s="758"/>
    </row>
    <row r="951" spans="1:13" ht="15.75" customHeight="1">
      <c r="A951" s="1002"/>
      <c r="B951" s="1003"/>
      <c r="C951" s="1004"/>
      <c r="D951" s="758"/>
      <c r="E951" s="758"/>
      <c r="F951" s="758"/>
      <c r="G951" s="758"/>
      <c r="H951" s="758"/>
      <c r="I951" s="758"/>
      <c r="J951" s="758"/>
      <c r="K951" s="758"/>
      <c r="L951" s="758"/>
      <c r="M951" s="758"/>
    </row>
    <row r="952" spans="1:13" ht="15.75" customHeight="1">
      <c r="A952" s="1002"/>
      <c r="B952" s="1003"/>
      <c r="C952" s="1004"/>
      <c r="D952" s="758"/>
      <c r="E952" s="758"/>
      <c r="F952" s="758"/>
      <c r="G952" s="758"/>
      <c r="H952" s="758"/>
      <c r="I952" s="758"/>
      <c r="J952" s="758"/>
      <c r="K952" s="758"/>
      <c r="L952" s="758"/>
      <c r="M952" s="758"/>
    </row>
    <row r="953" spans="1:13" ht="15.75" customHeight="1">
      <c r="A953" s="1002"/>
      <c r="B953" s="1003"/>
      <c r="C953" s="1004"/>
      <c r="D953" s="758"/>
      <c r="E953" s="758"/>
      <c r="F953" s="758"/>
      <c r="G953" s="758"/>
      <c r="H953" s="758"/>
      <c r="I953" s="758"/>
      <c r="J953" s="758"/>
      <c r="K953" s="758"/>
      <c r="L953" s="758"/>
      <c r="M953" s="758"/>
    </row>
    <row r="954" spans="1:13" ht="15.75" customHeight="1">
      <c r="A954" s="1002"/>
      <c r="B954" s="1003"/>
      <c r="C954" s="1004"/>
      <c r="D954" s="758"/>
      <c r="E954" s="758"/>
      <c r="F954" s="758"/>
      <c r="G954" s="758"/>
      <c r="H954" s="758"/>
      <c r="I954" s="758"/>
      <c r="J954" s="758"/>
      <c r="K954" s="758"/>
      <c r="L954" s="758"/>
      <c r="M954" s="758"/>
    </row>
    <row r="955" spans="1:13" ht="15.75" customHeight="1">
      <c r="A955" s="1002"/>
      <c r="B955" s="1003"/>
      <c r="C955" s="1004"/>
      <c r="D955" s="758"/>
      <c r="E955" s="758"/>
      <c r="F955" s="758"/>
      <c r="G955" s="758"/>
      <c r="H955" s="758"/>
      <c r="I955" s="758"/>
      <c r="J955" s="758"/>
      <c r="K955" s="758"/>
      <c r="L955" s="758"/>
      <c r="M955" s="758"/>
    </row>
    <row r="956" spans="1:13" ht="15.75" customHeight="1">
      <c r="A956" s="1002"/>
      <c r="B956" s="1003"/>
      <c r="C956" s="1004"/>
      <c r="D956" s="758"/>
      <c r="E956" s="758"/>
      <c r="F956" s="758"/>
      <c r="G956" s="758"/>
      <c r="H956" s="758"/>
      <c r="I956" s="758"/>
      <c r="J956" s="758"/>
      <c r="K956" s="758"/>
      <c r="L956" s="758"/>
      <c r="M956" s="758"/>
    </row>
    <row r="957" spans="1:13" ht="15.75" customHeight="1">
      <c r="A957" s="1002"/>
      <c r="B957" s="1003"/>
      <c r="C957" s="1004"/>
      <c r="D957" s="758"/>
      <c r="E957" s="758"/>
      <c r="F957" s="758"/>
      <c r="G957" s="758"/>
      <c r="H957" s="758"/>
      <c r="I957" s="758"/>
      <c r="J957" s="758"/>
      <c r="K957" s="758"/>
      <c r="L957" s="758"/>
      <c r="M957" s="758"/>
    </row>
    <row r="958" spans="1:13" ht="15.75" customHeight="1">
      <c r="A958" s="1002"/>
      <c r="B958" s="1003"/>
      <c r="C958" s="1004"/>
      <c r="D958" s="758"/>
      <c r="E958" s="758"/>
      <c r="F958" s="758"/>
      <c r="G958" s="758"/>
      <c r="H958" s="758"/>
      <c r="I958" s="758"/>
      <c r="J958" s="758"/>
      <c r="K958" s="758"/>
      <c r="L958" s="758"/>
      <c r="M958" s="758"/>
    </row>
    <row r="959" spans="1:13" ht="15.75" customHeight="1">
      <c r="A959" s="1002"/>
      <c r="B959" s="1003"/>
      <c r="C959" s="1004"/>
      <c r="D959" s="758"/>
      <c r="E959" s="758"/>
      <c r="F959" s="758"/>
      <c r="G959" s="758"/>
      <c r="H959" s="758"/>
      <c r="I959" s="758"/>
      <c r="J959" s="758"/>
      <c r="K959" s="758"/>
      <c r="L959" s="758"/>
      <c r="M959" s="758"/>
    </row>
    <row r="960" spans="1:13" ht="15.75" customHeight="1">
      <c r="A960" s="1002"/>
      <c r="B960" s="1003"/>
      <c r="C960" s="1004"/>
      <c r="D960" s="758"/>
      <c r="E960" s="758"/>
      <c r="F960" s="758"/>
      <c r="G960" s="758"/>
      <c r="H960" s="758"/>
      <c r="I960" s="758"/>
      <c r="J960" s="758"/>
      <c r="K960" s="758"/>
      <c r="L960" s="758"/>
      <c r="M960" s="758"/>
    </row>
    <row r="961" spans="1:13" ht="15.75" customHeight="1">
      <c r="A961" s="1002"/>
      <c r="B961" s="1003"/>
      <c r="C961" s="1004"/>
      <c r="D961" s="758"/>
      <c r="E961" s="758"/>
      <c r="F961" s="758"/>
      <c r="G961" s="758"/>
      <c r="H961" s="758"/>
      <c r="I961" s="758"/>
      <c r="J961" s="758"/>
      <c r="K961" s="758"/>
      <c r="L961" s="758"/>
      <c r="M961" s="758"/>
    </row>
    <row r="962" spans="1:13" ht="15.75" customHeight="1">
      <c r="A962" s="1002"/>
      <c r="B962" s="1003"/>
      <c r="C962" s="1004"/>
      <c r="D962" s="758"/>
      <c r="E962" s="758"/>
      <c r="F962" s="758"/>
      <c r="G962" s="758"/>
      <c r="H962" s="758"/>
      <c r="I962" s="758"/>
      <c r="J962" s="758"/>
      <c r="K962" s="758"/>
      <c r="L962" s="758"/>
      <c r="M962" s="758"/>
    </row>
    <row r="963" spans="1:13" ht="15.75" customHeight="1">
      <c r="A963" s="1002"/>
      <c r="B963" s="1003"/>
      <c r="C963" s="1004"/>
      <c r="D963" s="758"/>
      <c r="E963" s="758"/>
      <c r="F963" s="758"/>
      <c r="G963" s="758"/>
      <c r="H963" s="758"/>
      <c r="I963" s="758"/>
      <c r="J963" s="758"/>
      <c r="K963" s="758"/>
      <c r="L963" s="758"/>
      <c r="M963" s="758"/>
    </row>
    <row r="964" spans="1:13" ht="15.75" customHeight="1">
      <c r="A964" s="1002"/>
      <c r="B964" s="1003"/>
      <c r="C964" s="1004"/>
      <c r="D964" s="758"/>
      <c r="E964" s="758"/>
      <c r="F964" s="758"/>
      <c r="G964" s="758"/>
      <c r="H964" s="758"/>
      <c r="I964" s="758"/>
      <c r="J964" s="758"/>
      <c r="K964" s="758"/>
      <c r="L964" s="758"/>
      <c r="M964" s="758"/>
    </row>
    <row r="965" spans="1:13" ht="15.75" customHeight="1">
      <c r="A965" s="1002"/>
      <c r="B965" s="1003"/>
      <c r="C965" s="1004"/>
      <c r="D965" s="758"/>
      <c r="E965" s="758"/>
      <c r="F965" s="758"/>
      <c r="G965" s="758"/>
      <c r="H965" s="758"/>
      <c r="I965" s="758"/>
      <c r="J965" s="758"/>
      <c r="K965" s="758"/>
      <c r="L965" s="758"/>
      <c r="M965" s="758"/>
    </row>
    <row r="966" spans="1:13" ht="15.75" customHeight="1">
      <c r="A966" s="1002"/>
      <c r="B966" s="1003"/>
      <c r="C966" s="1004"/>
      <c r="D966" s="758"/>
      <c r="E966" s="758"/>
      <c r="F966" s="758"/>
      <c r="G966" s="758"/>
      <c r="H966" s="758"/>
      <c r="I966" s="758"/>
      <c r="J966" s="758"/>
      <c r="K966" s="758"/>
      <c r="L966" s="758"/>
      <c r="M966" s="758"/>
    </row>
    <row r="967" spans="1:13" ht="15.75" customHeight="1">
      <c r="A967" s="1002"/>
      <c r="B967" s="1003"/>
      <c r="C967" s="1004"/>
      <c r="D967" s="758"/>
      <c r="E967" s="758"/>
      <c r="F967" s="758"/>
      <c r="G967" s="758"/>
      <c r="H967" s="758"/>
      <c r="I967" s="758"/>
      <c r="J967" s="758"/>
      <c r="K967" s="758"/>
      <c r="L967" s="758"/>
      <c r="M967" s="758"/>
    </row>
    <row r="968" spans="1:13" ht="15.75" customHeight="1">
      <c r="A968" s="1002"/>
      <c r="B968" s="1003"/>
      <c r="C968" s="1004"/>
      <c r="D968" s="758"/>
      <c r="E968" s="758"/>
      <c r="F968" s="758"/>
      <c r="G968" s="758"/>
      <c r="H968" s="758"/>
      <c r="I968" s="758"/>
      <c r="J968" s="758"/>
      <c r="K968" s="758"/>
      <c r="L968" s="758"/>
      <c r="M968" s="758"/>
    </row>
    <row r="969" spans="1:13" ht="15.75" customHeight="1">
      <c r="A969" s="1002"/>
      <c r="B969" s="1003"/>
      <c r="C969" s="1004"/>
      <c r="D969" s="758"/>
      <c r="E969" s="758"/>
      <c r="F969" s="758"/>
      <c r="G969" s="758"/>
      <c r="H969" s="758"/>
      <c r="I969" s="758"/>
      <c r="J969" s="758"/>
      <c r="K969" s="758"/>
      <c r="L969" s="758"/>
      <c r="M969" s="758"/>
    </row>
    <row r="970" spans="1:13" ht="15.75" customHeight="1">
      <c r="A970" s="1002"/>
      <c r="B970" s="1003"/>
      <c r="C970" s="1004"/>
      <c r="D970" s="758"/>
      <c r="E970" s="758"/>
      <c r="F970" s="758"/>
      <c r="G970" s="758"/>
      <c r="H970" s="758"/>
      <c r="I970" s="758"/>
      <c r="J970" s="758"/>
      <c r="K970" s="758"/>
      <c r="L970" s="758"/>
      <c r="M970" s="758"/>
    </row>
    <row r="971" spans="1:13" ht="15.75" customHeight="1">
      <c r="A971" s="1002"/>
      <c r="B971" s="1003"/>
      <c r="C971" s="1004"/>
      <c r="D971" s="758"/>
      <c r="E971" s="758"/>
      <c r="F971" s="758"/>
      <c r="G971" s="758"/>
      <c r="H971" s="758"/>
      <c r="I971" s="758"/>
      <c r="J971" s="758"/>
      <c r="K971" s="758"/>
      <c r="L971" s="758"/>
      <c r="M971" s="758"/>
    </row>
    <row r="972" spans="1:13" ht="15.75" customHeight="1">
      <c r="A972" s="1002"/>
      <c r="B972" s="1003"/>
      <c r="C972" s="1004"/>
      <c r="D972" s="758"/>
      <c r="E972" s="758"/>
      <c r="F972" s="758"/>
      <c r="G972" s="758"/>
      <c r="H972" s="758"/>
      <c r="I972" s="758"/>
      <c r="J972" s="758"/>
      <c r="K972" s="758"/>
      <c r="L972" s="758"/>
      <c r="M972" s="758"/>
    </row>
    <row r="973" spans="1:13" ht="15.75" customHeight="1">
      <c r="A973" s="1002"/>
      <c r="B973" s="1003"/>
      <c r="C973" s="1004"/>
      <c r="D973" s="758"/>
      <c r="E973" s="758"/>
      <c r="F973" s="758"/>
      <c r="G973" s="758"/>
      <c r="H973" s="758"/>
      <c r="I973" s="758"/>
      <c r="J973" s="758"/>
      <c r="K973" s="758"/>
      <c r="L973" s="758"/>
      <c r="M973" s="758"/>
    </row>
    <row r="974" spans="1:13" ht="15.75" customHeight="1">
      <c r="A974" s="1002"/>
      <c r="B974" s="1003"/>
      <c r="C974" s="1004"/>
      <c r="D974" s="758"/>
      <c r="E974" s="758"/>
      <c r="F974" s="758"/>
      <c r="G974" s="758"/>
      <c r="H974" s="758"/>
      <c r="I974" s="758"/>
      <c r="J974" s="758"/>
      <c r="K974" s="758"/>
      <c r="L974" s="758"/>
      <c r="M974" s="758"/>
    </row>
    <row r="975" spans="1:13" ht="15.75" customHeight="1">
      <c r="A975" s="1002"/>
      <c r="B975" s="1003"/>
      <c r="C975" s="1004"/>
      <c r="D975" s="758"/>
      <c r="E975" s="758"/>
      <c r="F975" s="758"/>
      <c r="G975" s="758"/>
      <c r="H975" s="758"/>
      <c r="I975" s="758"/>
      <c r="J975" s="758"/>
      <c r="K975" s="758"/>
      <c r="L975" s="758"/>
      <c r="M975" s="758"/>
    </row>
    <row r="976" spans="1:13" ht="15.75" customHeight="1">
      <c r="A976" s="1002"/>
      <c r="B976" s="1003"/>
      <c r="C976" s="1004"/>
      <c r="D976" s="758"/>
      <c r="E976" s="758"/>
      <c r="F976" s="758"/>
      <c r="G976" s="758"/>
      <c r="H976" s="758"/>
      <c r="I976" s="758"/>
      <c r="J976" s="758"/>
      <c r="K976" s="758"/>
      <c r="L976" s="758"/>
      <c r="M976" s="758"/>
    </row>
    <row r="977" spans="1:13" ht="15.75" customHeight="1">
      <c r="A977" s="1002"/>
      <c r="B977" s="1003"/>
      <c r="C977" s="1004"/>
      <c r="D977" s="758"/>
      <c r="E977" s="758"/>
      <c r="F977" s="758"/>
      <c r="G977" s="758"/>
      <c r="H977" s="758"/>
      <c r="I977" s="758"/>
      <c r="J977" s="758"/>
      <c r="K977" s="758"/>
      <c r="L977" s="758"/>
      <c r="M977" s="758"/>
    </row>
    <row r="978" spans="1:13" ht="15.75" customHeight="1">
      <c r="A978" s="1002"/>
      <c r="B978" s="1003"/>
      <c r="C978" s="1004"/>
      <c r="D978" s="758"/>
      <c r="E978" s="758"/>
      <c r="F978" s="758"/>
      <c r="G978" s="758"/>
      <c r="H978" s="758"/>
      <c r="I978" s="758"/>
      <c r="J978" s="758"/>
      <c r="K978" s="758"/>
      <c r="L978" s="758"/>
      <c r="M978" s="758"/>
    </row>
    <row r="979" spans="1:13" ht="15.75" customHeight="1">
      <c r="A979" s="1002"/>
      <c r="B979" s="1003"/>
      <c r="C979" s="1004"/>
      <c r="D979" s="758"/>
      <c r="E979" s="758"/>
      <c r="F979" s="758"/>
      <c r="G979" s="758"/>
      <c r="H979" s="758"/>
      <c r="I979" s="758"/>
      <c r="J979" s="758"/>
      <c r="K979" s="758"/>
      <c r="L979" s="758"/>
      <c r="M979" s="758"/>
    </row>
    <row r="980" spans="1:13" ht="15.75" customHeight="1">
      <c r="A980" s="1002"/>
      <c r="B980" s="1003"/>
      <c r="C980" s="1004"/>
      <c r="D980" s="758"/>
      <c r="E980" s="758"/>
      <c r="F980" s="758"/>
      <c r="G980" s="758"/>
      <c r="H980" s="758"/>
      <c r="I980" s="758"/>
      <c r="J980" s="758"/>
      <c r="K980" s="758"/>
      <c r="L980" s="758"/>
      <c r="M980" s="758"/>
    </row>
    <row r="981" spans="1:13" ht="15.75" customHeight="1">
      <c r="A981" s="1002"/>
      <c r="B981" s="1003"/>
      <c r="C981" s="1004"/>
      <c r="D981" s="758"/>
      <c r="E981" s="758"/>
      <c r="F981" s="758"/>
      <c r="G981" s="758"/>
      <c r="H981" s="758"/>
      <c r="I981" s="758"/>
      <c r="J981" s="758"/>
      <c r="K981" s="758"/>
      <c r="L981" s="758"/>
      <c r="M981" s="758"/>
    </row>
    <row r="982" spans="1:13" ht="15.75" customHeight="1">
      <c r="A982" s="1002"/>
      <c r="B982" s="1003"/>
      <c r="C982" s="1004"/>
      <c r="D982" s="758"/>
      <c r="E982" s="758"/>
      <c r="F982" s="758"/>
      <c r="G982" s="758"/>
      <c r="H982" s="758"/>
      <c r="I982" s="758"/>
      <c r="J982" s="758"/>
      <c r="K982" s="758"/>
      <c r="L982" s="758"/>
      <c r="M982" s="758"/>
    </row>
    <row r="983" spans="1:13" ht="15.75" customHeight="1">
      <c r="A983" s="1002"/>
      <c r="B983" s="1003"/>
      <c r="C983" s="1004"/>
      <c r="D983" s="758"/>
      <c r="E983" s="758"/>
      <c r="F983" s="758"/>
      <c r="G983" s="758"/>
      <c r="H983" s="758"/>
      <c r="I983" s="758"/>
      <c r="J983" s="758"/>
      <c r="K983" s="758"/>
      <c r="L983" s="758"/>
      <c r="M983" s="758"/>
    </row>
    <row r="984" spans="1:13" ht="15.75" customHeight="1">
      <c r="A984" s="1002"/>
      <c r="B984" s="1003"/>
      <c r="C984" s="1004"/>
      <c r="D984" s="758"/>
      <c r="E984" s="758"/>
      <c r="F984" s="758"/>
      <c r="G984" s="758"/>
      <c r="H984" s="758"/>
      <c r="I984" s="758"/>
      <c r="J984" s="758"/>
      <c r="K984" s="758"/>
      <c r="L984" s="758"/>
      <c r="M984" s="758"/>
    </row>
    <row r="985" spans="1:13" ht="15.75" customHeight="1">
      <c r="A985" s="1002"/>
      <c r="B985" s="1003"/>
      <c r="C985" s="1004"/>
      <c r="D985" s="758"/>
      <c r="E985" s="758"/>
      <c r="F985" s="758"/>
      <c r="G985" s="758"/>
      <c r="H985" s="758"/>
      <c r="I985" s="758"/>
      <c r="J985" s="758"/>
      <c r="K985" s="758"/>
      <c r="L985" s="758"/>
      <c r="M985" s="758"/>
    </row>
    <row r="986" spans="1:13" ht="15.75" customHeight="1">
      <c r="A986" s="1002"/>
      <c r="B986" s="1003"/>
      <c r="C986" s="1004"/>
      <c r="D986" s="758"/>
      <c r="E986" s="758"/>
      <c r="F986" s="758"/>
      <c r="G986" s="758"/>
      <c r="H986" s="758"/>
      <c r="I986" s="758"/>
      <c r="J986" s="758"/>
      <c r="K986" s="758"/>
      <c r="L986" s="758"/>
      <c r="M986" s="758"/>
    </row>
    <row r="987" spans="1:13" ht="15.75" customHeight="1">
      <c r="A987" s="1002"/>
      <c r="B987" s="1003"/>
      <c r="C987" s="1004"/>
      <c r="D987" s="758"/>
      <c r="E987" s="758"/>
      <c r="F987" s="758"/>
      <c r="G987" s="758"/>
      <c r="H987" s="758"/>
      <c r="I987" s="758"/>
      <c r="J987" s="758"/>
      <c r="K987" s="758"/>
      <c r="L987" s="758"/>
      <c r="M987" s="758"/>
    </row>
    <row r="988" spans="1:13" ht="15.75" customHeight="1">
      <c r="A988" s="1002"/>
      <c r="B988" s="1003"/>
      <c r="C988" s="1004"/>
      <c r="D988" s="758"/>
      <c r="E988" s="758"/>
      <c r="F988" s="758"/>
      <c r="G988" s="758"/>
      <c r="H988" s="758"/>
      <c r="I988" s="758"/>
      <c r="J988" s="758"/>
      <c r="K988" s="758"/>
      <c r="L988" s="758"/>
      <c r="M988" s="758"/>
    </row>
    <row r="989" spans="1:13" ht="15.75" customHeight="1">
      <c r="A989" s="1002"/>
      <c r="B989" s="1003"/>
      <c r="C989" s="1004"/>
      <c r="D989" s="758"/>
      <c r="E989" s="758"/>
      <c r="F989" s="758"/>
      <c r="G989" s="758"/>
      <c r="H989" s="758"/>
      <c r="I989" s="758"/>
      <c r="J989" s="758"/>
      <c r="K989" s="758"/>
      <c r="L989" s="758"/>
      <c r="M989" s="758"/>
    </row>
    <row r="990" spans="1:13" ht="15.75" customHeight="1">
      <c r="A990" s="1002"/>
      <c r="B990" s="1003"/>
      <c r="C990" s="1004"/>
      <c r="D990" s="758"/>
      <c r="E990" s="758"/>
      <c r="F990" s="758"/>
      <c r="G990" s="758"/>
      <c r="H990" s="758"/>
      <c r="I990" s="758"/>
      <c r="J990" s="758"/>
      <c r="K990" s="758"/>
      <c r="L990" s="758"/>
      <c r="M990" s="758"/>
    </row>
    <row r="991" spans="1:13" ht="15.75" customHeight="1">
      <c r="A991" s="1002"/>
      <c r="B991" s="1003"/>
      <c r="C991" s="1004"/>
      <c r="D991" s="758"/>
      <c r="E991" s="758"/>
      <c r="F991" s="758"/>
      <c r="G991" s="758"/>
      <c r="H991" s="758"/>
      <c r="I991" s="758"/>
      <c r="J991" s="758"/>
      <c r="K991" s="758"/>
      <c r="L991" s="758"/>
      <c r="M991" s="758"/>
    </row>
    <row r="992" spans="1:13" ht="15.75" customHeight="1">
      <c r="A992" s="1002"/>
      <c r="B992" s="1003"/>
      <c r="C992" s="1004"/>
      <c r="D992" s="758"/>
      <c r="E992" s="758"/>
      <c r="F992" s="758"/>
      <c r="G992" s="758"/>
      <c r="H992" s="758"/>
      <c r="I992" s="758"/>
      <c r="J992" s="758"/>
      <c r="K992" s="758"/>
      <c r="L992" s="758"/>
      <c r="M992" s="758"/>
    </row>
    <row r="993" spans="1:13" ht="15.75" customHeight="1">
      <c r="A993" s="1002"/>
      <c r="B993" s="1003"/>
      <c r="C993" s="1004"/>
      <c r="D993" s="758"/>
      <c r="E993" s="758"/>
      <c r="F993" s="758"/>
      <c r="G993" s="758"/>
      <c r="H993" s="758"/>
      <c r="I993" s="758"/>
      <c r="J993" s="758"/>
      <c r="K993" s="758"/>
      <c r="L993" s="758"/>
      <c r="M993" s="758"/>
    </row>
    <row r="994" spans="1:13" ht="15.75" customHeight="1">
      <c r="A994" s="1002"/>
      <c r="B994" s="1003"/>
      <c r="C994" s="1004"/>
      <c r="D994" s="758"/>
      <c r="E994" s="758"/>
      <c r="F994" s="758"/>
      <c r="G994" s="758"/>
      <c r="H994" s="758"/>
      <c r="I994" s="758"/>
      <c r="J994" s="758"/>
      <c r="K994" s="758"/>
      <c r="L994" s="758"/>
      <c r="M994" s="758"/>
    </row>
    <row r="995" spans="1:13" ht="15.75" customHeight="1">
      <c r="A995" s="1002"/>
      <c r="B995" s="1003"/>
      <c r="C995" s="1004"/>
      <c r="D995" s="758"/>
      <c r="E995" s="758"/>
      <c r="F995" s="758"/>
      <c r="G995" s="758"/>
      <c r="H995" s="758"/>
      <c r="I995" s="758"/>
      <c r="J995" s="758"/>
      <c r="K995" s="758"/>
      <c r="L995" s="758"/>
      <c r="M995" s="758"/>
    </row>
    <row r="996" spans="1:13" ht="15.75" customHeight="1">
      <c r="A996" s="1002"/>
      <c r="B996" s="1003"/>
      <c r="C996" s="1004"/>
      <c r="D996" s="758"/>
      <c r="E996" s="758"/>
      <c r="F996" s="758"/>
      <c r="G996" s="758"/>
      <c r="H996" s="758"/>
      <c r="I996" s="758"/>
      <c r="J996" s="758"/>
      <c r="K996" s="758"/>
      <c r="L996" s="758"/>
      <c r="M996" s="758"/>
    </row>
    <row r="997" spans="1:13" ht="15.75" customHeight="1">
      <c r="A997" s="1002"/>
      <c r="B997" s="1003"/>
      <c r="C997" s="1004"/>
      <c r="D997" s="758"/>
      <c r="E997" s="758"/>
      <c r="F997" s="758"/>
      <c r="G997" s="758"/>
      <c r="H997" s="758"/>
      <c r="I997" s="758"/>
      <c r="J997" s="758"/>
      <c r="K997" s="758"/>
      <c r="L997" s="758"/>
      <c r="M997" s="758"/>
    </row>
    <row r="998" spans="1:13" ht="15.75" customHeight="1">
      <c r="A998" s="1002"/>
      <c r="B998" s="1003"/>
      <c r="C998" s="1004"/>
      <c r="D998" s="758"/>
      <c r="E998" s="758"/>
      <c r="F998" s="758"/>
      <c r="G998" s="758"/>
      <c r="H998" s="758"/>
      <c r="I998" s="758"/>
      <c r="J998" s="758"/>
      <c r="K998" s="758"/>
      <c r="L998" s="758"/>
      <c r="M998" s="758"/>
    </row>
    <row r="999" spans="1:13" ht="15.75" customHeight="1">
      <c r="A999" s="1002"/>
      <c r="B999" s="1003"/>
      <c r="C999" s="1004"/>
      <c r="D999" s="758"/>
      <c r="E999" s="758"/>
      <c r="F999" s="758"/>
      <c r="G999" s="758"/>
      <c r="H999" s="758"/>
      <c r="I999" s="758"/>
      <c r="J999" s="758"/>
      <c r="K999" s="758"/>
      <c r="L999" s="758"/>
      <c r="M999" s="758"/>
    </row>
    <row r="1000" spans="1:13" ht="15.75" customHeight="1">
      <c r="A1000" s="1002"/>
      <c r="B1000" s="1003"/>
      <c r="C1000" s="1004"/>
      <c r="D1000" s="758"/>
      <c r="E1000" s="758"/>
      <c r="F1000" s="758"/>
      <c r="G1000" s="758"/>
      <c r="H1000" s="758"/>
      <c r="I1000" s="758"/>
      <c r="J1000" s="758"/>
      <c r="K1000" s="758"/>
      <c r="L1000" s="758"/>
      <c r="M1000" s="758"/>
    </row>
    <row r="1001" spans="1:13" ht="15.75" customHeight="1">
      <c r="A1001" s="1002"/>
      <c r="B1001" s="1003"/>
      <c r="C1001" s="1004"/>
      <c r="D1001" s="758"/>
      <c r="E1001" s="758"/>
      <c r="F1001" s="758"/>
      <c r="G1001" s="758"/>
      <c r="H1001" s="758"/>
      <c r="I1001" s="758"/>
      <c r="J1001" s="758"/>
      <c r="K1001" s="758"/>
      <c r="L1001" s="758"/>
      <c r="M1001" s="758"/>
    </row>
    <row r="1002" spans="1:13" ht="15.75" customHeight="1">
      <c r="A1002" s="1002"/>
      <c r="B1002" s="1003"/>
      <c r="C1002" s="1004"/>
      <c r="D1002" s="758"/>
      <c r="E1002" s="758"/>
      <c r="F1002" s="758"/>
      <c r="G1002" s="758"/>
      <c r="H1002" s="758"/>
      <c r="I1002" s="758"/>
      <c r="J1002" s="758"/>
      <c r="K1002" s="758"/>
      <c r="L1002" s="758"/>
      <c r="M1002" s="758"/>
    </row>
    <row r="1003" spans="1:13" ht="15.75" customHeight="1">
      <c r="A1003" s="1002"/>
      <c r="B1003" s="1003"/>
      <c r="C1003" s="1004"/>
      <c r="D1003" s="758"/>
      <c r="E1003" s="758"/>
      <c r="F1003" s="758"/>
      <c r="G1003" s="758"/>
      <c r="H1003" s="758"/>
      <c r="I1003" s="758"/>
      <c r="J1003" s="758"/>
      <c r="K1003" s="758"/>
      <c r="L1003" s="758"/>
      <c r="M1003" s="758"/>
    </row>
    <row r="1004" spans="1:13" ht="15.75" customHeight="1">
      <c r="A1004" s="1002"/>
      <c r="B1004" s="1003"/>
      <c r="C1004" s="1004"/>
      <c r="D1004" s="758"/>
      <c r="E1004" s="758"/>
      <c r="F1004" s="758"/>
      <c r="G1004" s="758"/>
      <c r="H1004" s="758"/>
      <c r="I1004" s="758"/>
      <c r="J1004" s="758"/>
      <c r="K1004" s="758"/>
      <c r="L1004" s="758"/>
      <c r="M1004" s="758"/>
    </row>
    <row r="1005" spans="1:13" ht="15.75" customHeight="1">
      <c r="A1005" s="1002"/>
      <c r="B1005" s="1003"/>
      <c r="C1005" s="1004"/>
      <c r="D1005" s="758"/>
      <c r="E1005" s="758"/>
      <c r="F1005" s="758"/>
      <c r="G1005" s="758"/>
      <c r="H1005" s="758"/>
      <c r="I1005" s="758"/>
      <c r="J1005" s="758"/>
      <c r="K1005" s="758"/>
      <c r="L1005" s="758"/>
      <c r="M1005" s="758"/>
    </row>
    <row r="1006" spans="1:13" ht="15.75" customHeight="1">
      <c r="A1006" s="1002"/>
      <c r="B1006" s="1003"/>
      <c r="C1006" s="1004"/>
      <c r="D1006" s="758"/>
      <c r="E1006" s="758"/>
      <c r="F1006" s="758"/>
      <c r="G1006" s="758"/>
      <c r="H1006" s="758"/>
      <c r="I1006" s="758"/>
      <c r="J1006" s="758"/>
      <c r="K1006" s="758"/>
      <c r="L1006" s="758"/>
      <c r="M1006" s="758"/>
    </row>
    <row r="1007" spans="1:13" ht="15.75" customHeight="1">
      <c r="A1007" s="1002"/>
      <c r="B1007" s="1003"/>
      <c r="C1007" s="1004"/>
      <c r="D1007" s="758"/>
      <c r="E1007" s="758"/>
      <c r="F1007" s="758"/>
      <c r="G1007" s="758"/>
      <c r="H1007" s="758"/>
      <c r="I1007" s="758"/>
      <c r="J1007" s="758"/>
      <c r="K1007" s="758"/>
      <c r="L1007" s="758"/>
      <c r="M1007" s="758"/>
    </row>
    <row r="1008" spans="1:13" ht="15.75" customHeight="1">
      <c r="A1008" s="1002"/>
      <c r="B1008" s="1003"/>
      <c r="C1008" s="1004"/>
      <c r="D1008" s="758"/>
      <c r="E1008" s="758"/>
      <c r="F1008" s="758"/>
      <c r="G1008" s="758"/>
      <c r="H1008" s="758"/>
      <c r="I1008" s="758"/>
      <c r="J1008" s="758"/>
      <c r="K1008" s="758"/>
      <c r="L1008" s="758"/>
      <c r="M1008" s="758"/>
    </row>
    <row r="1009" spans="1:13" ht="15.75" customHeight="1">
      <c r="A1009" s="1002"/>
      <c r="B1009" s="1003"/>
      <c r="C1009" s="1004"/>
      <c r="D1009" s="758"/>
      <c r="E1009" s="758"/>
      <c r="F1009" s="758"/>
      <c r="G1009" s="758"/>
      <c r="H1009" s="758"/>
      <c r="I1009" s="758"/>
      <c r="J1009" s="758"/>
      <c r="K1009" s="758"/>
      <c r="L1009" s="758"/>
      <c r="M1009" s="758"/>
    </row>
    <row r="1010" spans="1:13" ht="15.75" customHeight="1">
      <c r="A1010" s="1002"/>
      <c r="B1010" s="1003"/>
      <c r="C1010" s="1004"/>
      <c r="D1010" s="758"/>
      <c r="E1010" s="758"/>
      <c r="F1010" s="758"/>
      <c r="G1010" s="758"/>
      <c r="H1010" s="758"/>
      <c r="I1010" s="758"/>
      <c r="J1010" s="758"/>
      <c r="K1010" s="758"/>
      <c r="L1010" s="758"/>
      <c r="M1010" s="758"/>
    </row>
    <row r="1011" spans="1:13" ht="15.75" customHeight="1">
      <c r="A1011" s="1002"/>
      <c r="B1011" s="1003"/>
      <c r="C1011" s="1004"/>
      <c r="D1011" s="758"/>
      <c r="E1011" s="758"/>
      <c r="F1011" s="758"/>
      <c r="G1011" s="758"/>
      <c r="H1011" s="758"/>
      <c r="I1011" s="758"/>
      <c r="J1011" s="758"/>
      <c r="K1011" s="758"/>
      <c r="L1011" s="758"/>
      <c r="M1011" s="758"/>
    </row>
    <row r="1012" spans="1:13" ht="15.75" customHeight="1">
      <c r="A1012" s="1002"/>
      <c r="B1012" s="1003"/>
      <c r="C1012" s="1004"/>
      <c r="D1012" s="758"/>
      <c r="E1012" s="758"/>
      <c r="F1012" s="758"/>
      <c r="G1012" s="758"/>
      <c r="H1012" s="758"/>
      <c r="I1012" s="758"/>
      <c r="J1012" s="758"/>
      <c r="K1012" s="758"/>
      <c r="L1012" s="758"/>
      <c r="M1012" s="758"/>
    </row>
    <row r="1013" spans="1:13" ht="15.75" customHeight="1">
      <c r="A1013" s="1002"/>
      <c r="B1013" s="1003"/>
      <c r="C1013" s="1004"/>
      <c r="D1013" s="758"/>
      <c r="E1013" s="758"/>
      <c r="F1013" s="758"/>
      <c r="G1013" s="758"/>
      <c r="H1013" s="758"/>
      <c r="I1013" s="758"/>
      <c r="J1013" s="758"/>
      <c r="K1013" s="758"/>
      <c r="L1013" s="758"/>
      <c r="M1013" s="758"/>
    </row>
    <row r="1014" spans="1:13" ht="15.75" customHeight="1">
      <c r="A1014" s="1002"/>
      <c r="B1014" s="1003"/>
      <c r="C1014" s="1004"/>
      <c r="D1014" s="758"/>
      <c r="E1014" s="758"/>
      <c r="F1014" s="758"/>
      <c r="G1014" s="758"/>
      <c r="H1014" s="758"/>
      <c r="I1014" s="758"/>
      <c r="J1014" s="758"/>
      <c r="K1014" s="758"/>
      <c r="L1014" s="758"/>
      <c r="M1014" s="758"/>
    </row>
    <row r="1015" spans="1:13" ht="15.75" customHeight="1">
      <c r="A1015" s="1002"/>
      <c r="B1015" s="1003"/>
      <c r="C1015" s="1004"/>
      <c r="D1015" s="758"/>
      <c r="E1015" s="758"/>
      <c r="F1015" s="758"/>
      <c r="G1015" s="758"/>
      <c r="H1015" s="758"/>
      <c r="I1015" s="758"/>
      <c r="J1015" s="758"/>
      <c r="K1015" s="758"/>
      <c r="L1015" s="758"/>
      <c r="M1015" s="758"/>
    </row>
    <row r="1016" spans="1:13" ht="15.75" customHeight="1">
      <c r="A1016" s="1002"/>
      <c r="B1016" s="1003"/>
      <c r="C1016" s="1004"/>
      <c r="D1016" s="758"/>
      <c r="E1016" s="758"/>
      <c r="F1016" s="758"/>
      <c r="G1016" s="758"/>
      <c r="H1016" s="758"/>
      <c r="I1016" s="758"/>
      <c r="J1016" s="758"/>
      <c r="K1016" s="758"/>
      <c r="L1016" s="758"/>
      <c r="M1016" s="758"/>
    </row>
    <row r="1017" spans="1:13" ht="15.75" customHeight="1">
      <c r="A1017" s="1002"/>
      <c r="B1017" s="1003"/>
      <c r="C1017" s="1004"/>
      <c r="D1017" s="758"/>
      <c r="E1017" s="758"/>
      <c r="F1017" s="758"/>
      <c r="G1017" s="758"/>
      <c r="H1017" s="758"/>
      <c r="I1017" s="758"/>
      <c r="J1017" s="758"/>
      <c r="K1017" s="758"/>
      <c r="L1017" s="758"/>
      <c r="M1017" s="758"/>
    </row>
    <row r="1018" spans="1:13" ht="15.75" customHeight="1">
      <c r="A1018" s="1002"/>
      <c r="B1018" s="1003"/>
      <c r="C1018" s="1004"/>
      <c r="D1018" s="758"/>
      <c r="E1018" s="758"/>
      <c r="F1018" s="758"/>
      <c r="G1018" s="758"/>
      <c r="H1018" s="758"/>
      <c r="I1018" s="758"/>
      <c r="J1018" s="758"/>
      <c r="K1018" s="758"/>
      <c r="L1018" s="758"/>
      <c r="M1018" s="758"/>
    </row>
    <row r="1019" spans="1:13" ht="15.75" customHeight="1">
      <c r="A1019" s="1002"/>
      <c r="B1019" s="1003"/>
      <c r="C1019" s="1004"/>
      <c r="D1019" s="758"/>
      <c r="E1019" s="758"/>
      <c r="F1019" s="758"/>
      <c r="G1019" s="758"/>
      <c r="H1019" s="758"/>
      <c r="I1019" s="758"/>
      <c r="J1019" s="758"/>
      <c r="K1019" s="758"/>
      <c r="L1019" s="758"/>
      <c r="M1019" s="758"/>
    </row>
    <row r="1020" spans="1:13" ht="15.75" customHeight="1">
      <c r="A1020" s="1002"/>
      <c r="B1020" s="1003"/>
      <c r="C1020" s="1004"/>
      <c r="D1020" s="758"/>
      <c r="E1020" s="758"/>
      <c r="F1020" s="758"/>
      <c r="G1020" s="758"/>
      <c r="H1020" s="758"/>
      <c r="I1020" s="758"/>
      <c r="J1020" s="758"/>
      <c r="K1020" s="758"/>
      <c r="L1020" s="758"/>
      <c r="M1020" s="758"/>
    </row>
    <row r="1021" spans="1:13" ht="15.75" customHeight="1">
      <c r="A1021" s="1002"/>
      <c r="B1021" s="1003"/>
      <c r="C1021" s="1004"/>
      <c r="D1021" s="758"/>
      <c r="E1021" s="758"/>
      <c r="F1021" s="758"/>
      <c r="G1021" s="758"/>
      <c r="H1021" s="758"/>
      <c r="I1021" s="758"/>
      <c r="J1021" s="758"/>
      <c r="K1021" s="758"/>
      <c r="L1021" s="758"/>
      <c r="M1021" s="758"/>
    </row>
    <row r="1022" spans="1:13" ht="15.75" customHeight="1">
      <c r="A1022" s="1002"/>
      <c r="B1022" s="1003"/>
      <c r="C1022" s="1004"/>
      <c r="D1022" s="758"/>
      <c r="E1022" s="758"/>
      <c r="F1022" s="758"/>
      <c r="G1022" s="758"/>
      <c r="H1022" s="758"/>
      <c r="I1022" s="758"/>
      <c r="J1022" s="758"/>
      <c r="K1022" s="758"/>
      <c r="L1022" s="758"/>
      <c r="M1022" s="758"/>
    </row>
    <row r="1023" spans="1:13" ht="15.75" customHeight="1">
      <c r="A1023" s="1002"/>
      <c r="B1023" s="1003"/>
      <c r="C1023" s="1004"/>
      <c r="D1023" s="758"/>
      <c r="E1023" s="758"/>
      <c r="F1023" s="758"/>
      <c r="G1023" s="758"/>
      <c r="H1023" s="758"/>
      <c r="I1023" s="758"/>
      <c r="J1023" s="758"/>
      <c r="K1023" s="758"/>
      <c r="L1023" s="758"/>
      <c r="M1023" s="758"/>
    </row>
    <row r="1024" spans="1:13" ht="15.75" customHeight="1">
      <c r="A1024" s="1002"/>
      <c r="B1024" s="1003"/>
      <c r="C1024" s="1004"/>
      <c r="D1024" s="758"/>
      <c r="E1024" s="758"/>
      <c r="F1024" s="758"/>
      <c r="G1024" s="758"/>
      <c r="H1024" s="758"/>
      <c r="I1024" s="758"/>
      <c r="J1024" s="758"/>
      <c r="K1024" s="758"/>
      <c r="L1024" s="758"/>
      <c r="M1024" s="758"/>
    </row>
    <row r="1025" spans="1:13" ht="15.75" customHeight="1">
      <c r="A1025" s="1002"/>
      <c r="B1025" s="1003"/>
      <c r="C1025" s="1004"/>
      <c r="D1025" s="758"/>
      <c r="E1025" s="758"/>
      <c r="F1025" s="758"/>
      <c r="G1025" s="758"/>
      <c r="H1025" s="758"/>
      <c r="I1025" s="758"/>
      <c r="J1025" s="758"/>
      <c r="K1025" s="758"/>
      <c r="L1025" s="758"/>
      <c r="M1025" s="758"/>
    </row>
    <row r="1026" spans="1:13" ht="15.75" customHeight="1">
      <c r="A1026" s="1002"/>
      <c r="B1026" s="1003"/>
      <c r="C1026" s="1004"/>
      <c r="D1026" s="758"/>
      <c r="E1026" s="758"/>
      <c r="F1026" s="758"/>
      <c r="G1026" s="758"/>
      <c r="H1026" s="758"/>
      <c r="I1026" s="758"/>
      <c r="J1026" s="758"/>
      <c r="K1026" s="758"/>
      <c r="L1026" s="758"/>
      <c r="M1026" s="758"/>
    </row>
    <row r="1027" spans="1:13" ht="15.75" customHeight="1">
      <c r="A1027" s="1002"/>
      <c r="B1027" s="1003"/>
      <c r="C1027" s="1004"/>
      <c r="D1027" s="758"/>
      <c r="E1027" s="758"/>
      <c r="F1027" s="758"/>
      <c r="G1027" s="758"/>
      <c r="H1027" s="758"/>
      <c r="I1027" s="758"/>
      <c r="J1027" s="758"/>
      <c r="K1027" s="758"/>
      <c r="L1027" s="758"/>
      <c r="M1027" s="758"/>
    </row>
    <row r="1028" spans="1:13" ht="15.75" customHeight="1">
      <c r="A1028" s="1002"/>
      <c r="B1028" s="1003"/>
      <c r="C1028" s="1004"/>
      <c r="D1028" s="758"/>
      <c r="E1028" s="758"/>
      <c r="F1028" s="758"/>
      <c r="G1028" s="758"/>
      <c r="H1028" s="758"/>
      <c r="I1028" s="758"/>
      <c r="J1028" s="758"/>
      <c r="K1028" s="758"/>
      <c r="L1028" s="758"/>
      <c r="M1028" s="758"/>
    </row>
    <row r="1029" spans="1:13" ht="15.75" customHeight="1">
      <c r="A1029" s="1002"/>
      <c r="B1029" s="1003"/>
      <c r="C1029" s="1004"/>
      <c r="D1029" s="758"/>
      <c r="E1029" s="758"/>
      <c r="F1029" s="758"/>
      <c r="G1029" s="758"/>
      <c r="H1029" s="758"/>
      <c r="I1029" s="758"/>
      <c r="J1029" s="758"/>
      <c r="K1029" s="758"/>
      <c r="L1029" s="758"/>
      <c r="M1029" s="758"/>
    </row>
    <row r="1030" spans="1:13" ht="15.75" customHeight="1">
      <c r="A1030" s="1002"/>
      <c r="B1030" s="1003"/>
      <c r="C1030" s="1004"/>
      <c r="D1030" s="758"/>
      <c r="E1030" s="758"/>
      <c r="F1030" s="758"/>
      <c r="G1030" s="758"/>
      <c r="H1030" s="758"/>
      <c r="I1030" s="758"/>
      <c r="J1030" s="758"/>
      <c r="K1030" s="758"/>
      <c r="L1030" s="758"/>
      <c r="M1030" s="758"/>
    </row>
    <row r="1031" spans="1:13" ht="15.75" customHeight="1">
      <c r="A1031" s="1002"/>
      <c r="B1031" s="1003"/>
      <c r="C1031" s="1004"/>
      <c r="D1031" s="758"/>
      <c r="E1031" s="758"/>
      <c r="F1031" s="758"/>
      <c r="G1031" s="758"/>
      <c r="H1031" s="758"/>
      <c r="I1031" s="758"/>
      <c r="J1031" s="758"/>
      <c r="K1031" s="758"/>
      <c r="L1031" s="758"/>
      <c r="M1031" s="758"/>
    </row>
    <row r="1032" spans="1:13" ht="15.75" customHeight="1">
      <c r="A1032" s="1002"/>
      <c r="B1032" s="1003"/>
      <c r="C1032" s="1004"/>
      <c r="D1032" s="758"/>
      <c r="E1032" s="758"/>
      <c r="F1032" s="758"/>
      <c r="G1032" s="758"/>
      <c r="H1032" s="758"/>
      <c r="I1032" s="758"/>
      <c r="J1032" s="758"/>
      <c r="K1032" s="758"/>
      <c r="L1032" s="758"/>
      <c r="M1032" s="758"/>
    </row>
    <row r="1033" spans="1:13" ht="15.75" customHeight="1">
      <c r="A1033" s="1002"/>
      <c r="B1033" s="1003"/>
      <c r="C1033" s="1004"/>
      <c r="D1033" s="758"/>
      <c r="E1033" s="758"/>
      <c r="F1033" s="758"/>
      <c r="G1033" s="758"/>
      <c r="H1033" s="758"/>
      <c r="I1033" s="758"/>
      <c r="J1033" s="758"/>
      <c r="K1033" s="758"/>
      <c r="L1033" s="758"/>
      <c r="M1033" s="758"/>
    </row>
    <row r="1034" spans="1:13" ht="15.75" customHeight="1">
      <c r="A1034" s="1002"/>
      <c r="B1034" s="1003"/>
      <c r="C1034" s="1004"/>
      <c r="D1034" s="758"/>
      <c r="E1034" s="758"/>
      <c r="F1034" s="758"/>
      <c r="G1034" s="758"/>
      <c r="H1034" s="758"/>
      <c r="I1034" s="758"/>
      <c r="J1034" s="758"/>
      <c r="K1034" s="758"/>
      <c r="L1034" s="758"/>
      <c r="M1034" s="758"/>
    </row>
    <row r="1035" spans="1:13" ht="15.75" customHeight="1">
      <c r="A1035" s="1002"/>
      <c r="B1035" s="1003"/>
      <c r="C1035" s="1004"/>
      <c r="D1035" s="758"/>
      <c r="E1035" s="758"/>
      <c r="F1035" s="758"/>
      <c r="G1035" s="758"/>
      <c r="H1035" s="758"/>
      <c r="I1035" s="758"/>
      <c r="J1035" s="758"/>
      <c r="K1035" s="758"/>
      <c r="L1035" s="758"/>
      <c r="M1035" s="758"/>
    </row>
    <row r="1036" spans="1:13" ht="15.75" customHeight="1">
      <c r="A1036" s="1002"/>
      <c r="B1036" s="1003"/>
      <c r="C1036" s="1004"/>
      <c r="D1036" s="758"/>
      <c r="E1036" s="758"/>
      <c r="F1036" s="758"/>
      <c r="G1036" s="758"/>
      <c r="H1036" s="758"/>
      <c r="I1036" s="758"/>
      <c r="J1036" s="758"/>
      <c r="K1036" s="758"/>
      <c r="L1036" s="758"/>
      <c r="M1036" s="758"/>
    </row>
    <row r="1037" spans="1:13" ht="15.75" customHeight="1">
      <c r="A1037" s="1002"/>
      <c r="B1037" s="1003"/>
      <c r="C1037" s="1004"/>
      <c r="D1037" s="758"/>
      <c r="E1037" s="758"/>
      <c r="F1037" s="758"/>
      <c r="G1037" s="758"/>
      <c r="H1037" s="758"/>
      <c r="I1037" s="758"/>
      <c r="J1037" s="758"/>
      <c r="K1037" s="758"/>
      <c r="L1037" s="758"/>
      <c r="M1037" s="758"/>
    </row>
    <row r="1038" spans="1:13" ht="15.75" customHeight="1">
      <c r="A1038" s="1002"/>
      <c r="B1038" s="1003"/>
      <c r="C1038" s="1004"/>
      <c r="D1038" s="758"/>
      <c r="E1038" s="758"/>
      <c r="F1038" s="758"/>
      <c r="G1038" s="758"/>
      <c r="H1038" s="758"/>
      <c r="I1038" s="758"/>
      <c r="J1038" s="758"/>
      <c r="K1038" s="758"/>
      <c r="L1038" s="758"/>
      <c r="M1038" s="758"/>
    </row>
    <row r="1039" spans="1:13" ht="15.75" customHeight="1">
      <c r="A1039" s="1002"/>
      <c r="B1039" s="1003"/>
      <c r="C1039" s="1004"/>
      <c r="D1039" s="758"/>
      <c r="E1039" s="758"/>
      <c r="F1039" s="758"/>
      <c r="G1039" s="758"/>
      <c r="H1039" s="758"/>
      <c r="I1039" s="758"/>
      <c r="J1039" s="758"/>
      <c r="K1039" s="758"/>
      <c r="L1039" s="758"/>
      <c r="M1039" s="758"/>
    </row>
    <row r="1040" spans="1:13" ht="15.75" customHeight="1">
      <c r="A1040" s="1002"/>
      <c r="B1040" s="1003"/>
      <c r="C1040" s="1004"/>
      <c r="D1040" s="758"/>
      <c r="E1040" s="758"/>
      <c r="F1040" s="758"/>
      <c r="G1040" s="758"/>
      <c r="H1040" s="758"/>
      <c r="I1040" s="758"/>
      <c r="J1040" s="758"/>
      <c r="K1040" s="758"/>
      <c r="L1040" s="758"/>
      <c r="M1040" s="758"/>
    </row>
    <row r="1041" spans="1:13" ht="15.75" customHeight="1">
      <c r="A1041" s="1002"/>
      <c r="B1041" s="1003"/>
      <c r="C1041" s="1004"/>
      <c r="D1041" s="758"/>
      <c r="E1041" s="758"/>
      <c r="F1041" s="758"/>
      <c r="G1041" s="758"/>
      <c r="H1041" s="758"/>
      <c r="I1041" s="758"/>
      <c r="J1041" s="758"/>
      <c r="K1041" s="758"/>
      <c r="L1041" s="758"/>
      <c r="M1041" s="758"/>
    </row>
    <row r="1042" spans="1:13" ht="15.75" customHeight="1">
      <c r="A1042" s="1002"/>
      <c r="B1042" s="1003"/>
      <c r="C1042" s="1004"/>
      <c r="D1042" s="758"/>
      <c r="E1042" s="758"/>
      <c r="F1042" s="758"/>
      <c r="G1042" s="758"/>
      <c r="H1042" s="758"/>
      <c r="I1042" s="758"/>
      <c r="J1042" s="758"/>
      <c r="K1042" s="758"/>
      <c r="L1042" s="758"/>
      <c r="M1042" s="758"/>
    </row>
    <row r="1043" spans="1:13" ht="15.75" customHeight="1">
      <c r="A1043" s="1002"/>
      <c r="B1043" s="1003"/>
      <c r="C1043" s="1004"/>
      <c r="D1043" s="758"/>
      <c r="E1043" s="758"/>
      <c r="F1043" s="758"/>
      <c r="G1043" s="758"/>
      <c r="H1043" s="758"/>
      <c r="I1043" s="758"/>
      <c r="J1043" s="758"/>
      <c r="K1043" s="758"/>
      <c r="L1043" s="758"/>
      <c r="M1043" s="758"/>
    </row>
    <row r="1044" spans="1:13" ht="15.75" customHeight="1">
      <c r="A1044" s="1002"/>
      <c r="B1044" s="1003"/>
      <c r="C1044" s="1004"/>
      <c r="D1044" s="758"/>
      <c r="E1044" s="758"/>
      <c r="F1044" s="758"/>
      <c r="G1044" s="758"/>
      <c r="H1044" s="758"/>
      <c r="I1044" s="758"/>
      <c r="J1044" s="758"/>
      <c r="K1044" s="758"/>
      <c r="L1044" s="758"/>
      <c r="M1044" s="758"/>
    </row>
    <row r="1045" spans="1:13" ht="15.75" customHeight="1">
      <c r="A1045" s="1002"/>
      <c r="B1045" s="1003"/>
      <c r="C1045" s="1004"/>
      <c r="D1045" s="758"/>
      <c r="E1045" s="758"/>
      <c r="F1045" s="758"/>
      <c r="G1045" s="758"/>
      <c r="H1045" s="758"/>
      <c r="I1045" s="758"/>
      <c r="J1045" s="758"/>
      <c r="K1045" s="758"/>
      <c r="L1045" s="758"/>
      <c r="M1045" s="758"/>
    </row>
    <row r="1046" spans="1:13" ht="15.75" customHeight="1">
      <c r="A1046" s="1002"/>
      <c r="B1046" s="1003"/>
      <c r="C1046" s="1004"/>
      <c r="D1046" s="758"/>
      <c r="E1046" s="758"/>
      <c r="F1046" s="758"/>
      <c r="G1046" s="758"/>
      <c r="H1046" s="758"/>
      <c r="I1046" s="758"/>
      <c r="J1046" s="758"/>
      <c r="K1046" s="758"/>
      <c r="L1046" s="758"/>
      <c r="M1046" s="758"/>
    </row>
    <row r="1047" spans="1:13" ht="15.75" customHeight="1">
      <c r="A1047" s="1002"/>
      <c r="B1047" s="1003"/>
      <c r="C1047" s="1004"/>
      <c r="D1047" s="758"/>
      <c r="E1047" s="758"/>
      <c r="F1047" s="758"/>
      <c r="G1047" s="758"/>
      <c r="H1047" s="758"/>
      <c r="I1047" s="758"/>
      <c r="J1047" s="758"/>
      <c r="K1047" s="758"/>
      <c r="L1047" s="758"/>
      <c r="M1047" s="758"/>
    </row>
    <row r="1048" spans="1:13" ht="15.75" customHeight="1">
      <c r="A1048" s="1002"/>
      <c r="B1048" s="1003"/>
      <c r="C1048" s="1004"/>
      <c r="D1048" s="758"/>
      <c r="E1048" s="758"/>
      <c r="F1048" s="758"/>
      <c r="G1048" s="758"/>
      <c r="H1048" s="758"/>
      <c r="I1048" s="758"/>
      <c r="J1048" s="758"/>
      <c r="K1048" s="758"/>
      <c r="L1048" s="758"/>
      <c r="M1048" s="758"/>
    </row>
    <row r="1049" spans="1:13" ht="15.75" customHeight="1">
      <c r="A1049" s="1002"/>
      <c r="B1049" s="1003"/>
      <c r="C1049" s="1004"/>
      <c r="D1049" s="758"/>
      <c r="E1049" s="758"/>
      <c r="F1049" s="758"/>
      <c r="G1049" s="758"/>
      <c r="H1049" s="758"/>
      <c r="I1049" s="758"/>
      <c r="J1049" s="758"/>
      <c r="K1049" s="758"/>
      <c r="L1049" s="758"/>
      <c r="M1049" s="758"/>
    </row>
    <row r="1050" spans="1:13" ht="15.75" customHeight="1">
      <c r="A1050" s="1002"/>
      <c r="B1050" s="1003"/>
      <c r="C1050" s="1004"/>
      <c r="D1050" s="758"/>
      <c r="E1050" s="758"/>
      <c r="F1050" s="758"/>
      <c r="G1050" s="758"/>
      <c r="H1050" s="758"/>
      <c r="I1050" s="758"/>
      <c r="J1050" s="758"/>
      <c r="K1050" s="758"/>
      <c r="L1050" s="758"/>
      <c r="M1050" s="758"/>
    </row>
    <row r="1051" spans="1:13" ht="15.75" customHeight="1">
      <c r="A1051" s="1002"/>
      <c r="B1051" s="1003"/>
      <c r="C1051" s="1004"/>
      <c r="D1051" s="758"/>
      <c r="E1051" s="758"/>
      <c r="F1051" s="758"/>
      <c r="G1051" s="758"/>
      <c r="H1051" s="758"/>
      <c r="I1051" s="758"/>
      <c r="J1051" s="758"/>
      <c r="K1051" s="758"/>
      <c r="L1051" s="758"/>
      <c r="M1051" s="758"/>
    </row>
    <row r="1052" spans="1:13" ht="15.75" customHeight="1">
      <c r="A1052" s="1002"/>
      <c r="B1052" s="1003"/>
      <c r="C1052" s="1004"/>
      <c r="D1052" s="758"/>
      <c r="E1052" s="758"/>
      <c r="F1052" s="758"/>
      <c r="G1052" s="758"/>
      <c r="H1052" s="758"/>
      <c r="I1052" s="758"/>
      <c r="J1052" s="758"/>
      <c r="K1052" s="758"/>
      <c r="L1052" s="758"/>
      <c r="M1052" s="758"/>
    </row>
    <row r="1053" spans="1:13" ht="15.75" customHeight="1">
      <c r="A1053" s="1002"/>
      <c r="B1053" s="1003"/>
      <c r="C1053" s="1004"/>
      <c r="D1053" s="758"/>
      <c r="E1053" s="758"/>
      <c r="F1053" s="758"/>
      <c r="G1053" s="758"/>
      <c r="H1053" s="758"/>
      <c r="I1053" s="758"/>
      <c r="J1053" s="758"/>
      <c r="K1053" s="758"/>
      <c r="L1053" s="758"/>
      <c r="M1053" s="758"/>
    </row>
    <row r="1054" spans="1:13" ht="15.75" customHeight="1">
      <c r="A1054" s="1002"/>
      <c r="B1054" s="1003"/>
      <c r="C1054" s="1004"/>
      <c r="D1054" s="758"/>
      <c r="E1054" s="758"/>
      <c r="F1054" s="758"/>
      <c r="G1054" s="758"/>
      <c r="H1054" s="758"/>
      <c r="I1054" s="758"/>
      <c r="J1054" s="758"/>
      <c r="K1054" s="758"/>
      <c r="L1054" s="758"/>
      <c r="M1054" s="758"/>
    </row>
    <row r="1055" spans="1:13" ht="15.75" customHeight="1">
      <c r="A1055" s="1002"/>
      <c r="B1055" s="1003"/>
      <c r="C1055" s="1004"/>
      <c r="D1055" s="758"/>
      <c r="E1055" s="758"/>
      <c r="F1055" s="758"/>
      <c r="G1055" s="758"/>
      <c r="H1055" s="758"/>
      <c r="I1055" s="758"/>
      <c r="J1055" s="758"/>
      <c r="K1055" s="758"/>
      <c r="L1055" s="758"/>
      <c r="M1055" s="758"/>
    </row>
    <row r="1056" spans="1:13" ht="15.75" customHeight="1">
      <c r="A1056" s="1002"/>
      <c r="B1056" s="1003"/>
      <c r="C1056" s="1004"/>
      <c r="D1056" s="758"/>
      <c r="E1056" s="758"/>
      <c r="F1056" s="758"/>
      <c r="G1056" s="758"/>
      <c r="H1056" s="758"/>
      <c r="I1056" s="758"/>
      <c r="J1056" s="758"/>
      <c r="K1056" s="758"/>
      <c r="L1056" s="758"/>
      <c r="M1056" s="758"/>
    </row>
    <row r="1057" spans="1:13" ht="15.75" customHeight="1">
      <c r="A1057" s="1002"/>
      <c r="B1057" s="1003"/>
      <c r="C1057" s="1004"/>
      <c r="D1057" s="758"/>
      <c r="E1057" s="758"/>
      <c r="F1057" s="758"/>
      <c r="G1057" s="758"/>
      <c r="H1057" s="758"/>
      <c r="I1057" s="758"/>
      <c r="J1057" s="758"/>
      <c r="K1057" s="758"/>
      <c r="L1057" s="758"/>
      <c r="M1057" s="758"/>
    </row>
    <row r="1058" spans="1:13" ht="15.75" customHeight="1">
      <c r="A1058" s="1002"/>
      <c r="B1058" s="1003"/>
      <c r="C1058" s="1004"/>
      <c r="D1058" s="758"/>
      <c r="E1058" s="758"/>
      <c r="F1058" s="758"/>
      <c r="G1058" s="758"/>
      <c r="H1058" s="758"/>
      <c r="I1058" s="758"/>
      <c r="J1058" s="758"/>
      <c r="K1058" s="758"/>
      <c r="L1058" s="758"/>
      <c r="M1058" s="758"/>
    </row>
    <row r="1059" spans="1:13" ht="15.75" customHeight="1">
      <c r="A1059" s="1002"/>
      <c r="B1059" s="1003"/>
      <c r="C1059" s="1004"/>
      <c r="D1059" s="758"/>
      <c r="E1059" s="758"/>
      <c r="F1059" s="758"/>
      <c r="G1059" s="758"/>
      <c r="H1059" s="758"/>
      <c r="I1059" s="758"/>
      <c r="J1059" s="758"/>
      <c r="K1059" s="758"/>
      <c r="L1059" s="758"/>
      <c r="M1059" s="758"/>
    </row>
    <row r="1060" spans="1:13" ht="15.75" customHeight="1">
      <c r="A1060" s="1002"/>
      <c r="B1060" s="1003"/>
      <c r="C1060" s="1004"/>
      <c r="D1060" s="758"/>
      <c r="E1060" s="758"/>
      <c r="F1060" s="758"/>
      <c r="G1060" s="758"/>
      <c r="H1060" s="758"/>
      <c r="I1060" s="758"/>
      <c r="J1060" s="758"/>
      <c r="K1060" s="758"/>
      <c r="L1060" s="758"/>
      <c r="M1060" s="758"/>
    </row>
    <row r="1061" spans="1:13" ht="15.75" customHeight="1">
      <c r="A1061" s="1002"/>
      <c r="B1061" s="1003"/>
      <c r="C1061" s="1004"/>
      <c r="D1061" s="758"/>
      <c r="E1061" s="758"/>
      <c r="F1061" s="758"/>
      <c r="G1061" s="758"/>
      <c r="H1061" s="758"/>
      <c r="I1061" s="758"/>
      <c r="J1061" s="758"/>
      <c r="K1061" s="758"/>
      <c r="L1061" s="758"/>
      <c r="M1061" s="758"/>
    </row>
    <row r="1062" spans="1:13" ht="15.75" customHeight="1">
      <c r="A1062" s="1002"/>
      <c r="B1062" s="1003"/>
      <c r="C1062" s="1004"/>
      <c r="D1062" s="758"/>
      <c r="E1062" s="758"/>
      <c r="F1062" s="758"/>
      <c r="G1062" s="758"/>
      <c r="H1062" s="758"/>
      <c r="I1062" s="758"/>
      <c r="J1062" s="758"/>
      <c r="K1062" s="758"/>
      <c r="L1062" s="758"/>
      <c r="M1062" s="758"/>
    </row>
    <row r="1063" spans="1:13" ht="15.75" customHeight="1">
      <c r="A1063" s="1002"/>
      <c r="B1063" s="1003"/>
      <c r="C1063" s="1004"/>
      <c r="D1063" s="758"/>
      <c r="E1063" s="758"/>
      <c r="F1063" s="758"/>
      <c r="G1063" s="758"/>
      <c r="H1063" s="758"/>
      <c r="I1063" s="758"/>
      <c r="J1063" s="758"/>
      <c r="K1063" s="758"/>
      <c r="L1063" s="758"/>
      <c r="M1063" s="758"/>
    </row>
    <row r="1064" spans="1:13" ht="15.75" customHeight="1">
      <c r="A1064" s="1002"/>
      <c r="B1064" s="1003"/>
      <c r="C1064" s="1004"/>
      <c r="D1064" s="758"/>
      <c r="E1064" s="758"/>
      <c r="F1064" s="758"/>
      <c r="G1064" s="758"/>
      <c r="H1064" s="758"/>
      <c r="I1064" s="758"/>
      <c r="J1064" s="758"/>
      <c r="K1064" s="758"/>
      <c r="L1064" s="758"/>
      <c r="M1064" s="758"/>
    </row>
    <row r="1065" spans="1:13" ht="15.75" customHeight="1">
      <c r="A1065" s="1002"/>
      <c r="B1065" s="1003"/>
      <c r="C1065" s="1004"/>
      <c r="D1065" s="758"/>
      <c r="E1065" s="758"/>
      <c r="F1065" s="758"/>
      <c r="G1065" s="758"/>
      <c r="H1065" s="758"/>
      <c r="I1065" s="758"/>
      <c r="J1065" s="758"/>
      <c r="K1065" s="758"/>
      <c r="L1065" s="758"/>
      <c r="M1065" s="758"/>
    </row>
    <row r="1066" spans="1:13" ht="15.75" customHeight="1">
      <c r="A1066" s="1002"/>
      <c r="B1066" s="1003"/>
      <c r="C1066" s="1004"/>
      <c r="D1066" s="758"/>
      <c r="E1066" s="758"/>
      <c r="F1066" s="758"/>
      <c r="G1066" s="758"/>
      <c r="H1066" s="758"/>
      <c r="I1066" s="758"/>
      <c r="J1066" s="758"/>
      <c r="K1066" s="758"/>
      <c r="L1066" s="758"/>
      <c r="M1066" s="758"/>
    </row>
    <row r="1067" spans="1:13" ht="15.75" customHeight="1">
      <c r="A1067" s="1002"/>
      <c r="B1067" s="1003"/>
      <c r="C1067" s="1004"/>
      <c r="D1067" s="758"/>
      <c r="E1067" s="758"/>
      <c r="F1067" s="758"/>
      <c r="G1067" s="758"/>
      <c r="H1067" s="758"/>
      <c r="I1067" s="758"/>
      <c r="J1067" s="758"/>
      <c r="K1067" s="758"/>
      <c r="L1067" s="758"/>
      <c r="M1067" s="758"/>
    </row>
    <row r="1068" spans="1:13" ht="15.75" customHeight="1">
      <c r="A1068" s="1002"/>
      <c r="B1068" s="1003"/>
      <c r="C1068" s="1004"/>
      <c r="D1068" s="758"/>
      <c r="E1068" s="758"/>
      <c r="F1068" s="758"/>
      <c r="G1068" s="758"/>
      <c r="H1068" s="758"/>
      <c r="I1068" s="758"/>
      <c r="J1068" s="758"/>
      <c r="K1068" s="758"/>
      <c r="L1068" s="758"/>
      <c r="M1068" s="758"/>
    </row>
    <row r="1069" spans="1:13" ht="15.75" customHeight="1">
      <c r="A1069" s="1002"/>
      <c r="B1069" s="1003"/>
      <c r="C1069" s="1004"/>
      <c r="D1069" s="758"/>
      <c r="E1069" s="758"/>
      <c r="F1069" s="758"/>
      <c r="G1069" s="758"/>
      <c r="H1069" s="758"/>
      <c r="I1069" s="758"/>
      <c r="J1069" s="758"/>
      <c r="K1069" s="758"/>
      <c r="L1069" s="758"/>
      <c r="M1069" s="758"/>
    </row>
    <row r="1070" spans="1:13" ht="15.75" customHeight="1">
      <c r="A1070" s="1002"/>
      <c r="B1070" s="1003"/>
      <c r="C1070" s="1004"/>
      <c r="D1070" s="758"/>
      <c r="E1070" s="758"/>
      <c r="F1070" s="758"/>
      <c r="G1070" s="758"/>
      <c r="H1070" s="758"/>
      <c r="I1070" s="758"/>
      <c r="J1070" s="758"/>
      <c r="K1070" s="758"/>
      <c r="L1070" s="758"/>
      <c r="M1070" s="758"/>
    </row>
    <row r="1071" spans="1:13" ht="15.75" customHeight="1">
      <c r="A1071" s="1002"/>
      <c r="B1071" s="1003"/>
      <c r="C1071" s="1004"/>
      <c r="D1071" s="758"/>
      <c r="E1071" s="758"/>
      <c r="F1071" s="758"/>
      <c r="G1071" s="758"/>
      <c r="H1071" s="758"/>
      <c r="I1071" s="758"/>
      <c r="J1071" s="758"/>
      <c r="K1071" s="758"/>
      <c r="L1071" s="758"/>
      <c r="M1071" s="758"/>
    </row>
    <row r="1072" spans="1:13" ht="15.75" customHeight="1">
      <c r="A1072" s="1002"/>
      <c r="B1072" s="1003"/>
      <c r="C1072" s="1004"/>
      <c r="D1072" s="758"/>
      <c r="E1072" s="758"/>
      <c r="F1072" s="758"/>
      <c r="G1072" s="758"/>
      <c r="H1072" s="758"/>
      <c r="I1072" s="758"/>
      <c r="J1072" s="758"/>
      <c r="K1072" s="758"/>
      <c r="L1072" s="758"/>
      <c r="M1072" s="758"/>
    </row>
    <row r="1073" spans="1:13" ht="15.75" customHeight="1">
      <c r="A1073" s="1002"/>
      <c r="B1073" s="1003"/>
      <c r="C1073" s="1004"/>
      <c r="D1073" s="758"/>
      <c r="E1073" s="758"/>
      <c r="F1073" s="758"/>
      <c r="G1073" s="758"/>
      <c r="H1073" s="758"/>
      <c r="I1073" s="758"/>
      <c r="J1073" s="758"/>
      <c r="K1073" s="758"/>
      <c r="L1073" s="758"/>
      <c r="M1073" s="758"/>
    </row>
    <row r="1074" spans="1:13" ht="15.75" customHeight="1">
      <c r="A1074" s="1002"/>
      <c r="B1074" s="1003"/>
      <c r="C1074" s="1004"/>
      <c r="D1074" s="758"/>
      <c r="E1074" s="758"/>
      <c r="F1074" s="758"/>
      <c r="G1074" s="758"/>
      <c r="H1074" s="758"/>
      <c r="I1074" s="758"/>
      <c r="J1074" s="758"/>
      <c r="K1074" s="758"/>
      <c r="L1074" s="758"/>
      <c r="M1074" s="758"/>
    </row>
    <row r="1075" spans="1:13" ht="15.75" customHeight="1">
      <c r="A1075" s="1002"/>
      <c r="B1075" s="1003"/>
      <c r="C1075" s="1004"/>
      <c r="D1075" s="758"/>
      <c r="E1075" s="758"/>
      <c r="F1075" s="758"/>
      <c r="G1075" s="758"/>
      <c r="H1075" s="758"/>
      <c r="I1075" s="758"/>
      <c r="J1075" s="758"/>
      <c r="K1075" s="758"/>
      <c r="L1075" s="758"/>
      <c r="M1075" s="758"/>
    </row>
    <row r="1076" spans="1:13" ht="15.75" customHeight="1">
      <c r="A1076" s="1002"/>
      <c r="B1076" s="1003"/>
      <c r="C1076" s="1004"/>
      <c r="D1076" s="758"/>
      <c r="E1076" s="758"/>
      <c r="F1076" s="758"/>
      <c r="G1076" s="758"/>
      <c r="H1076" s="758"/>
      <c r="I1076" s="758"/>
      <c r="J1076" s="758"/>
      <c r="K1076" s="758"/>
      <c r="L1076" s="758"/>
      <c r="M1076" s="758"/>
    </row>
    <row r="1077" spans="1:13" ht="15.75" customHeight="1">
      <c r="A1077" s="1002"/>
      <c r="B1077" s="1003"/>
      <c r="C1077" s="1004"/>
      <c r="D1077" s="758"/>
      <c r="E1077" s="758"/>
      <c r="F1077" s="758"/>
      <c r="G1077" s="758"/>
      <c r="H1077" s="758"/>
      <c r="I1077" s="758"/>
      <c r="J1077" s="758"/>
      <c r="K1077" s="758"/>
      <c r="L1077" s="758"/>
      <c r="M1077" s="758"/>
    </row>
    <row r="1078" spans="1:13" ht="15.75" customHeight="1">
      <c r="A1078" s="1002"/>
      <c r="B1078" s="1003"/>
      <c r="C1078" s="1004"/>
      <c r="D1078" s="758"/>
      <c r="E1078" s="758"/>
      <c r="F1078" s="758"/>
      <c r="G1078" s="758"/>
      <c r="H1078" s="758"/>
      <c r="I1078" s="758"/>
      <c r="J1078" s="758"/>
      <c r="K1078" s="758"/>
      <c r="L1078" s="758"/>
      <c r="M1078" s="758"/>
    </row>
    <row r="1079" spans="1:13" ht="15.75" customHeight="1">
      <c r="A1079" s="1002"/>
      <c r="B1079" s="1003"/>
      <c r="C1079" s="1004"/>
      <c r="D1079" s="758"/>
      <c r="E1079" s="758"/>
      <c r="F1079" s="758"/>
      <c r="G1079" s="758"/>
      <c r="H1079" s="758"/>
      <c r="I1079" s="758"/>
      <c r="J1079" s="758"/>
      <c r="K1079" s="758"/>
      <c r="L1079" s="758"/>
      <c r="M1079" s="758"/>
    </row>
    <row r="1080" spans="1:13" ht="15.75" customHeight="1">
      <c r="A1080" s="1002"/>
      <c r="B1080" s="1003"/>
      <c r="C1080" s="1004"/>
      <c r="D1080" s="758"/>
      <c r="E1080" s="758"/>
      <c r="F1080" s="758"/>
      <c r="G1080" s="758"/>
      <c r="H1080" s="758"/>
      <c r="I1080" s="758"/>
      <c r="J1080" s="758"/>
      <c r="K1080" s="758"/>
      <c r="L1080" s="758"/>
      <c r="M1080" s="758"/>
    </row>
    <row r="1081" spans="1:13" ht="15.75" customHeight="1">
      <c r="A1081" s="1002"/>
      <c r="B1081" s="1003"/>
      <c r="C1081" s="1004"/>
      <c r="D1081" s="758"/>
      <c r="E1081" s="758"/>
      <c r="F1081" s="758"/>
      <c r="G1081" s="758"/>
      <c r="H1081" s="758"/>
      <c r="I1081" s="758"/>
      <c r="J1081" s="758"/>
      <c r="K1081" s="758"/>
      <c r="L1081" s="758"/>
      <c r="M1081" s="758"/>
    </row>
    <row r="1082" spans="1:13" ht="15.75" customHeight="1">
      <c r="A1082" s="1002"/>
      <c r="B1082" s="1003"/>
      <c r="C1082" s="1004"/>
      <c r="D1082" s="758"/>
      <c r="E1082" s="758"/>
      <c r="F1082" s="758"/>
      <c r="G1082" s="758"/>
      <c r="H1082" s="758"/>
      <c r="I1082" s="758"/>
      <c r="J1082" s="758"/>
      <c r="K1082" s="758"/>
      <c r="L1082" s="758"/>
      <c r="M1082" s="758"/>
    </row>
    <row r="1083" spans="1:13" ht="15.75" customHeight="1">
      <c r="A1083" s="1002"/>
      <c r="B1083" s="1003"/>
      <c r="C1083" s="1004"/>
      <c r="D1083" s="758"/>
      <c r="E1083" s="758"/>
      <c r="F1083" s="758"/>
      <c r="G1083" s="758"/>
      <c r="H1083" s="758"/>
      <c r="I1083" s="758"/>
      <c r="J1083" s="758"/>
      <c r="K1083" s="758"/>
      <c r="L1083" s="758"/>
      <c r="M1083" s="758"/>
    </row>
    <row r="1084" spans="1:13" ht="15.75" customHeight="1">
      <c r="A1084" s="1002"/>
      <c r="B1084" s="1003"/>
      <c r="C1084" s="1004"/>
      <c r="D1084" s="758"/>
      <c r="E1084" s="758"/>
      <c r="F1084" s="758"/>
      <c r="G1084" s="758"/>
      <c r="H1084" s="758"/>
      <c r="I1084" s="758"/>
      <c r="J1084" s="758"/>
      <c r="K1084" s="758"/>
      <c r="L1084" s="758"/>
      <c r="M1084" s="758"/>
    </row>
    <row r="1085" spans="1:13" ht="15.75" customHeight="1">
      <c r="A1085" s="1002"/>
      <c r="B1085" s="1003"/>
      <c r="C1085" s="1004"/>
      <c r="D1085" s="758"/>
      <c r="E1085" s="758"/>
      <c r="F1085" s="758"/>
      <c r="G1085" s="758"/>
      <c r="H1085" s="758"/>
      <c r="I1085" s="758"/>
      <c r="J1085" s="758"/>
      <c r="K1085" s="758"/>
      <c r="L1085" s="758"/>
      <c r="M1085" s="758"/>
    </row>
    <row r="1086" spans="1:13" ht="15.75" customHeight="1">
      <c r="A1086" s="1002"/>
      <c r="B1086" s="1003"/>
      <c r="C1086" s="1004"/>
      <c r="D1086" s="758"/>
      <c r="E1086" s="758"/>
      <c r="F1086" s="758"/>
      <c r="G1086" s="758"/>
      <c r="H1086" s="758"/>
      <c r="I1086" s="758"/>
      <c r="J1086" s="758"/>
      <c r="K1086" s="758"/>
      <c r="L1086" s="758"/>
      <c r="M1086" s="758"/>
    </row>
    <row r="1087" spans="1:13" ht="15.75" customHeight="1">
      <c r="A1087" s="1002"/>
      <c r="B1087" s="1003"/>
      <c r="C1087" s="1004"/>
      <c r="D1087" s="758"/>
      <c r="E1087" s="758"/>
      <c r="F1087" s="758"/>
      <c r="G1087" s="758"/>
      <c r="H1087" s="758"/>
      <c r="I1087" s="758"/>
      <c r="J1087" s="758"/>
      <c r="K1087" s="758"/>
      <c r="L1087" s="758"/>
      <c r="M1087" s="758"/>
    </row>
    <row r="1088" spans="1:13" ht="15.75" customHeight="1">
      <c r="A1088" s="1002"/>
      <c r="B1088" s="1003"/>
      <c r="C1088" s="1004"/>
      <c r="D1088" s="758"/>
      <c r="E1088" s="758"/>
      <c r="F1088" s="758"/>
      <c r="G1088" s="758"/>
      <c r="H1088" s="758"/>
      <c r="I1088" s="758"/>
      <c r="J1088" s="758"/>
      <c r="K1088" s="758"/>
      <c r="L1088" s="758"/>
      <c r="M1088" s="758"/>
    </row>
    <row r="1089" spans="1:13" ht="15.75" customHeight="1">
      <c r="A1089" s="1002"/>
      <c r="B1089" s="1003"/>
      <c r="C1089" s="1004"/>
      <c r="D1089" s="758"/>
      <c r="E1089" s="758"/>
      <c r="F1089" s="758"/>
      <c r="G1089" s="758"/>
      <c r="H1089" s="758"/>
      <c r="I1089" s="758"/>
      <c r="J1089" s="758"/>
      <c r="K1089" s="758"/>
      <c r="L1089" s="758"/>
      <c r="M1089" s="758"/>
    </row>
    <row r="1090" spans="1:13" ht="15.75" customHeight="1">
      <c r="A1090" s="1002"/>
      <c r="B1090" s="1003"/>
      <c r="C1090" s="1004"/>
      <c r="D1090" s="758"/>
      <c r="E1090" s="758"/>
      <c r="F1090" s="758"/>
      <c r="G1090" s="758"/>
      <c r="H1090" s="758"/>
      <c r="I1090" s="758"/>
      <c r="J1090" s="758"/>
      <c r="K1090" s="758"/>
      <c r="L1090" s="758"/>
      <c r="M1090" s="758"/>
    </row>
    <row r="1091" spans="1:13" ht="15.75" customHeight="1">
      <c r="A1091" s="1002"/>
      <c r="B1091" s="1003"/>
      <c r="C1091" s="1004"/>
      <c r="D1091" s="758"/>
      <c r="E1091" s="758"/>
      <c r="F1091" s="758"/>
      <c r="G1091" s="758"/>
      <c r="H1091" s="758"/>
      <c r="I1091" s="758"/>
      <c r="J1091" s="758"/>
      <c r="K1091" s="758"/>
      <c r="L1091" s="758"/>
      <c r="M1091" s="758"/>
    </row>
    <row r="1092" spans="1:13" ht="15.75" customHeight="1">
      <c r="A1092" s="1002"/>
      <c r="B1092" s="1003"/>
      <c r="C1092" s="1004"/>
      <c r="D1092" s="758"/>
      <c r="E1092" s="758"/>
      <c r="F1092" s="758"/>
      <c r="G1092" s="758"/>
      <c r="H1092" s="758"/>
      <c r="I1092" s="758"/>
      <c r="J1092" s="758"/>
      <c r="K1092" s="758"/>
      <c r="L1092" s="758"/>
      <c r="M1092" s="758"/>
    </row>
    <row r="1093" spans="1:13" ht="15.75" customHeight="1">
      <c r="A1093" s="1002"/>
      <c r="B1093" s="1003"/>
      <c r="C1093" s="1004"/>
      <c r="D1093" s="758"/>
      <c r="E1093" s="758"/>
      <c r="F1093" s="758"/>
      <c r="G1093" s="758"/>
      <c r="H1093" s="758"/>
      <c r="I1093" s="758"/>
      <c r="J1093" s="758"/>
      <c r="K1093" s="758"/>
      <c r="L1093" s="758"/>
      <c r="M1093" s="758"/>
    </row>
    <row r="1094" spans="1:13" ht="15.75" customHeight="1">
      <c r="A1094" s="1002"/>
      <c r="B1094" s="1003"/>
      <c r="C1094" s="1004"/>
      <c r="D1094" s="758"/>
      <c r="E1094" s="758"/>
      <c r="F1094" s="758"/>
      <c r="G1094" s="758"/>
      <c r="H1094" s="758"/>
      <c r="I1094" s="758"/>
      <c r="J1094" s="758"/>
      <c r="K1094" s="758"/>
      <c r="L1094" s="758"/>
      <c r="M1094" s="758"/>
    </row>
    <row r="1095" spans="1:13" ht="15.75" customHeight="1">
      <c r="A1095" s="1002"/>
      <c r="B1095" s="1003"/>
      <c r="C1095" s="1004"/>
      <c r="D1095" s="758"/>
      <c r="E1095" s="758"/>
      <c r="F1095" s="758"/>
      <c r="G1095" s="758"/>
      <c r="H1095" s="758"/>
      <c r="I1095" s="758"/>
      <c r="J1095" s="758"/>
      <c r="K1095" s="758"/>
      <c r="L1095" s="758"/>
      <c r="M1095" s="758"/>
    </row>
    <row r="1096" spans="1:13" ht="15.75" customHeight="1">
      <c r="A1096" s="1002"/>
      <c r="B1096" s="1003"/>
      <c r="C1096" s="1004"/>
      <c r="D1096" s="758"/>
      <c r="E1096" s="758"/>
      <c r="F1096" s="758"/>
      <c r="G1096" s="758"/>
      <c r="H1096" s="758"/>
      <c r="I1096" s="758"/>
      <c r="J1096" s="758"/>
      <c r="K1096" s="758"/>
      <c r="L1096" s="758"/>
      <c r="M1096" s="758"/>
    </row>
    <row r="1097" spans="1:13" ht="15.75" customHeight="1">
      <c r="A1097" s="1002"/>
      <c r="B1097" s="1003"/>
      <c r="C1097" s="1004"/>
      <c r="D1097" s="758"/>
      <c r="E1097" s="758"/>
      <c r="F1097" s="758"/>
      <c r="G1097" s="758"/>
      <c r="H1097" s="758"/>
      <c r="I1097" s="758"/>
      <c r="J1097" s="758"/>
      <c r="K1097" s="758"/>
      <c r="L1097" s="758"/>
      <c r="M1097" s="758"/>
    </row>
    <row r="1098" spans="1:13" ht="15.75" customHeight="1">
      <c r="A1098" s="1002"/>
      <c r="B1098" s="1003"/>
      <c r="C1098" s="1004"/>
      <c r="D1098" s="758"/>
      <c r="E1098" s="758"/>
      <c r="F1098" s="758"/>
      <c r="G1098" s="758"/>
      <c r="H1098" s="758"/>
      <c r="I1098" s="758"/>
      <c r="J1098" s="758"/>
      <c r="K1098" s="758"/>
      <c r="L1098" s="758"/>
      <c r="M1098" s="758"/>
    </row>
    <row r="1099" spans="1:13" ht="15.75" customHeight="1">
      <c r="A1099" s="1002"/>
      <c r="B1099" s="1003"/>
      <c r="C1099" s="1004"/>
      <c r="D1099" s="758"/>
      <c r="E1099" s="758"/>
      <c r="F1099" s="758"/>
      <c r="G1099" s="758"/>
      <c r="H1099" s="758"/>
      <c r="I1099" s="758"/>
      <c r="J1099" s="758"/>
      <c r="K1099" s="758"/>
      <c r="L1099" s="758"/>
      <c r="M1099" s="758"/>
    </row>
    <row r="1100" spans="1:13" ht="15.75" customHeight="1">
      <c r="A1100" s="1002"/>
      <c r="B1100" s="1003"/>
      <c r="C1100" s="1004"/>
      <c r="D1100" s="758"/>
      <c r="E1100" s="758"/>
      <c r="F1100" s="758"/>
      <c r="G1100" s="758"/>
      <c r="H1100" s="758"/>
      <c r="I1100" s="758"/>
      <c r="J1100" s="758"/>
      <c r="K1100" s="758"/>
      <c r="L1100" s="758"/>
      <c r="M1100" s="758"/>
    </row>
    <row r="1101" spans="1:13" ht="15.75" customHeight="1">
      <c r="A1101" s="1002"/>
      <c r="B1101" s="1003"/>
      <c r="C1101" s="1004"/>
      <c r="D1101" s="758"/>
      <c r="E1101" s="758"/>
      <c r="F1101" s="758"/>
      <c r="G1101" s="758"/>
      <c r="H1101" s="758"/>
      <c r="I1101" s="758"/>
      <c r="J1101" s="758"/>
      <c r="K1101" s="758"/>
      <c r="L1101" s="758"/>
      <c r="M1101" s="758"/>
    </row>
    <row r="1102" spans="1:13" ht="15.75" customHeight="1">
      <c r="A1102" s="1002"/>
      <c r="B1102" s="1003"/>
      <c r="C1102" s="1004"/>
      <c r="D1102" s="758"/>
      <c r="E1102" s="758"/>
      <c r="F1102" s="758"/>
      <c r="G1102" s="758"/>
      <c r="H1102" s="758"/>
      <c r="I1102" s="758"/>
      <c r="J1102" s="758"/>
      <c r="K1102" s="758"/>
      <c r="L1102" s="758"/>
      <c r="M1102" s="758"/>
    </row>
    <row r="1103" spans="1:13" ht="15.75" customHeight="1">
      <c r="A1103" s="1002"/>
      <c r="B1103" s="1003"/>
      <c r="C1103" s="1004"/>
      <c r="D1103" s="758"/>
      <c r="E1103" s="758"/>
      <c r="F1103" s="758"/>
      <c r="G1103" s="758"/>
      <c r="H1103" s="758"/>
      <c r="I1103" s="758"/>
      <c r="J1103" s="758"/>
      <c r="K1103" s="758"/>
      <c r="L1103" s="758"/>
      <c r="M1103" s="758"/>
    </row>
    <row r="1104" spans="1:13" ht="15.75" customHeight="1">
      <c r="A1104" s="1002"/>
      <c r="B1104" s="1003"/>
      <c r="C1104" s="1004"/>
      <c r="D1104" s="758"/>
      <c r="E1104" s="758"/>
      <c r="F1104" s="758"/>
      <c r="G1104" s="758"/>
      <c r="H1104" s="758"/>
      <c r="I1104" s="758"/>
      <c r="J1104" s="758"/>
      <c r="K1104" s="758"/>
      <c r="L1104" s="758"/>
      <c r="M1104" s="758"/>
    </row>
    <row r="1105" spans="1:13" ht="15.75" customHeight="1">
      <c r="A1105" s="1002"/>
      <c r="B1105" s="1003"/>
      <c r="C1105" s="1004"/>
      <c r="D1105" s="758"/>
      <c r="E1105" s="758"/>
      <c r="F1105" s="758"/>
      <c r="G1105" s="758"/>
      <c r="H1105" s="758"/>
      <c r="I1105" s="758"/>
      <c r="J1105" s="758"/>
      <c r="K1105" s="758"/>
      <c r="L1105" s="758"/>
      <c r="M1105" s="758"/>
    </row>
    <row r="1106" spans="1:13" ht="15.75" customHeight="1">
      <c r="A1106" s="1002"/>
      <c r="B1106" s="1003"/>
      <c r="C1106" s="1004"/>
      <c r="D1106" s="758"/>
      <c r="E1106" s="758"/>
      <c r="F1106" s="758"/>
      <c r="G1106" s="758"/>
      <c r="H1106" s="758"/>
      <c r="I1106" s="758"/>
      <c r="J1106" s="758"/>
      <c r="K1106" s="758"/>
      <c r="L1106" s="758"/>
      <c r="M1106" s="758"/>
    </row>
    <row r="1107" spans="1:13" ht="15.75" customHeight="1">
      <c r="A1107" s="1002"/>
      <c r="B1107" s="1003"/>
      <c r="C1107" s="1004"/>
      <c r="D1107" s="758"/>
      <c r="E1107" s="758"/>
      <c r="F1107" s="758"/>
      <c r="G1107" s="758"/>
      <c r="H1107" s="758"/>
      <c r="I1107" s="758"/>
      <c r="J1107" s="758"/>
      <c r="K1107" s="758"/>
      <c r="L1107" s="758"/>
      <c r="M1107" s="758"/>
    </row>
    <row r="1108" spans="1:13" ht="15.75" customHeight="1">
      <c r="A1108" s="1002"/>
      <c r="B1108" s="1003"/>
      <c r="C1108" s="1004"/>
      <c r="D1108" s="758"/>
      <c r="E1108" s="758"/>
      <c r="F1108" s="758"/>
      <c r="G1108" s="758"/>
      <c r="H1108" s="758"/>
      <c r="I1108" s="758"/>
      <c r="J1108" s="758"/>
      <c r="K1108" s="758"/>
      <c r="L1108" s="758"/>
      <c r="M1108" s="758"/>
    </row>
    <row r="1109" spans="1:13" ht="15.75" customHeight="1">
      <c r="A1109" s="1002"/>
      <c r="B1109" s="1003"/>
      <c r="C1109" s="1004"/>
      <c r="D1109" s="758"/>
      <c r="E1109" s="758"/>
      <c r="F1109" s="758"/>
      <c r="G1109" s="758"/>
      <c r="H1109" s="758"/>
      <c r="I1109" s="758"/>
      <c r="J1109" s="758"/>
      <c r="K1109" s="758"/>
      <c r="L1109" s="758"/>
      <c r="M1109" s="758"/>
    </row>
    <row r="1110" spans="1:13" ht="15.75" customHeight="1">
      <c r="A1110" s="1002"/>
      <c r="B1110" s="1003"/>
      <c r="C1110" s="1004"/>
      <c r="D1110" s="758"/>
      <c r="E1110" s="758"/>
      <c r="F1110" s="758"/>
      <c r="G1110" s="758"/>
      <c r="H1110" s="758"/>
      <c r="I1110" s="758"/>
      <c r="J1110" s="758"/>
      <c r="K1110" s="758"/>
      <c r="L1110" s="758"/>
      <c r="M1110" s="758"/>
    </row>
    <row r="1111" spans="1:13" ht="15.75" customHeight="1">
      <c r="A1111" s="1002"/>
      <c r="B1111" s="1003"/>
      <c r="C1111" s="1004"/>
      <c r="D1111" s="758"/>
      <c r="E1111" s="758"/>
      <c r="F1111" s="758"/>
      <c r="G1111" s="758"/>
      <c r="H1111" s="758"/>
      <c r="I1111" s="758"/>
      <c r="J1111" s="758"/>
      <c r="K1111" s="758"/>
      <c r="L1111" s="758"/>
      <c r="M1111" s="758"/>
    </row>
    <row r="1112" spans="1:13" ht="15.75" customHeight="1">
      <c r="A1112" s="1002"/>
      <c r="B1112" s="1003"/>
      <c r="C1112" s="1004"/>
      <c r="D1112" s="758"/>
      <c r="E1112" s="758"/>
      <c r="F1112" s="758"/>
      <c r="G1112" s="758"/>
      <c r="H1112" s="758"/>
      <c r="I1112" s="758"/>
      <c r="J1112" s="758"/>
      <c r="K1112" s="758"/>
      <c r="L1112" s="758"/>
      <c r="M1112" s="758"/>
    </row>
    <row r="1113" spans="1:13" ht="15.75" customHeight="1">
      <c r="A1113" s="1002"/>
      <c r="B1113" s="1003"/>
      <c r="C1113" s="1004"/>
      <c r="D1113" s="758"/>
      <c r="E1113" s="758"/>
      <c r="F1113" s="758"/>
      <c r="G1113" s="758"/>
      <c r="H1113" s="758"/>
      <c r="I1113" s="758"/>
      <c r="J1113" s="758"/>
      <c r="K1113" s="758"/>
      <c r="L1113" s="758"/>
      <c r="M1113" s="758"/>
    </row>
    <row r="1114" spans="1:13" ht="15.75" customHeight="1">
      <c r="A1114" s="1002"/>
      <c r="B1114" s="1003"/>
      <c r="C1114" s="1004"/>
      <c r="D1114" s="758"/>
      <c r="E1114" s="758"/>
      <c r="F1114" s="758"/>
      <c r="G1114" s="758"/>
      <c r="H1114" s="758"/>
      <c r="I1114" s="758"/>
      <c r="J1114" s="758"/>
      <c r="K1114" s="758"/>
      <c r="L1114" s="758"/>
      <c r="M1114" s="758"/>
    </row>
    <row r="1115" spans="1:13" ht="15.75" customHeight="1">
      <c r="A1115" s="1002"/>
      <c r="B1115" s="1003"/>
      <c r="C1115" s="1004"/>
      <c r="D1115" s="758"/>
      <c r="E1115" s="758"/>
      <c r="F1115" s="758"/>
      <c r="G1115" s="758"/>
      <c r="H1115" s="758"/>
      <c r="I1115" s="758"/>
      <c r="J1115" s="758"/>
      <c r="K1115" s="758"/>
      <c r="L1115" s="758"/>
      <c r="M1115" s="758"/>
    </row>
    <row r="1116" spans="1:13" ht="15.75" customHeight="1">
      <c r="A1116" s="1002"/>
      <c r="B1116" s="1003"/>
      <c r="C1116" s="1004"/>
      <c r="D1116" s="758"/>
      <c r="E1116" s="758"/>
      <c r="F1116" s="758"/>
      <c r="G1116" s="758"/>
      <c r="H1116" s="758"/>
      <c r="I1116" s="758"/>
      <c r="J1116" s="758"/>
      <c r="K1116" s="758"/>
      <c r="L1116" s="758"/>
      <c r="M1116" s="758"/>
    </row>
    <row r="1117" spans="1:13" ht="15.75" customHeight="1">
      <c r="A1117" s="1002"/>
      <c r="B1117" s="1003"/>
      <c r="C1117" s="1004"/>
      <c r="D1117" s="758"/>
      <c r="E1117" s="758"/>
      <c r="F1117" s="758"/>
      <c r="G1117" s="758"/>
      <c r="H1117" s="758"/>
      <c r="I1117" s="758"/>
      <c r="J1117" s="758"/>
      <c r="K1117" s="758"/>
      <c r="L1117" s="758"/>
      <c r="M1117" s="758"/>
    </row>
    <row r="1118" spans="1:13" ht="15.75" customHeight="1">
      <c r="A1118" s="1002"/>
      <c r="B1118" s="1003"/>
      <c r="C1118" s="1004"/>
      <c r="D1118" s="758"/>
      <c r="E1118" s="758"/>
      <c r="F1118" s="758"/>
      <c r="G1118" s="758"/>
      <c r="H1118" s="758"/>
      <c r="I1118" s="758"/>
      <c r="J1118" s="758"/>
      <c r="K1118" s="758"/>
      <c r="L1118" s="758"/>
      <c r="M1118" s="758"/>
    </row>
    <row r="1119" spans="1:13" ht="15.75" customHeight="1">
      <c r="A1119" s="1002"/>
      <c r="B1119" s="1003"/>
      <c r="C1119" s="1004"/>
      <c r="D1119" s="758"/>
      <c r="E1119" s="758"/>
      <c r="F1119" s="758"/>
      <c r="G1119" s="758"/>
      <c r="H1119" s="758"/>
      <c r="I1119" s="758"/>
      <c r="J1119" s="758"/>
      <c r="K1119" s="758"/>
      <c r="L1119" s="758"/>
      <c r="M1119" s="758"/>
    </row>
    <row r="1120" spans="1:13" ht="15.75" customHeight="1">
      <c r="A1120" s="1002"/>
      <c r="B1120" s="1003"/>
      <c r="C1120" s="1004"/>
      <c r="D1120" s="758"/>
      <c r="E1120" s="758"/>
      <c r="F1120" s="758"/>
      <c r="G1120" s="758"/>
      <c r="H1120" s="758"/>
      <c r="I1120" s="758"/>
      <c r="J1120" s="758"/>
      <c r="K1120" s="758"/>
      <c r="L1120" s="758"/>
      <c r="M1120" s="758"/>
    </row>
    <row r="1121" spans="1:13" ht="15.75" customHeight="1">
      <c r="A1121" s="1002"/>
      <c r="B1121" s="1003"/>
      <c r="C1121" s="1004"/>
      <c r="D1121" s="758"/>
      <c r="E1121" s="758"/>
      <c r="F1121" s="758"/>
      <c r="G1121" s="758"/>
      <c r="H1121" s="758"/>
      <c r="I1121" s="758"/>
      <c r="J1121" s="758"/>
      <c r="K1121" s="758"/>
      <c r="L1121" s="758"/>
      <c r="M1121" s="758"/>
    </row>
    <row r="1122" spans="1:13" ht="15.75" customHeight="1">
      <c r="A1122" s="1002"/>
      <c r="B1122" s="1003"/>
      <c r="C1122" s="1004"/>
      <c r="D1122" s="758"/>
      <c r="E1122" s="758"/>
      <c r="F1122" s="758"/>
      <c r="G1122" s="758"/>
      <c r="H1122" s="758"/>
      <c r="I1122" s="758"/>
      <c r="J1122" s="758"/>
      <c r="K1122" s="758"/>
      <c r="L1122" s="758"/>
      <c r="M1122" s="758"/>
    </row>
    <row r="1123" spans="1:13" ht="15.75" customHeight="1">
      <c r="A1123" s="1002"/>
      <c r="B1123" s="1003"/>
      <c r="C1123" s="1004"/>
      <c r="D1123" s="758"/>
      <c r="E1123" s="758"/>
      <c r="F1123" s="758"/>
      <c r="G1123" s="758"/>
      <c r="H1123" s="758"/>
      <c r="I1123" s="758"/>
      <c r="J1123" s="758"/>
      <c r="K1123" s="758"/>
      <c r="L1123" s="758"/>
      <c r="M1123" s="758"/>
    </row>
    <row r="1124" spans="1:13" ht="15.75" customHeight="1">
      <c r="A1124" s="1002"/>
      <c r="B1124" s="1003"/>
      <c r="C1124" s="1004"/>
      <c r="D1124" s="758"/>
      <c r="E1124" s="758"/>
      <c r="F1124" s="758"/>
      <c r="G1124" s="758"/>
      <c r="H1124" s="758"/>
      <c r="I1124" s="758"/>
      <c r="J1124" s="758"/>
      <c r="K1124" s="758"/>
      <c r="L1124" s="758"/>
      <c r="M1124" s="758"/>
    </row>
    <row r="1125" spans="1:13" ht="15.75" customHeight="1">
      <c r="A1125" s="1002"/>
      <c r="B1125" s="1003"/>
      <c r="C1125" s="1004"/>
      <c r="D1125" s="758"/>
      <c r="E1125" s="758"/>
      <c r="F1125" s="758"/>
      <c r="G1125" s="758"/>
      <c r="H1125" s="758"/>
      <c r="I1125" s="758"/>
      <c r="J1125" s="758"/>
      <c r="K1125" s="758"/>
      <c r="L1125" s="758"/>
      <c r="M1125" s="758"/>
    </row>
    <row r="1126" spans="1:13" ht="15.75" customHeight="1">
      <c r="A1126" s="1016"/>
      <c r="B1126" s="1017"/>
      <c r="C1126" s="1018"/>
      <c r="D1126" s="1019"/>
      <c r="E1126" s="1019"/>
      <c r="F1126" s="1019"/>
      <c r="G1126" s="1019"/>
      <c r="H1126" s="1019"/>
      <c r="I1126" s="1019"/>
      <c r="J1126" s="1019"/>
      <c r="K1126" s="1019"/>
      <c r="L1126" s="1019"/>
      <c r="M1126" s="1019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18"/>
  <sheetViews>
    <sheetView workbookViewId="0">
      <selection activeCell="C22" sqref="A1:XFD1048576"/>
    </sheetView>
  </sheetViews>
  <sheetFormatPr defaultColWidth="14.42578125" defaultRowHeight="15" customHeight="1"/>
  <cols>
    <col min="4" max="4" width="15" customWidth="1"/>
    <col min="5" max="5" width="20.5703125" customWidth="1"/>
    <col min="6" max="6" width="16" customWidth="1"/>
  </cols>
  <sheetData>
    <row r="1" spans="1:11">
      <c r="A1" s="1020"/>
      <c r="B1" s="1021"/>
      <c r="C1" s="1021"/>
      <c r="D1" s="945"/>
      <c r="E1" s="945"/>
      <c r="F1" s="945"/>
      <c r="G1" s="945"/>
      <c r="H1" s="945"/>
      <c r="I1" s="945"/>
      <c r="J1" s="945"/>
      <c r="K1" s="945"/>
    </row>
    <row r="2" spans="1:11">
      <c r="A2" s="1022"/>
      <c r="B2" s="706"/>
      <c r="C2" s="706"/>
      <c r="D2" s="706"/>
      <c r="E2" s="706"/>
      <c r="F2" s="706"/>
      <c r="G2" s="706"/>
      <c r="H2" s="706"/>
      <c r="I2" s="706"/>
      <c r="J2" s="706"/>
      <c r="K2" s="706"/>
    </row>
    <row r="3" spans="1:11">
      <c r="A3" s="939"/>
      <c r="B3" s="752"/>
      <c r="C3" s="1029"/>
      <c r="D3" s="747"/>
      <c r="E3" s="747"/>
      <c r="F3" s="747"/>
      <c r="G3" s="747"/>
      <c r="H3" s="747"/>
      <c r="I3" s="747"/>
      <c r="J3" s="710"/>
      <c r="K3" s="747"/>
    </row>
    <row r="4" spans="1:11">
      <c r="A4" s="939"/>
      <c r="B4" s="752"/>
      <c r="C4" s="1029"/>
      <c r="D4" s="747"/>
      <c r="E4" s="747"/>
      <c r="F4" s="747"/>
      <c r="G4" s="747"/>
      <c r="H4" s="747"/>
      <c r="I4" s="747"/>
      <c r="J4" s="710"/>
      <c r="K4" s="747"/>
    </row>
    <row r="5" spans="1:11">
      <c r="A5" s="939"/>
      <c r="B5" s="752"/>
      <c r="C5" s="1029"/>
      <c r="D5" s="747"/>
      <c r="E5" s="747"/>
      <c r="F5" s="747"/>
      <c r="G5" s="747"/>
      <c r="H5" s="747"/>
      <c r="I5" s="747"/>
      <c r="J5" s="710"/>
      <c r="K5" s="747"/>
    </row>
    <row r="6" spans="1:11">
      <c r="A6" s="939"/>
      <c r="B6" s="752"/>
      <c r="C6" s="1029"/>
      <c r="D6" s="747"/>
      <c r="E6" s="747"/>
      <c r="F6" s="747"/>
      <c r="G6" s="747"/>
      <c r="H6" s="747"/>
      <c r="I6" s="747"/>
      <c r="J6" s="710"/>
      <c r="K6" s="747"/>
    </row>
    <row r="7" spans="1:11">
      <c r="A7" s="939"/>
      <c r="B7" s="752"/>
      <c r="C7" s="1029"/>
      <c r="D7" s="747"/>
      <c r="E7" s="747"/>
      <c r="F7" s="747"/>
      <c r="G7" s="747"/>
      <c r="H7" s="747"/>
      <c r="I7" s="747"/>
      <c r="J7" s="710"/>
      <c r="K7" s="747"/>
    </row>
    <row r="8" spans="1:11">
      <c r="A8" s="939"/>
      <c r="B8" s="752"/>
      <c r="C8" s="1029"/>
      <c r="D8" s="747"/>
      <c r="E8" s="747"/>
      <c r="F8" s="747"/>
      <c r="G8" s="747"/>
      <c r="H8" s="747"/>
      <c r="I8" s="747"/>
      <c r="J8" s="710"/>
      <c r="K8" s="747"/>
    </row>
    <row r="9" spans="1:11">
      <c r="A9" s="939"/>
      <c r="B9" s="752"/>
      <c r="C9" s="1029"/>
      <c r="D9" s="747"/>
      <c r="E9" s="747"/>
      <c r="F9" s="747"/>
      <c r="G9" s="747"/>
      <c r="H9" s="747"/>
      <c r="I9" s="747"/>
      <c r="J9" s="710"/>
      <c r="K9" s="747"/>
    </row>
    <row r="10" spans="1:11">
      <c r="A10" s="939"/>
      <c r="B10" s="752"/>
      <c r="C10" s="1029"/>
      <c r="D10" s="747"/>
      <c r="E10" s="747"/>
      <c r="F10" s="747"/>
      <c r="G10" s="747"/>
      <c r="H10" s="747"/>
      <c r="I10" s="747"/>
      <c r="J10" s="710"/>
      <c r="K10" s="747"/>
    </row>
    <row r="11" spans="1:11">
      <c r="A11" s="964"/>
    </row>
    <row r="12" spans="1:11">
      <c r="A12" s="143"/>
      <c r="B12" s="966"/>
      <c r="D12" s="143"/>
      <c r="E12" s="143"/>
      <c r="F12" s="965"/>
      <c r="G12" s="143"/>
    </row>
    <row r="13" spans="1:11">
      <c r="A13" s="143"/>
      <c r="B13" s="143"/>
      <c r="D13" s="143"/>
      <c r="E13" s="143"/>
      <c r="F13" s="965"/>
      <c r="G13" s="143"/>
    </row>
    <row r="14" spans="1:11">
      <c r="A14" s="143"/>
      <c r="B14" s="143"/>
      <c r="D14" s="143"/>
      <c r="E14" s="143"/>
      <c r="F14" s="965"/>
      <c r="G14" s="143"/>
    </row>
    <row r="15" spans="1:11">
      <c r="A15" s="143"/>
      <c r="B15" s="143"/>
      <c r="D15" s="143"/>
      <c r="E15" s="143"/>
      <c r="F15" s="965"/>
      <c r="G15" s="143"/>
    </row>
    <row r="16" spans="1:11">
      <c r="A16" s="143"/>
      <c r="B16" s="143"/>
      <c r="D16" s="143"/>
      <c r="E16" s="143"/>
      <c r="F16" s="965"/>
      <c r="G16" s="143"/>
    </row>
    <row r="17" spans="1:7">
      <c r="A17" s="143"/>
      <c r="B17" s="143"/>
      <c r="D17" s="143"/>
      <c r="E17" s="143"/>
      <c r="F17" s="965"/>
      <c r="G17" s="143"/>
    </row>
    <row r="18" spans="1:7">
      <c r="A18" s="143"/>
      <c r="B18" s="143"/>
      <c r="D18" s="143"/>
      <c r="E18" s="143"/>
      <c r="F18" s="965"/>
      <c r="G18" s="143"/>
    </row>
    <row r="19" spans="1:7">
      <c r="A19" s="143"/>
    </row>
    <row r="20" spans="1:7">
      <c r="A20" s="143"/>
    </row>
    <row r="21" spans="1:7">
      <c r="A21" s="143"/>
    </row>
    <row r="22" spans="1:7">
      <c r="A22" s="143"/>
    </row>
    <row r="23" spans="1:7">
      <c r="A23" s="143"/>
    </row>
    <row r="24" spans="1:7">
      <c r="A24" s="143"/>
    </row>
    <row r="25" spans="1:7">
      <c r="A25" s="143"/>
    </row>
    <row r="26" spans="1:7">
      <c r="A26" s="964"/>
    </row>
    <row r="27" spans="1:7">
      <c r="A27" s="143"/>
      <c r="B27" s="143"/>
      <c r="D27" s="143"/>
      <c r="E27" s="143"/>
      <c r="F27" s="965"/>
      <c r="G27" s="143"/>
    </row>
    <row r="28" spans="1:7">
      <c r="A28" s="143"/>
      <c r="B28" s="143"/>
      <c r="D28" s="143"/>
      <c r="E28" s="143"/>
      <c r="F28" s="965"/>
      <c r="G28" s="143"/>
    </row>
    <row r="29" spans="1:7">
      <c r="A29" s="143"/>
      <c r="B29" s="143"/>
      <c r="D29" s="143"/>
      <c r="E29" s="143"/>
      <c r="F29" s="965"/>
      <c r="G29" s="143"/>
    </row>
    <row r="30" spans="1:7">
      <c r="A30" s="143"/>
      <c r="B30" s="143"/>
      <c r="C30" s="143"/>
      <c r="D30" s="143"/>
      <c r="E30" s="143"/>
      <c r="F30" s="965"/>
      <c r="G30" s="143"/>
    </row>
    <row r="31" spans="1:7">
      <c r="A31" s="143"/>
      <c r="B31" s="143"/>
      <c r="C31" s="143"/>
      <c r="D31" s="143"/>
      <c r="E31" s="143"/>
      <c r="F31" s="965"/>
      <c r="G31" s="143"/>
    </row>
    <row r="32" spans="1:7">
      <c r="A32" s="143"/>
    </row>
    <row r="33" spans="1:7">
      <c r="A33" s="143"/>
    </row>
    <row r="34" spans="1:7">
      <c r="A34" s="143"/>
    </row>
    <row r="35" spans="1:7">
      <c r="A35" s="143"/>
    </row>
    <row r="36" spans="1:7">
      <c r="A36" s="143"/>
    </row>
    <row r="37" spans="1:7">
      <c r="A37" s="143"/>
    </row>
    <row r="38" spans="1:7">
      <c r="A38" s="143"/>
    </row>
    <row r="39" spans="1:7">
      <c r="A39" s="143"/>
    </row>
    <row r="40" spans="1:7">
      <c r="A40" s="143"/>
    </row>
    <row r="41" spans="1:7">
      <c r="A41" s="964"/>
    </row>
    <row r="42" spans="1:7">
      <c r="A42" s="143"/>
      <c r="B42" s="143"/>
      <c r="D42" s="143"/>
      <c r="E42" s="143"/>
      <c r="G42" s="143"/>
    </row>
    <row r="43" spans="1:7">
      <c r="A43" s="143"/>
      <c r="B43" s="143"/>
      <c r="C43" s="143"/>
      <c r="D43" s="143"/>
      <c r="E43" s="143"/>
      <c r="G43" s="143"/>
    </row>
    <row r="44" spans="1:7">
      <c r="A44" s="143"/>
      <c r="B44" s="143"/>
      <c r="C44" s="143"/>
      <c r="D44" s="143"/>
      <c r="E44" s="143"/>
      <c r="G44" s="143"/>
    </row>
    <row r="45" spans="1:7">
      <c r="A45" s="143"/>
      <c r="B45" s="143"/>
      <c r="C45" s="143"/>
      <c r="D45" s="143"/>
      <c r="E45" s="143"/>
      <c r="G45" s="143"/>
    </row>
    <row r="46" spans="1:7">
      <c r="A46" s="143"/>
      <c r="B46" s="143"/>
      <c r="C46" s="143"/>
      <c r="D46" s="143"/>
      <c r="E46" s="143"/>
      <c r="G46" s="143"/>
    </row>
    <row r="47" spans="1:7">
      <c r="A47" s="143"/>
    </row>
    <row r="48" spans="1:7">
      <c r="A48" s="143"/>
    </row>
    <row r="49" spans="1:7">
      <c r="A49" s="143"/>
    </row>
    <row r="50" spans="1:7">
      <c r="A50" s="143"/>
    </row>
    <row r="51" spans="1:7">
      <c r="A51" s="143"/>
    </row>
    <row r="52" spans="1:7">
      <c r="A52" s="143"/>
    </row>
    <row r="53" spans="1:7">
      <c r="A53" s="143"/>
    </row>
    <row r="54" spans="1:7">
      <c r="A54" s="143"/>
    </row>
    <row r="55" spans="1:7">
      <c r="A55" s="143"/>
    </row>
    <row r="56" spans="1:7">
      <c r="A56" s="964"/>
    </row>
    <row r="57" spans="1:7">
      <c r="A57" s="143"/>
      <c r="B57" s="143"/>
      <c r="C57" s="143"/>
      <c r="D57" s="143"/>
      <c r="E57" s="143"/>
      <c r="G57" s="143"/>
    </row>
    <row r="58" spans="1:7">
      <c r="A58" s="143"/>
      <c r="B58" s="143"/>
      <c r="D58" s="143"/>
      <c r="E58" s="143"/>
      <c r="F58" s="965"/>
      <c r="G58" s="143"/>
    </row>
    <row r="59" spans="1:7">
      <c r="A59" s="143"/>
      <c r="B59" s="143"/>
      <c r="D59" s="143"/>
      <c r="E59" s="143"/>
      <c r="G59" s="143"/>
    </row>
    <row r="60" spans="1:7">
      <c r="A60" s="143"/>
      <c r="B60" s="143"/>
      <c r="D60" s="143"/>
      <c r="E60" s="143"/>
      <c r="G60" s="143"/>
    </row>
    <row r="61" spans="1:7">
      <c r="A61" s="143"/>
    </row>
    <row r="62" spans="1:7">
      <c r="A62" s="143"/>
      <c r="G62" s="143"/>
    </row>
    <row r="63" spans="1:7">
      <c r="A63" s="143"/>
    </row>
    <row r="64" spans="1:7">
      <c r="A64" s="143"/>
    </row>
    <row r="65" spans="1:7">
      <c r="A65" s="143"/>
    </row>
    <row r="66" spans="1:7">
      <c r="A66" s="143"/>
    </row>
    <row r="67" spans="1:7">
      <c r="A67" s="143"/>
    </row>
    <row r="68" spans="1:7">
      <c r="A68" s="143"/>
    </row>
    <row r="69" spans="1:7">
      <c r="A69" s="143"/>
    </row>
    <row r="70" spans="1:7">
      <c r="A70" s="143"/>
    </row>
    <row r="71" spans="1:7">
      <c r="A71" s="964"/>
    </row>
    <row r="72" spans="1:7">
      <c r="A72" s="143"/>
      <c r="B72" s="143"/>
      <c r="D72" s="143"/>
      <c r="E72" s="143"/>
      <c r="F72" s="965"/>
      <c r="G72" s="143"/>
    </row>
    <row r="73" spans="1:7">
      <c r="A73" s="143"/>
      <c r="B73" s="143"/>
      <c r="D73" s="143"/>
      <c r="E73" s="143"/>
      <c r="F73" s="965"/>
      <c r="G73" s="143"/>
    </row>
    <row r="75" spans="1:7">
      <c r="A75" s="143"/>
    </row>
    <row r="76" spans="1:7">
      <c r="A76" s="143"/>
    </row>
    <row r="77" spans="1:7">
      <c r="A77" s="143"/>
    </row>
    <row r="78" spans="1:7">
      <c r="A78" s="143"/>
    </row>
    <row r="79" spans="1:7">
      <c r="A79" s="143"/>
    </row>
    <row r="80" spans="1:7">
      <c r="A80" s="143"/>
    </row>
    <row r="81" spans="1:1">
      <c r="A81" s="143"/>
    </row>
    <row r="82" spans="1:1">
      <c r="A82" s="143"/>
    </row>
    <row r="83" spans="1:1">
      <c r="A83" s="143"/>
    </row>
    <row r="84" spans="1:1">
      <c r="A84" s="143"/>
    </row>
    <row r="85" spans="1:1">
      <c r="A85" s="143"/>
    </row>
    <row r="87" spans="1:1">
      <c r="A87" s="964"/>
    </row>
    <row r="88" spans="1:1">
      <c r="A88" s="143"/>
    </row>
    <row r="89" spans="1:1">
      <c r="A89" s="143"/>
    </row>
    <row r="90" spans="1:1">
      <c r="A90" s="143"/>
    </row>
    <row r="91" spans="1:1">
      <c r="A91" s="143"/>
    </row>
    <row r="92" spans="1:1">
      <c r="A92" s="143"/>
    </row>
    <row r="93" spans="1:1">
      <c r="A93" s="143"/>
    </row>
    <row r="94" spans="1:1">
      <c r="A94" s="143"/>
    </row>
    <row r="95" spans="1:1">
      <c r="A95" s="143"/>
    </row>
    <row r="96" spans="1:1">
      <c r="A96" s="143"/>
    </row>
    <row r="97" spans="1:1">
      <c r="A97" s="143"/>
    </row>
    <row r="98" spans="1:1">
      <c r="A98" s="143"/>
    </row>
    <row r="99" spans="1:1">
      <c r="A99" s="143"/>
    </row>
    <row r="100" spans="1:1">
      <c r="A100" s="143"/>
    </row>
    <row r="101" spans="1:1">
      <c r="A101" s="143"/>
    </row>
    <row r="104" spans="1:1">
      <c r="A104" s="964"/>
    </row>
    <row r="105" spans="1:1">
      <c r="A105" s="143"/>
    </row>
    <row r="106" spans="1:1">
      <c r="A106" s="143"/>
    </row>
    <row r="107" spans="1:1">
      <c r="A107" s="143"/>
    </row>
    <row r="108" spans="1:1">
      <c r="A108" s="143"/>
    </row>
    <row r="109" spans="1:1">
      <c r="A109" s="143"/>
    </row>
    <row r="110" spans="1:1">
      <c r="A110" s="143"/>
    </row>
    <row r="111" spans="1:1">
      <c r="A111" s="143"/>
    </row>
    <row r="112" spans="1:1">
      <c r="A112" s="143"/>
    </row>
    <row r="113" spans="1:1">
      <c r="A113" s="143"/>
    </row>
    <row r="114" spans="1:1">
      <c r="A114" s="143"/>
    </row>
    <row r="115" spans="1:1">
      <c r="A115" s="143"/>
    </row>
    <row r="116" spans="1:1">
      <c r="A116" s="143"/>
    </row>
    <row r="117" spans="1:1">
      <c r="A117" s="143"/>
    </row>
    <row r="118" spans="1:1">
      <c r="A118" s="14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61"/>
  <sheetViews>
    <sheetView workbookViewId="0"/>
  </sheetViews>
  <sheetFormatPr defaultColWidth="14.42578125" defaultRowHeight="15" customHeight="1"/>
  <cols>
    <col min="2" max="2" width="29.42578125" customWidth="1"/>
    <col min="3" max="3" width="20.85546875" customWidth="1"/>
    <col min="9" max="9" width="8.42578125" customWidth="1"/>
    <col min="10" max="10" width="22" customWidth="1"/>
  </cols>
  <sheetData>
    <row r="1" spans="1:10">
      <c r="A1" s="1064" t="s">
        <v>78</v>
      </c>
      <c r="B1" s="1045"/>
      <c r="C1" s="1046"/>
      <c r="D1" s="1063" t="s">
        <v>193</v>
      </c>
      <c r="E1" s="1046"/>
      <c r="F1" s="1061" t="s">
        <v>194</v>
      </c>
      <c r="G1" s="1039"/>
      <c r="H1" s="636" t="s">
        <v>96</v>
      </c>
      <c r="I1" s="636" t="s">
        <v>96</v>
      </c>
      <c r="J1" s="636" t="s">
        <v>183</v>
      </c>
    </row>
    <row r="2" spans="1:10">
      <c r="A2" s="977"/>
      <c r="B2" s="979"/>
      <c r="C2" s="979"/>
      <c r="D2" s="636" t="s">
        <v>195</v>
      </c>
      <c r="E2" s="636" t="s">
        <v>196</v>
      </c>
      <c r="F2" s="636" t="s">
        <v>195</v>
      </c>
      <c r="G2" s="980" t="s">
        <v>196</v>
      </c>
      <c r="H2" s="982" t="s">
        <v>195</v>
      </c>
      <c r="I2" s="982" t="s">
        <v>197</v>
      </c>
      <c r="J2" s="984"/>
    </row>
    <row r="3" spans="1:10">
      <c r="A3" s="1059" t="s">
        <v>198</v>
      </c>
      <c r="B3" s="986" t="s">
        <v>199</v>
      </c>
      <c r="C3" s="986" t="s">
        <v>200</v>
      </c>
      <c r="D3" s="986">
        <v>252</v>
      </c>
      <c r="E3" s="986">
        <v>4</v>
      </c>
      <c r="F3" s="986">
        <v>250</v>
      </c>
      <c r="G3" s="988"/>
      <c r="H3" s="654">
        <f t="shared" ref="H3:H9" si="0">D3-F3</f>
        <v>2</v>
      </c>
      <c r="I3" s="989">
        <f t="shared" ref="I3:I9" si="1">IF(H3&lt;0,H3*-1,H3*1)</f>
        <v>2</v>
      </c>
      <c r="J3" s="989" t="str">
        <f t="shared" ref="J3:J9" si="2">IF(H3&lt;0,"Twiga prices low by " &amp;I3,IF(H3&gt;0,"Twiga price high by" &amp;I3,IF(H3=0,"Prices at par")))</f>
        <v>Twiga price high by2</v>
      </c>
    </row>
    <row r="4" spans="1:10">
      <c r="A4" s="1060"/>
      <c r="B4" s="986" t="s">
        <v>201</v>
      </c>
      <c r="C4" s="986" t="s">
        <v>200</v>
      </c>
      <c r="D4" s="986">
        <v>252</v>
      </c>
      <c r="E4" s="986">
        <v>4</v>
      </c>
      <c r="F4" s="986">
        <v>250</v>
      </c>
      <c r="G4" s="988"/>
      <c r="H4" s="654">
        <f t="shared" si="0"/>
        <v>2</v>
      </c>
      <c r="I4" s="989">
        <f t="shared" si="1"/>
        <v>2</v>
      </c>
      <c r="J4" s="989" t="str">
        <f t="shared" si="2"/>
        <v>Twiga price high by2</v>
      </c>
    </row>
    <row r="5" spans="1:10">
      <c r="A5" s="1060"/>
      <c r="B5" s="986" t="s">
        <v>202</v>
      </c>
      <c r="C5" s="986" t="s">
        <v>200</v>
      </c>
      <c r="D5" s="986">
        <v>252</v>
      </c>
      <c r="E5" s="986">
        <v>4</v>
      </c>
      <c r="F5" s="986">
        <v>250</v>
      </c>
      <c r="G5" s="988"/>
      <c r="H5" s="654">
        <f t="shared" si="0"/>
        <v>2</v>
      </c>
      <c r="I5" s="989">
        <f t="shared" si="1"/>
        <v>2</v>
      </c>
      <c r="J5" s="989" t="str">
        <f t="shared" si="2"/>
        <v>Twiga price high by2</v>
      </c>
    </row>
    <row r="6" spans="1:10">
      <c r="A6" s="1060"/>
      <c r="B6" s="986" t="s">
        <v>203</v>
      </c>
      <c r="C6" s="986" t="s">
        <v>204</v>
      </c>
      <c r="D6" s="986">
        <v>252</v>
      </c>
      <c r="E6" s="986">
        <v>4</v>
      </c>
      <c r="F6" s="986">
        <v>250</v>
      </c>
      <c r="G6" s="988"/>
      <c r="H6" s="654">
        <f t="shared" si="0"/>
        <v>2</v>
      </c>
      <c r="I6" s="989">
        <f t="shared" si="1"/>
        <v>2</v>
      </c>
      <c r="J6" s="989" t="str">
        <f t="shared" si="2"/>
        <v>Twiga price high by2</v>
      </c>
    </row>
    <row r="7" spans="1:10">
      <c r="A7" s="1060"/>
      <c r="B7" s="986" t="s">
        <v>205</v>
      </c>
      <c r="C7" s="986" t="s">
        <v>204</v>
      </c>
      <c r="D7" s="986">
        <v>252</v>
      </c>
      <c r="E7" s="986">
        <v>4</v>
      </c>
      <c r="F7" s="986">
        <v>250</v>
      </c>
      <c r="G7" s="988"/>
      <c r="H7" s="654">
        <f t="shared" si="0"/>
        <v>2</v>
      </c>
      <c r="I7" s="989">
        <f t="shared" si="1"/>
        <v>2</v>
      </c>
      <c r="J7" s="989" t="str">
        <f t="shared" si="2"/>
        <v>Twiga price high by2</v>
      </c>
    </row>
    <row r="8" spans="1:10">
      <c r="A8" s="1060"/>
      <c r="B8" s="986" t="s">
        <v>206</v>
      </c>
      <c r="C8" s="986" t="s">
        <v>204</v>
      </c>
      <c r="D8" s="986">
        <v>252</v>
      </c>
      <c r="E8" s="986">
        <v>4</v>
      </c>
      <c r="F8" s="986">
        <v>250</v>
      </c>
      <c r="G8" s="988"/>
      <c r="H8" s="654">
        <f t="shared" si="0"/>
        <v>2</v>
      </c>
      <c r="I8" s="989">
        <f t="shared" si="1"/>
        <v>2</v>
      </c>
      <c r="J8" s="989" t="str">
        <f t="shared" si="2"/>
        <v>Twiga price high by2</v>
      </c>
    </row>
    <row r="9" spans="1:10">
      <c r="A9" s="1058"/>
      <c r="B9" s="986" t="s">
        <v>207</v>
      </c>
      <c r="C9" s="986" t="s">
        <v>204</v>
      </c>
      <c r="D9" s="986">
        <v>252</v>
      </c>
      <c r="E9" s="986">
        <v>4</v>
      </c>
      <c r="F9" s="986">
        <v>250</v>
      </c>
      <c r="G9" s="988"/>
      <c r="H9" s="654">
        <f t="shared" si="0"/>
        <v>2</v>
      </c>
      <c r="I9" s="989">
        <f t="shared" si="1"/>
        <v>2</v>
      </c>
      <c r="J9" s="989" t="str">
        <f t="shared" si="2"/>
        <v>Twiga price high by2</v>
      </c>
    </row>
    <row r="10" spans="1:10">
      <c r="A10" s="977"/>
      <c r="B10" s="979"/>
      <c r="C10" s="979"/>
      <c r="D10" s="979"/>
      <c r="E10" s="979"/>
      <c r="F10" s="979"/>
      <c r="G10" s="988"/>
      <c r="H10" s="654"/>
      <c r="I10" s="989"/>
      <c r="J10" s="989"/>
    </row>
    <row r="11" spans="1:10">
      <c r="A11" s="991" t="s">
        <v>208</v>
      </c>
      <c r="B11" s="986" t="s">
        <v>209</v>
      </c>
      <c r="C11" s="986" t="s">
        <v>210</v>
      </c>
      <c r="D11" s="986">
        <v>405</v>
      </c>
      <c r="E11" s="986">
        <v>8</v>
      </c>
      <c r="F11" s="986">
        <v>400</v>
      </c>
      <c r="G11" s="988"/>
      <c r="H11" s="654">
        <f>D11-F11</f>
        <v>5</v>
      </c>
      <c r="I11" s="989">
        <f>IF(H11&lt;0,H11*-1,H11*1)</f>
        <v>5</v>
      </c>
      <c r="J11" s="989" t="str">
        <f>IF(H11&lt;0,"Twiga prices low by " &amp;I11,IF(H11&gt;0,"Twiga price high by" &amp;I11,IF(H11=0,"Prices at par")))</f>
        <v>Twiga price high by5</v>
      </c>
    </row>
    <row r="12" spans="1:10">
      <c r="A12" s="977"/>
      <c r="B12" s="979"/>
      <c r="C12" s="979"/>
      <c r="D12" s="979"/>
      <c r="E12" s="979"/>
      <c r="F12" s="979"/>
      <c r="G12" s="988"/>
      <c r="H12" s="654"/>
      <c r="I12" s="989"/>
      <c r="J12" s="989"/>
    </row>
    <row r="13" spans="1:10">
      <c r="A13" s="1059" t="s">
        <v>211</v>
      </c>
      <c r="B13" s="986" t="s">
        <v>212</v>
      </c>
      <c r="C13" s="986" t="s">
        <v>213</v>
      </c>
      <c r="D13" s="986">
        <v>40</v>
      </c>
      <c r="E13" s="979"/>
      <c r="F13" s="979"/>
      <c r="G13" s="988"/>
      <c r="H13" s="654">
        <f t="shared" ref="H13:H52" si="3">D13-F13</f>
        <v>40</v>
      </c>
      <c r="I13" s="989">
        <f t="shared" ref="I13:I52" si="4">IF(H13&lt;0,H13*-1,H13*1)</f>
        <v>40</v>
      </c>
      <c r="J13" s="989" t="str">
        <f t="shared" ref="J13:J52" si="5">IF(H13&lt;0,"Twiga prices low by " &amp;I13,IF(H13&gt;0,"Twiga price high by" &amp;I13,IF(H13=0,"Prices at par")))</f>
        <v>Twiga price high by40</v>
      </c>
    </row>
    <row r="14" spans="1:10">
      <c r="A14" s="1060"/>
      <c r="B14" s="986" t="s">
        <v>212</v>
      </c>
      <c r="C14" s="986" t="s">
        <v>214</v>
      </c>
      <c r="D14" s="986">
        <v>715</v>
      </c>
      <c r="E14" s="986">
        <v>40</v>
      </c>
      <c r="F14" s="986">
        <v>720</v>
      </c>
      <c r="G14" s="988"/>
      <c r="H14" s="654">
        <f t="shared" si="3"/>
        <v>-5</v>
      </c>
      <c r="I14" s="989">
        <f t="shared" si="4"/>
        <v>5</v>
      </c>
      <c r="J14" s="989" t="str">
        <f t="shared" si="5"/>
        <v>Twiga prices low by 5</v>
      </c>
    </row>
    <row r="15" spans="1:10">
      <c r="A15" s="1060"/>
      <c r="B15" s="986" t="s">
        <v>212</v>
      </c>
      <c r="C15" s="986" t="s">
        <v>215</v>
      </c>
      <c r="D15" s="986">
        <v>75</v>
      </c>
      <c r="E15" s="979"/>
      <c r="F15" s="979"/>
      <c r="G15" s="988"/>
      <c r="H15" s="654">
        <f t="shared" si="3"/>
        <v>75</v>
      </c>
      <c r="I15" s="989">
        <f t="shared" si="4"/>
        <v>75</v>
      </c>
      <c r="J15" s="989" t="str">
        <f t="shared" si="5"/>
        <v>Twiga price high by75</v>
      </c>
    </row>
    <row r="16" spans="1:10">
      <c r="A16" s="1060"/>
      <c r="B16" s="986" t="s">
        <v>212</v>
      </c>
      <c r="C16" s="986" t="s">
        <v>216</v>
      </c>
      <c r="D16" s="996">
        <v>1430</v>
      </c>
      <c r="E16" s="986">
        <v>75</v>
      </c>
      <c r="F16" s="996">
        <v>1420</v>
      </c>
      <c r="G16" s="988"/>
      <c r="H16" s="651">
        <f t="shared" si="3"/>
        <v>10</v>
      </c>
      <c r="I16" s="989">
        <f t="shared" si="4"/>
        <v>10</v>
      </c>
      <c r="J16" s="989" t="str">
        <f t="shared" si="5"/>
        <v>Twiga price high by10</v>
      </c>
    </row>
    <row r="17" spans="1:10">
      <c r="A17" s="1060"/>
      <c r="B17" s="986" t="s">
        <v>217</v>
      </c>
      <c r="C17" s="986" t="s">
        <v>213</v>
      </c>
      <c r="D17" s="986">
        <v>40</v>
      </c>
      <c r="E17" s="979"/>
      <c r="F17" s="979"/>
      <c r="G17" s="988"/>
      <c r="H17" s="654">
        <f t="shared" si="3"/>
        <v>40</v>
      </c>
      <c r="I17" s="989">
        <f t="shared" si="4"/>
        <v>40</v>
      </c>
      <c r="J17" s="989" t="str">
        <f t="shared" si="5"/>
        <v>Twiga price high by40</v>
      </c>
    </row>
    <row r="18" spans="1:10">
      <c r="A18" s="1060"/>
      <c r="B18" s="986" t="s">
        <v>217</v>
      </c>
      <c r="C18" s="986" t="s">
        <v>214</v>
      </c>
      <c r="D18" s="986">
        <v>715</v>
      </c>
      <c r="E18" s="986">
        <v>40</v>
      </c>
      <c r="F18" s="986">
        <v>700</v>
      </c>
      <c r="G18" s="988"/>
      <c r="H18" s="654">
        <f t="shared" si="3"/>
        <v>15</v>
      </c>
      <c r="I18" s="989">
        <f t="shared" si="4"/>
        <v>15</v>
      </c>
      <c r="J18" s="989" t="str">
        <f t="shared" si="5"/>
        <v>Twiga price high by15</v>
      </c>
    </row>
    <row r="19" spans="1:10">
      <c r="A19" s="1060"/>
      <c r="B19" s="986" t="s">
        <v>218</v>
      </c>
      <c r="C19" s="986" t="s">
        <v>213</v>
      </c>
      <c r="D19" s="986">
        <v>40</v>
      </c>
      <c r="E19" s="979"/>
      <c r="F19" s="979"/>
      <c r="G19" s="988"/>
      <c r="H19" s="654">
        <f t="shared" si="3"/>
        <v>40</v>
      </c>
      <c r="I19" s="989">
        <f t="shared" si="4"/>
        <v>40</v>
      </c>
      <c r="J19" s="989" t="str">
        <f t="shared" si="5"/>
        <v>Twiga price high by40</v>
      </c>
    </row>
    <row r="20" spans="1:10">
      <c r="A20" s="1060"/>
      <c r="B20" s="986" t="s">
        <v>218</v>
      </c>
      <c r="C20" s="986" t="s">
        <v>214</v>
      </c>
      <c r="D20" s="986">
        <v>715</v>
      </c>
      <c r="E20" s="986">
        <v>40</v>
      </c>
      <c r="F20" s="986">
        <v>700</v>
      </c>
      <c r="G20" s="988"/>
      <c r="H20" s="654">
        <f t="shared" si="3"/>
        <v>15</v>
      </c>
      <c r="I20" s="989">
        <f t="shared" si="4"/>
        <v>15</v>
      </c>
      <c r="J20" s="989" t="str">
        <f t="shared" si="5"/>
        <v>Twiga price high by15</v>
      </c>
    </row>
    <row r="21" spans="1:10">
      <c r="A21" s="1060"/>
      <c r="B21" s="986" t="s">
        <v>218</v>
      </c>
      <c r="C21" s="986" t="s">
        <v>215</v>
      </c>
      <c r="D21" s="986">
        <v>75</v>
      </c>
      <c r="E21" s="979"/>
      <c r="F21" s="979"/>
      <c r="G21" s="988"/>
      <c r="H21" s="654">
        <f t="shared" si="3"/>
        <v>75</v>
      </c>
      <c r="I21" s="989">
        <f t="shared" si="4"/>
        <v>75</v>
      </c>
      <c r="J21" s="989" t="str">
        <f t="shared" si="5"/>
        <v>Twiga price high by75</v>
      </c>
    </row>
    <row r="22" spans="1:10">
      <c r="A22" s="1060"/>
      <c r="B22" s="986" t="s">
        <v>218</v>
      </c>
      <c r="C22" s="986" t="s">
        <v>216</v>
      </c>
      <c r="D22" s="996">
        <v>1430</v>
      </c>
      <c r="E22" s="986">
        <v>75</v>
      </c>
      <c r="F22" s="996">
        <v>1430</v>
      </c>
      <c r="G22" s="988"/>
      <c r="H22" s="651">
        <f t="shared" si="3"/>
        <v>0</v>
      </c>
      <c r="I22" s="989">
        <f t="shared" si="4"/>
        <v>0</v>
      </c>
      <c r="J22" s="989" t="str">
        <f t="shared" si="5"/>
        <v>Prices at par</v>
      </c>
    </row>
    <row r="23" spans="1:10">
      <c r="A23" s="1060"/>
      <c r="B23" s="986" t="s">
        <v>219</v>
      </c>
      <c r="C23" s="986" t="s">
        <v>213</v>
      </c>
      <c r="D23" s="986">
        <v>40</v>
      </c>
      <c r="E23" s="979"/>
      <c r="F23" s="979"/>
      <c r="G23" s="988"/>
      <c r="H23" s="654">
        <f t="shared" si="3"/>
        <v>40</v>
      </c>
      <c r="I23" s="989">
        <f t="shared" si="4"/>
        <v>40</v>
      </c>
      <c r="J23" s="989" t="str">
        <f t="shared" si="5"/>
        <v>Twiga price high by40</v>
      </c>
    </row>
    <row r="24" spans="1:10">
      <c r="A24" s="1060"/>
      <c r="B24" s="986" t="s">
        <v>219</v>
      </c>
      <c r="C24" s="986" t="s">
        <v>214</v>
      </c>
      <c r="D24" s="986">
        <v>715</v>
      </c>
      <c r="E24" s="986">
        <v>40</v>
      </c>
      <c r="F24" s="986">
        <v>700</v>
      </c>
      <c r="G24" s="988"/>
      <c r="H24" s="654">
        <f t="shared" si="3"/>
        <v>15</v>
      </c>
      <c r="I24" s="989">
        <f t="shared" si="4"/>
        <v>15</v>
      </c>
      <c r="J24" s="989" t="str">
        <f t="shared" si="5"/>
        <v>Twiga price high by15</v>
      </c>
    </row>
    <row r="25" spans="1:10">
      <c r="A25" s="1060"/>
      <c r="B25" s="986" t="s">
        <v>219</v>
      </c>
      <c r="C25" s="986" t="s">
        <v>215</v>
      </c>
      <c r="D25" s="986">
        <v>75</v>
      </c>
      <c r="E25" s="979"/>
      <c r="F25" s="979"/>
      <c r="G25" s="988"/>
      <c r="H25" s="654">
        <f t="shared" si="3"/>
        <v>75</v>
      </c>
      <c r="I25" s="989">
        <f t="shared" si="4"/>
        <v>75</v>
      </c>
      <c r="J25" s="989" t="str">
        <f t="shared" si="5"/>
        <v>Twiga price high by75</v>
      </c>
    </row>
    <row r="26" spans="1:10">
      <c r="A26" s="1058"/>
      <c r="B26" s="997" t="s">
        <v>219</v>
      </c>
      <c r="C26" s="997" t="s">
        <v>216</v>
      </c>
      <c r="D26" s="998">
        <v>1430</v>
      </c>
      <c r="E26" s="997">
        <v>75</v>
      </c>
      <c r="F26" s="998">
        <v>1400</v>
      </c>
      <c r="G26" s="999"/>
      <c r="H26" s="651">
        <f t="shared" si="3"/>
        <v>30</v>
      </c>
      <c r="I26" s="989">
        <f t="shared" si="4"/>
        <v>30</v>
      </c>
      <c r="J26" s="989" t="str">
        <f t="shared" si="5"/>
        <v>Twiga price high by30</v>
      </c>
    </row>
    <row r="27" spans="1:10">
      <c r="A27" s="1062" t="s">
        <v>220</v>
      </c>
      <c r="B27" s="986" t="s">
        <v>221</v>
      </c>
      <c r="C27" s="986" t="s">
        <v>222</v>
      </c>
      <c r="D27" s="986">
        <v>280</v>
      </c>
      <c r="E27" s="979"/>
      <c r="F27" s="979"/>
      <c r="G27" s="979"/>
      <c r="H27" s="654">
        <f t="shared" si="3"/>
        <v>280</v>
      </c>
      <c r="I27" s="989">
        <f t="shared" si="4"/>
        <v>280</v>
      </c>
      <c r="J27" s="989" t="str">
        <f t="shared" si="5"/>
        <v>Twiga price high by280</v>
      </c>
    </row>
    <row r="28" spans="1:10">
      <c r="A28" s="1060"/>
      <c r="B28" s="986" t="s">
        <v>221</v>
      </c>
      <c r="C28" s="986" t="s">
        <v>223</v>
      </c>
      <c r="D28" s="996">
        <v>1605</v>
      </c>
      <c r="E28" s="986">
        <v>280</v>
      </c>
      <c r="F28" s="996">
        <v>1600</v>
      </c>
      <c r="G28" s="979"/>
      <c r="H28" s="651">
        <f t="shared" si="3"/>
        <v>5</v>
      </c>
      <c r="I28" s="989">
        <f t="shared" si="4"/>
        <v>5</v>
      </c>
      <c r="J28" s="989" t="str">
        <f t="shared" si="5"/>
        <v>Twiga price high by5</v>
      </c>
    </row>
    <row r="29" spans="1:10">
      <c r="A29" s="1060"/>
      <c r="B29" s="986" t="s">
        <v>221</v>
      </c>
      <c r="C29" s="986" t="s">
        <v>224</v>
      </c>
      <c r="D29" s="986">
        <v>125</v>
      </c>
      <c r="E29" s="979"/>
      <c r="F29" s="979"/>
      <c r="G29" s="979"/>
      <c r="H29" s="654">
        <f t="shared" si="3"/>
        <v>125</v>
      </c>
      <c r="I29" s="989">
        <f t="shared" si="4"/>
        <v>125</v>
      </c>
      <c r="J29" s="989" t="str">
        <f t="shared" si="5"/>
        <v>Twiga price high by125</v>
      </c>
    </row>
    <row r="30" spans="1:10">
      <c r="A30" s="1058"/>
      <c r="B30" s="986" t="s">
        <v>221</v>
      </c>
      <c r="C30" s="986" t="s">
        <v>225</v>
      </c>
      <c r="D30" s="996">
        <v>1695</v>
      </c>
      <c r="E30" s="986">
        <v>125</v>
      </c>
      <c r="F30" s="996">
        <v>1680</v>
      </c>
      <c r="G30" s="979"/>
      <c r="H30" s="651">
        <f t="shared" si="3"/>
        <v>15</v>
      </c>
      <c r="I30" s="989">
        <f t="shared" si="4"/>
        <v>15</v>
      </c>
      <c r="J30" s="989" t="str">
        <f t="shared" si="5"/>
        <v>Twiga price high by15</v>
      </c>
    </row>
    <row r="31" spans="1:10">
      <c r="A31" s="1059" t="s">
        <v>220</v>
      </c>
      <c r="B31" s="986" t="s">
        <v>226</v>
      </c>
      <c r="C31" s="986" t="s">
        <v>227</v>
      </c>
      <c r="D31" s="986">
        <v>287</v>
      </c>
      <c r="E31" s="979"/>
      <c r="F31" s="979"/>
      <c r="G31" s="979"/>
      <c r="H31" s="654">
        <f t="shared" si="3"/>
        <v>287</v>
      </c>
      <c r="I31" s="989">
        <f t="shared" si="4"/>
        <v>287</v>
      </c>
      <c r="J31" s="989" t="str">
        <f t="shared" si="5"/>
        <v>Twiga price high by287</v>
      </c>
    </row>
    <row r="32" spans="1:10">
      <c r="A32" s="1060"/>
      <c r="B32" s="986" t="s">
        <v>226</v>
      </c>
      <c r="C32" s="986" t="s">
        <v>228</v>
      </c>
      <c r="D32" s="996">
        <v>1720</v>
      </c>
      <c r="E32" s="986">
        <v>287</v>
      </c>
      <c r="F32" s="996">
        <v>1700</v>
      </c>
      <c r="G32" s="979"/>
      <c r="H32" s="651">
        <f t="shared" si="3"/>
        <v>20</v>
      </c>
      <c r="I32" s="989">
        <f t="shared" si="4"/>
        <v>20</v>
      </c>
      <c r="J32" s="989" t="str">
        <f t="shared" si="5"/>
        <v>Twiga price high by20</v>
      </c>
    </row>
    <row r="33" spans="1:10">
      <c r="A33" s="1060"/>
      <c r="B33" s="986" t="s">
        <v>226</v>
      </c>
      <c r="C33" s="986" t="s">
        <v>213</v>
      </c>
      <c r="D33" s="986">
        <v>250</v>
      </c>
      <c r="E33" s="979"/>
      <c r="F33" s="979"/>
      <c r="G33" s="979"/>
      <c r="H33" s="654">
        <f t="shared" si="3"/>
        <v>250</v>
      </c>
      <c r="I33" s="989">
        <f t="shared" si="4"/>
        <v>250</v>
      </c>
      <c r="J33" s="989" t="str">
        <f t="shared" si="5"/>
        <v>Twiga price high by250</v>
      </c>
    </row>
    <row r="34" spans="1:10">
      <c r="A34" s="1058"/>
      <c r="B34" s="986" t="s">
        <v>226</v>
      </c>
      <c r="C34" s="986" t="s">
        <v>229</v>
      </c>
      <c r="D34" s="996">
        <v>3855</v>
      </c>
      <c r="E34" s="986">
        <v>250</v>
      </c>
      <c r="F34" s="996">
        <v>3850</v>
      </c>
      <c r="G34" s="979"/>
      <c r="H34" s="651">
        <f t="shared" si="3"/>
        <v>5</v>
      </c>
      <c r="I34" s="989">
        <f t="shared" si="4"/>
        <v>5</v>
      </c>
      <c r="J34" s="989" t="str">
        <f t="shared" si="5"/>
        <v>Twiga price high by5</v>
      </c>
    </row>
    <row r="35" spans="1:10">
      <c r="A35" s="1059" t="s">
        <v>220</v>
      </c>
      <c r="B35" s="1000" t="s">
        <v>230</v>
      </c>
      <c r="C35" s="1000" t="s">
        <v>227</v>
      </c>
      <c r="D35" s="1000">
        <v>300</v>
      </c>
      <c r="E35" s="1001"/>
      <c r="F35" s="1001"/>
      <c r="G35" s="988"/>
      <c r="H35" s="654">
        <f t="shared" si="3"/>
        <v>300</v>
      </c>
      <c r="I35" s="989">
        <f t="shared" si="4"/>
        <v>300</v>
      </c>
      <c r="J35" s="989" t="str">
        <f t="shared" si="5"/>
        <v>Twiga price high by300</v>
      </c>
    </row>
    <row r="36" spans="1:10">
      <c r="A36" s="1060"/>
      <c r="B36" s="1000" t="s">
        <v>230</v>
      </c>
      <c r="C36" s="986" t="s">
        <v>228</v>
      </c>
      <c r="D36" s="996">
        <v>1720</v>
      </c>
      <c r="E36" s="986">
        <v>300</v>
      </c>
      <c r="F36" s="996">
        <v>1700</v>
      </c>
      <c r="G36" s="988"/>
      <c r="H36" s="651">
        <f t="shared" si="3"/>
        <v>20</v>
      </c>
      <c r="I36" s="989">
        <f t="shared" si="4"/>
        <v>20</v>
      </c>
      <c r="J36" s="989" t="str">
        <f t="shared" si="5"/>
        <v>Twiga price high by20</v>
      </c>
    </row>
    <row r="37" spans="1:10">
      <c r="A37" s="1060"/>
      <c r="B37" s="1000" t="s">
        <v>230</v>
      </c>
      <c r="C37" s="986" t="s">
        <v>213</v>
      </c>
      <c r="D37" s="986">
        <v>250</v>
      </c>
      <c r="E37" s="979"/>
      <c r="F37" s="979"/>
      <c r="G37" s="988"/>
      <c r="H37" s="654">
        <f t="shared" si="3"/>
        <v>250</v>
      </c>
      <c r="I37" s="989">
        <f t="shared" si="4"/>
        <v>250</v>
      </c>
      <c r="J37" s="989" t="str">
        <f t="shared" si="5"/>
        <v>Twiga price high by250</v>
      </c>
    </row>
    <row r="38" spans="1:10">
      <c r="A38" s="1060"/>
      <c r="B38" s="1000" t="s">
        <v>230</v>
      </c>
      <c r="C38" s="986" t="s">
        <v>229</v>
      </c>
      <c r="D38" s="996">
        <v>3855</v>
      </c>
      <c r="E38" s="986">
        <v>250</v>
      </c>
      <c r="F38" s="996">
        <v>3800</v>
      </c>
      <c r="G38" s="988"/>
      <c r="H38" s="651">
        <f t="shared" si="3"/>
        <v>55</v>
      </c>
      <c r="I38" s="989">
        <f t="shared" si="4"/>
        <v>55</v>
      </c>
      <c r="J38" s="989" t="str">
        <f t="shared" si="5"/>
        <v>Twiga price high by55</v>
      </c>
    </row>
    <row r="39" spans="1:10">
      <c r="A39" s="1059" t="s">
        <v>231</v>
      </c>
      <c r="B39" s="986" t="s">
        <v>232</v>
      </c>
      <c r="C39" s="986" t="s">
        <v>233</v>
      </c>
      <c r="D39" s="986">
        <v>220</v>
      </c>
      <c r="E39" s="979"/>
      <c r="F39" s="979"/>
      <c r="G39" s="988"/>
      <c r="H39" s="654">
        <f t="shared" si="3"/>
        <v>220</v>
      </c>
      <c r="I39" s="989">
        <f t="shared" si="4"/>
        <v>220</v>
      </c>
      <c r="J39" s="989" t="str">
        <f t="shared" si="5"/>
        <v>Twiga price high by220</v>
      </c>
    </row>
    <row r="40" spans="1:10">
      <c r="A40" s="1060"/>
      <c r="B40" s="986" t="s">
        <v>232</v>
      </c>
      <c r="C40" s="986" t="s">
        <v>234</v>
      </c>
      <c r="D40" s="996">
        <v>2450</v>
      </c>
      <c r="E40" s="986">
        <v>220</v>
      </c>
      <c r="F40" s="996">
        <v>2400</v>
      </c>
      <c r="G40" s="988"/>
      <c r="H40" s="651">
        <f t="shared" si="3"/>
        <v>50</v>
      </c>
      <c r="I40" s="989">
        <f t="shared" si="4"/>
        <v>50</v>
      </c>
      <c r="J40" s="989" t="str">
        <f t="shared" si="5"/>
        <v>Twiga price high by50</v>
      </c>
    </row>
    <row r="41" spans="1:10">
      <c r="A41" s="1060"/>
      <c r="B41" s="986" t="s">
        <v>232</v>
      </c>
      <c r="C41" s="986" t="s">
        <v>235</v>
      </c>
      <c r="D41" s="986">
        <v>355</v>
      </c>
      <c r="E41" s="979"/>
      <c r="F41" s="979"/>
      <c r="G41" s="988"/>
      <c r="H41" s="654">
        <f t="shared" si="3"/>
        <v>355</v>
      </c>
      <c r="I41" s="989">
        <f t="shared" si="4"/>
        <v>355</v>
      </c>
      <c r="J41" s="989" t="str">
        <f t="shared" si="5"/>
        <v>Twiga price high by355</v>
      </c>
    </row>
    <row r="42" spans="1:10">
      <c r="A42" s="1060"/>
      <c r="B42" s="986" t="s">
        <v>232</v>
      </c>
      <c r="C42" s="986" t="s">
        <v>236</v>
      </c>
      <c r="D42" s="996">
        <v>2040</v>
      </c>
      <c r="E42" s="986">
        <v>355</v>
      </c>
      <c r="F42" s="996">
        <v>2000</v>
      </c>
      <c r="G42" s="988"/>
      <c r="H42" s="651">
        <f t="shared" si="3"/>
        <v>40</v>
      </c>
      <c r="I42" s="989">
        <f t="shared" si="4"/>
        <v>40</v>
      </c>
      <c r="J42" s="989" t="str">
        <f t="shared" si="5"/>
        <v>Twiga price high by40</v>
      </c>
    </row>
    <row r="43" spans="1:10">
      <c r="A43" s="1060"/>
      <c r="B43" s="986" t="s">
        <v>232</v>
      </c>
      <c r="C43" s="986" t="s">
        <v>237</v>
      </c>
      <c r="D43" s="986">
        <v>195</v>
      </c>
      <c r="E43" s="979"/>
      <c r="F43" s="979"/>
      <c r="G43" s="988"/>
      <c r="H43" s="654">
        <f t="shared" si="3"/>
        <v>195</v>
      </c>
      <c r="I43" s="989">
        <f t="shared" si="4"/>
        <v>195</v>
      </c>
      <c r="J43" s="989" t="str">
        <f t="shared" si="5"/>
        <v>Twiga price high by195</v>
      </c>
    </row>
    <row r="44" spans="1:10">
      <c r="A44" s="1060"/>
      <c r="B44" s="986" t="s">
        <v>232</v>
      </c>
      <c r="C44" s="986" t="s">
        <v>238</v>
      </c>
      <c r="D44" s="996">
        <v>2140</v>
      </c>
      <c r="E44" s="986">
        <v>195</v>
      </c>
      <c r="F44" s="996">
        <v>2100</v>
      </c>
      <c r="G44" s="988"/>
      <c r="H44" s="651">
        <f t="shared" si="3"/>
        <v>40</v>
      </c>
      <c r="I44" s="989">
        <f t="shared" si="4"/>
        <v>40</v>
      </c>
      <c r="J44" s="989" t="str">
        <f t="shared" si="5"/>
        <v>Twiga price high by40</v>
      </c>
    </row>
    <row r="45" spans="1:10">
      <c r="A45" s="1060"/>
      <c r="B45" s="986" t="s">
        <v>232</v>
      </c>
      <c r="C45" s="986" t="s">
        <v>239</v>
      </c>
      <c r="D45" s="986">
        <v>120</v>
      </c>
      <c r="E45" s="979"/>
      <c r="F45" s="979"/>
      <c r="G45" s="988"/>
      <c r="H45" s="654">
        <f t="shared" si="3"/>
        <v>120</v>
      </c>
      <c r="I45" s="989">
        <f t="shared" si="4"/>
        <v>120</v>
      </c>
      <c r="J45" s="989" t="str">
        <f t="shared" si="5"/>
        <v>Twiga price high by120</v>
      </c>
    </row>
    <row r="46" spans="1:10">
      <c r="A46" s="1058"/>
      <c r="B46" s="986" t="s">
        <v>232</v>
      </c>
      <c r="C46" s="986" t="s">
        <v>240</v>
      </c>
      <c r="D46" s="996">
        <v>1250</v>
      </c>
      <c r="E46" s="986">
        <v>120</v>
      </c>
      <c r="F46" s="996">
        <v>1250</v>
      </c>
      <c r="G46" s="988"/>
      <c r="H46" s="651">
        <f t="shared" si="3"/>
        <v>0</v>
      </c>
      <c r="I46" s="989">
        <f t="shared" si="4"/>
        <v>0</v>
      </c>
      <c r="J46" s="989" t="str">
        <f t="shared" si="5"/>
        <v>Prices at par</v>
      </c>
    </row>
    <row r="47" spans="1:10">
      <c r="A47" s="977"/>
      <c r="B47" s="979"/>
      <c r="C47" s="979"/>
      <c r="D47" s="979"/>
      <c r="E47" s="979"/>
      <c r="F47" s="979"/>
      <c r="G47" s="988"/>
      <c r="H47" s="654">
        <f t="shared" si="3"/>
        <v>0</v>
      </c>
      <c r="I47" s="989">
        <f t="shared" si="4"/>
        <v>0</v>
      </c>
      <c r="J47" s="989" t="str">
        <f t="shared" si="5"/>
        <v>Prices at par</v>
      </c>
    </row>
    <row r="48" spans="1:10">
      <c r="A48" s="1059" t="s">
        <v>208</v>
      </c>
      <c r="B48" s="986" t="s">
        <v>241</v>
      </c>
      <c r="C48" s="986" t="s">
        <v>242</v>
      </c>
      <c r="D48" s="986">
        <v>400</v>
      </c>
      <c r="E48" s="986">
        <v>8</v>
      </c>
      <c r="F48" s="986">
        <v>400</v>
      </c>
      <c r="G48" s="988"/>
      <c r="H48" s="654">
        <f t="shared" si="3"/>
        <v>0</v>
      </c>
      <c r="I48" s="989">
        <f t="shared" si="4"/>
        <v>0</v>
      </c>
      <c r="J48" s="989" t="str">
        <f t="shared" si="5"/>
        <v>Prices at par</v>
      </c>
    </row>
    <row r="49" spans="1:10">
      <c r="A49" s="1060"/>
      <c r="B49" s="986" t="s">
        <v>241</v>
      </c>
      <c r="C49" s="986" t="s">
        <v>243</v>
      </c>
      <c r="D49" s="986">
        <v>440</v>
      </c>
      <c r="E49" s="986">
        <v>15</v>
      </c>
      <c r="F49" s="986">
        <v>400</v>
      </c>
      <c r="G49" s="988"/>
      <c r="H49" s="654">
        <f t="shared" si="3"/>
        <v>40</v>
      </c>
      <c r="I49" s="989">
        <f t="shared" si="4"/>
        <v>40</v>
      </c>
      <c r="J49" s="989" t="str">
        <f t="shared" si="5"/>
        <v>Twiga price high by40</v>
      </c>
    </row>
    <row r="50" spans="1:10">
      <c r="A50" s="1060"/>
      <c r="B50" s="986" t="s">
        <v>244</v>
      </c>
      <c r="C50" s="986" t="s">
        <v>245</v>
      </c>
      <c r="D50" s="986">
        <v>400</v>
      </c>
      <c r="E50" s="986">
        <v>8</v>
      </c>
      <c r="F50" s="986">
        <v>400</v>
      </c>
      <c r="G50" s="988"/>
      <c r="H50" s="654">
        <f t="shared" si="3"/>
        <v>0</v>
      </c>
      <c r="I50" s="989">
        <f t="shared" si="4"/>
        <v>0</v>
      </c>
      <c r="J50" s="989" t="str">
        <f t="shared" si="5"/>
        <v>Prices at par</v>
      </c>
    </row>
    <row r="51" spans="1:10">
      <c r="A51" s="1058"/>
      <c r="B51" s="986" t="s">
        <v>244</v>
      </c>
      <c r="C51" s="986" t="s">
        <v>243</v>
      </c>
      <c r="D51" s="986">
        <v>440</v>
      </c>
      <c r="E51" s="986">
        <v>15</v>
      </c>
      <c r="F51" s="986">
        <v>400</v>
      </c>
      <c r="G51" s="988"/>
      <c r="H51" s="654">
        <f t="shared" si="3"/>
        <v>40</v>
      </c>
      <c r="I51" s="989">
        <f t="shared" si="4"/>
        <v>40</v>
      </c>
      <c r="J51" s="989" t="str">
        <f t="shared" si="5"/>
        <v>Twiga price high by40</v>
      </c>
    </row>
    <row r="52" spans="1:10">
      <c r="A52" s="991" t="s">
        <v>246</v>
      </c>
      <c r="B52" s="986" t="s">
        <v>247</v>
      </c>
      <c r="C52" s="986" t="s">
        <v>248</v>
      </c>
      <c r="D52" s="986">
        <v>400</v>
      </c>
      <c r="E52" s="986">
        <v>8</v>
      </c>
      <c r="F52" s="986">
        <v>400</v>
      </c>
      <c r="G52" s="988"/>
      <c r="H52" s="654">
        <f t="shared" si="3"/>
        <v>0</v>
      </c>
      <c r="I52" s="989">
        <f t="shared" si="4"/>
        <v>0</v>
      </c>
      <c r="J52" s="989" t="str">
        <f t="shared" si="5"/>
        <v>Prices at par</v>
      </c>
    </row>
    <row r="53" spans="1:10">
      <c r="A53" s="977"/>
      <c r="B53" s="979"/>
      <c r="C53" s="979"/>
      <c r="D53" s="979"/>
      <c r="E53" s="979"/>
      <c r="F53" s="979"/>
      <c r="G53" s="988"/>
      <c r="H53" s="654"/>
      <c r="I53" s="989"/>
      <c r="J53" s="989"/>
    </row>
    <row r="54" spans="1:10">
      <c r="A54" s="1059" t="s">
        <v>249</v>
      </c>
      <c r="B54" s="986" t="s">
        <v>250</v>
      </c>
      <c r="C54" s="986" t="s">
        <v>251</v>
      </c>
      <c r="D54" s="996">
        <v>1375</v>
      </c>
      <c r="E54" s="986">
        <v>57</v>
      </c>
      <c r="F54" s="996">
        <v>1280</v>
      </c>
      <c r="G54" s="988"/>
      <c r="H54" s="651">
        <f t="shared" ref="H54:H61" si="6">D54-F54</f>
        <v>95</v>
      </c>
      <c r="I54" s="989">
        <f t="shared" ref="I54:I61" si="7">IF(H54&lt;0,H54*-1,H54*1)</f>
        <v>95</v>
      </c>
      <c r="J54" s="989" t="str">
        <f t="shared" ref="J54:J61" si="8">IF(H54&lt;0,"Twiga prices low by " &amp;I54,IF(H54&gt;0,"Twiga price high by" &amp;I54,IF(H54=0,"Prices at par")))</f>
        <v>Twiga price high by95</v>
      </c>
    </row>
    <row r="55" spans="1:10">
      <c r="A55" s="1060"/>
      <c r="B55" s="986" t="s">
        <v>250</v>
      </c>
      <c r="C55" s="986" t="s">
        <v>252</v>
      </c>
      <c r="D55" s="996">
        <v>1360</v>
      </c>
      <c r="E55" s="986">
        <v>113</v>
      </c>
      <c r="F55" s="996">
        <v>1315</v>
      </c>
      <c r="G55" s="988"/>
      <c r="H55" s="651">
        <f t="shared" si="6"/>
        <v>45</v>
      </c>
      <c r="I55" s="989">
        <f t="shared" si="7"/>
        <v>45</v>
      </c>
      <c r="J55" s="989" t="str">
        <f t="shared" si="8"/>
        <v>Twiga price high by45</v>
      </c>
    </row>
    <row r="56" spans="1:10">
      <c r="A56" s="1060"/>
      <c r="B56" s="986" t="s">
        <v>253</v>
      </c>
      <c r="C56" s="986" t="s">
        <v>251</v>
      </c>
      <c r="D56" s="996">
        <v>1050</v>
      </c>
      <c r="E56" s="986">
        <v>44</v>
      </c>
      <c r="F56" s="996">
        <v>1100</v>
      </c>
      <c r="G56" s="988"/>
      <c r="H56" s="651">
        <f t="shared" si="6"/>
        <v>-50</v>
      </c>
      <c r="I56" s="989">
        <f t="shared" si="7"/>
        <v>50</v>
      </c>
      <c r="J56" s="989" t="str">
        <f t="shared" si="8"/>
        <v>Twiga prices low by 50</v>
      </c>
    </row>
    <row r="57" spans="1:10">
      <c r="A57" s="1058"/>
      <c r="B57" s="986" t="s">
        <v>253</v>
      </c>
      <c r="C57" s="986" t="s">
        <v>252</v>
      </c>
      <c r="D57" s="996">
        <v>1030</v>
      </c>
      <c r="E57" s="986">
        <v>86</v>
      </c>
      <c r="F57" s="996">
        <v>1080</v>
      </c>
      <c r="G57" s="988"/>
      <c r="H57" s="651">
        <f t="shared" si="6"/>
        <v>-50</v>
      </c>
      <c r="I57" s="989">
        <f t="shared" si="7"/>
        <v>50</v>
      </c>
      <c r="J57" s="989" t="str">
        <f t="shared" si="8"/>
        <v>Twiga prices low by 50</v>
      </c>
    </row>
    <row r="58" spans="1:10">
      <c r="A58" s="977"/>
      <c r="B58" s="979"/>
      <c r="C58" s="979"/>
      <c r="D58" s="979"/>
      <c r="E58" s="979"/>
      <c r="F58" s="979"/>
      <c r="G58" s="988"/>
      <c r="H58" s="654">
        <f t="shared" si="6"/>
        <v>0</v>
      </c>
      <c r="I58" s="989">
        <f t="shared" si="7"/>
        <v>0</v>
      </c>
      <c r="J58" s="989" t="str">
        <f t="shared" si="8"/>
        <v>Prices at par</v>
      </c>
    </row>
    <row r="59" spans="1:10">
      <c r="A59" s="1059" t="s">
        <v>254</v>
      </c>
      <c r="B59" s="986" t="s">
        <v>255</v>
      </c>
      <c r="C59" s="986" t="s">
        <v>256</v>
      </c>
      <c r="D59" s="986">
        <v>528</v>
      </c>
      <c r="E59" s="986">
        <v>44</v>
      </c>
      <c r="F59" s="986">
        <v>500</v>
      </c>
      <c r="G59" s="988"/>
      <c r="H59" s="654">
        <f t="shared" si="6"/>
        <v>28</v>
      </c>
      <c r="I59" s="989">
        <f t="shared" si="7"/>
        <v>28</v>
      </c>
      <c r="J59" s="989" t="str">
        <f t="shared" si="8"/>
        <v>Twiga price high by28</v>
      </c>
    </row>
    <row r="60" spans="1:10">
      <c r="A60" s="1060"/>
      <c r="B60" s="986" t="s">
        <v>257</v>
      </c>
      <c r="C60" s="986" t="s">
        <v>256</v>
      </c>
      <c r="D60" s="986">
        <v>492</v>
      </c>
      <c r="E60" s="986">
        <v>41</v>
      </c>
      <c r="F60" s="986">
        <v>500</v>
      </c>
      <c r="G60" s="988"/>
      <c r="H60" s="654">
        <f t="shared" si="6"/>
        <v>-8</v>
      </c>
      <c r="I60" s="989">
        <f t="shared" si="7"/>
        <v>8</v>
      </c>
      <c r="J60" s="989" t="str">
        <f t="shared" si="8"/>
        <v>Twiga prices low by 8</v>
      </c>
    </row>
    <row r="61" spans="1:10">
      <c r="A61" s="1058"/>
      <c r="B61" s="1000" t="s">
        <v>258</v>
      </c>
      <c r="C61" s="1000" t="s">
        <v>259</v>
      </c>
      <c r="D61" s="1000">
        <v>378</v>
      </c>
      <c r="E61" s="1000">
        <v>18</v>
      </c>
      <c r="F61" s="1000">
        <v>380</v>
      </c>
      <c r="G61" s="1001"/>
      <c r="H61" s="654">
        <f t="shared" si="6"/>
        <v>-2</v>
      </c>
      <c r="I61" s="989">
        <f t="shared" si="7"/>
        <v>2</v>
      </c>
      <c r="J61" s="989" t="str">
        <f t="shared" si="8"/>
        <v>Twiga prices low by 2</v>
      </c>
    </row>
  </sheetData>
  <mergeCells count="12">
    <mergeCell ref="A39:A46"/>
    <mergeCell ref="A48:A51"/>
    <mergeCell ref="F1:G1"/>
    <mergeCell ref="A54:A57"/>
    <mergeCell ref="A59:A61"/>
    <mergeCell ref="A3:A9"/>
    <mergeCell ref="A35:A38"/>
    <mergeCell ref="A13:A26"/>
    <mergeCell ref="A27:A30"/>
    <mergeCell ref="A31:A34"/>
    <mergeCell ref="D1:E1"/>
    <mergeCell ref="A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B5394"/>
  </sheetPr>
  <dimension ref="A1:M1316"/>
  <sheetViews>
    <sheetView showGridLines="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" customHeight="1" outlineLevelRow="1"/>
  <cols>
    <col min="1" max="1" width="18.5703125" customWidth="1"/>
    <col min="2" max="2" width="10.85546875" customWidth="1"/>
    <col min="3" max="3" width="8" customWidth="1"/>
    <col min="4" max="4" width="9.42578125" customWidth="1"/>
    <col min="5" max="5" width="9.7109375" customWidth="1"/>
    <col min="6" max="6" width="13" customWidth="1"/>
    <col min="7" max="7" width="14.140625" customWidth="1"/>
    <col min="8" max="8" width="8.5703125" customWidth="1"/>
    <col min="9" max="9" width="10.85546875" customWidth="1"/>
    <col min="10" max="10" width="11.140625" customWidth="1"/>
    <col min="11" max="11" width="8.42578125" customWidth="1"/>
    <col min="12" max="12" width="10.5703125" customWidth="1"/>
    <col min="13" max="13" width="10.140625" customWidth="1"/>
  </cols>
  <sheetData>
    <row r="1" spans="1:13" ht="18.75" customHeight="1">
      <c r="A1" s="699" t="s">
        <v>143</v>
      </c>
      <c r="B1" s="700" t="s">
        <v>4</v>
      </c>
      <c r="C1" s="700" t="s">
        <v>260</v>
      </c>
      <c r="D1" s="1005" t="s">
        <v>7</v>
      </c>
      <c r="E1" s="1005" t="s">
        <v>9</v>
      </c>
      <c r="F1" s="1005" t="s">
        <v>10</v>
      </c>
      <c r="G1" s="1005" t="s">
        <v>11</v>
      </c>
      <c r="H1" s="1005" t="s">
        <v>12</v>
      </c>
      <c r="I1" s="1005" t="s">
        <v>13</v>
      </c>
      <c r="J1" s="1005" t="s">
        <v>183</v>
      </c>
      <c r="K1" s="1005" t="s">
        <v>14</v>
      </c>
      <c r="L1" s="1005" t="s">
        <v>15</v>
      </c>
      <c r="M1" s="1005" t="s">
        <v>16</v>
      </c>
    </row>
    <row r="2" spans="1:13">
      <c r="A2" s="1006"/>
      <c r="B2" s="1007"/>
      <c r="C2" s="1007"/>
      <c r="D2" s="1007" t="s">
        <v>141</v>
      </c>
      <c r="E2" s="1007"/>
      <c r="F2" s="1007"/>
      <c r="G2" s="1007"/>
      <c r="H2" s="1007"/>
      <c r="I2" s="1007"/>
      <c r="J2" s="1007"/>
      <c r="K2" s="1007"/>
      <c r="L2" s="1007"/>
      <c r="M2" s="1007"/>
    </row>
    <row r="3" spans="1:13">
      <c r="A3" s="567">
        <f>'Today''s Prices'!G1</f>
        <v>43661</v>
      </c>
      <c r="B3" s="1008" t="s">
        <v>261</v>
      </c>
      <c r="C3" s="1009">
        <v>1</v>
      </c>
      <c r="D3" s="783">
        <f>Computations!Z4</f>
        <v>0</v>
      </c>
      <c r="E3" s="783">
        <f>Computations!Z13</f>
        <v>0</v>
      </c>
      <c r="F3" s="783">
        <f>Computations!Z22</f>
        <v>0</v>
      </c>
      <c r="G3" s="783">
        <f>Computations!Z31</f>
        <v>0</v>
      </c>
      <c r="H3" s="783">
        <f>Computations!Z40</f>
        <v>0</v>
      </c>
      <c r="I3" s="783">
        <f>Computations!Z49</f>
        <v>0</v>
      </c>
      <c r="J3" s="1010"/>
      <c r="K3" s="783">
        <f t="shared" ref="K3:K5" si="0">AVERAGE(D3,E3,F3,G3,H3,I3)</f>
        <v>0</v>
      </c>
      <c r="L3" s="783">
        <f t="shared" ref="L3:L5" si="1">MAX(D3,E3,F3,G3,H3,I3)</f>
        <v>0</v>
      </c>
      <c r="M3" s="783">
        <f t="shared" ref="M3:M5" si="2">MIN(D3,E3,F3,G3,H3,I3)</f>
        <v>0</v>
      </c>
    </row>
    <row r="4" spans="1:13">
      <c r="A4" s="1011"/>
      <c r="B4" s="538" t="s">
        <v>25</v>
      </c>
      <c r="C4" s="542">
        <v>1</v>
      </c>
      <c r="D4" s="790">
        <f>Computations!Z5</f>
        <v>0</v>
      </c>
      <c r="E4" s="790">
        <f>Computations!Z14</f>
        <v>0</v>
      </c>
      <c r="F4" s="790">
        <f>Computations!Z23</f>
        <v>0</v>
      </c>
      <c r="G4" s="790">
        <f>Computations!Z32</f>
        <v>0</v>
      </c>
      <c r="H4" s="790">
        <f>Computations!Z41</f>
        <v>0</v>
      </c>
      <c r="I4" s="790">
        <f>Computations!Z50</f>
        <v>0</v>
      </c>
      <c r="J4" s="1012"/>
      <c r="K4" s="790">
        <f t="shared" si="0"/>
        <v>0</v>
      </c>
      <c r="L4" s="790">
        <f t="shared" si="1"/>
        <v>0</v>
      </c>
      <c r="M4" s="790">
        <f t="shared" si="2"/>
        <v>0</v>
      </c>
    </row>
    <row r="5" spans="1:13">
      <c r="A5" s="1013"/>
      <c r="B5" s="1014" t="s">
        <v>100</v>
      </c>
      <c r="C5" s="931">
        <v>1</v>
      </c>
      <c r="D5" s="856">
        <f>Computations!Z6</f>
        <v>0</v>
      </c>
      <c r="E5" s="856">
        <f>Computations!Z15</f>
        <v>0</v>
      </c>
      <c r="F5" s="856">
        <f>Computations!Z24</f>
        <v>0</v>
      </c>
      <c r="G5" s="856">
        <f>Computations!Z33</f>
        <v>0</v>
      </c>
      <c r="H5" s="856">
        <f>Computations!Z42</f>
        <v>0</v>
      </c>
      <c r="I5" s="856">
        <f>Computations!Z51</f>
        <v>0</v>
      </c>
      <c r="J5" s="1015"/>
      <c r="K5" s="856">
        <f t="shared" si="0"/>
        <v>0</v>
      </c>
      <c r="L5" s="856">
        <f t="shared" si="1"/>
        <v>0</v>
      </c>
      <c r="M5" s="856">
        <f t="shared" si="2"/>
        <v>0</v>
      </c>
    </row>
    <row r="6" spans="1:13" ht="15.75" customHeight="1" outlineLevel="1">
      <c r="A6" s="567">
        <v>43517</v>
      </c>
      <c r="B6" s="1008" t="s">
        <v>261</v>
      </c>
      <c r="C6" s="1009">
        <v>1</v>
      </c>
      <c r="D6" s="783">
        <v>26.666666666666668</v>
      </c>
      <c r="E6" s="783">
        <v>30</v>
      </c>
      <c r="F6" s="783">
        <v>30</v>
      </c>
      <c r="G6" s="783">
        <v>30</v>
      </c>
      <c r="H6" s="783">
        <v>30</v>
      </c>
      <c r="I6" s="783">
        <v>30</v>
      </c>
      <c r="J6" s="1010"/>
      <c r="K6" s="783">
        <v>29.444444444444446</v>
      </c>
      <c r="L6" s="783">
        <v>30</v>
      </c>
      <c r="M6" s="783">
        <v>26.666666666666668</v>
      </c>
    </row>
    <row r="7" spans="1:13" ht="15.75" customHeight="1" outlineLevel="1">
      <c r="A7" s="536"/>
      <c r="B7" s="538" t="s">
        <v>25</v>
      </c>
      <c r="C7" s="542">
        <v>1</v>
      </c>
      <c r="D7" s="790">
        <v>25</v>
      </c>
      <c r="E7" s="790">
        <v>25</v>
      </c>
      <c r="F7" s="790">
        <v>25</v>
      </c>
      <c r="G7" s="790">
        <v>25</v>
      </c>
      <c r="H7" s="790">
        <v>25</v>
      </c>
      <c r="I7" s="790">
        <v>25</v>
      </c>
      <c r="J7" s="1012"/>
      <c r="K7" s="790">
        <v>25</v>
      </c>
      <c r="L7" s="790">
        <v>25</v>
      </c>
      <c r="M7" s="790">
        <v>25</v>
      </c>
    </row>
    <row r="8" spans="1:13" ht="15.75" customHeight="1" outlineLevel="1">
      <c r="A8" s="702"/>
      <c r="B8" s="1014" t="s">
        <v>100</v>
      </c>
      <c r="C8" s="931">
        <v>1</v>
      </c>
      <c r="D8" s="856">
        <v>20</v>
      </c>
      <c r="E8" s="856">
        <v>20</v>
      </c>
      <c r="F8" s="856">
        <v>20</v>
      </c>
      <c r="G8" s="856">
        <v>20</v>
      </c>
      <c r="H8" s="856">
        <v>20</v>
      </c>
      <c r="I8" s="856">
        <v>20</v>
      </c>
      <c r="J8" s="1015"/>
      <c r="K8" s="856">
        <v>20</v>
      </c>
      <c r="L8" s="856">
        <v>20</v>
      </c>
      <c r="M8" s="856">
        <v>20</v>
      </c>
    </row>
    <row r="9" spans="1:13" ht="15.75" customHeight="1" outlineLevel="1">
      <c r="A9" s="567">
        <v>43511</v>
      </c>
      <c r="B9" s="1008" t="s">
        <v>261</v>
      </c>
      <c r="C9" s="1009">
        <v>1</v>
      </c>
      <c r="D9" s="783">
        <v>26.666666666666668</v>
      </c>
      <c r="E9" s="783">
        <v>30</v>
      </c>
      <c r="F9" s="783">
        <v>30</v>
      </c>
      <c r="G9" s="783">
        <v>30</v>
      </c>
      <c r="H9" s="783">
        <v>30</v>
      </c>
      <c r="I9" s="783">
        <v>30</v>
      </c>
      <c r="J9" s="1010"/>
      <c r="K9" s="783">
        <v>29.444444444444446</v>
      </c>
      <c r="L9" s="783">
        <v>30</v>
      </c>
      <c r="M9" s="783">
        <v>26.666666666666668</v>
      </c>
    </row>
    <row r="10" spans="1:13" ht="15.75" customHeight="1" outlineLevel="1">
      <c r="A10" s="536"/>
      <c r="B10" s="538" t="s">
        <v>25</v>
      </c>
      <c r="C10" s="542">
        <v>1</v>
      </c>
      <c r="D10" s="790">
        <v>25</v>
      </c>
      <c r="E10" s="790">
        <v>25</v>
      </c>
      <c r="F10" s="790">
        <v>25</v>
      </c>
      <c r="G10" s="790">
        <v>25</v>
      </c>
      <c r="H10" s="790">
        <v>25</v>
      </c>
      <c r="I10" s="790">
        <v>25</v>
      </c>
      <c r="J10" s="1012"/>
      <c r="K10" s="790">
        <v>25</v>
      </c>
      <c r="L10" s="790">
        <v>25</v>
      </c>
      <c r="M10" s="790">
        <v>25</v>
      </c>
    </row>
    <row r="11" spans="1:13" ht="15.75" customHeight="1" outlineLevel="1">
      <c r="A11" s="702"/>
      <c r="B11" s="1014" t="s">
        <v>100</v>
      </c>
      <c r="C11" s="931">
        <v>1</v>
      </c>
      <c r="D11" s="856">
        <v>20</v>
      </c>
      <c r="E11" s="856">
        <v>20</v>
      </c>
      <c r="F11" s="856">
        <v>20</v>
      </c>
      <c r="G11" s="856">
        <v>20</v>
      </c>
      <c r="H11" s="856">
        <v>20</v>
      </c>
      <c r="I11" s="856">
        <v>20</v>
      </c>
      <c r="J11" s="1015"/>
      <c r="K11" s="856">
        <v>20</v>
      </c>
      <c r="L11" s="856">
        <v>20</v>
      </c>
      <c r="M11" s="856">
        <v>20</v>
      </c>
    </row>
    <row r="12" spans="1:13" ht="15.75" customHeight="1" outlineLevel="1">
      <c r="A12" s="536">
        <v>43510</v>
      </c>
      <c r="B12" s="538" t="s">
        <v>261</v>
      </c>
      <c r="C12" s="542">
        <v>1</v>
      </c>
      <c r="D12" s="790">
        <v>26.666666666666668</v>
      </c>
      <c r="E12" s="790">
        <v>30</v>
      </c>
      <c r="F12" s="790">
        <v>30</v>
      </c>
      <c r="G12" s="790">
        <v>30</v>
      </c>
      <c r="H12" s="790">
        <v>30</v>
      </c>
      <c r="I12" s="790">
        <v>30</v>
      </c>
      <c r="J12" s="1012"/>
      <c r="K12" s="790">
        <v>29.444444444444446</v>
      </c>
      <c r="L12" s="790">
        <v>30</v>
      </c>
      <c r="M12" s="790">
        <v>26.666666666666668</v>
      </c>
    </row>
    <row r="13" spans="1:13" ht="15.75" customHeight="1" outlineLevel="1">
      <c r="A13" s="536"/>
      <c r="B13" s="538" t="s">
        <v>25</v>
      </c>
      <c r="C13" s="542">
        <v>1</v>
      </c>
      <c r="D13" s="790">
        <v>25</v>
      </c>
      <c r="E13" s="790">
        <v>25</v>
      </c>
      <c r="F13" s="790">
        <v>25</v>
      </c>
      <c r="G13" s="790">
        <v>25</v>
      </c>
      <c r="H13" s="790">
        <v>25</v>
      </c>
      <c r="I13" s="790">
        <v>25</v>
      </c>
      <c r="J13" s="1012"/>
      <c r="K13" s="790">
        <v>25</v>
      </c>
      <c r="L13" s="790">
        <v>25</v>
      </c>
      <c r="M13" s="790">
        <v>25</v>
      </c>
    </row>
    <row r="14" spans="1:13" ht="15.75" customHeight="1" outlineLevel="1">
      <c r="A14" s="536"/>
      <c r="B14" s="538" t="s">
        <v>100</v>
      </c>
      <c r="C14" s="542">
        <v>1</v>
      </c>
      <c r="D14" s="790">
        <v>20</v>
      </c>
      <c r="E14" s="790">
        <v>20</v>
      </c>
      <c r="F14" s="790">
        <v>20</v>
      </c>
      <c r="G14" s="790">
        <v>20</v>
      </c>
      <c r="H14" s="790">
        <v>20</v>
      </c>
      <c r="I14" s="790">
        <v>20</v>
      </c>
      <c r="J14" s="1012"/>
      <c r="K14" s="790">
        <v>20</v>
      </c>
      <c r="L14" s="790">
        <v>20</v>
      </c>
      <c r="M14" s="790">
        <v>20</v>
      </c>
    </row>
    <row r="15" spans="1:13" ht="15.75" customHeight="1" outlineLevel="1">
      <c r="A15" s="567">
        <v>43509</v>
      </c>
      <c r="B15" s="1008" t="s">
        <v>261</v>
      </c>
      <c r="C15" s="1009">
        <v>1</v>
      </c>
      <c r="D15" s="783">
        <v>26.666666666666668</v>
      </c>
      <c r="E15" s="783">
        <v>30</v>
      </c>
      <c r="F15" s="783">
        <v>30</v>
      </c>
      <c r="G15" s="783">
        <v>30</v>
      </c>
      <c r="H15" s="783">
        <v>30</v>
      </c>
      <c r="I15" s="783">
        <v>30</v>
      </c>
      <c r="J15" s="1010"/>
      <c r="K15" s="783">
        <v>29.444444444444446</v>
      </c>
      <c r="L15" s="783">
        <v>30</v>
      </c>
      <c r="M15" s="783">
        <v>26.666666666666668</v>
      </c>
    </row>
    <row r="16" spans="1:13" ht="15.75" customHeight="1" outlineLevel="1">
      <c r="A16" s="536"/>
      <c r="B16" s="538" t="s">
        <v>25</v>
      </c>
      <c r="C16" s="542">
        <v>1</v>
      </c>
      <c r="D16" s="790">
        <v>20</v>
      </c>
      <c r="E16" s="790">
        <v>23.333333333333332</v>
      </c>
      <c r="F16" s="790">
        <v>25</v>
      </c>
      <c r="G16" s="790">
        <v>23.333333333333332</v>
      </c>
      <c r="H16" s="790">
        <v>25</v>
      </c>
      <c r="I16" s="790">
        <v>25</v>
      </c>
      <c r="J16" s="1012"/>
      <c r="K16" s="790">
        <v>23.611111111111111</v>
      </c>
      <c r="L16" s="790">
        <v>25</v>
      </c>
      <c r="M16" s="790">
        <v>20</v>
      </c>
    </row>
    <row r="17" spans="1:13" ht="15.75" customHeight="1" outlineLevel="1">
      <c r="A17" s="702"/>
      <c r="B17" s="1014" t="s">
        <v>100</v>
      </c>
      <c r="C17" s="931">
        <v>1</v>
      </c>
      <c r="D17" s="856">
        <v>20</v>
      </c>
      <c r="E17" s="856">
        <v>20</v>
      </c>
      <c r="F17" s="856">
        <v>20</v>
      </c>
      <c r="G17" s="856">
        <v>20</v>
      </c>
      <c r="H17" s="856">
        <v>20</v>
      </c>
      <c r="I17" s="856">
        <v>20</v>
      </c>
      <c r="J17" s="1015"/>
      <c r="K17" s="856">
        <v>20</v>
      </c>
      <c r="L17" s="856">
        <v>20</v>
      </c>
      <c r="M17" s="856">
        <v>20</v>
      </c>
    </row>
    <row r="18" spans="1:13" ht="15.75" customHeight="1" outlineLevel="1">
      <c r="A18" s="536">
        <v>43508</v>
      </c>
      <c r="B18" s="538" t="s">
        <v>261</v>
      </c>
      <c r="C18" s="542">
        <v>1</v>
      </c>
      <c r="D18" s="790">
        <v>26.666666666666668</v>
      </c>
      <c r="E18" s="790">
        <v>30</v>
      </c>
      <c r="F18" s="790">
        <v>30</v>
      </c>
      <c r="G18" s="790">
        <v>30</v>
      </c>
      <c r="H18" s="790">
        <v>30</v>
      </c>
      <c r="I18" s="790">
        <v>30</v>
      </c>
      <c r="J18" s="1012"/>
      <c r="K18" s="790">
        <v>29.444444444444446</v>
      </c>
      <c r="L18" s="790">
        <v>30</v>
      </c>
      <c r="M18" s="790">
        <v>26.666666666666668</v>
      </c>
    </row>
    <row r="19" spans="1:13" ht="15.75" customHeight="1" outlineLevel="1">
      <c r="A19" s="536"/>
      <c r="B19" s="538" t="s">
        <v>25</v>
      </c>
      <c r="C19" s="542">
        <v>1</v>
      </c>
      <c r="D19" s="790">
        <v>20</v>
      </c>
      <c r="E19" s="790">
        <v>23.333333333333332</v>
      </c>
      <c r="F19" s="790">
        <v>25</v>
      </c>
      <c r="G19" s="790">
        <v>23.333333333333332</v>
      </c>
      <c r="H19" s="790">
        <v>25</v>
      </c>
      <c r="I19" s="790">
        <v>25</v>
      </c>
      <c r="J19" s="1012"/>
      <c r="K19" s="790">
        <v>23.611111111111111</v>
      </c>
      <c r="L19" s="790">
        <v>25</v>
      </c>
      <c r="M19" s="790">
        <v>20</v>
      </c>
    </row>
    <row r="20" spans="1:13" ht="15.75" customHeight="1" outlineLevel="1">
      <c r="A20" s="536"/>
      <c r="B20" s="538" t="s">
        <v>100</v>
      </c>
      <c r="C20" s="542">
        <v>1</v>
      </c>
      <c r="D20" s="790">
        <v>20</v>
      </c>
      <c r="E20" s="790">
        <v>20</v>
      </c>
      <c r="F20" s="790">
        <v>20</v>
      </c>
      <c r="G20" s="790">
        <v>20</v>
      </c>
      <c r="H20" s="790">
        <v>20</v>
      </c>
      <c r="I20" s="790">
        <v>20</v>
      </c>
      <c r="J20" s="1012"/>
      <c r="K20" s="790">
        <v>20</v>
      </c>
      <c r="L20" s="790">
        <v>20</v>
      </c>
      <c r="M20" s="790">
        <v>20</v>
      </c>
    </row>
    <row r="21" spans="1:13" ht="15.75" customHeight="1" outlineLevel="1">
      <c r="A21" s="567">
        <v>43507</v>
      </c>
      <c r="B21" s="1008" t="s">
        <v>261</v>
      </c>
      <c r="C21" s="1009">
        <v>1</v>
      </c>
      <c r="D21" s="783">
        <v>23.333333333333332</v>
      </c>
      <c r="E21" s="783">
        <v>28.333333333333332</v>
      </c>
      <c r="F21" s="783">
        <v>26.666666666666668</v>
      </c>
      <c r="G21" s="783">
        <v>25</v>
      </c>
      <c r="H21" s="783">
        <v>25</v>
      </c>
      <c r="I21" s="783">
        <v>28.333333333333332</v>
      </c>
      <c r="J21" s="1010"/>
      <c r="K21" s="783">
        <v>26.111111111111111</v>
      </c>
      <c r="L21" s="783">
        <v>28.333333333333332</v>
      </c>
      <c r="M21" s="783">
        <v>23.333333333333332</v>
      </c>
    </row>
    <row r="22" spans="1:13" ht="15.75" customHeight="1" outlineLevel="1">
      <c r="A22" s="1011"/>
      <c r="B22" s="538" t="s">
        <v>25</v>
      </c>
      <c r="C22" s="542">
        <v>1</v>
      </c>
      <c r="D22" s="790">
        <v>20</v>
      </c>
      <c r="E22" s="790">
        <v>20</v>
      </c>
      <c r="F22" s="790">
        <v>21.666666666666668</v>
      </c>
      <c r="G22" s="790">
        <v>23.333333333333332</v>
      </c>
      <c r="H22" s="790">
        <v>21.666666666666668</v>
      </c>
      <c r="I22" s="790">
        <v>25</v>
      </c>
      <c r="J22" s="1012"/>
      <c r="K22" s="790">
        <v>21.944444444444446</v>
      </c>
      <c r="L22" s="790">
        <v>25</v>
      </c>
      <c r="M22" s="790">
        <v>20</v>
      </c>
    </row>
    <row r="23" spans="1:13" ht="15.75" customHeight="1" outlineLevel="1">
      <c r="A23" s="1013"/>
      <c r="B23" s="1014" t="s">
        <v>100</v>
      </c>
      <c r="C23" s="931">
        <v>1</v>
      </c>
      <c r="D23" s="856">
        <v>15</v>
      </c>
      <c r="E23" s="856">
        <v>15</v>
      </c>
      <c r="F23" s="856">
        <v>20</v>
      </c>
      <c r="G23" s="856">
        <v>20</v>
      </c>
      <c r="H23" s="856">
        <v>20</v>
      </c>
      <c r="I23" s="856">
        <v>20</v>
      </c>
      <c r="J23" s="1015"/>
      <c r="K23" s="856">
        <v>18.333333333333332</v>
      </c>
      <c r="L23" s="856">
        <v>20</v>
      </c>
      <c r="M23" s="856">
        <v>15</v>
      </c>
    </row>
    <row r="24" spans="1:13" ht="15.75" customHeight="1" outlineLevel="1">
      <c r="A24" s="536">
        <v>43504</v>
      </c>
      <c r="B24" s="538" t="s">
        <v>261</v>
      </c>
      <c r="C24" s="542">
        <v>1</v>
      </c>
      <c r="D24" s="790">
        <v>23.333333333333332</v>
      </c>
      <c r="E24" s="790">
        <v>28.333333333333332</v>
      </c>
      <c r="F24" s="790">
        <v>26.666666666666668</v>
      </c>
      <c r="G24" s="790">
        <v>25</v>
      </c>
      <c r="H24" s="790">
        <v>25</v>
      </c>
      <c r="I24" s="790">
        <v>28.333333333333332</v>
      </c>
      <c r="J24" s="1012"/>
      <c r="K24" s="790">
        <v>26.111111111111111</v>
      </c>
      <c r="L24" s="790">
        <v>28.333333333333332</v>
      </c>
      <c r="M24" s="790">
        <v>23.333333333333332</v>
      </c>
    </row>
    <row r="25" spans="1:13" ht="15.75" customHeight="1" outlineLevel="1">
      <c r="A25" s="536"/>
      <c r="B25" s="538" t="s">
        <v>25</v>
      </c>
      <c r="C25" s="542">
        <v>1</v>
      </c>
      <c r="D25" s="790">
        <v>20</v>
      </c>
      <c r="E25" s="790">
        <v>20</v>
      </c>
      <c r="F25" s="790">
        <v>21.666666666666668</v>
      </c>
      <c r="G25" s="790">
        <v>23.333333333333332</v>
      </c>
      <c r="H25" s="790">
        <v>21.666666666666668</v>
      </c>
      <c r="I25" s="790">
        <v>25</v>
      </c>
      <c r="J25" s="1012"/>
      <c r="K25" s="790">
        <v>21.944444444444446</v>
      </c>
      <c r="L25" s="790">
        <v>25</v>
      </c>
      <c r="M25" s="790">
        <v>20</v>
      </c>
    </row>
    <row r="26" spans="1:13" ht="15.75" customHeight="1" outlineLevel="1">
      <c r="A26" s="536"/>
      <c r="B26" s="538" t="s">
        <v>100</v>
      </c>
      <c r="C26" s="542">
        <v>1</v>
      </c>
      <c r="D26" s="790">
        <v>15</v>
      </c>
      <c r="E26" s="790">
        <v>15</v>
      </c>
      <c r="F26" s="790">
        <v>20</v>
      </c>
      <c r="G26" s="790">
        <v>20</v>
      </c>
      <c r="H26" s="790">
        <v>20</v>
      </c>
      <c r="I26" s="790">
        <v>20</v>
      </c>
      <c r="J26" s="1012"/>
      <c r="K26" s="790">
        <v>18.333333333333332</v>
      </c>
      <c r="L26" s="790">
        <v>20</v>
      </c>
      <c r="M26" s="790">
        <v>15</v>
      </c>
    </row>
    <row r="27" spans="1:13" ht="15.75" customHeight="1" outlineLevel="1">
      <c r="A27" s="567">
        <v>43503</v>
      </c>
      <c r="B27" s="1008" t="s">
        <v>261</v>
      </c>
      <c r="C27" s="1009">
        <v>1</v>
      </c>
      <c r="D27" s="783">
        <v>23.333333333333332</v>
      </c>
      <c r="E27" s="783">
        <v>28.333333333333332</v>
      </c>
      <c r="F27" s="783">
        <v>26.666666666666668</v>
      </c>
      <c r="G27" s="783">
        <v>25</v>
      </c>
      <c r="H27" s="783">
        <v>25</v>
      </c>
      <c r="I27" s="783">
        <v>28.333333333333332</v>
      </c>
      <c r="J27" s="1010"/>
      <c r="K27" s="783">
        <v>26.111111111111111</v>
      </c>
      <c r="L27" s="783">
        <v>28.333333333333332</v>
      </c>
      <c r="M27" s="783">
        <v>23.333333333333332</v>
      </c>
    </row>
    <row r="28" spans="1:13" ht="15" customHeight="1" outlineLevel="1">
      <c r="A28" s="536"/>
      <c r="B28" s="538" t="s">
        <v>25</v>
      </c>
      <c r="C28" s="542">
        <v>1</v>
      </c>
      <c r="D28" s="790">
        <v>20</v>
      </c>
      <c r="E28" s="790">
        <v>20</v>
      </c>
      <c r="F28" s="790">
        <v>21.666666666666668</v>
      </c>
      <c r="G28" s="790">
        <v>23.333333333333332</v>
      </c>
      <c r="H28" s="790">
        <v>21.666666666666668</v>
      </c>
      <c r="I28" s="790">
        <v>25</v>
      </c>
      <c r="J28" s="1012"/>
      <c r="K28" s="790">
        <v>21.944444444444446</v>
      </c>
      <c r="L28" s="790">
        <v>25</v>
      </c>
      <c r="M28" s="790">
        <v>20</v>
      </c>
    </row>
    <row r="29" spans="1:13" ht="15" customHeight="1" outlineLevel="1">
      <c r="A29" s="702"/>
      <c r="B29" s="1014" t="s">
        <v>100</v>
      </c>
      <c r="C29" s="931">
        <v>1</v>
      </c>
      <c r="D29" s="856">
        <v>15</v>
      </c>
      <c r="E29" s="856">
        <v>15</v>
      </c>
      <c r="F29" s="856">
        <v>20</v>
      </c>
      <c r="G29" s="856">
        <v>20</v>
      </c>
      <c r="H29" s="856">
        <v>20</v>
      </c>
      <c r="I29" s="856">
        <v>20</v>
      </c>
      <c r="J29" s="1015"/>
      <c r="K29" s="856">
        <v>18.333333333333332</v>
      </c>
      <c r="L29" s="856">
        <v>20</v>
      </c>
      <c r="M29" s="856">
        <v>15</v>
      </c>
    </row>
    <row r="30" spans="1:13" ht="15.75" customHeight="1" outlineLevel="1">
      <c r="A30" s="536">
        <v>43502</v>
      </c>
      <c r="B30" s="538" t="s">
        <v>261</v>
      </c>
      <c r="C30" s="542">
        <v>1</v>
      </c>
      <c r="D30" s="790">
        <v>23.333333333333332</v>
      </c>
      <c r="E30" s="790">
        <v>28.333333333333332</v>
      </c>
      <c r="F30" s="790">
        <v>26.666666666666668</v>
      </c>
      <c r="G30" s="790">
        <v>25</v>
      </c>
      <c r="H30" s="790">
        <v>25</v>
      </c>
      <c r="I30" s="790">
        <v>28.333333333333332</v>
      </c>
      <c r="J30" s="1012"/>
      <c r="K30" s="790">
        <v>26.111111111111111</v>
      </c>
      <c r="L30" s="790">
        <v>28.333333333333332</v>
      </c>
      <c r="M30" s="790">
        <v>23.333333333333332</v>
      </c>
    </row>
    <row r="31" spans="1:13" ht="15.75" customHeight="1" outlineLevel="1">
      <c r="A31" s="536"/>
      <c r="B31" s="538" t="s">
        <v>25</v>
      </c>
      <c r="C31" s="542">
        <v>1</v>
      </c>
      <c r="D31" s="790">
        <v>20</v>
      </c>
      <c r="E31" s="790">
        <v>20</v>
      </c>
      <c r="F31" s="790">
        <v>21.666666666666668</v>
      </c>
      <c r="G31" s="790">
        <v>23.333333333333332</v>
      </c>
      <c r="H31" s="790">
        <v>21.666666666666668</v>
      </c>
      <c r="I31" s="790">
        <v>25</v>
      </c>
      <c r="J31" s="1012"/>
      <c r="K31" s="790">
        <v>21.944444444444446</v>
      </c>
      <c r="L31" s="790">
        <v>25</v>
      </c>
      <c r="M31" s="790">
        <v>20</v>
      </c>
    </row>
    <row r="32" spans="1:13" ht="15" customHeight="1" outlineLevel="1">
      <c r="A32" s="536"/>
      <c r="B32" s="538" t="s">
        <v>100</v>
      </c>
      <c r="C32" s="542">
        <v>1</v>
      </c>
      <c r="D32" s="790">
        <v>15</v>
      </c>
      <c r="E32" s="790">
        <v>15</v>
      </c>
      <c r="F32" s="790">
        <v>20</v>
      </c>
      <c r="G32" s="790">
        <v>20</v>
      </c>
      <c r="H32" s="790">
        <v>20</v>
      </c>
      <c r="I32" s="790">
        <v>20</v>
      </c>
      <c r="J32" s="1012"/>
      <c r="K32" s="790">
        <v>18.333333333333332</v>
      </c>
      <c r="L32" s="790">
        <v>20</v>
      </c>
      <c r="M32" s="790">
        <v>15</v>
      </c>
    </row>
    <row r="33" spans="1:13" ht="17.25" customHeight="1" outlineLevel="1">
      <c r="A33" s="567">
        <v>43501</v>
      </c>
      <c r="B33" s="1008" t="s">
        <v>261</v>
      </c>
      <c r="C33" s="1009">
        <v>1</v>
      </c>
      <c r="D33" s="783">
        <v>23.333333333333332</v>
      </c>
      <c r="E33" s="783">
        <v>28.333333333333332</v>
      </c>
      <c r="F33" s="783">
        <v>26.666666666666668</v>
      </c>
      <c r="G33" s="783">
        <v>25</v>
      </c>
      <c r="H33" s="783">
        <v>25</v>
      </c>
      <c r="I33" s="783">
        <v>28.333333333333332</v>
      </c>
      <c r="J33" s="1010"/>
      <c r="K33" s="783">
        <v>26.111111111111111</v>
      </c>
      <c r="L33" s="783">
        <v>28.333333333333332</v>
      </c>
      <c r="M33" s="783">
        <v>23.333333333333332</v>
      </c>
    </row>
    <row r="34" spans="1:13" ht="15.75" customHeight="1" outlineLevel="1">
      <c r="A34" s="536"/>
      <c r="B34" s="538" t="s">
        <v>25</v>
      </c>
      <c r="C34" s="542">
        <v>1</v>
      </c>
      <c r="D34" s="790">
        <v>20</v>
      </c>
      <c r="E34" s="790">
        <v>20</v>
      </c>
      <c r="F34" s="790">
        <v>21.666666666666668</v>
      </c>
      <c r="G34" s="790">
        <v>23.333333333333332</v>
      </c>
      <c r="H34" s="790">
        <v>21.666666666666668</v>
      </c>
      <c r="I34" s="790">
        <v>25</v>
      </c>
      <c r="J34" s="1012"/>
      <c r="K34" s="790">
        <v>21.944444444444446</v>
      </c>
      <c r="L34" s="790">
        <v>25</v>
      </c>
      <c r="M34" s="790">
        <v>20</v>
      </c>
    </row>
    <row r="35" spans="1:13" ht="15.75" customHeight="1" outlineLevel="1">
      <c r="A35" s="702"/>
      <c r="B35" s="1014" t="s">
        <v>100</v>
      </c>
      <c r="C35" s="931">
        <v>1</v>
      </c>
      <c r="D35" s="856">
        <v>15</v>
      </c>
      <c r="E35" s="856">
        <v>15</v>
      </c>
      <c r="F35" s="856">
        <v>20</v>
      </c>
      <c r="G35" s="856">
        <v>20</v>
      </c>
      <c r="H35" s="856">
        <v>20</v>
      </c>
      <c r="I35" s="856">
        <v>20</v>
      </c>
      <c r="J35" s="1015"/>
      <c r="K35" s="856">
        <v>18.333333333333332</v>
      </c>
      <c r="L35" s="856">
        <v>20</v>
      </c>
      <c r="M35" s="856">
        <v>15</v>
      </c>
    </row>
    <row r="36" spans="1:13" ht="21" customHeight="1" outlineLevel="1">
      <c r="A36" s="536">
        <v>43500</v>
      </c>
      <c r="B36" s="538" t="s">
        <v>261</v>
      </c>
      <c r="C36" s="542">
        <v>1</v>
      </c>
      <c r="D36" s="790">
        <v>23.333333333333332</v>
      </c>
      <c r="E36" s="790">
        <v>28.333333333333332</v>
      </c>
      <c r="F36" s="790">
        <v>26.666666666666668</v>
      </c>
      <c r="G36" s="790">
        <v>25</v>
      </c>
      <c r="H36" s="790">
        <v>25</v>
      </c>
      <c r="I36" s="790">
        <v>28.333333333333332</v>
      </c>
      <c r="J36" s="1012"/>
      <c r="K36" s="790">
        <v>26.111111111111111</v>
      </c>
      <c r="L36" s="790">
        <v>28.333333333333332</v>
      </c>
      <c r="M36" s="790">
        <v>23.333333333333332</v>
      </c>
    </row>
    <row r="37" spans="1:13" ht="21" customHeight="1" outlineLevel="1">
      <c r="A37" s="536"/>
      <c r="B37" s="538" t="s">
        <v>25</v>
      </c>
      <c r="C37" s="542">
        <v>1</v>
      </c>
      <c r="D37" s="790">
        <v>20</v>
      </c>
      <c r="E37" s="790">
        <v>20</v>
      </c>
      <c r="F37" s="790">
        <v>21.666666666666668</v>
      </c>
      <c r="G37" s="790">
        <v>23.333333333333332</v>
      </c>
      <c r="H37" s="790">
        <v>21.666666666666668</v>
      </c>
      <c r="I37" s="790">
        <v>25</v>
      </c>
      <c r="J37" s="1012"/>
      <c r="K37" s="790">
        <v>21.944444444444446</v>
      </c>
      <c r="L37" s="790">
        <v>25</v>
      </c>
      <c r="M37" s="790">
        <v>20</v>
      </c>
    </row>
    <row r="38" spans="1:13" ht="21" customHeight="1" outlineLevel="1">
      <c r="A38" s="702"/>
      <c r="B38" s="1014" t="s">
        <v>100</v>
      </c>
      <c r="C38" s="931">
        <v>1</v>
      </c>
      <c r="D38" s="856">
        <v>15</v>
      </c>
      <c r="E38" s="856">
        <v>15</v>
      </c>
      <c r="F38" s="856">
        <v>20</v>
      </c>
      <c r="G38" s="856">
        <v>20</v>
      </c>
      <c r="H38" s="856">
        <v>20</v>
      </c>
      <c r="I38" s="856">
        <v>20</v>
      </c>
      <c r="J38" s="1015"/>
      <c r="K38" s="856">
        <v>18.333333333333332</v>
      </c>
      <c r="L38" s="856">
        <v>20</v>
      </c>
      <c r="M38" s="856">
        <v>15</v>
      </c>
    </row>
    <row r="39" spans="1:13" ht="21" customHeight="1" outlineLevel="1">
      <c r="A39" s="536">
        <v>43497</v>
      </c>
      <c r="B39" s="538" t="s">
        <v>261</v>
      </c>
      <c r="C39" s="542">
        <v>1</v>
      </c>
      <c r="D39" s="790">
        <v>23.333333333333332</v>
      </c>
      <c r="E39" s="790">
        <v>30</v>
      </c>
      <c r="F39" s="790">
        <v>26.666666666666668</v>
      </c>
      <c r="G39" s="790">
        <v>25</v>
      </c>
      <c r="H39" s="790">
        <v>25</v>
      </c>
      <c r="I39" s="790">
        <v>28.333333333333332</v>
      </c>
      <c r="J39" s="1012"/>
      <c r="K39" s="790">
        <v>26.388888888888889</v>
      </c>
      <c r="L39" s="790">
        <v>30</v>
      </c>
      <c r="M39" s="790">
        <v>23.333333333333332</v>
      </c>
    </row>
    <row r="40" spans="1:13" ht="21" customHeight="1" outlineLevel="1">
      <c r="A40" s="536"/>
      <c r="B40" s="538" t="s">
        <v>25</v>
      </c>
      <c r="C40" s="542">
        <v>1</v>
      </c>
      <c r="D40" s="790">
        <v>20</v>
      </c>
      <c r="E40" s="790">
        <v>20</v>
      </c>
      <c r="F40" s="790">
        <v>21.666666666666668</v>
      </c>
      <c r="G40" s="790">
        <v>24.666666666666668</v>
      </c>
      <c r="H40" s="790">
        <v>21.666666666666668</v>
      </c>
      <c r="I40" s="790">
        <v>25</v>
      </c>
      <c r="J40" s="1012"/>
      <c r="K40" s="790">
        <v>22.166666666666668</v>
      </c>
      <c r="L40" s="790">
        <v>25</v>
      </c>
      <c r="M40" s="790">
        <v>20</v>
      </c>
    </row>
    <row r="41" spans="1:13" ht="21" customHeight="1" outlineLevel="1">
      <c r="A41" s="536"/>
      <c r="B41" s="538" t="s">
        <v>100</v>
      </c>
      <c r="C41" s="542">
        <v>1</v>
      </c>
      <c r="D41" s="790">
        <v>15</v>
      </c>
      <c r="E41" s="790">
        <v>15</v>
      </c>
      <c r="F41" s="790">
        <v>20</v>
      </c>
      <c r="G41" s="790">
        <v>20</v>
      </c>
      <c r="H41" s="790">
        <v>20</v>
      </c>
      <c r="I41" s="790">
        <v>20</v>
      </c>
      <c r="J41" s="1012"/>
      <c r="K41" s="790">
        <v>18.333333333333332</v>
      </c>
      <c r="L41" s="790">
        <v>20</v>
      </c>
      <c r="M41" s="790">
        <v>15</v>
      </c>
    </row>
    <row r="42" spans="1:13" ht="21" customHeight="1" outlineLevel="1">
      <c r="A42" s="567">
        <v>43496</v>
      </c>
      <c r="B42" s="1008" t="s">
        <v>261</v>
      </c>
      <c r="C42" s="1009">
        <v>1</v>
      </c>
      <c r="D42" s="783">
        <v>23.333333333333332</v>
      </c>
      <c r="E42" s="783">
        <v>30</v>
      </c>
      <c r="F42" s="783">
        <v>26.666666666666668</v>
      </c>
      <c r="G42" s="783">
        <v>25</v>
      </c>
      <c r="H42" s="783">
        <v>25</v>
      </c>
      <c r="I42" s="783">
        <v>28.333333333333332</v>
      </c>
      <c r="J42" s="1010"/>
      <c r="K42" s="783">
        <v>26.388888888888889</v>
      </c>
      <c r="L42" s="783">
        <v>30</v>
      </c>
      <c r="M42" s="783">
        <v>23.333333333333332</v>
      </c>
    </row>
    <row r="43" spans="1:13" ht="21" customHeight="1" outlineLevel="1">
      <c r="A43" s="536"/>
      <c r="B43" s="538" t="s">
        <v>25</v>
      </c>
      <c r="C43" s="542">
        <v>1</v>
      </c>
      <c r="D43" s="790">
        <v>20</v>
      </c>
      <c r="E43" s="790">
        <v>20</v>
      </c>
      <c r="F43" s="790">
        <v>21.666666666666668</v>
      </c>
      <c r="G43" s="790">
        <v>24.666666666666668</v>
      </c>
      <c r="H43" s="790">
        <v>21.666666666666668</v>
      </c>
      <c r="I43" s="790">
        <v>25</v>
      </c>
      <c r="J43" s="1012"/>
      <c r="K43" s="790">
        <v>22.166666666666668</v>
      </c>
      <c r="L43" s="790">
        <v>25</v>
      </c>
      <c r="M43" s="790">
        <v>20</v>
      </c>
    </row>
    <row r="44" spans="1:13" ht="21" customHeight="1" outlineLevel="1">
      <c r="A44" s="702"/>
      <c r="B44" s="1014" t="s">
        <v>100</v>
      </c>
      <c r="C44" s="931">
        <v>1</v>
      </c>
      <c r="D44" s="856">
        <v>15</v>
      </c>
      <c r="E44" s="856">
        <v>15</v>
      </c>
      <c r="F44" s="856">
        <v>20</v>
      </c>
      <c r="G44" s="856">
        <v>20</v>
      </c>
      <c r="H44" s="856">
        <v>20</v>
      </c>
      <c r="I44" s="856">
        <v>20</v>
      </c>
      <c r="J44" s="1015"/>
      <c r="K44" s="856">
        <v>18.333333333333332</v>
      </c>
      <c r="L44" s="856">
        <v>20</v>
      </c>
      <c r="M44" s="856">
        <v>15</v>
      </c>
    </row>
    <row r="45" spans="1:13" ht="21" customHeight="1" outlineLevel="1">
      <c r="A45" s="536">
        <v>43495</v>
      </c>
      <c r="B45" s="538" t="s">
        <v>261</v>
      </c>
      <c r="C45" s="542">
        <v>1</v>
      </c>
      <c r="D45" s="790">
        <v>23.333333333333332</v>
      </c>
      <c r="E45" s="790">
        <v>30</v>
      </c>
      <c r="F45" s="790">
        <v>26.666666666666668</v>
      </c>
      <c r="G45" s="790">
        <v>25</v>
      </c>
      <c r="H45" s="790">
        <v>25</v>
      </c>
      <c r="I45" s="790">
        <v>28.333333333333332</v>
      </c>
      <c r="J45" s="1012"/>
      <c r="K45" s="790">
        <v>26.388888888888889</v>
      </c>
      <c r="L45" s="790">
        <v>30</v>
      </c>
      <c r="M45" s="790">
        <v>23.333333333333332</v>
      </c>
    </row>
    <row r="46" spans="1:13" ht="21" customHeight="1" outlineLevel="1">
      <c r="A46" s="536"/>
      <c r="B46" s="538" t="s">
        <v>25</v>
      </c>
      <c r="C46" s="542">
        <v>1</v>
      </c>
      <c r="D46" s="790">
        <v>20</v>
      </c>
      <c r="E46" s="790">
        <v>20</v>
      </c>
      <c r="F46" s="790">
        <v>21.666666666666668</v>
      </c>
      <c r="G46" s="790">
        <v>24.666666666666668</v>
      </c>
      <c r="H46" s="790">
        <v>21.666666666666668</v>
      </c>
      <c r="I46" s="790">
        <v>25</v>
      </c>
      <c r="J46" s="1012"/>
      <c r="K46" s="790">
        <v>22.166666666666668</v>
      </c>
      <c r="L46" s="790">
        <v>25</v>
      </c>
      <c r="M46" s="790">
        <v>20</v>
      </c>
    </row>
    <row r="47" spans="1:13" ht="21" customHeight="1" outlineLevel="1">
      <c r="A47" s="536"/>
      <c r="B47" s="538" t="s">
        <v>100</v>
      </c>
      <c r="C47" s="542">
        <v>1</v>
      </c>
      <c r="D47" s="790">
        <v>15</v>
      </c>
      <c r="E47" s="790">
        <v>15</v>
      </c>
      <c r="F47" s="790">
        <v>20</v>
      </c>
      <c r="G47" s="790">
        <v>20</v>
      </c>
      <c r="H47" s="790">
        <v>20</v>
      </c>
      <c r="I47" s="790">
        <v>20</v>
      </c>
      <c r="J47" s="1012"/>
      <c r="K47" s="790">
        <v>18.333333333333332</v>
      </c>
      <c r="L47" s="790">
        <v>20</v>
      </c>
      <c r="M47" s="790">
        <v>15</v>
      </c>
    </row>
    <row r="48" spans="1:13" ht="21" customHeight="1" outlineLevel="1">
      <c r="A48" s="567">
        <v>43494</v>
      </c>
      <c r="B48" s="1008" t="s">
        <v>261</v>
      </c>
      <c r="C48" s="1009">
        <v>1</v>
      </c>
      <c r="D48" s="783">
        <v>23.333333333333332</v>
      </c>
      <c r="E48" s="783">
        <v>30</v>
      </c>
      <c r="F48" s="783">
        <v>26.666666666666668</v>
      </c>
      <c r="G48" s="783">
        <v>25</v>
      </c>
      <c r="H48" s="783">
        <v>25</v>
      </c>
      <c r="I48" s="783">
        <v>28.333333333333332</v>
      </c>
      <c r="J48" s="1010"/>
      <c r="K48" s="783">
        <v>26.388888888888889</v>
      </c>
      <c r="L48" s="783">
        <v>30</v>
      </c>
      <c r="M48" s="783">
        <v>23.333333333333332</v>
      </c>
    </row>
    <row r="49" spans="1:13" ht="21" customHeight="1" outlineLevel="1">
      <c r="A49" s="536"/>
      <c r="B49" s="538" t="s">
        <v>25</v>
      </c>
      <c r="C49" s="542">
        <v>1</v>
      </c>
      <c r="D49" s="790">
        <v>20</v>
      </c>
      <c r="E49" s="790">
        <v>20</v>
      </c>
      <c r="F49" s="790">
        <v>21.666666666666668</v>
      </c>
      <c r="G49" s="790">
        <v>24.666666666666668</v>
      </c>
      <c r="H49" s="790">
        <v>21.666666666666668</v>
      </c>
      <c r="I49" s="790">
        <v>25</v>
      </c>
      <c r="J49" s="1012"/>
      <c r="K49" s="790">
        <v>22.166666666666668</v>
      </c>
      <c r="L49" s="790">
        <v>25</v>
      </c>
      <c r="M49" s="790">
        <v>20</v>
      </c>
    </row>
    <row r="50" spans="1:13" ht="21" customHeight="1" outlineLevel="1">
      <c r="A50" s="536"/>
      <c r="B50" s="538" t="s">
        <v>100</v>
      </c>
      <c r="C50" s="542">
        <v>1</v>
      </c>
      <c r="D50" s="790">
        <v>15</v>
      </c>
      <c r="E50" s="790">
        <v>15</v>
      </c>
      <c r="F50" s="790">
        <v>20</v>
      </c>
      <c r="G50" s="790">
        <v>20</v>
      </c>
      <c r="H50" s="790">
        <v>20</v>
      </c>
      <c r="I50" s="790">
        <v>20</v>
      </c>
      <c r="J50" s="1012"/>
      <c r="K50" s="790">
        <v>18.333333333333332</v>
      </c>
      <c r="L50" s="790">
        <v>20</v>
      </c>
      <c r="M50" s="790">
        <v>15</v>
      </c>
    </row>
    <row r="51" spans="1:13" ht="21" customHeight="1" outlineLevel="1">
      <c r="A51" s="567">
        <v>43493</v>
      </c>
      <c r="B51" s="1008" t="s">
        <v>261</v>
      </c>
      <c r="C51" s="1009">
        <v>1</v>
      </c>
      <c r="D51" s="783">
        <v>25</v>
      </c>
      <c r="E51" s="783">
        <v>30</v>
      </c>
      <c r="F51" s="783">
        <v>30</v>
      </c>
      <c r="G51" s="783">
        <v>25</v>
      </c>
      <c r="H51" s="783">
        <v>26.666666666666668</v>
      </c>
      <c r="I51" s="783">
        <v>28.333333333333332</v>
      </c>
      <c r="J51" s="1010"/>
      <c r="K51" s="783">
        <v>27.5</v>
      </c>
      <c r="L51" s="783">
        <v>30</v>
      </c>
      <c r="M51" s="783">
        <v>25</v>
      </c>
    </row>
    <row r="52" spans="1:13" ht="21" customHeight="1" outlineLevel="1">
      <c r="A52" s="536"/>
      <c r="B52" s="538" t="s">
        <v>25</v>
      </c>
      <c r="C52" s="542">
        <v>1</v>
      </c>
      <c r="D52" s="790">
        <v>20</v>
      </c>
      <c r="E52" s="790">
        <v>20</v>
      </c>
      <c r="F52" s="790">
        <v>25</v>
      </c>
      <c r="G52" s="790">
        <v>25</v>
      </c>
      <c r="H52" s="790">
        <v>21.666666666666668</v>
      </c>
      <c r="I52" s="790">
        <v>25</v>
      </c>
      <c r="J52" s="1012"/>
      <c r="K52" s="790">
        <v>22.777777777777782</v>
      </c>
      <c r="L52" s="790">
        <v>25</v>
      </c>
      <c r="M52" s="790">
        <v>20</v>
      </c>
    </row>
    <row r="53" spans="1:13" ht="21" customHeight="1" outlineLevel="1">
      <c r="A53" s="702"/>
      <c r="B53" s="1014" t="s">
        <v>100</v>
      </c>
      <c r="C53" s="931">
        <v>1</v>
      </c>
      <c r="D53" s="856">
        <v>15</v>
      </c>
      <c r="E53" s="856">
        <v>15</v>
      </c>
      <c r="F53" s="856">
        <v>20</v>
      </c>
      <c r="G53" s="856">
        <v>20</v>
      </c>
      <c r="H53" s="856">
        <v>20</v>
      </c>
      <c r="I53" s="856">
        <v>20</v>
      </c>
      <c r="J53" s="1015"/>
      <c r="K53" s="856">
        <v>18.333333333333332</v>
      </c>
      <c r="L53" s="856">
        <v>20</v>
      </c>
      <c r="M53" s="856">
        <v>15</v>
      </c>
    </row>
    <row r="54" spans="1:13" ht="21" customHeight="1" outlineLevel="1">
      <c r="A54" s="536">
        <v>43490</v>
      </c>
      <c r="B54" s="538" t="s">
        <v>261</v>
      </c>
      <c r="C54" s="542">
        <v>1</v>
      </c>
      <c r="D54" s="790">
        <v>25</v>
      </c>
      <c r="E54" s="790">
        <v>30</v>
      </c>
      <c r="F54" s="790">
        <v>30</v>
      </c>
      <c r="G54" s="790">
        <v>25</v>
      </c>
      <c r="H54" s="790">
        <v>26.666666666666668</v>
      </c>
      <c r="I54" s="790">
        <v>28.333333333333332</v>
      </c>
      <c r="J54" s="1012"/>
      <c r="K54" s="790">
        <v>27.5</v>
      </c>
      <c r="L54" s="790">
        <v>30</v>
      </c>
      <c r="M54" s="790">
        <v>25</v>
      </c>
    </row>
    <row r="55" spans="1:13" ht="21" customHeight="1" outlineLevel="1">
      <c r="A55" s="536"/>
      <c r="B55" s="538" t="s">
        <v>25</v>
      </c>
      <c r="C55" s="542">
        <v>1</v>
      </c>
      <c r="D55" s="790">
        <v>20</v>
      </c>
      <c r="E55" s="790">
        <v>20</v>
      </c>
      <c r="F55" s="790">
        <v>25</v>
      </c>
      <c r="G55" s="790">
        <v>25</v>
      </c>
      <c r="H55" s="790">
        <v>21.666666666666668</v>
      </c>
      <c r="I55" s="790">
        <v>25</v>
      </c>
      <c r="J55" s="1012"/>
      <c r="K55" s="790">
        <v>22.777777777777782</v>
      </c>
      <c r="L55" s="790">
        <v>25</v>
      </c>
      <c r="M55" s="790">
        <v>20</v>
      </c>
    </row>
    <row r="56" spans="1:13" ht="21" customHeight="1" outlineLevel="1">
      <c r="A56" s="536"/>
      <c r="B56" s="538" t="s">
        <v>100</v>
      </c>
      <c r="C56" s="542">
        <v>1</v>
      </c>
      <c r="D56" s="790">
        <v>15</v>
      </c>
      <c r="E56" s="790">
        <v>15</v>
      </c>
      <c r="F56" s="790">
        <v>20</v>
      </c>
      <c r="G56" s="790">
        <v>20</v>
      </c>
      <c r="H56" s="790">
        <v>20</v>
      </c>
      <c r="I56" s="790">
        <v>20</v>
      </c>
      <c r="J56" s="1012"/>
      <c r="K56" s="790">
        <v>18.333333333333332</v>
      </c>
      <c r="L56" s="790">
        <v>20</v>
      </c>
      <c r="M56" s="790">
        <v>15</v>
      </c>
    </row>
    <row r="57" spans="1:13" ht="21" customHeight="1" outlineLevel="1">
      <c r="A57" s="536">
        <v>43489</v>
      </c>
      <c r="B57" s="1008" t="s">
        <v>261</v>
      </c>
      <c r="C57" s="1009">
        <v>1</v>
      </c>
      <c r="D57" s="783">
        <v>25</v>
      </c>
      <c r="E57" s="783">
        <v>30</v>
      </c>
      <c r="F57" s="783">
        <v>30</v>
      </c>
      <c r="G57" s="783">
        <v>25</v>
      </c>
      <c r="H57" s="783">
        <v>26.666666666666668</v>
      </c>
      <c r="I57" s="783">
        <v>28.333333333333332</v>
      </c>
      <c r="J57" s="1010"/>
      <c r="K57" s="783">
        <v>27.5</v>
      </c>
      <c r="L57" s="783">
        <v>30</v>
      </c>
      <c r="M57" s="783">
        <v>25</v>
      </c>
    </row>
    <row r="58" spans="1:13" ht="21" customHeight="1" outlineLevel="1">
      <c r="A58" s="536"/>
      <c r="B58" s="538" t="s">
        <v>25</v>
      </c>
      <c r="C58" s="542">
        <v>1</v>
      </c>
      <c r="D58" s="790">
        <v>20</v>
      </c>
      <c r="E58" s="790">
        <v>20</v>
      </c>
      <c r="F58" s="790">
        <v>25</v>
      </c>
      <c r="G58" s="790">
        <v>25</v>
      </c>
      <c r="H58" s="790">
        <v>21.666666666666668</v>
      </c>
      <c r="I58" s="790">
        <v>25</v>
      </c>
      <c r="J58" s="1012"/>
      <c r="K58" s="790">
        <v>22.777777777777782</v>
      </c>
      <c r="L58" s="790">
        <v>25</v>
      </c>
      <c r="M58" s="790">
        <v>20</v>
      </c>
    </row>
    <row r="59" spans="1:13" ht="21" customHeight="1" outlineLevel="1">
      <c r="A59" s="702"/>
      <c r="B59" s="1014" t="s">
        <v>100</v>
      </c>
      <c r="C59" s="931">
        <v>1</v>
      </c>
      <c r="D59" s="856">
        <v>15</v>
      </c>
      <c r="E59" s="856">
        <v>15</v>
      </c>
      <c r="F59" s="856">
        <v>20</v>
      </c>
      <c r="G59" s="856">
        <v>20</v>
      </c>
      <c r="H59" s="856">
        <v>20</v>
      </c>
      <c r="I59" s="856">
        <v>20</v>
      </c>
      <c r="J59" s="1015"/>
      <c r="K59" s="856">
        <v>18.333333333333332</v>
      </c>
      <c r="L59" s="856">
        <v>20</v>
      </c>
      <c r="M59" s="856">
        <v>15</v>
      </c>
    </row>
    <row r="60" spans="1:13" ht="21" customHeight="1" outlineLevel="1">
      <c r="A60" s="536">
        <v>43488</v>
      </c>
      <c r="B60" s="1008" t="s">
        <v>261</v>
      </c>
      <c r="C60" s="1009">
        <v>1</v>
      </c>
      <c r="D60" s="783">
        <v>26.666666666666668</v>
      </c>
      <c r="E60" s="783">
        <v>30</v>
      </c>
      <c r="F60" s="783">
        <v>30</v>
      </c>
      <c r="G60" s="783">
        <v>25</v>
      </c>
      <c r="H60" s="783">
        <v>26.666666666666668</v>
      </c>
      <c r="I60" s="783">
        <v>28.333333333333332</v>
      </c>
      <c r="J60" s="1010"/>
      <c r="K60" s="783">
        <v>27.777777777777782</v>
      </c>
      <c r="L60" s="783">
        <v>30</v>
      </c>
      <c r="M60" s="783">
        <v>25</v>
      </c>
    </row>
    <row r="61" spans="1:13" ht="21" customHeight="1" outlineLevel="1">
      <c r="A61" s="536"/>
      <c r="B61" s="538" t="s">
        <v>25</v>
      </c>
      <c r="C61" s="542">
        <v>1</v>
      </c>
      <c r="D61" s="790">
        <v>23.333333333333332</v>
      </c>
      <c r="E61" s="790">
        <v>20</v>
      </c>
      <c r="F61" s="790">
        <v>25</v>
      </c>
      <c r="G61" s="790">
        <v>25</v>
      </c>
      <c r="H61" s="790">
        <v>21.666666666666668</v>
      </c>
      <c r="I61" s="790">
        <v>25</v>
      </c>
      <c r="J61" s="1012"/>
      <c r="K61" s="790">
        <v>23.333333333333332</v>
      </c>
      <c r="L61" s="790">
        <v>25</v>
      </c>
      <c r="M61" s="790">
        <v>20</v>
      </c>
    </row>
    <row r="62" spans="1:13" ht="21" customHeight="1" outlineLevel="1">
      <c r="A62" s="702"/>
      <c r="B62" s="1014" t="s">
        <v>100</v>
      </c>
      <c r="C62" s="931">
        <v>1</v>
      </c>
      <c r="D62" s="856">
        <v>15</v>
      </c>
      <c r="E62" s="856">
        <v>16.666666666666668</v>
      </c>
      <c r="F62" s="856">
        <v>20</v>
      </c>
      <c r="G62" s="856">
        <v>20</v>
      </c>
      <c r="H62" s="856">
        <v>20</v>
      </c>
      <c r="I62" s="856">
        <v>20</v>
      </c>
      <c r="J62" s="1015"/>
      <c r="K62" s="856">
        <v>18.611111111111111</v>
      </c>
      <c r="L62" s="856">
        <v>20</v>
      </c>
      <c r="M62" s="856">
        <v>15</v>
      </c>
    </row>
    <row r="63" spans="1:13" ht="21" customHeight="1" outlineLevel="1">
      <c r="A63" s="536">
        <v>43487</v>
      </c>
      <c r="B63" s="538" t="s">
        <v>261</v>
      </c>
      <c r="C63" s="542">
        <v>1</v>
      </c>
      <c r="D63" s="790">
        <v>26.666666666666668</v>
      </c>
      <c r="E63" s="790">
        <v>30</v>
      </c>
      <c r="F63" s="790">
        <v>28.333333333333332</v>
      </c>
      <c r="G63" s="790">
        <v>25</v>
      </c>
      <c r="H63" s="790">
        <v>26.666666666666668</v>
      </c>
      <c r="I63" s="790">
        <v>28.333333333333332</v>
      </c>
      <c r="J63" s="1012"/>
      <c r="K63" s="790">
        <v>27.5</v>
      </c>
      <c r="L63" s="790">
        <v>30</v>
      </c>
      <c r="M63" s="790">
        <v>25</v>
      </c>
    </row>
    <row r="64" spans="1:13" ht="21" customHeight="1" outlineLevel="1">
      <c r="A64" s="536"/>
      <c r="B64" s="538" t="s">
        <v>25</v>
      </c>
      <c r="C64" s="542">
        <v>1</v>
      </c>
      <c r="D64" s="790">
        <v>23.333333333333332</v>
      </c>
      <c r="E64" s="790">
        <v>20</v>
      </c>
      <c r="F64" s="790">
        <v>25</v>
      </c>
      <c r="G64" s="790">
        <v>25</v>
      </c>
      <c r="H64" s="790">
        <v>21.666666666666668</v>
      </c>
      <c r="I64" s="790">
        <v>25</v>
      </c>
      <c r="J64" s="1012"/>
      <c r="K64" s="790">
        <v>23.333333333333332</v>
      </c>
      <c r="L64" s="790">
        <v>25</v>
      </c>
      <c r="M64" s="790">
        <v>20</v>
      </c>
    </row>
    <row r="65" spans="1:13" ht="21" customHeight="1" outlineLevel="1">
      <c r="A65" s="536"/>
      <c r="B65" s="538" t="s">
        <v>100</v>
      </c>
      <c r="C65" s="542">
        <v>1</v>
      </c>
      <c r="D65" s="790">
        <v>15</v>
      </c>
      <c r="E65" s="790">
        <v>16.666666666666668</v>
      </c>
      <c r="F65" s="790">
        <v>20</v>
      </c>
      <c r="G65" s="790">
        <v>20</v>
      </c>
      <c r="H65" s="790">
        <v>20</v>
      </c>
      <c r="I65" s="790">
        <v>20</v>
      </c>
      <c r="J65" s="1012"/>
      <c r="K65" s="790">
        <v>18.611111111111111</v>
      </c>
      <c r="L65" s="790">
        <v>20</v>
      </c>
      <c r="M65" s="790">
        <v>15</v>
      </c>
    </row>
    <row r="66" spans="1:13" ht="21" customHeight="1" outlineLevel="1">
      <c r="A66" s="536">
        <v>43486</v>
      </c>
      <c r="B66" s="1008" t="s">
        <v>261</v>
      </c>
      <c r="C66" s="1009">
        <v>1</v>
      </c>
      <c r="D66" s="783">
        <v>26.666666666666668</v>
      </c>
      <c r="E66" s="783">
        <v>30</v>
      </c>
      <c r="F66" s="783">
        <v>28.333333333333332</v>
      </c>
      <c r="G66" s="783">
        <v>25</v>
      </c>
      <c r="H66" s="783">
        <v>26.666666666666668</v>
      </c>
      <c r="I66" s="783">
        <v>28.333333333333332</v>
      </c>
      <c r="J66" s="1010"/>
      <c r="K66" s="783">
        <v>27.5</v>
      </c>
      <c r="L66" s="783">
        <v>30</v>
      </c>
      <c r="M66" s="783">
        <v>25</v>
      </c>
    </row>
    <row r="67" spans="1:13" ht="21" customHeight="1" outlineLevel="1">
      <c r="A67" s="536"/>
      <c r="B67" s="538" t="s">
        <v>25</v>
      </c>
      <c r="C67" s="542">
        <v>1</v>
      </c>
      <c r="D67" s="790">
        <v>23.333333333333332</v>
      </c>
      <c r="E67" s="790">
        <v>20</v>
      </c>
      <c r="F67" s="790">
        <v>25</v>
      </c>
      <c r="G67" s="790">
        <v>25</v>
      </c>
      <c r="H67" s="790">
        <v>21.666666666666668</v>
      </c>
      <c r="I67" s="790">
        <v>25</v>
      </c>
      <c r="J67" s="1012"/>
      <c r="K67" s="790">
        <v>23.333333333333332</v>
      </c>
      <c r="L67" s="790">
        <v>25</v>
      </c>
      <c r="M67" s="790">
        <v>20</v>
      </c>
    </row>
    <row r="68" spans="1:13" ht="21" customHeight="1" outlineLevel="1">
      <c r="A68" s="702"/>
      <c r="B68" s="1014" t="s">
        <v>100</v>
      </c>
      <c r="C68" s="931">
        <v>1</v>
      </c>
      <c r="D68" s="856">
        <v>15</v>
      </c>
      <c r="E68" s="856">
        <v>16.666666666666668</v>
      </c>
      <c r="F68" s="856">
        <v>20</v>
      </c>
      <c r="G68" s="856">
        <v>20</v>
      </c>
      <c r="H68" s="856">
        <v>20</v>
      </c>
      <c r="I68" s="856">
        <v>20</v>
      </c>
      <c r="J68" s="1015"/>
      <c r="K68" s="856">
        <v>18.611111111111111</v>
      </c>
      <c r="L68" s="856">
        <v>20</v>
      </c>
      <c r="M68" s="856">
        <v>15</v>
      </c>
    </row>
    <row r="69" spans="1:13" ht="21" customHeight="1" outlineLevel="1">
      <c r="A69" s="536">
        <v>43483</v>
      </c>
      <c r="B69" s="538" t="s">
        <v>261</v>
      </c>
      <c r="C69" s="542">
        <v>1</v>
      </c>
      <c r="D69" s="790">
        <v>26.666666666666668</v>
      </c>
      <c r="E69" s="790">
        <v>30</v>
      </c>
      <c r="F69" s="790">
        <v>28.333333333333332</v>
      </c>
      <c r="G69" s="790">
        <v>25</v>
      </c>
      <c r="H69" s="790">
        <v>26.666666666666668</v>
      </c>
      <c r="I69" s="790">
        <v>28.333333333333332</v>
      </c>
      <c r="J69" s="1012"/>
      <c r="K69" s="790">
        <v>27.5</v>
      </c>
      <c r="L69" s="790">
        <v>30</v>
      </c>
      <c r="M69" s="790">
        <v>25</v>
      </c>
    </row>
    <row r="70" spans="1:13" ht="21" customHeight="1" outlineLevel="1">
      <c r="A70" s="536"/>
      <c r="B70" s="538" t="s">
        <v>25</v>
      </c>
      <c r="C70" s="542">
        <v>1</v>
      </c>
      <c r="D70" s="790">
        <v>23.333333333333332</v>
      </c>
      <c r="E70" s="790">
        <v>20</v>
      </c>
      <c r="F70" s="790">
        <v>25</v>
      </c>
      <c r="G70" s="790">
        <v>25</v>
      </c>
      <c r="H70" s="790">
        <v>21.666666666666668</v>
      </c>
      <c r="I70" s="790">
        <v>25</v>
      </c>
      <c r="J70" s="1012"/>
      <c r="K70" s="790">
        <v>23.333333333333332</v>
      </c>
      <c r="L70" s="790">
        <v>25</v>
      </c>
      <c r="M70" s="790">
        <v>20</v>
      </c>
    </row>
    <row r="71" spans="1:13" ht="21" customHeight="1" outlineLevel="1">
      <c r="A71" s="536"/>
      <c r="B71" s="538" t="s">
        <v>100</v>
      </c>
      <c r="C71" s="542">
        <v>1</v>
      </c>
      <c r="D71" s="790">
        <v>15</v>
      </c>
      <c r="E71" s="790">
        <v>16.666666666666668</v>
      </c>
      <c r="F71" s="790">
        <v>20</v>
      </c>
      <c r="G71" s="790">
        <v>20</v>
      </c>
      <c r="H71" s="790">
        <v>20</v>
      </c>
      <c r="I71" s="790">
        <v>20</v>
      </c>
      <c r="J71" s="1012"/>
      <c r="K71" s="790">
        <v>18.611111111111111</v>
      </c>
      <c r="L71" s="790">
        <v>20</v>
      </c>
      <c r="M71" s="790">
        <v>15</v>
      </c>
    </row>
    <row r="72" spans="1:13" ht="21" customHeight="1" outlineLevel="1">
      <c r="A72" s="536">
        <v>43482</v>
      </c>
      <c r="B72" s="1008" t="s">
        <v>261</v>
      </c>
      <c r="C72" s="1009">
        <v>1</v>
      </c>
      <c r="D72" s="783">
        <v>26.666666666666668</v>
      </c>
      <c r="E72" s="783">
        <v>30</v>
      </c>
      <c r="F72" s="783">
        <v>26.666666666666668</v>
      </c>
      <c r="G72" s="783">
        <v>25</v>
      </c>
      <c r="H72" s="783">
        <v>26.666666666666668</v>
      </c>
      <c r="I72" s="783">
        <v>28.333333333333332</v>
      </c>
      <c r="J72" s="1010"/>
      <c r="K72" s="783">
        <v>27.222222222222225</v>
      </c>
      <c r="L72" s="783">
        <v>30</v>
      </c>
      <c r="M72" s="783">
        <v>25</v>
      </c>
    </row>
    <row r="73" spans="1:13" ht="21" customHeight="1" outlineLevel="1">
      <c r="A73" s="536"/>
      <c r="B73" s="538" t="s">
        <v>25</v>
      </c>
      <c r="C73" s="542">
        <v>1</v>
      </c>
      <c r="D73" s="790">
        <v>23.333333333333332</v>
      </c>
      <c r="E73" s="790">
        <v>20</v>
      </c>
      <c r="F73" s="790">
        <v>21.666666666666668</v>
      </c>
      <c r="G73" s="790">
        <v>25</v>
      </c>
      <c r="H73" s="790">
        <v>21.666666666666668</v>
      </c>
      <c r="I73" s="790">
        <v>25</v>
      </c>
      <c r="J73" s="1012"/>
      <c r="K73" s="790">
        <v>22.777777777777782</v>
      </c>
      <c r="L73" s="790">
        <v>25</v>
      </c>
      <c r="M73" s="790">
        <v>20</v>
      </c>
    </row>
    <row r="74" spans="1:13" ht="21" customHeight="1" outlineLevel="1">
      <c r="A74" s="702"/>
      <c r="B74" s="1014" t="s">
        <v>100</v>
      </c>
      <c r="C74" s="931">
        <v>1</v>
      </c>
      <c r="D74" s="856">
        <v>15</v>
      </c>
      <c r="E74" s="856">
        <v>16.666666666666668</v>
      </c>
      <c r="F74" s="856">
        <v>20</v>
      </c>
      <c r="G74" s="856">
        <v>20</v>
      </c>
      <c r="H74" s="856">
        <v>20</v>
      </c>
      <c r="I74" s="856">
        <v>20</v>
      </c>
      <c r="J74" s="1015"/>
      <c r="K74" s="856">
        <v>18.611111111111111</v>
      </c>
      <c r="L74" s="856">
        <v>20</v>
      </c>
      <c r="M74" s="856">
        <v>15</v>
      </c>
    </row>
    <row r="75" spans="1:13" ht="21" customHeight="1" outlineLevel="1">
      <c r="A75" s="536">
        <v>43481</v>
      </c>
      <c r="B75" s="538" t="s">
        <v>261</v>
      </c>
      <c r="C75" s="542">
        <v>1</v>
      </c>
      <c r="D75" s="790">
        <v>26.666666666666668</v>
      </c>
      <c r="E75" s="790">
        <v>30</v>
      </c>
      <c r="F75" s="790">
        <v>26.666666666666668</v>
      </c>
      <c r="G75" s="790">
        <v>25</v>
      </c>
      <c r="H75" s="790">
        <v>26.666666666666668</v>
      </c>
      <c r="I75" s="790">
        <v>28.333333333333332</v>
      </c>
      <c r="J75" s="1012"/>
      <c r="K75" s="790">
        <v>27.222222222222225</v>
      </c>
      <c r="L75" s="790">
        <v>30</v>
      </c>
      <c r="M75" s="790">
        <v>25</v>
      </c>
    </row>
    <row r="76" spans="1:13" ht="21" customHeight="1" outlineLevel="1">
      <c r="A76" s="536"/>
      <c r="B76" s="538" t="s">
        <v>25</v>
      </c>
      <c r="C76" s="542">
        <v>1</v>
      </c>
      <c r="D76" s="790">
        <v>23.333333333333332</v>
      </c>
      <c r="E76" s="790">
        <v>20</v>
      </c>
      <c r="F76" s="790">
        <v>21.666666666666668</v>
      </c>
      <c r="G76" s="790">
        <v>25</v>
      </c>
      <c r="H76" s="790">
        <v>21.666666666666668</v>
      </c>
      <c r="I76" s="790">
        <v>25</v>
      </c>
      <c r="J76" s="1012"/>
      <c r="K76" s="790">
        <v>22.777777777777782</v>
      </c>
      <c r="L76" s="790">
        <v>25</v>
      </c>
      <c r="M76" s="790">
        <v>20</v>
      </c>
    </row>
    <row r="77" spans="1:13" ht="21" customHeight="1" outlineLevel="1">
      <c r="A77" s="536"/>
      <c r="B77" s="538" t="s">
        <v>100</v>
      </c>
      <c r="C77" s="542">
        <v>1</v>
      </c>
      <c r="D77" s="790">
        <v>15</v>
      </c>
      <c r="E77" s="790">
        <v>16.666666666666668</v>
      </c>
      <c r="F77" s="790">
        <v>20</v>
      </c>
      <c r="G77" s="790">
        <v>20</v>
      </c>
      <c r="H77" s="790">
        <v>20</v>
      </c>
      <c r="I77" s="790">
        <v>20</v>
      </c>
      <c r="J77" s="1012"/>
      <c r="K77" s="790">
        <v>18.611111111111111</v>
      </c>
      <c r="L77" s="790">
        <v>20</v>
      </c>
      <c r="M77" s="790">
        <v>15</v>
      </c>
    </row>
    <row r="78" spans="1:13" ht="21" customHeight="1" outlineLevel="1">
      <c r="A78" s="536">
        <v>43480</v>
      </c>
      <c r="B78" s="1008" t="s">
        <v>261</v>
      </c>
      <c r="C78" s="1009">
        <v>1</v>
      </c>
      <c r="D78" s="783">
        <v>26.666666666666668</v>
      </c>
      <c r="E78" s="783">
        <v>30</v>
      </c>
      <c r="F78" s="783">
        <v>26.666666666666668</v>
      </c>
      <c r="G78" s="783">
        <v>25</v>
      </c>
      <c r="H78" s="783">
        <v>26.666666666666668</v>
      </c>
      <c r="I78" s="783">
        <v>28.333333333333332</v>
      </c>
      <c r="J78" s="1010"/>
      <c r="K78" s="783">
        <v>27.222222222222225</v>
      </c>
      <c r="L78" s="783">
        <v>30</v>
      </c>
      <c r="M78" s="783">
        <v>25</v>
      </c>
    </row>
    <row r="79" spans="1:13" ht="21" customHeight="1" outlineLevel="1">
      <c r="A79" s="536"/>
      <c r="B79" s="538" t="s">
        <v>25</v>
      </c>
      <c r="C79" s="542">
        <v>1</v>
      </c>
      <c r="D79" s="790">
        <v>23.333333333333332</v>
      </c>
      <c r="E79" s="790">
        <v>20</v>
      </c>
      <c r="F79" s="790">
        <v>21.666666666666668</v>
      </c>
      <c r="G79" s="790">
        <v>25</v>
      </c>
      <c r="H79" s="790">
        <v>21.666666666666668</v>
      </c>
      <c r="I79" s="790">
        <v>25</v>
      </c>
      <c r="J79" s="1012"/>
      <c r="K79" s="790">
        <v>22.777777777777782</v>
      </c>
      <c r="L79" s="790">
        <v>25</v>
      </c>
      <c r="M79" s="790">
        <v>20</v>
      </c>
    </row>
    <row r="80" spans="1:13" ht="21" customHeight="1" outlineLevel="1">
      <c r="A80" s="702"/>
      <c r="B80" s="1014" t="s">
        <v>100</v>
      </c>
      <c r="C80" s="931">
        <v>1</v>
      </c>
      <c r="D80" s="856">
        <v>15</v>
      </c>
      <c r="E80" s="856">
        <v>16.666666666666668</v>
      </c>
      <c r="F80" s="856">
        <v>20</v>
      </c>
      <c r="G80" s="856">
        <v>20</v>
      </c>
      <c r="H80" s="856">
        <v>20</v>
      </c>
      <c r="I80" s="856">
        <v>20</v>
      </c>
      <c r="J80" s="1015"/>
      <c r="K80" s="856">
        <v>18.611111111111111</v>
      </c>
      <c r="L80" s="856">
        <v>20</v>
      </c>
      <c r="M80" s="856">
        <v>15</v>
      </c>
    </row>
    <row r="81" spans="1:13" ht="21" customHeight="1" outlineLevel="1">
      <c r="A81" s="536">
        <v>43479</v>
      </c>
      <c r="B81" s="1008" t="s">
        <v>261</v>
      </c>
      <c r="C81" s="1009">
        <v>1</v>
      </c>
      <c r="D81" s="783">
        <v>26.666666666666668</v>
      </c>
      <c r="E81" s="783">
        <v>30</v>
      </c>
      <c r="F81" s="783">
        <v>26.666666666666668</v>
      </c>
      <c r="G81" s="783">
        <v>25</v>
      </c>
      <c r="H81" s="783">
        <v>26.666666666666668</v>
      </c>
      <c r="I81" s="783">
        <v>28.333333333333332</v>
      </c>
      <c r="J81" s="1010"/>
      <c r="K81" s="783">
        <v>27.222222222222225</v>
      </c>
      <c r="L81" s="783">
        <v>30</v>
      </c>
      <c r="M81" s="783">
        <v>25</v>
      </c>
    </row>
    <row r="82" spans="1:13" ht="21" customHeight="1" outlineLevel="1">
      <c r="A82" s="536"/>
      <c r="B82" s="538" t="s">
        <v>25</v>
      </c>
      <c r="C82" s="542">
        <v>1</v>
      </c>
      <c r="D82" s="790">
        <v>23.333333333333332</v>
      </c>
      <c r="E82" s="790">
        <v>20</v>
      </c>
      <c r="F82" s="790">
        <v>21.666666666666668</v>
      </c>
      <c r="G82" s="790">
        <v>25</v>
      </c>
      <c r="H82" s="790">
        <v>21.666666666666668</v>
      </c>
      <c r="I82" s="790">
        <v>25</v>
      </c>
      <c r="J82" s="1012"/>
      <c r="K82" s="790">
        <v>22.777777777777782</v>
      </c>
      <c r="L82" s="790">
        <v>25</v>
      </c>
      <c r="M82" s="790">
        <v>20</v>
      </c>
    </row>
    <row r="83" spans="1:13" ht="21" customHeight="1" outlineLevel="1">
      <c r="A83" s="702"/>
      <c r="B83" s="1014" t="s">
        <v>100</v>
      </c>
      <c r="C83" s="931">
        <v>1</v>
      </c>
      <c r="D83" s="856">
        <v>15</v>
      </c>
      <c r="E83" s="856">
        <v>16.666666666666668</v>
      </c>
      <c r="F83" s="856">
        <v>20</v>
      </c>
      <c r="G83" s="856">
        <v>20</v>
      </c>
      <c r="H83" s="856">
        <v>20</v>
      </c>
      <c r="I83" s="856">
        <v>20</v>
      </c>
      <c r="J83" s="1015"/>
      <c r="K83" s="856">
        <v>18.611111111111111</v>
      </c>
      <c r="L83" s="856">
        <v>20</v>
      </c>
      <c r="M83" s="856">
        <v>15</v>
      </c>
    </row>
    <row r="84" spans="1:13" ht="21" customHeight="1" outlineLevel="1">
      <c r="A84" s="536">
        <v>43476</v>
      </c>
      <c r="B84" s="1008" t="s">
        <v>261</v>
      </c>
      <c r="C84" s="1009">
        <v>1</v>
      </c>
      <c r="D84" s="783">
        <v>26.666666666666668</v>
      </c>
      <c r="E84" s="783">
        <v>30</v>
      </c>
      <c r="F84" s="783">
        <v>26.666666666666668</v>
      </c>
      <c r="G84" s="783">
        <v>25</v>
      </c>
      <c r="H84" s="783">
        <v>26.666666666666668</v>
      </c>
      <c r="I84" s="783">
        <v>28.333333333333332</v>
      </c>
      <c r="J84" s="1010"/>
      <c r="K84" s="783">
        <v>27.222222222222225</v>
      </c>
      <c r="L84" s="783">
        <v>30</v>
      </c>
      <c r="M84" s="783">
        <v>25</v>
      </c>
    </row>
    <row r="85" spans="1:13" ht="21" customHeight="1" outlineLevel="1">
      <c r="A85" s="536"/>
      <c r="B85" s="538" t="s">
        <v>25</v>
      </c>
      <c r="C85" s="542">
        <v>1</v>
      </c>
      <c r="D85" s="790">
        <v>23.333333333333332</v>
      </c>
      <c r="E85" s="790">
        <v>20</v>
      </c>
      <c r="F85" s="790">
        <v>21.666666666666668</v>
      </c>
      <c r="G85" s="790">
        <v>25</v>
      </c>
      <c r="H85" s="790">
        <v>21.666666666666668</v>
      </c>
      <c r="I85" s="790">
        <v>25</v>
      </c>
      <c r="J85" s="1012"/>
      <c r="K85" s="790">
        <v>22.777777777777782</v>
      </c>
      <c r="L85" s="790">
        <v>25</v>
      </c>
      <c r="M85" s="790">
        <v>20</v>
      </c>
    </row>
    <row r="86" spans="1:13" ht="21" customHeight="1" outlineLevel="1">
      <c r="A86" s="702"/>
      <c r="B86" s="1014" t="s">
        <v>100</v>
      </c>
      <c r="C86" s="931">
        <v>1</v>
      </c>
      <c r="D86" s="856">
        <v>15</v>
      </c>
      <c r="E86" s="856">
        <v>16.666666666666668</v>
      </c>
      <c r="F86" s="856">
        <v>20</v>
      </c>
      <c r="G86" s="856">
        <v>20</v>
      </c>
      <c r="H86" s="856">
        <v>20</v>
      </c>
      <c r="I86" s="856">
        <v>20</v>
      </c>
      <c r="J86" s="1015"/>
      <c r="K86" s="856">
        <v>18.611111111111111</v>
      </c>
      <c r="L86" s="856">
        <v>20</v>
      </c>
      <c r="M86" s="856">
        <v>15</v>
      </c>
    </row>
    <row r="87" spans="1:13" ht="21" customHeight="1" outlineLevel="1">
      <c r="A87" s="536">
        <v>43475</v>
      </c>
      <c r="B87" s="1008" t="s">
        <v>261</v>
      </c>
      <c r="C87" s="1009">
        <v>1</v>
      </c>
      <c r="D87" s="783">
        <v>26.666666666666668</v>
      </c>
      <c r="E87" s="783">
        <v>30</v>
      </c>
      <c r="F87" s="783">
        <v>26.666666666666668</v>
      </c>
      <c r="G87" s="783">
        <v>25</v>
      </c>
      <c r="H87" s="783">
        <v>26.666666666666668</v>
      </c>
      <c r="I87" s="783">
        <v>28.333333333333332</v>
      </c>
      <c r="J87" s="1010"/>
      <c r="K87" s="783">
        <v>27.222222222222225</v>
      </c>
      <c r="L87" s="783">
        <v>30</v>
      </c>
      <c r="M87" s="783">
        <v>25</v>
      </c>
    </row>
    <row r="88" spans="1:13" ht="21" customHeight="1" outlineLevel="1">
      <c r="A88" s="536"/>
      <c r="B88" s="538" t="s">
        <v>25</v>
      </c>
      <c r="C88" s="542">
        <v>1</v>
      </c>
      <c r="D88" s="790">
        <v>23.333333333333332</v>
      </c>
      <c r="E88" s="790">
        <v>20</v>
      </c>
      <c r="F88" s="790">
        <v>21.666666666666668</v>
      </c>
      <c r="G88" s="790">
        <v>25</v>
      </c>
      <c r="H88" s="790">
        <v>21.666666666666668</v>
      </c>
      <c r="I88" s="790">
        <v>25</v>
      </c>
      <c r="J88" s="1012"/>
      <c r="K88" s="790">
        <v>22.777777777777782</v>
      </c>
      <c r="L88" s="790">
        <v>25</v>
      </c>
      <c r="M88" s="790">
        <v>20</v>
      </c>
    </row>
    <row r="89" spans="1:13" ht="21" customHeight="1" outlineLevel="1">
      <c r="A89" s="702"/>
      <c r="B89" s="1014" t="s">
        <v>100</v>
      </c>
      <c r="C89" s="931">
        <v>1</v>
      </c>
      <c r="D89" s="856">
        <v>15</v>
      </c>
      <c r="E89" s="856">
        <v>16.666666666666668</v>
      </c>
      <c r="F89" s="856">
        <v>20</v>
      </c>
      <c r="G89" s="856">
        <v>20</v>
      </c>
      <c r="H89" s="856">
        <v>20</v>
      </c>
      <c r="I89" s="856">
        <v>20</v>
      </c>
      <c r="J89" s="1015"/>
      <c r="K89" s="856">
        <v>18.611111111111111</v>
      </c>
      <c r="L89" s="856">
        <v>20</v>
      </c>
      <c r="M89" s="856">
        <v>15</v>
      </c>
    </row>
    <row r="90" spans="1:13" ht="21" customHeight="1" outlineLevel="1">
      <c r="A90" s="536">
        <v>43474</v>
      </c>
      <c r="B90" s="1008" t="s">
        <v>261</v>
      </c>
      <c r="C90" s="1009">
        <v>1</v>
      </c>
      <c r="D90" s="783">
        <v>26.666666666666668</v>
      </c>
      <c r="E90" s="783">
        <v>30</v>
      </c>
      <c r="F90" s="783">
        <v>26.666666666666668</v>
      </c>
      <c r="G90" s="783">
        <v>25</v>
      </c>
      <c r="H90" s="783">
        <v>26.666666666666668</v>
      </c>
      <c r="I90" s="783">
        <v>28.333333333333332</v>
      </c>
      <c r="J90" s="1010"/>
      <c r="K90" s="783">
        <v>27.222222222222225</v>
      </c>
      <c r="L90" s="783">
        <v>30</v>
      </c>
      <c r="M90" s="783">
        <v>25</v>
      </c>
    </row>
    <row r="91" spans="1:13" ht="21" customHeight="1" outlineLevel="1">
      <c r="A91" s="536"/>
      <c r="B91" s="538" t="s">
        <v>25</v>
      </c>
      <c r="C91" s="542">
        <v>1</v>
      </c>
      <c r="D91" s="790">
        <v>23.333333333333332</v>
      </c>
      <c r="E91" s="790">
        <v>20</v>
      </c>
      <c r="F91" s="790">
        <v>21.666666666666668</v>
      </c>
      <c r="G91" s="790">
        <v>25</v>
      </c>
      <c r="H91" s="790">
        <v>21.666666666666668</v>
      </c>
      <c r="I91" s="790">
        <v>25</v>
      </c>
      <c r="J91" s="1012"/>
      <c r="K91" s="790">
        <v>22.777777777777782</v>
      </c>
      <c r="L91" s="790">
        <v>25</v>
      </c>
      <c r="M91" s="790">
        <v>20</v>
      </c>
    </row>
    <row r="92" spans="1:13" ht="21" customHeight="1" outlineLevel="1">
      <c r="A92" s="702"/>
      <c r="B92" s="1014" t="s">
        <v>100</v>
      </c>
      <c r="C92" s="931">
        <v>1</v>
      </c>
      <c r="D92" s="856">
        <v>15</v>
      </c>
      <c r="E92" s="856">
        <v>16.666666666666668</v>
      </c>
      <c r="F92" s="856">
        <v>20</v>
      </c>
      <c r="G92" s="856">
        <v>20</v>
      </c>
      <c r="H92" s="856">
        <v>20</v>
      </c>
      <c r="I92" s="856">
        <v>20</v>
      </c>
      <c r="J92" s="1015"/>
      <c r="K92" s="856">
        <v>18.611111111111111</v>
      </c>
      <c r="L92" s="856">
        <v>20</v>
      </c>
      <c r="M92" s="856">
        <v>15</v>
      </c>
    </row>
    <row r="93" spans="1:13" ht="21" customHeight="1" outlineLevel="1">
      <c r="A93" s="536">
        <v>43473</v>
      </c>
      <c r="B93" s="538" t="s">
        <v>261</v>
      </c>
      <c r="C93" s="542">
        <v>1</v>
      </c>
      <c r="D93" s="790">
        <v>26.666666666666668</v>
      </c>
      <c r="E93" s="790">
        <v>30</v>
      </c>
      <c r="F93" s="790">
        <v>23.333333333333332</v>
      </c>
      <c r="G93" s="790">
        <v>25</v>
      </c>
      <c r="H93" s="790">
        <v>26.666666666666668</v>
      </c>
      <c r="I93" s="790">
        <v>28.333333333333332</v>
      </c>
      <c r="J93" s="1012"/>
      <c r="K93" s="790">
        <v>26.666666666666668</v>
      </c>
      <c r="L93" s="790">
        <v>30</v>
      </c>
      <c r="M93" s="790">
        <v>23.333333333333332</v>
      </c>
    </row>
    <row r="94" spans="1:13" ht="21" customHeight="1" outlineLevel="1">
      <c r="A94" s="536"/>
      <c r="B94" s="538" t="s">
        <v>25</v>
      </c>
      <c r="C94" s="542">
        <v>1</v>
      </c>
      <c r="D94" s="790">
        <v>23.333333333333332</v>
      </c>
      <c r="E94" s="790">
        <v>20</v>
      </c>
      <c r="F94" s="790">
        <v>20</v>
      </c>
      <c r="G94" s="790">
        <v>25</v>
      </c>
      <c r="H94" s="790">
        <v>20</v>
      </c>
      <c r="I94" s="790">
        <v>25</v>
      </c>
      <c r="J94" s="1012"/>
      <c r="K94" s="790">
        <v>22.222222222222218</v>
      </c>
      <c r="L94" s="790">
        <v>25</v>
      </c>
      <c r="M94" s="790">
        <v>20</v>
      </c>
    </row>
    <row r="95" spans="1:13" ht="21" customHeight="1" outlineLevel="1">
      <c r="A95" s="536"/>
      <c r="B95" s="538" t="s">
        <v>100</v>
      </c>
      <c r="C95" s="542">
        <v>1</v>
      </c>
      <c r="D95" s="790">
        <v>15</v>
      </c>
      <c r="E95" s="790">
        <v>15</v>
      </c>
      <c r="F95" s="790">
        <v>18.333333333333332</v>
      </c>
      <c r="G95" s="790">
        <v>20</v>
      </c>
      <c r="H95" s="790">
        <v>20</v>
      </c>
      <c r="I95" s="790">
        <v>20</v>
      </c>
      <c r="J95" s="1012"/>
      <c r="K95" s="790">
        <v>18.055555555555554</v>
      </c>
      <c r="L95" s="790">
        <v>20</v>
      </c>
      <c r="M95" s="790">
        <v>15</v>
      </c>
    </row>
    <row r="96" spans="1:13" ht="21" customHeight="1" outlineLevel="1">
      <c r="A96" s="536">
        <v>43472</v>
      </c>
      <c r="B96" s="1008" t="s">
        <v>261</v>
      </c>
      <c r="C96" s="1009">
        <v>1</v>
      </c>
      <c r="D96" s="783">
        <v>26.666666666666668</v>
      </c>
      <c r="E96" s="783">
        <v>30</v>
      </c>
      <c r="F96" s="783">
        <v>25</v>
      </c>
      <c r="G96" s="783">
        <v>25</v>
      </c>
      <c r="H96" s="783">
        <v>26.666666666666668</v>
      </c>
      <c r="I96" s="783">
        <v>28.333333333333332</v>
      </c>
      <c r="J96" s="1010"/>
      <c r="K96" s="783">
        <v>26.944444444444446</v>
      </c>
      <c r="L96" s="783">
        <v>30</v>
      </c>
      <c r="M96" s="783">
        <v>25</v>
      </c>
    </row>
    <row r="97" spans="1:13" ht="21" customHeight="1" outlineLevel="1">
      <c r="A97" s="536"/>
      <c r="B97" s="538" t="s">
        <v>25</v>
      </c>
      <c r="C97" s="542">
        <v>1</v>
      </c>
      <c r="D97" s="790">
        <v>23.333333333333332</v>
      </c>
      <c r="E97" s="790">
        <v>20</v>
      </c>
      <c r="F97" s="790">
        <v>20</v>
      </c>
      <c r="G97" s="790">
        <v>25</v>
      </c>
      <c r="H97" s="790">
        <v>20</v>
      </c>
      <c r="I97" s="790">
        <v>25</v>
      </c>
      <c r="J97" s="1012"/>
      <c r="K97" s="790">
        <v>22.222222222222218</v>
      </c>
      <c r="L97" s="790">
        <v>25</v>
      </c>
      <c r="M97" s="790">
        <v>20</v>
      </c>
    </row>
    <row r="98" spans="1:13" ht="21" customHeight="1" outlineLevel="1">
      <c r="A98" s="702"/>
      <c r="B98" s="1014" t="s">
        <v>100</v>
      </c>
      <c r="C98" s="931">
        <v>1</v>
      </c>
      <c r="D98" s="856">
        <v>15</v>
      </c>
      <c r="E98" s="856">
        <v>15</v>
      </c>
      <c r="F98" s="856">
        <v>16.666666666666668</v>
      </c>
      <c r="G98" s="856">
        <v>20</v>
      </c>
      <c r="H98" s="856">
        <v>20</v>
      </c>
      <c r="I98" s="856">
        <v>20</v>
      </c>
      <c r="J98" s="1015"/>
      <c r="K98" s="856">
        <v>17.777777777777779</v>
      </c>
      <c r="L98" s="856">
        <v>20</v>
      </c>
      <c r="M98" s="856">
        <v>15</v>
      </c>
    </row>
    <row r="99" spans="1:13" ht="21" customHeight="1" outlineLevel="1">
      <c r="A99" s="536">
        <v>43469</v>
      </c>
      <c r="B99" s="1008" t="s">
        <v>261</v>
      </c>
      <c r="C99" s="1009">
        <v>1</v>
      </c>
      <c r="D99" s="783">
        <v>26.666666666666668</v>
      </c>
      <c r="E99" s="783">
        <v>30</v>
      </c>
      <c r="F99" s="783">
        <v>25</v>
      </c>
      <c r="G99" s="783">
        <v>23.333333333333332</v>
      </c>
      <c r="H99" s="783">
        <v>26.666666666666668</v>
      </c>
      <c r="I99" s="783">
        <v>28.333333333333332</v>
      </c>
      <c r="J99" s="1010"/>
      <c r="K99" s="783">
        <v>26.666666666666668</v>
      </c>
      <c r="L99" s="783">
        <v>30</v>
      </c>
      <c r="M99" s="783">
        <v>23.333333333333332</v>
      </c>
    </row>
    <row r="100" spans="1:13" ht="21" customHeight="1" outlineLevel="1">
      <c r="A100" s="565"/>
      <c r="B100" s="538" t="s">
        <v>25</v>
      </c>
      <c r="C100" s="542">
        <v>1</v>
      </c>
      <c r="D100" s="790">
        <v>20</v>
      </c>
      <c r="E100" s="790">
        <v>20</v>
      </c>
      <c r="F100" s="790">
        <v>18.333333333333332</v>
      </c>
      <c r="G100" s="790">
        <v>25</v>
      </c>
      <c r="H100" s="790">
        <v>20</v>
      </c>
      <c r="I100" s="790">
        <v>20</v>
      </c>
      <c r="J100" s="1012"/>
      <c r="K100" s="790">
        <v>20.555555555555554</v>
      </c>
      <c r="L100" s="790">
        <v>25</v>
      </c>
      <c r="M100" s="790">
        <v>18.333333333333332</v>
      </c>
    </row>
    <row r="101" spans="1:13" ht="21" customHeight="1" outlineLevel="1">
      <c r="A101" s="565"/>
      <c r="B101" s="538" t="s">
        <v>100</v>
      </c>
      <c r="C101" s="542">
        <v>1</v>
      </c>
      <c r="D101" s="790">
        <v>10</v>
      </c>
      <c r="E101" s="790">
        <v>10</v>
      </c>
      <c r="F101" s="790">
        <v>10</v>
      </c>
      <c r="G101" s="790">
        <v>15</v>
      </c>
      <c r="H101" s="790">
        <v>10</v>
      </c>
      <c r="I101" s="790">
        <v>10</v>
      </c>
      <c r="J101" s="1012"/>
      <c r="K101" s="790">
        <v>10.833333333333334</v>
      </c>
      <c r="L101" s="790">
        <v>15</v>
      </c>
      <c r="M101" s="790">
        <v>10</v>
      </c>
    </row>
    <row r="102" spans="1:13" ht="21" customHeight="1" outlineLevel="1">
      <c r="A102" s="536">
        <v>43468</v>
      </c>
      <c r="B102" s="1008" t="s">
        <v>261</v>
      </c>
      <c r="C102" s="1009">
        <v>1</v>
      </c>
      <c r="D102" s="783">
        <v>30</v>
      </c>
      <c r="E102" s="783">
        <v>30</v>
      </c>
      <c r="F102" s="783">
        <v>25</v>
      </c>
      <c r="G102" s="783">
        <v>23.333333333333332</v>
      </c>
      <c r="H102" s="783">
        <v>26.666666666666668</v>
      </c>
      <c r="I102" s="783">
        <v>28.333333333333332</v>
      </c>
      <c r="J102" s="1010"/>
      <c r="K102" s="783">
        <v>27.222222222222225</v>
      </c>
      <c r="L102" s="783">
        <v>30</v>
      </c>
      <c r="M102" s="783">
        <v>23.333333333333332</v>
      </c>
    </row>
    <row r="103" spans="1:13" ht="21" customHeight="1" outlineLevel="1">
      <c r="A103" s="565"/>
      <c r="B103" s="538" t="s">
        <v>25</v>
      </c>
      <c r="C103" s="542">
        <v>1</v>
      </c>
      <c r="D103" s="790">
        <v>20</v>
      </c>
      <c r="E103" s="790">
        <v>20</v>
      </c>
      <c r="F103" s="790">
        <v>18.333333333333332</v>
      </c>
      <c r="G103" s="790">
        <v>25</v>
      </c>
      <c r="H103" s="790">
        <v>20</v>
      </c>
      <c r="I103" s="790">
        <v>20</v>
      </c>
      <c r="J103" s="1012"/>
      <c r="K103" s="790">
        <v>20.555555555555554</v>
      </c>
      <c r="L103" s="790">
        <v>25</v>
      </c>
      <c r="M103" s="790">
        <v>18.333333333333332</v>
      </c>
    </row>
    <row r="104" spans="1:13" ht="21" customHeight="1" outlineLevel="1">
      <c r="A104" s="566"/>
      <c r="B104" s="1014" t="s">
        <v>100</v>
      </c>
      <c r="C104" s="931">
        <v>1</v>
      </c>
      <c r="D104" s="856">
        <v>10</v>
      </c>
      <c r="E104" s="856">
        <v>10</v>
      </c>
      <c r="F104" s="856">
        <v>10</v>
      </c>
      <c r="G104" s="856">
        <v>15</v>
      </c>
      <c r="H104" s="856">
        <v>10</v>
      </c>
      <c r="I104" s="856">
        <v>10</v>
      </c>
      <c r="J104" s="1015"/>
      <c r="K104" s="856">
        <v>10.833333333333334</v>
      </c>
      <c r="L104" s="856">
        <v>15</v>
      </c>
      <c r="M104" s="856">
        <v>10</v>
      </c>
    </row>
    <row r="105" spans="1:13" ht="21" customHeight="1" outlineLevel="1">
      <c r="A105" s="536">
        <v>43467</v>
      </c>
      <c r="B105" s="1008" t="s">
        <v>261</v>
      </c>
      <c r="C105" s="1009">
        <v>1</v>
      </c>
      <c r="D105" s="783">
        <v>30</v>
      </c>
      <c r="E105" s="783">
        <v>30</v>
      </c>
      <c r="F105" s="783">
        <v>25</v>
      </c>
      <c r="G105" s="783">
        <v>23.333333333333332</v>
      </c>
      <c r="H105" s="783">
        <v>26.666666666666668</v>
      </c>
      <c r="I105" s="783">
        <v>28.333333333333332</v>
      </c>
      <c r="J105" s="1010"/>
      <c r="K105" s="783">
        <v>27.222222222222225</v>
      </c>
      <c r="L105" s="783">
        <v>30</v>
      </c>
      <c r="M105" s="783">
        <v>23.333333333333332</v>
      </c>
    </row>
    <row r="106" spans="1:13" ht="21" customHeight="1" outlineLevel="1">
      <c r="A106" s="565"/>
      <c r="B106" s="538" t="s">
        <v>25</v>
      </c>
      <c r="C106" s="542">
        <v>1</v>
      </c>
      <c r="D106" s="790">
        <v>20</v>
      </c>
      <c r="E106" s="790">
        <v>20</v>
      </c>
      <c r="F106" s="790">
        <v>18.333333333333332</v>
      </c>
      <c r="G106" s="790">
        <v>25</v>
      </c>
      <c r="H106" s="790">
        <v>20</v>
      </c>
      <c r="I106" s="790">
        <v>20</v>
      </c>
      <c r="J106" s="1012"/>
      <c r="K106" s="790">
        <v>20.555555555555554</v>
      </c>
      <c r="L106" s="790">
        <v>25</v>
      </c>
      <c r="M106" s="790">
        <v>18.333333333333332</v>
      </c>
    </row>
    <row r="107" spans="1:13" ht="21" customHeight="1" outlineLevel="1">
      <c r="A107" s="565"/>
      <c r="B107" s="538" t="s">
        <v>100</v>
      </c>
      <c r="C107" s="542">
        <v>1</v>
      </c>
      <c r="D107" s="790">
        <v>10</v>
      </c>
      <c r="E107" s="790">
        <v>10</v>
      </c>
      <c r="F107" s="790">
        <v>10</v>
      </c>
      <c r="G107" s="790">
        <v>15</v>
      </c>
      <c r="H107" s="790">
        <v>10</v>
      </c>
      <c r="I107" s="790">
        <v>10</v>
      </c>
      <c r="J107" s="1012"/>
      <c r="K107" s="790">
        <v>10.833333333333334</v>
      </c>
      <c r="L107" s="790">
        <v>15</v>
      </c>
      <c r="M107" s="790">
        <v>10</v>
      </c>
    </row>
    <row r="108" spans="1:13" ht="21" customHeight="1" outlineLevel="1">
      <c r="A108" s="536">
        <v>43455</v>
      </c>
      <c r="B108" s="1008" t="s">
        <v>261</v>
      </c>
      <c r="C108" s="1009">
        <v>1</v>
      </c>
      <c r="D108" s="783">
        <v>30</v>
      </c>
      <c r="E108" s="783">
        <v>30</v>
      </c>
      <c r="F108" s="783">
        <v>25</v>
      </c>
      <c r="G108" s="783">
        <v>23.333333333333332</v>
      </c>
      <c r="H108" s="783">
        <v>26.666666666666668</v>
      </c>
      <c r="I108" s="783">
        <v>28.333333333333332</v>
      </c>
      <c r="J108" s="1010"/>
      <c r="K108" s="783">
        <v>27.222222222222225</v>
      </c>
      <c r="L108" s="783">
        <v>30</v>
      </c>
      <c r="M108" s="783">
        <v>23.333333333333332</v>
      </c>
    </row>
    <row r="109" spans="1:13" ht="21" customHeight="1" outlineLevel="1">
      <c r="A109" s="536"/>
      <c r="B109" s="538" t="s">
        <v>25</v>
      </c>
      <c r="C109" s="542">
        <v>1</v>
      </c>
      <c r="D109" s="790">
        <v>20</v>
      </c>
      <c r="E109" s="790">
        <v>20</v>
      </c>
      <c r="F109" s="790">
        <v>18.333333333333332</v>
      </c>
      <c r="G109" s="790">
        <v>25</v>
      </c>
      <c r="H109" s="790">
        <v>20</v>
      </c>
      <c r="I109" s="790">
        <v>20</v>
      </c>
      <c r="J109" s="1012"/>
      <c r="K109" s="790">
        <v>20.555555555555554</v>
      </c>
      <c r="L109" s="790">
        <v>25</v>
      </c>
      <c r="M109" s="790">
        <v>18.333333333333332</v>
      </c>
    </row>
    <row r="110" spans="1:13" ht="21" customHeight="1" outlineLevel="1">
      <c r="A110" s="702"/>
      <c r="B110" s="1014" t="s">
        <v>100</v>
      </c>
      <c r="C110" s="931">
        <v>1</v>
      </c>
      <c r="D110" s="856">
        <v>10</v>
      </c>
      <c r="E110" s="856">
        <v>10</v>
      </c>
      <c r="F110" s="856">
        <v>10</v>
      </c>
      <c r="G110" s="856">
        <v>15</v>
      </c>
      <c r="H110" s="856">
        <v>10</v>
      </c>
      <c r="I110" s="856">
        <v>10</v>
      </c>
      <c r="J110" s="1015"/>
      <c r="K110" s="856">
        <v>10.833333333333334</v>
      </c>
      <c r="L110" s="856">
        <v>15</v>
      </c>
      <c r="M110" s="856">
        <v>10</v>
      </c>
    </row>
    <row r="111" spans="1:13" ht="21" customHeight="1" outlineLevel="1">
      <c r="A111" s="536">
        <v>43454</v>
      </c>
      <c r="B111" s="1008" t="s">
        <v>261</v>
      </c>
      <c r="C111" s="1009">
        <v>1</v>
      </c>
      <c r="D111" s="783">
        <v>30</v>
      </c>
      <c r="E111" s="783">
        <v>30</v>
      </c>
      <c r="F111" s="783">
        <v>25</v>
      </c>
      <c r="G111" s="783">
        <v>23.333333333333332</v>
      </c>
      <c r="H111" s="783">
        <v>26.666666666666668</v>
      </c>
      <c r="I111" s="783">
        <v>28.333333333333332</v>
      </c>
      <c r="J111" s="1010"/>
      <c r="K111" s="783">
        <v>27.222222222222225</v>
      </c>
      <c r="L111" s="783">
        <v>30</v>
      </c>
      <c r="M111" s="783">
        <v>23.333333333333332</v>
      </c>
    </row>
    <row r="112" spans="1:13" ht="21" customHeight="1" outlineLevel="1">
      <c r="A112" s="536"/>
      <c r="B112" s="538" t="s">
        <v>25</v>
      </c>
      <c r="C112" s="542">
        <v>1</v>
      </c>
      <c r="D112" s="790">
        <v>20</v>
      </c>
      <c r="E112" s="790">
        <v>20</v>
      </c>
      <c r="F112" s="790">
        <v>18.333333333333332</v>
      </c>
      <c r="G112" s="790">
        <v>25</v>
      </c>
      <c r="H112" s="790">
        <v>20</v>
      </c>
      <c r="I112" s="790">
        <v>20</v>
      </c>
      <c r="J112" s="1012"/>
      <c r="K112" s="790">
        <v>20.555555555555554</v>
      </c>
      <c r="L112" s="790">
        <v>25</v>
      </c>
      <c r="M112" s="790">
        <v>18.333333333333332</v>
      </c>
    </row>
    <row r="113" spans="1:13" ht="21" customHeight="1" outlineLevel="1">
      <c r="A113" s="702"/>
      <c r="B113" s="1014" t="s">
        <v>100</v>
      </c>
      <c r="C113" s="931">
        <v>1</v>
      </c>
      <c r="D113" s="856">
        <v>10</v>
      </c>
      <c r="E113" s="856">
        <v>10</v>
      </c>
      <c r="F113" s="856">
        <v>10</v>
      </c>
      <c r="G113" s="856">
        <v>15</v>
      </c>
      <c r="H113" s="856">
        <v>10</v>
      </c>
      <c r="I113" s="856">
        <v>10</v>
      </c>
      <c r="J113" s="1015"/>
      <c r="K113" s="856">
        <v>10.833333333333334</v>
      </c>
      <c r="L113" s="856">
        <v>15</v>
      </c>
      <c r="M113" s="856">
        <v>10</v>
      </c>
    </row>
    <row r="114" spans="1:13" ht="21" customHeight="1" outlineLevel="1">
      <c r="A114" s="536">
        <v>43453</v>
      </c>
      <c r="B114" s="538" t="s">
        <v>261</v>
      </c>
      <c r="C114" s="542">
        <v>1</v>
      </c>
      <c r="D114" s="790">
        <v>25</v>
      </c>
      <c r="E114" s="790">
        <v>30</v>
      </c>
      <c r="F114" s="790">
        <v>30</v>
      </c>
      <c r="G114" s="790">
        <v>25</v>
      </c>
      <c r="H114" s="790">
        <v>26.666666666666668</v>
      </c>
      <c r="I114" s="790">
        <v>28.333333333333332</v>
      </c>
      <c r="J114" s="1012"/>
      <c r="K114" s="790">
        <v>27.5</v>
      </c>
      <c r="L114" s="790">
        <v>30</v>
      </c>
      <c r="M114" s="790">
        <v>25</v>
      </c>
    </row>
    <row r="115" spans="1:13" ht="21" customHeight="1" outlineLevel="1">
      <c r="A115" s="536"/>
      <c r="B115" s="538" t="s">
        <v>25</v>
      </c>
      <c r="C115" s="542">
        <v>1</v>
      </c>
      <c r="D115" s="790">
        <v>20</v>
      </c>
      <c r="E115" s="790">
        <v>20</v>
      </c>
      <c r="F115" s="790">
        <v>25</v>
      </c>
      <c r="G115" s="790">
        <v>25</v>
      </c>
      <c r="H115" s="790">
        <v>21.666666666666668</v>
      </c>
      <c r="I115" s="790">
        <v>25</v>
      </c>
      <c r="J115" s="1012"/>
      <c r="K115" s="790">
        <v>22.777777777777782</v>
      </c>
      <c r="L115" s="790">
        <v>25</v>
      </c>
      <c r="M115" s="790">
        <v>20</v>
      </c>
    </row>
    <row r="116" spans="1:13" ht="21" customHeight="1" outlineLevel="1">
      <c r="A116" s="536"/>
      <c r="B116" s="538" t="s">
        <v>100</v>
      </c>
      <c r="C116" s="542">
        <v>1</v>
      </c>
      <c r="D116" s="790">
        <v>15</v>
      </c>
      <c r="E116" s="790">
        <v>15</v>
      </c>
      <c r="F116" s="790">
        <v>20</v>
      </c>
      <c r="G116" s="790">
        <v>20</v>
      </c>
      <c r="H116" s="790">
        <v>20</v>
      </c>
      <c r="I116" s="790">
        <v>20</v>
      </c>
      <c r="J116" s="1012"/>
      <c r="K116" s="790">
        <v>18.333333333333332</v>
      </c>
      <c r="L116" s="790">
        <v>20</v>
      </c>
      <c r="M116" s="790">
        <v>15</v>
      </c>
    </row>
    <row r="117" spans="1:13" ht="21" customHeight="1" outlineLevel="1">
      <c r="A117" s="567">
        <v>43452</v>
      </c>
      <c r="B117" s="1008" t="s">
        <v>261</v>
      </c>
      <c r="C117" s="1009">
        <v>1</v>
      </c>
      <c r="D117" s="783">
        <v>25</v>
      </c>
      <c r="E117" s="783">
        <v>30</v>
      </c>
      <c r="F117" s="783">
        <v>30</v>
      </c>
      <c r="G117" s="783">
        <v>25</v>
      </c>
      <c r="H117" s="783">
        <v>26.666666666666668</v>
      </c>
      <c r="I117" s="783">
        <v>28.333333333333332</v>
      </c>
      <c r="J117" s="1010"/>
      <c r="K117" s="783">
        <v>27.5</v>
      </c>
      <c r="L117" s="783">
        <v>30</v>
      </c>
      <c r="M117" s="783">
        <v>25</v>
      </c>
    </row>
    <row r="118" spans="1:13" ht="21" customHeight="1" outlineLevel="1">
      <c r="A118" s="536"/>
      <c r="B118" s="538" t="s">
        <v>25</v>
      </c>
      <c r="C118" s="542">
        <v>1</v>
      </c>
      <c r="D118" s="790">
        <v>20</v>
      </c>
      <c r="E118" s="790">
        <v>20</v>
      </c>
      <c r="F118" s="790">
        <v>25</v>
      </c>
      <c r="G118" s="790">
        <v>25</v>
      </c>
      <c r="H118" s="790">
        <v>21.666666666666668</v>
      </c>
      <c r="I118" s="790">
        <v>25</v>
      </c>
      <c r="J118" s="1012"/>
      <c r="K118" s="790">
        <v>22.777777777777782</v>
      </c>
      <c r="L118" s="790">
        <v>25</v>
      </c>
      <c r="M118" s="790">
        <v>20</v>
      </c>
    </row>
    <row r="119" spans="1:13" ht="21" customHeight="1" outlineLevel="1">
      <c r="A119" s="702"/>
      <c r="B119" s="1014" t="s">
        <v>100</v>
      </c>
      <c r="C119" s="931">
        <v>1</v>
      </c>
      <c r="D119" s="856">
        <v>15</v>
      </c>
      <c r="E119" s="856">
        <v>15</v>
      </c>
      <c r="F119" s="856">
        <v>20</v>
      </c>
      <c r="G119" s="856">
        <v>20</v>
      </c>
      <c r="H119" s="856">
        <v>20</v>
      </c>
      <c r="I119" s="856">
        <v>20</v>
      </c>
      <c r="J119" s="1015"/>
      <c r="K119" s="856">
        <v>18.333333333333332</v>
      </c>
      <c r="L119" s="856">
        <v>20</v>
      </c>
      <c r="M119" s="856">
        <v>15</v>
      </c>
    </row>
    <row r="120" spans="1:13" ht="21" customHeight="1" outlineLevel="1">
      <c r="A120" s="567">
        <v>43451</v>
      </c>
      <c r="B120" s="1008" t="s">
        <v>261</v>
      </c>
      <c r="C120" s="1009">
        <v>1</v>
      </c>
      <c r="D120" s="783">
        <v>26.666666666666668</v>
      </c>
      <c r="E120" s="783">
        <v>30</v>
      </c>
      <c r="F120" s="783">
        <v>30</v>
      </c>
      <c r="G120" s="783">
        <v>25</v>
      </c>
      <c r="H120" s="783">
        <v>26.666666666666668</v>
      </c>
      <c r="I120" s="783">
        <v>28.333333333333332</v>
      </c>
      <c r="J120" s="1010"/>
      <c r="K120" s="783">
        <v>27.777777777777782</v>
      </c>
      <c r="L120" s="783">
        <v>30</v>
      </c>
      <c r="M120" s="783">
        <v>25</v>
      </c>
    </row>
    <row r="121" spans="1:13" ht="21" customHeight="1" outlineLevel="1">
      <c r="A121" s="536"/>
      <c r="B121" s="538" t="s">
        <v>25</v>
      </c>
      <c r="C121" s="542">
        <v>1</v>
      </c>
      <c r="D121" s="790">
        <v>23.333333333333332</v>
      </c>
      <c r="E121" s="790">
        <v>20</v>
      </c>
      <c r="F121" s="790">
        <v>25</v>
      </c>
      <c r="G121" s="790">
        <v>25</v>
      </c>
      <c r="H121" s="790">
        <v>21.666666666666668</v>
      </c>
      <c r="I121" s="790">
        <v>25</v>
      </c>
      <c r="J121" s="1012"/>
      <c r="K121" s="790">
        <v>23.333333333333332</v>
      </c>
      <c r="L121" s="790">
        <v>25</v>
      </c>
      <c r="M121" s="790">
        <v>20</v>
      </c>
    </row>
    <row r="122" spans="1:13" ht="21" customHeight="1" outlineLevel="1">
      <c r="A122" s="702"/>
      <c r="B122" s="1014" t="s">
        <v>100</v>
      </c>
      <c r="C122" s="931">
        <v>1</v>
      </c>
      <c r="D122" s="856">
        <v>15</v>
      </c>
      <c r="E122" s="856">
        <v>16.666666666666668</v>
      </c>
      <c r="F122" s="856">
        <v>20</v>
      </c>
      <c r="G122" s="856">
        <v>20</v>
      </c>
      <c r="H122" s="856">
        <v>20</v>
      </c>
      <c r="I122" s="856">
        <v>20</v>
      </c>
      <c r="J122" s="1015"/>
      <c r="K122" s="856">
        <v>18.611111111111111</v>
      </c>
      <c r="L122" s="856">
        <v>20</v>
      </c>
      <c r="M122" s="856">
        <v>15</v>
      </c>
    </row>
    <row r="123" spans="1:13" ht="21" customHeight="1" outlineLevel="1">
      <c r="A123" s="536">
        <v>43449</v>
      </c>
      <c r="B123" s="538" t="s">
        <v>261</v>
      </c>
      <c r="C123" s="542">
        <v>1</v>
      </c>
      <c r="D123" s="790">
        <v>26.666666666666668</v>
      </c>
      <c r="E123" s="790">
        <v>30</v>
      </c>
      <c r="F123" s="790">
        <v>28.333333333333332</v>
      </c>
      <c r="G123" s="790">
        <v>25</v>
      </c>
      <c r="H123" s="790">
        <v>26.666666666666668</v>
      </c>
      <c r="I123" s="790">
        <v>28.333333333333332</v>
      </c>
      <c r="J123" s="1012"/>
      <c r="K123" s="790">
        <v>27.5</v>
      </c>
      <c r="L123" s="790">
        <v>30</v>
      </c>
      <c r="M123" s="790">
        <v>25</v>
      </c>
    </row>
    <row r="124" spans="1:13" ht="21" customHeight="1" outlineLevel="1">
      <c r="A124" s="536"/>
      <c r="B124" s="538" t="s">
        <v>25</v>
      </c>
      <c r="C124" s="542">
        <v>1</v>
      </c>
      <c r="D124" s="790">
        <v>23.333333333333332</v>
      </c>
      <c r="E124" s="790">
        <v>20</v>
      </c>
      <c r="F124" s="790">
        <v>25</v>
      </c>
      <c r="G124" s="790">
        <v>25</v>
      </c>
      <c r="H124" s="790">
        <v>21.666666666666668</v>
      </c>
      <c r="I124" s="790">
        <v>25</v>
      </c>
      <c r="J124" s="1012"/>
      <c r="K124" s="790">
        <v>23.333333333333332</v>
      </c>
      <c r="L124" s="790">
        <v>25</v>
      </c>
      <c r="M124" s="790">
        <v>20</v>
      </c>
    </row>
    <row r="125" spans="1:13" ht="21" customHeight="1" outlineLevel="1">
      <c r="A125" s="536"/>
      <c r="B125" s="538" t="s">
        <v>100</v>
      </c>
      <c r="C125" s="542">
        <v>1</v>
      </c>
      <c r="D125" s="790">
        <v>15</v>
      </c>
      <c r="E125" s="790">
        <v>16.666666666666668</v>
      </c>
      <c r="F125" s="790">
        <v>20</v>
      </c>
      <c r="G125" s="790">
        <v>20</v>
      </c>
      <c r="H125" s="790">
        <v>20</v>
      </c>
      <c r="I125" s="790">
        <v>20</v>
      </c>
      <c r="J125" s="1012"/>
      <c r="K125" s="790">
        <v>18.611111111111111</v>
      </c>
      <c r="L125" s="790">
        <v>20</v>
      </c>
      <c r="M125" s="790">
        <v>15</v>
      </c>
    </row>
    <row r="126" spans="1:13" ht="21" customHeight="1" outlineLevel="1">
      <c r="A126" s="567">
        <v>43448</v>
      </c>
      <c r="B126" s="1008" t="s">
        <v>261</v>
      </c>
      <c r="C126" s="1009">
        <v>1</v>
      </c>
      <c r="D126" s="783">
        <v>26.666666666666668</v>
      </c>
      <c r="E126" s="783">
        <v>30</v>
      </c>
      <c r="F126" s="783">
        <v>28.333333333333332</v>
      </c>
      <c r="G126" s="783">
        <v>25</v>
      </c>
      <c r="H126" s="783">
        <v>26.666666666666668</v>
      </c>
      <c r="I126" s="783">
        <v>28.333333333333332</v>
      </c>
      <c r="J126" s="1010"/>
      <c r="K126" s="783">
        <v>27.5</v>
      </c>
      <c r="L126" s="783">
        <v>30</v>
      </c>
      <c r="M126" s="783">
        <v>25</v>
      </c>
    </row>
    <row r="127" spans="1:13" ht="21" customHeight="1" outlineLevel="1">
      <c r="A127" s="536"/>
      <c r="B127" s="538" t="s">
        <v>25</v>
      </c>
      <c r="C127" s="542">
        <v>1</v>
      </c>
      <c r="D127" s="790">
        <v>23.333333333333332</v>
      </c>
      <c r="E127" s="790">
        <v>20</v>
      </c>
      <c r="F127" s="790">
        <v>25</v>
      </c>
      <c r="G127" s="790">
        <v>25</v>
      </c>
      <c r="H127" s="790">
        <v>21.666666666666668</v>
      </c>
      <c r="I127" s="790">
        <v>25</v>
      </c>
      <c r="J127" s="1012"/>
      <c r="K127" s="790">
        <v>23.333333333333332</v>
      </c>
      <c r="L127" s="790">
        <v>25</v>
      </c>
      <c r="M127" s="790">
        <v>20</v>
      </c>
    </row>
    <row r="128" spans="1:13" ht="21" customHeight="1" outlineLevel="1">
      <c r="A128" s="702"/>
      <c r="B128" s="1014" t="s">
        <v>100</v>
      </c>
      <c r="C128" s="931">
        <v>1</v>
      </c>
      <c r="D128" s="856">
        <v>15</v>
      </c>
      <c r="E128" s="856">
        <v>16.666666666666668</v>
      </c>
      <c r="F128" s="856">
        <v>20</v>
      </c>
      <c r="G128" s="856">
        <v>20</v>
      </c>
      <c r="H128" s="856">
        <v>20</v>
      </c>
      <c r="I128" s="856">
        <v>20</v>
      </c>
      <c r="J128" s="1015"/>
      <c r="K128" s="856">
        <v>18.611111111111111</v>
      </c>
      <c r="L128" s="856">
        <v>20</v>
      </c>
      <c r="M128" s="856">
        <v>15</v>
      </c>
    </row>
    <row r="129" spans="1:13" ht="21" customHeight="1" outlineLevel="1">
      <c r="A129" s="536">
        <v>43447</v>
      </c>
      <c r="B129" s="538" t="s">
        <v>261</v>
      </c>
      <c r="C129" s="542">
        <v>1</v>
      </c>
      <c r="D129" s="790">
        <v>26.666666666666668</v>
      </c>
      <c r="E129" s="790">
        <v>30</v>
      </c>
      <c r="F129" s="790">
        <v>28.333333333333332</v>
      </c>
      <c r="G129" s="790">
        <v>25</v>
      </c>
      <c r="H129" s="790">
        <v>26.666666666666668</v>
      </c>
      <c r="I129" s="790">
        <v>28.333333333333332</v>
      </c>
      <c r="J129" s="1012"/>
      <c r="K129" s="790">
        <v>27.5</v>
      </c>
      <c r="L129" s="790">
        <v>30</v>
      </c>
      <c r="M129" s="790">
        <v>25</v>
      </c>
    </row>
    <row r="130" spans="1:13" ht="21" customHeight="1" outlineLevel="1">
      <c r="A130" s="536"/>
      <c r="B130" s="538" t="s">
        <v>25</v>
      </c>
      <c r="C130" s="542">
        <v>1</v>
      </c>
      <c r="D130" s="790">
        <v>23.333333333333332</v>
      </c>
      <c r="E130" s="790">
        <v>20</v>
      </c>
      <c r="F130" s="790">
        <v>25</v>
      </c>
      <c r="G130" s="790">
        <v>25</v>
      </c>
      <c r="H130" s="790">
        <v>21.666666666666668</v>
      </c>
      <c r="I130" s="790">
        <v>25</v>
      </c>
      <c r="J130" s="1012"/>
      <c r="K130" s="790">
        <v>23.333333333333332</v>
      </c>
      <c r="L130" s="790">
        <v>25</v>
      </c>
      <c r="M130" s="790">
        <v>20</v>
      </c>
    </row>
    <row r="131" spans="1:13" ht="21" customHeight="1" outlineLevel="1">
      <c r="A131" s="536"/>
      <c r="B131" s="538" t="s">
        <v>100</v>
      </c>
      <c r="C131" s="542">
        <v>1</v>
      </c>
      <c r="D131" s="790">
        <v>15</v>
      </c>
      <c r="E131" s="790">
        <v>16.666666666666668</v>
      </c>
      <c r="F131" s="790">
        <v>20</v>
      </c>
      <c r="G131" s="790">
        <v>20</v>
      </c>
      <c r="H131" s="790">
        <v>20</v>
      </c>
      <c r="I131" s="790">
        <v>20</v>
      </c>
      <c r="J131" s="1012"/>
      <c r="K131" s="790">
        <v>18.611111111111111</v>
      </c>
      <c r="L131" s="790">
        <v>20</v>
      </c>
      <c r="M131" s="790">
        <v>15</v>
      </c>
    </row>
    <row r="132" spans="1:13" ht="21" customHeight="1" outlineLevel="1">
      <c r="A132" s="567">
        <v>43446</v>
      </c>
      <c r="B132" s="1008" t="s">
        <v>261</v>
      </c>
      <c r="C132" s="1009">
        <v>1</v>
      </c>
      <c r="D132" s="783">
        <v>26.666666666666668</v>
      </c>
      <c r="E132" s="783">
        <v>30</v>
      </c>
      <c r="F132" s="783">
        <v>26.666666666666668</v>
      </c>
      <c r="G132" s="783">
        <v>25</v>
      </c>
      <c r="H132" s="783">
        <v>26.666666666666668</v>
      </c>
      <c r="I132" s="783">
        <v>28.333333333333332</v>
      </c>
      <c r="J132" s="1010"/>
      <c r="K132" s="783">
        <v>27.222222222222225</v>
      </c>
      <c r="L132" s="783">
        <v>30</v>
      </c>
      <c r="M132" s="783">
        <v>25</v>
      </c>
    </row>
    <row r="133" spans="1:13" ht="21" customHeight="1" outlineLevel="1">
      <c r="A133" s="536"/>
      <c r="B133" s="538" t="s">
        <v>25</v>
      </c>
      <c r="C133" s="542">
        <v>1</v>
      </c>
      <c r="D133" s="790">
        <v>23.333333333333332</v>
      </c>
      <c r="E133" s="790">
        <v>20</v>
      </c>
      <c r="F133" s="790">
        <v>21.666666666666668</v>
      </c>
      <c r="G133" s="790">
        <v>25</v>
      </c>
      <c r="H133" s="790">
        <v>21.666666666666668</v>
      </c>
      <c r="I133" s="790">
        <v>25</v>
      </c>
      <c r="J133" s="1012"/>
      <c r="K133" s="790">
        <v>22.777777777777782</v>
      </c>
      <c r="L133" s="790">
        <v>25</v>
      </c>
      <c r="M133" s="790">
        <v>20</v>
      </c>
    </row>
    <row r="134" spans="1:13" ht="21" customHeight="1" outlineLevel="1">
      <c r="A134" s="702"/>
      <c r="B134" s="1014" t="s">
        <v>100</v>
      </c>
      <c r="C134" s="931">
        <v>1</v>
      </c>
      <c r="D134" s="856">
        <v>15</v>
      </c>
      <c r="E134" s="856">
        <v>16.666666666666668</v>
      </c>
      <c r="F134" s="856">
        <v>20</v>
      </c>
      <c r="G134" s="856">
        <v>20</v>
      </c>
      <c r="H134" s="856">
        <v>20</v>
      </c>
      <c r="I134" s="856">
        <v>20</v>
      </c>
      <c r="J134" s="1015"/>
      <c r="K134" s="856">
        <v>18.611111111111111</v>
      </c>
      <c r="L134" s="856">
        <v>20</v>
      </c>
      <c r="M134" s="856">
        <v>15</v>
      </c>
    </row>
    <row r="135" spans="1:13" ht="21" customHeight="1" outlineLevel="1">
      <c r="A135" s="536">
        <v>43445</v>
      </c>
      <c r="B135" s="538" t="s">
        <v>261</v>
      </c>
      <c r="C135" s="542">
        <v>1</v>
      </c>
      <c r="D135" s="790">
        <v>26.666666666666668</v>
      </c>
      <c r="E135" s="790">
        <v>30</v>
      </c>
      <c r="F135" s="790">
        <v>26.666666666666668</v>
      </c>
      <c r="G135" s="790">
        <v>25</v>
      </c>
      <c r="H135" s="790">
        <v>26.666666666666668</v>
      </c>
      <c r="I135" s="790">
        <v>28.333333333333332</v>
      </c>
      <c r="J135" s="1012"/>
      <c r="K135" s="790">
        <v>27.222222222222225</v>
      </c>
      <c r="L135" s="790">
        <v>30</v>
      </c>
      <c r="M135" s="790">
        <v>25</v>
      </c>
    </row>
    <row r="136" spans="1:13" ht="21" customHeight="1" outlineLevel="1">
      <c r="A136" s="536"/>
      <c r="B136" s="538" t="s">
        <v>25</v>
      </c>
      <c r="C136" s="542">
        <v>1</v>
      </c>
      <c r="D136" s="790">
        <v>23.333333333333332</v>
      </c>
      <c r="E136" s="790">
        <v>20</v>
      </c>
      <c r="F136" s="790">
        <v>21.666666666666668</v>
      </c>
      <c r="G136" s="790">
        <v>25</v>
      </c>
      <c r="H136" s="790">
        <v>21.666666666666668</v>
      </c>
      <c r="I136" s="790">
        <v>25</v>
      </c>
      <c r="J136" s="1012"/>
      <c r="K136" s="790">
        <v>22.777777777777782</v>
      </c>
      <c r="L136" s="790">
        <v>25</v>
      </c>
      <c r="M136" s="790">
        <v>20</v>
      </c>
    </row>
    <row r="137" spans="1:13" ht="21" customHeight="1" outlineLevel="1">
      <c r="A137" s="536"/>
      <c r="B137" s="538" t="s">
        <v>100</v>
      </c>
      <c r="C137" s="542">
        <v>1</v>
      </c>
      <c r="D137" s="790">
        <v>15</v>
      </c>
      <c r="E137" s="790">
        <v>16.666666666666668</v>
      </c>
      <c r="F137" s="790">
        <v>20</v>
      </c>
      <c r="G137" s="790">
        <v>20</v>
      </c>
      <c r="H137" s="790">
        <v>20</v>
      </c>
      <c r="I137" s="790">
        <v>20</v>
      </c>
      <c r="J137" s="1012"/>
      <c r="K137" s="790">
        <v>18.611111111111111</v>
      </c>
      <c r="L137" s="790">
        <v>20</v>
      </c>
      <c r="M137" s="790">
        <v>15</v>
      </c>
    </row>
    <row r="138" spans="1:13" ht="21" customHeight="1" outlineLevel="1">
      <c r="A138" s="567">
        <v>43444</v>
      </c>
      <c r="B138" s="1008" t="s">
        <v>261</v>
      </c>
      <c r="C138" s="1009">
        <v>1</v>
      </c>
      <c r="D138" s="783">
        <v>26.666666666666668</v>
      </c>
      <c r="E138" s="783">
        <v>30</v>
      </c>
      <c r="F138" s="783">
        <v>26.666666666666668</v>
      </c>
      <c r="G138" s="783">
        <v>25</v>
      </c>
      <c r="H138" s="783">
        <v>26.666666666666668</v>
      </c>
      <c r="I138" s="783">
        <v>28.333333333333332</v>
      </c>
      <c r="J138" s="1010"/>
      <c r="K138" s="783">
        <v>27.222222222222225</v>
      </c>
      <c r="L138" s="783">
        <v>30</v>
      </c>
      <c r="M138" s="783">
        <v>25</v>
      </c>
    </row>
    <row r="139" spans="1:13" ht="21" customHeight="1" outlineLevel="1">
      <c r="A139" s="536"/>
      <c r="B139" s="538" t="s">
        <v>25</v>
      </c>
      <c r="C139" s="542">
        <v>1</v>
      </c>
      <c r="D139" s="790">
        <v>23.333333333333332</v>
      </c>
      <c r="E139" s="790">
        <v>20</v>
      </c>
      <c r="F139" s="790">
        <v>21.666666666666668</v>
      </c>
      <c r="G139" s="790">
        <v>25</v>
      </c>
      <c r="H139" s="790">
        <v>21.666666666666668</v>
      </c>
      <c r="I139" s="790">
        <v>25</v>
      </c>
      <c r="J139" s="1012"/>
      <c r="K139" s="790">
        <v>22.777777777777782</v>
      </c>
      <c r="L139" s="790">
        <v>25</v>
      </c>
      <c r="M139" s="790">
        <v>20</v>
      </c>
    </row>
    <row r="140" spans="1:13" ht="21" customHeight="1" outlineLevel="1">
      <c r="A140" s="702"/>
      <c r="B140" s="1014" t="s">
        <v>100</v>
      </c>
      <c r="C140" s="931">
        <v>1</v>
      </c>
      <c r="D140" s="856">
        <v>15</v>
      </c>
      <c r="E140" s="856">
        <v>16.666666666666668</v>
      </c>
      <c r="F140" s="856">
        <v>20</v>
      </c>
      <c r="G140" s="856">
        <v>20</v>
      </c>
      <c r="H140" s="856">
        <v>20</v>
      </c>
      <c r="I140" s="856">
        <v>20</v>
      </c>
      <c r="J140" s="1015"/>
      <c r="K140" s="856">
        <v>18.611111111111111</v>
      </c>
      <c r="L140" s="856">
        <v>20</v>
      </c>
      <c r="M140" s="856">
        <v>15</v>
      </c>
    </row>
    <row r="141" spans="1:13" ht="21" customHeight="1" outlineLevel="1">
      <c r="A141" s="567">
        <v>43442</v>
      </c>
      <c r="B141" s="1008" t="s">
        <v>261</v>
      </c>
      <c r="C141" s="1009">
        <v>1</v>
      </c>
      <c r="D141" s="783">
        <v>26.666666666666668</v>
      </c>
      <c r="E141" s="783">
        <v>30</v>
      </c>
      <c r="F141" s="783">
        <v>26.666666666666668</v>
      </c>
      <c r="G141" s="783">
        <v>25</v>
      </c>
      <c r="H141" s="783">
        <v>26.666666666666668</v>
      </c>
      <c r="I141" s="783">
        <v>28.333333333333332</v>
      </c>
      <c r="J141" s="1010"/>
      <c r="K141" s="783">
        <v>27.222222222222225</v>
      </c>
      <c r="L141" s="783">
        <v>30</v>
      </c>
      <c r="M141" s="783">
        <v>25</v>
      </c>
    </row>
    <row r="142" spans="1:13" ht="21" customHeight="1" outlineLevel="1">
      <c r="A142" s="536"/>
      <c r="B142" s="538" t="s">
        <v>25</v>
      </c>
      <c r="C142" s="542">
        <v>1</v>
      </c>
      <c r="D142" s="790">
        <v>23.333333333333332</v>
      </c>
      <c r="E142" s="790">
        <v>20</v>
      </c>
      <c r="F142" s="790">
        <v>21.666666666666668</v>
      </c>
      <c r="G142" s="790">
        <v>25</v>
      </c>
      <c r="H142" s="790">
        <v>21.666666666666668</v>
      </c>
      <c r="I142" s="790">
        <v>25</v>
      </c>
      <c r="J142" s="1012"/>
      <c r="K142" s="790">
        <v>22.777777777777782</v>
      </c>
      <c r="L142" s="790">
        <v>25</v>
      </c>
      <c r="M142" s="790">
        <v>20</v>
      </c>
    </row>
    <row r="143" spans="1:13" ht="21" customHeight="1" outlineLevel="1">
      <c r="A143" s="702"/>
      <c r="B143" s="1014" t="s">
        <v>100</v>
      </c>
      <c r="C143" s="931">
        <v>1</v>
      </c>
      <c r="D143" s="856">
        <v>15</v>
      </c>
      <c r="E143" s="856">
        <v>16.666666666666668</v>
      </c>
      <c r="F143" s="856">
        <v>20</v>
      </c>
      <c r="G143" s="856">
        <v>20</v>
      </c>
      <c r="H143" s="856">
        <v>20</v>
      </c>
      <c r="I143" s="856">
        <v>20</v>
      </c>
      <c r="J143" s="1015"/>
      <c r="K143" s="856">
        <v>18.611111111111111</v>
      </c>
      <c r="L143" s="856">
        <v>20</v>
      </c>
      <c r="M143" s="856">
        <v>15</v>
      </c>
    </row>
    <row r="144" spans="1:13" ht="21" customHeight="1" outlineLevel="1">
      <c r="A144" s="567">
        <v>43441</v>
      </c>
      <c r="B144" s="1008" t="s">
        <v>261</v>
      </c>
      <c r="C144" s="1009">
        <v>1</v>
      </c>
      <c r="D144" s="783">
        <v>26.666666666666668</v>
      </c>
      <c r="E144" s="783">
        <v>30</v>
      </c>
      <c r="F144" s="783">
        <v>26.666666666666668</v>
      </c>
      <c r="G144" s="783">
        <v>25</v>
      </c>
      <c r="H144" s="783">
        <v>26.666666666666668</v>
      </c>
      <c r="I144" s="783">
        <v>28.333333333333332</v>
      </c>
      <c r="J144" s="1010"/>
      <c r="K144" s="783">
        <v>27.222222222222225</v>
      </c>
      <c r="L144" s="783">
        <v>30</v>
      </c>
      <c r="M144" s="783">
        <v>25</v>
      </c>
    </row>
    <row r="145" spans="1:13" ht="21" customHeight="1" outlineLevel="1">
      <c r="A145" s="536"/>
      <c r="B145" s="538" t="s">
        <v>25</v>
      </c>
      <c r="C145" s="542">
        <v>1</v>
      </c>
      <c r="D145" s="790">
        <v>23.333333333333332</v>
      </c>
      <c r="E145" s="790">
        <v>20</v>
      </c>
      <c r="F145" s="790">
        <v>21.666666666666668</v>
      </c>
      <c r="G145" s="790">
        <v>25</v>
      </c>
      <c r="H145" s="790">
        <v>21.666666666666668</v>
      </c>
      <c r="I145" s="790">
        <v>25</v>
      </c>
      <c r="J145" s="1012"/>
      <c r="K145" s="790">
        <v>22.777777777777782</v>
      </c>
      <c r="L145" s="790">
        <v>25</v>
      </c>
      <c r="M145" s="790">
        <v>20</v>
      </c>
    </row>
    <row r="146" spans="1:13" ht="21" customHeight="1" outlineLevel="1">
      <c r="A146" s="702"/>
      <c r="B146" s="1014" t="s">
        <v>100</v>
      </c>
      <c r="C146" s="931">
        <v>1</v>
      </c>
      <c r="D146" s="856">
        <v>15</v>
      </c>
      <c r="E146" s="856">
        <v>16.666666666666668</v>
      </c>
      <c r="F146" s="856">
        <v>20</v>
      </c>
      <c r="G146" s="856">
        <v>20</v>
      </c>
      <c r="H146" s="856">
        <v>20</v>
      </c>
      <c r="I146" s="856">
        <v>20</v>
      </c>
      <c r="J146" s="1015"/>
      <c r="K146" s="856">
        <v>18.611111111111111</v>
      </c>
      <c r="L146" s="856">
        <v>20</v>
      </c>
      <c r="M146" s="856">
        <v>15</v>
      </c>
    </row>
    <row r="147" spans="1:13" ht="21" customHeight="1" outlineLevel="1">
      <c r="A147" s="567">
        <v>43440</v>
      </c>
      <c r="B147" s="1008" t="s">
        <v>261</v>
      </c>
      <c r="C147" s="1009">
        <v>1</v>
      </c>
      <c r="D147" s="783">
        <v>26.666666666666668</v>
      </c>
      <c r="E147" s="783">
        <v>30</v>
      </c>
      <c r="F147" s="783">
        <v>26.666666666666668</v>
      </c>
      <c r="G147" s="783">
        <v>25</v>
      </c>
      <c r="H147" s="783">
        <v>26.666666666666668</v>
      </c>
      <c r="I147" s="783">
        <v>28.333333333333332</v>
      </c>
      <c r="J147" s="1010"/>
      <c r="K147" s="783">
        <v>27.222222222222225</v>
      </c>
      <c r="L147" s="783">
        <v>30</v>
      </c>
      <c r="M147" s="783">
        <v>25</v>
      </c>
    </row>
    <row r="148" spans="1:13" ht="21" customHeight="1" outlineLevel="1">
      <c r="A148" s="536"/>
      <c r="B148" s="538" t="s">
        <v>25</v>
      </c>
      <c r="C148" s="542">
        <v>1</v>
      </c>
      <c r="D148" s="790">
        <v>23.333333333333332</v>
      </c>
      <c r="E148" s="790">
        <v>20</v>
      </c>
      <c r="F148" s="790">
        <v>21.666666666666668</v>
      </c>
      <c r="G148" s="790">
        <v>25</v>
      </c>
      <c r="H148" s="790">
        <v>21.666666666666668</v>
      </c>
      <c r="I148" s="790">
        <v>25</v>
      </c>
      <c r="J148" s="1012"/>
      <c r="K148" s="790">
        <v>22.777777777777782</v>
      </c>
      <c r="L148" s="790">
        <v>25</v>
      </c>
      <c r="M148" s="790">
        <v>20</v>
      </c>
    </row>
    <row r="149" spans="1:13" ht="21" customHeight="1" outlineLevel="1">
      <c r="A149" s="702"/>
      <c r="B149" s="1014" t="s">
        <v>100</v>
      </c>
      <c r="C149" s="931">
        <v>1</v>
      </c>
      <c r="D149" s="856">
        <v>15</v>
      </c>
      <c r="E149" s="856">
        <v>16.666666666666668</v>
      </c>
      <c r="F149" s="856">
        <v>20</v>
      </c>
      <c r="G149" s="856">
        <v>20</v>
      </c>
      <c r="H149" s="856">
        <v>20</v>
      </c>
      <c r="I149" s="856">
        <v>20</v>
      </c>
      <c r="J149" s="1015"/>
      <c r="K149" s="856">
        <v>18.611111111111111</v>
      </c>
      <c r="L149" s="856">
        <v>20</v>
      </c>
      <c r="M149" s="856">
        <v>15</v>
      </c>
    </row>
    <row r="150" spans="1:13" ht="21" customHeight="1" outlineLevel="1">
      <c r="A150" s="567">
        <v>43439</v>
      </c>
      <c r="B150" s="1008" t="s">
        <v>261</v>
      </c>
      <c r="C150" s="1009">
        <v>1</v>
      </c>
      <c r="D150" s="783">
        <v>26.666666666666668</v>
      </c>
      <c r="E150" s="783">
        <v>30</v>
      </c>
      <c r="F150" s="783">
        <v>26.666666666666668</v>
      </c>
      <c r="G150" s="783">
        <v>25</v>
      </c>
      <c r="H150" s="783">
        <v>26.666666666666668</v>
      </c>
      <c r="I150" s="783">
        <v>28.333333333333332</v>
      </c>
      <c r="J150" s="1010"/>
      <c r="K150" s="783">
        <v>27.222222222222225</v>
      </c>
      <c r="L150" s="783">
        <v>30</v>
      </c>
      <c r="M150" s="783">
        <v>25</v>
      </c>
    </row>
    <row r="151" spans="1:13" ht="21" customHeight="1" outlineLevel="1">
      <c r="A151" s="536"/>
      <c r="B151" s="538" t="s">
        <v>25</v>
      </c>
      <c r="C151" s="542">
        <v>1</v>
      </c>
      <c r="D151" s="790">
        <v>23.333333333333332</v>
      </c>
      <c r="E151" s="790">
        <v>20</v>
      </c>
      <c r="F151" s="790">
        <v>21.666666666666668</v>
      </c>
      <c r="G151" s="790">
        <v>25</v>
      </c>
      <c r="H151" s="790">
        <v>21.666666666666668</v>
      </c>
      <c r="I151" s="790">
        <v>25</v>
      </c>
      <c r="J151" s="1012"/>
      <c r="K151" s="790">
        <v>22.777777777777782</v>
      </c>
      <c r="L151" s="790">
        <v>25</v>
      </c>
      <c r="M151" s="790">
        <v>20</v>
      </c>
    </row>
    <row r="152" spans="1:13" ht="21" customHeight="1" outlineLevel="1">
      <c r="A152" s="702"/>
      <c r="B152" s="1014" t="s">
        <v>100</v>
      </c>
      <c r="C152" s="931">
        <v>1</v>
      </c>
      <c r="D152" s="856">
        <v>15</v>
      </c>
      <c r="E152" s="856">
        <v>16.666666666666668</v>
      </c>
      <c r="F152" s="856">
        <v>20</v>
      </c>
      <c r="G152" s="856">
        <v>20</v>
      </c>
      <c r="H152" s="856">
        <v>20</v>
      </c>
      <c r="I152" s="856">
        <v>20</v>
      </c>
      <c r="J152" s="1015"/>
      <c r="K152" s="856">
        <v>18.611111111111111</v>
      </c>
      <c r="L152" s="856">
        <v>20</v>
      </c>
      <c r="M152" s="856">
        <v>15</v>
      </c>
    </row>
    <row r="153" spans="1:13" ht="21" customHeight="1" outlineLevel="1">
      <c r="A153" s="536">
        <v>43438</v>
      </c>
      <c r="B153" s="538" t="s">
        <v>261</v>
      </c>
      <c r="C153" s="542">
        <v>1</v>
      </c>
      <c r="D153" s="790">
        <v>26.666666666666668</v>
      </c>
      <c r="E153" s="790">
        <v>30</v>
      </c>
      <c r="F153" s="790">
        <v>23.333333333333332</v>
      </c>
      <c r="G153" s="790">
        <v>25</v>
      </c>
      <c r="H153" s="790">
        <v>26.666666666666668</v>
      </c>
      <c r="I153" s="790">
        <v>28.333333333333332</v>
      </c>
      <c r="J153" s="1012"/>
      <c r="K153" s="790">
        <v>26.666666666666668</v>
      </c>
      <c r="L153" s="790">
        <v>30</v>
      </c>
      <c r="M153" s="790">
        <v>23.333333333333332</v>
      </c>
    </row>
    <row r="154" spans="1:13" ht="21" customHeight="1" outlineLevel="1">
      <c r="A154" s="536"/>
      <c r="B154" s="538" t="s">
        <v>25</v>
      </c>
      <c r="C154" s="542">
        <v>1</v>
      </c>
      <c r="D154" s="790">
        <v>23.333333333333332</v>
      </c>
      <c r="E154" s="790">
        <v>20</v>
      </c>
      <c r="F154" s="790">
        <v>20</v>
      </c>
      <c r="G154" s="790">
        <v>25</v>
      </c>
      <c r="H154" s="790">
        <v>20</v>
      </c>
      <c r="I154" s="790">
        <v>25</v>
      </c>
      <c r="J154" s="1012"/>
      <c r="K154" s="790">
        <v>22.222222222222218</v>
      </c>
      <c r="L154" s="790">
        <v>25</v>
      </c>
      <c r="M154" s="790">
        <v>20</v>
      </c>
    </row>
    <row r="155" spans="1:13" ht="21" customHeight="1" outlineLevel="1">
      <c r="A155" s="536"/>
      <c r="B155" s="538" t="s">
        <v>100</v>
      </c>
      <c r="C155" s="542">
        <v>1</v>
      </c>
      <c r="D155" s="790">
        <v>15</v>
      </c>
      <c r="E155" s="790">
        <v>15</v>
      </c>
      <c r="F155" s="790">
        <v>18.333333333333332</v>
      </c>
      <c r="G155" s="790">
        <v>20</v>
      </c>
      <c r="H155" s="790">
        <v>20</v>
      </c>
      <c r="I155" s="790">
        <v>20</v>
      </c>
      <c r="J155" s="1012"/>
      <c r="K155" s="790">
        <v>18.055555555555554</v>
      </c>
      <c r="L155" s="790">
        <v>20</v>
      </c>
      <c r="M155" s="790">
        <v>15</v>
      </c>
    </row>
    <row r="156" spans="1:13" ht="21" customHeight="1" outlineLevel="1">
      <c r="A156" s="567">
        <v>43437</v>
      </c>
      <c r="B156" s="1008" t="s">
        <v>261</v>
      </c>
      <c r="C156" s="1009">
        <v>1</v>
      </c>
      <c r="D156" s="783">
        <v>26.666666666666668</v>
      </c>
      <c r="E156" s="783">
        <v>30</v>
      </c>
      <c r="F156" s="783">
        <v>25</v>
      </c>
      <c r="G156" s="783">
        <v>25</v>
      </c>
      <c r="H156" s="783">
        <v>26.666666666666668</v>
      </c>
      <c r="I156" s="783">
        <v>28.333333333333332</v>
      </c>
      <c r="J156" s="1010"/>
      <c r="K156" s="783">
        <v>26.944444444444446</v>
      </c>
      <c r="L156" s="783">
        <v>30</v>
      </c>
      <c r="M156" s="783">
        <v>25</v>
      </c>
    </row>
    <row r="157" spans="1:13" ht="21" customHeight="1" outlineLevel="1">
      <c r="A157" s="536"/>
      <c r="B157" s="538" t="s">
        <v>25</v>
      </c>
      <c r="C157" s="542">
        <v>1</v>
      </c>
      <c r="D157" s="790">
        <v>23.333333333333332</v>
      </c>
      <c r="E157" s="790">
        <v>20</v>
      </c>
      <c r="F157" s="790">
        <v>20</v>
      </c>
      <c r="G157" s="790">
        <v>25</v>
      </c>
      <c r="H157" s="790">
        <v>20</v>
      </c>
      <c r="I157" s="790">
        <v>25</v>
      </c>
      <c r="J157" s="1012"/>
      <c r="K157" s="790">
        <v>22.222222222222218</v>
      </c>
      <c r="L157" s="790">
        <v>25</v>
      </c>
      <c r="M157" s="790">
        <v>20</v>
      </c>
    </row>
    <row r="158" spans="1:13" ht="21" customHeight="1" outlineLevel="1">
      <c r="A158" s="702"/>
      <c r="B158" s="1014" t="s">
        <v>100</v>
      </c>
      <c r="C158" s="931">
        <v>1</v>
      </c>
      <c r="D158" s="856">
        <v>15</v>
      </c>
      <c r="E158" s="856">
        <v>15</v>
      </c>
      <c r="F158" s="856">
        <v>16.666666666666668</v>
      </c>
      <c r="G158" s="856">
        <v>20</v>
      </c>
      <c r="H158" s="856">
        <v>20</v>
      </c>
      <c r="I158" s="856">
        <v>20</v>
      </c>
      <c r="J158" s="1015"/>
      <c r="K158" s="856">
        <v>17.777777777777779</v>
      </c>
      <c r="L158" s="856">
        <v>20</v>
      </c>
      <c r="M158" s="856">
        <v>15</v>
      </c>
    </row>
    <row r="159" spans="1:13" ht="21" customHeight="1" outlineLevel="1">
      <c r="A159" s="703">
        <v>43435</v>
      </c>
      <c r="B159" s="1008" t="s">
        <v>261</v>
      </c>
      <c r="C159" s="1009">
        <v>1</v>
      </c>
      <c r="D159" s="783">
        <v>26.666666666666668</v>
      </c>
      <c r="E159" s="783">
        <v>30</v>
      </c>
      <c r="F159" s="783">
        <v>25</v>
      </c>
      <c r="G159" s="783">
        <v>23.333333333333332</v>
      </c>
      <c r="H159" s="783">
        <v>26.666666666666668</v>
      </c>
      <c r="I159" s="783">
        <v>28.333333333333332</v>
      </c>
      <c r="J159" s="1010"/>
      <c r="K159" s="783">
        <v>26.666666666666668</v>
      </c>
      <c r="L159" s="783">
        <v>30</v>
      </c>
      <c r="M159" s="783">
        <v>23.333333333333332</v>
      </c>
    </row>
    <row r="160" spans="1:13" ht="21" customHeight="1" outlineLevel="1">
      <c r="A160" s="565"/>
      <c r="B160" s="538" t="s">
        <v>25</v>
      </c>
      <c r="C160" s="542">
        <v>1</v>
      </c>
      <c r="D160" s="790">
        <v>20</v>
      </c>
      <c r="E160" s="790">
        <v>20</v>
      </c>
      <c r="F160" s="790">
        <v>18.333333333333332</v>
      </c>
      <c r="G160" s="790">
        <v>25</v>
      </c>
      <c r="H160" s="790">
        <v>20</v>
      </c>
      <c r="I160" s="790">
        <v>20</v>
      </c>
      <c r="J160" s="1012"/>
      <c r="K160" s="790">
        <v>20.555555555555554</v>
      </c>
      <c r="L160" s="790">
        <v>25</v>
      </c>
      <c r="M160" s="790">
        <v>18.333333333333332</v>
      </c>
    </row>
    <row r="161" spans="1:13" ht="21" customHeight="1" outlineLevel="1">
      <c r="A161" s="565"/>
      <c r="B161" s="538" t="s">
        <v>100</v>
      </c>
      <c r="C161" s="542">
        <v>1</v>
      </c>
      <c r="D161" s="790">
        <v>10</v>
      </c>
      <c r="E161" s="790">
        <v>10</v>
      </c>
      <c r="F161" s="790">
        <v>10</v>
      </c>
      <c r="G161" s="790">
        <v>15</v>
      </c>
      <c r="H161" s="790">
        <v>10</v>
      </c>
      <c r="I161" s="790">
        <v>10</v>
      </c>
      <c r="J161" s="1012"/>
      <c r="K161" s="790">
        <v>10.833333333333334</v>
      </c>
      <c r="L161" s="790">
        <v>15</v>
      </c>
      <c r="M161" s="790">
        <v>10</v>
      </c>
    </row>
    <row r="162" spans="1:13" ht="21" customHeight="1" outlineLevel="1">
      <c r="A162" s="567">
        <v>43434</v>
      </c>
      <c r="B162" s="1008" t="s">
        <v>261</v>
      </c>
      <c r="C162" s="1009">
        <v>1</v>
      </c>
      <c r="D162" s="783">
        <v>30</v>
      </c>
      <c r="E162" s="783">
        <v>30</v>
      </c>
      <c r="F162" s="783">
        <v>25</v>
      </c>
      <c r="G162" s="783">
        <v>23.333333333333332</v>
      </c>
      <c r="H162" s="783">
        <v>26.666666666666668</v>
      </c>
      <c r="I162" s="783">
        <v>28.333333333333332</v>
      </c>
      <c r="J162" s="1010"/>
      <c r="K162" s="783">
        <v>27.222222222222225</v>
      </c>
      <c r="L162" s="783">
        <v>30</v>
      </c>
      <c r="M162" s="783">
        <v>23.333333333333332</v>
      </c>
    </row>
    <row r="163" spans="1:13" ht="21" customHeight="1" outlineLevel="1">
      <c r="A163" s="565"/>
      <c r="B163" s="538" t="s">
        <v>25</v>
      </c>
      <c r="C163" s="542">
        <v>1</v>
      </c>
      <c r="D163" s="790">
        <v>20</v>
      </c>
      <c r="E163" s="790">
        <v>20</v>
      </c>
      <c r="F163" s="790">
        <v>18.333333333333332</v>
      </c>
      <c r="G163" s="790">
        <v>25</v>
      </c>
      <c r="H163" s="790">
        <v>20</v>
      </c>
      <c r="I163" s="790">
        <v>20</v>
      </c>
      <c r="J163" s="1012"/>
      <c r="K163" s="790">
        <v>20.555555555555554</v>
      </c>
      <c r="L163" s="790">
        <v>25</v>
      </c>
      <c r="M163" s="790">
        <v>18.333333333333332</v>
      </c>
    </row>
    <row r="164" spans="1:13" ht="21" customHeight="1" outlineLevel="1">
      <c r="A164" s="566"/>
      <c r="B164" s="1014" t="s">
        <v>100</v>
      </c>
      <c r="C164" s="931">
        <v>1</v>
      </c>
      <c r="D164" s="856">
        <v>10</v>
      </c>
      <c r="E164" s="856">
        <v>10</v>
      </c>
      <c r="F164" s="856">
        <v>10</v>
      </c>
      <c r="G164" s="856">
        <v>15</v>
      </c>
      <c r="H164" s="856">
        <v>10</v>
      </c>
      <c r="I164" s="856">
        <v>10</v>
      </c>
      <c r="J164" s="1015"/>
      <c r="K164" s="856">
        <v>10.833333333333334</v>
      </c>
      <c r="L164" s="856">
        <v>15</v>
      </c>
      <c r="M164" s="856">
        <v>10</v>
      </c>
    </row>
    <row r="165" spans="1:13" ht="21" customHeight="1" outlineLevel="1">
      <c r="A165" s="703">
        <v>43433</v>
      </c>
      <c r="B165" s="1008" t="s">
        <v>261</v>
      </c>
      <c r="C165" s="1009">
        <v>1</v>
      </c>
      <c r="D165" s="783">
        <v>30</v>
      </c>
      <c r="E165" s="783">
        <v>30</v>
      </c>
      <c r="F165" s="783">
        <v>25</v>
      </c>
      <c r="G165" s="783">
        <v>23.333333333333332</v>
      </c>
      <c r="H165" s="783">
        <v>26.666666666666668</v>
      </c>
      <c r="I165" s="783">
        <v>28.333333333333332</v>
      </c>
      <c r="J165" s="1010"/>
      <c r="K165" s="783">
        <v>27.222222222222225</v>
      </c>
      <c r="L165" s="783">
        <v>30</v>
      </c>
      <c r="M165" s="783">
        <v>23.333333333333332</v>
      </c>
    </row>
    <row r="166" spans="1:13" ht="21" customHeight="1" outlineLevel="1">
      <c r="A166" s="565"/>
      <c r="B166" s="538" t="s">
        <v>25</v>
      </c>
      <c r="C166" s="542">
        <v>1</v>
      </c>
      <c r="D166" s="790">
        <v>20</v>
      </c>
      <c r="E166" s="790">
        <v>20</v>
      </c>
      <c r="F166" s="790">
        <v>18.333333333333332</v>
      </c>
      <c r="G166" s="790">
        <v>25</v>
      </c>
      <c r="H166" s="790">
        <v>20</v>
      </c>
      <c r="I166" s="790">
        <v>20</v>
      </c>
      <c r="J166" s="1012"/>
      <c r="K166" s="790">
        <v>20.555555555555554</v>
      </c>
      <c r="L166" s="790">
        <v>25</v>
      </c>
      <c r="M166" s="790">
        <v>18.333333333333332</v>
      </c>
    </row>
    <row r="167" spans="1:13" ht="21" customHeight="1" outlineLevel="1">
      <c r="A167" s="565"/>
      <c r="B167" s="538" t="s">
        <v>100</v>
      </c>
      <c r="C167" s="542">
        <v>1</v>
      </c>
      <c r="D167" s="790">
        <v>10</v>
      </c>
      <c r="E167" s="790">
        <v>10</v>
      </c>
      <c r="F167" s="790">
        <v>10</v>
      </c>
      <c r="G167" s="790">
        <v>15</v>
      </c>
      <c r="H167" s="790">
        <v>10</v>
      </c>
      <c r="I167" s="790">
        <v>10</v>
      </c>
      <c r="J167" s="1012"/>
      <c r="K167" s="790">
        <v>10.833333333333334</v>
      </c>
      <c r="L167" s="790">
        <v>15</v>
      </c>
      <c r="M167" s="790">
        <v>10</v>
      </c>
    </row>
    <row r="168" spans="1:13" ht="21" customHeight="1" outlineLevel="1">
      <c r="A168" s="567">
        <v>43432</v>
      </c>
      <c r="B168" s="1008" t="s">
        <v>261</v>
      </c>
      <c r="C168" s="1009">
        <v>1</v>
      </c>
      <c r="D168" s="783">
        <v>30</v>
      </c>
      <c r="E168" s="783">
        <v>30</v>
      </c>
      <c r="F168" s="783">
        <v>25</v>
      </c>
      <c r="G168" s="783">
        <v>23.333333333333332</v>
      </c>
      <c r="H168" s="783">
        <v>26.666666666666668</v>
      </c>
      <c r="I168" s="783">
        <v>28.333333333333332</v>
      </c>
      <c r="J168" s="1010"/>
      <c r="K168" s="783">
        <v>27.222222222222225</v>
      </c>
      <c r="L168" s="783">
        <v>30</v>
      </c>
      <c r="M168" s="783">
        <v>23.333333333333332</v>
      </c>
    </row>
    <row r="169" spans="1:13" ht="21" customHeight="1" outlineLevel="1">
      <c r="A169" s="565"/>
      <c r="B169" s="538" t="s">
        <v>25</v>
      </c>
      <c r="C169" s="542">
        <v>1</v>
      </c>
      <c r="D169" s="790">
        <v>20</v>
      </c>
      <c r="E169" s="790">
        <v>20</v>
      </c>
      <c r="F169" s="790">
        <v>18.333333333333332</v>
      </c>
      <c r="G169" s="790">
        <v>25</v>
      </c>
      <c r="H169" s="790">
        <v>20</v>
      </c>
      <c r="I169" s="790">
        <v>20</v>
      </c>
      <c r="J169" s="1012"/>
      <c r="K169" s="790">
        <v>20.555555555555554</v>
      </c>
      <c r="L169" s="790">
        <v>25</v>
      </c>
      <c r="M169" s="790">
        <v>18.333333333333332</v>
      </c>
    </row>
    <row r="170" spans="1:13" ht="21" customHeight="1" outlineLevel="1">
      <c r="A170" s="566"/>
      <c r="B170" s="1014" t="s">
        <v>100</v>
      </c>
      <c r="C170" s="931">
        <v>1</v>
      </c>
      <c r="D170" s="856">
        <v>10</v>
      </c>
      <c r="E170" s="856">
        <v>10</v>
      </c>
      <c r="F170" s="856">
        <v>10</v>
      </c>
      <c r="G170" s="856">
        <v>15</v>
      </c>
      <c r="H170" s="856">
        <v>10</v>
      </c>
      <c r="I170" s="856">
        <v>10</v>
      </c>
      <c r="J170" s="1015"/>
      <c r="K170" s="856">
        <v>10.833333333333334</v>
      </c>
      <c r="L170" s="856">
        <v>15</v>
      </c>
      <c r="M170" s="856">
        <v>10</v>
      </c>
    </row>
    <row r="171" spans="1:13" ht="21" customHeight="1" outlineLevel="1">
      <c r="A171" s="567">
        <v>43431</v>
      </c>
      <c r="B171" s="1008" t="s">
        <v>261</v>
      </c>
      <c r="C171" s="1009">
        <v>1</v>
      </c>
      <c r="D171" s="783">
        <v>30</v>
      </c>
      <c r="E171" s="783">
        <v>30</v>
      </c>
      <c r="F171" s="783">
        <v>25</v>
      </c>
      <c r="G171" s="783">
        <v>23.333333333333332</v>
      </c>
      <c r="H171" s="783">
        <v>26.666666666666668</v>
      </c>
      <c r="I171" s="783">
        <v>28.333333333333332</v>
      </c>
      <c r="J171" s="1010"/>
      <c r="K171" s="783">
        <v>27.222222222222225</v>
      </c>
      <c r="L171" s="783">
        <v>30</v>
      </c>
      <c r="M171" s="783">
        <v>23.333333333333332</v>
      </c>
    </row>
    <row r="172" spans="1:13" ht="21" customHeight="1" outlineLevel="1">
      <c r="A172" s="536"/>
      <c r="B172" s="538" t="s">
        <v>25</v>
      </c>
      <c r="C172" s="542">
        <v>1</v>
      </c>
      <c r="D172" s="790">
        <v>20</v>
      </c>
      <c r="E172" s="790">
        <v>20</v>
      </c>
      <c r="F172" s="790">
        <v>18.333333333333332</v>
      </c>
      <c r="G172" s="790">
        <v>25</v>
      </c>
      <c r="H172" s="790">
        <v>20</v>
      </c>
      <c r="I172" s="790">
        <v>20</v>
      </c>
      <c r="J172" s="1012"/>
      <c r="K172" s="790">
        <v>20.555555555555554</v>
      </c>
      <c r="L172" s="790">
        <v>25</v>
      </c>
      <c r="M172" s="790">
        <v>18.333333333333332</v>
      </c>
    </row>
    <row r="173" spans="1:13" ht="21" customHeight="1" outlineLevel="1">
      <c r="A173" s="702"/>
      <c r="B173" s="1014" t="s">
        <v>100</v>
      </c>
      <c r="C173" s="931">
        <v>1</v>
      </c>
      <c r="D173" s="856">
        <v>10</v>
      </c>
      <c r="E173" s="856">
        <v>10</v>
      </c>
      <c r="F173" s="856">
        <v>10</v>
      </c>
      <c r="G173" s="856">
        <v>15</v>
      </c>
      <c r="H173" s="856">
        <v>10</v>
      </c>
      <c r="I173" s="856">
        <v>10</v>
      </c>
      <c r="J173" s="1015"/>
      <c r="K173" s="856">
        <v>10.833333333333334</v>
      </c>
      <c r="L173" s="856">
        <v>15</v>
      </c>
      <c r="M173" s="856">
        <v>10</v>
      </c>
    </row>
    <row r="174" spans="1:13" ht="21" customHeight="1" outlineLevel="1">
      <c r="A174" s="567">
        <v>43430</v>
      </c>
      <c r="B174" s="1008" t="s">
        <v>261</v>
      </c>
      <c r="C174" s="1009">
        <v>1</v>
      </c>
      <c r="D174" s="783">
        <v>30</v>
      </c>
      <c r="E174" s="783">
        <v>30</v>
      </c>
      <c r="F174" s="783">
        <v>25</v>
      </c>
      <c r="G174" s="783">
        <v>23.333333333333332</v>
      </c>
      <c r="H174" s="783">
        <v>26.666666666666668</v>
      </c>
      <c r="I174" s="783">
        <v>28.333333333333332</v>
      </c>
      <c r="J174" s="1010"/>
      <c r="K174" s="783">
        <v>27.222222222222225</v>
      </c>
      <c r="L174" s="783">
        <v>30</v>
      </c>
      <c r="M174" s="783">
        <v>23.333333333333332</v>
      </c>
    </row>
    <row r="175" spans="1:13" ht="21" customHeight="1" outlineLevel="1">
      <c r="A175" s="536"/>
      <c r="B175" s="538" t="s">
        <v>25</v>
      </c>
      <c r="C175" s="542">
        <v>1</v>
      </c>
      <c r="D175" s="790">
        <v>20</v>
      </c>
      <c r="E175" s="790">
        <v>20</v>
      </c>
      <c r="F175" s="790">
        <v>18.333333333333332</v>
      </c>
      <c r="G175" s="790">
        <v>25</v>
      </c>
      <c r="H175" s="790">
        <v>20</v>
      </c>
      <c r="I175" s="790">
        <v>20</v>
      </c>
      <c r="J175" s="1012"/>
      <c r="K175" s="790">
        <v>20.555555555555554</v>
      </c>
      <c r="L175" s="790">
        <v>25</v>
      </c>
      <c r="M175" s="790">
        <v>18.333333333333332</v>
      </c>
    </row>
    <row r="176" spans="1:13" ht="21" customHeight="1" outlineLevel="1">
      <c r="A176" s="702"/>
      <c r="B176" s="1014" t="s">
        <v>100</v>
      </c>
      <c r="C176" s="931">
        <v>1</v>
      </c>
      <c r="D176" s="856">
        <v>10</v>
      </c>
      <c r="E176" s="856">
        <v>10</v>
      </c>
      <c r="F176" s="856">
        <v>10</v>
      </c>
      <c r="G176" s="856">
        <v>15</v>
      </c>
      <c r="H176" s="856">
        <v>10</v>
      </c>
      <c r="I176" s="856">
        <v>10</v>
      </c>
      <c r="J176" s="1015"/>
      <c r="K176" s="856">
        <v>10.833333333333334</v>
      </c>
      <c r="L176" s="856">
        <v>15</v>
      </c>
      <c r="M176" s="856">
        <v>10</v>
      </c>
    </row>
    <row r="177" spans="1:13" ht="21" customHeight="1" outlineLevel="1">
      <c r="A177" s="567">
        <v>43428</v>
      </c>
      <c r="B177" s="1008" t="s">
        <v>261</v>
      </c>
      <c r="C177" s="1009">
        <v>1</v>
      </c>
      <c r="D177" s="783">
        <v>30</v>
      </c>
      <c r="E177" s="783">
        <v>30</v>
      </c>
      <c r="F177" s="783">
        <v>25</v>
      </c>
      <c r="G177" s="783">
        <v>23.333333333333332</v>
      </c>
      <c r="H177" s="783">
        <v>26.666666666666668</v>
      </c>
      <c r="I177" s="783">
        <v>28.333333333333332</v>
      </c>
      <c r="J177" s="1010"/>
      <c r="K177" s="783">
        <v>27.222222222222225</v>
      </c>
      <c r="L177" s="783">
        <v>30</v>
      </c>
      <c r="M177" s="783">
        <v>23.333333333333332</v>
      </c>
    </row>
    <row r="178" spans="1:13" ht="21" customHeight="1" outlineLevel="1">
      <c r="A178" s="536"/>
      <c r="B178" s="538" t="s">
        <v>25</v>
      </c>
      <c r="C178" s="542">
        <v>1</v>
      </c>
      <c r="D178" s="790">
        <v>20</v>
      </c>
      <c r="E178" s="790">
        <v>20</v>
      </c>
      <c r="F178" s="790">
        <v>18.333333333333332</v>
      </c>
      <c r="G178" s="790">
        <v>25</v>
      </c>
      <c r="H178" s="790">
        <v>20</v>
      </c>
      <c r="I178" s="790">
        <v>20</v>
      </c>
      <c r="J178" s="1012"/>
      <c r="K178" s="790">
        <v>20.555555555555554</v>
      </c>
      <c r="L178" s="790">
        <v>25</v>
      </c>
      <c r="M178" s="790">
        <v>18.333333333333332</v>
      </c>
    </row>
    <row r="179" spans="1:13" ht="21" customHeight="1" outlineLevel="1">
      <c r="A179" s="702"/>
      <c r="B179" s="1014" t="s">
        <v>100</v>
      </c>
      <c r="C179" s="931">
        <v>1</v>
      </c>
      <c r="D179" s="856">
        <v>10</v>
      </c>
      <c r="E179" s="856">
        <v>10</v>
      </c>
      <c r="F179" s="856">
        <v>10</v>
      </c>
      <c r="G179" s="856">
        <v>15</v>
      </c>
      <c r="H179" s="856">
        <v>10</v>
      </c>
      <c r="I179" s="856">
        <v>10</v>
      </c>
      <c r="J179" s="1015"/>
      <c r="K179" s="856">
        <v>10.833333333333334</v>
      </c>
      <c r="L179" s="856">
        <v>15</v>
      </c>
      <c r="M179" s="856">
        <v>10</v>
      </c>
    </row>
    <row r="180" spans="1:13" ht="21" customHeight="1" outlineLevel="1">
      <c r="A180" s="567">
        <v>43427</v>
      </c>
      <c r="B180" s="1008" t="s">
        <v>261</v>
      </c>
      <c r="C180" s="1009">
        <v>1</v>
      </c>
      <c r="D180" s="783">
        <v>30</v>
      </c>
      <c r="E180" s="783">
        <v>30</v>
      </c>
      <c r="F180" s="783">
        <v>25</v>
      </c>
      <c r="G180" s="783">
        <v>23.333333333333332</v>
      </c>
      <c r="H180" s="783">
        <v>26.666666666666668</v>
      </c>
      <c r="I180" s="783">
        <v>28.333333333333332</v>
      </c>
      <c r="J180" s="1010"/>
      <c r="K180" s="783">
        <v>27.222222222222225</v>
      </c>
      <c r="L180" s="783">
        <v>30</v>
      </c>
      <c r="M180" s="783">
        <v>23.333333333333332</v>
      </c>
    </row>
    <row r="181" spans="1:13" ht="21" customHeight="1" outlineLevel="1">
      <c r="A181" s="536"/>
      <c r="B181" s="538" t="s">
        <v>25</v>
      </c>
      <c r="C181" s="542">
        <v>1</v>
      </c>
      <c r="D181" s="790">
        <v>20</v>
      </c>
      <c r="E181" s="790">
        <v>20</v>
      </c>
      <c r="F181" s="790">
        <v>18.333333333333332</v>
      </c>
      <c r="G181" s="790">
        <v>25</v>
      </c>
      <c r="H181" s="790">
        <v>20</v>
      </c>
      <c r="I181" s="790">
        <v>20</v>
      </c>
      <c r="J181" s="1012"/>
      <c r="K181" s="790">
        <v>20.555555555555554</v>
      </c>
      <c r="L181" s="790">
        <v>25</v>
      </c>
      <c r="M181" s="790">
        <v>18.333333333333332</v>
      </c>
    </row>
    <row r="182" spans="1:13" ht="21" customHeight="1" outlineLevel="1">
      <c r="A182" s="702"/>
      <c r="B182" s="1014" t="s">
        <v>100</v>
      </c>
      <c r="C182" s="931">
        <v>1</v>
      </c>
      <c r="D182" s="856">
        <v>10</v>
      </c>
      <c r="E182" s="856">
        <v>10</v>
      </c>
      <c r="F182" s="856">
        <v>10</v>
      </c>
      <c r="G182" s="856">
        <v>15</v>
      </c>
      <c r="H182" s="856">
        <v>10</v>
      </c>
      <c r="I182" s="856">
        <v>10</v>
      </c>
      <c r="J182" s="1015"/>
      <c r="K182" s="856">
        <v>10.833333333333334</v>
      </c>
      <c r="L182" s="856">
        <v>15</v>
      </c>
      <c r="M182" s="856">
        <v>10</v>
      </c>
    </row>
    <row r="183" spans="1:13" ht="21" customHeight="1" outlineLevel="1">
      <c r="A183" s="536">
        <v>43426</v>
      </c>
      <c r="B183" s="538" t="s">
        <v>261</v>
      </c>
      <c r="C183" s="542">
        <v>1</v>
      </c>
      <c r="D183" s="790">
        <v>30</v>
      </c>
      <c r="E183" s="790">
        <v>30</v>
      </c>
      <c r="F183" s="790">
        <v>25</v>
      </c>
      <c r="G183" s="790">
        <v>23.333333333333332</v>
      </c>
      <c r="H183" s="790">
        <v>26.666666666666668</v>
      </c>
      <c r="I183" s="790">
        <v>28.333333333333332</v>
      </c>
      <c r="J183" s="1012"/>
      <c r="K183" s="790">
        <v>27.222222222222225</v>
      </c>
      <c r="L183" s="790">
        <v>30</v>
      </c>
      <c r="M183" s="790">
        <v>23.333333333333332</v>
      </c>
    </row>
    <row r="184" spans="1:13" ht="21" customHeight="1" outlineLevel="1">
      <c r="A184" s="536"/>
      <c r="B184" s="538" t="s">
        <v>25</v>
      </c>
      <c r="C184" s="542">
        <v>1</v>
      </c>
      <c r="D184" s="790">
        <v>20</v>
      </c>
      <c r="E184" s="790">
        <v>20</v>
      </c>
      <c r="F184" s="790">
        <v>18.333333333333332</v>
      </c>
      <c r="G184" s="790">
        <v>25</v>
      </c>
      <c r="H184" s="790">
        <v>20</v>
      </c>
      <c r="I184" s="790">
        <v>20</v>
      </c>
      <c r="J184" s="1012"/>
      <c r="K184" s="790">
        <v>20.555555555555554</v>
      </c>
      <c r="L184" s="790">
        <v>25</v>
      </c>
      <c r="M184" s="790">
        <v>18.333333333333332</v>
      </c>
    </row>
    <row r="185" spans="1:13" ht="21" customHeight="1" outlineLevel="1">
      <c r="A185" s="536"/>
      <c r="B185" s="538" t="s">
        <v>100</v>
      </c>
      <c r="C185" s="542">
        <v>1</v>
      </c>
      <c r="D185" s="790">
        <v>10</v>
      </c>
      <c r="E185" s="790">
        <v>10</v>
      </c>
      <c r="F185" s="790">
        <v>10</v>
      </c>
      <c r="G185" s="790">
        <v>15</v>
      </c>
      <c r="H185" s="790">
        <v>10</v>
      </c>
      <c r="I185" s="790">
        <v>10</v>
      </c>
      <c r="J185" s="1012"/>
      <c r="K185" s="790">
        <v>10.833333333333334</v>
      </c>
      <c r="L185" s="790">
        <v>15</v>
      </c>
      <c r="M185" s="790">
        <v>10</v>
      </c>
    </row>
    <row r="186" spans="1:13" ht="21" customHeight="1" outlineLevel="1">
      <c r="A186" s="567">
        <v>43425</v>
      </c>
      <c r="B186" s="1008" t="s">
        <v>261</v>
      </c>
      <c r="C186" s="1009">
        <v>1</v>
      </c>
      <c r="D186" s="783">
        <v>30</v>
      </c>
      <c r="E186" s="783">
        <v>30</v>
      </c>
      <c r="F186" s="783">
        <v>25</v>
      </c>
      <c r="G186" s="783">
        <v>23.333333333333332</v>
      </c>
      <c r="H186" s="783">
        <v>26.666666666666668</v>
      </c>
      <c r="I186" s="783">
        <v>28.333333333333332</v>
      </c>
      <c r="J186" s="1010"/>
      <c r="K186" s="783">
        <v>27.222222222222225</v>
      </c>
      <c r="L186" s="783">
        <v>30</v>
      </c>
      <c r="M186" s="783">
        <v>23.333333333333332</v>
      </c>
    </row>
    <row r="187" spans="1:13" ht="21" customHeight="1" outlineLevel="1">
      <c r="A187" s="536"/>
      <c r="B187" s="538" t="s">
        <v>25</v>
      </c>
      <c r="C187" s="542">
        <v>1</v>
      </c>
      <c r="D187" s="790">
        <v>20</v>
      </c>
      <c r="E187" s="790">
        <v>20</v>
      </c>
      <c r="F187" s="790">
        <v>18.333333333333332</v>
      </c>
      <c r="G187" s="790">
        <v>25</v>
      </c>
      <c r="H187" s="790">
        <v>20</v>
      </c>
      <c r="I187" s="790">
        <v>20</v>
      </c>
      <c r="J187" s="1012"/>
      <c r="K187" s="790">
        <v>20.555555555555554</v>
      </c>
      <c r="L187" s="790">
        <v>25</v>
      </c>
      <c r="M187" s="790">
        <v>18.333333333333332</v>
      </c>
    </row>
    <row r="188" spans="1:13" ht="21" customHeight="1" outlineLevel="1">
      <c r="A188" s="702"/>
      <c r="B188" s="1014" t="s">
        <v>100</v>
      </c>
      <c r="C188" s="931">
        <v>1</v>
      </c>
      <c r="D188" s="856">
        <v>10</v>
      </c>
      <c r="E188" s="856">
        <v>10</v>
      </c>
      <c r="F188" s="856">
        <v>10</v>
      </c>
      <c r="G188" s="856">
        <v>15</v>
      </c>
      <c r="H188" s="856">
        <v>10</v>
      </c>
      <c r="I188" s="856">
        <v>10</v>
      </c>
      <c r="J188" s="1015"/>
      <c r="K188" s="856">
        <v>10.833333333333334</v>
      </c>
      <c r="L188" s="856">
        <v>15</v>
      </c>
      <c r="M188" s="856">
        <v>10</v>
      </c>
    </row>
    <row r="189" spans="1:13" ht="21" customHeight="1" outlineLevel="1">
      <c r="A189" s="536">
        <v>43424</v>
      </c>
      <c r="B189" s="538" t="s">
        <v>261</v>
      </c>
      <c r="C189" s="542">
        <v>1</v>
      </c>
      <c r="D189" s="790">
        <v>30</v>
      </c>
      <c r="E189" s="790">
        <v>30</v>
      </c>
      <c r="F189" s="790">
        <v>25</v>
      </c>
      <c r="G189" s="790">
        <v>23.333333333333332</v>
      </c>
      <c r="H189" s="790">
        <v>26.666666666666668</v>
      </c>
      <c r="I189" s="790">
        <v>28.333333333333332</v>
      </c>
      <c r="J189" s="1012"/>
      <c r="K189" s="790">
        <v>27.222222222222225</v>
      </c>
      <c r="L189" s="790">
        <v>30</v>
      </c>
      <c r="M189" s="790">
        <v>23.333333333333332</v>
      </c>
    </row>
    <row r="190" spans="1:13" ht="21" customHeight="1" outlineLevel="1">
      <c r="A190" s="536"/>
      <c r="B190" s="538" t="s">
        <v>25</v>
      </c>
      <c r="C190" s="542">
        <v>1</v>
      </c>
      <c r="D190" s="790">
        <v>20</v>
      </c>
      <c r="E190" s="790">
        <v>20</v>
      </c>
      <c r="F190" s="790">
        <v>18.333333333333332</v>
      </c>
      <c r="G190" s="790">
        <v>25</v>
      </c>
      <c r="H190" s="790">
        <v>20</v>
      </c>
      <c r="I190" s="790">
        <v>20</v>
      </c>
      <c r="J190" s="1012"/>
      <c r="K190" s="790">
        <v>20.555555555555554</v>
      </c>
      <c r="L190" s="790">
        <v>25</v>
      </c>
      <c r="M190" s="790">
        <v>18.333333333333332</v>
      </c>
    </row>
    <row r="191" spans="1:13" ht="21" customHeight="1" outlineLevel="1">
      <c r="A191" s="536"/>
      <c r="B191" s="538" t="s">
        <v>100</v>
      </c>
      <c r="C191" s="542">
        <v>1</v>
      </c>
      <c r="D191" s="790">
        <v>10</v>
      </c>
      <c r="E191" s="790">
        <v>10</v>
      </c>
      <c r="F191" s="790">
        <v>10</v>
      </c>
      <c r="G191" s="790">
        <v>15</v>
      </c>
      <c r="H191" s="790">
        <v>10</v>
      </c>
      <c r="I191" s="790">
        <v>10</v>
      </c>
      <c r="J191" s="1012"/>
      <c r="K191" s="790">
        <v>10.833333333333334</v>
      </c>
      <c r="L191" s="790">
        <v>15</v>
      </c>
      <c r="M191" s="790">
        <v>10</v>
      </c>
    </row>
    <row r="192" spans="1:13" ht="21" customHeight="1" outlineLevel="1">
      <c r="A192" s="567">
        <v>43423</v>
      </c>
      <c r="B192" s="1008" t="s">
        <v>261</v>
      </c>
      <c r="C192" s="1009">
        <v>1</v>
      </c>
      <c r="D192" s="783">
        <v>30</v>
      </c>
      <c r="E192" s="783">
        <v>30</v>
      </c>
      <c r="F192" s="783">
        <v>25</v>
      </c>
      <c r="G192" s="783">
        <v>23.333333333333332</v>
      </c>
      <c r="H192" s="783">
        <v>26.666666666666668</v>
      </c>
      <c r="I192" s="783">
        <v>28.333333333333332</v>
      </c>
      <c r="J192" s="1010"/>
      <c r="K192" s="783">
        <v>27.222222222222225</v>
      </c>
      <c r="L192" s="783">
        <v>30</v>
      </c>
      <c r="M192" s="783">
        <v>23.333333333333332</v>
      </c>
    </row>
    <row r="193" spans="1:13" ht="21" customHeight="1" outlineLevel="1">
      <c r="A193" s="536"/>
      <c r="B193" s="538" t="s">
        <v>25</v>
      </c>
      <c r="C193" s="542">
        <v>1</v>
      </c>
      <c r="D193" s="790">
        <v>20</v>
      </c>
      <c r="E193" s="790">
        <v>20</v>
      </c>
      <c r="F193" s="790">
        <v>18.333333333333332</v>
      </c>
      <c r="G193" s="790">
        <v>25</v>
      </c>
      <c r="H193" s="790">
        <v>20</v>
      </c>
      <c r="I193" s="790">
        <v>20</v>
      </c>
      <c r="J193" s="1012"/>
      <c r="K193" s="790">
        <v>20.555555555555554</v>
      </c>
      <c r="L193" s="790">
        <v>25</v>
      </c>
      <c r="M193" s="790">
        <v>18.333333333333332</v>
      </c>
    </row>
    <row r="194" spans="1:13" ht="21" customHeight="1" outlineLevel="1">
      <c r="A194" s="702"/>
      <c r="B194" s="1014" t="s">
        <v>100</v>
      </c>
      <c r="C194" s="931">
        <v>1</v>
      </c>
      <c r="D194" s="856">
        <v>10</v>
      </c>
      <c r="E194" s="856">
        <v>10</v>
      </c>
      <c r="F194" s="856">
        <v>10</v>
      </c>
      <c r="G194" s="856">
        <v>15</v>
      </c>
      <c r="H194" s="856">
        <v>10</v>
      </c>
      <c r="I194" s="856">
        <v>10</v>
      </c>
      <c r="J194" s="1015"/>
      <c r="K194" s="856">
        <v>10.833333333333334</v>
      </c>
      <c r="L194" s="856">
        <v>15</v>
      </c>
      <c r="M194" s="856">
        <v>10</v>
      </c>
    </row>
    <row r="195" spans="1:13" ht="21" customHeight="1" outlineLevel="1">
      <c r="A195" s="536">
        <v>43421</v>
      </c>
      <c r="B195" s="538" t="s">
        <v>261</v>
      </c>
      <c r="C195" s="542">
        <v>1</v>
      </c>
      <c r="D195" s="790">
        <v>30</v>
      </c>
      <c r="E195" s="790">
        <v>30</v>
      </c>
      <c r="F195" s="790">
        <v>25</v>
      </c>
      <c r="G195" s="790">
        <v>23.333333333333332</v>
      </c>
      <c r="H195" s="790">
        <v>26.666666666666668</v>
      </c>
      <c r="I195" s="790">
        <v>28.333333333333332</v>
      </c>
      <c r="J195" s="1012"/>
      <c r="K195" s="790">
        <v>27.222222222222225</v>
      </c>
      <c r="L195" s="790">
        <v>30</v>
      </c>
      <c r="M195" s="790">
        <v>23.333333333333332</v>
      </c>
    </row>
    <row r="196" spans="1:13" ht="21" customHeight="1" outlineLevel="1">
      <c r="A196" s="536"/>
      <c r="B196" s="538" t="s">
        <v>25</v>
      </c>
      <c r="C196" s="542">
        <v>1</v>
      </c>
      <c r="D196" s="790">
        <v>20</v>
      </c>
      <c r="E196" s="790">
        <v>20</v>
      </c>
      <c r="F196" s="790">
        <v>18.333333333333332</v>
      </c>
      <c r="G196" s="790">
        <v>25</v>
      </c>
      <c r="H196" s="790">
        <v>20</v>
      </c>
      <c r="I196" s="790">
        <v>20</v>
      </c>
      <c r="J196" s="1012"/>
      <c r="K196" s="790">
        <v>20.555555555555554</v>
      </c>
      <c r="L196" s="790">
        <v>25</v>
      </c>
      <c r="M196" s="790">
        <v>18.333333333333332</v>
      </c>
    </row>
    <row r="197" spans="1:13" ht="21" customHeight="1" outlineLevel="1">
      <c r="A197" s="702"/>
      <c r="B197" s="1014" t="s">
        <v>100</v>
      </c>
      <c r="C197" s="931">
        <v>1</v>
      </c>
      <c r="D197" s="856">
        <v>10</v>
      </c>
      <c r="E197" s="856">
        <v>10</v>
      </c>
      <c r="F197" s="856">
        <v>10</v>
      </c>
      <c r="G197" s="856">
        <v>15</v>
      </c>
      <c r="H197" s="856">
        <v>10</v>
      </c>
      <c r="I197" s="856">
        <v>10</v>
      </c>
      <c r="J197" s="1015"/>
      <c r="K197" s="856">
        <v>10.833333333333334</v>
      </c>
      <c r="L197" s="856">
        <v>15</v>
      </c>
      <c r="M197" s="856">
        <v>10</v>
      </c>
    </row>
    <row r="198" spans="1:13" ht="21" customHeight="1" outlineLevel="1">
      <c r="A198" s="536">
        <v>43420</v>
      </c>
      <c r="B198" s="538" t="s">
        <v>261</v>
      </c>
      <c r="C198" s="542">
        <v>1</v>
      </c>
      <c r="D198" s="790">
        <v>30</v>
      </c>
      <c r="E198" s="790">
        <v>30</v>
      </c>
      <c r="F198" s="790">
        <v>25</v>
      </c>
      <c r="G198" s="790">
        <v>23.333333333333332</v>
      </c>
      <c r="H198" s="790">
        <v>26.666666666666668</v>
      </c>
      <c r="I198" s="790">
        <v>28.333333333333332</v>
      </c>
      <c r="J198" s="1012"/>
      <c r="K198" s="790">
        <v>27.222222222222225</v>
      </c>
      <c r="L198" s="790">
        <v>30</v>
      </c>
      <c r="M198" s="790">
        <v>23.333333333333332</v>
      </c>
    </row>
    <row r="199" spans="1:13" ht="21" customHeight="1" outlineLevel="1">
      <c r="A199" s="536"/>
      <c r="B199" s="538" t="s">
        <v>25</v>
      </c>
      <c r="C199" s="542">
        <v>1</v>
      </c>
      <c r="D199" s="790">
        <v>20</v>
      </c>
      <c r="E199" s="790">
        <v>20</v>
      </c>
      <c r="F199" s="790">
        <v>18.333333333333332</v>
      </c>
      <c r="G199" s="790">
        <v>25</v>
      </c>
      <c r="H199" s="790">
        <v>20</v>
      </c>
      <c r="I199" s="790">
        <v>20</v>
      </c>
      <c r="J199" s="1012"/>
      <c r="K199" s="790">
        <v>20.555555555555554</v>
      </c>
      <c r="L199" s="790">
        <v>25</v>
      </c>
      <c r="M199" s="790">
        <v>18.333333333333332</v>
      </c>
    </row>
    <row r="200" spans="1:13" ht="21" customHeight="1" outlineLevel="1">
      <c r="A200" s="536"/>
      <c r="B200" s="538" t="s">
        <v>100</v>
      </c>
      <c r="C200" s="542">
        <v>1</v>
      </c>
      <c r="D200" s="790">
        <v>10</v>
      </c>
      <c r="E200" s="790">
        <v>10</v>
      </c>
      <c r="F200" s="790">
        <v>10</v>
      </c>
      <c r="G200" s="790">
        <v>15</v>
      </c>
      <c r="H200" s="790">
        <v>10</v>
      </c>
      <c r="I200" s="790">
        <v>10</v>
      </c>
      <c r="J200" s="1012"/>
      <c r="K200" s="790">
        <v>10.833333333333334</v>
      </c>
      <c r="L200" s="790">
        <v>15</v>
      </c>
      <c r="M200" s="790">
        <v>10</v>
      </c>
    </row>
    <row r="201" spans="1:13" ht="21" customHeight="1" outlineLevel="1">
      <c r="A201" s="567">
        <v>43419</v>
      </c>
      <c r="B201" s="1008" t="s">
        <v>261</v>
      </c>
      <c r="C201" s="1009">
        <v>1</v>
      </c>
      <c r="D201" s="783">
        <v>30</v>
      </c>
      <c r="E201" s="783">
        <v>30</v>
      </c>
      <c r="F201" s="783">
        <v>25</v>
      </c>
      <c r="G201" s="783">
        <v>23.333333333333332</v>
      </c>
      <c r="H201" s="783">
        <v>26.666666666666668</v>
      </c>
      <c r="I201" s="783">
        <v>28.333333333333332</v>
      </c>
      <c r="J201" s="1010"/>
      <c r="K201" s="783">
        <v>27.222222222222225</v>
      </c>
      <c r="L201" s="783">
        <v>30</v>
      </c>
      <c r="M201" s="783">
        <v>23.333333333333332</v>
      </c>
    </row>
    <row r="202" spans="1:13" ht="21" customHeight="1" outlineLevel="1">
      <c r="A202" s="536"/>
      <c r="B202" s="538" t="s">
        <v>25</v>
      </c>
      <c r="C202" s="542">
        <v>1</v>
      </c>
      <c r="D202" s="790">
        <v>20</v>
      </c>
      <c r="E202" s="790">
        <v>20</v>
      </c>
      <c r="F202" s="790">
        <v>18.333333333333332</v>
      </c>
      <c r="G202" s="790">
        <v>25</v>
      </c>
      <c r="H202" s="790">
        <v>20</v>
      </c>
      <c r="I202" s="790">
        <v>20</v>
      </c>
      <c r="J202" s="1012"/>
      <c r="K202" s="790">
        <v>20.555555555555554</v>
      </c>
      <c r="L202" s="790">
        <v>25</v>
      </c>
      <c r="M202" s="790">
        <v>18.333333333333332</v>
      </c>
    </row>
    <row r="203" spans="1:13" ht="21" customHeight="1" outlineLevel="1">
      <c r="A203" s="702"/>
      <c r="B203" s="1014" t="s">
        <v>100</v>
      </c>
      <c r="C203" s="931">
        <v>1</v>
      </c>
      <c r="D203" s="856">
        <v>10</v>
      </c>
      <c r="E203" s="856">
        <v>10</v>
      </c>
      <c r="F203" s="856">
        <v>10</v>
      </c>
      <c r="G203" s="856">
        <v>15</v>
      </c>
      <c r="H203" s="856">
        <v>10</v>
      </c>
      <c r="I203" s="856">
        <v>10</v>
      </c>
      <c r="J203" s="1015"/>
      <c r="K203" s="856">
        <v>10.833333333333334</v>
      </c>
      <c r="L203" s="856">
        <v>15</v>
      </c>
      <c r="M203" s="856">
        <v>10</v>
      </c>
    </row>
    <row r="204" spans="1:13" ht="21" customHeight="1" outlineLevel="1">
      <c r="A204" s="567">
        <v>43418</v>
      </c>
      <c r="B204" s="1008" t="s">
        <v>261</v>
      </c>
      <c r="C204" s="1009">
        <v>1</v>
      </c>
      <c r="D204" s="783">
        <v>30</v>
      </c>
      <c r="E204" s="783">
        <v>30</v>
      </c>
      <c r="F204" s="783">
        <v>25</v>
      </c>
      <c r="G204" s="783">
        <v>23.333333333333332</v>
      </c>
      <c r="H204" s="783">
        <v>26.666666666666668</v>
      </c>
      <c r="I204" s="783">
        <v>28.333333333333332</v>
      </c>
      <c r="J204" s="1010"/>
      <c r="K204" s="783">
        <v>27.222222222222225</v>
      </c>
      <c r="L204" s="783">
        <v>30</v>
      </c>
      <c r="M204" s="783">
        <v>23.333333333333332</v>
      </c>
    </row>
    <row r="205" spans="1:13" ht="21" customHeight="1" outlineLevel="1">
      <c r="A205" s="536"/>
      <c r="B205" s="538" t="s">
        <v>25</v>
      </c>
      <c r="C205" s="542">
        <v>1</v>
      </c>
      <c r="D205" s="790">
        <v>20</v>
      </c>
      <c r="E205" s="790">
        <v>20</v>
      </c>
      <c r="F205" s="790">
        <v>18.333333333333332</v>
      </c>
      <c r="G205" s="790">
        <v>25</v>
      </c>
      <c r="H205" s="790">
        <v>20</v>
      </c>
      <c r="I205" s="790">
        <v>20</v>
      </c>
      <c r="J205" s="1012"/>
      <c r="K205" s="790">
        <v>20.555555555555554</v>
      </c>
      <c r="L205" s="790">
        <v>25</v>
      </c>
      <c r="M205" s="790">
        <v>18.333333333333332</v>
      </c>
    </row>
    <row r="206" spans="1:13" ht="21" customHeight="1" outlineLevel="1">
      <c r="A206" s="702"/>
      <c r="B206" s="1014" t="s">
        <v>100</v>
      </c>
      <c r="C206" s="931">
        <v>1</v>
      </c>
      <c r="D206" s="856">
        <v>10</v>
      </c>
      <c r="E206" s="856">
        <v>10</v>
      </c>
      <c r="F206" s="856">
        <v>10</v>
      </c>
      <c r="G206" s="856">
        <v>15</v>
      </c>
      <c r="H206" s="856">
        <v>10</v>
      </c>
      <c r="I206" s="856">
        <v>10</v>
      </c>
      <c r="J206" s="1015"/>
      <c r="K206" s="856">
        <v>10.833333333333334</v>
      </c>
      <c r="L206" s="856">
        <v>15</v>
      </c>
      <c r="M206" s="856">
        <v>10</v>
      </c>
    </row>
    <row r="207" spans="1:13" ht="21" customHeight="1" outlineLevel="1">
      <c r="A207" s="536">
        <v>43417</v>
      </c>
      <c r="B207" s="538" t="s">
        <v>261</v>
      </c>
      <c r="C207" s="542">
        <v>1</v>
      </c>
      <c r="D207" s="790">
        <v>30</v>
      </c>
      <c r="E207" s="790">
        <v>30</v>
      </c>
      <c r="F207" s="790">
        <v>25</v>
      </c>
      <c r="G207" s="790">
        <v>23.333333333333332</v>
      </c>
      <c r="H207" s="790">
        <v>26.666666666666668</v>
      </c>
      <c r="I207" s="790">
        <v>28.333333333333332</v>
      </c>
      <c r="J207" s="1012"/>
      <c r="K207" s="790">
        <v>27.222222222222225</v>
      </c>
      <c r="L207" s="790">
        <v>30</v>
      </c>
      <c r="M207" s="790">
        <v>23.333333333333332</v>
      </c>
    </row>
    <row r="208" spans="1:13" ht="21" customHeight="1" outlineLevel="1">
      <c r="A208" s="536"/>
      <c r="B208" s="538" t="s">
        <v>25</v>
      </c>
      <c r="C208" s="542">
        <v>1</v>
      </c>
      <c r="D208" s="790">
        <v>20</v>
      </c>
      <c r="E208" s="790">
        <v>20</v>
      </c>
      <c r="F208" s="790">
        <v>18.333333333333332</v>
      </c>
      <c r="G208" s="790">
        <v>25</v>
      </c>
      <c r="H208" s="790">
        <v>20</v>
      </c>
      <c r="I208" s="790">
        <v>20</v>
      </c>
      <c r="J208" s="1012"/>
      <c r="K208" s="790">
        <v>20.555555555555554</v>
      </c>
      <c r="L208" s="790">
        <v>25</v>
      </c>
      <c r="M208" s="790">
        <v>18.333333333333332</v>
      </c>
    </row>
    <row r="209" spans="1:13" ht="21" customHeight="1" outlineLevel="1">
      <c r="A209" s="702"/>
      <c r="B209" s="1014" t="s">
        <v>100</v>
      </c>
      <c r="C209" s="931">
        <v>1</v>
      </c>
      <c r="D209" s="856">
        <v>10</v>
      </c>
      <c r="E209" s="856">
        <v>10</v>
      </c>
      <c r="F209" s="856">
        <v>10</v>
      </c>
      <c r="G209" s="856">
        <v>15</v>
      </c>
      <c r="H209" s="856">
        <v>10</v>
      </c>
      <c r="I209" s="856">
        <v>10</v>
      </c>
      <c r="J209" s="1015"/>
      <c r="K209" s="856">
        <v>10.833333333333334</v>
      </c>
      <c r="L209" s="856">
        <v>15</v>
      </c>
      <c r="M209" s="856">
        <v>10</v>
      </c>
    </row>
    <row r="210" spans="1:13" ht="21" customHeight="1" outlineLevel="1">
      <c r="A210" s="536">
        <v>43416</v>
      </c>
      <c r="B210" s="538" t="s">
        <v>261</v>
      </c>
      <c r="C210" s="542">
        <v>1</v>
      </c>
      <c r="D210" s="790">
        <v>30</v>
      </c>
      <c r="E210" s="790">
        <v>30</v>
      </c>
      <c r="F210" s="790">
        <v>25</v>
      </c>
      <c r="G210" s="790">
        <v>23.333333333333332</v>
      </c>
      <c r="H210" s="790">
        <v>26.666666666666668</v>
      </c>
      <c r="I210" s="790">
        <v>28.333333333333332</v>
      </c>
      <c r="J210" s="1012"/>
      <c r="K210" s="790">
        <v>27.222222222222225</v>
      </c>
      <c r="L210" s="790">
        <v>30</v>
      </c>
      <c r="M210" s="790">
        <v>23.333333333333332</v>
      </c>
    </row>
    <row r="211" spans="1:13" ht="21" customHeight="1" outlineLevel="1">
      <c r="A211" s="536"/>
      <c r="B211" s="538" t="s">
        <v>25</v>
      </c>
      <c r="C211" s="542">
        <v>1</v>
      </c>
      <c r="D211" s="790">
        <v>20</v>
      </c>
      <c r="E211" s="790">
        <v>20</v>
      </c>
      <c r="F211" s="790">
        <v>18.333333333333332</v>
      </c>
      <c r="G211" s="790">
        <v>25</v>
      </c>
      <c r="H211" s="790">
        <v>20</v>
      </c>
      <c r="I211" s="790">
        <v>20</v>
      </c>
      <c r="J211" s="1012"/>
      <c r="K211" s="790">
        <v>20.555555555555554</v>
      </c>
      <c r="L211" s="790">
        <v>25</v>
      </c>
      <c r="M211" s="790">
        <v>18.333333333333332</v>
      </c>
    </row>
    <row r="212" spans="1:13" ht="21" customHeight="1" outlineLevel="1">
      <c r="A212" s="536"/>
      <c r="B212" s="538" t="s">
        <v>100</v>
      </c>
      <c r="C212" s="542">
        <v>1</v>
      </c>
      <c r="D212" s="790">
        <v>10</v>
      </c>
      <c r="E212" s="790">
        <v>10</v>
      </c>
      <c r="F212" s="790">
        <v>10</v>
      </c>
      <c r="G212" s="790">
        <v>15</v>
      </c>
      <c r="H212" s="790">
        <v>10</v>
      </c>
      <c r="I212" s="790">
        <v>10</v>
      </c>
      <c r="J212" s="1012"/>
      <c r="K212" s="790">
        <v>10.833333333333334</v>
      </c>
      <c r="L212" s="790">
        <v>15</v>
      </c>
      <c r="M212" s="790">
        <v>10</v>
      </c>
    </row>
    <row r="213" spans="1:13" ht="21" customHeight="1" outlineLevel="1">
      <c r="A213" s="567">
        <v>43414</v>
      </c>
      <c r="B213" s="1008" t="s">
        <v>261</v>
      </c>
      <c r="C213" s="1009">
        <v>1</v>
      </c>
      <c r="D213" s="783">
        <v>30</v>
      </c>
      <c r="E213" s="783">
        <v>30</v>
      </c>
      <c r="F213" s="783">
        <v>25</v>
      </c>
      <c r="G213" s="783">
        <v>23.333333333333332</v>
      </c>
      <c r="H213" s="783">
        <v>26.666666666666668</v>
      </c>
      <c r="I213" s="783">
        <v>28.333333333333332</v>
      </c>
      <c r="J213" s="1010"/>
      <c r="K213" s="783">
        <v>27.222222222222225</v>
      </c>
      <c r="L213" s="783">
        <v>30</v>
      </c>
      <c r="M213" s="783">
        <v>23.333333333333332</v>
      </c>
    </row>
    <row r="214" spans="1:13" ht="21" customHeight="1" outlineLevel="1">
      <c r="A214" s="536"/>
      <c r="B214" s="538" t="s">
        <v>25</v>
      </c>
      <c r="C214" s="542">
        <v>1</v>
      </c>
      <c r="D214" s="790">
        <v>20</v>
      </c>
      <c r="E214" s="790">
        <v>20</v>
      </c>
      <c r="F214" s="790">
        <v>18.333333333333332</v>
      </c>
      <c r="G214" s="790">
        <v>25</v>
      </c>
      <c r="H214" s="790">
        <v>20</v>
      </c>
      <c r="I214" s="790">
        <v>20</v>
      </c>
      <c r="J214" s="1012"/>
      <c r="K214" s="790">
        <v>20.555555555555554</v>
      </c>
      <c r="L214" s="790">
        <v>25</v>
      </c>
      <c r="M214" s="790">
        <v>18.333333333333332</v>
      </c>
    </row>
    <row r="215" spans="1:13" ht="21" customHeight="1" outlineLevel="1">
      <c r="A215" s="702"/>
      <c r="B215" s="1014" t="s">
        <v>100</v>
      </c>
      <c r="C215" s="931">
        <v>1</v>
      </c>
      <c r="D215" s="856">
        <v>10</v>
      </c>
      <c r="E215" s="856">
        <v>10</v>
      </c>
      <c r="F215" s="856">
        <v>10</v>
      </c>
      <c r="G215" s="856">
        <v>15</v>
      </c>
      <c r="H215" s="856">
        <v>10</v>
      </c>
      <c r="I215" s="856">
        <v>10</v>
      </c>
      <c r="J215" s="1015"/>
      <c r="K215" s="856">
        <v>10.833333333333334</v>
      </c>
      <c r="L215" s="856">
        <v>15</v>
      </c>
      <c r="M215" s="856">
        <v>10</v>
      </c>
    </row>
    <row r="216" spans="1:13" ht="21" customHeight="1" outlineLevel="1">
      <c r="A216" s="536">
        <v>43413</v>
      </c>
      <c r="B216" s="538" t="s">
        <v>261</v>
      </c>
      <c r="C216" s="542">
        <v>1</v>
      </c>
      <c r="D216" s="790">
        <v>30</v>
      </c>
      <c r="E216" s="790">
        <v>30</v>
      </c>
      <c r="F216" s="790">
        <v>25</v>
      </c>
      <c r="G216" s="790">
        <v>23.333333333333332</v>
      </c>
      <c r="H216" s="790">
        <v>26.666666666666668</v>
      </c>
      <c r="I216" s="790">
        <v>28.333333333333332</v>
      </c>
      <c r="J216" s="1012"/>
      <c r="K216" s="790">
        <v>27.222222222222225</v>
      </c>
      <c r="L216" s="790">
        <v>30</v>
      </c>
      <c r="M216" s="790">
        <v>23.333333333333332</v>
      </c>
    </row>
    <row r="217" spans="1:13" ht="21" customHeight="1" outlineLevel="1">
      <c r="A217" s="565"/>
      <c r="B217" s="538" t="s">
        <v>25</v>
      </c>
      <c r="C217" s="542">
        <v>1</v>
      </c>
      <c r="D217" s="790">
        <v>20</v>
      </c>
      <c r="E217" s="790">
        <v>20</v>
      </c>
      <c r="F217" s="790">
        <v>18.333333333333332</v>
      </c>
      <c r="G217" s="790">
        <v>25</v>
      </c>
      <c r="H217" s="790">
        <v>20</v>
      </c>
      <c r="I217" s="790">
        <v>20</v>
      </c>
      <c r="J217" s="1012"/>
      <c r="K217" s="790">
        <v>20.555555555555554</v>
      </c>
      <c r="L217" s="790">
        <v>25</v>
      </c>
      <c r="M217" s="790">
        <v>18.333333333333332</v>
      </c>
    </row>
    <row r="218" spans="1:13" ht="21" customHeight="1" outlineLevel="1">
      <c r="A218" s="566"/>
      <c r="B218" s="1014" t="s">
        <v>100</v>
      </c>
      <c r="C218" s="931">
        <v>1</v>
      </c>
      <c r="D218" s="856">
        <v>10</v>
      </c>
      <c r="E218" s="856">
        <v>10</v>
      </c>
      <c r="F218" s="856">
        <v>10</v>
      </c>
      <c r="G218" s="856">
        <v>15</v>
      </c>
      <c r="H218" s="856">
        <v>10</v>
      </c>
      <c r="I218" s="856">
        <v>10</v>
      </c>
      <c r="J218" s="1015"/>
      <c r="K218" s="856">
        <v>10.833333333333334</v>
      </c>
      <c r="L218" s="856">
        <v>15</v>
      </c>
      <c r="M218" s="856">
        <v>10</v>
      </c>
    </row>
    <row r="219" spans="1:13" ht="21" customHeight="1" outlineLevel="1">
      <c r="A219" s="536">
        <v>43412</v>
      </c>
      <c r="B219" s="538" t="s">
        <v>261</v>
      </c>
      <c r="C219" s="542">
        <v>1</v>
      </c>
      <c r="D219" s="790">
        <v>30</v>
      </c>
      <c r="E219" s="790">
        <v>30</v>
      </c>
      <c r="F219" s="790">
        <v>23.333333333333332</v>
      </c>
      <c r="G219" s="790">
        <v>23.333333333333332</v>
      </c>
      <c r="H219" s="790">
        <v>26.666666666666668</v>
      </c>
      <c r="I219" s="790">
        <v>28.333333333333332</v>
      </c>
      <c r="J219" s="1012"/>
      <c r="K219" s="790">
        <v>26.944444444444443</v>
      </c>
      <c r="L219" s="790">
        <v>30</v>
      </c>
      <c r="M219" s="790">
        <v>23.333333333333332</v>
      </c>
    </row>
    <row r="220" spans="1:13" ht="21" customHeight="1" outlineLevel="1">
      <c r="A220" s="536"/>
      <c r="B220" s="538" t="s">
        <v>25</v>
      </c>
      <c r="C220" s="542">
        <v>1</v>
      </c>
      <c r="D220" s="790">
        <v>20</v>
      </c>
      <c r="E220" s="790">
        <v>20</v>
      </c>
      <c r="F220" s="790">
        <v>18.333333333333332</v>
      </c>
      <c r="G220" s="790">
        <v>25</v>
      </c>
      <c r="H220" s="790">
        <v>20</v>
      </c>
      <c r="I220" s="790">
        <v>20</v>
      </c>
      <c r="J220" s="1012"/>
      <c r="K220" s="790">
        <v>20.555555555555554</v>
      </c>
      <c r="L220" s="790">
        <v>25</v>
      </c>
      <c r="M220" s="790">
        <v>18.333333333333332</v>
      </c>
    </row>
    <row r="221" spans="1:13" ht="21" customHeight="1" outlineLevel="1">
      <c r="A221" s="536"/>
      <c r="B221" s="538" t="s">
        <v>100</v>
      </c>
      <c r="C221" s="542">
        <v>1</v>
      </c>
      <c r="D221" s="790">
        <v>10</v>
      </c>
      <c r="E221" s="790">
        <v>10</v>
      </c>
      <c r="F221" s="790">
        <v>10</v>
      </c>
      <c r="G221" s="790">
        <v>15</v>
      </c>
      <c r="H221" s="790">
        <v>10</v>
      </c>
      <c r="I221" s="790">
        <v>10</v>
      </c>
      <c r="J221" s="1012"/>
      <c r="K221" s="790">
        <v>10.833333333333334</v>
      </c>
      <c r="L221" s="790">
        <v>15</v>
      </c>
      <c r="M221" s="790">
        <v>10</v>
      </c>
    </row>
    <row r="222" spans="1:13" ht="21" customHeight="1" outlineLevel="1">
      <c r="A222" s="567">
        <v>43411</v>
      </c>
      <c r="B222" s="1008" t="s">
        <v>261</v>
      </c>
      <c r="C222" s="1009">
        <v>1</v>
      </c>
      <c r="D222" s="783">
        <v>30</v>
      </c>
      <c r="E222" s="783">
        <v>30</v>
      </c>
      <c r="F222" s="783">
        <v>23.333333333333332</v>
      </c>
      <c r="G222" s="783">
        <v>23.333333333333332</v>
      </c>
      <c r="H222" s="783">
        <v>26.666666666666668</v>
      </c>
      <c r="I222" s="783">
        <v>30</v>
      </c>
      <c r="J222" s="1010"/>
      <c r="K222" s="783">
        <v>27.222222222222218</v>
      </c>
      <c r="L222" s="783">
        <v>30</v>
      </c>
      <c r="M222" s="783">
        <v>23.333333333333332</v>
      </c>
    </row>
    <row r="223" spans="1:13" ht="21" customHeight="1" outlineLevel="1">
      <c r="A223" s="536"/>
      <c r="B223" s="538" t="s">
        <v>25</v>
      </c>
      <c r="C223" s="542">
        <v>1</v>
      </c>
      <c r="D223" s="790">
        <v>20</v>
      </c>
      <c r="E223" s="790">
        <v>20</v>
      </c>
      <c r="F223" s="790">
        <v>18.333333333333332</v>
      </c>
      <c r="G223" s="790">
        <v>25</v>
      </c>
      <c r="H223" s="790">
        <v>20</v>
      </c>
      <c r="I223" s="790">
        <v>20</v>
      </c>
      <c r="J223" s="1012"/>
      <c r="K223" s="790">
        <v>20.555555555555554</v>
      </c>
      <c r="L223" s="790">
        <v>25</v>
      </c>
      <c r="M223" s="790">
        <v>18.333333333333332</v>
      </c>
    </row>
    <row r="224" spans="1:13" ht="21" customHeight="1" outlineLevel="1">
      <c r="A224" s="702"/>
      <c r="B224" s="1014" t="s">
        <v>100</v>
      </c>
      <c r="C224" s="931">
        <v>1</v>
      </c>
      <c r="D224" s="856">
        <v>10</v>
      </c>
      <c r="E224" s="856">
        <v>10</v>
      </c>
      <c r="F224" s="856">
        <v>10</v>
      </c>
      <c r="G224" s="856">
        <v>15</v>
      </c>
      <c r="H224" s="856">
        <v>10</v>
      </c>
      <c r="I224" s="856">
        <v>10</v>
      </c>
      <c r="J224" s="1015"/>
      <c r="K224" s="856">
        <v>10.833333333333334</v>
      </c>
      <c r="L224" s="856">
        <v>15</v>
      </c>
      <c r="M224" s="856">
        <v>10</v>
      </c>
    </row>
    <row r="225" spans="1:13" ht="21" customHeight="1" outlineLevel="1">
      <c r="A225" s="536">
        <v>43410</v>
      </c>
      <c r="B225" s="538" t="s">
        <v>261</v>
      </c>
      <c r="C225" s="542">
        <v>1</v>
      </c>
      <c r="D225" s="790">
        <v>30</v>
      </c>
      <c r="E225" s="790">
        <v>30</v>
      </c>
      <c r="F225" s="790">
        <v>23.333333333333332</v>
      </c>
      <c r="G225" s="790">
        <v>23.333333333333332</v>
      </c>
      <c r="H225" s="790">
        <v>26.666666666666668</v>
      </c>
      <c r="I225" s="790">
        <v>30</v>
      </c>
      <c r="J225" s="1012"/>
      <c r="K225" s="790">
        <v>27.222222222222218</v>
      </c>
      <c r="L225" s="790">
        <v>30</v>
      </c>
      <c r="M225" s="790">
        <v>23.333333333333332</v>
      </c>
    </row>
    <row r="226" spans="1:13" ht="21" customHeight="1" outlineLevel="1">
      <c r="A226" s="536"/>
      <c r="B226" s="538" t="s">
        <v>25</v>
      </c>
      <c r="C226" s="542">
        <v>1</v>
      </c>
      <c r="D226" s="790">
        <v>20</v>
      </c>
      <c r="E226" s="790">
        <v>20</v>
      </c>
      <c r="F226" s="790">
        <v>18.333333333333332</v>
      </c>
      <c r="G226" s="790">
        <v>25</v>
      </c>
      <c r="H226" s="790">
        <v>20</v>
      </c>
      <c r="I226" s="790">
        <v>20</v>
      </c>
      <c r="J226" s="1012"/>
      <c r="K226" s="790">
        <v>20.555555555555554</v>
      </c>
      <c r="L226" s="790">
        <v>25</v>
      </c>
      <c r="M226" s="790">
        <v>18.333333333333332</v>
      </c>
    </row>
    <row r="227" spans="1:13" ht="21" customHeight="1" outlineLevel="1">
      <c r="A227" s="536"/>
      <c r="B227" s="538" t="s">
        <v>100</v>
      </c>
      <c r="C227" s="542">
        <v>1</v>
      </c>
      <c r="D227" s="790">
        <v>10</v>
      </c>
      <c r="E227" s="790">
        <v>10</v>
      </c>
      <c r="F227" s="790">
        <v>10</v>
      </c>
      <c r="G227" s="790">
        <v>15</v>
      </c>
      <c r="H227" s="790">
        <v>10</v>
      </c>
      <c r="I227" s="790">
        <v>10</v>
      </c>
      <c r="J227" s="1012"/>
      <c r="K227" s="790">
        <v>10.833333333333334</v>
      </c>
      <c r="L227" s="790">
        <v>15</v>
      </c>
      <c r="M227" s="790">
        <v>10</v>
      </c>
    </row>
    <row r="228" spans="1:13" ht="21" customHeight="1" outlineLevel="1">
      <c r="A228" s="567">
        <v>43409</v>
      </c>
      <c r="B228" s="1008" t="s">
        <v>261</v>
      </c>
      <c r="C228" s="1009">
        <v>1</v>
      </c>
      <c r="D228" s="783">
        <v>30</v>
      </c>
      <c r="E228" s="783">
        <v>30</v>
      </c>
      <c r="F228" s="783">
        <v>23.333333333333332</v>
      </c>
      <c r="G228" s="783">
        <v>23.333333333333332</v>
      </c>
      <c r="H228" s="783">
        <v>26.666666666666668</v>
      </c>
      <c r="I228" s="783">
        <v>30</v>
      </c>
      <c r="J228" s="1010"/>
      <c r="K228" s="783">
        <v>27.222222222222218</v>
      </c>
      <c r="L228" s="783">
        <v>30</v>
      </c>
      <c r="M228" s="783">
        <v>23.333333333333332</v>
      </c>
    </row>
    <row r="229" spans="1:13" ht="21" customHeight="1" outlineLevel="1">
      <c r="A229" s="536"/>
      <c r="B229" s="538" t="s">
        <v>25</v>
      </c>
      <c r="C229" s="542">
        <v>1</v>
      </c>
      <c r="D229" s="790">
        <v>20</v>
      </c>
      <c r="E229" s="790">
        <v>20</v>
      </c>
      <c r="F229" s="790">
        <v>18.333333333333332</v>
      </c>
      <c r="G229" s="790">
        <v>25</v>
      </c>
      <c r="H229" s="790">
        <v>20</v>
      </c>
      <c r="I229" s="790">
        <v>20</v>
      </c>
      <c r="J229" s="1012"/>
      <c r="K229" s="790">
        <v>20.555555555555554</v>
      </c>
      <c r="L229" s="790">
        <v>25</v>
      </c>
      <c r="M229" s="790">
        <v>18.333333333333332</v>
      </c>
    </row>
    <row r="230" spans="1:13" ht="21" customHeight="1" outlineLevel="1">
      <c r="A230" s="702"/>
      <c r="B230" s="1014" t="s">
        <v>100</v>
      </c>
      <c r="C230" s="931">
        <v>1</v>
      </c>
      <c r="D230" s="856">
        <v>10</v>
      </c>
      <c r="E230" s="856">
        <v>10</v>
      </c>
      <c r="F230" s="856">
        <v>10</v>
      </c>
      <c r="G230" s="856">
        <v>15</v>
      </c>
      <c r="H230" s="856">
        <v>10</v>
      </c>
      <c r="I230" s="856">
        <v>10</v>
      </c>
      <c r="J230" s="1015"/>
      <c r="K230" s="856">
        <v>10.833333333333334</v>
      </c>
      <c r="L230" s="856">
        <v>15</v>
      </c>
      <c r="M230" s="856">
        <v>10</v>
      </c>
    </row>
    <row r="231" spans="1:13" ht="21" customHeight="1" outlineLevel="1">
      <c r="A231" s="536">
        <v>43407</v>
      </c>
      <c r="B231" s="538" t="s">
        <v>261</v>
      </c>
      <c r="C231" s="542">
        <v>1</v>
      </c>
      <c r="D231" s="790">
        <v>30</v>
      </c>
      <c r="E231" s="790">
        <v>30</v>
      </c>
      <c r="F231" s="790">
        <v>23.333333333333332</v>
      </c>
      <c r="G231" s="790">
        <v>23.333333333333332</v>
      </c>
      <c r="H231" s="790">
        <v>26.666666666666668</v>
      </c>
      <c r="I231" s="790">
        <v>30</v>
      </c>
      <c r="J231" s="1012"/>
      <c r="K231" s="790">
        <v>27.222222222222218</v>
      </c>
      <c r="L231" s="790">
        <v>30</v>
      </c>
      <c r="M231" s="790">
        <v>23.333333333333332</v>
      </c>
    </row>
    <row r="232" spans="1:13" ht="21" customHeight="1" outlineLevel="1">
      <c r="A232" s="536"/>
      <c r="B232" s="538" t="s">
        <v>25</v>
      </c>
      <c r="C232" s="542">
        <v>1</v>
      </c>
      <c r="D232" s="790">
        <v>20</v>
      </c>
      <c r="E232" s="790">
        <v>20</v>
      </c>
      <c r="F232" s="790">
        <v>18.333333333333332</v>
      </c>
      <c r="G232" s="790">
        <v>25</v>
      </c>
      <c r="H232" s="790">
        <v>20</v>
      </c>
      <c r="I232" s="790">
        <v>20</v>
      </c>
      <c r="J232" s="1012"/>
      <c r="K232" s="790">
        <v>20.555555555555554</v>
      </c>
      <c r="L232" s="790">
        <v>25</v>
      </c>
      <c r="M232" s="790">
        <v>18.333333333333332</v>
      </c>
    </row>
    <row r="233" spans="1:13" ht="21" customHeight="1" outlineLevel="1">
      <c r="A233" s="536"/>
      <c r="B233" s="538" t="s">
        <v>100</v>
      </c>
      <c r="C233" s="542">
        <v>1</v>
      </c>
      <c r="D233" s="790">
        <v>10</v>
      </c>
      <c r="E233" s="790">
        <v>10</v>
      </c>
      <c r="F233" s="790">
        <v>10</v>
      </c>
      <c r="G233" s="790">
        <v>15</v>
      </c>
      <c r="H233" s="790">
        <v>10</v>
      </c>
      <c r="I233" s="790">
        <v>10</v>
      </c>
      <c r="J233" s="1012"/>
      <c r="K233" s="790">
        <v>10.833333333333334</v>
      </c>
      <c r="L233" s="790">
        <v>15</v>
      </c>
      <c r="M233" s="790">
        <v>10</v>
      </c>
    </row>
    <row r="234" spans="1:13" ht="21" customHeight="1" outlineLevel="1">
      <c r="A234" s="567">
        <v>43406</v>
      </c>
      <c r="B234" s="1008" t="s">
        <v>261</v>
      </c>
      <c r="C234" s="1009">
        <v>1</v>
      </c>
      <c r="D234" s="783">
        <v>30</v>
      </c>
      <c r="E234" s="783">
        <v>30</v>
      </c>
      <c r="F234" s="783">
        <v>23.333333333333332</v>
      </c>
      <c r="G234" s="783">
        <v>23.333333333333332</v>
      </c>
      <c r="H234" s="783">
        <v>26.666666666666668</v>
      </c>
      <c r="I234" s="783">
        <v>30</v>
      </c>
      <c r="J234" s="1010"/>
      <c r="K234" s="783">
        <v>27.222222222222218</v>
      </c>
      <c r="L234" s="783">
        <v>30</v>
      </c>
      <c r="M234" s="783">
        <v>23.333333333333332</v>
      </c>
    </row>
    <row r="235" spans="1:13" ht="21" customHeight="1" outlineLevel="1">
      <c r="A235" s="536"/>
      <c r="B235" s="538" t="s">
        <v>25</v>
      </c>
      <c r="C235" s="542">
        <v>1</v>
      </c>
      <c r="D235" s="790">
        <v>20</v>
      </c>
      <c r="E235" s="790">
        <v>20</v>
      </c>
      <c r="F235" s="790">
        <v>18.333333333333332</v>
      </c>
      <c r="G235" s="790">
        <v>25</v>
      </c>
      <c r="H235" s="790">
        <v>20</v>
      </c>
      <c r="I235" s="790">
        <v>20</v>
      </c>
      <c r="J235" s="1012"/>
      <c r="K235" s="790">
        <v>20.555555555555554</v>
      </c>
      <c r="L235" s="790">
        <v>25</v>
      </c>
      <c r="M235" s="790">
        <v>18.333333333333332</v>
      </c>
    </row>
    <row r="236" spans="1:13" ht="21" customHeight="1" outlineLevel="1">
      <c r="A236" s="702"/>
      <c r="B236" s="1014" t="s">
        <v>100</v>
      </c>
      <c r="C236" s="931">
        <v>1</v>
      </c>
      <c r="D236" s="856">
        <v>10</v>
      </c>
      <c r="E236" s="856">
        <v>10</v>
      </c>
      <c r="F236" s="856">
        <v>10</v>
      </c>
      <c r="G236" s="856">
        <v>15</v>
      </c>
      <c r="H236" s="856">
        <v>10</v>
      </c>
      <c r="I236" s="856">
        <v>10</v>
      </c>
      <c r="J236" s="1015"/>
      <c r="K236" s="856">
        <v>10.833333333333334</v>
      </c>
      <c r="L236" s="856">
        <v>15</v>
      </c>
      <c r="M236" s="856">
        <v>10</v>
      </c>
    </row>
    <row r="237" spans="1:13" ht="21" customHeight="1" outlineLevel="1">
      <c r="A237" s="536">
        <v>43405</v>
      </c>
      <c r="B237" s="538" t="s">
        <v>261</v>
      </c>
      <c r="C237" s="542">
        <v>1</v>
      </c>
      <c r="D237" s="790">
        <v>30</v>
      </c>
      <c r="E237" s="790">
        <v>30</v>
      </c>
      <c r="F237" s="790">
        <v>23.333333333333332</v>
      </c>
      <c r="G237" s="790">
        <v>23.333333333333332</v>
      </c>
      <c r="H237" s="790">
        <v>26.666666666666668</v>
      </c>
      <c r="I237" s="790">
        <v>30</v>
      </c>
      <c r="J237" s="1012"/>
      <c r="K237" s="790">
        <v>27.222222222222218</v>
      </c>
      <c r="L237" s="790">
        <v>30</v>
      </c>
      <c r="M237" s="790">
        <v>23.333333333333332</v>
      </c>
    </row>
    <row r="238" spans="1:13" ht="21" customHeight="1" outlineLevel="1">
      <c r="A238" s="536"/>
      <c r="B238" s="538" t="s">
        <v>25</v>
      </c>
      <c r="C238" s="542">
        <v>1</v>
      </c>
      <c r="D238" s="790">
        <v>20</v>
      </c>
      <c r="E238" s="790">
        <v>20</v>
      </c>
      <c r="F238" s="790">
        <v>18.333333333333332</v>
      </c>
      <c r="G238" s="790">
        <v>25</v>
      </c>
      <c r="H238" s="790">
        <v>20</v>
      </c>
      <c r="I238" s="790">
        <v>20</v>
      </c>
      <c r="J238" s="1012"/>
      <c r="K238" s="790">
        <v>20.555555555555554</v>
      </c>
      <c r="L238" s="790">
        <v>25</v>
      </c>
      <c r="M238" s="790">
        <v>18.333333333333332</v>
      </c>
    </row>
    <row r="239" spans="1:13" ht="21" customHeight="1" outlineLevel="1">
      <c r="A239" s="536"/>
      <c r="B239" s="538" t="s">
        <v>100</v>
      </c>
      <c r="C239" s="542">
        <v>1</v>
      </c>
      <c r="D239" s="790">
        <v>10</v>
      </c>
      <c r="E239" s="790">
        <v>10</v>
      </c>
      <c r="F239" s="790">
        <v>10</v>
      </c>
      <c r="G239" s="790">
        <v>15</v>
      </c>
      <c r="H239" s="790">
        <v>10</v>
      </c>
      <c r="I239" s="790">
        <v>10</v>
      </c>
      <c r="J239" s="1012"/>
      <c r="K239" s="790">
        <v>10.833333333333334</v>
      </c>
      <c r="L239" s="790">
        <v>15</v>
      </c>
      <c r="M239" s="790">
        <v>10</v>
      </c>
    </row>
    <row r="240" spans="1:13" ht="21" customHeight="1" outlineLevel="1">
      <c r="A240" s="567">
        <v>43404</v>
      </c>
      <c r="B240" s="1008" t="s">
        <v>261</v>
      </c>
      <c r="C240" s="1009">
        <v>1</v>
      </c>
      <c r="D240" s="783">
        <v>30</v>
      </c>
      <c r="E240" s="783">
        <v>30</v>
      </c>
      <c r="F240" s="783">
        <v>23.333333333333332</v>
      </c>
      <c r="G240" s="783">
        <v>23.333333333333332</v>
      </c>
      <c r="H240" s="783">
        <v>26.666666666666668</v>
      </c>
      <c r="I240" s="783">
        <v>30</v>
      </c>
      <c r="J240" s="1010"/>
      <c r="K240" s="783">
        <v>27.222222222222218</v>
      </c>
      <c r="L240" s="783">
        <v>30</v>
      </c>
      <c r="M240" s="783">
        <v>23.333333333333332</v>
      </c>
    </row>
    <row r="241" spans="1:13" ht="21" customHeight="1" outlineLevel="1">
      <c r="A241" s="536"/>
      <c r="B241" s="538" t="s">
        <v>25</v>
      </c>
      <c r="C241" s="542">
        <v>1</v>
      </c>
      <c r="D241" s="790">
        <v>20</v>
      </c>
      <c r="E241" s="790">
        <v>20</v>
      </c>
      <c r="F241" s="790">
        <v>18.333333333333332</v>
      </c>
      <c r="G241" s="790">
        <v>25</v>
      </c>
      <c r="H241" s="790">
        <v>20</v>
      </c>
      <c r="I241" s="790">
        <v>20</v>
      </c>
      <c r="J241" s="1012"/>
      <c r="K241" s="790">
        <v>20.555555555555554</v>
      </c>
      <c r="L241" s="790">
        <v>25</v>
      </c>
      <c r="M241" s="790">
        <v>18.333333333333332</v>
      </c>
    </row>
    <row r="242" spans="1:13" ht="21" customHeight="1" outlineLevel="1">
      <c r="A242" s="702"/>
      <c r="B242" s="1014" t="s">
        <v>100</v>
      </c>
      <c r="C242" s="931">
        <v>1</v>
      </c>
      <c r="D242" s="856">
        <v>10</v>
      </c>
      <c r="E242" s="856">
        <v>10</v>
      </c>
      <c r="F242" s="856">
        <v>10</v>
      </c>
      <c r="G242" s="856">
        <v>15</v>
      </c>
      <c r="H242" s="856">
        <v>10</v>
      </c>
      <c r="I242" s="856">
        <v>10</v>
      </c>
      <c r="J242" s="1015"/>
      <c r="K242" s="856">
        <v>10.833333333333334</v>
      </c>
      <c r="L242" s="856">
        <v>15</v>
      </c>
      <c r="M242" s="856">
        <v>10</v>
      </c>
    </row>
    <row r="243" spans="1:13" ht="21" customHeight="1" outlineLevel="1">
      <c r="A243" s="536">
        <v>43403</v>
      </c>
      <c r="B243" s="538" t="s">
        <v>261</v>
      </c>
      <c r="C243" s="542">
        <v>1</v>
      </c>
      <c r="D243" s="790">
        <v>30</v>
      </c>
      <c r="E243" s="790">
        <v>30</v>
      </c>
      <c r="F243" s="790">
        <v>28.333333333333332</v>
      </c>
      <c r="G243" s="790">
        <v>30</v>
      </c>
      <c r="H243" s="790">
        <v>30</v>
      </c>
      <c r="I243" s="790">
        <v>30</v>
      </c>
      <c r="J243" s="1012"/>
      <c r="K243" s="790">
        <v>29.722222222222218</v>
      </c>
      <c r="L243" s="790">
        <v>30</v>
      </c>
      <c r="M243" s="790">
        <v>28.333333333333332</v>
      </c>
    </row>
    <row r="244" spans="1:13" ht="21" customHeight="1" outlineLevel="1">
      <c r="A244" s="536"/>
      <c r="B244" s="538" t="s">
        <v>25</v>
      </c>
      <c r="C244" s="542">
        <v>1</v>
      </c>
      <c r="D244" s="790">
        <v>20</v>
      </c>
      <c r="E244" s="790">
        <v>20</v>
      </c>
      <c r="F244" s="790">
        <v>18.333333333333332</v>
      </c>
      <c r="G244" s="790">
        <v>25</v>
      </c>
      <c r="H244" s="790">
        <v>20</v>
      </c>
      <c r="I244" s="790">
        <v>20</v>
      </c>
      <c r="J244" s="1012"/>
      <c r="K244" s="790">
        <v>20.555555555555554</v>
      </c>
      <c r="L244" s="790">
        <v>25</v>
      </c>
      <c r="M244" s="790">
        <v>18.333333333333332</v>
      </c>
    </row>
    <row r="245" spans="1:13" ht="21" customHeight="1" outlineLevel="1">
      <c r="A245" s="536"/>
      <c r="B245" s="538" t="s">
        <v>100</v>
      </c>
      <c r="C245" s="542">
        <v>1</v>
      </c>
      <c r="D245" s="790">
        <v>10</v>
      </c>
      <c r="E245" s="790">
        <v>10</v>
      </c>
      <c r="F245" s="790">
        <v>10</v>
      </c>
      <c r="G245" s="790">
        <v>15</v>
      </c>
      <c r="H245" s="790">
        <v>10</v>
      </c>
      <c r="I245" s="790">
        <v>10</v>
      </c>
      <c r="J245" s="1012"/>
      <c r="K245" s="790">
        <v>10.833333333333334</v>
      </c>
      <c r="L245" s="790">
        <v>15</v>
      </c>
      <c r="M245" s="790">
        <v>10</v>
      </c>
    </row>
    <row r="246" spans="1:13" ht="21" customHeight="1" outlineLevel="1">
      <c r="A246" s="567">
        <v>43402</v>
      </c>
      <c r="B246" s="1008" t="s">
        <v>261</v>
      </c>
      <c r="C246" s="1009">
        <v>1</v>
      </c>
      <c r="D246" s="783">
        <v>30</v>
      </c>
      <c r="E246" s="783">
        <v>30</v>
      </c>
      <c r="F246" s="783">
        <v>28.333333333333332</v>
      </c>
      <c r="G246" s="783">
        <v>30</v>
      </c>
      <c r="H246" s="783">
        <v>30</v>
      </c>
      <c r="I246" s="783">
        <v>30</v>
      </c>
      <c r="J246" s="1010"/>
      <c r="K246" s="783">
        <v>29.722222222222218</v>
      </c>
      <c r="L246" s="783">
        <v>30</v>
      </c>
      <c r="M246" s="783">
        <v>28.333333333333332</v>
      </c>
    </row>
    <row r="247" spans="1:13" ht="21" customHeight="1" outlineLevel="1">
      <c r="A247" s="536"/>
      <c r="B247" s="538" t="s">
        <v>25</v>
      </c>
      <c r="C247" s="542">
        <v>1</v>
      </c>
      <c r="D247" s="790">
        <v>20</v>
      </c>
      <c r="E247" s="790">
        <v>20</v>
      </c>
      <c r="F247" s="790">
        <v>18.333333333333332</v>
      </c>
      <c r="G247" s="790">
        <v>25</v>
      </c>
      <c r="H247" s="790">
        <v>20</v>
      </c>
      <c r="I247" s="790">
        <v>20</v>
      </c>
      <c r="J247" s="1012"/>
      <c r="K247" s="790">
        <v>20.555555555555554</v>
      </c>
      <c r="L247" s="790">
        <v>25</v>
      </c>
      <c r="M247" s="790">
        <v>18.333333333333332</v>
      </c>
    </row>
    <row r="248" spans="1:13" ht="21" customHeight="1" outlineLevel="1">
      <c r="A248" s="702"/>
      <c r="B248" s="1014" t="s">
        <v>100</v>
      </c>
      <c r="C248" s="931">
        <v>1</v>
      </c>
      <c r="D248" s="856">
        <v>10</v>
      </c>
      <c r="E248" s="856">
        <v>10</v>
      </c>
      <c r="F248" s="856">
        <v>10</v>
      </c>
      <c r="G248" s="856">
        <v>15</v>
      </c>
      <c r="H248" s="856">
        <v>10</v>
      </c>
      <c r="I248" s="856">
        <v>10</v>
      </c>
      <c r="J248" s="1015"/>
      <c r="K248" s="856">
        <v>10.833333333333334</v>
      </c>
      <c r="L248" s="856">
        <v>15</v>
      </c>
      <c r="M248" s="856">
        <v>10</v>
      </c>
    </row>
    <row r="249" spans="1:13" ht="21" customHeight="1" outlineLevel="1">
      <c r="A249" s="536">
        <v>43400</v>
      </c>
      <c r="B249" s="538" t="s">
        <v>261</v>
      </c>
      <c r="C249" s="542">
        <v>1</v>
      </c>
      <c r="D249" s="790">
        <v>30</v>
      </c>
      <c r="E249" s="790">
        <v>30</v>
      </c>
      <c r="F249" s="790">
        <v>28.333333333333332</v>
      </c>
      <c r="G249" s="790">
        <v>30</v>
      </c>
      <c r="H249" s="790">
        <v>30</v>
      </c>
      <c r="I249" s="790">
        <v>30</v>
      </c>
      <c r="J249" s="1012"/>
      <c r="K249" s="790">
        <v>29.722222222222218</v>
      </c>
      <c r="L249" s="790">
        <v>30</v>
      </c>
      <c r="M249" s="790">
        <v>28.333333333333332</v>
      </c>
    </row>
    <row r="250" spans="1:13" ht="21" customHeight="1" outlineLevel="1">
      <c r="A250" s="536"/>
      <c r="B250" s="538" t="s">
        <v>25</v>
      </c>
      <c r="C250" s="542">
        <v>1</v>
      </c>
      <c r="D250" s="790">
        <v>20</v>
      </c>
      <c r="E250" s="790">
        <v>20</v>
      </c>
      <c r="F250" s="790">
        <v>16.666666666666668</v>
      </c>
      <c r="G250" s="790">
        <v>25</v>
      </c>
      <c r="H250" s="790">
        <v>20</v>
      </c>
      <c r="I250" s="790">
        <v>20</v>
      </c>
      <c r="J250" s="1012"/>
      <c r="K250" s="790">
        <v>20.277777777777779</v>
      </c>
      <c r="L250" s="790">
        <v>25</v>
      </c>
      <c r="M250" s="790">
        <v>16.666666666666668</v>
      </c>
    </row>
    <row r="251" spans="1:13" ht="21" customHeight="1" outlineLevel="1">
      <c r="A251" s="536"/>
      <c r="B251" s="538" t="s">
        <v>100</v>
      </c>
      <c r="C251" s="542">
        <v>1</v>
      </c>
      <c r="D251" s="790">
        <v>10</v>
      </c>
      <c r="E251" s="790">
        <v>10</v>
      </c>
      <c r="F251" s="790">
        <v>10</v>
      </c>
      <c r="G251" s="790">
        <v>15</v>
      </c>
      <c r="H251" s="790">
        <v>10</v>
      </c>
      <c r="I251" s="790">
        <v>10</v>
      </c>
      <c r="J251" s="1012"/>
      <c r="K251" s="790">
        <v>10.833333333333334</v>
      </c>
      <c r="L251" s="790">
        <v>15</v>
      </c>
      <c r="M251" s="790">
        <v>10</v>
      </c>
    </row>
    <row r="252" spans="1:13" ht="21" customHeight="1" outlineLevel="1">
      <c r="A252" s="567">
        <v>43399</v>
      </c>
      <c r="B252" s="1008" t="s">
        <v>261</v>
      </c>
      <c r="C252" s="1009">
        <v>1</v>
      </c>
      <c r="D252" s="783">
        <v>30</v>
      </c>
      <c r="E252" s="783">
        <v>30</v>
      </c>
      <c r="F252" s="783">
        <v>28.333333333333332</v>
      </c>
      <c r="G252" s="783">
        <v>30</v>
      </c>
      <c r="H252" s="783">
        <v>30</v>
      </c>
      <c r="I252" s="783">
        <v>30</v>
      </c>
      <c r="J252" s="1010"/>
      <c r="K252" s="783">
        <v>29.722222222222218</v>
      </c>
      <c r="L252" s="783">
        <v>30</v>
      </c>
      <c r="M252" s="783">
        <v>28.333333333333332</v>
      </c>
    </row>
    <row r="253" spans="1:13" ht="21" customHeight="1" outlineLevel="1">
      <c r="A253" s="1011"/>
      <c r="B253" s="538" t="s">
        <v>25</v>
      </c>
      <c r="C253" s="542">
        <v>1</v>
      </c>
      <c r="D253" s="790">
        <v>20</v>
      </c>
      <c r="E253" s="790">
        <v>20</v>
      </c>
      <c r="F253" s="790">
        <v>16.666666666666668</v>
      </c>
      <c r="G253" s="790">
        <v>25</v>
      </c>
      <c r="H253" s="790">
        <v>20</v>
      </c>
      <c r="I253" s="790">
        <v>20</v>
      </c>
      <c r="J253" s="1012"/>
      <c r="K253" s="790">
        <v>20.277777777777779</v>
      </c>
      <c r="L253" s="790">
        <v>25</v>
      </c>
      <c r="M253" s="790">
        <v>16.666666666666668</v>
      </c>
    </row>
    <row r="254" spans="1:13" ht="21" customHeight="1" outlineLevel="1">
      <c r="A254" s="1013"/>
      <c r="B254" s="1014" t="s">
        <v>100</v>
      </c>
      <c r="C254" s="931">
        <v>1</v>
      </c>
      <c r="D254" s="856">
        <v>10</v>
      </c>
      <c r="E254" s="856">
        <v>10</v>
      </c>
      <c r="F254" s="856">
        <v>10</v>
      </c>
      <c r="G254" s="856">
        <v>15</v>
      </c>
      <c r="H254" s="856">
        <v>10</v>
      </c>
      <c r="I254" s="856">
        <v>10</v>
      </c>
      <c r="J254" s="1015"/>
      <c r="K254" s="856">
        <v>10.833333333333334</v>
      </c>
      <c r="L254" s="856">
        <v>15</v>
      </c>
      <c r="M254" s="856">
        <v>10</v>
      </c>
    </row>
    <row r="255" spans="1:13" ht="21" customHeight="1" outlineLevel="1">
      <c r="A255" s="567">
        <v>43398</v>
      </c>
      <c r="B255" s="1008" t="s">
        <v>261</v>
      </c>
      <c r="C255" s="1009">
        <v>1</v>
      </c>
      <c r="D255" s="783">
        <v>30</v>
      </c>
      <c r="E255" s="783">
        <v>30</v>
      </c>
      <c r="F255" s="783">
        <v>28.333333333333332</v>
      </c>
      <c r="G255" s="783">
        <v>30</v>
      </c>
      <c r="H255" s="783">
        <v>30</v>
      </c>
      <c r="I255" s="783">
        <v>30</v>
      </c>
      <c r="J255" s="1010"/>
      <c r="K255" s="783">
        <v>29.722222222222218</v>
      </c>
      <c r="L255" s="783">
        <v>30</v>
      </c>
      <c r="M255" s="783">
        <v>28.333333333333332</v>
      </c>
    </row>
    <row r="256" spans="1:13" ht="21" customHeight="1" outlineLevel="1">
      <c r="A256" s="1011"/>
      <c r="B256" s="538" t="s">
        <v>25</v>
      </c>
      <c r="C256" s="542">
        <v>1</v>
      </c>
      <c r="D256" s="790">
        <v>20</v>
      </c>
      <c r="E256" s="790">
        <v>20</v>
      </c>
      <c r="F256" s="790">
        <v>16.666666666666668</v>
      </c>
      <c r="G256" s="790">
        <v>25</v>
      </c>
      <c r="H256" s="790">
        <v>20</v>
      </c>
      <c r="I256" s="790">
        <v>20</v>
      </c>
      <c r="J256" s="1012"/>
      <c r="K256" s="790">
        <v>20.277777777777779</v>
      </c>
      <c r="L256" s="790">
        <v>25</v>
      </c>
      <c r="M256" s="790">
        <v>16.666666666666668</v>
      </c>
    </row>
    <row r="257" spans="1:13" ht="21" customHeight="1" outlineLevel="1">
      <c r="A257" s="1013"/>
      <c r="B257" s="1014" t="s">
        <v>100</v>
      </c>
      <c r="C257" s="931">
        <v>1</v>
      </c>
      <c r="D257" s="856">
        <v>10</v>
      </c>
      <c r="E257" s="856">
        <v>10</v>
      </c>
      <c r="F257" s="856">
        <v>10</v>
      </c>
      <c r="G257" s="856">
        <v>15</v>
      </c>
      <c r="H257" s="856">
        <v>10</v>
      </c>
      <c r="I257" s="856">
        <v>10</v>
      </c>
      <c r="J257" s="1015"/>
      <c r="K257" s="856">
        <v>10.833333333333334</v>
      </c>
      <c r="L257" s="856">
        <v>15</v>
      </c>
      <c r="M257" s="856">
        <v>10</v>
      </c>
    </row>
    <row r="258" spans="1:13" ht="21" customHeight="1" outlineLevel="1">
      <c r="A258" s="567">
        <v>43397</v>
      </c>
      <c r="B258" s="1008" t="s">
        <v>261</v>
      </c>
      <c r="C258" s="1009">
        <v>1</v>
      </c>
      <c r="D258" s="783">
        <v>30</v>
      </c>
      <c r="E258" s="783">
        <v>30</v>
      </c>
      <c r="F258" s="783">
        <v>28.333333333333332</v>
      </c>
      <c r="G258" s="783">
        <v>30</v>
      </c>
      <c r="H258" s="783">
        <v>30</v>
      </c>
      <c r="I258" s="783">
        <v>30</v>
      </c>
      <c r="J258" s="1010"/>
      <c r="K258" s="783">
        <v>29.722222222222218</v>
      </c>
      <c r="L258" s="783">
        <v>30</v>
      </c>
      <c r="M258" s="783">
        <v>28.333333333333332</v>
      </c>
    </row>
    <row r="259" spans="1:13" ht="21" customHeight="1" outlineLevel="1">
      <c r="A259" s="1011"/>
      <c r="B259" s="538" t="s">
        <v>25</v>
      </c>
      <c r="C259" s="542">
        <v>1</v>
      </c>
      <c r="D259" s="790">
        <v>20</v>
      </c>
      <c r="E259" s="790">
        <v>20</v>
      </c>
      <c r="F259" s="790">
        <v>16.666666666666668</v>
      </c>
      <c r="G259" s="790">
        <v>25</v>
      </c>
      <c r="H259" s="790">
        <v>20</v>
      </c>
      <c r="I259" s="790">
        <v>20</v>
      </c>
      <c r="J259" s="1012"/>
      <c r="K259" s="790">
        <v>20.277777777777779</v>
      </c>
      <c r="L259" s="790">
        <v>25</v>
      </c>
      <c r="M259" s="790">
        <v>16.666666666666668</v>
      </c>
    </row>
    <row r="260" spans="1:13" ht="21" customHeight="1" outlineLevel="1">
      <c r="A260" s="1013"/>
      <c r="B260" s="1014" t="s">
        <v>100</v>
      </c>
      <c r="C260" s="931">
        <v>1</v>
      </c>
      <c r="D260" s="856">
        <v>10</v>
      </c>
      <c r="E260" s="856">
        <v>10</v>
      </c>
      <c r="F260" s="856">
        <v>10</v>
      </c>
      <c r="G260" s="856">
        <v>15</v>
      </c>
      <c r="H260" s="856">
        <v>10</v>
      </c>
      <c r="I260" s="856">
        <v>10</v>
      </c>
      <c r="J260" s="1015"/>
      <c r="K260" s="856">
        <v>10.833333333333334</v>
      </c>
      <c r="L260" s="856">
        <v>15</v>
      </c>
      <c r="M260" s="856">
        <v>10</v>
      </c>
    </row>
    <row r="261" spans="1:13" ht="21" customHeight="1" outlineLevel="1">
      <c r="A261" s="567">
        <v>43396</v>
      </c>
      <c r="B261" s="1008" t="s">
        <v>261</v>
      </c>
      <c r="C261" s="1009">
        <v>1</v>
      </c>
      <c r="D261" s="783">
        <v>30</v>
      </c>
      <c r="E261" s="783">
        <v>30</v>
      </c>
      <c r="F261" s="783">
        <v>28.333333333333332</v>
      </c>
      <c r="G261" s="783">
        <v>30</v>
      </c>
      <c r="H261" s="783">
        <v>30</v>
      </c>
      <c r="I261" s="783">
        <v>30</v>
      </c>
      <c r="J261" s="1010"/>
      <c r="K261" s="783">
        <v>29.722222222222218</v>
      </c>
      <c r="L261" s="783">
        <v>30</v>
      </c>
      <c r="M261" s="783">
        <v>28.333333333333332</v>
      </c>
    </row>
    <row r="262" spans="1:13" ht="21" customHeight="1" outlineLevel="1">
      <c r="A262" s="1011"/>
      <c r="B262" s="538" t="s">
        <v>25</v>
      </c>
      <c r="C262" s="542">
        <v>1</v>
      </c>
      <c r="D262" s="790">
        <v>20</v>
      </c>
      <c r="E262" s="790">
        <v>20</v>
      </c>
      <c r="F262" s="790">
        <v>16.666666666666668</v>
      </c>
      <c r="G262" s="790">
        <v>25</v>
      </c>
      <c r="H262" s="790">
        <v>20</v>
      </c>
      <c r="I262" s="790">
        <v>20</v>
      </c>
      <c r="J262" s="1012"/>
      <c r="K262" s="790">
        <v>20.277777777777779</v>
      </c>
      <c r="L262" s="790">
        <v>25</v>
      </c>
      <c r="M262" s="790">
        <v>16.666666666666668</v>
      </c>
    </row>
    <row r="263" spans="1:13" ht="21" customHeight="1" outlineLevel="1">
      <c r="A263" s="1013"/>
      <c r="B263" s="1014" t="s">
        <v>100</v>
      </c>
      <c r="C263" s="931">
        <v>1</v>
      </c>
      <c r="D263" s="856">
        <v>10</v>
      </c>
      <c r="E263" s="856">
        <v>10</v>
      </c>
      <c r="F263" s="856">
        <v>10</v>
      </c>
      <c r="G263" s="856">
        <v>15</v>
      </c>
      <c r="H263" s="856">
        <v>10</v>
      </c>
      <c r="I263" s="856">
        <v>10</v>
      </c>
      <c r="J263" s="1015"/>
      <c r="K263" s="856">
        <v>10.833333333333334</v>
      </c>
      <c r="L263" s="856">
        <v>15</v>
      </c>
      <c r="M263" s="856">
        <v>10</v>
      </c>
    </row>
    <row r="264" spans="1:13" ht="21" customHeight="1" outlineLevel="1">
      <c r="A264" s="567">
        <v>43395</v>
      </c>
      <c r="B264" s="1008" t="s">
        <v>261</v>
      </c>
      <c r="C264" s="1009">
        <v>1</v>
      </c>
      <c r="D264" s="783">
        <v>30</v>
      </c>
      <c r="E264" s="783">
        <v>30</v>
      </c>
      <c r="F264" s="783">
        <v>28.333333333333332</v>
      </c>
      <c r="G264" s="783">
        <v>30</v>
      </c>
      <c r="H264" s="783">
        <v>30</v>
      </c>
      <c r="I264" s="783">
        <v>30</v>
      </c>
      <c r="J264" s="1010"/>
      <c r="K264" s="783">
        <v>29.722222222222218</v>
      </c>
      <c r="L264" s="783">
        <v>30</v>
      </c>
      <c r="M264" s="783">
        <v>28.333333333333332</v>
      </c>
    </row>
    <row r="265" spans="1:13" ht="21" customHeight="1" outlineLevel="1">
      <c r="A265" s="1011"/>
      <c r="B265" s="538" t="s">
        <v>25</v>
      </c>
      <c r="C265" s="542">
        <v>1</v>
      </c>
      <c r="D265" s="790">
        <v>20</v>
      </c>
      <c r="E265" s="790">
        <v>20</v>
      </c>
      <c r="F265" s="790">
        <v>16.666666666666668</v>
      </c>
      <c r="G265" s="790">
        <v>25</v>
      </c>
      <c r="H265" s="790">
        <v>20</v>
      </c>
      <c r="I265" s="790">
        <v>20</v>
      </c>
      <c r="J265" s="1012"/>
      <c r="K265" s="790">
        <v>20.277777777777779</v>
      </c>
      <c r="L265" s="790">
        <v>25</v>
      </c>
      <c r="M265" s="790">
        <v>16.666666666666668</v>
      </c>
    </row>
    <row r="266" spans="1:13" ht="21" customHeight="1" outlineLevel="1">
      <c r="A266" s="1013"/>
      <c r="B266" s="1014" t="s">
        <v>100</v>
      </c>
      <c r="C266" s="931">
        <v>1</v>
      </c>
      <c r="D266" s="856">
        <v>10</v>
      </c>
      <c r="E266" s="856">
        <v>10</v>
      </c>
      <c r="F266" s="856">
        <v>10</v>
      </c>
      <c r="G266" s="856">
        <v>15</v>
      </c>
      <c r="H266" s="856">
        <v>10</v>
      </c>
      <c r="I266" s="856">
        <v>10</v>
      </c>
      <c r="J266" s="1015"/>
      <c r="K266" s="856">
        <v>10.833333333333334</v>
      </c>
      <c r="L266" s="856">
        <v>15</v>
      </c>
      <c r="M266" s="856">
        <v>10</v>
      </c>
    </row>
    <row r="267" spans="1:13" ht="21" customHeight="1" outlineLevel="1">
      <c r="A267" s="567">
        <v>43393</v>
      </c>
      <c r="B267" s="1008" t="s">
        <v>261</v>
      </c>
      <c r="C267" s="1009">
        <v>1</v>
      </c>
      <c r="D267" s="783">
        <v>30</v>
      </c>
      <c r="E267" s="783">
        <v>30</v>
      </c>
      <c r="F267" s="783">
        <v>28.333333333333332</v>
      </c>
      <c r="G267" s="783">
        <v>30</v>
      </c>
      <c r="H267" s="783">
        <v>30</v>
      </c>
      <c r="I267" s="783">
        <v>30</v>
      </c>
      <c r="J267" s="1010"/>
      <c r="K267" s="783">
        <v>29.722222222222218</v>
      </c>
      <c r="L267" s="783">
        <v>30</v>
      </c>
      <c r="M267" s="783">
        <v>28.333333333333332</v>
      </c>
    </row>
    <row r="268" spans="1:13" ht="21" customHeight="1" outlineLevel="1">
      <c r="A268" s="1011"/>
      <c r="B268" s="538" t="s">
        <v>25</v>
      </c>
      <c r="C268" s="542">
        <v>1</v>
      </c>
      <c r="D268" s="790">
        <v>20</v>
      </c>
      <c r="E268" s="790">
        <v>20</v>
      </c>
      <c r="F268" s="790">
        <v>16.666666666666668</v>
      </c>
      <c r="G268" s="790">
        <v>25</v>
      </c>
      <c r="H268" s="790">
        <v>20</v>
      </c>
      <c r="I268" s="790">
        <v>20</v>
      </c>
      <c r="J268" s="1012"/>
      <c r="K268" s="790">
        <v>20.277777777777779</v>
      </c>
      <c r="L268" s="790">
        <v>25</v>
      </c>
      <c r="M268" s="790">
        <v>16.666666666666668</v>
      </c>
    </row>
    <row r="269" spans="1:13" ht="21" customHeight="1" outlineLevel="1">
      <c r="A269" s="1013"/>
      <c r="B269" s="1014" t="s">
        <v>100</v>
      </c>
      <c r="C269" s="931">
        <v>1</v>
      </c>
      <c r="D269" s="856">
        <v>10</v>
      </c>
      <c r="E269" s="856">
        <v>10</v>
      </c>
      <c r="F269" s="856">
        <v>10</v>
      </c>
      <c r="G269" s="856">
        <v>15</v>
      </c>
      <c r="H269" s="856">
        <v>10</v>
      </c>
      <c r="I269" s="856">
        <v>10</v>
      </c>
      <c r="J269" s="1015"/>
      <c r="K269" s="856">
        <v>10.833333333333334</v>
      </c>
      <c r="L269" s="856">
        <v>15</v>
      </c>
      <c r="M269" s="856">
        <v>10</v>
      </c>
    </row>
    <row r="270" spans="1:13" ht="21" customHeight="1" outlineLevel="1">
      <c r="A270" s="567">
        <v>43392</v>
      </c>
      <c r="B270" s="1008" t="s">
        <v>261</v>
      </c>
      <c r="C270" s="1009">
        <v>1</v>
      </c>
      <c r="D270" s="783">
        <v>30</v>
      </c>
      <c r="E270" s="783">
        <v>30</v>
      </c>
      <c r="F270" s="783">
        <v>28.333333333333332</v>
      </c>
      <c r="G270" s="783">
        <v>30</v>
      </c>
      <c r="H270" s="783">
        <v>30</v>
      </c>
      <c r="I270" s="783">
        <v>30</v>
      </c>
      <c r="J270" s="1010"/>
      <c r="K270" s="783">
        <v>29.722222222222218</v>
      </c>
      <c r="L270" s="783">
        <v>30</v>
      </c>
      <c r="M270" s="783">
        <v>28.333333333333332</v>
      </c>
    </row>
    <row r="271" spans="1:13" ht="21" customHeight="1" outlineLevel="1">
      <c r="A271" s="1011"/>
      <c r="B271" s="538" t="s">
        <v>25</v>
      </c>
      <c r="C271" s="542">
        <v>1</v>
      </c>
      <c r="D271" s="790">
        <v>20</v>
      </c>
      <c r="E271" s="790">
        <v>20</v>
      </c>
      <c r="F271" s="790">
        <v>16.666666666666668</v>
      </c>
      <c r="G271" s="790">
        <v>25</v>
      </c>
      <c r="H271" s="790">
        <v>20</v>
      </c>
      <c r="I271" s="790">
        <v>20</v>
      </c>
      <c r="J271" s="1012"/>
      <c r="K271" s="790">
        <v>20.277777777777779</v>
      </c>
      <c r="L271" s="790">
        <v>25</v>
      </c>
      <c r="M271" s="790">
        <v>16.666666666666668</v>
      </c>
    </row>
    <row r="272" spans="1:13" ht="21" customHeight="1" outlineLevel="1">
      <c r="A272" s="1013"/>
      <c r="B272" s="1014" t="s">
        <v>100</v>
      </c>
      <c r="C272" s="931">
        <v>1</v>
      </c>
      <c r="D272" s="856">
        <v>10</v>
      </c>
      <c r="E272" s="856">
        <v>10</v>
      </c>
      <c r="F272" s="856">
        <v>10</v>
      </c>
      <c r="G272" s="856">
        <v>15</v>
      </c>
      <c r="H272" s="856">
        <v>10</v>
      </c>
      <c r="I272" s="856">
        <v>10</v>
      </c>
      <c r="J272" s="1015"/>
      <c r="K272" s="856">
        <v>10.833333333333334</v>
      </c>
      <c r="L272" s="856">
        <v>15</v>
      </c>
      <c r="M272" s="856">
        <v>10</v>
      </c>
    </row>
    <row r="273" spans="1:13" ht="21" customHeight="1" outlineLevel="1">
      <c r="A273" s="567">
        <v>43391</v>
      </c>
      <c r="B273" s="1008" t="s">
        <v>261</v>
      </c>
      <c r="C273" s="1009">
        <v>1</v>
      </c>
      <c r="D273" s="783">
        <v>30</v>
      </c>
      <c r="E273" s="783">
        <v>30</v>
      </c>
      <c r="F273" s="783">
        <v>28.333333333333332</v>
      </c>
      <c r="G273" s="783">
        <v>30</v>
      </c>
      <c r="H273" s="783">
        <v>30</v>
      </c>
      <c r="I273" s="783">
        <v>30</v>
      </c>
      <c r="J273" s="1010"/>
      <c r="K273" s="783">
        <v>29.722222222222218</v>
      </c>
      <c r="L273" s="783">
        <v>30</v>
      </c>
      <c r="M273" s="783">
        <v>28.333333333333332</v>
      </c>
    </row>
    <row r="274" spans="1:13" ht="21" customHeight="1" outlineLevel="1">
      <c r="A274" s="1011"/>
      <c r="B274" s="538" t="s">
        <v>25</v>
      </c>
      <c r="C274" s="542">
        <v>1</v>
      </c>
      <c r="D274" s="790">
        <v>20</v>
      </c>
      <c r="E274" s="790">
        <v>20</v>
      </c>
      <c r="F274" s="790">
        <v>16.666666666666668</v>
      </c>
      <c r="G274" s="790">
        <v>25</v>
      </c>
      <c r="H274" s="790">
        <v>20</v>
      </c>
      <c r="I274" s="790">
        <v>20</v>
      </c>
      <c r="J274" s="1012"/>
      <c r="K274" s="790">
        <v>20.277777777777779</v>
      </c>
      <c r="L274" s="790">
        <v>25</v>
      </c>
      <c r="M274" s="790">
        <v>16.666666666666668</v>
      </c>
    </row>
    <row r="275" spans="1:13" ht="21" customHeight="1" outlineLevel="1">
      <c r="A275" s="1013"/>
      <c r="B275" s="1014" t="s">
        <v>100</v>
      </c>
      <c r="C275" s="931">
        <v>1</v>
      </c>
      <c r="D275" s="856">
        <v>10</v>
      </c>
      <c r="E275" s="856">
        <v>10</v>
      </c>
      <c r="F275" s="856">
        <v>10</v>
      </c>
      <c r="G275" s="856">
        <v>15</v>
      </c>
      <c r="H275" s="856">
        <v>10</v>
      </c>
      <c r="I275" s="856">
        <v>10</v>
      </c>
      <c r="J275" s="1015"/>
      <c r="K275" s="856">
        <v>10.833333333333334</v>
      </c>
      <c r="L275" s="856">
        <v>15</v>
      </c>
      <c r="M275" s="856">
        <v>10</v>
      </c>
    </row>
    <row r="276" spans="1:13" ht="21" customHeight="1" outlineLevel="1">
      <c r="A276" s="567">
        <v>43390</v>
      </c>
      <c r="B276" s="1008" t="s">
        <v>261</v>
      </c>
      <c r="C276" s="1009">
        <v>1</v>
      </c>
      <c r="D276" s="783">
        <v>30</v>
      </c>
      <c r="E276" s="783">
        <v>30</v>
      </c>
      <c r="F276" s="783">
        <v>28.333333333333332</v>
      </c>
      <c r="G276" s="783">
        <v>30</v>
      </c>
      <c r="H276" s="783">
        <v>30</v>
      </c>
      <c r="I276" s="783">
        <v>30</v>
      </c>
      <c r="J276" s="1010"/>
      <c r="K276" s="783">
        <v>29.722222222222218</v>
      </c>
      <c r="L276" s="783">
        <v>30</v>
      </c>
      <c r="M276" s="783">
        <v>28.333333333333332</v>
      </c>
    </row>
    <row r="277" spans="1:13" ht="21" customHeight="1" outlineLevel="1">
      <c r="A277" s="1011"/>
      <c r="B277" s="538" t="s">
        <v>25</v>
      </c>
      <c r="C277" s="542">
        <v>1</v>
      </c>
      <c r="D277" s="790">
        <v>20</v>
      </c>
      <c r="E277" s="790">
        <v>20</v>
      </c>
      <c r="F277" s="790">
        <v>16.666666666666668</v>
      </c>
      <c r="G277" s="790">
        <v>25</v>
      </c>
      <c r="H277" s="790">
        <v>20</v>
      </c>
      <c r="I277" s="790">
        <v>20</v>
      </c>
      <c r="J277" s="1012"/>
      <c r="K277" s="790">
        <v>20.277777777777779</v>
      </c>
      <c r="L277" s="790">
        <v>25</v>
      </c>
      <c r="M277" s="790">
        <v>16.666666666666668</v>
      </c>
    </row>
    <row r="278" spans="1:13" ht="21" customHeight="1" outlineLevel="1">
      <c r="A278" s="1013"/>
      <c r="B278" s="1014" t="s">
        <v>100</v>
      </c>
      <c r="C278" s="931">
        <v>1</v>
      </c>
      <c r="D278" s="856">
        <v>10</v>
      </c>
      <c r="E278" s="856">
        <v>10</v>
      </c>
      <c r="F278" s="856">
        <v>10</v>
      </c>
      <c r="G278" s="856">
        <v>15</v>
      </c>
      <c r="H278" s="856">
        <v>10</v>
      </c>
      <c r="I278" s="856">
        <v>10</v>
      </c>
      <c r="J278" s="1015"/>
      <c r="K278" s="856">
        <v>10.833333333333334</v>
      </c>
      <c r="L278" s="856">
        <v>15</v>
      </c>
      <c r="M278" s="856">
        <v>10</v>
      </c>
    </row>
    <row r="279" spans="1:13" ht="21" customHeight="1" outlineLevel="1">
      <c r="A279" s="567">
        <v>43389</v>
      </c>
      <c r="B279" s="1008" t="s">
        <v>261</v>
      </c>
      <c r="C279" s="1009">
        <v>1</v>
      </c>
      <c r="D279" s="783">
        <v>30</v>
      </c>
      <c r="E279" s="783">
        <v>30</v>
      </c>
      <c r="F279" s="783">
        <v>28.333333333333332</v>
      </c>
      <c r="G279" s="783">
        <v>30</v>
      </c>
      <c r="H279" s="783">
        <v>30</v>
      </c>
      <c r="I279" s="783">
        <v>30</v>
      </c>
      <c r="J279" s="1010"/>
      <c r="K279" s="783">
        <v>29.722222222222218</v>
      </c>
      <c r="L279" s="783">
        <v>30</v>
      </c>
      <c r="M279" s="783">
        <v>28.333333333333332</v>
      </c>
    </row>
    <row r="280" spans="1:13" ht="21" customHeight="1" outlineLevel="1">
      <c r="A280" s="1011"/>
      <c r="B280" s="538" t="s">
        <v>25</v>
      </c>
      <c r="C280" s="542">
        <v>1</v>
      </c>
      <c r="D280" s="790">
        <v>20</v>
      </c>
      <c r="E280" s="790">
        <v>20</v>
      </c>
      <c r="F280" s="790">
        <v>16.666666666666668</v>
      </c>
      <c r="G280" s="790">
        <v>25</v>
      </c>
      <c r="H280" s="790">
        <v>20</v>
      </c>
      <c r="I280" s="790">
        <v>20</v>
      </c>
      <c r="J280" s="1012"/>
      <c r="K280" s="790">
        <v>20.277777777777779</v>
      </c>
      <c r="L280" s="790">
        <v>25</v>
      </c>
      <c r="M280" s="790">
        <v>16.666666666666668</v>
      </c>
    </row>
    <row r="281" spans="1:13" ht="21" customHeight="1" outlineLevel="1">
      <c r="A281" s="1013"/>
      <c r="B281" s="1014" t="s">
        <v>100</v>
      </c>
      <c r="C281" s="931">
        <v>1</v>
      </c>
      <c r="D281" s="856">
        <v>10</v>
      </c>
      <c r="E281" s="856">
        <v>10</v>
      </c>
      <c r="F281" s="856">
        <v>10</v>
      </c>
      <c r="G281" s="856">
        <v>15</v>
      </c>
      <c r="H281" s="856">
        <v>10</v>
      </c>
      <c r="I281" s="856">
        <v>10</v>
      </c>
      <c r="J281" s="1015"/>
      <c r="K281" s="856">
        <v>10.833333333333334</v>
      </c>
      <c r="L281" s="856">
        <v>15</v>
      </c>
      <c r="M281" s="856">
        <v>10</v>
      </c>
    </row>
    <row r="282" spans="1:13" ht="21" customHeight="1" outlineLevel="1">
      <c r="A282" s="567">
        <v>43388.503325300924</v>
      </c>
      <c r="B282" s="1008" t="s">
        <v>261</v>
      </c>
      <c r="C282" s="1009">
        <v>1</v>
      </c>
      <c r="D282" s="783">
        <v>30</v>
      </c>
      <c r="E282" s="783">
        <v>30</v>
      </c>
      <c r="F282" s="783">
        <v>28.333333333333332</v>
      </c>
      <c r="G282" s="783">
        <v>30</v>
      </c>
      <c r="H282" s="783">
        <v>30</v>
      </c>
      <c r="I282" s="783">
        <v>30</v>
      </c>
      <c r="J282" s="1010"/>
      <c r="K282" s="783">
        <v>29.722222222222218</v>
      </c>
      <c r="L282" s="783">
        <v>30</v>
      </c>
      <c r="M282" s="783">
        <v>28.333333333333332</v>
      </c>
    </row>
    <row r="283" spans="1:13" ht="21" customHeight="1" outlineLevel="1">
      <c r="A283" s="1011"/>
      <c r="B283" s="538" t="s">
        <v>25</v>
      </c>
      <c r="C283" s="542">
        <v>1</v>
      </c>
      <c r="D283" s="790">
        <v>20</v>
      </c>
      <c r="E283" s="790">
        <v>20</v>
      </c>
      <c r="F283" s="790">
        <v>16.666666666666668</v>
      </c>
      <c r="G283" s="790">
        <v>25</v>
      </c>
      <c r="H283" s="790">
        <v>20</v>
      </c>
      <c r="I283" s="790">
        <v>20</v>
      </c>
      <c r="J283" s="1012"/>
      <c r="K283" s="790">
        <v>20.277777777777779</v>
      </c>
      <c r="L283" s="790">
        <v>25</v>
      </c>
      <c r="M283" s="790">
        <v>16.666666666666668</v>
      </c>
    </row>
    <row r="284" spans="1:13" ht="21" customHeight="1" outlineLevel="1">
      <c r="A284" s="1013"/>
      <c r="B284" s="1014" t="s">
        <v>100</v>
      </c>
      <c r="C284" s="931">
        <v>1</v>
      </c>
      <c r="D284" s="856">
        <v>10</v>
      </c>
      <c r="E284" s="856">
        <v>10</v>
      </c>
      <c r="F284" s="856">
        <v>10</v>
      </c>
      <c r="G284" s="856">
        <v>15</v>
      </c>
      <c r="H284" s="856">
        <v>10</v>
      </c>
      <c r="I284" s="856">
        <v>10</v>
      </c>
      <c r="J284" s="1015"/>
      <c r="K284" s="856">
        <v>10.833333333333334</v>
      </c>
      <c r="L284" s="856">
        <v>15</v>
      </c>
      <c r="M284" s="856">
        <v>10</v>
      </c>
    </row>
    <row r="285" spans="1:13" ht="21" customHeight="1" outlineLevel="1">
      <c r="A285" s="567">
        <v>43386</v>
      </c>
      <c r="B285" s="1008" t="s">
        <v>261</v>
      </c>
      <c r="C285" s="1009">
        <v>1</v>
      </c>
      <c r="D285" s="783">
        <v>30</v>
      </c>
      <c r="E285" s="783">
        <v>30</v>
      </c>
      <c r="F285" s="783">
        <v>28.333333333333332</v>
      </c>
      <c r="G285" s="783">
        <v>30</v>
      </c>
      <c r="H285" s="783">
        <v>30</v>
      </c>
      <c r="I285" s="783">
        <v>30</v>
      </c>
      <c r="J285" s="1010"/>
      <c r="K285" s="783">
        <v>29.722222222222218</v>
      </c>
      <c r="L285" s="783">
        <v>30</v>
      </c>
      <c r="M285" s="783">
        <v>28.333333333333332</v>
      </c>
    </row>
    <row r="286" spans="1:13" ht="21" customHeight="1" outlineLevel="1">
      <c r="A286" s="1011"/>
      <c r="B286" s="538" t="s">
        <v>25</v>
      </c>
      <c r="C286" s="542">
        <v>1</v>
      </c>
      <c r="D286" s="790">
        <v>20</v>
      </c>
      <c r="E286" s="790">
        <v>20</v>
      </c>
      <c r="F286" s="790">
        <v>16.666666666666668</v>
      </c>
      <c r="G286" s="790">
        <v>25</v>
      </c>
      <c r="H286" s="790">
        <v>20</v>
      </c>
      <c r="I286" s="790">
        <v>20</v>
      </c>
      <c r="J286" s="1012"/>
      <c r="K286" s="790">
        <v>20.277777777777779</v>
      </c>
      <c r="L286" s="790">
        <v>25</v>
      </c>
      <c r="M286" s="790">
        <v>16.666666666666668</v>
      </c>
    </row>
    <row r="287" spans="1:13" ht="21" customHeight="1" outlineLevel="1">
      <c r="A287" s="1013"/>
      <c r="B287" s="1014" t="s">
        <v>100</v>
      </c>
      <c r="C287" s="931">
        <v>1</v>
      </c>
      <c r="D287" s="856">
        <v>10</v>
      </c>
      <c r="E287" s="856">
        <v>10</v>
      </c>
      <c r="F287" s="856">
        <v>10</v>
      </c>
      <c r="G287" s="856">
        <v>15</v>
      </c>
      <c r="H287" s="856">
        <v>10</v>
      </c>
      <c r="I287" s="856">
        <v>10</v>
      </c>
      <c r="J287" s="1015"/>
      <c r="K287" s="856">
        <v>10.833333333333334</v>
      </c>
      <c r="L287" s="856">
        <v>15</v>
      </c>
      <c r="M287" s="856">
        <v>10</v>
      </c>
    </row>
    <row r="288" spans="1:13" ht="21" customHeight="1" outlineLevel="1">
      <c r="A288" s="567">
        <v>43385.523079525461</v>
      </c>
      <c r="B288" s="1008" t="s">
        <v>261</v>
      </c>
      <c r="C288" s="1009">
        <v>1</v>
      </c>
      <c r="D288" s="783">
        <v>30</v>
      </c>
      <c r="E288" s="783">
        <v>30</v>
      </c>
      <c r="F288" s="783">
        <v>28.333333333333332</v>
      </c>
      <c r="G288" s="783">
        <v>30</v>
      </c>
      <c r="H288" s="783">
        <v>30</v>
      </c>
      <c r="I288" s="783">
        <v>30</v>
      </c>
      <c r="J288" s="1010"/>
      <c r="K288" s="783">
        <v>29.722222222222218</v>
      </c>
      <c r="L288" s="783">
        <v>30</v>
      </c>
      <c r="M288" s="783">
        <v>28.333333333333332</v>
      </c>
    </row>
    <row r="289" spans="1:13" ht="21" customHeight="1" outlineLevel="1">
      <c r="A289" s="1011"/>
      <c r="B289" s="538" t="s">
        <v>25</v>
      </c>
      <c r="C289" s="542">
        <v>1</v>
      </c>
      <c r="D289" s="790">
        <v>20</v>
      </c>
      <c r="E289" s="790">
        <v>20</v>
      </c>
      <c r="F289" s="790">
        <v>16.666666666666668</v>
      </c>
      <c r="G289" s="790">
        <v>25</v>
      </c>
      <c r="H289" s="790">
        <v>20</v>
      </c>
      <c r="I289" s="790">
        <v>20</v>
      </c>
      <c r="J289" s="1012"/>
      <c r="K289" s="790">
        <v>20.277777777777779</v>
      </c>
      <c r="L289" s="790">
        <v>25</v>
      </c>
      <c r="M289" s="790">
        <v>16.666666666666668</v>
      </c>
    </row>
    <row r="290" spans="1:13" ht="21" customHeight="1" outlineLevel="1">
      <c r="A290" s="1013"/>
      <c r="B290" s="1014" t="s">
        <v>100</v>
      </c>
      <c r="C290" s="931">
        <v>1</v>
      </c>
      <c r="D290" s="856">
        <v>10</v>
      </c>
      <c r="E290" s="856">
        <v>10</v>
      </c>
      <c r="F290" s="856">
        <v>10</v>
      </c>
      <c r="G290" s="856">
        <v>15</v>
      </c>
      <c r="H290" s="856">
        <v>10</v>
      </c>
      <c r="I290" s="856">
        <v>10</v>
      </c>
      <c r="J290" s="1015"/>
      <c r="K290" s="856">
        <v>10.833333333333334</v>
      </c>
      <c r="L290" s="856">
        <v>15</v>
      </c>
      <c r="M290" s="856">
        <v>10</v>
      </c>
    </row>
    <row r="291" spans="1:13" ht="21" customHeight="1" outlineLevel="1">
      <c r="A291" s="567">
        <v>43384</v>
      </c>
      <c r="B291" s="1008" t="s">
        <v>261</v>
      </c>
      <c r="C291" s="1009">
        <v>1</v>
      </c>
      <c r="D291" s="783">
        <v>30</v>
      </c>
      <c r="E291" s="783">
        <v>30</v>
      </c>
      <c r="F291" s="783">
        <v>30</v>
      </c>
      <c r="G291" s="783">
        <v>30</v>
      </c>
      <c r="H291" s="783">
        <v>30</v>
      </c>
      <c r="I291" s="783">
        <v>30</v>
      </c>
      <c r="J291" s="1010"/>
      <c r="K291" s="783">
        <v>30</v>
      </c>
      <c r="L291" s="783">
        <v>30</v>
      </c>
      <c r="M291" s="783">
        <v>30</v>
      </c>
    </row>
    <row r="292" spans="1:13" ht="21" customHeight="1" outlineLevel="1">
      <c r="A292" s="1011"/>
      <c r="B292" s="538" t="s">
        <v>25</v>
      </c>
      <c r="C292" s="542">
        <v>1</v>
      </c>
      <c r="D292" s="790">
        <v>20</v>
      </c>
      <c r="E292" s="790">
        <v>20</v>
      </c>
      <c r="F292" s="790">
        <v>20</v>
      </c>
      <c r="G292" s="790">
        <v>25</v>
      </c>
      <c r="H292" s="790">
        <v>20</v>
      </c>
      <c r="I292" s="790">
        <v>20</v>
      </c>
      <c r="J292" s="1012"/>
      <c r="K292" s="790">
        <v>20.833333333333332</v>
      </c>
      <c r="L292" s="790">
        <v>25</v>
      </c>
      <c r="M292" s="790">
        <v>20</v>
      </c>
    </row>
    <row r="293" spans="1:13" ht="21" customHeight="1" outlineLevel="1">
      <c r="A293" s="1013"/>
      <c r="B293" s="1014" t="s">
        <v>100</v>
      </c>
      <c r="C293" s="931">
        <v>1</v>
      </c>
      <c r="D293" s="856">
        <v>10</v>
      </c>
      <c r="E293" s="856">
        <v>10</v>
      </c>
      <c r="F293" s="856">
        <v>10</v>
      </c>
      <c r="G293" s="856">
        <v>15</v>
      </c>
      <c r="H293" s="856">
        <v>10</v>
      </c>
      <c r="I293" s="856">
        <v>10</v>
      </c>
      <c r="J293" s="1015"/>
      <c r="K293" s="856">
        <v>10.833333333333334</v>
      </c>
      <c r="L293" s="856">
        <v>15</v>
      </c>
      <c r="M293" s="856">
        <v>10</v>
      </c>
    </row>
    <row r="294" spans="1:13" ht="21" customHeight="1" outlineLevel="1">
      <c r="A294" s="567">
        <v>43383</v>
      </c>
      <c r="B294" s="1008" t="s">
        <v>261</v>
      </c>
      <c r="C294" s="1009">
        <v>1</v>
      </c>
      <c r="D294" s="783">
        <v>30</v>
      </c>
      <c r="E294" s="783">
        <v>30</v>
      </c>
      <c r="F294" s="783">
        <v>30</v>
      </c>
      <c r="G294" s="783">
        <v>30</v>
      </c>
      <c r="H294" s="783">
        <v>30</v>
      </c>
      <c r="I294" s="783">
        <v>30</v>
      </c>
      <c r="J294" s="1010"/>
      <c r="K294" s="783">
        <v>30</v>
      </c>
      <c r="L294" s="783">
        <v>30</v>
      </c>
      <c r="M294" s="783">
        <v>30</v>
      </c>
    </row>
    <row r="295" spans="1:13" ht="21" customHeight="1" outlineLevel="1">
      <c r="A295" s="1011"/>
      <c r="B295" s="538" t="s">
        <v>25</v>
      </c>
      <c r="C295" s="542">
        <v>1</v>
      </c>
      <c r="D295" s="790">
        <v>20</v>
      </c>
      <c r="E295" s="790">
        <v>20</v>
      </c>
      <c r="F295" s="790">
        <v>20</v>
      </c>
      <c r="G295" s="790">
        <v>25</v>
      </c>
      <c r="H295" s="790">
        <v>20</v>
      </c>
      <c r="I295" s="790">
        <v>20</v>
      </c>
      <c r="J295" s="1012"/>
      <c r="K295" s="790">
        <v>20.833333333333332</v>
      </c>
      <c r="L295" s="790">
        <v>25</v>
      </c>
      <c r="M295" s="790">
        <v>20</v>
      </c>
    </row>
    <row r="296" spans="1:13" ht="21" customHeight="1" outlineLevel="1">
      <c r="A296" s="1013"/>
      <c r="B296" s="1014" t="s">
        <v>100</v>
      </c>
      <c r="C296" s="931">
        <v>1</v>
      </c>
      <c r="D296" s="856">
        <v>10</v>
      </c>
      <c r="E296" s="856">
        <v>10</v>
      </c>
      <c r="F296" s="856">
        <v>10</v>
      </c>
      <c r="G296" s="856">
        <v>15</v>
      </c>
      <c r="H296" s="856">
        <v>10</v>
      </c>
      <c r="I296" s="856">
        <v>10</v>
      </c>
      <c r="J296" s="1015"/>
      <c r="K296" s="856">
        <v>10.833333333333334</v>
      </c>
      <c r="L296" s="856">
        <v>15</v>
      </c>
      <c r="M296" s="856">
        <v>10</v>
      </c>
    </row>
    <row r="297" spans="1:13" ht="21" customHeight="1" outlineLevel="1">
      <c r="A297" s="567">
        <v>43382</v>
      </c>
      <c r="B297" s="1008" t="s">
        <v>261</v>
      </c>
      <c r="C297" s="1009">
        <v>1</v>
      </c>
      <c r="D297" s="783">
        <v>30</v>
      </c>
      <c r="E297" s="783">
        <v>30</v>
      </c>
      <c r="F297" s="783">
        <v>30</v>
      </c>
      <c r="G297" s="783">
        <v>30</v>
      </c>
      <c r="H297" s="783">
        <v>30</v>
      </c>
      <c r="I297" s="783">
        <v>30</v>
      </c>
      <c r="J297" s="1010"/>
      <c r="K297" s="783">
        <v>30</v>
      </c>
      <c r="L297" s="783">
        <v>30</v>
      </c>
      <c r="M297" s="783">
        <v>30</v>
      </c>
    </row>
    <row r="298" spans="1:13" ht="21" customHeight="1" outlineLevel="1">
      <c r="A298" s="1011"/>
      <c r="B298" s="538" t="s">
        <v>25</v>
      </c>
      <c r="C298" s="542">
        <v>1</v>
      </c>
      <c r="D298" s="790">
        <v>20</v>
      </c>
      <c r="E298" s="790">
        <v>20</v>
      </c>
      <c r="F298" s="790">
        <v>20</v>
      </c>
      <c r="G298" s="790">
        <v>25</v>
      </c>
      <c r="H298" s="790">
        <v>20</v>
      </c>
      <c r="I298" s="790">
        <v>20</v>
      </c>
      <c r="J298" s="1012"/>
      <c r="K298" s="790">
        <v>20.833333333333332</v>
      </c>
      <c r="L298" s="790">
        <v>25</v>
      </c>
      <c r="M298" s="790">
        <v>20</v>
      </c>
    </row>
    <row r="299" spans="1:13" ht="21" customHeight="1" outlineLevel="1">
      <c r="A299" s="1013"/>
      <c r="B299" s="1014" t="s">
        <v>100</v>
      </c>
      <c r="C299" s="931">
        <v>1</v>
      </c>
      <c r="D299" s="856">
        <v>10</v>
      </c>
      <c r="E299" s="856">
        <v>10</v>
      </c>
      <c r="F299" s="856">
        <v>10</v>
      </c>
      <c r="G299" s="856">
        <v>15</v>
      </c>
      <c r="H299" s="856">
        <v>10</v>
      </c>
      <c r="I299" s="856">
        <v>10</v>
      </c>
      <c r="J299" s="1015"/>
      <c r="K299" s="856">
        <v>10.833333333333334</v>
      </c>
      <c r="L299" s="856">
        <v>15</v>
      </c>
      <c r="M299" s="856">
        <v>10</v>
      </c>
    </row>
    <row r="300" spans="1:13" ht="21" customHeight="1" outlineLevel="1">
      <c r="A300" s="567">
        <v>43381</v>
      </c>
      <c r="B300" s="1008" t="s">
        <v>261</v>
      </c>
      <c r="C300" s="1009">
        <v>1</v>
      </c>
      <c r="D300" s="783">
        <v>30</v>
      </c>
      <c r="E300" s="783">
        <v>30</v>
      </c>
      <c r="F300" s="783">
        <v>30</v>
      </c>
      <c r="G300" s="783">
        <v>30</v>
      </c>
      <c r="H300" s="783">
        <v>30</v>
      </c>
      <c r="I300" s="783">
        <v>30</v>
      </c>
      <c r="J300" s="1010"/>
      <c r="K300" s="783">
        <v>30</v>
      </c>
      <c r="L300" s="783">
        <v>30</v>
      </c>
      <c r="M300" s="783">
        <v>30</v>
      </c>
    </row>
    <row r="301" spans="1:13" ht="21" customHeight="1" outlineLevel="1">
      <c r="A301" s="1011"/>
      <c r="B301" s="538" t="s">
        <v>25</v>
      </c>
      <c r="C301" s="542">
        <v>1</v>
      </c>
      <c r="D301" s="790">
        <v>20</v>
      </c>
      <c r="E301" s="790">
        <v>20</v>
      </c>
      <c r="F301" s="790">
        <v>20</v>
      </c>
      <c r="G301" s="790">
        <v>25</v>
      </c>
      <c r="H301" s="790">
        <v>20</v>
      </c>
      <c r="I301" s="790">
        <v>20</v>
      </c>
      <c r="J301" s="1012"/>
      <c r="K301" s="790">
        <v>20.833333333333332</v>
      </c>
      <c r="L301" s="790">
        <v>25</v>
      </c>
      <c r="M301" s="790">
        <v>20</v>
      </c>
    </row>
    <row r="302" spans="1:13" ht="21" customHeight="1" outlineLevel="1">
      <c r="A302" s="1013"/>
      <c r="B302" s="1014" t="s">
        <v>100</v>
      </c>
      <c r="C302" s="931">
        <v>1</v>
      </c>
      <c r="D302" s="856">
        <v>10</v>
      </c>
      <c r="E302" s="856">
        <v>10</v>
      </c>
      <c r="F302" s="856">
        <v>10</v>
      </c>
      <c r="G302" s="856">
        <v>15</v>
      </c>
      <c r="H302" s="856">
        <v>10</v>
      </c>
      <c r="I302" s="856">
        <v>10</v>
      </c>
      <c r="J302" s="1015"/>
      <c r="K302" s="856">
        <v>10.833333333333334</v>
      </c>
      <c r="L302" s="856">
        <v>15</v>
      </c>
      <c r="M302" s="856">
        <v>10</v>
      </c>
    </row>
    <row r="303" spans="1:13" ht="21" customHeight="1" outlineLevel="1">
      <c r="A303" s="567">
        <v>43379</v>
      </c>
      <c r="B303" s="1008" t="s">
        <v>261</v>
      </c>
      <c r="C303" s="1009">
        <v>1</v>
      </c>
      <c r="D303" s="783">
        <v>30</v>
      </c>
      <c r="E303" s="783">
        <v>30</v>
      </c>
      <c r="F303" s="783">
        <v>30</v>
      </c>
      <c r="G303" s="783">
        <v>30</v>
      </c>
      <c r="H303" s="783">
        <v>30</v>
      </c>
      <c r="I303" s="783">
        <v>30</v>
      </c>
      <c r="J303" s="1010"/>
      <c r="K303" s="783">
        <v>30</v>
      </c>
      <c r="L303" s="783">
        <v>30</v>
      </c>
      <c r="M303" s="783">
        <v>30</v>
      </c>
    </row>
    <row r="304" spans="1:13" ht="21" customHeight="1" outlineLevel="1">
      <c r="A304" s="1011"/>
      <c r="B304" s="538" t="s">
        <v>25</v>
      </c>
      <c r="C304" s="542">
        <v>1</v>
      </c>
      <c r="D304" s="790">
        <v>20</v>
      </c>
      <c r="E304" s="790">
        <v>20</v>
      </c>
      <c r="F304" s="790">
        <v>20</v>
      </c>
      <c r="G304" s="790">
        <v>25</v>
      </c>
      <c r="H304" s="790">
        <v>20</v>
      </c>
      <c r="I304" s="790">
        <v>20</v>
      </c>
      <c r="J304" s="1012"/>
      <c r="K304" s="790">
        <v>20.833333333333332</v>
      </c>
      <c r="L304" s="790">
        <v>25</v>
      </c>
      <c r="M304" s="790">
        <v>20</v>
      </c>
    </row>
    <row r="305" spans="1:13" ht="21" customHeight="1" outlineLevel="1">
      <c r="A305" s="1013"/>
      <c r="B305" s="1014" t="s">
        <v>100</v>
      </c>
      <c r="C305" s="931">
        <v>1</v>
      </c>
      <c r="D305" s="856">
        <v>10</v>
      </c>
      <c r="E305" s="856">
        <v>10</v>
      </c>
      <c r="F305" s="856">
        <v>10</v>
      </c>
      <c r="G305" s="856">
        <v>15</v>
      </c>
      <c r="H305" s="856">
        <v>10</v>
      </c>
      <c r="I305" s="856">
        <v>10</v>
      </c>
      <c r="J305" s="1015"/>
      <c r="K305" s="856">
        <v>10.833333333333334</v>
      </c>
      <c r="L305" s="856">
        <v>15</v>
      </c>
      <c r="M305" s="856">
        <v>10</v>
      </c>
    </row>
    <row r="306" spans="1:13" ht="21" customHeight="1" outlineLevel="1">
      <c r="A306" s="567">
        <f>A303-1</f>
        <v>43378</v>
      </c>
      <c r="B306" s="1008" t="s">
        <v>261</v>
      </c>
      <c r="C306" s="1009">
        <v>1</v>
      </c>
      <c r="D306" s="783">
        <v>30</v>
      </c>
      <c r="E306" s="783">
        <v>30</v>
      </c>
      <c r="F306" s="783">
        <v>30</v>
      </c>
      <c r="G306" s="783">
        <v>30</v>
      </c>
      <c r="H306" s="783">
        <v>30</v>
      </c>
      <c r="I306" s="783">
        <v>30</v>
      </c>
      <c r="J306" s="1010"/>
      <c r="K306" s="783">
        <v>30</v>
      </c>
      <c r="L306" s="783">
        <v>30</v>
      </c>
      <c r="M306" s="783">
        <v>30</v>
      </c>
    </row>
    <row r="307" spans="1:13" ht="21" customHeight="1" outlineLevel="1">
      <c r="A307" s="1011"/>
      <c r="B307" s="538" t="s">
        <v>25</v>
      </c>
      <c r="C307" s="542">
        <v>1</v>
      </c>
      <c r="D307" s="790">
        <v>20</v>
      </c>
      <c r="E307" s="790">
        <v>20</v>
      </c>
      <c r="F307" s="790">
        <v>20</v>
      </c>
      <c r="G307" s="790">
        <v>25</v>
      </c>
      <c r="H307" s="790">
        <v>20</v>
      </c>
      <c r="I307" s="790">
        <v>20</v>
      </c>
      <c r="J307" s="1012"/>
      <c r="K307" s="790">
        <v>20.833333333333332</v>
      </c>
      <c r="L307" s="790">
        <v>25</v>
      </c>
      <c r="M307" s="790">
        <v>20</v>
      </c>
    </row>
    <row r="308" spans="1:13" ht="21" customHeight="1" outlineLevel="1">
      <c r="A308" s="1013"/>
      <c r="B308" s="1014" t="s">
        <v>100</v>
      </c>
      <c r="C308" s="931">
        <v>1</v>
      </c>
      <c r="D308" s="856">
        <v>10</v>
      </c>
      <c r="E308" s="856">
        <v>10</v>
      </c>
      <c r="F308" s="856">
        <v>10</v>
      </c>
      <c r="G308" s="856">
        <v>15</v>
      </c>
      <c r="H308" s="856">
        <v>10</v>
      </c>
      <c r="I308" s="856">
        <v>10</v>
      </c>
      <c r="J308" s="1015"/>
      <c r="K308" s="856">
        <v>10.833333333333334</v>
      </c>
      <c r="L308" s="856">
        <v>15</v>
      </c>
      <c r="M308" s="856">
        <v>10</v>
      </c>
    </row>
    <row r="309" spans="1:13" ht="21" customHeight="1" outlineLevel="1">
      <c r="A309" s="567">
        <v>43377.532970416665</v>
      </c>
      <c r="B309" s="1008" t="s">
        <v>261</v>
      </c>
      <c r="C309" s="1009">
        <v>1</v>
      </c>
      <c r="D309" s="783">
        <v>30</v>
      </c>
      <c r="E309" s="783">
        <v>30</v>
      </c>
      <c r="F309" s="783">
        <v>30</v>
      </c>
      <c r="G309" s="783">
        <v>30</v>
      </c>
      <c r="H309" s="783">
        <v>30</v>
      </c>
      <c r="I309" s="783">
        <v>30</v>
      </c>
      <c r="J309" s="1010"/>
      <c r="K309" s="783">
        <f t="shared" ref="K309:K326" si="3">AVERAGE(D309,E309,F309,G309,H309,I309)</f>
        <v>30</v>
      </c>
      <c r="L309" s="783">
        <f t="shared" ref="L309:L326" si="4">MAX(D309,E309,F309,G309,H309,I309)</f>
        <v>30</v>
      </c>
      <c r="M309" s="783">
        <f t="shared" ref="M309:M326" si="5">MIN(D309,E309,F309,G309,H309,I309)</f>
        <v>30</v>
      </c>
    </row>
    <row r="310" spans="1:13" ht="21" customHeight="1" outlineLevel="1">
      <c r="A310" s="1011"/>
      <c r="B310" s="538" t="s">
        <v>25</v>
      </c>
      <c r="C310" s="542">
        <v>1</v>
      </c>
      <c r="D310" s="790">
        <v>20</v>
      </c>
      <c r="E310" s="790">
        <v>20</v>
      </c>
      <c r="F310" s="790">
        <v>20</v>
      </c>
      <c r="G310" s="790">
        <v>25</v>
      </c>
      <c r="H310" s="790">
        <v>20</v>
      </c>
      <c r="I310" s="790">
        <v>20</v>
      </c>
      <c r="J310" s="1012"/>
      <c r="K310" s="790">
        <f t="shared" si="3"/>
        <v>20.833333333333332</v>
      </c>
      <c r="L310" s="790">
        <f t="shared" si="4"/>
        <v>25</v>
      </c>
      <c r="M310" s="790">
        <f t="shared" si="5"/>
        <v>20</v>
      </c>
    </row>
    <row r="311" spans="1:13" ht="21" customHeight="1" outlineLevel="1">
      <c r="A311" s="1011"/>
      <c r="B311" s="1014" t="s">
        <v>100</v>
      </c>
      <c r="C311" s="931">
        <v>1</v>
      </c>
      <c r="D311" s="856">
        <v>10</v>
      </c>
      <c r="E311" s="856">
        <v>10</v>
      </c>
      <c r="F311" s="856">
        <v>10</v>
      </c>
      <c r="G311" s="856">
        <v>15</v>
      </c>
      <c r="H311" s="856">
        <v>10</v>
      </c>
      <c r="I311" s="856">
        <v>10</v>
      </c>
      <c r="J311" s="1015"/>
      <c r="K311" s="856">
        <f t="shared" si="3"/>
        <v>10.833333333333334</v>
      </c>
      <c r="L311" s="856">
        <f t="shared" si="4"/>
        <v>15</v>
      </c>
      <c r="M311" s="856">
        <f t="shared" si="5"/>
        <v>10</v>
      </c>
    </row>
    <row r="312" spans="1:13" ht="21" customHeight="1" outlineLevel="1">
      <c r="A312" s="567" t="s">
        <v>190</v>
      </c>
      <c r="B312" s="1008" t="s">
        <v>261</v>
      </c>
      <c r="C312" s="1009">
        <v>1</v>
      </c>
      <c r="D312" s="783">
        <v>30</v>
      </c>
      <c r="E312" s="783">
        <v>30</v>
      </c>
      <c r="F312" s="783">
        <v>30</v>
      </c>
      <c r="G312" s="783">
        <v>30</v>
      </c>
      <c r="H312" s="783">
        <v>30</v>
      </c>
      <c r="I312" s="783">
        <v>30</v>
      </c>
      <c r="J312" s="1010"/>
      <c r="K312" s="783">
        <f t="shared" si="3"/>
        <v>30</v>
      </c>
      <c r="L312" s="783">
        <f t="shared" si="4"/>
        <v>30</v>
      </c>
      <c r="M312" s="783">
        <f t="shared" si="5"/>
        <v>30</v>
      </c>
    </row>
    <row r="313" spans="1:13" ht="21" customHeight="1" outlineLevel="1">
      <c r="A313" s="1011"/>
      <c r="B313" s="538" t="s">
        <v>25</v>
      </c>
      <c r="C313" s="542">
        <v>1</v>
      </c>
      <c r="D313" s="790">
        <v>20</v>
      </c>
      <c r="E313" s="790">
        <v>20</v>
      </c>
      <c r="F313" s="790">
        <v>20</v>
      </c>
      <c r="G313" s="790">
        <v>25</v>
      </c>
      <c r="H313" s="790">
        <v>20</v>
      </c>
      <c r="I313" s="790">
        <v>20</v>
      </c>
      <c r="J313" s="1012"/>
      <c r="K313" s="790">
        <f t="shared" si="3"/>
        <v>20.833333333333332</v>
      </c>
      <c r="L313" s="790">
        <f t="shared" si="4"/>
        <v>25</v>
      </c>
      <c r="M313" s="790">
        <f t="shared" si="5"/>
        <v>20</v>
      </c>
    </row>
    <row r="314" spans="1:13" ht="21" customHeight="1" outlineLevel="1">
      <c r="A314" s="1011"/>
      <c r="B314" s="1014" t="s">
        <v>100</v>
      </c>
      <c r="C314" s="931">
        <v>1</v>
      </c>
      <c r="D314" s="856">
        <v>10</v>
      </c>
      <c r="E314" s="856">
        <v>10</v>
      </c>
      <c r="F314" s="856">
        <v>10</v>
      </c>
      <c r="G314" s="856">
        <v>15</v>
      </c>
      <c r="H314" s="856">
        <v>10</v>
      </c>
      <c r="I314" s="856">
        <v>10</v>
      </c>
      <c r="J314" s="1015"/>
      <c r="K314" s="856">
        <f t="shared" si="3"/>
        <v>10.833333333333334</v>
      </c>
      <c r="L314" s="856">
        <f t="shared" si="4"/>
        <v>15</v>
      </c>
      <c r="M314" s="856">
        <f t="shared" si="5"/>
        <v>10</v>
      </c>
    </row>
    <row r="315" spans="1:13" ht="21" customHeight="1" outlineLevel="1">
      <c r="A315" s="567" t="s">
        <v>191</v>
      </c>
      <c r="B315" s="1008" t="s">
        <v>261</v>
      </c>
      <c r="C315" s="1009">
        <v>1</v>
      </c>
      <c r="D315" s="783">
        <v>30</v>
      </c>
      <c r="E315" s="783">
        <v>30</v>
      </c>
      <c r="F315" s="783">
        <v>30</v>
      </c>
      <c r="G315" s="783">
        <v>30</v>
      </c>
      <c r="H315" s="783">
        <v>30</v>
      </c>
      <c r="I315" s="783">
        <v>30</v>
      </c>
      <c r="J315" s="1010"/>
      <c r="K315" s="783">
        <f t="shared" si="3"/>
        <v>30</v>
      </c>
      <c r="L315" s="783">
        <f t="shared" si="4"/>
        <v>30</v>
      </c>
      <c r="M315" s="783">
        <f t="shared" si="5"/>
        <v>30</v>
      </c>
    </row>
    <row r="316" spans="1:13" ht="21" customHeight="1" outlineLevel="1">
      <c r="A316" s="1011"/>
      <c r="B316" s="538" t="s">
        <v>25</v>
      </c>
      <c r="C316" s="542">
        <v>1</v>
      </c>
      <c r="D316" s="790">
        <v>20</v>
      </c>
      <c r="E316" s="790">
        <v>20</v>
      </c>
      <c r="F316" s="790">
        <v>20</v>
      </c>
      <c r="G316" s="790">
        <v>25</v>
      </c>
      <c r="H316" s="790">
        <v>20</v>
      </c>
      <c r="I316" s="790">
        <v>20</v>
      </c>
      <c r="J316" s="1012"/>
      <c r="K316" s="790">
        <f t="shared" si="3"/>
        <v>20.833333333333332</v>
      </c>
      <c r="L316" s="790">
        <f t="shared" si="4"/>
        <v>25</v>
      </c>
      <c r="M316" s="790">
        <f t="shared" si="5"/>
        <v>20</v>
      </c>
    </row>
    <row r="317" spans="1:13" ht="21" customHeight="1" outlineLevel="1">
      <c r="A317" s="1011"/>
      <c r="B317" s="1014" t="s">
        <v>100</v>
      </c>
      <c r="C317" s="931">
        <v>1</v>
      </c>
      <c r="D317" s="856">
        <v>10</v>
      </c>
      <c r="E317" s="856">
        <v>10</v>
      </c>
      <c r="F317" s="856">
        <v>10</v>
      </c>
      <c r="G317" s="856">
        <v>15</v>
      </c>
      <c r="H317" s="856">
        <v>10</v>
      </c>
      <c r="I317" s="856">
        <v>10</v>
      </c>
      <c r="J317" s="1015"/>
      <c r="K317" s="856">
        <f t="shared" si="3"/>
        <v>10.833333333333334</v>
      </c>
      <c r="L317" s="856">
        <f t="shared" si="4"/>
        <v>15</v>
      </c>
      <c r="M317" s="856">
        <f t="shared" si="5"/>
        <v>10</v>
      </c>
    </row>
    <row r="318" spans="1:13" ht="21" customHeight="1" outlineLevel="1">
      <c r="A318" s="567" t="s">
        <v>181</v>
      </c>
      <c r="B318" s="1008" t="s">
        <v>261</v>
      </c>
      <c r="C318" s="1009">
        <v>1</v>
      </c>
      <c r="D318" s="783">
        <v>30</v>
      </c>
      <c r="E318" s="783">
        <v>30</v>
      </c>
      <c r="F318" s="783">
        <v>30</v>
      </c>
      <c r="G318" s="783">
        <v>30</v>
      </c>
      <c r="H318" s="783">
        <v>30</v>
      </c>
      <c r="I318" s="783">
        <v>30</v>
      </c>
      <c r="J318" s="1010"/>
      <c r="K318" s="783">
        <f t="shared" si="3"/>
        <v>30</v>
      </c>
      <c r="L318" s="783">
        <f t="shared" si="4"/>
        <v>30</v>
      </c>
      <c r="M318" s="783">
        <f t="shared" si="5"/>
        <v>30</v>
      </c>
    </row>
    <row r="319" spans="1:13" ht="21" customHeight="1" outlineLevel="1">
      <c r="A319" s="1011"/>
      <c r="B319" s="538" t="s">
        <v>25</v>
      </c>
      <c r="C319" s="542">
        <v>1</v>
      </c>
      <c r="D319" s="790">
        <v>20</v>
      </c>
      <c r="E319" s="790">
        <v>20</v>
      </c>
      <c r="F319" s="790">
        <v>20</v>
      </c>
      <c r="G319" s="790">
        <v>25</v>
      </c>
      <c r="H319" s="790">
        <v>20</v>
      </c>
      <c r="I319" s="790">
        <v>20</v>
      </c>
      <c r="J319" s="1012"/>
      <c r="K319" s="790">
        <f t="shared" si="3"/>
        <v>20.833333333333332</v>
      </c>
      <c r="L319" s="790">
        <f t="shared" si="4"/>
        <v>25</v>
      </c>
      <c r="M319" s="790">
        <f t="shared" si="5"/>
        <v>20</v>
      </c>
    </row>
    <row r="320" spans="1:13" ht="21" customHeight="1" outlineLevel="1">
      <c r="A320" s="1011"/>
      <c r="B320" s="1014" t="s">
        <v>100</v>
      </c>
      <c r="C320" s="931">
        <v>1</v>
      </c>
      <c r="D320" s="856">
        <v>10</v>
      </c>
      <c r="E320" s="856">
        <v>10</v>
      </c>
      <c r="F320" s="856">
        <v>10</v>
      </c>
      <c r="G320" s="856">
        <v>15</v>
      </c>
      <c r="H320" s="856">
        <v>10</v>
      </c>
      <c r="I320" s="856">
        <v>10</v>
      </c>
      <c r="J320" s="1015"/>
      <c r="K320" s="856">
        <f t="shared" si="3"/>
        <v>10.833333333333334</v>
      </c>
      <c r="L320" s="856">
        <f t="shared" si="4"/>
        <v>15</v>
      </c>
      <c r="M320" s="856">
        <f t="shared" si="5"/>
        <v>10</v>
      </c>
    </row>
    <row r="321" spans="1:13" ht="21" customHeight="1" outlineLevel="1">
      <c r="A321" s="567" t="s">
        <v>182</v>
      </c>
      <c r="B321" s="1008" t="s">
        <v>261</v>
      </c>
      <c r="C321" s="1009">
        <v>1</v>
      </c>
      <c r="D321" s="783">
        <v>30</v>
      </c>
      <c r="E321" s="783">
        <v>30</v>
      </c>
      <c r="F321" s="783">
        <v>30</v>
      </c>
      <c r="G321" s="783">
        <v>30</v>
      </c>
      <c r="H321" s="783">
        <v>30</v>
      </c>
      <c r="I321" s="783">
        <v>30</v>
      </c>
      <c r="J321" s="1010"/>
      <c r="K321" s="783">
        <f t="shared" si="3"/>
        <v>30</v>
      </c>
      <c r="L321" s="783">
        <f t="shared" si="4"/>
        <v>30</v>
      </c>
      <c r="M321" s="783">
        <f t="shared" si="5"/>
        <v>30</v>
      </c>
    </row>
    <row r="322" spans="1:13" ht="21" customHeight="1" outlineLevel="1">
      <c r="A322" s="1011"/>
      <c r="B322" s="538" t="s">
        <v>25</v>
      </c>
      <c r="C322" s="542">
        <v>1</v>
      </c>
      <c r="D322" s="790">
        <v>20</v>
      </c>
      <c r="E322" s="790">
        <v>20</v>
      </c>
      <c r="F322" s="790">
        <v>20</v>
      </c>
      <c r="G322" s="790">
        <v>25</v>
      </c>
      <c r="H322" s="790">
        <v>20</v>
      </c>
      <c r="I322" s="790">
        <v>20</v>
      </c>
      <c r="J322" s="1012"/>
      <c r="K322" s="790">
        <f t="shared" si="3"/>
        <v>20.833333333333332</v>
      </c>
      <c r="L322" s="790">
        <f t="shared" si="4"/>
        <v>25</v>
      </c>
      <c r="M322" s="790">
        <f t="shared" si="5"/>
        <v>20</v>
      </c>
    </row>
    <row r="323" spans="1:13" ht="21" customHeight="1" outlineLevel="1">
      <c r="A323" s="1011"/>
      <c r="B323" s="1014" t="s">
        <v>100</v>
      </c>
      <c r="C323" s="931">
        <v>1</v>
      </c>
      <c r="D323" s="856">
        <v>10</v>
      </c>
      <c r="E323" s="856">
        <v>10</v>
      </c>
      <c r="F323" s="856">
        <v>10</v>
      </c>
      <c r="G323" s="856">
        <v>15</v>
      </c>
      <c r="H323" s="856">
        <v>10</v>
      </c>
      <c r="I323" s="856">
        <v>10</v>
      </c>
      <c r="J323" s="1015"/>
      <c r="K323" s="856">
        <f t="shared" si="3"/>
        <v>10.833333333333334</v>
      </c>
      <c r="L323" s="856">
        <f t="shared" si="4"/>
        <v>15</v>
      </c>
      <c r="M323" s="856">
        <f t="shared" si="5"/>
        <v>10</v>
      </c>
    </row>
    <row r="324" spans="1:13" ht="21" customHeight="1" outlineLevel="1">
      <c r="A324" s="567" t="s">
        <v>179</v>
      </c>
      <c r="B324" s="1008" t="s">
        <v>261</v>
      </c>
      <c r="C324" s="1009">
        <v>1</v>
      </c>
      <c r="D324" s="783">
        <v>30</v>
      </c>
      <c r="E324" s="783">
        <v>30</v>
      </c>
      <c r="F324" s="783">
        <v>30</v>
      </c>
      <c r="G324" s="783">
        <v>30</v>
      </c>
      <c r="H324" s="783">
        <v>30</v>
      </c>
      <c r="I324" s="783">
        <v>30</v>
      </c>
      <c r="J324" s="1010"/>
      <c r="K324" s="783">
        <f t="shared" si="3"/>
        <v>30</v>
      </c>
      <c r="L324" s="783">
        <f t="shared" si="4"/>
        <v>30</v>
      </c>
      <c r="M324" s="783">
        <f t="shared" si="5"/>
        <v>30</v>
      </c>
    </row>
    <row r="325" spans="1:13" ht="21" customHeight="1" outlineLevel="1">
      <c r="A325" s="1011"/>
      <c r="B325" s="538" t="s">
        <v>25</v>
      </c>
      <c r="C325" s="542">
        <v>1</v>
      </c>
      <c r="D325" s="790">
        <v>20</v>
      </c>
      <c r="E325" s="790">
        <v>20</v>
      </c>
      <c r="F325" s="790">
        <v>20</v>
      </c>
      <c r="G325" s="790">
        <v>25</v>
      </c>
      <c r="H325" s="790">
        <v>20</v>
      </c>
      <c r="I325" s="790">
        <v>20</v>
      </c>
      <c r="J325" s="1012"/>
      <c r="K325" s="790">
        <f t="shared" si="3"/>
        <v>20.833333333333332</v>
      </c>
      <c r="L325" s="790">
        <f t="shared" si="4"/>
        <v>25</v>
      </c>
      <c r="M325" s="790">
        <f t="shared" si="5"/>
        <v>20</v>
      </c>
    </row>
    <row r="326" spans="1:13" ht="21" customHeight="1" outlineLevel="1">
      <c r="A326" s="1011"/>
      <c r="B326" s="1014" t="s">
        <v>100</v>
      </c>
      <c r="C326" s="931">
        <v>1</v>
      </c>
      <c r="D326" s="856">
        <v>10</v>
      </c>
      <c r="E326" s="856">
        <v>10</v>
      </c>
      <c r="F326" s="856">
        <v>10</v>
      </c>
      <c r="G326" s="856">
        <v>15</v>
      </c>
      <c r="H326" s="856">
        <v>10</v>
      </c>
      <c r="I326" s="856">
        <v>10</v>
      </c>
      <c r="J326" s="1015"/>
      <c r="K326" s="856">
        <f t="shared" si="3"/>
        <v>10.833333333333334</v>
      </c>
      <c r="L326" s="856">
        <f t="shared" si="4"/>
        <v>15</v>
      </c>
      <c r="M326" s="856">
        <f t="shared" si="5"/>
        <v>10</v>
      </c>
    </row>
    <row r="327" spans="1:13">
      <c r="A327" s="543"/>
      <c r="B327" s="544"/>
      <c r="C327" s="544"/>
      <c r="D327" s="190"/>
      <c r="E327" s="190"/>
      <c r="F327" s="194"/>
      <c r="G327" s="190"/>
      <c r="H327" s="190"/>
      <c r="I327" s="190"/>
      <c r="J327" s="194"/>
      <c r="K327" s="540"/>
      <c r="L327" s="190"/>
      <c r="M327" s="190"/>
    </row>
    <row r="328" spans="1:13">
      <c r="A328" s="543"/>
      <c r="B328" s="544"/>
      <c r="C328" s="544"/>
      <c r="D328" s="190"/>
      <c r="E328" s="190"/>
      <c r="F328" s="194"/>
      <c r="G328" s="190"/>
      <c r="H328" s="190"/>
      <c r="I328" s="190"/>
      <c r="J328" s="194"/>
      <c r="K328" s="540"/>
      <c r="L328" s="190"/>
      <c r="M328" s="190"/>
    </row>
    <row r="329" spans="1:13">
      <c r="A329" s="543"/>
      <c r="B329" s="544"/>
      <c r="C329" s="544"/>
      <c r="D329" s="190"/>
      <c r="E329" s="190"/>
      <c r="F329" s="194"/>
      <c r="G329" s="190"/>
      <c r="H329" s="190"/>
      <c r="I329" s="190"/>
      <c r="J329" s="194"/>
      <c r="K329" s="540"/>
      <c r="L329" s="190"/>
      <c r="M329" s="190"/>
    </row>
    <row r="330" spans="1:13">
      <c r="A330" s="543"/>
      <c r="B330" s="544"/>
      <c r="C330" s="544"/>
      <c r="D330" s="190"/>
      <c r="E330" s="190"/>
      <c r="F330" s="194"/>
      <c r="G330" s="190"/>
      <c r="H330" s="190"/>
      <c r="I330" s="190"/>
      <c r="J330" s="194"/>
      <c r="K330" s="540"/>
      <c r="L330" s="190"/>
      <c r="M330" s="190"/>
    </row>
    <row r="331" spans="1:13">
      <c r="A331" s="543"/>
      <c r="B331" s="544"/>
      <c r="C331" s="544"/>
      <c r="D331" s="190"/>
      <c r="E331" s="190"/>
      <c r="F331" s="194"/>
      <c r="G331" s="190"/>
      <c r="H331" s="190"/>
      <c r="I331" s="190"/>
      <c r="J331" s="194"/>
      <c r="K331" s="540"/>
      <c r="L331" s="190"/>
      <c r="M331" s="190"/>
    </row>
    <row r="332" spans="1:13">
      <c r="A332" s="543"/>
      <c r="B332" s="544"/>
      <c r="C332" s="544"/>
      <c r="D332" s="190"/>
      <c r="E332" s="190"/>
      <c r="F332" s="194"/>
      <c r="G332" s="190"/>
      <c r="H332" s="190"/>
      <c r="I332" s="190"/>
      <c r="J332" s="194"/>
      <c r="K332" s="540"/>
      <c r="L332" s="190"/>
      <c r="M332" s="190"/>
    </row>
    <row r="333" spans="1:13">
      <c r="A333" s="543"/>
      <c r="B333" s="544"/>
      <c r="C333" s="544"/>
      <c r="D333" s="190"/>
      <c r="E333" s="190"/>
      <c r="F333" s="194"/>
      <c r="G333" s="190"/>
      <c r="H333" s="190"/>
      <c r="I333" s="190"/>
      <c r="J333" s="194"/>
      <c r="K333" s="540"/>
      <c r="L333" s="190"/>
      <c r="M333" s="190"/>
    </row>
    <row r="334" spans="1:13">
      <c r="A334" s="543"/>
      <c r="B334" s="544"/>
      <c r="C334" s="544"/>
      <c r="D334" s="190"/>
      <c r="E334" s="190"/>
      <c r="F334" s="194"/>
      <c r="G334" s="190"/>
      <c r="H334" s="190"/>
      <c r="I334" s="190"/>
      <c r="J334" s="194"/>
      <c r="K334" s="540"/>
      <c r="L334" s="190"/>
      <c r="M334" s="190"/>
    </row>
    <row r="335" spans="1:13">
      <c r="A335" s="543"/>
      <c r="B335" s="544"/>
      <c r="C335" s="544"/>
      <c r="D335" s="190"/>
      <c r="E335" s="190"/>
      <c r="F335" s="194"/>
      <c r="G335" s="190"/>
      <c r="H335" s="190"/>
      <c r="I335" s="190"/>
      <c r="J335" s="194"/>
      <c r="K335" s="540"/>
      <c r="L335" s="190"/>
      <c r="M335" s="190"/>
    </row>
    <row r="336" spans="1:13">
      <c r="A336" s="543"/>
      <c r="B336" s="544"/>
      <c r="C336" s="544"/>
      <c r="D336" s="190"/>
      <c r="E336" s="190"/>
      <c r="F336" s="194"/>
      <c r="G336" s="190"/>
      <c r="H336" s="190"/>
      <c r="I336" s="190"/>
      <c r="J336" s="194"/>
      <c r="K336" s="540"/>
      <c r="L336" s="190"/>
      <c r="M336" s="190"/>
    </row>
    <row r="337" spans="1:13" ht="15.75" customHeight="1">
      <c r="A337" s="543"/>
      <c r="B337" s="544"/>
      <c r="C337" s="544"/>
      <c r="D337" s="190"/>
      <c r="E337" s="190"/>
      <c r="F337" s="194"/>
      <c r="G337" s="190"/>
      <c r="H337" s="190"/>
      <c r="I337" s="190"/>
      <c r="J337" s="194"/>
      <c r="K337" s="540"/>
      <c r="L337" s="190"/>
      <c r="M337" s="190"/>
    </row>
    <row r="338" spans="1:13" ht="15.75" customHeight="1">
      <c r="A338" s="543"/>
      <c r="B338" s="544"/>
      <c r="C338" s="544"/>
      <c r="D338" s="190"/>
      <c r="E338" s="190"/>
      <c r="F338" s="194"/>
      <c r="G338" s="190"/>
      <c r="H338" s="190"/>
      <c r="I338" s="190"/>
      <c r="J338" s="194"/>
      <c r="K338" s="540"/>
      <c r="L338" s="190"/>
      <c r="M338" s="190"/>
    </row>
    <row r="339" spans="1:13" ht="15.75" customHeight="1">
      <c r="A339" s="543"/>
      <c r="B339" s="544"/>
      <c r="C339" s="544"/>
      <c r="D339" s="190"/>
      <c r="E339" s="190"/>
      <c r="F339" s="194"/>
      <c r="G339" s="190"/>
      <c r="H339" s="190"/>
      <c r="I339" s="190"/>
      <c r="J339" s="194"/>
      <c r="K339" s="540"/>
      <c r="L339" s="190"/>
      <c r="M339" s="190"/>
    </row>
    <row r="340" spans="1:13" ht="15.75" customHeight="1">
      <c r="A340" s="543"/>
      <c r="B340" s="544"/>
      <c r="C340" s="544"/>
      <c r="D340" s="190"/>
      <c r="E340" s="190"/>
      <c r="F340" s="194"/>
      <c r="G340" s="190"/>
      <c r="H340" s="190"/>
      <c r="I340" s="190"/>
      <c r="J340" s="194"/>
      <c r="K340" s="540"/>
      <c r="L340" s="190"/>
      <c r="M340" s="190"/>
    </row>
    <row r="341" spans="1:13" ht="15.75" customHeight="1">
      <c r="A341" s="543"/>
      <c r="B341" s="544"/>
      <c r="C341" s="544"/>
      <c r="D341" s="190"/>
      <c r="E341" s="190"/>
      <c r="F341" s="194"/>
      <c r="G341" s="190"/>
      <c r="H341" s="190"/>
      <c r="I341" s="190"/>
      <c r="J341" s="194"/>
      <c r="K341" s="540"/>
      <c r="L341" s="190"/>
      <c r="M341" s="190"/>
    </row>
    <row r="342" spans="1:13" ht="15.75" customHeight="1">
      <c r="A342" s="543"/>
      <c r="B342" s="544"/>
      <c r="C342" s="544"/>
      <c r="D342" s="190"/>
      <c r="E342" s="190"/>
      <c r="F342" s="194"/>
      <c r="G342" s="190"/>
      <c r="H342" s="190"/>
      <c r="I342" s="190"/>
      <c r="J342" s="194"/>
      <c r="K342" s="540"/>
      <c r="L342" s="190"/>
      <c r="M342" s="190"/>
    </row>
    <row r="343" spans="1:13" ht="15.75" customHeight="1">
      <c r="A343" s="543"/>
      <c r="B343" s="544"/>
      <c r="C343" s="544"/>
      <c r="D343" s="190"/>
      <c r="E343" s="190"/>
      <c r="F343" s="194"/>
      <c r="G343" s="190"/>
      <c r="H343" s="190"/>
      <c r="I343" s="190"/>
      <c r="J343" s="194"/>
      <c r="K343" s="540"/>
      <c r="L343" s="190"/>
      <c r="M343" s="190"/>
    </row>
    <row r="344" spans="1:13" ht="15.75" customHeight="1">
      <c r="A344" s="543"/>
      <c r="B344" s="544"/>
      <c r="C344" s="544"/>
      <c r="D344" s="190"/>
      <c r="E344" s="190"/>
      <c r="F344" s="194"/>
      <c r="G344" s="190"/>
      <c r="H344" s="190"/>
      <c r="I344" s="190"/>
      <c r="J344" s="194"/>
      <c r="K344" s="540"/>
      <c r="L344" s="190"/>
      <c r="M344" s="190"/>
    </row>
    <row r="345" spans="1:13" ht="15.75" customHeight="1">
      <c r="A345" s="543"/>
      <c r="B345" s="544"/>
      <c r="C345" s="544"/>
      <c r="D345" s="190"/>
      <c r="E345" s="190"/>
      <c r="F345" s="194"/>
      <c r="G345" s="190"/>
      <c r="H345" s="190"/>
      <c r="I345" s="190"/>
      <c r="J345" s="194"/>
      <c r="K345" s="540"/>
      <c r="L345" s="190"/>
      <c r="M345" s="190"/>
    </row>
    <row r="346" spans="1:13" ht="15.75" customHeight="1">
      <c r="A346" s="543"/>
      <c r="B346" s="544"/>
      <c r="C346" s="544"/>
      <c r="D346" s="190"/>
      <c r="E346" s="190"/>
      <c r="F346" s="194"/>
      <c r="G346" s="190"/>
      <c r="H346" s="190"/>
      <c r="I346" s="190"/>
      <c r="J346" s="194"/>
      <c r="K346" s="540"/>
      <c r="L346" s="190"/>
      <c r="M346" s="190"/>
    </row>
    <row r="347" spans="1:13" ht="15.75" customHeight="1">
      <c r="A347" s="543"/>
      <c r="B347" s="544"/>
      <c r="C347" s="544"/>
      <c r="D347" s="190"/>
      <c r="E347" s="190"/>
      <c r="F347" s="194"/>
      <c r="G347" s="190"/>
      <c r="H347" s="190"/>
      <c r="I347" s="190"/>
      <c r="J347" s="194"/>
      <c r="K347" s="540"/>
      <c r="L347" s="190"/>
      <c r="M347" s="190"/>
    </row>
    <row r="348" spans="1:13" ht="15.75" customHeight="1">
      <c r="A348" s="543"/>
      <c r="B348" s="544"/>
      <c r="C348" s="544"/>
      <c r="D348" s="190"/>
      <c r="E348" s="190"/>
      <c r="F348" s="194"/>
      <c r="G348" s="190"/>
      <c r="H348" s="190"/>
      <c r="I348" s="190"/>
      <c r="J348" s="194"/>
      <c r="K348" s="540"/>
      <c r="L348" s="190"/>
      <c r="M348" s="190"/>
    </row>
    <row r="349" spans="1:13" ht="15.75" customHeight="1">
      <c r="A349" s="543"/>
      <c r="B349" s="544"/>
      <c r="C349" s="544"/>
      <c r="D349" s="190"/>
      <c r="E349" s="190"/>
      <c r="F349" s="194"/>
      <c r="G349" s="190"/>
      <c r="H349" s="190"/>
      <c r="I349" s="190"/>
      <c r="J349" s="194"/>
      <c r="K349" s="540"/>
      <c r="L349" s="190"/>
      <c r="M349" s="190"/>
    </row>
    <row r="350" spans="1:13" ht="15.75" customHeight="1">
      <c r="A350" s="543"/>
      <c r="B350" s="544"/>
      <c r="C350" s="544"/>
      <c r="D350" s="190"/>
      <c r="E350" s="190"/>
      <c r="F350" s="194"/>
      <c r="G350" s="190"/>
      <c r="H350" s="190"/>
      <c r="I350" s="190"/>
      <c r="J350" s="194"/>
      <c r="K350" s="540"/>
      <c r="L350" s="190"/>
      <c r="M350" s="190"/>
    </row>
    <row r="351" spans="1:13" ht="15.75" customHeight="1">
      <c r="A351" s="543"/>
      <c r="B351" s="544"/>
      <c r="C351" s="544"/>
      <c r="D351" s="190"/>
      <c r="E351" s="190"/>
      <c r="F351" s="194"/>
      <c r="G351" s="190"/>
      <c r="H351" s="190"/>
      <c r="I351" s="190"/>
      <c r="J351" s="194"/>
      <c r="K351" s="540"/>
      <c r="L351" s="190"/>
      <c r="M351" s="190"/>
    </row>
    <row r="352" spans="1:13" ht="15.75" customHeight="1">
      <c r="A352" s="543"/>
      <c r="B352" s="544"/>
      <c r="C352" s="544"/>
      <c r="D352" s="190"/>
      <c r="E352" s="190"/>
      <c r="F352" s="194"/>
      <c r="G352" s="190"/>
      <c r="H352" s="190"/>
      <c r="I352" s="190"/>
      <c r="J352" s="194"/>
      <c r="K352" s="540"/>
      <c r="L352" s="190"/>
      <c r="M352" s="190"/>
    </row>
    <row r="353" spans="1:13" ht="15.75" customHeight="1">
      <c r="A353" s="543"/>
      <c r="B353" s="544"/>
      <c r="C353" s="544"/>
      <c r="D353" s="190"/>
      <c r="E353" s="190"/>
      <c r="F353" s="194"/>
      <c r="G353" s="190"/>
      <c r="H353" s="190"/>
      <c r="I353" s="190"/>
      <c r="J353" s="194"/>
      <c r="K353" s="540"/>
      <c r="L353" s="190"/>
      <c r="M353" s="190"/>
    </row>
    <row r="354" spans="1:13" ht="15.75" customHeight="1">
      <c r="A354" s="543"/>
      <c r="B354" s="544"/>
      <c r="C354" s="544"/>
      <c r="D354" s="190"/>
      <c r="E354" s="190"/>
      <c r="F354" s="194"/>
      <c r="G354" s="190"/>
      <c r="H354" s="190"/>
      <c r="I354" s="190"/>
      <c r="J354" s="194"/>
      <c r="K354" s="540"/>
      <c r="L354" s="190"/>
      <c r="M354" s="190"/>
    </row>
    <row r="355" spans="1:13" ht="15.75" customHeight="1">
      <c r="A355" s="543"/>
      <c r="B355" s="544"/>
      <c r="C355" s="544"/>
      <c r="D355" s="190"/>
      <c r="E355" s="190"/>
      <c r="F355" s="194"/>
      <c r="G355" s="190"/>
      <c r="H355" s="190"/>
      <c r="I355" s="190"/>
      <c r="J355" s="194"/>
      <c r="K355" s="540"/>
      <c r="L355" s="190"/>
      <c r="M355" s="190"/>
    </row>
    <row r="356" spans="1:13" ht="15.75" customHeight="1">
      <c r="A356" s="543"/>
      <c r="B356" s="544"/>
      <c r="C356" s="544"/>
      <c r="D356" s="190"/>
      <c r="E356" s="190"/>
      <c r="F356" s="194"/>
      <c r="G356" s="190"/>
      <c r="H356" s="190"/>
      <c r="I356" s="190"/>
      <c r="J356" s="194"/>
      <c r="K356" s="540"/>
      <c r="L356" s="190"/>
      <c r="M356" s="190"/>
    </row>
    <row r="357" spans="1:13" ht="15.75" customHeight="1">
      <c r="A357" s="543"/>
      <c r="B357" s="544"/>
      <c r="C357" s="544"/>
      <c r="D357" s="190"/>
      <c r="E357" s="190"/>
      <c r="F357" s="194"/>
      <c r="G357" s="190"/>
      <c r="H357" s="190"/>
      <c r="I357" s="190"/>
      <c r="J357" s="194"/>
      <c r="K357" s="540"/>
      <c r="L357" s="190"/>
      <c r="M357" s="190"/>
    </row>
    <row r="358" spans="1:13" ht="15.75" customHeight="1">
      <c r="A358" s="543"/>
      <c r="B358" s="544"/>
      <c r="C358" s="544"/>
      <c r="D358" s="190"/>
      <c r="E358" s="190"/>
      <c r="F358" s="194"/>
      <c r="G358" s="190"/>
      <c r="H358" s="190"/>
      <c r="I358" s="190"/>
      <c r="J358" s="194"/>
      <c r="K358" s="540"/>
      <c r="L358" s="190"/>
      <c r="M358" s="190"/>
    </row>
    <row r="359" spans="1:13" ht="15.75" customHeight="1">
      <c r="A359" s="543"/>
      <c r="B359" s="544"/>
      <c r="C359" s="544"/>
      <c r="D359" s="190"/>
      <c r="E359" s="190"/>
      <c r="F359" s="194"/>
      <c r="G359" s="190"/>
      <c r="H359" s="190"/>
      <c r="I359" s="190"/>
      <c r="J359" s="194"/>
      <c r="K359" s="540"/>
      <c r="L359" s="190"/>
      <c r="M359" s="190"/>
    </row>
    <row r="360" spans="1:13" ht="15.75" customHeight="1">
      <c r="A360" s="543"/>
      <c r="B360" s="544"/>
      <c r="C360" s="544"/>
      <c r="D360" s="190"/>
      <c r="E360" s="190"/>
      <c r="F360" s="194"/>
      <c r="G360" s="190"/>
      <c r="H360" s="190"/>
      <c r="I360" s="190"/>
      <c r="J360" s="194"/>
      <c r="K360" s="540"/>
      <c r="L360" s="190"/>
      <c r="M360" s="190"/>
    </row>
    <row r="361" spans="1:13" ht="15.75" customHeight="1">
      <c r="A361" s="543"/>
      <c r="B361" s="544"/>
      <c r="C361" s="544"/>
      <c r="D361" s="190"/>
      <c r="E361" s="190"/>
      <c r="F361" s="194"/>
      <c r="G361" s="190"/>
      <c r="H361" s="190"/>
      <c r="I361" s="190"/>
      <c r="J361" s="194"/>
      <c r="K361" s="540"/>
      <c r="L361" s="190"/>
      <c r="M361" s="190"/>
    </row>
    <row r="362" spans="1:13" ht="15.75" customHeight="1">
      <c r="A362" s="543"/>
      <c r="B362" s="544"/>
      <c r="C362" s="544"/>
      <c r="D362" s="190"/>
      <c r="E362" s="190"/>
      <c r="F362" s="194"/>
      <c r="G362" s="190"/>
      <c r="H362" s="190"/>
      <c r="I362" s="190"/>
      <c r="J362" s="194"/>
      <c r="K362" s="540"/>
      <c r="L362" s="190"/>
      <c r="M362" s="190"/>
    </row>
    <row r="363" spans="1:13" ht="15.75" customHeight="1">
      <c r="A363" s="543"/>
      <c r="B363" s="544"/>
      <c r="C363" s="544"/>
      <c r="D363" s="190"/>
      <c r="E363" s="190"/>
      <c r="F363" s="194"/>
      <c r="G363" s="190"/>
      <c r="H363" s="190"/>
      <c r="I363" s="190"/>
      <c r="J363" s="194"/>
      <c r="K363" s="540"/>
      <c r="L363" s="190"/>
      <c r="M363" s="190"/>
    </row>
    <row r="364" spans="1:13" ht="15.75" customHeight="1">
      <c r="A364" s="543"/>
      <c r="B364" s="544"/>
      <c r="C364" s="544"/>
      <c r="D364" s="190"/>
      <c r="E364" s="190"/>
      <c r="F364" s="194"/>
      <c r="G364" s="190"/>
      <c r="H364" s="190"/>
      <c r="I364" s="190"/>
      <c r="J364" s="194"/>
      <c r="K364" s="540"/>
      <c r="L364" s="190"/>
      <c r="M364" s="190"/>
    </row>
    <row r="365" spans="1:13" ht="15.75" customHeight="1">
      <c r="A365" s="543"/>
      <c r="B365" s="544"/>
      <c r="C365" s="544"/>
      <c r="D365" s="190"/>
      <c r="E365" s="190"/>
      <c r="F365" s="194"/>
      <c r="G365" s="190"/>
      <c r="H365" s="190"/>
      <c r="I365" s="190"/>
      <c r="J365" s="194"/>
      <c r="K365" s="540"/>
      <c r="L365" s="190"/>
      <c r="M365" s="190"/>
    </row>
    <row r="366" spans="1:13" ht="15.75" customHeight="1">
      <c r="A366" s="543"/>
      <c r="B366" s="544"/>
      <c r="C366" s="544"/>
      <c r="D366" s="190"/>
      <c r="E366" s="190"/>
      <c r="F366" s="194"/>
      <c r="G366" s="190"/>
      <c r="H366" s="190"/>
      <c r="I366" s="190"/>
      <c r="J366" s="194"/>
      <c r="K366" s="540"/>
      <c r="L366" s="190"/>
      <c r="M366" s="190"/>
    </row>
    <row r="367" spans="1:13" ht="15.75" customHeight="1">
      <c r="A367" s="543"/>
      <c r="B367" s="544"/>
      <c r="C367" s="544"/>
      <c r="D367" s="190"/>
      <c r="E367" s="190"/>
      <c r="F367" s="194"/>
      <c r="G367" s="190"/>
      <c r="H367" s="190"/>
      <c r="I367" s="190"/>
      <c r="J367" s="194"/>
      <c r="K367" s="540"/>
      <c r="L367" s="190"/>
      <c r="M367" s="190"/>
    </row>
    <row r="368" spans="1:13" ht="15.75" customHeight="1">
      <c r="A368" s="543"/>
      <c r="B368" s="544"/>
      <c r="C368" s="544"/>
      <c r="D368" s="190"/>
      <c r="E368" s="190"/>
      <c r="F368" s="194"/>
      <c r="G368" s="190"/>
      <c r="H368" s="190"/>
      <c r="I368" s="190"/>
      <c r="J368" s="194"/>
      <c r="K368" s="540"/>
      <c r="L368" s="190"/>
      <c r="M368" s="190"/>
    </row>
    <row r="369" spans="1:13" ht="15.75" customHeight="1">
      <c r="A369" s="543"/>
      <c r="B369" s="544"/>
      <c r="C369" s="544"/>
      <c r="D369" s="190"/>
      <c r="E369" s="190"/>
      <c r="F369" s="194"/>
      <c r="G369" s="190"/>
      <c r="H369" s="190"/>
      <c r="I369" s="190"/>
      <c r="J369" s="194"/>
      <c r="K369" s="540"/>
      <c r="L369" s="190"/>
      <c r="M369" s="190"/>
    </row>
    <row r="370" spans="1:13" ht="15.75" customHeight="1">
      <c r="A370" s="543"/>
      <c r="B370" s="544"/>
      <c r="C370" s="544"/>
      <c r="D370" s="190"/>
      <c r="E370" s="190"/>
      <c r="F370" s="194"/>
      <c r="G370" s="190"/>
      <c r="H370" s="190"/>
      <c r="I370" s="190"/>
      <c r="J370" s="194"/>
      <c r="K370" s="540"/>
      <c r="L370" s="190"/>
      <c r="M370" s="190"/>
    </row>
    <row r="371" spans="1:13" ht="15.75" customHeight="1">
      <c r="A371" s="543"/>
      <c r="B371" s="544"/>
      <c r="C371" s="544"/>
      <c r="D371" s="190"/>
      <c r="E371" s="190"/>
      <c r="F371" s="194"/>
      <c r="G371" s="190"/>
      <c r="H371" s="190"/>
      <c r="I371" s="190"/>
      <c r="J371" s="194"/>
      <c r="K371" s="540"/>
      <c r="L371" s="190"/>
      <c r="M371" s="190"/>
    </row>
    <row r="372" spans="1:13" ht="15.75" customHeight="1">
      <c r="A372" s="543"/>
      <c r="B372" s="544"/>
      <c r="C372" s="544"/>
      <c r="D372" s="190"/>
      <c r="E372" s="190"/>
      <c r="F372" s="194"/>
      <c r="G372" s="190"/>
      <c r="H372" s="190"/>
      <c r="I372" s="190"/>
      <c r="J372" s="194"/>
      <c r="K372" s="540"/>
      <c r="L372" s="190"/>
      <c r="M372" s="190"/>
    </row>
    <row r="373" spans="1:13" ht="15.75" customHeight="1">
      <c r="A373" s="543"/>
      <c r="B373" s="544"/>
      <c r="C373" s="544"/>
      <c r="D373" s="190"/>
      <c r="E373" s="190"/>
      <c r="F373" s="194"/>
      <c r="G373" s="190"/>
      <c r="H373" s="190"/>
      <c r="I373" s="190"/>
      <c r="J373" s="194"/>
      <c r="K373" s="540"/>
      <c r="L373" s="190"/>
      <c r="M373" s="190"/>
    </row>
    <row r="374" spans="1:13" ht="15.75" customHeight="1">
      <c r="A374" s="543"/>
      <c r="B374" s="544"/>
      <c r="C374" s="544"/>
      <c r="D374" s="190"/>
      <c r="E374" s="190"/>
      <c r="F374" s="194"/>
      <c r="G374" s="190"/>
      <c r="H374" s="190"/>
      <c r="I374" s="190"/>
      <c r="J374" s="194"/>
      <c r="K374" s="540"/>
      <c r="L374" s="190"/>
      <c r="M374" s="190"/>
    </row>
    <row r="375" spans="1:13" ht="15.75" customHeight="1">
      <c r="A375" s="543"/>
      <c r="B375" s="544"/>
      <c r="C375" s="544"/>
      <c r="D375" s="190"/>
      <c r="E375" s="190"/>
      <c r="F375" s="194"/>
      <c r="G375" s="190"/>
      <c r="H375" s="190"/>
      <c r="I375" s="190"/>
      <c r="J375" s="194"/>
      <c r="K375" s="540"/>
      <c r="L375" s="190"/>
      <c r="M375" s="190"/>
    </row>
    <row r="376" spans="1:13" ht="15.75" customHeight="1">
      <c r="A376" s="543"/>
      <c r="B376" s="544"/>
      <c r="C376" s="544"/>
      <c r="D376" s="190"/>
      <c r="E376" s="190"/>
      <c r="F376" s="194"/>
      <c r="G376" s="190"/>
      <c r="H376" s="190"/>
      <c r="I376" s="190"/>
      <c r="J376" s="194"/>
      <c r="K376" s="540"/>
      <c r="L376" s="190"/>
      <c r="M376" s="190"/>
    </row>
    <row r="377" spans="1:13" ht="15.75" customHeight="1">
      <c r="A377" s="543"/>
      <c r="B377" s="544"/>
      <c r="C377" s="544"/>
      <c r="D377" s="190"/>
      <c r="E377" s="190"/>
      <c r="F377" s="194"/>
      <c r="G377" s="190"/>
      <c r="H377" s="190"/>
      <c r="I377" s="190"/>
      <c r="J377" s="194"/>
      <c r="K377" s="540"/>
      <c r="L377" s="190"/>
      <c r="M377" s="190"/>
    </row>
    <row r="378" spans="1:13" ht="15.75" customHeight="1">
      <c r="A378" s="543"/>
      <c r="B378" s="544"/>
      <c r="C378" s="544"/>
      <c r="D378" s="190"/>
      <c r="E378" s="190"/>
      <c r="F378" s="194"/>
      <c r="G378" s="190"/>
      <c r="H378" s="190"/>
      <c r="I378" s="190"/>
      <c r="J378" s="194"/>
      <c r="K378" s="540"/>
      <c r="L378" s="190"/>
      <c r="M378" s="190"/>
    </row>
    <row r="379" spans="1:13" ht="15.75" customHeight="1">
      <c r="A379" s="543"/>
      <c r="B379" s="544"/>
      <c r="C379" s="544"/>
      <c r="D379" s="190"/>
      <c r="E379" s="190"/>
      <c r="F379" s="194"/>
      <c r="G379" s="190"/>
      <c r="H379" s="190"/>
      <c r="I379" s="190"/>
      <c r="J379" s="194"/>
      <c r="K379" s="540"/>
      <c r="L379" s="190"/>
      <c r="M379" s="190"/>
    </row>
    <row r="380" spans="1:13" ht="15.75" customHeight="1">
      <c r="A380" s="543"/>
      <c r="B380" s="544"/>
      <c r="C380" s="544"/>
      <c r="D380" s="190"/>
      <c r="E380" s="190"/>
      <c r="F380" s="194"/>
      <c r="G380" s="190"/>
      <c r="H380" s="190"/>
      <c r="I380" s="190"/>
      <c r="J380" s="194"/>
      <c r="K380" s="540"/>
      <c r="L380" s="190"/>
      <c r="M380" s="190"/>
    </row>
    <row r="381" spans="1:13" ht="15.75" customHeight="1">
      <c r="A381" s="543"/>
      <c r="B381" s="544"/>
      <c r="C381" s="544"/>
      <c r="D381" s="190"/>
      <c r="E381" s="190"/>
      <c r="F381" s="194"/>
      <c r="G381" s="190"/>
      <c r="H381" s="190"/>
      <c r="I381" s="190"/>
      <c r="J381" s="194"/>
      <c r="K381" s="540"/>
      <c r="L381" s="190"/>
      <c r="M381" s="190"/>
    </row>
    <row r="382" spans="1:13" ht="15.75" customHeight="1">
      <c r="A382" s="543"/>
      <c r="B382" s="544"/>
      <c r="C382" s="544"/>
      <c r="D382" s="190"/>
      <c r="E382" s="190"/>
      <c r="F382" s="194"/>
      <c r="G382" s="190"/>
      <c r="H382" s="190"/>
      <c r="I382" s="190"/>
      <c r="J382" s="194"/>
      <c r="K382" s="540"/>
      <c r="L382" s="190"/>
      <c r="M382" s="190"/>
    </row>
    <row r="383" spans="1:13" ht="15.75" customHeight="1">
      <c r="A383" s="543"/>
      <c r="B383" s="544"/>
      <c r="C383" s="544"/>
      <c r="D383" s="190"/>
      <c r="E383" s="190"/>
      <c r="F383" s="194"/>
      <c r="G383" s="190"/>
      <c r="H383" s="190"/>
      <c r="I383" s="190"/>
      <c r="J383" s="194"/>
      <c r="K383" s="540"/>
      <c r="L383" s="190"/>
      <c r="M383" s="190"/>
    </row>
    <row r="384" spans="1:13" ht="15.75" customHeight="1">
      <c r="A384" s="543"/>
      <c r="B384" s="544"/>
      <c r="C384" s="544"/>
      <c r="D384" s="190"/>
      <c r="E384" s="190"/>
      <c r="F384" s="194"/>
      <c r="G384" s="190"/>
      <c r="H384" s="190"/>
      <c r="I384" s="190"/>
      <c r="J384" s="194"/>
      <c r="K384" s="540"/>
      <c r="L384" s="190"/>
      <c r="M384" s="190"/>
    </row>
    <row r="385" spans="1:13" ht="15.75" customHeight="1">
      <c r="A385" s="543"/>
      <c r="B385" s="544"/>
      <c r="C385" s="544"/>
      <c r="D385" s="190"/>
      <c r="E385" s="190"/>
      <c r="F385" s="194"/>
      <c r="G385" s="190"/>
      <c r="H385" s="190"/>
      <c r="I385" s="190"/>
      <c r="J385" s="194"/>
      <c r="K385" s="540"/>
      <c r="L385" s="190"/>
      <c r="M385" s="190"/>
    </row>
    <row r="386" spans="1:13" ht="15.75" customHeight="1">
      <c r="A386" s="543"/>
      <c r="B386" s="544"/>
      <c r="C386" s="544"/>
      <c r="D386" s="190"/>
      <c r="E386" s="190"/>
      <c r="F386" s="194"/>
      <c r="G386" s="190"/>
      <c r="H386" s="190"/>
      <c r="I386" s="190"/>
      <c r="J386" s="194"/>
      <c r="K386" s="540"/>
      <c r="L386" s="190"/>
      <c r="M386" s="190"/>
    </row>
    <row r="387" spans="1:13" ht="15.75" customHeight="1">
      <c r="A387" s="543"/>
      <c r="B387" s="544"/>
      <c r="C387" s="544"/>
      <c r="D387" s="190"/>
      <c r="E387" s="190"/>
      <c r="F387" s="194"/>
      <c r="G387" s="190"/>
      <c r="H387" s="190"/>
      <c r="I387" s="190"/>
      <c r="J387" s="194"/>
      <c r="K387" s="540"/>
      <c r="L387" s="190"/>
      <c r="M387" s="190"/>
    </row>
    <row r="388" spans="1:13" ht="15.75" customHeight="1">
      <c r="A388" s="543"/>
      <c r="B388" s="544"/>
      <c r="C388" s="544"/>
      <c r="D388" s="190"/>
      <c r="E388" s="190"/>
      <c r="F388" s="194"/>
      <c r="G388" s="190"/>
      <c r="H388" s="190"/>
      <c r="I388" s="190"/>
      <c r="J388" s="194"/>
      <c r="K388" s="540"/>
      <c r="L388" s="190"/>
      <c r="M388" s="190"/>
    </row>
    <row r="389" spans="1:13" ht="15.75" customHeight="1">
      <c r="A389" s="543"/>
      <c r="B389" s="544"/>
      <c r="C389" s="544"/>
      <c r="D389" s="190"/>
      <c r="E389" s="190"/>
      <c r="F389" s="194"/>
      <c r="G389" s="190"/>
      <c r="H389" s="190"/>
      <c r="I389" s="190"/>
      <c r="J389" s="194"/>
      <c r="K389" s="540"/>
      <c r="L389" s="190"/>
      <c r="M389" s="190"/>
    </row>
    <row r="390" spans="1:13" ht="15.75" customHeight="1">
      <c r="A390" s="543"/>
      <c r="B390" s="544"/>
      <c r="C390" s="544"/>
      <c r="D390" s="190"/>
      <c r="E390" s="190"/>
      <c r="F390" s="194"/>
      <c r="G390" s="190"/>
      <c r="H390" s="190"/>
      <c r="I390" s="190"/>
      <c r="J390" s="194"/>
      <c r="K390" s="540"/>
      <c r="L390" s="190"/>
      <c r="M390" s="190"/>
    </row>
    <row r="391" spans="1:13" ht="15.75" customHeight="1">
      <c r="A391" s="543"/>
      <c r="B391" s="544"/>
      <c r="C391" s="544"/>
      <c r="D391" s="190"/>
      <c r="E391" s="190"/>
      <c r="F391" s="194"/>
      <c r="G391" s="190"/>
      <c r="H391" s="190"/>
      <c r="I391" s="190"/>
      <c r="J391" s="194"/>
      <c r="K391" s="540"/>
      <c r="L391" s="190"/>
      <c r="M391" s="190"/>
    </row>
    <row r="392" spans="1:13" ht="15.75" customHeight="1">
      <c r="A392" s="543"/>
      <c r="B392" s="544"/>
      <c r="C392" s="544"/>
      <c r="D392" s="190"/>
      <c r="E392" s="190"/>
      <c r="F392" s="194"/>
      <c r="G392" s="190"/>
      <c r="H392" s="190"/>
      <c r="I392" s="190"/>
      <c r="J392" s="194"/>
      <c r="K392" s="540"/>
      <c r="L392" s="190"/>
      <c r="M392" s="190"/>
    </row>
    <row r="393" spans="1:13" ht="15.75" customHeight="1">
      <c r="A393" s="543"/>
      <c r="B393" s="544"/>
      <c r="C393" s="544"/>
      <c r="D393" s="190"/>
      <c r="E393" s="190"/>
      <c r="F393" s="194"/>
      <c r="G393" s="190"/>
      <c r="H393" s="190"/>
      <c r="I393" s="190"/>
      <c r="J393" s="194"/>
      <c r="K393" s="540"/>
      <c r="L393" s="190"/>
      <c r="M393" s="190"/>
    </row>
    <row r="394" spans="1:13" ht="15.75" customHeight="1">
      <c r="A394" s="543"/>
      <c r="B394" s="544"/>
      <c r="C394" s="544"/>
      <c r="D394" s="190"/>
      <c r="E394" s="190"/>
      <c r="F394" s="194"/>
      <c r="G394" s="190"/>
      <c r="H394" s="190"/>
      <c r="I394" s="190"/>
      <c r="J394" s="194"/>
      <c r="K394" s="540"/>
      <c r="L394" s="190"/>
      <c r="M394" s="190"/>
    </row>
    <row r="395" spans="1:13" ht="15.75" customHeight="1">
      <c r="A395" s="543"/>
      <c r="B395" s="544"/>
      <c r="C395" s="544"/>
      <c r="D395" s="190"/>
      <c r="E395" s="190"/>
      <c r="F395" s="194"/>
      <c r="G395" s="190"/>
      <c r="H395" s="190"/>
      <c r="I395" s="190"/>
      <c r="J395" s="194"/>
      <c r="K395" s="540"/>
      <c r="L395" s="190"/>
      <c r="M395" s="190"/>
    </row>
    <row r="396" spans="1:13" ht="15.75" customHeight="1">
      <c r="A396" s="543"/>
      <c r="B396" s="544"/>
      <c r="C396" s="544"/>
      <c r="D396" s="190"/>
      <c r="E396" s="190"/>
      <c r="F396" s="194"/>
      <c r="G396" s="190"/>
      <c r="H396" s="190"/>
      <c r="I396" s="190"/>
      <c r="J396" s="194"/>
      <c r="K396" s="540"/>
      <c r="L396" s="190"/>
      <c r="M396" s="190"/>
    </row>
    <row r="397" spans="1:13" ht="15.75" customHeight="1">
      <c r="A397" s="543"/>
      <c r="B397" s="544"/>
      <c r="C397" s="544"/>
      <c r="D397" s="190"/>
      <c r="E397" s="190"/>
      <c r="F397" s="194"/>
      <c r="G397" s="190"/>
      <c r="H397" s="190"/>
      <c r="I397" s="190"/>
      <c r="J397" s="194"/>
      <c r="K397" s="540"/>
      <c r="L397" s="190"/>
      <c r="M397" s="190"/>
    </row>
    <row r="398" spans="1:13" ht="15.75" customHeight="1">
      <c r="A398" s="543"/>
      <c r="B398" s="544"/>
      <c r="C398" s="544"/>
      <c r="D398" s="190"/>
      <c r="E398" s="190"/>
      <c r="F398" s="194"/>
      <c r="G398" s="190"/>
      <c r="H398" s="190"/>
      <c r="I398" s="190"/>
      <c r="J398" s="194"/>
      <c r="K398" s="540"/>
      <c r="L398" s="190"/>
      <c r="M398" s="190"/>
    </row>
    <row r="399" spans="1:13" ht="15.75" customHeight="1">
      <c r="A399" s="543"/>
      <c r="B399" s="544"/>
      <c r="C399" s="544"/>
      <c r="D399" s="190"/>
      <c r="E399" s="190"/>
      <c r="F399" s="194"/>
      <c r="G399" s="190"/>
      <c r="H399" s="190"/>
      <c r="I399" s="190"/>
      <c r="J399" s="194"/>
      <c r="K399" s="540"/>
      <c r="L399" s="190"/>
      <c r="M399" s="190"/>
    </row>
    <row r="400" spans="1:13" ht="15.75" customHeight="1">
      <c r="A400" s="543"/>
      <c r="B400" s="544"/>
      <c r="C400" s="544"/>
      <c r="D400" s="190"/>
      <c r="E400" s="190"/>
      <c r="F400" s="194"/>
      <c r="G400" s="190"/>
      <c r="H400" s="190"/>
      <c r="I400" s="190"/>
      <c r="J400" s="194"/>
      <c r="K400" s="540"/>
      <c r="L400" s="190"/>
      <c r="M400" s="190"/>
    </row>
    <row r="401" spans="1:13" ht="15.75" customHeight="1">
      <c r="A401" s="543"/>
      <c r="B401" s="544"/>
      <c r="C401" s="544"/>
      <c r="D401" s="190"/>
      <c r="E401" s="190"/>
      <c r="F401" s="194"/>
      <c r="G401" s="190"/>
      <c r="H401" s="190"/>
      <c r="I401" s="190"/>
      <c r="J401" s="194"/>
      <c r="K401" s="540"/>
      <c r="L401" s="190"/>
      <c r="M401" s="190"/>
    </row>
    <row r="402" spans="1:13" ht="15.75" customHeight="1">
      <c r="A402" s="543"/>
      <c r="B402" s="544"/>
      <c r="C402" s="544"/>
      <c r="D402" s="190"/>
      <c r="E402" s="190"/>
      <c r="F402" s="194"/>
      <c r="G402" s="190"/>
      <c r="H402" s="190"/>
      <c r="I402" s="190"/>
      <c r="J402" s="194"/>
      <c r="K402" s="540"/>
      <c r="L402" s="190"/>
      <c r="M402" s="190"/>
    </row>
    <row r="403" spans="1:13" ht="15.75" customHeight="1">
      <c r="A403" s="543"/>
      <c r="B403" s="544"/>
      <c r="C403" s="544"/>
      <c r="D403" s="190"/>
      <c r="E403" s="190"/>
      <c r="F403" s="194"/>
      <c r="G403" s="190"/>
      <c r="H403" s="190"/>
      <c r="I403" s="190"/>
      <c r="J403" s="194"/>
      <c r="K403" s="540"/>
      <c r="L403" s="190"/>
      <c r="M403" s="190"/>
    </row>
    <row r="404" spans="1:13" ht="15.75" customHeight="1">
      <c r="A404" s="543"/>
      <c r="B404" s="544"/>
      <c r="C404" s="544"/>
      <c r="D404" s="190"/>
      <c r="E404" s="190"/>
      <c r="F404" s="194"/>
      <c r="G404" s="190"/>
      <c r="H404" s="190"/>
      <c r="I404" s="190"/>
      <c r="J404" s="194"/>
      <c r="K404" s="540"/>
      <c r="L404" s="190"/>
      <c r="M404" s="190"/>
    </row>
    <row r="405" spans="1:13" ht="15.75" customHeight="1">
      <c r="A405" s="543"/>
      <c r="B405" s="544"/>
      <c r="C405" s="544"/>
      <c r="D405" s="190"/>
      <c r="E405" s="190"/>
      <c r="F405" s="194"/>
      <c r="G405" s="190"/>
      <c r="H405" s="190"/>
      <c r="I405" s="190"/>
      <c r="J405" s="194"/>
      <c r="K405" s="540"/>
      <c r="L405" s="190"/>
      <c r="M405" s="190"/>
    </row>
    <row r="406" spans="1:13" ht="15.75" customHeight="1">
      <c r="A406" s="543"/>
      <c r="B406" s="544"/>
      <c r="C406" s="544"/>
      <c r="D406" s="190"/>
      <c r="E406" s="190"/>
      <c r="F406" s="194"/>
      <c r="G406" s="190"/>
      <c r="H406" s="190"/>
      <c r="I406" s="190"/>
      <c r="J406" s="194"/>
      <c r="K406" s="540"/>
      <c r="L406" s="190"/>
      <c r="M406" s="190"/>
    </row>
    <row r="407" spans="1:13" ht="15.75" customHeight="1">
      <c r="A407" s="543"/>
      <c r="B407" s="544"/>
      <c r="C407" s="544"/>
      <c r="D407" s="190"/>
      <c r="E407" s="190"/>
      <c r="F407" s="194"/>
      <c r="G407" s="190"/>
      <c r="H407" s="190"/>
      <c r="I407" s="190"/>
      <c r="J407" s="194"/>
      <c r="K407" s="540"/>
      <c r="L407" s="190"/>
      <c r="M407" s="190"/>
    </row>
    <row r="408" spans="1:13" ht="15.75" customHeight="1">
      <c r="A408" s="543"/>
      <c r="B408" s="544"/>
      <c r="C408" s="544"/>
      <c r="D408" s="190"/>
      <c r="E408" s="190"/>
      <c r="F408" s="194"/>
      <c r="G408" s="190"/>
      <c r="H408" s="190"/>
      <c r="I408" s="190"/>
      <c r="J408" s="194"/>
      <c r="K408" s="540"/>
      <c r="L408" s="190"/>
      <c r="M408" s="190"/>
    </row>
    <row r="409" spans="1:13" ht="15.75" customHeight="1">
      <c r="A409" s="543"/>
      <c r="B409" s="544"/>
      <c r="C409" s="544"/>
      <c r="D409" s="190"/>
      <c r="E409" s="190"/>
      <c r="F409" s="194"/>
      <c r="G409" s="190"/>
      <c r="H409" s="190"/>
      <c r="I409" s="190"/>
      <c r="J409" s="194"/>
      <c r="K409" s="540"/>
      <c r="L409" s="190"/>
      <c r="M409" s="190"/>
    </row>
    <row r="410" spans="1:13" ht="15.75" customHeight="1">
      <c r="A410" s="543"/>
      <c r="B410" s="544"/>
      <c r="C410" s="544"/>
      <c r="D410" s="190"/>
      <c r="E410" s="190"/>
      <c r="F410" s="194"/>
      <c r="G410" s="190"/>
      <c r="H410" s="190"/>
      <c r="I410" s="190"/>
      <c r="J410" s="194"/>
      <c r="K410" s="540"/>
      <c r="L410" s="190"/>
      <c r="M410" s="190"/>
    </row>
    <row r="411" spans="1:13" ht="15.75" customHeight="1">
      <c r="A411" s="543"/>
      <c r="B411" s="544"/>
      <c r="C411" s="544"/>
      <c r="D411" s="190"/>
      <c r="E411" s="190"/>
      <c r="F411" s="194"/>
      <c r="G411" s="190"/>
      <c r="H411" s="190"/>
      <c r="I411" s="190"/>
      <c r="J411" s="194"/>
      <c r="K411" s="540"/>
      <c r="L411" s="190"/>
      <c r="M411" s="190"/>
    </row>
    <row r="412" spans="1:13" ht="15.75" customHeight="1">
      <c r="A412" s="543"/>
      <c r="B412" s="544"/>
      <c r="C412" s="544"/>
      <c r="D412" s="190"/>
      <c r="E412" s="190"/>
      <c r="F412" s="194"/>
      <c r="G412" s="190"/>
      <c r="H412" s="190"/>
      <c r="I412" s="190"/>
      <c r="J412" s="194"/>
      <c r="K412" s="540"/>
      <c r="L412" s="190"/>
      <c r="M412" s="190"/>
    </row>
    <row r="413" spans="1:13" ht="15.75" customHeight="1">
      <c r="A413" s="543"/>
      <c r="B413" s="544"/>
      <c r="C413" s="544"/>
      <c r="D413" s="190"/>
      <c r="E413" s="190"/>
      <c r="F413" s="194"/>
      <c r="G413" s="190"/>
      <c r="H413" s="190"/>
      <c r="I413" s="190"/>
      <c r="J413" s="194"/>
      <c r="K413" s="540"/>
      <c r="L413" s="190"/>
      <c r="M413" s="190"/>
    </row>
    <row r="414" spans="1:13" ht="15.75" customHeight="1">
      <c r="A414" s="543"/>
      <c r="B414" s="544"/>
      <c r="C414" s="544"/>
      <c r="D414" s="190"/>
      <c r="E414" s="190"/>
      <c r="F414" s="194"/>
      <c r="G414" s="190"/>
      <c r="H414" s="190"/>
      <c r="I414" s="190"/>
      <c r="J414" s="194"/>
      <c r="K414" s="540"/>
      <c r="L414" s="190"/>
      <c r="M414" s="190"/>
    </row>
    <row r="415" spans="1:13" ht="15.75" customHeight="1">
      <c r="A415" s="543"/>
      <c r="B415" s="544"/>
      <c r="C415" s="544"/>
      <c r="D415" s="190"/>
      <c r="E415" s="190"/>
      <c r="F415" s="194"/>
      <c r="G415" s="190"/>
      <c r="H415" s="190"/>
      <c r="I415" s="190"/>
      <c r="J415" s="194"/>
      <c r="K415" s="540"/>
      <c r="L415" s="190"/>
      <c r="M415" s="190"/>
    </row>
    <row r="416" spans="1:13" ht="15.75" customHeight="1">
      <c r="A416" s="543"/>
      <c r="B416" s="544"/>
      <c r="C416" s="544"/>
      <c r="D416" s="190"/>
      <c r="E416" s="190"/>
      <c r="F416" s="194"/>
      <c r="G416" s="190"/>
      <c r="H416" s="190"/>
      <c r="I416" s="190"/>
      <c r="J416" s="194"/>
      <c r="K416" s="540"/>
      <c r="L416" s="190"/>
      <c r="M416" s="190"/>
    </row>
    <row r="417" spans="1:13" ht="15.75" customHeight="1">
      <c r="A417" s="543"/>
      <c r="B417" s="544"/>
      <c r="C417" s="544"/>
      <c r="D417" s="190"/>
      <c r="E417" s="190"/>
      <c r="F417" s="194"/>
      <c r="G417" s="190"/>
      <c r="H417" s="190"/>
      <c r="I417" s="190"/>
      <c r="J417" s="194"/>
      <c r="K417" s="540"/>
      <c r="L417" s="190"/>
      <c r="M417" s="190"/>
    </row>
    <row r="418" spans="1:13" ht="15.75" customHeight="1">
      <c r="A418" s="543"/>
      <c r="B418" s="544"/>
      <c r="C418" s="544"/>
      <c r="D418" s="190"/>
      <c r="E418" s="190"/>
      <c r="F418" s="194"/>
      <c r="G418" s="190"/>
      <c r="H418" s="190"/>
      <c r="I418" s="190"/>
      <c r="J418" s="194"/>
      <c r="K418" s="540"/>
      <c r="L418" s="190"/>
      <c r="M418" s="190"/>
    </row>
    <row r="419" spans="1:13" ht="15.75" customHeight="1">
      <c r="A419" s="543"/>
      <c r="B419" s="544"/>
      <c r="C419" s="544"/>
      <c r="D419" s="190"/>
      <c r="E419" s="190"/>
      <c r="F419" s="194"/>
      <c r="G419" s="190"/>
      <c r="H419" s="190"/>
      <c r="I419" s="190"/>
      <c r="J419" s="194"/>
      <c r="K419" s="540"/>
      <c r="L419" s="190"/>
      <c r="M419" s="190"/>
    </row>
    <row r="420" spans="1:13" ht="15.75" customHeight="1">
      <c r="A420" s="543"/>
      <c r="B420" s="544"/>
      <c r="C420" s="544"/>
      <c r="D420" s="190"/>
      <c r="E420" s="190"/>
      <c r="F420" s="194"/>
      <c r="G420" s="190"/>
      <c r="H420" s="190"/>
      <c r="I420" s="190"/>
      <c r="J420" s="194"/>
      <c r="K420" s="540"/>
      <c r="L420" s="190"/>
      <c r="M420" s="190"/>
    </row>
    <row r="421" spans="1:13" ht="15.75" customHeight="1">
      <c r="A421" s="543"/>
      <c r="B421" s="544"/>
      <c r="C421" s="544"/>
      <c r="D421" s="190"/>
      <c r="E421" s="190"/>
      <c r="F421" s="194"/>
      <c r="G421" s="190"/>
      <c r="H421" s="190"/>
      <c r="I421" s="190"/>
      <c r="J421" s="194"/>
      <c r="K421" s="540"/>
      <c r="L421" s="190"/>
      <c r="M421" s="190"/>
    </row>
    <row r="422" spans="1:13" ht="15.75" customHeight="1">
      <c r="A422" s="543"/>
      <c r="B422" s="544"/>
      <c r="C422" s="544"/>
      <c r="D422" s="190"/>
      <c r="E422" s="190"/>
      <c r="F422" s="194"/>
      <c r="G422" s="190"/>
      <c r="H422" s="190"/>
      <c r="I422" s="190"/>
      <c r="J422" s="194"/>
      <c r="K422" s="540"/>
      <c r="L422" s="190"/>
      <c r="M422" s="190"/>
    </row>
    <row r="423" spans="1:13" ht="15.75" customHeight="1">
      <c r="A423" s="543"/>
      <c r="B423" s="544"/>
      <c r="C423" s="544"/>
      <c r="D423" s="190"/>
      <c r="E423" s="190"/>
      <c r="F423" s="194"/>
      <c r="G423" s="190"/>
      <c r="H423" s="190"/>
      <c r="I423" s="190"/>
      <c r="J423" s="194"/>
      <c r="K423" s="540"/>
      <c r="L423" s="190"/>
      <c r="M423" s="190"/>
    </row>
    <row r="424" spans="1:13" ht="15.75" customHeight="1">
      <c r="A424" s="543"/>
      <c r="B424" s="544"/>
      <c r="C424" s="544"/>
      <c r="D424" s="190"/>
      <c r="E424" s="190"/>
      <c r="F424" s="194"/>
      <c r="G424" s="190"/>
      <c r="H424" s="190"/>
      <c r="I424" s="190"/>
      <c r="J424" s="194"/>
      <c r="K424" s="540"/>
      <c r="L424" s="190"/>
      <c r="M424" s="190"/>
    </row>
    <row r="425" spans="1:13" ht="15.75" customHeight="1">
      <c r="A425" s="543"/>
      <c r="B425" s="544"/>
      <c r="C425" s="544"/>
      <c r="D425" s="190"/>
      <c r="E425" s="190"/>
      <c r="F425" s="194"/>
      <c r="G425" s="190"/>
      <c r="H425" s="190"/>
      <c r="I425" s="190"/>
      <c r="J425" s="194"/>
      <c r="K425" s="540"/>
      <c r="L425" s="190"/>
      <c r="M425" s="190"/>
    </row>
    <row r="426" spans="1:13" ht="15.75" customHeight="1">
      <c r="A426" s="543"/>
      <c r="B426" s="544"/>
      <c r="C426" s="544"/>
      <c r="D426" s="190"/>
      <c r="E426" s="190"/>
      <c r="F426" s="194"/>
      <c r="G426" s="190"/>
      <c r="H426" s="190"/>
      <c r="I426" s="190"/>
      <c r="J426" s="194"/>
      <c r="K426" s="540"/>
      <c r="L426" s="190"/>
      <c r="M426" s="190"/>
    </row>
    <row r="427" spans="1:13" ht="15.75" customHeight="1">
      <c r="A427" s="543"/>
      <c r="B427" s="544"/>
      <c r="C427" s="544"/>
      <c r="D427" s="190"/>
      <c r="E427" s="190"/>
      <c r="F427" s="194"/>
      <c r="G427" s="190"/>
      <c r="H427" s="190"/>
      <c r="I427" s="190"/>
      <c r="J427" s="194"/>
      <c r="K427" s="540"/>
      <c r="L427" s="190"/>
      <c r="M427" s="190"/>
    </row>
    <row r="428" spans="1:13" ht="15.75" customHeight="1">
      <c r="A428" s="543"/>
      <c r="B428" s="544"/>
      <c r="C428" s="544"/>
      <c r="D428" s="190"/>
      <c r="E428" s="190"/>
      <c r="F428" s="194"/>
      <c r="G428" s="190"/>
      <c r="H428" s="190"/>
      <c r="I428" s="190"/>
      <c r="J428" s="194"/>
      <c r="K428" s="540"/>
      <c r="L428" s="190"/>
      <c r="M428" s="190"/>
    </row>
    <row r="429" spans="1:13" ht="15.75" customHeight="1">
      <c r="A429" s="543"/>
      <c r="B429" s="544"/>
      <c r="C429" s="544"/>
      <c r="D429" s="190"/>
      <c r="E429" s="190"/>
      <c r="F429" s="194"/>
      <c r="G429" s="190"/>
      <c r="H429" s="190"/>
      <c r="I429" s="190"/>
      <c r="J429" s="194"/>
      <c r="K429" s="540"/>
      <c r="L429" s="190"/>
      <c r="M429" s="190"/>
    </row>
    <row r="430" spans="1:13" ht="15.75" customHeight="1">
      <c r="A430" s="543"/>
      <c r="B430" s="544"/>
      <c r="C430" s="544"/>
      <c r="D430" s="190"/>
      <c r="E430" s="190"/>
      <c r="F430" s="194"/>
      <c r="G430" s="190"/>
      <c r="H430" s="190"/>
      <c r="I430" s="190"/>
      <c r="J430" s="194"/>
      <c r="K430" s="540"/>
      <c r="L430" s="190"/>
      <c r="M430" s="190"/>
    </row>
    <row r="431" spans="1:13" ht="15.75" customHeight="1">
      <c r="A431" s="543"/>
      <c r="B431" s="544"/>
      <c r="C431" s="544"/>
      <c r="D431" s="190"/>
      <c r="E431" s="190"/>
      <c r="F431" s="194"/>
      <c r="G431" s="190"/>
      <c r="H431" s="190"/>
      <c r="I431" s="190"/>
      <c r="J431" s="194"/>
      <c r="K431" s="540"/>
      <c r="L431" s="190"/>
      <c r="M431" s="190"/>
    </row>
    <row r="432" spans="1:13" ht="15.75" customHeight="1">
      <c r="A432" s="543"/>
      <c r="B432" s="544"/>
      <c r="C432" s="544"/>
      <c r="D432" s="190"/>
      <c r="E432" s="190"/>
      <c r="F432" s="194"/>
      <c r="G432" s="190"/>
      <c r="H432" s="190"/>
      <c r="I432" s="190"/>
      <c r="J432" s="194"/>
      <c r="K432" s="540"/>
      <c r="L432" s="190"/>
      <c r="M432" s="190"/>
    </row>
    <row r="433" spans="1:13" ht="15.75" customHeight="1">
      <c r="A433" s="543"/>
      <c r="B433" s="544"/>
      <c r="C433" s="544"/>
      <c r="D433" s="190"/>
      <c r="E433" s="190"/>
      <c r="F433" s="194"/>
      <c r="G433" s="190"/>
      <c r="H433" s="190"/>
      <c r="I433" s="190"/>
      <c r="J433" s="194"/>
      <c r="K433" s="540"/>
      <c r="L433" s="190"/>
      <c r="M433" s="190"/>
    </row>
    <row r="434" spans="1:13" ht="15.75" customHeight="1">
      <c r="A434" s="543"/>
      <c r="B434" s="544"/>
      <c r="C434" s="544"/>
      <c r="D434" s="190"/>
      <c r="E434" s="190"/>
      <c r="F434" s="194"/>
      <c r="G434" s="190"/>
      <c r="H434" s="190"/>
      <c r="I434" s="190"/>
      <c r="J434" s="194"/>
      <c r="K434" s="540"/>
      <c r="L434" s="190"/>
      <c r="M434" s="190"/>
    </row>
    <row r="435" spans="1:13" ht="15.75" customHeight="1">
      <c r="A435" s="543"/>
      <c r="B435" s="544"/>
      <c r="C435" s="544"/>
      <c r="D435" s="190"/>
      <c r="E435" s="190"/>
      <c r="F435" s="194"/>
      <c r="G435" s="190"/>
      <c r="H435" s="190"/>
      <c r="I435" s="190"/>
      <c r="J435" s="194"/>
      <c r="K435" s="540"/>
      <c r="L435" s="190"/>
      <c r="M435" s="190"/>
    </row>
    <row r="436" spans="1:13" ht="15.75" customHeight="1">
      <c r="A436" s="543"/>
      <c r="B436" s="544"/>
      <c r="C436" s="544"/>
      <c r="D436" s="190"/>
      <c r="E436" s="190"/>
      <c r="F436" s="194"/>
      <c r="G436" s="190"/>
      <c r="H436" s="190"/>
      <c r="I436" s="190"/>
      <c r="J436" s="194"/>
      <c r="K436" s="540"/>
      <c r="L436" s="190"/>
      <c r="M436" s="190"/>
    </row>
    <row r="437" spans="1:13" ht="15.75" customHeight="1">
      <c r="A437" s="543"/>
      <c r="B437" s="544"/>
      <c r="C437" s="544"/>
      <c r="D437" s="190"/>
      <c r="E437" s="190"/>
      <c r="F437" s="194"/>
      <c r="G437" s="190"/>
      <c r="H437" s="190"/>
      <c r="I437" s="190"/>
      <c r="J437" s="194"/>
      <c r="K437" s="540"/>
      <c r="L437" s="190"/>
      <c r="M437" s="190"/>
    </row>
    <row r="438" spans="1:13" ht="15.75" customHeight="1">
      <c r="A438" s="543"/>
      <c r="B438" s="544"/>
      <c r="C438" s="544"/>
      <c r="D438" s="190"/>
      <c r="E438" s="190"/>
      <c r="F438" s="194"/>
      <c r="G438" s="190"/>
      <c r="H438" s="190"/>
      <c r="I438" s="190"/>
      <c r="J438" s="194"/>
      <c r="K438" s="540"/>
      <c r="L438" s="190"/>
      <c r="M438" s="190"/>
    </row>
    <row r="439" spans="1:13" ht="15.75" customHeight="1">
      <c r="A439" s="543"/>
      <c r="B439" s="544"/>
      <c r="C439" s="544"/>
      <c r="D439" s="190"/>
      <c r="E439" s="190"/>
      <c r="F439" s="194"/>
      <c r="G439" s="190"/>
      <c r="H439" s="190"/>
      <c r="I439" s="190"/>
      <c r="J439" s="194"/>
      <c r="K439" s="540"/>
      <c r="L439" s="190"/>
      <c r="M439" s="190"/>
    </row>
    <row r="440" spans="1:13" ht="15.75" customHeight="1">
      <c r="A440" s="543"/>
      <c r="B440" s="544"/>
      <c r="C440" s="544"/>
      <c r="D440" s="190"/>
      <c r="E440" s="190"/>
      <c r="F440" s="194"/>
      <c r="G440" s="190"/>
      <c r="H440" s="190"/>
      <c r="I440" s="190"/>
      <c r="J440" s="194"/>
      <c r="K440" s="540"/>
      <c r="L440" s="190"/>
      <c r="M440" s="190"/>
    </row>
    <row r="441" spans="1:13" ht="15.75" customHeight="1">
      <c r="A441" s="543"/>
      <c r="B441" s="544"/>
      <c r="C441" s="544"/>
      <c r="D441" s="190"/>
      <c r="E441" s="190"/>
      <c r="F441" s="194"/>
      <c r="G441" s="190"/>
      <c r="H441" s="190"/>
      <c r="I441" s="190"/>
      <c r="J441" s="194"/>
      <c r="K441" s="540"/>
      <c r="L441" s="190"/>
      <c r="M441" s="190"/>
    </row>
    <row r="442" spans="1:13" ht="15.75" customHeight="1">
      <c r="A442" s="543"/>
      <c r="B442" s="544"/>
      <c r="C442" s="544"/>
      <c r="D442" s="190"/>
      <c r="E442" s="190"/>
      <c r="F442" s="194"/>
      <c r="G442" s="190"/>
      <c r="H442" s="190"/>
      <c r="I442" s="190"/>
      <c r="J442" s="194"/>
      <c r="K442" s="540"/>
      <c r="L442" s="190"/>
      <c r="M442" s="190"/>
    </row>
    <row r="443" spans="1:13" ht="15.75" customHeight="1">
      <c r="A443" s="543"/>
      <c r="B443" s="544"/>
      <c r="C443" s="544"/>
      <c r="D443" s="190"/>
      <c r="E443" s="190"/>
      <c r="F443" s="194"/>
      <c r="G443" s="190"/>
      <c r="H443" s="190"/>
      <c r="I443" s="190"/>
      <c r="J443" s="194"/>
      <c r="K443" s="540"/>
      <c r="L443" s="190"/>
      <c r="M443" s="190"/>
    </row>
    <row r="444" spans="1:13" ht="15.75" customHeight="1">
      <c r="A444" s="543"/>
      <c r="B444" s="544"/>
      <c r="C444" s="544"/>
      <c r="D444" s="190"/>
      <c r="E444" s="190"/>
      <c r="F444" s="194"/>
      <c r="G444" s="190"/>
      <c r="H444" s="190"/>
      <c r="I444" s="190"/>
      <c r="J444" s="194"/>
      <c r="K444" s="540"/>
      <c r="L444" s="190"/>
      <c r="M444" s="190"/>
    </row>
    <row r="445" spans="1:13" ht="15.75" customHeight="1">
      <c r="A445" s="543"/>
      <c r="B445" s="544"/>
      <c r="C445" s="544"/>
      <c r="D445" s="190"/>
      <c r="E445" s="190"/>
      <c r="F445" s="194"/>
      <c r="G445" s="190"/>
      <c r="H445" s="190"/>
      <c r="I445" s="190"/>
      <c r="J445" s="194"/>
      <c r="K445" s="540"/>
      <c r="L445" s="190"/>
      <c r="M445" s="190"/>
    </row>
    <row r="446" spans="1:13" ht="15.75" customHeight="1">
      <c r="A446" s="543"/>
      <c r="B446" s="544"/>
      <c r="C446" s="544"/>
      <c r="D446" s="190"/>
      <c r="E446" s="190"/>
      <c r="F446" s="194"/>
      <c r="G446" s="190"/>
      <c r="H446" s="190"/>
      <c r="I446" s="190"/>
      <c r="J446" s="194"/>
      <c r="K446" s="540"/>
      <c r="L446" s="190"/>
      <c r="M446" s="190"/>
    </row>
    <row r="447" spans="1:13" ht="15.75" customHeight="1">
      <c r="A447" s="543"/>
      <c r="B447" s="544"/>
      <c r="C447" s="544"/>
      <c r="D447" s="190"/>
      <c r="E447" s="190"/>
      <c r="F447" s="194"/>
      <c r="G447" s="190"/>
      <c r="H447" s="190"/>
      <c r="I447" s="190"/>
      <c r="J447" s="194"/>
      <c r="K447" s="540"/>
      <c r="L447" s="190"/>
      <c r="M447" s="190"/>
    </row>
    <row r="448" spans="1:13" ht="15.75" customHeight="1">
      <c r="A448" s="543"/>
      <c r="B448" s="544"/>
      <c r="C448" s="544"/>
      <c r="D448" s="190"/>
      <c r="E448" s="190"/>
      <c r="F448" s="194"/>
      <c r="G448" s="190"/>
      <c r="H448" s="190"/>
      <c r="I448" s="190"/>
      <c r="J448" s="194"/>
      <c r="K448" s="540"/>
      <c r="L448" s="190"/>
      <c r="M448" s="190"/>
    </row>
    <row r="449" spans="1:13" ht="15.75" customHeight="1">
      <c r="A449" s="543"/>
      <c r="B449" s="544"/>
      <c r="C449" s="544"/>
      <c r="D449" s="190"/>
      <c r="E449" s="190"/>
      <c r="F449" s="194"/>
      <c r="G449" s="190"/>
      <c r="H449" s="190"/>
      <c r="I449" s="190"/>
      <c r="J449" s="194"/>
      <c r="K449" s="540"/>
      <c r="L449" s="190"/>
      <c r="M449" s="190"/>
    </row>
    <row r="450" spans="1:13" ht="15.75" customHeight="1">
      <c r="A450" s="543"/>
      <c r="B450" s="544"/>
      <c r="C450" s="544"/>
      <c r="D450" s="190"/>
      <c r="E450" s="190"/>
      <c r="F450" s="194"/>
      <c r="G450" s="190"/>
      <c r="H450" s="190"/>
      <c r="I450" s="190"/>
      <c r="J450" s="194"/>
      <c r="K450" s="540"/>
      <c r="L450" s="190"/>
      <c r="M450" s="190"/>
    </row>
    <row r="451" spans="1:13" ht="15.75" customHeight="1">
      <c r="A451" s="543"/>
      <c r="B451" s="544"/>
      <c r="C451" s="544"/>
      <c r="D451" s="190"/>
      <c r="E451" s="190"/>
      <c r="F451" s="194"/>
      <c r="G451" s="190"/>
      <c r="H451" s="190"/>
      <c r="I451" s="190"/>
      <c r="J451" s="194"/>
      <c r="K451" s="540"/>
      <c r="L451" s="190"/>
      <c r="M451" s="190"/>
    </row>
    <row r="452" spans="1:13" ht="15.75" customHeight="1">
      <c r="A452" s="543"/>
      <c r="B452" s="544"/>
      <c r="C452" s="544"/>
      <c r="D452" s="190"/>
      <c r="E452" s="190"/>
      <c r="F452" s="194"/>
      <c r="G452" s="190"/>
      <c r="H452" s="190"/>
      <c r="I452" s="190"/>
      <c r="J452" s="194"/>
      <c r="K452" s="540"/>
      <c r="L452" s="190"/>
      <c r="M452" s="190"/>
    </row>
    <row r="453" spans="1:13" ht="15.75" customHeight="1">
      <c r="A453" s="543"/>
      <c r="B453" s="544"/>
      <c r="C453" s="544"/>
      <c r="D453" s="190"/>
      <c r="E453" s="190"/>
      <c r="F453" s="194"/>
      <c r="G453" s="190"/>
      <c r="H453" s="190"/>
      <c r="I453" s="190"/>
      <c r="J453" s="194"/>
      <c r="K453" s="540"/>
      <c r="L453" s="190"/>
      <c r="M453" s="190"/>
    </row>
    <row r="454" spans="1:13" ht="15.75" customHeight="1">
      <c r="A454" s="543"/>
      <c r="B454" s="544"/>
      <c r="C454" s="544"/>
      <c r="D454" s="190"/>
      <c r="E454" s="190"/>
      <c r="F454" s="194"/>
      <c r="G454" s="190"/>
      <c r="H454" s="190"/>
      <c r="I454" s="190"/>
      <c r="J454" s="194"/>
      <c r="K454" s="540"/>
      <c r="L454" s="190"/>
      <c r="M454" s="190"/>
    </row>
    <row r="455" spans="1:13" ht="15.75" customHeight="1">
      <c r="A455" s="543"/>
      <c r="B455" s="544"/>
      <c r="C455" s="544"/>
      <c r="D455" s="190"/>
      <c r="E455" s="190"/>
      <c r="F455" s="194"/>
      <c r="G455" s="190"/>
      <c r="H455" s="190"/>
      <c r="I455" s="190"/>
      <c r="J455" s="194"/>
      <c r="K455" s="540"/>
      <c r="L455" s="190"/>
      <c r="M455" s="190"/>
    </row>
    <row r="456" spans="1:13" ht="15.75" customHeight="1">
      <c r="A456" s="543"/>
      <c r="B456" s="544"/>
      <c r="C456" s="544"/>
      <c r="D456" s="190"/>
      <c r="E456" s="190"/>
      <c r="F456" s="194"/>
      <c r="G456" s="190"/>
      <c r="H456" s="190"/>
      <c r="I456" s="190"/>
      <c r="J456" s="194"/>
      <c r="K456" s="540"/>
      <c r="L456" s="190"/>
      <c r="M456" s="190"/>
    </row>
    <row r="457" spans="1:13" ht="15.75" customHeight="1">
      <c r="A457" s="543"/>
      <c r="B457" s="544"/>
      <c r="C457" s="544"/>
      <c r="D457" s="190"/>
      <c r="E457" s="190"/>
      <c r="F457" s="194"/>
      <c r="G457" s="190"/>
      <c r="H457" s="190"/>
      <c r="I457" s="190"/>
      <c r="J457" s="194"/>
      <c r="K457" s="540"/>
      <c r="L457" s="190"/>
      <c r="M457" s="190"/>
    </row>
    <row r="458" spans="1:13" ht="15.75" customHeight="1">
      <c r="A458" s="543"/>
      <c r="B458" s="544"/>
      <c r="C458" s="544"/>
      <c r="D458" s="190"/>
      <c r="E458" s="190"/>
      <c r="F458" s="194"/>
      <c r="G458" s="190"/>
      <c r="H458" s="190"/>
      <c r="I458" s="190"/>
      <c r="J458" s="194"/>
      <c r="K458" s="540"/>
      <c r="L458" s="190"/>
      <c r="M458" s="190"/>
    </row>
    <row r="459" spans="1:13" ht="15.75" customHeight="1">
      <c r="A459" s="543"/>
      <c r="B459" s="544"/>
      <c r="C459" s="544"/>
      <c r="D459" s="190"/>
      <c r="E459" s="190"/>
      <c r="F459" s="194"/>
      <c r="G459" s="190"/>
      <c r="H459" s="190"/>
      <c r="I459" s="190"/>
      <c r="J459" s="194"/>
      <c r="K459" s="540"/>
      <c r="L459" s="190"/>
      <c r="M459" s="190"/>
    </row>
    <row r="460" spans="1:13" ht="15.75" customHeight="1">
      <c r="A460" s="543"/>
      <c r="B460" s="544"/>
      <c r="C460" s="544"/>
      <c r="D460" s="190"/>
      <c r="E460" s="190"/>
      <c r="F460" s="194"/>
      <c r="G460" s="190"/>
      <c r="H460" s="190"/>
      <c r="I460" s="190"/>
      <c r="J460" s="194"/>
      <c r="K460" s="540"/>
      <c r="L460" s="190"/>
      <c r="M460" s="190"/>
    </row>
    <row r="461" spans="1:13" ht="15.75" customHeight="1">
      <c r="A461" s="543"/>
      <c r="B461" s="544"/>
      <c r="C461" s="544"/>
      <c r="D461" s="190"/>
      <c r="E461" s="190"/>
      <c r="F461" s="194"/>
      <c r="G461" s="190"/>
      <c r="H461" s="190"/>
      <c r="I461" s="190"/>
      <c r="J461" s="194"/>
      <c r="K461" s="540"/>
      <c r="L461" s="190"/>
      <c r="M461" s="190"/>
    </row>
    <row r="462" spans="1:13" ht="15.75" customHeight="1">
      <c r="A462" s="543"/>
      <c r="B462" s="544"/>
      <c r="C462" s="544"/>
      <c r="D462" s="190"/>
      <c r="E462" s="190"/>
      <c r="F462" s="194"/>
      <c r="G462" s="190"/>
      <c r="H462" s="190"/>
      <c r="I462" s="190"/>
      <c r="J462" s="194"/>
      <c r="K462" s="540"/>
      <c r="L462" s="190"/>
      <c r="M462" s="190"/>
    </row>
    <row r="463" spans="1:13" ht="15.75" customHeight="1">
      <c r="A463" s="543"/>
      <c r="B463" s="544"/>
      <c r="C463" s="544"/>
      <c r="D463" s="190"/>
      <c r="E463" s="190"/>
      <c r="F463" s="194"/>
      <c r="G463" s="190"/>
      <c r="H463" s="190"/>
      <c r="I463" s="190"/>
      <c r="J463" s="194"/>
      <c r="K463" s="540"/>
      <c r="L463" s="190"/>
      <c r="M463" s="190"/>
    </row>
    <row r="464" spans="1:13" ht="15.75" customHeight="1">
      <c r="A464" s="543"/>
      <c r="B464" s="544"/>
      <c r="C464" s="544"/>
      <c r="D464" s="190"/>
      <c r="E464" s="190"/>
      <c r="F464" s="194"/>
      <c r="G464" s="190"/>
      <c r="H464" s="190"/>
      <c r="I464" s="190"/>
      <c r="J464" s="194"/>
      <c r="K464" s="540"/>
      <c r="L464" s="190"/>
      <c r="M464" s="190"/>
    </row>
    <row r="465" spans="1:13" ht="15.75" customHeight="1">
      <c r="A465" s="543"/>
      <c r="B465" s="544"/>
      <c r="C465" s="544"/>
      <c r="D465" s="190"/>
      <c r="E465" s="190"/>
      <c r="F465" s="194"/>
      <c r="G465" s="190"/>
      <c r="H465" s="190"/>
      <c r="I465" s="190"/>
      <c r="J465" s="194"/>
      <c r="K465" s="540"/>
      <c r="L465" s="190"/>
      <c r="M465" s="190"/>
    </row>
    <row r="466" spans="1:13" ht="15.75" customHeight="1">
      <c r="A466" s="543"/>
      <c r="B466" s="544"/>
      <c r="C466" s="544"/>
      <c r="D466" s="190"/>
      <c r="E466" s="190"/>
      <c r="F466" s="194"/>
      <c r="G466" s="190"/>
      <c r="H466" s="190"/>
      <c r="I466" s="190"/>
      <c r="J466" s="194"/>
      <c r="K466" s="540"/>
      <c r="L466" s="190"/>
      <c r="M466" s="190"/>
    </row>
    <row r="467" spans="1:13" ht="15.75" customHeight="1">
      <c r="A467" s="543"/>
      <c r="B467" s="544"/>
      <c r="C467" s="544"/>
      <c r="D467" s="190"/>
      <c r="E467" s="190"/>
      <c r="F467" s="194"/>
      <c r="G467" s="190"/>
      <c r="H467" s="190"/>
      <c r="I467" s="190"/>
      <c r="J467" s="194"/>
      <c r="K467" s="540"/>
      <c r="L467" s="190"/>
      <c r="M467" s="190"/>
    </row>
    <row r="468" spans="1:13" ht="15.75" customHeight="1">
      <c r="A468" s="543"/>
      <c r="B468" s="544"/>
      <c r="C468" s="544"/>
      <c r="D468" s="190"/>
      <c r="E468" s="190"/>
      <c r="F468" s="194"/>
      <c r="G468" s="190"/>
      <c r="H468" s="190"/>
      <c r="I468" s="190"/>
      <c r="J468" s="194"/>
      <c r="K468" s="540"/>
      <c r="L468" s="190"/>
      <c r="M468" s="190"/>
    </row>
    <row r="469" spans="1:13" ht="15.75" customHeight="1">
      <c r="A469" s="543"/>
      <c r="B469" s="544"/>
      <c r="C469" s="544"/>
      <c r="D469" s="190"/>
      <c r="E469" s="190"/>
      <c r="F469" s="194"/>
      <c r="G469" s="190"/>
      <c r="H469" s="190"/>
      <c r="I469" s="190"/>
      <c r="J469" s="194"/>
      <c r="K469" s="540"/>
      <c r="L469" s="190"/>
      <c r="M469" s="190"/>
    </row>
    <row r="470" spans="1:13" ht="15.75" customHeight="1">
      <c r="A470" s="543"/>
      <c r="B470" s="544"/>
      <c r="C470" s="544"/>
      <c r="D470" s="190"/>
      <c r="E470" s="190"/>
      <c r="F470" s="194"/>
      <c r="G470" s="190"/>
      <c r="H470" s="190"/>
      <c r="I470" s="190"/>
      <c r="J470" s="194"/>
      <c r="K470" s="540"/>
      <c r="L470" s="190"/>
      <c r="M470" s="190"/>
    </row>
    <row r="471" spans="1:13" ht="15.75" customHeight="1">
      <c r="A471" s="543"/>
      <c r="B471" s="544"/>
      <c r="C471" s="544"/>
      <c r="D471" s="190"/>
      <c r="E471" s="190"/>
      <c r="F471" s="194"/>
      <c r="G471" s="190"/>
      <c r="H471" s="190"/>
      <c r="I471" s="190"/>
      <c r="J471" s="194"/>
      <c r="K471" s="540"/>
      <c r="L471" s="190"/>
      <c r="M471" s="190"/>
    </row>
    <row r="472" spans="1:13" ht="15.75" customHeight="1">
      <c r="A472" s="543"/>
      <c r="B472" s="544"/>
      <c r="C472" s="544"/>
      <c r="D472" s="190"/>
      <c r="E472" s="190"/>
      <c r="F472" s="194"/>
      <c r="G472" s="190"/>
      <c r="H472" s="190"/>
      <c r="I472" s="190"/>
      <c r="J472" s="194"/>
      <c r="K472" s="540"/>
      <c r="L472" s="190"/>
      <c r="M472" s="190"/>
    </row>
    <row r="473" spans="1:13" ht="15.75" customHeight="1">
      <c r="A473" s="543"/>
      <c r="B473" s="544"/>
      <c r="C473" s="544"/>
      <c r="D473" s="190"/>
      <c r="E473" s="190"/>
      <c r="F473" s="194"/>
      <c r="G473" s="190"/>
      <c r="H473" s="190"/>
      <c r="I473" s="190"/>
      <c r="J473" s="194"/>
      <c r="K473" s="540"/>
      <c r="L473" s="190"/>
      <c r="M473" s="190"/>
    </row>
    <row r="474" spans="1:13" ht="15.75" customHeight="1">
      <c r="A474" s="543"/>
      <c r="B474" s="544"/>
      <c r="C474" s="544"/>
      <c r="D474" s="190"/>
      <c r="E474" s="190"/>
      <c r="F474" s="194"/>
      <c r="G474" s="190"/>
      <c r="H474" s="190"/>
      <c r="I474" s="190"/>
      <c r="J474" s="194"/>
      <c r="K474" s="540"/>
      <c r="L474" s="190"/>
      <c r="M474" s="190"/>
    </row>
    <row r="475" spans="1:13" ht="15.75" customHeight="1">
      <c r="A475" s="543"/>
      <c r="B475" s="544"/>
      <c r="C475" s="544"/>
      <c r="D475" s="190"/>
      <c r="E475" s="190"/>
      <c r="F475" s="194"/>
      <c r="G475" s="190"/>
      <c r="H475" s="190"/>
      <c r="I475" s="190"/>
      <c r="J475" s="194"/>
      <c r="K475" s="540"/>
      <c r="L475" s="190"/>
      <c r="M475" s="190"/>
    </row>
    <row r="476" spans="1:13" ht="15.75" customHeight="1">
      <c r="A476" s="543"/>
      <c r="B476" s="544"/>
      <c r="C476" s="544"/>
      <c r="D476" s="190"/>
      <c r="E476" s="190"/>
      <c r="F476" s="194"/>
      <c r="G476" s="190"/>
      <c r="H476" s="190"/>
      <c r="I476" s="190"/>
      <c r="J476" s="194"/>
      <c r="K476" s="540"/>
      <c r="L476" s="190"/>
      <c r="M476" s="190"/>
    </row>
    <row r="477" spans="1:13" ht="15.75" customHeight="1">
      <c r="A477" s="543"/>
      <c r="B477" s="544"/>
      <c r="C477" s="544"/>
      <c r="D477" s="190"/>
      <c r="E477" s="190"/>
      <c r="F477" s="194"/>
      <c r="G477" s="190"/>
      <c r="H477" s="190"/>
      <c r="I477" s="190"/>
      <c r="J477" s="194"/>
      <c r="K477" s="540"/>
      <c r="L477" s="190"/>
      <c r="M477" s="190"/>
    </row>
    <row r="478" spans="1:13" ht="15.75" customHeight="1">
      <c r="A478" s="543"/>
      <c r="B478" s="544"/>
      <c r="C478" s="544"/>
      <c r="D478" s="190"/>
      <c r="E478" s="190"/>
      <c r="F478" s="194"/>
      <c r="G478" s="190"/>
      <c r="H478" s="190"/>
      <c r="I478" s="190"/>
      <c r="J478" s="194"/>
      <c r="K478" s="540"/>
      <c r="L478" s="190"/>
      <c r="M478" s="190"/>
    </row>
    <row r="479" spans="1:13" ht="15.75" customHeight="1">
      <c r="A479" s="543"/>
      <c r="B479" s="544"/>
      <c r="C479" s="544"/>
      <c r="D479" s="190"/>
      <c r="E479" s="190"/>
      <c r="F479" s="194"/>
      <c r="G479" s="190"/>
      <c r="H479" s="190"/>
      <c r="I479" s="190"/>
      <c r="J479" s="194"/>
      <c r="K479" s="540"/>
      <c r="L479" s="190"/>
      <c r="M479" s="190"/>
    </row>
    <row r="480" spans="1:13" ht="15.75" customHeight="1">
      <c r="A480" s="543"/>
      <c r="B480" s="544"/>
      <c r="C480" s="544"/>
      <c r="D480" s="190"/>
      <c r="E480" s="190"/>
      <c r="F480" s="194"/>
      <c r="G480" s="190"/>
      <c r="H480" s="190"/>
      <c r="I480" s="190"/>
      <c r="J480" s="194"/>
      <c r="K480" s="540"/>
      <c r="L480" s="190"/>
      <c r="M480" s="190"/>
    </row>
    <row r="481" spans="1:13" ht="15.75" customHeight="1">
      <c r="A481" s="543"/>
      <c r="B481" s="544"/>
      <c r="C481" s="544"/>
      <c r="D481" s="190"/>
      <c r="E481" s="190"/>
      <c r="F481" s="194"/>
      <c r="G481" s="190"/>
      <c r="H481" s="190"/>
      <c r="I481" s="190"/>
      <c r="J481" s="194"/>
      <c r="K481" s="540"/>
      <c r="L481" s="190"/>
      <c r="M481" s="190"/>
    </row>
    <row r="482" spans="1:13" ht="15.75" customHeight="1">
      <c r="A482" s="543"/>
      <c r="B482" s="544"/>
      <c r="C482" s="544"/>
      <c r="D482" s="190"/>
      <c r="E482" s="190"/>
      <c r="F482" s="194"/>
      <c r="G482" s="190"/>
      <c r="H482" s="190"/>
      <c r="I482" s="190"/>
      <c r="J482" s="194"/>
      <c r="K482" s="540"/>
      <c r="L482" s="190"/>
      <c r="M482" s="190"/>
    </row>
    <row r="483" spans="1:13" ht="15.75" customHeight="1">
      <c r="A483" s="543"/>
      <c r="B483" s="544"/>
      <c r="C483" s="544"/>
      <c r="D483" s="190"/>
      <c r="E483" s="190"/>
      <c r="F483" s="194"/>
      <c r="G483" s="190"/>
      <c r="H483" s="190"/>
      <c r="I483" s="190"/>
      <c r="J483" s="194"/>
      <c r="K483" s="540"/>
      <c r="L483" s="190"/>
      <c r="M483" s="190"/>
    </row>
    <row r="484" spans="1:13" ht="15.75" customHeight="1">
      <c r="A484" s="543"/>
      <c r="B484" s="544"/>
      <c r="C484" s="544"/>
      <c r="D484" s="190"/>
      <c r="E484" s="190"/>
      <c r="F484" s="194"/>
      <c r="G484" s="190"/>
      <c r="H484" s="190"/>
      <c r="I484" s="190"/>
      <c r="J484" s="194"/>
      <c r="K484" s="540"/>
      <c r="L484" s="190"/>
      <c r="M484" s="190"/>
    </row>
    <row r="485" spans="1:13" ht="15.75" customHeight="1">
      <c r="A485" s="543"/>
      <c r="B485" s="544"/>
      <c r="C485" s="544"/>
      <c r="D485" s="190"/>
      <c r="E485" s="190"/>
      <c r="F485" s="194"/>
      <c r="G485" s="190"/>
      <c r="H485" s="190"/>
      <c r="I485" s="190"/>
      <c r="J485" s="194"/>
      <c r="K485" s="540"/>
      <c r="L485" s="190"/>
      <c r="M485" s="190"/>
    </row>
    <row r="486" spans="1:13" ht="15.75" customHeight="1">
      <c r="A486" s="543"/>
      <c r="B486" s="544"/>
      <c r="C486" s="544"/>
      <c r="D486" s="190"/>
      <c r="E486" s="190"/>
      <c r="F486" s="194"/>
      <c r="G486" s="190"/>
      <c r="H486" s="190"/>
      <c r="I486" s="190"/>
      <c r="J486" s="194"/>
      <c r="K486" s="540"/>
      <c r="L486" s="190"/>
      <c r="M486" s="190"/>
    </row>
    <row r="487" spans="1:13" ht="15.75" customHeight="1">
      <c r="A487" s="543"/>
      <c r="B487" s="544"/>
      <c r="C487" s="544"/>
      <c r="D487" s="190"/>
      <c r="E487" s="190"/>
      <c r="F487" s="194"/>
      <c r="G487" s="190"/>
      <c r="H487" s="190"/>
      <c r="I487" s="190"/>
      <c r="J487" s="194"/>
      <c r="K487" s="540"/>
      <c r="L487" s="190"/>
      <c r="M487" s="190"/>
    </row>
    <row r="488" spans="1:13" ht="15.75" customHeight="1">
      <c r="A488" s="543"/>
      <c r="B488" s="544"/>
      <c r="C488" s="544"/>
      <c r="D488" s="190"/>
      <c r="E488" s="190"/>
      <c r="F488" s="194"/>
      <c r="G488" s="190"/>
      <c r="H488" s="190"/>
      <c r="I488" s="190"/>
      <c r="J488" s="194"/>
      <c r="K488" s="540"/>
      <c r="L488" s="190"/>
      <c r="M488" s="190"/>
    </row>
    <row r="489" spans="1:13" ht="15.75" customHeight="1">
      <c r="A489" s="543"/>
      <c r="B489" s="544"/>
      <c r="C489" s="544"/>
      <c r="D489" s="190"/>
      <c r="E489" s="190"/>
      <c r="F489" s="194"/>
      <c r="G489" s="190"/>
      <c r="H489" s="190"/>
      <c r="I489" s="190"/>
      <c r="J489" s="194"/>
      <c r="K489" s="540"/>
      <c r="L489" s="190"/>
      <c r="M489" s="190"/>
    </row>
    <row r="490" spans="1:13" ht="15.75" customHeight="1">
      <c r="A490" s="543"/>
      <c r="B490" s="544"/>
      <c r="C490" s="544"/>
      <c r="D490" s="190"/>
      <c r="E490" s="190"/>
      <c r="F490" s="194"/>
      <c r="G490" s="190"/>
      <c r="H490" s="190"/>
      <c r="I490" s="190"/>
      <c r="J490" s="194"/>
      <c r="K490" s="540"/>
      <c r="L490" s="190"/>
      <c r="M490" s="190"/>
    </row>
    <row r="491" spans="1:13" ht="15.75" customHeight="1">
      <c r="A491" s="543"/>
      <c r="B491" s="544"/>
      <c r="C491" s="544"/>
      <c r="D491" s="190"/>
      <c r="E491" s="190"/>
      <c r="F491" s="194"/>
      <c r="G491" s="190"/>
      <c r="H491" s="190"/>
      <c r="I491" s="190"/>
      <c r="J491" s="194"/>
      <c r="K491" s="540"/>
      <c r="L491" s="190"/>
      <c r="M491" s="190"/>
    </row>
    <row r="492" spans="1:13" ht="15.75" customHeight="1">
      <c r="A492" s="543"/>
      <c r="B492" s="544"/>
      <c r="C492" s="544"/>
      <c r="D492" s="190"/>
      <c r="E492" s="190"/>
      <c r="F492" s="194"/>
      <c r="G492" s="190"/>
      <c r="H492" s="190"/>
      <c r="I492" s="190"/>
      <c r="J492" s="194"/>
      <c r="K492" s="540"/>
      <c r="L492" s="190"/>
      <c r="M492" s="190"/>
    </row>
    <row r="493" spans="1:13" ht="15.75" customHeight="1">
      <c r="A493" s="543"/>
      <c r="B493" s="544"/>
      <c r="C493" s="544"/>
      <c r="D493" s="190"/>
      <c r="E493" s="190"/>
      <c r="F493" s="194"/>
      <c r="G493" s="190"/>
      <c r="H493" s="190"/>
      <c r="I493" s="190"/>
      <c r="J493" s="194"/>
      <c r="K493" s="540"/>
      <c r="L493" s="190"/>
      <c r="M493" s="190"/>
    </row>
    <row r="494" spans="1:13" ht="15.75" customHeight="1">
      <c r="A494" s="543"/>
      <c r="B494" s="544"/>
      <c r="C494" s="544"/>
      <c r="D494" s="190"/>
      <c r="E494" s="190"/>
      <c r="F494" s="194"/>
      <c r="G494" s="190"/>
      <c r="H494" s="190"/>
      <c r="I494" s="190"/>
      <c r="J494" s="194"/>
      <c r="K494" s="540"/>
      <c r="L494" s="190"/>
      <c r="M494" s="190"/>
    </row>
    <row r="495" spans="1:13" ht="15.75" customHeight="1">
      <c r="A495" s="543"/>
      <c r="B495" s="544"/>
      <c r="C495" s="544"/>
      <c r="D495" s="190"/>
      <c r="E495" s="190"/>
      <c r="F495" s="194"/>
      <c r="G495" s="190"/>
      <c r="H495" s="190"/>
      <c r="I495" s="190"/>
      <c r="J495" s="194"/>
      <c r="K495" s="540"/>
      <c r="L495" s="190"/>
      <c r="M495" s="190"/>
    </row>
    <row r="496" spans="1:13" ht="15.75" customHeight="1">
      <c r="A496" s="543"/>
      <c r="B496" s="544"/>
      <c r="C496" s="544"/>
      <c r="D496" s="190"/>
      <c r="E496" s="190"/>
      <c r="F496" s="194"/>
      <c r="G496" s="190"/>
      <c r="H496" s="190"/>
      <c r="I496" s="190"/>
      <c r="J496" s="194"/>
      <c r="K496" s="540"/>
      <c r="L496" s="190"/>
      <c r="M496" s="190"/>
    </row>
    <row r="497" spans="1:13" ht="15.75" customHeight="1">
      <c r="A497" s="543"/>
      <c r="B497" s="544"/>
      <c r="C497" s="544"/>
      <c r="D497" s="190"/>
      <c r="E497" s="190"/>
      <c r="F497" s="194"/>
      <c r="G497" s="190"/>
      <c r="H497" s="190"/>
      <c r="I497" s="190"/>
      <c r="J497" s="194"/>
      <c r="K497" s="540"/>
      <c r="L497" s="190"/>
      <c r="M497" s="190"/>
    </row>
    <row r="498" spans="1:13" ht="15.75" customHeight="1">
      <c r="A498" s="543"/>
      <c r="B498" s="544"/>
      <c r="C498" s="544"/>
      <c r="D498" s="190"/>
      <c r="E498" s="190"/>
      <c r="F498" s="194"/>
      <c r="G498" s="190"/>
      <c r="H498" s="190"/>
      <c r="I498" s="190"/>
      <c r="J498" s="194"/>
      <c r="K498" s="540"/>
      <c r="L498" s="190"/>
      <c r="M498" s="190"/>
    </row>
    <row r="499" spans="1:13" ht="15.75" customHeight="1">
      <c r="A499" s="543"/>
      <c r="B499" s="544"/>
      <c r="C499" s="544"/>
      <c r="D499" s="190"/>
      <c r="E499" s="190"/>
      <c r="F499" s="194"/>
      <c r="G499" s="190"/>
      <c r="H499" s="190"/>
      <c r="I499" s="190"/>
      <c r="J499" s="194"/>
      <c r="K499" s="540"/>
      <c r="L499" s="190"/>
      <c r="M499" s="190"/>
    </row>
    <row r="500" spans="1:13" ht="15.75" customHeight="1">
      <c r="A500" s="543"/>
      <c r="B500" s="544"/>
      <c r="C500" s="544"/>
      <c r="D500" s="190"/>
      <c r="E500" s="190"/>
      <c r="F500" s="194"/>
      <c r="G500" s="190"/>
      <c r="H500" s="190"/>
      <c r="I500" s="190"/>
      <c r="J500" s="194"/>
      <c r="K500" s="540"/>
      <c r="L500" s="190"/>
      <c r="M500" s="190"/>
    </row>
    <row r="501" spans="1:13" ht="15.75" customHeight="1">
      <c r="A501" s="543"/>
      <c r="B501" s="544"/>
      <c r="C501" s="544"/>
      <c r="D501" s="190"/>
      <c r="E501" s="190"/>
      <c r="F501" s="194"/>
      <c r="G501" s="190"/>
      <c r="H501" s="190"/>
      <c r="I501" s="190"/>
      <c r="J501" s="194"/>
      <c r="K501" s="540"/>
      <c r="L501" s="190"/>
      <c r="M501" s="190"/>
    </row>
    <row r="502" spans="1:13" ht="15.75" customHeight="1">
      <c r="A502" s="543"/>
      <c r="B502" s="544"/>
      <c r="C502" s="544"/>
      <c r="D502" s="190"/>
      <c r="E502" s="190"/>
      <c r="F502" s="194"/>
      <c r="G502" s="190"/>
      <c r="H502" s="190"/>
      <c r="I502" s="190"/>
      <c r="J502" s="194"/>
      <c r="K502" s="540"/>
      <c r="L502" s="190"/>
      <c r="M502" s="190"/>
    </row>
    <row r="503" spans="1:13" ht="15.75" customHeight="1">
      <c r="A503" s="543"/>
      <c r="B503" s="544"/>
      <c r="C503" s="544"/>
      <c r="D503" s="190"/>
      <c r="E503" s="190"/>
      <c r="F503" s="194"/>
      <c r="G503" s="190"/>
      <c r="H503" s="190"/>
      <c r="I503" s="190"/>
      <c r="J503" s="194"/>
      <c r="K503" s="540"/>
      <c r="L503" s="190"/>
      <c r="M503" s="190"/>
    </row>
    <row r="504" spans="1:13" ht="15.75" customHeight="1">
      <c r="A504" s="543"/>
      <c r="B504" s="544"/>
      <c r="C504" s="544"/>
      <c r="D504" s="190"/>
      <c r="E504" s="190"/>
      <c r="F504" s="194"/>
      <c r="G504" s="190"/>
      <c r="H504" s="190"/>
      <c r="I504" s="190"/>
      <c r="J504" s="194"/>
      <c r="K504" s="540"/>
      <c r="L504" s="190"/>
      <c r="M504" s="190"/>
    </row>
    <row r="505" spans="1:13" ht="15.75" customHeight="1">
      <c r="A505" s="543"/>
      <c r="B505" s="544"/>
      <c r="C505" s="544"/>
      <c r="D505" s="190"/>
      <c r="E505" s="190"/>
      <c r="F505" s="194"/>
      <c r="G505" s="190"/>
      <c r="H505" s="190"/>
      <c r="I505" s="190"/>
      <c r="J505" s="194"/>
      <c r="K505" s="540"/>
      <c r="L505" s="190"/>
      <c r="M505" s="190"/>
    </row>
    <row r="506" spans="1:13" ht="15.75" customHeight="1">
      <c r="A506" s="543"/>
      <c r="B506" s="544"/>
      <c r="C506" s="544"/>
      <c r="D506" s="190"/>
      <c r="E506" s="190"/>
      <c r="F506" s="194"/>
      <c r="G506" s="190"/>
      <c r="H506" s="190"/>
      <c r="I506" s="190"/>
      <c r="J506" s="194"/>
      <c r="K506" s="540"/>
      <c r="L506" s="190"/>
      <c r="M506" s="190"/>
    </row>
    <row r="507" spans="1:13" ht="15.75" customHeight="1">
      <c r="A507" s="543"/>
      <c r="B507" s="544"/>
      <c r="C507" s="544"/>
      <c r="D507" s="190"/>
      <c r="E507" s="190"/>
      <c r="F507" s="194"/>
      <c r="G507" s="190"/>
      <c r="H507" s="190"/>
      <c r="I507" s="190"/>
      <c r="J507" s="194"/>
      <c r="K507" s="540"/>
      <c r="L507" s="190"/>
      <c r="M507" s="190"/>
    </row>
    <row r="508" spans="1:13" ht="15.75" customHeight="1">
      <c r="A508" s="543"/>
      <c r="B508" s="544"/>
      <c r="C508" s="544"/>
      <c r="D508" s="190"/>
      <c r="E508" s="190"/>
      <c r="F508" s="194"/>
      <c r="G508" s="190"/>
      <c r="H508" s="190"/>
      <c r="I508" s="190"/>
      <c r="J508" s="194"/>
      <c r="K508" s="540"/>
      <c r="L508" s="190"/>
      <c r="M508" s="190"/>
    </row>
    <row r="509" spans="1:13" ht="15.75" customHeight="1">
      <c r="A509" s="543"/>
      <c r="B509" s="544"/>
      <c r="C509" s="544"/>
      <c r="D509" s="190"/>
      <c r="E509" s="190"/>
      <c r="F509" s="194"/>
      <c r="G509" s="190"/>
      <c r="H509" s="190"/>
      <c r="I509" s="190"/>
      <c r="J509" s="194"/>
      <c r="K509" s="540"/>
      <c r="L509" s="190"/>
      <c r="M509" s="190"/>
    </row>
    <row r="510" spans="1:13" ht="15.75" customHeight="1">
      <c r="A510" s="543"/>
      <c r="B510" s="544"/>
      <c r="C510" s="544"/>
      <c r="D510" s="190"/>
      <c r="E510" s="190"/>
      <c r="F510" s="194"/>
      <c r="G510" s="190"/>
      <c r="H510" s="190"/>
      <c r="I510" s="190"/>
      <c r="J510" s="194"/>
      <c r="K510" s="540"/>
      <c r="L510" s="190"/>
      <c r="M510" s="190"/>
    </row>
    <row r="511" spans="1:13" ht="15.75" customHeight="1">
      <c r="A511" s="543"/>
      <c r="B511" s="544"/>
      <c r="C511" s="544"/>
      <c r="D511" s="190"/>
      <c r="E511" s="190"/>
      <c r="F511" s="194"/>
      <c r="G511" s="190"/>
      <c r="H511" s="190"/>
      <c r="I511" s="190"/>
      <c r="J511" s="194"/>
      <c r="K511" s="540"/>
      <c r="L511" s="190"/>
      <c r="M511" s="190"/>
    </row>
    <row r="512" spans="1:13" ht="15.75" customHeight="1">
      <c r="A512" s="543"/>
      <c r="B512" s="544"/>
      <c r="C512" s="544"/>
      <c r="D512" s="190"/>
      <c r="E512" s="190"/>
      <c r="F512" s="194"/>
      <c r="G512" s="190"/>
      <c r="H512" s="190"/>
      <c r="I512" s="190"/>
      <c r="J512" s="194"/>
      <c r="K512" s="540"/>
      <c r="L512" s="190"/>
      <c r="M512" s="190"/>
    </row>
    <row r="513" spans="1:13" ht="15.75" customHeight="1">
      <c r="A513" s="543"/>
      <c r="B513" s="544"/>
      <c r="C513" s="544"/>
      <c r="D513" s="190"/>
      <c r="E513" s="190"/>
      <c r="F513" s="194"/>
      <c r="G513" s="190"/>
      <c r="H513" s="190"/>
      <c r="I513" s="190"/>
      <c r="J513" s="194"/>
      <c r="K513" s="540"/>
      <c r="L513" s="190"/>
      <c r="M513" s="190"/>
    </row>
    <row r="514" spans="1:13" ht="15.75" customHeight="1">
      <c r="A514" s="543"/>
      <c r="B514" s="544"/>
      <c r="C514" s="544"/>
      <c r="D514" s="190"/>
      <c r="E514" s="190"/>
      <c r="F514" s="194"/>
      <c r="G514" s="190"/>
      <c r="H514" s="190"/>
      <c r="I514" s="190"/>
      <c r="J514" s="194"/>
      <c r="K514" s="540"/>
      <c r="L514" s="190"/>
      <c r="M514" s="190"/>
    </row>
    <row r="515" spans="1:13" ht="15.75" customHeight="1">
      <c r="A515" s="543"/>
      <c r="B515" s="544"/>
      <c r="C515" s="544"/>
      <c r="D515" s="190"/>
      <c r="E515" s="190"/>
      <c r="F515" s="194"/>
      <c r="G515" s="190"/>
      <c r="H515" s="190"/>
      <c r="I515" s="190"/>
      <c r="J515" s="194"/>
      <c r="K515" s="540"/>
      <c r="L515" s="190"/>
      <c r="M515" s="190"/>
    </row>
    <row r="516" spans="1:13" ht="15.75" customHeight="1">
      <c r="A516" s="543"/>
      <c r="B516" s="544"/>
      <c r="C516" s="544"/>
      <c r="D516" s="190"/>
      <c r="E516" s="190"/>
      <c r="F516" s="194"/>
      <c r="G516" s="190"/>
      <c r="H516" s="190"/>
      <c r="I516" s="190"/>
      <c r="J516" s="194"/>
      <c r="K516" s="540"/>
      <c r="L516" s="190"/>
      <c r="M516" s="190"/>
    </row>
    <row r="517" spans="1:13" ht="15.75" customHeight="1">
      <c r="A517" s="543"/>
      <c r="B517" s="544"/>
      <c r="C517" s="544"/>
      <c r="D517" s="190"/>
      <c r="E517" s="190"/>
      <c r="F517" s="194"/>
      <c r="G517" s="190"/>
      <c r="H517" s="190"/>
      <c r="I517" s="190"/>
      <c r="J517" s="194"/>
      <c r="K517" s="540"/>
      <c r="L517" s="190"/>
      <c r="M517" s="190"/>
    </row>
    <row r="518" spans="1:13" ht="15.75" customHeight="1">
      <c r="A518" s="543"/>
      <c r="B518" s="544"/>
      <c r="C518" s="544"/>
      <c r="D518" s="190"/>
      <c r="E518" s="190"/>
      <c r="F518" s="194"/>
      <c r="G518" s="190"/>
      <c r="H518" s="190"/>
      <c r="I518" s="190"/>
      <c r="J518" s="194"/>
      <c r="K518" s="540"/>
      <c r="L518" s="190"/>
      <c r="M518" s="190"/>
    </row>
    <row r="519" spans="1:13" ht="15.75" customHeight="1">
      <c r="A519" s="543"/>
      <c r="B519" s="544"/>
      <c r="C519" s="544"/>
      <c r="D519" s="190"/>
      <c r="E519" s="190"/>
      <c r="F519" s="194"/>
      <c r="G519" s="190"/>
      <c r="H519" s="190"/>
      <c r="I519" s="190"/>
      <c r="J519" s="194"/>
      <c r="K519" s="540"/>
      <c r="L519" s="190"/>
      <c r="M519" s="190"/>
    </row>
    <row r="520" spans="1:13" ht="15.75" customHeight="1">
      <c r="A520" s="543"/>
      <c r="B520" s="544"/>
      <c r="C520" s="544"/>
      <c r="D520" s="190"/>
      <c r="E520" s="190"/>
      <c r="F520" s="194"/>
      <c r="G520" s="190"/>
      <c r="H520" s="190"/>
      <c r="I520" s="190"/>
      <c r="J520" s="194"/>
      <c r="K520" s="540"/>
      <c r="L520" s="190"/>
      <c r="M520" s="190"/>
    </row>
    <row r="521" spans="1:13" ht="15.75" customHeight="1">
      <c r="A521" s="543"/>
      <c r="B521" s="544"/>
      <c r="C521" s="544"/>
      <c r="D521" s="190"/>
      <c r="E521" s="190"/>
      <c r="F521" s="194"/>
      <c r="G521" s="190"/>
      <c r="H521" s="190"/>
      <c r="I521" s="190"/>
      <c r="J521" s="194"/>
      <c r="K521" s="540"/>
      <c r="L521" s="190"/>
      <c r="M521" s="190"/>
    </row>
    <row r="522" spans="1:13" ht="15.75" customHeight="1">
      <c r="A522" s="543"/>
      <c r="B522" s="544"/>
      <c r="C522" s="544"/>
      <c r="D522" s="190"/>
      <c r="E522" s="190"/>
      <c r="F522" s="194"/>
      <c r="G522" s="190"/>
      <c r="H522" s="190"/>
      <c r="I522" s="190"/>
      <c r="J522" s="194"/>
      <c r="K522" s="540"/>
      <c r="L522" s="190"/>
      <c r="M522" s="190"/>
    </row>
    <row r="523" spans="1:13" ht="15.75" customHeight="1">
      <c r="A523" s="543"/>
      <c r="B523" s="544"/>
      <c r="C523" s="544"/>
      <c r="D523" s="190"/>
      <c r="E523" s="190"/>
      <c r="F523" s="194"/>
      <c r="G523" s="190"/>
      <c r="H523" s="190"/>
      <c r="I523" s="190"/>
      <c r="J523" s="194"/>
      <c r="K523" s="540"/>
      <c r="L523" s="190"/>
      <c r="M523" s="190"/>
    </row>
    <row r="524" spans="1:13" ht="15.75" customHeight="1">
      <c r="A524" s="543"/>
      <c r="B524" s="544"/>
      <c r="C524" s="544"/>
      <c r="D524" s="190"/>
      <c r="E524" s="190"/>
      <c r="F524" s="194"/>
      <c r="G524" s="190"/>
      <c r="H524" s="190"/>
      <c r="I524" s="190"/>
      <c r="J524" s="194"/>
      <c r="K524" s="540"/>
      <c r="L524" s="190"/>
      <c r="M524" s="190"/>
    </row>
    <row r="525" spans="1:13" ht="15.75" customHeight="1">
      <c r="A525" s="543"/>
      <c r="B525" s="544"/>
      <c r="C525" s="544"/>
      <c r="D525" s="190"/>
      <c r="E525" s="190"/>
      <c r="F525" s="194"/>
      <c r="G525" s="190"/>
      <c r="H525" s="190"/>
      <c r="I525" s="190"/>
      <c r="J525" s="194"/>
      <c r="K525" s="540"/>
      <c r="L525" s="190"/>
      <c r="M525" s="190"/>
    </row>
    <row r="526" spans="1:13" ht="15.75" customHeight="1">
      <c r="A526" s="543"/>
      <c r="B526" s="544"/>
      <c r="C526" s="544"/>
      <c r="D526" s="190"/>
      <c r="E526" s="190"/>
      <c r="F526" s="194"/>
      <c r="G526" s="190"/>
      <c r="H526" s="190"/>
      <c r="I526" s="190"/>
      <c r="J526" s="194"/>
      <c r="K526" s="540"/>
      <c r="L526" s="190"/>
      <c r="M526" s="190"/>
    </row>
    <row r="527" spans="1:13" ht="15.75" customHeight="1">
      <c r="A527" s="543"/>
      <c r="B527" s="544"/>
      <c r="C527" s="544"/>
      <c r="D527" s="190"/>
      <c r="E527" s="190"/>
      <c r="F527" s="194"/>
      <c r="G527" s="190"/>
      <c r="H527" s="190"/>
      <c r="I527" s="190"/>
      <c r="J527" s="194"/>
      <c r="K527" s="540"/>
      <c r="L527" s="190"/>
      <c r="M527" s="190"/>
    </row>
    <row r="528" spans="1:13" ht="15.75" customHeight="1">
      <c r="A528" s="543"/>
      <c r="B528" s="544"/>
      <c r="C528" s="544"/>
      <c r="D528" s="190"/>
      <c r="E528" s="190"/>
      <c r="F528" s="194"/>
      <c r="G528" s="190"/>
      <c r="H528" s="190"/>
      <c r="I528" s="190"/>
      <c r="J528" s="194"/>
      <c r="K528" s="540"/>
      <c r="L528" s="190"/>
      <c r="M528" s="190"/>
    </row>
    <row r="529" spans="1:13" ht="15.75" customHeight="1">
      <c r="A529" s="543"/>
      <c r="B529" s="544"/>
      <c r="C529" s="544"/>
      <c r="D529" s="190"/>
      <c r="E529" s="190"/>
      <c r="F529" s="194"/>
      <c r="G529" s="190"/>
      <c r="H529" s="190"/>
      <c r="I529" s="190"/>
      <c r="J529" s="194"/>
      <c r="K529" s="540"/>
      <c r="L529" s="190"/>
      <c r="M529" s="190"/>
    </row>
    <row r="530" spans="1:13" ht="15.75" customHeight="1">
      <c r="A530" s="543"/>
      <c r="B530" s="544"/>
      <c r="C530" s="544"/>
      <c r="D530" s="190"/>
      <c r="E530" s="190"/>
      <c r="F530" s="194"/>
      <c r="G530" s="190"/>
      <c r="H530" s="190"/>
      <c r="I530" s="190"/>
      <c r="J530" s="194"/>
      <c r="K530" s="540"/>
      <c r="L530" s="190"/>
      <c r="M530" s="190"/>
    </row>
    <row r="531" spans="1:13" ht="15.75" customHeight="1">
      <c r="A531" s="543"/>
      <c r="B531" s="544"/>
      <c r="C531" s="544"/>
      <c r="D531" s="190"/>
      <c r="E531" s="190"/>
      <c r="F531" s="194"/>
      <c r="G531" s="190"/>
      <c r="H531" s="190"/>
      <c r="I531" s="190"/>
      <c r="J531" s="194"/>
      <c r="K531" s="540"/>
      <c r="L531" s="190"/>
      <c r="M531" s="190"/>
    </row>
    <row r="532" spans="1:13" ht="15.75" customHeight="1">
      <c r="A532" s="543"/>
      <c r="B532" s="544"/>
      <c r="C532" s="544"/>
      <c r="D532" s="190"/>
      <c r="E532" s="190"/>
      <c r="F532" s="194"/>
      <c r="G532" s="190"/>
      <c r="H532" s="190"/>
      <c r="I532" s="190"/>
      <c r="J532" s="194"/>
      <c r="K532" s="540"/>
      <c r="L532" s="190"/>
      <c r="M532" s="190"/>
    </row>
    <row r="533" spans="1:13" ht="15.75" customHeight="1">
      <c r="A533" s="543"/>
      <c r="B533" s="544"/>
      <c r="C533" s="544"/>
      <c r="D533" s="190"/>
      <c r="E533" s="190"/>
      <c r="F533" s="194"/>
      <c r="G533" s="190"/>
      <c r="H533" s="190"/>
      <c r="I533" s="190"/>
      <c r="J533" s="194"/>
      <c r="K533" s="540"/>
      <c r="L533" s="190"/>
      <c r="M533" s="190"/>
    </row>
    <row r="534" spans="1:13" ht="15.75" customHeight="1">
      <c r="A534" s="543"/>
      <c r="B534" s="544"/>
      <c r="C534" s="544"/>
      <c r="D534" s="190"/>
      <c r="E534" s="190"/>
      <c r="F534" s="194"/>
      <c r="G534" s="190"/>
      <c r="H534" s="190"/>
      <c r="I534" s="190"/>
      <c r="J534" s="194"/>
      <c r="K534" s="540"/>
      <c r="L534" s="190"/>
      <c r="M534" s="190"/>
    </row>
    <row r="535" spans="1:13" ht="15.75" customHeight="1">
      <c r="A535" s="543"/>
      <c r="B535" s="544"/>
      <c r="C535" s="544"/>
      <c r="D535" s="190"/>
      <c r="E535" s="190"/>
      <c r="F535" s="194"/>
      <c r="G535" s="190"/>
      <c r="H535" s="190"/>
      <c r="I535" s="190"/>
      <c r="J535" s="194"/>
      <c r="K535" s="540"/>
      <c r="L535" s="190"/>
      <c r="M535" s="190"/>
    </row>
    <row r="536" spans="1:13" ht="15.75" customHeight="1">
      <c r="A536" s="543"/>
      <c r="B536" s="544"/>
      <c r="C536" s="544"/>
      <c r="D536" s="190"/>
      <c r="E536" s="190"/>
      <c r="F536" s="194"/>
      <c r="G536" s="190"/>
      <c r="H536" s="190"/>
      <c r="I536" s="190"/>
      <c r="J536" s="194"/>
      <c r="K536" s="540"/>
      <c r="L536" s="190"/>
      <c r="M536" s="190"/>
    </row>
    <row r="537" spans="1:13" ht="15.75" customHeight="1">
      <c r="A537" s="219"/>
      <c r="B537" s="220"/>
      <c r="C537" s="220"/>
      <c r="D537" s="220"/>
      <c r="E537" s="220"/>
      <c r="F537" s="220"/>
      <c r="G537" s="220"/>
      <c r="H537" s="220"/>
      <c r="I537" s="220"/>
      <c r="J537" s="220"/>
      <c r="K537" s="1023"/>
      <c r="L537" s="220"/>
      <c r="M537" s="220"/>
    </row>
    <row r="538" spans="1:13" ht="15.75" customHeight="1">
      <c r="A538" s="219"/>
      <c r="B538" s="220"/>
      <c r="C538" s="220"/>
      <c r="D538" s="220"/>
      <c r="E538" s="220"/>
      <c r="F538" s="220"/>
      <c r="G538" s="220"/>
      <c r="H538" s="220"/>
      <c r="I538" s="220"/>
      <c r="J538" s="220"/>
      <c r="K538" s="1023"/>
      <c r="L538" s="220"/>
      <c r="M538" s="220"/>
    </row>
    <row r="539" spans="1:13" ht="15.75" customHeight="1">
      <c r="A539" s="219"/>
      <c r="B539" s="220"/>
      <c r="C539" s="220"/>
      <c r="D539" s="220"/>
      <c r="E539" s="220"/>
      <c r="F539" s="220"/>
      <c r="G539" s="220"/>
      <c r="H539" s="220"/>
      <c r="I539" s="220"/>
      <c r="J539" s="220"/>
      <c r="K539" s="1023"/>
      <c r="L539" s="220"/>
      <c r="M539" s="220"/>
    </row>
    <row r="540" spans="1:13" ht="15.75" customHeight="1">
      <c r="A540" s="219"/>
      <c r="B540" s="220"/>
      <c r="C540" s="220"/>
      <c r="D540" s="220"/>
      <c r="E540" s="220"/>
      <c r="F540" s="220"/>
      <c r="G540" s="220"/>
      <c r="H540" s="220"/>
      <c r="I540" s="220"/>
      <c r="J540" s="220"/>
      <c r="K540" s="1023"/>
      <c r="L540" s="220"/>
      <c r="M540" s="220"/>
    </row>
    <row r="541" spans="1:13" ht="15.75" customHeight="1">
      <c r="A541" s="219"/>
      <c r="B541" s="220"/>
      <c r="C541" s="220"/>
      <c r="D541" s="220"/>
      <c r="E541" s="220"/>
      <c r="F541" s="220"/>
      <c r="G541" s="220"/>
      <c r="H541" s="220"/>
      <c r="I541" s="220"/>
      <c r="J541" s="220"/>
      <c r="K541" s="1023"/>
      <c r="L541" s="220"/>
      <c r="M541" s="220"/>
    </row>
    <row r="542" spans="1:13" ht="15.75" customHeight="1">
      <c r="A542" s="219"/>
      <c r="B542" s="220"/>
      <c r="C542" s="220"/>
      <c r="D542" s="220"/>
      <c r="E542" s="220"/>
      <c r="F542" s="220"/>
      <c r="G542" s="220"/>
      <c r="H542" s="220"/>
      <c r="I542" s="220"/>
      <c r="J542" s="220"/>
      <c r="K542" s="1023"/>
      <c r="L542" s="220"/>
      <c r="M542" s="220"/>
    </row>
    <row r="543" spans="1:13" ht="15.75" customHeight="1">
      <c r="A543" s="219"/>
      <c r="B543" s="220"/>
      <c r="C543" s="220"/>
      <c r="D543" s="220"/>
      <c r="E543" s="220"/>
      <c r="F543" s="220"/>
      <c r="G543" s="220"/>
      <c r="H543" s="220"/>
      <c r="I543" s="220"/>
      <c r="J543" s="220"/>
      <c r="K543" s="1023"/>
      <c r="L543" s="220"/>
      <c r="M543" s="220"/>
    </row>
    <row r="544" spans="1:13" ht="15.75" customHeight="1">
      <c r="A544" s="219"/>
      <c r="B544" s="220"/>
      <c r="C544" s="220"/>
      <c r="D544" s="220"/>
      <c r="E544" s="220"/>
      <c r="F544" s="220"/>
      <c r="G544" s="220"/>
      <c r="H544" s="220"/>
      <c r="I544" s="220"/>
      <c r="J544" s="220"/>
      <c r="K544" s="1023"/>
      <c r="L544" s="220"/>
      <c r="M544" s="220"/>
    </row>
    <row r="545" spans="1:13" ht="15.75" customHeight="1">
      <c r="A545" s="219"/>
      <c r="B545" s="220"/>
      <c r="C545" s="220"/>
      <c r="D545" s="220"/>
      <c r="E545" s="220"/>
      <c r="F545" s="220"/>
      <c r="G545" s="220"/>
      <c r="H545" s="220"/>
      <c r="I545" s="220"/>
      <c r="J545" s="220"/>
      <c r="K545" s="1023"/>
      <c r="L545" s="220"/>
      <c r="M545" s="220"/>
    </row>
    <row r="546" spans="1:13" ht="15.75" customHeight="1">
      <c r="A546" s="219"/>
      <c r="B546" s="220"/>
      <c r="C546" s="220"/>
      <c r="D546" s="220"/>
      <c r="E546" s="220"/>
      <c r="F546" s="220"/>
      <c r="G546" s="220"/>
      <c r="H546" s="220"/>
      <c r="I546" s="220"/>
      <c r="J546" s="220"/>
      <c r="K546" s="1023"/>
      <c r="L546" s="220"/>
      <c r="M546" s="220"/>
    </row>
    <row r="547" spans="1:13" ht="15.75" customHeight="1">
      <c r="A547" s="219"/>
      <c r="B547" s="220"/>
      <c r="C547" s="220"/>
      <c r="D547" s="220"/>
      <c r="E547" s="220"/>
      <c r="F547" s="220"/>
      <c r="G547" s="220"/>
      <c r="H547" s="220"/>
      <c r="I547" s="220"/>
      <c r="J547" s="220"/>
      <c r="K547" s="1023"/>
      <c r="L547" s="220"/>
      <c r="M547" s="220"/>
    </row>
    <row r="548" spans="1:13" ht="15.75" customHeight="1">
      <c r="A548" s="219"/>
      <c r="B548" s="220"/>
      <c r="C548" s="220"/>
      <c r="D548" s="220"/>
      <c r="E548" s="220"/>
      <c r="F548" s="220"/>
      <c r="G548" s="220"/>
      <c r="H548" s="220"/>
      <c r="I548" s="220"/>
      <c r="J548" s="220"/>
      <c r="K548" s="1023"/>
      <c r="L548" s="220"/>
      <c r="M548" s="220"/>
    </row>
    <row r="549" spans="1:13" ht="15.75" customHeight="1">
      <c r="A549" s="219"/>
      <c r="B549" s="220"/>
      <c r="C549" s="220"/>
      <c r="D549" s="220"/>
      <c r="E549" s="220"/>
      <c r="F549" s="220"/>
      <c r="G549" s="220"/>
      <c r="H549" s="220"/>
      <c r="I549" s="220"/>
      <c r="J549" s="220"/>
      <c r="K549" s="1023"/>
      <c r="L549" s="220"/>
      <c r="M549" s="220"/>
    </row>
    <row r="550" spans="1:13" ht="15.75" customHeight="1">
      <c r="A550" s="219"/>
      <c r="B550" s="220"/>
      <c r="C550" s="220"/>
      <c r="D550" s="220"/>
      <c r="E550" s="220"/>
      <c r="F550" s="220"/>
      <c r="G550" s="220"/>
      <c r="H550" s="220"/>
      <c r="I550" s="220"/>
      <c r="J550" s="220"/>
      <c r="K550" s="1023"/>
      <c r="L550" s="220"/>
      <c r="M550" s="220"/>
    </row>
    <row r="551" spans="1:13" ht="15.75" customHeight="1">
      <c r="A551" s="219"/>
      <c r="B551" s="220"/>
      <c r="C551" s="220"/>
      <c r="D551" s="220"/>
      <c r="E551" s="220"/>
      <c r="F551" s="220"/>
      <c r="G551" s="220"/>
      <c r="H551" s="220"/>
      <c r="I551" s="220"/>
      <c r="J551" s="220"/>
      <c r="K551" s="1023"/>
      <c r="L551" s="220"/>
      <c r="M551" s="220"/>
    </row>
    <row r="552" spans="1:13" ht="15.75" customHeight="1">
      <c r="A552" s="219"/>
      <c r="B552" s="220"/>
      <c r="C552" s="220"/>
      <c r="D552" s="220"/>
      <c r="E552" s="220"/>
      <c r="F552" s="220"/>
      <c r="G552" s="220"/>
      <c r="H552" s="220"/>
      <c r="I552" s="220"/>
      <c r="J552" s="220"/>
      <c r="K552" s="1023"/>
      <c r="L552" s="220"/>
      <c r="M552" s="220"/>
    </row>
    <row r="553" spans="1:13" ht="15.75" customHeight="1">
      <c r="A553" s="219"/>
      <c r="B553" s="220"/>
      <c r="C553" s="220"/>
      <c r="D553" s="220"/>
      <c r="E553" s="220"/>
      <c r="F553" s="220"/>
      <c r="G553" s="220"/>
      <c r="H553" s="220"/>
      <c r="I553" s="220"/>
      <c r="J553" s="220"/>
      <c r="K553" s="1023"/>
      <c r="L553" s="220"/>
      <c r="M553" s="220"/>
    </row>
    <row r="554" spans="1:13" ht="15.75" customHeight="1">
      <c r="A554" s="219"/>
      <c r="B554" s="220"/>
      <c r="C554" s="220"/>
      <c r="D554" s="220"/>
      <c r="E554" s="220"/>
      <c r="F554" s="220"/>
      <c r="G554" s="220"/>
      <c r="H554" s="220"/>
      <c r="I554" s="220"/>
      <c r="J554" s="220"/>
      <c r="K554" s="1023"/>
      <c r="L554" s="220"/>
      <c r="M554" s="220"/>
    </row>
    <row r="555" spans="1:13" ht="15.75" customHeight="1">
      <c r="A555" s="219"/>
      <c r="B555" s="220"/>
      <c r="C555" s="220"/>
      <c r="D555" s="220"/>
      <c r="E555" s="220"/>
      <c r="F555" s="220"/>
      <c r="G555" s="220"/>
      <c r="H555" s="220"/>
      <c r="I555" s="220"/>
      <c r="J555" s="220"/>
      <c r="K555" s="1023"/>
      <c r="L555" s="220"/>
      <c r="M555" s="220"/>
    </row>
    <row r="556" spans="1:13" ht="15.75" customHeight="1">
      <c r="A556" s="219"/>
      <c r="B556" s="220"/>
      <c r="C556" s="220"/>
      <c r="D556" s="220"/>
      <c r="E556" s="220"/>
      <c r="F556" s="220"/>
      <c r="G556" s="220"/>
      <c r="H556" s="220"/>
      <c r="I556" s="220"/>
      <c r="J556" s="220"/>
      <c r="K556" s="1023"/>
      <c r="L556" s="220"/>
      <c r="M556" s="220"/>
    </row>
    <row r="557" spans="1:13" ht="15.75" customHeight="1">
      <c r="A557" s="219"/>
      <c r="B557" s="220"/>
      <c r="C557" s="220"/>
      <c r="D557" s="220"/>
      <c r="E557" s="220"/>
      <c r="F557" s="220"/>
      <c r="G557" s="220"/>
      <c r="H557" s="220"/>
      <c r="I557" s="220"/>
      <c r="J557" s="220"/>
      <c r="K557" s="1023"/>
      <c r="L557" s="220"/>
      <c r="M557" s="220"/>
    </row>
    <row r="558" spans="1:13" ht="15.75" customHeight="1">
      <c r="A558" s="219"/>
      <c r="B558" s="220"/>
      <c r="C558" s="220"/>
      <c r="D558" s="220"/>
      <c r="E558" s="220"/>
      <c r="F558" s="220"/>
      <c r="G558" s="220"/>
      <c r="H558" s="220"/>
      <c r="I558" s="220"/>
      <c r="J558" s="220"/>
      <c r="K558" s="1023"/>
      <c r="L558" s="220"/>
      <c r="M558" s="220"/>
    </row>
    <row r="559" spans="1:13" ht="15.75" customHeight="1">
      <c r="A559" s="219"/>
      <c r="B559" s="220"/>
      <c r="C559" s="220"/>
      <c r="D559" s="220"/>
      <c r="E559" s="220"/>
      <c r="F559" s="220"/>
      <c r="G559" s="220"/>
      <c r="H559" s="220"/>
      <c r="I559" s="220"/>
      <c r="J559" s="220"/>
      <c r="K559" s="1023"/>
      <c r="L559" s="220"/>
      <c r="M559" s="220"/>
    </row>
    <row r="560" spans="1:13" ht="15.75" customHeight="1">
      <c r="A560" s="219"/>
      <c r="B560" s="220"/>
      <c r="C560" s="220"/>
      <c r="D560" s="220"/>
      <c r="E560" s="220"/>
      <c r="F560" s="220"/>
      <c r="G560" s="220"/>
      <c r="H560" s="220"/>
      <c r="I560" s="220"/>
      <c r="J560" s="220"/>
      <c r="K560" s="1023"/>
      <c r="L560" s="220"/>
      <c r="M560" s="220"/>
    </row>
    <row r="561" spans="1:13" ht="15.75" customHeight="1">
      <c r="A561" s="219"/>
      <c r="B561" s="220"/>
      <c r="C561" s="220"/>
      <c r="D561" s="220"/>
      <c r="E561" s="220"/>
      <c r="F561" s="220"/>
      <c r="G561" s="220"/>
      <c r="H561" s="220"/>
      <c r="I561" s="220"/>
      <c r="J561" s="220"/>
      <c r="K561" s="1023"/>
      <c r="L561" s="220"/>
      <c r="M561" s="220"/>
    </row>
    <row r="562" spans="1:13" ht="15.75" customHeight="1">
      <c r="A562" s="219"/>
      <c r="B562" s="220"/>
      <c r="C562" s="220"/>
      <c r="D562" s="220"/>
      <c r="E562" s="220"/>
      <c r="F562" s="220"/>
      <c r="G562" s="220"/>
      <c r="H562" s="220"/>
      <c r="I562" s="220"/>
      <c r="J562" s="220"/>
      <c r="K562" s="1023"/>
      <c r="L562" s="220"/>
      <c r="M562" s="220"/>
    </row>
    <row r="563" spans="1:13" ht="15.75" customHeight="1">
      <c r="A563" s="219"/>
      <c r="B563" s="220"/>
      <c r="C563" s="220"/>
      <c r="D563" s="220"/>
      <c r="E563" s="220"/>
      <c r="F563" s="220"/>
      <c r="G563" s="220"/>
      <c r="H563" s="220"/>
      <c r="I563" s="220"/>
      <c r="J563" s="220"/>
      <c r="K563" s="1023"/>
      <c r="L563" s="220"/>
      <c r="M563" s="220"/>
    </row>
    <row r="564" spans="1:13" ht="15.75" customHeight="1">
      <c r="A564" s="219"/>
      <c r="B564" s="220"/>
      <c r="C564" s="220"/>
      <c r="D564" s="220"/>
      <c r="E564" s="220"/>
      <c r="F564" s="220"/>
      <c r="G564" s="220"/>
      <c r="H564" s="220"/>
      <c r="I564" s="220"/>
      <c r="J564" s="220"/>
      <c r="K564" s="1023"/>
      <c r="L564" s="220"/>
      <c r="M564" s="220"/>
    </row>
    <row r="565" spans="1:13" ht="15.75" customHeight="1">
      <c r="A565" s="219"/>
      <c r="B565" s="220"/>
      <c r="C565" s="220"/>
      <c r="D565" s="220"/>
      <c r="E565" s="220"/>
      <c r="F565" s="220"/>
      <c r="G565" s="220"/>
      <c r="H565" s="220"/>
      <c r="I565" s="220"/>
      <c r="J565" s="220"/>
      <c r="K565" s="1023"/>
      <c r="L565" s="220"/>
      <c r="M565" s="220"/>
    </row>
    <row r="566" spans="1:13" ht="15.75" customHeight="1">
      <c r="A566" s="219"/>
      <c r="B566" s="220"/>
      <c r="C566" s="220"/>
      <c r="D566" s="220"/>
      <c r="E566" s="220"/>
      <c r="F566" s="220"/>
      <c r="G566" s="220"/>
      <c r="H566" s="220"/>
      <c r="I566" s="220"/>
      <c r="J566" s="220"/>
      <c r="K566" s="1023"/>
      <c r="L566" s="220"/>
      <c r="M566" s="220"/>
    </row>
    <row r="567" spans="1:13" ht="15.75" customHeight="1">
      <c r="A567" s="219"/>
      <c r="B567" s="220"/>
      <c r="C567" s="220"/>
      <c r="D567" s="220"/>
      <c r="E567" s="220"/>
      <c r="F567" s="220"/>
      <c r="G567" s="220"/>
      <c r="H567" s="220"/>
      <c r="I567" s="220"/>
      <c r="J567" s="220"/>
      <c r="K567" s="1023"/>
      <c r="L567" s="220"/>
      <c r="M567" s="220"/>
    </row>
    <row r="568" spans="1:13" ht="15.75" customHeight="1">
      <c r="A568" s="219"/>
      <c r="B568" s="220"/>
      <c r="C568" s="220"/>
      <c r="D568" s="220"/>
      <c r="E568" s="220"/>
      <c r="F568" s="220"/>
      <c r="G568" s="220"/>
      <c r="H568" s="220"/>
      <c r="I568" s="220"/>
      <c r="J568" s="220"/>
      <c r="K568" s="1023"/>
      <c r="L568" s="220"/>
      <c r="M568" s="220"/>
    </row>
    <row r="569" spans="1:13" ht="15.75" customHeight="1">
      <c r="A569" s="219"/>
      <c r="B569" s="220"/>
      <c r="C569" s="220"/>
      <c r="D569" s="220"/>
      <c r="E569" s="220"/>
      <c r="F569" s="220"/>
      <c r="G569" s="220"/>
      <c r="H569" s="220"/>
      <c r="I569" s="220"/>
      <c r="J569" s="220"/>
      <c r="K569" s="1023"/>
      <c r="L569" s="220"/>
      <c r="M569" s="220"/>
    </row>
    <row r="570" spans="1:13" ht="15.75" customHeight="1">
      <c r="A570" s="219"/>
      <c r="B570" s="220"/>
      <c r="C570" s="220"/>
      <c r="D570" s="220"/>
      <c r="E570" s="220"/>
      <c r="F570" s="220"/>
      <c r="G570" s="220"/>
      <c r="H570" s="220"/>
      <c r="I570" s="220"/>
      <c r="J570" s="220"/>
      <c r="K570" s="1023"/>
      <c r="L570" s="220"/>
      <c r="M570" s="220"/>
    </row>
    <row r="571" spans="1:13" ht="15.75" customHeight="1">
      <c r="A571" s="219"/>
      <c r="B571" s="220"/>
      <c r="C571" s="220"/>
      <c r="D571" s="220"/>
      <c r="E571" s="220"/>
      <c r="F571" s="220"/>
      <c r="G571" s="220"/>
      <c r="H571" s="220"/>
      <c r="I571" s="220"/>
      <c r="J571" s="220"/>
      <c r="K571" s="1023"/>
      <c r="L571" s="220"/>
      <c r="M571" s="220"/>
    </row>
    <row r="572" spans="1:13" ht="15.75" customHeight="1">
      <c r="A572" s="219"/>
      <c r="B572" s="220"/>
      <c r="C572" s="220"/>
      <c r="D572" s="220"/>
      <c r="E572" s="220"/>
      <c r="F572" s="220"/>
      <c r="G572" s="220"/>
      <c r="H572" s="220"/>
      <c r="I572" s="220"/>
      <c r="J572" s="220"/>
      <c r="K572" s="1023"/>
      <c r="L572" s="220"/>
      <c r="M572" s="220"/>
    </row>
    <row r="573" spans="1:13" ht="15.75" customHeight="1">
      <c r="A573" s="219"/>
      <c r="B573" s="220"/>
      <c r="C573" s="220"/>
      <c r="D573" s="220"/>
      <c r="E573" s="220"/>
      <c r="F573" s="220"/>
      <c r="G573" s="220"/>
      <c r="H573" s="220"/>
      <c r="I573" s="220"/>
      <c r="J573" s="220"/>
      <c r="K573" s="1023"/>
      <c r="L573" s="220"/>
      <c r="M573" s="220"/>
    </row>
    <row r="574" spans="1:13" ht="15.75" customHeight="1">
      <c r="A574" s="219"/>
      <c r="B574" s="220"/>
      <c r="C574" s="220"/>
      <c r="D574" s="220"/>
      <c r="E574" s="220"/>
      <c r="F574" s="220"/>
      <c r="G574" s="220"/>
      <c r="H574" s="220"/>
      <c r="I574" s="220"/>
      <c r="J574" s="220"/>
      <c r="K574" s="1023"/>
      <c r="L574" s="220"/>
      <c r="M574" s="220"/>
    </row>
    <row r="575" spans="1:13" ht="15.75" customHeight="1">
      <c r="A575" s="219"/>
      <c r="B575" s="220"/>
      <c r="C575" s="220"/>
      <c r="D575" s="220"/>
      <c r="E575" s="220"/>
      <c r="F575" s="220"/>
      <c r="G575" s="220"/>
      <c r="H575" s="220"/>
      <c r="I575" s="220"/>
      <c r="J575" s="220"/>
      <c r="K575" s="1023"/>
      <c r="L575" s="220"/>
      <c r="M575" s="220"/>
    </row>
    <row r="576" spans="1:13" ht="15.75" customHeight="1">
      <c r="A576" s="219"/>
      <c r="B576" s="220"/>
      <c r="C576" s="220"/>
      <c r="D576" s="220"/>
      <c r="E576" s="220"/>
      <c r="F576" s="220"/>
      <c r="G576" s="220"/>
      <c r="H576" s="220"/>
      <c r="I576" s="220"/>
      <c r="J576" s="220"/>
      <c r="K576" s="1023"/>
      <c r="L576" s="220"/>
      <c r="M576" s="220"/>
    </row>
    <row r="577" spans="1:13" ht="15.75" customHeight="1">
      <c r="A577" s="219"/>
      <c r="B577" s="220"/>
      <c r="C577" s="220"/>
      <c r="D577" s="220"/>
      <c r="E577" s="220"/>
      <c r="F577" s="220"/>
      <c r="G577" s="220"/>
      <c r="H577" s="220"/>
      <c r="I577" s="220"/>
      <c r="J577" s="220"/>
      <c r="K577" s="1023"/>
      <c r="L577" s="220"/>
      <c r="M577" s="220"/>
    </row>
    <row r="578" spans="1:13" ht="15.75" customHeight="1">
      <c r="A578" s="219"/>
      <c r="B578" s="220"/>
      <c r="C578" s="220"/>
      <c r="D578" s="220"/>
      <c r="E578" s="220"/>
      <c r="F578" s="220"/>
      <c r="G578" s="220"/>
      <c r="H578" s="220"/>
      <c r="I578" s="220"/>
      <c r="J578" s="220"/>
      <c r="K578" s="1023"/>
      <c r="L578" s="220"/>
      <c r="M578" s="220"/>
    </row>
    <row r="579" spans="1:13" ht="15.75" customHeight="1">
      <c r="A579" s="219"/>
      <c r="B579" s="220"/>
      <c r="C579" s="220"/>
      <c r="D579" s="220"/>
      <c r="E579" s="220"/>
      <c r="F579" s="220"/>
      <c r="G579" s="220"/>
      <c r="H579" s="220"/>
      <c r="I579" s="220"/>
      <c r="J579" s="220"/>
      <c r="K579" s="1023"/>
      <c r="L579" s="220"/>
      <c r="M579" s="220"/>
    </row>
    <row r="580" spans="1:13" ht="15.75" customHeight="1">
      <c r="A580" s="219"/>
      <c r="B580" s="220"/>
      <c r="C580" s="220"/>
      <c r="D580" s="220"/>
      <c r="E580" s="220"/>
      <c r="F580" s="220"/>
      <c r="G580" s="220"/>
      <c r="H580" s="220"/>
      <c r="I580" s="220"/>
      <c r="J580" s="220"/>
      <c r="K580" s="1023"/>
      <c r="L580" s="220"/>
      <c r="M580" s="220"/>
    </row>
    <row r="581" spans="1:13" ht="15.75" customHeight="1">
      <c r="A581" s="219"/>
      <c r="B581" s="220"/>
      <c r="C581" s="220"/>
      <c r="D581" s="220"/>
      <c r="E581" s="220"/>
      <c r="F581" s="220"/>
      <c r="G581" s="220"/>
      <c r="H581" s="220"/>
      <c r="I581" s="220"/>
      <c r="J581" s="220"/>
      <c r="K581" s="1023"/>
      <c r="L581" s="220"/>
      <c r="M581" s="220"/>
    </row>
    <row r="582" spans="1:13" ht="15.75" customHeight="1">
      <c r="A582" s="219"/>
      <c r="B582" s="220"/>
      <c r="C582" s="220"/>
      <c r="D582" s="220"/>
      <c r="E582" s="220"/>
      <c r="F582" s="220"/>
      <c r="G582" s="220"/>
      <c r="H582" s="220"/>
      <c r="I582" s="220"/>
      <c r="J582" s="220"/>
      <c r="K582" s="1023"/>
      <c r="L582" s="220"/>
      <c r="M582" s="220"/>
    </row>
    <row r="583" spans="1:13" ht="15.75" customHeight="1">
      <c r="A583" s="219"/>
      <c r="B583" s="220"/>
      <c r="C583" s="220"/>
      <c r="D583" s="220"/>
      <c r="E583" s="220"/>
      <c r="F583" s="220"/>
      <c r="G583" s="220"/>
      <c r="H583" s="220"/>
      <c r="I583" s="220"/>
      <c r="J583" s="220"/>
      <c r="K583" s="1023"/>
      <c r="L583" s="220"/>
      <c r="M583" s="220"/>
    </row>
    <row r="584" spans="1:13" ht="15.75" customHeight="1">
      <c r="A584" s="219"/>
      <c r="B584" s="220"/>
      <c r="C584" s="220"/>
      <c r="D584" s="220"/>
      <c r="E584" s="220"/>
      <c r="F584" s="220"/>
      <c r="G584" s="220"/>
      <c r="H584" s="220"/>
      <c r="I584" s="220"/>
      <c r="J584" s="220"/>
      <c r="K584" s="1023"/>
      <c r="L584" s="220"/>
      <c r="M584" s="220"/>
    </row>
    <row r="585" spans="1:13" ht="15.75" customHeight="1">
      <c r="A585" s="219"/>
      <c r="B585" s="220"/>
      <c r="C585" s="220"/>
      <c r="D585" s="220"/>
      <c r="E585" s="220"/>
      <c r="F585" s="220"/>
      <c r="G585" s="220"/>
      <c r="H585" s="220"/>
      <c r="I585" s="220"/>
      <c r="J585" s="220"/>
      <c r="K585" s="1023"/>
      <c r="L585" s="220"/>
      <c r="M585" s="220"/>
    </row>
    <row r="586" spans="1:13" ht="15.75" customHeight="1">
      <c r="A586" s="219"/>
      <c r="B586" s="220"/>
      <c r="C586" s="220"/>
      <c r="D586" s="220"/>
      <c r="E586" s="220"/>
      <c r="F586" s="220"/>
      <c r="G586" s="220"/>
      <c r="H586" s="220"/>
      <c r="I586" s="220"/>
      <c r="J586" s="220"/>
      <c r="K586" s="1023"/>
      <c r="L586" s="220"/>
      <c r="M586" s="220"/>
    </row>
    <row r="587" spans="1:13" ht="15.75" customHeight="1">
      <c r="A587" s="219"/>
      <c r="B587" s="220"/>
      <c r="C587" s="220"/>
      <c r="D587" s="220"/>
      <c r="E587" s="220"/>
      <c r="F587" s="220"/>
      <c r="G587" s="220"/>
      <c r="H587" s="220"/>
      <c r="I587" s="220"/>
      <c r="J587" s="220"/>
      <c r="K587" s="1023"/>
      <c r="L587" s="220"/>
      <c r="M587" s="220"/>
    </row>
    <row r="588" spans="1:13" ht="15.75" customHeight="1">
      <c r="A588" s="219"/>
      <c r="B588" s="220"/>
      <c r="C588" s="220"/>
      <c r="D588" s="220"/>
      <c r="E588" s="220"/>
      <c r="F588" s="220"/>
      <c r="G588" s="220"/>
      <c r="H588" s="220"/>
      <c r="I588" s="220"/>
      <c r="J588" s="220"/>
      <c r="K588" s="1023"/>
      <c r="L588" s="220"/>
      <c r="M588" s="220"/>
    </row>
    <row r="589" spans="1:13" ht="15.75" customHeight="1">
      <c r="A589" s="219"/>
      <c r="B589" s="220"/>
      <c r="C589" s="220"/>
      <c r="D589" s="220"/>
      <c r="E589" s="220"/>
      <c r="F589" s="220"/>
      <c r="G589" s="220"/>
      <c r="H589" s="220"/>
      <c r="I589" s="220"/>
      <c r="J589" s="220"/>
      <c r="K589" s="1023"/>
      <c r="L589" s="220"/>
      <c r="M589" s="220"/>
    </row>
    <row r="590" spans="1:13" ht="15.75" customHeight="1">
      <c r="A590" s="219"/>
      <c r="B590" s="220"/>
      <c r="C590" s="220"/>
      <c r="D590" s="220"/>
      <c r="E590" s="220"/>
      <c r="F590" s="220"/>
      <c r="G590" s="220"/>
      <c r="H590" s="220"/>
      <c r="I590" s="220"/>
      <c r="J590" s="220"/>
      <c r="K590" s="1023"/>
      <c r="L590" s="220"/>
      <c r="M590" s="220"/>
    </row>
    <row r="591" spans="1:13" ht="15.75" customHeight="1">
      <c r="A591" s="219"/>
      <c r="B591" s="220"/>
      <c r="C591" s="220"/>
      <c r="D591" s="220"/>
      <c r="E591" s="220"/>
      <c r="F591" s="220"/>
      <c r="G591" s="220"/>
      <c r="H591" s="220"/>
      <c r="I591" s="220"/>
      <c r="J591" s="220"/>
      <c r="K591" s="1023"/>
      <c r="L591" s="220"/>
      <c r="M591" s="220"/>
    </row>
    <row r="592" spans="1:13" ht="15.75" customHeight="1">
      <c r="A592" s="219"/>
      <c r="B592" s="220"/>
      <c r="C592" s="220"/>
      <c r="D592" s="220"/>
      <c r="E592" s="220"/>
      <c r="F592" s="220"/>
      <c r="G592" s="220"/>
      <c r="H592" s="220"/>
      <c r="I592" s="220"/>
      <c r="J592" s="220"/>
      <c r="K592" s="1023"/>
      <c r="L592" s="220"/>
      <c r="M592" s="220"/>
    </row>
    <row r="593" spans="1:13" ht="15.75" customHeight="1">
      <c r="A593" s="219"/>
      <c r="B593" s="220"/>
      <c r="C593" s="220"/>
      <c r="D593" s="220"/>
      <c r="E593" s="220"/>
      <c r="F593" s="220"/>
      <c r="G593" s="220"/>
      <c r="H593" s="220"/>
      <c r="I593" s="220"/>
      <c r="J593" s="220"/>
      <c r="K593" s="1023"/>
      <c r="L593" s="220"/>
      <c r="M593" s="220"/>
    </row>
    <row r="594" spans="1:13" ht="15.75" customHeight="1">
      <c r="A594" s="219"/>
      <c r="B594" s="220"/>
      <c r="C594" s="220"/>
      <c r="D594" s="220"/>
      <c r="E594" s="220"/>
      <c r="F594" s="220"/>
      <c r="G594" s="220"/>
      <c r="H594" s="220"/>
      <c r="I594" s="220"/>
      <c r="J594" s="220"/>
      <c r="K594" s="1023"/>
      <c r="L594" s="220"/>
      <c r="M594" s="220"/>
    </row>
    <row r="595" spans="1:13" ht="15.75" customHeight="1">
      <c r="A595" s="219"/>
      <c r="B595" s="220"/>
      <c r="C595" s="220"/>
      <c r="D595" s="220"/>
      <c r="E595" s="220"/>
      <c r="F595" s="220"/>
      <c r="G595" s="220"/>
      <c r="H595" s="220"/>
      <c r="I595" s="220"/>
      <c r="J595" s="220"/>
      <c r="K595" s="1023"/>
      <c r="L595" s="220"/>
      <c r="M595" s="220"/>
    </row>
    <row r="596" spans="1:13" ht="15.75" customHeight="1">
      <c r="A596" s="219"/>
      <c r="B596" s="220"/>
      <c r="C596" s="220"/>
      <c r="D596" s="220"/>
      <c r="E596" s="220"/>
      <c r="F596" s="220"/>
      <c r="G596" s="220"/>
      <c r="H596" s="220"/>
      <c r="I596" s="220"/>
      <c r="J596" s="220"/>
      <c r="K596" s="1023"/>
      <c r="L596" s="220"/>
      <c r="M596" s="220"/>
    </row>
    <row r="597" spans="1:13" ht="15.75" customHeight="1">
      <c r="A597" s="219"/>
      <c r="B597" s="220"/>
      <c r="C597" s="220"/>
      <c r="D597" s="220"/>
      <c r="E597" s="220"/>
      <c r="F597" s="220"/>
      <c r="G597" s="220"/>
      <c r="H597" s="220"/>
      <c r="I597" s="220"/>
      <c r="J597" s="220"/>
      <c r="K597" s="1023"/>
      <c r="L597" s="220"/>
      <c r="M597" s="220"/>
    </row>
    <row r="598" spans="1:13" ht="15.75" customHeight="1">
      <c r="A598" s="219"/>
      <c r="B598" s="220"/>
      <c r="C598" s="220"/>
      <c r="D598" s="220"/>
      <c r="E598" s="220"/>
      <c r="F598" s="220"/>
      <c r="G598" s="220"/>
      <c r="H598" s="220"/>
      <c r="I598" s="220"/>
      <c r="J598" s="220"/>
      <c r="K598" s="1023"/>
      <c r="L598" s="220"/>
      <c r="M598" s="220"/>
    </row>
    <row r="599" spans="1:13" ht="15.75" customHeight="1">
      <c r="A599" s="219"/>
      <c r="B599" s="220"/>
      <c r="C599" s="220"/>
      <c r="D599" s="220"/>
      <c r="E599" s="220"/>
      <c r="F599" s="220"/>
      <c r="G599" s="220"/>
      <c r="H599" s="220"/>
      <c r="I599" s="220"/>
      <c r="J599" s="220"/>
      <c r="K599" s="1023"/>
      <c r="L599" s="220"/>
      <c r="M599" s="220"/>
    </row>
    <row r="600" spans="1:13" ht="15.75" customHeight="1">
      <c r="A600" s="219"/>
      <c r="B600" s="220"/>
      <c r="C600" s="220"/>
      <c r="D600" s="220"/>
      <c r="E600" s="220"/>
      <c r="F600" s="220"/>
      <c r="G600" s="220"/>
      <c r="H600" s="220"/>
      <c r="I600" s="220"/>
      <c r="J600" s="220"/>
      <c r="K600" s="1023"/>
      <c r="L600" s="220"/>
      <c r="M600" s="220"/>
    </row>
    <row r="601" spans="1:13" ht="15.75" customHeight="1">
      <c r="A601" s="219"/>
      <c r="B601" s="220"/>
      <c r="C601" s="220"/>
      <c r="D601" s="220"/>
      <c r="E601" s="220"/>
      <c r="F601" s="220"/>
      <c r="G601" s="220"/>
      <c r="H601" s="220"/>
      <c r="I601" s="220"/>
      <c r="J601" s="220"/>
      <c r="K601" s="1023"/>
      <c r="L601" s="220"/>
      <c r="M601" s="220"/>
    </row>
    <row r="602" spans="1:13" ht="15.75" customHeight="1">
      <c r="A602" s="219"/>
      <c r="B602" s="220"/>
      <c r="C602" s="220"/>
      <c r="D602" s="220"/>
      <c r="E602" s="220"/>
      <c r="F602" s="220"/>
      <c r="G602" s="220"/>
      <c r="H602" s="220"/>
      <c r="I602" s="220"/>
      <c r="J602" s="220"/>
      <c r="K602" s="1023"/>
      <c r="L602" s="220"/>
      <c r="M602" s="220"/>
    </row>
    <row r="603" spans="1:13" ht="15.75" customHeight="1">
      <c r="A603" s="219"/>
      <c r="B603" s="220"/>
      <c r="C603" s="220"/>
      <c r="D603" s="220"/>
      <c r="E603" s="220"/>
      <c r="F603" s="220"/>
      <c r="G603" s="220"/>
      <c r="H603" s="220"/>
      <c r="I603" s="220"/>
      <c r="J603" s="220"/>
      <c r="K603" s="1023"/>
      <c r="L603" s="220"/>
      <c r="M603" s="220"/>
    </row>
    <row r="604" spans="1:13" ht="15.75" customHeight="1">
      <c r="A604" s="219"/>
      <c r="B604" s="220"/>
      <c r="C604" s="220"/>
      <c r="D604" s="220"/>
      <c r="E604" s="220"/>
      <c r="F604" s="220"/>
      <c r="G604" s="220"/>
      <c r="H604" s="220"/>
      <c r="I604" s="220"/>
      <c r="J604" s="220"/>
      <c r="K604" s="1023"/>
      <c r="L604" s="220"/>
      <c r="M604" s="220"/>
    </row>
    <row r="605" spans="1:13" ht="15.75" customHeight="1">
      <c r="A605" s="219"/>
      <c r="B605" s="220"/>
      <c r="C605" s="220"/>
      <c r="D605" s="220"/>
      <c r="E605" s="220"/>
      <c r="F605" s="220"/>
      <c r="G605" s="220"/>
      <c r="H605" s="220"/>
      <c r="I605" s="220"/>
      <c r="J605" s="220"/>
      <c r="K605" s="1023"/>
      <c r="L605" s="220"/>
      <c r="M605" s="220"/>
    </row>
    <row r="606" spans="1:13" ht="15.75" customHeight="1">
      <c r="A606" s="219"/>
      <c r="B606" s="220"/>
      <c r="C606" s="220"/>
      <c r="D606" s="220"/>
      <c r="E606" s="220"/>
      <c r="F606" s="220"/>
      <c r="G606" s="220"/>
      <c r="H606" s="220"/>
      <c r="I606" s="220"/>
      <c r="J606" s="220"/>
      <c r="K606" s="1023"/>
      <c r="L606" s="220"/>
      <c r="M606" s="220"/>
    </row>
    <row r="607" spans="1:13" ht="15.75" customHeight="1">
      <c r="A607" s="219"/>
      <c r="B607" s="220"/>
      <c r="C607" s="220"/>
      <c r="D607" s="220"/>
      <c r="E607" s="220"/>
      <c r="F607" s="220"/>
      <c r="G607" s="220"/>
      <c r="H607" s="220"/>
      <c r="I607" s="220"/>
      <c r="J607" s="220"/>
      <c r="K607" s="1023"/>
      <c r="L607" s="220"/>
      <c r="M607" s="220"/>
    </row>
    <row r="608" spans="1:13" ht="15.75" customHeight="1">
      <c r="A608" s="219"/>
      <c r="B608" s="220"/>
      <c r="C608" s="220"/>
      <c r="D608" s="220"/>
      <c r="E608" s="220"/>
      <c r="F608" s="220"/>
      <c r="G608" s="220"/>
      <c r="H608" s="220"/>
      <c r="I608" s="220"/>
      <c r="J608" s="220"/>
      <c r="K608" s="1023"/>
      <c r="L608" s="220"/>
      <c r="M608" s="220"/>
    </row>
    <row r="609" spans="1:13" ht="15.75" customHeight="1">
      <c r="A609" s="219"/>
      <c r="B609" s="220"/>
      <c r="C609" s="220"/>
      <c r="D609" s="220"/>
      <c r="E609" s="220"/>
      <c r="F609" s="220"/>
      <c r="G609" s="220"/>
      <c r="H609" s="220"/>
      <c r="I609" s="220"/>
      <c r="J609" s="220"/>
      <c r="K609" s="1023"/>
      <c r="L609" s="220"/>
      <c r="M609" s="220"/>
    </row>
    <row r="610" spans="1:13" ht="15.75" customHeight="1">
      <c r="A610" s="219"/>
      <c r="B610" s="220"/>
      <c r="C610" s="220"/>
      <c r="D610" s="220"/>
      <c r="E610" s="220"/>
      <c r="F610" s="220"/>
      <c r="G610" s="220"/>
      <c r="H610" s="220"/>
      <c r="I610" s="220"/>
      <c r="J610" s="220"/>
      <c r="K610" s="1023"/>
      <c r="L610" s="220"/>
      <c r="M610" s="220"/>
    </row>
    <row r="611" spans="1:13" ht="15.75" customHeight="1">
      <c r="A611" s="219"/>
      <c r="B611" s="220"/>
      <c r="C611" s="220"/>
      <c r="D611" s="220"/>
      <c r="E611" s="220"/>
      <c r="F611" s="220"/>
      <c r="G611" s="220"/>
      <c r="H611" s="220"/>
      <c r="I611" s="220"/>
      <c r="J611" s="220"/>
      <c r="K611" s="1023"/>
      <c r="L611" s="220"/>
      <c r="M611" s="220"/>
    </row>
    <row r="612" spans="1:13" ht="15.75" customHeight="1">
      <c r="A612" s="219"/>
      <c r="B612" s="220"/>
      <c r="C612" s="220"/>
      <c r="D612" s="220"/>
      <c r="E612" s="220"/>
      <c r="F612" s="220"/>
      <c r="G612" s="220"/>
      <c r="H612" s="220"/>
      <c r="I612" s="220"/>
      <c r="J612" s="220"/>
      <c r="K612" s="1023"/>
      <c r="L612" s="220"/>
      <c r="M612" s="220"/>
    </row>
    <row r="613" spans="1:13" ht="15.75" customHeight="1">
      <c r="A613" s="219"/>
      <c r="B613" s="220"/>
      <c r="C613" s="220"/>
      <c r="D613" s="220"/>
      <c r="E613" s="220"/>
      <c r="F613" s="220"/>
      <c r="G613" s="220"/>
      <c r="H613" s="220"/>
      <c r="I613" s="220"/>
      <c r="J613" s="220"/>
      <c r="K613" s="1023"/>
      <c r="L613" s="220"/>
      <c r="M613" s="220"/>
    </row>
    <row r="614" spans="1:13" ht="15.75" customHeight="1">
      <c r="A614" s="219"/>
      <c r="B614" s="220"/>
      <c r="C614" s="220"/>
      <c r="D614" s="220"/>
      <c r="E614" s="220"/>
      <c r="F614" s="220"/>
      <c r="G614" s="220"/>
      <c r="H614" s="220"/>
      <c r="I614" s="220"/>
      <c r="J614" s="220"/>
      <c r="K614" s="1023"/>
      <c r="L614" s="220"/>
      <c r="M614" s="220"/>
    </row>
    <row r="615" spans="1:13" ht="15.75" customHeight="1">
      <c r="A615" s="219"/>
      <c r="B615" s="220"/>
      <c r="C615" s="220"/>
      <c r="D615" s="220"/>
      <c r="E615" s="220"/>
      <c r="F615" s="220"/>
      <c r="G615" s="220"/>
      <c r="H615" s="220"/>
      <c r="I615" s="220"/>
      <c r="J615" s="220"/>
      <c r="K615" s="1023"/>
      <c r="L615" s="220"/>
      <c r="M615" s="220"/>
    </row>
    <row r="616" spans="1:13" ht="15.75" customHeight="1">
      <c r="A616" s="219"/>
      <c r="B616" s="220"/>
      <c r="C616" s="220"/>
      <c r="D616" s="220"/>
      <c r="E616" s="220"/>
      <c r="F616" s="220"/>
      <c r="G616" s="220"/>
      <c r="H616" s="220"/>
      <c r="I616" s="220"/>
      <c r="J616" s="220"/>
      <c r="K616" s="1023"/>
      <c r="L616" s="220"/>
      <c r="M616" s="220"/>
    </row>
    <row r="617" spans="1:13" ht="15.75" customHeight="1">
      <c r="A617" s="219"/>
      <c r="B617" s="220"/>
      <c r="C617" s="220"/>
      <c r="D617" s="220"/>
      <c r="E617" s="220"/>
      <c r="F617" s="220"/>
      <c r="G617" s="220"/>
      <c r="H617" s="220"/>
      <c r="I617" s="220"/>
      <c r="J617" s="220"/>
      <c r="K617" s="1023"/>
      <c r="L617" s="220"/>
      <c r="M617" s="220"/>
    </row>
    <row r="618" spans="1:13" ht="15.75" customHeight="1">
      <c r="A618" s="219"/>
      <c r="B618" s="220"/>
      <c r="C618" s="220"/>
      <c r="D618" s="220"/>
      <c r="E618" s="220"/>
      <c r="F618" s="220"/>
      <c r="G618" s="220"/>
      <c r="H618" s="220"/>
      <c r="I618" s="220"/>
      <c r="J618" s="220"/>
      <c r="K618" s="1023"/>
      <c r="L618" s="220"/>
      <c r="M618" s="220"/>
    </row>
    <row r="619" spans="1:13" ht="15.75" customHeight="1">
      <c r="A619" s="219"/>
      <c r="B619" s="220"/>
      <c r="C619" s="220"/>
      <c r="D619" s="220"/>
      <c r="E619" s="220"/>
      <c r="F619" s="220"/>
      <c r="G619" s="220"/>
      <c r="H619" s="220"/>
      <c r="I619" s="220"/>
      <c r="J619" s="220"/>
      <c r="K619" s="1023"/>
      <c r="L619" s="220"/>
      <c r="M619" s="220"/>
    </row>
    <row r="620" spans="1:13" ht="15.75" customHeight="1">
      <c r="A620" s="219"/>
      <c r="B620" s="220"/>
      <c r="C620" s="220"/>
      <c r="D620" s="220"/>
      <c r="E620" s="220"/>
      <c r="F620" s="220"/>
      <c r="G620" s="220"/>
      <c r="H620" s="220"/>
      <c r="I620" s="220"/>
      <c r="J620" s="220"/>
      <c r="K620" s="1023"/>
      <c r="L620" s="220"/>
      <c r="M620" s="220"/>
    </row>
    <row r="621" spans="1:13" ht="15.75" customHeight="1">
      <c r="A621" s="219"/>
      <c r="B621" s="220"/>
      <c r="C621" s="220"/>
      <c r="D621" s="220"/>
      <c r="E621" s="220"/>
      <c r="F621" s="220"/>
      <c r="G621" s="220"/>
      <c r="H621" s="220"/>
      <c r="I621" s="220"/>
      <c r="J621" s="220"/>
      <c r="K621" s="1023"/>
      <c r="L621" s="220"/>
      <c r="M621" s="220"/>
    </row>
    <row r="622" spans="1:13" ht="15.75" customHeight="1">
      <c r="A622" s="219"/>
      <c r="B622" s="220"/>
      <c r="C622" s="220"/>
      <c r="D622" s="220"/>
      <c r="E622" s="220"/>
      <c r="F622" s="220"/>
      <c r="G622" s="220"/>
      <c r="H622" s="220"/>
      <c r="I622" s="220"/>
      <c r="J622" s="220"/>
      <c r="K622" s="1023"/>
      <c r="L622" s="220"/>
      <c r="M622" s="220"/>
    </row>
    <row r="623" spans="1:13" ht="15.75" customHeight="1">
      <c r="A623" s="219"/>
      <c r="B623" s="220"/>
      <c r="C623" s="220"/>
      <c r="D623" s="220"/>
      <c r="E623" s="220"/>
      <c r="F623" s="220"/>
      <c r="G623" s="220"/>
      <c r="H623" s="220"/>
      <c r="I623" s="220"/>
      <c r="J623" s="220"/>
      <c r="K623" s="1023"/>
      <c r="L623" s="220"/>
      <c r="M623" s="220"/>
    </row>
    <row r="624" spans="1:13" ht="15.75" customHeight="1">
      <c r="A624" s="219"/>
      <c r="B624" s="220"/>
      <c r="C624" s="220"/>
      <c r="D624" s="220"/>
      <c r="E624" s="220"/>
      <c r="F624" s="220"/>
      <c r="G624" s="220"/>
      <c r="H624" s="220"/>
      <c r="I624" s="220"/>
      <c r="J624" s="220"/>
      <c r="K624" s="1023"/>
      <c r="L624" s="220"/>
      <c r="M624" s="220"/>
    </row>
    <row r="625" spans="1:13" ht="15.75" customHeight="1">
      <c r="A625" s="219"/>
      <c r="B625" s="220"/>
      <c r="C625" s="220"/>
      <c r="D625" s="220"/>
      <c r="E625" s="220"/>
      <c r="F625" s="220"/>
      <c r="G625" s="220"/>
      <c r="H625" s="220"/>
      <c r="I625" s="220"/>
      <c r="J625" s="220"/>
      <c r="K625" s="1023"/>
      <c r="L625" s="220"/>
      <c r="M625" s="220"/>
    </row>
    <row r="626" spans="1:13" ht="15.75" customHeight="1">
      <c r="A626" s="219"/>
      <c r="B626" s="220"/>
      <c r="C626" s="220"/>
      <c r="D626" s="220"/>
      <c r="E626" s="220"/>
      <c r="F626" s="220"/>
      <c r="G626" s="220"/>
      <c r="H626" s="220"/>
      <c r="I626" s="220"/>
      <c r="J626" s="220"/>
      <c r="K626" s="1023"/>
      <c r="L626" s="220"/>
      <c r="M626" s="220"/>
    </row>
    <row r="627" spans="1:13" ht="15.75" customHeight="1">
      <c r="A627" s="219"/>
      <c r="B627" s="220"/>
      <c r="C627" s="220"/>
      <c r="D627" s="220"/>
      <c r="E627" s="220"/>
      <c r="F627" s="220"/>
      <c r="G627" s="220"/>
      <c r="H627" s="220"/>
      <c r="I627" s="220"/>
      <c r="J627" s="220"/>
      <c r="K627" s="1023"/>
      <c r="L627" s="220"/>
      <c r="M627" s="220"/>
    </row>
    <row r="628" spans="1:13" ht="15.75" customHeight="1">
      <c r="A628" s="219"/>
      <c r="B628" s="220"/>
      <c r="C628" s="220"/>
      <c r="D628" s="220"/>
      <c r="E628" s="220"/>
      <c r="F628" s="220"/>
      <c r="G628" s="220"/>
      <c r="H628" s="220"/>
      <c r="I628" s="220"/>
      <c r="J628" s="220"/>
      <c r="K628" s="1023"/>
      <c r="L628" s="220"/>
      <c r="M628" s="220"/>
    </row>
    <row r="629" spans="1:13" ht="15.75" customHeight="1">
      <c r="A629" s="219"/>
      <c r="B629" s="220"/>
      <c r="C629" s="220"/>
      <c r="D629" s="220"/>
      <c r="E629" s="220"/>
      <c r="F629" s="220"/>
      <c r="G629" s="220"/>
      <c r="H629" s="220"/>
      <c r="I629" s="220"/>
      <c r="J629" s="220"/>
      <c r="K629" s="1023"/>
      <c r="L629" s="220"/>
      <c r="M629" s="220"/>
    </row>
    <row r="630" spans="1:13" ht="15.75" customHeight="1">
      <c r="A630" s="219"/>
      <c r="B630" s="220"/>
      <c r="C630" s="220"/>
      <c r="D630" s="220"/>
      <c r="E630" s="220"/>
      <c r="F630" s="220"/>
      <c r="G630" s="220"/>
      <c r="H630" s="220"/>
      <c r="I630" s="220"/>
      <c r="J630" s="220"/>
      <c r="K630" s="1023"/>
      <c r="L630" s="220"/>
      <c r="M630" s="220"/>
    </row>
    <row r="631" spans="1:13" ht="15.75" customHeight="1">
      <c r="A631" s="219"/>
      <c r="B631" s="220"/>
      <c r="C631" s="220"/>
      <c r="D631" s="220"/>
      <c r="E631" s="220"/>
      <c r="F631" s="220"/>
      <c r="G631" s="220"/>
      <c r="H631" s="220"/>
      <c r="I631" s="220"/>
      <c r="J631" s="220"/>
      <c r="K631" s="1023"/>
      <c r="L631" s="220"/>
      <c r="M631" s="220"/>
    </row>
    <row r="632" spans="1:13" ht="15.75" customHeight="1">
      <c r="A632" s="219"/>
      <c r="B632" s="220"/>
      <c r="C632" s="220"/>
      <c r="D632" s="220"/>
      <c r="E632" s="220"/>
      <c r="F632" s="220"/>
      <c r="G632" s="220"/>
      <c r="H632" s="220"/>
      <c r="I632" s="220"/>
      <c r="J632" s="220"/>
      <c r="K632" s="1023"/>
      <c r="L632" s="220"/>
      <c r="M632" s="220"/>
    </row>
    <row r="633" spans="1:13" ht="15.75" customHeight="1">
      <c r="A633" s="219"/>
      <c r="B633" s="220"/>
      <c r="C633" s="220"/>
      <c r="D633" s="220"/>
      <c r="E633" s="220"/>
      <c r="F633" s="220"/>
      <c r="G633" s="220"/>
      <c r="H633" s="220"/>
      <c r="I633" s="220"/>
      <c r="J633" s="220"/>
      <c r="K633" s="1023"/>
      <c r="L633" s="220"/>
      <c r="M633" s="220"/>
    </row>
    <row r="634" spans="1:13" ht="15.75" customHeight="1">
      <c r="A634" s="219"/>
      <c r="B634" s="220"/>
      <c r="C634" s="220"/>
      <c r="D634" s="220"/>
      <c r="E634" s="220"/>
      <c r="F634" s="220"/>
      <c r="G634" s="220"/>
      <c r="H634" s="220"/>
      <c r="I634" s="220"/>
      <c r="J634" s="220"/>
      <c r="K634" s="1023"/>
      <c r="L634" s="220"/>
      <c r="M634" s="220"/>
    </row>
    <row r="635" spans="1:13" ht="15.75" customHeight="1">
      <c r="A635" s="219"/>
      <c r="B635" s="220"/>
      <c r="C635" s="220"/>
      <c r="D635" s="220"/>
      <c r="E635" s="220"/>
      <c r="F635" s="220"/>
      <c r="G635" s="220"/>
      <c r="H635" s="220"/>
      <c r="I635" s="220"/>
      <c r="J635" s="220"/>
      <c r="K635" s="1023"/>
      <c r="L635" s="220"/>
      <c r="M635" s="220"/>
    </row>
    <row r="636" spans="1:13" ht="15.75" customHeight="1">
      <c r="A636" s="219"/>
      <c r="B636" s="220"/>
      <c r="C636" s="220"/>
      <c r="D636" s="220"/>
      <c r="E636" s="220"/>
      <c r="F636" s="220"/>
      <c r="G636" s="220"/>
      <c r="H636" s="220"/>
      <c r="I636" s="220"/>
      <c r="J636" s="220"/>
      <c r="K636" s="1023"/>
      <c r="L636" s="220"/>
      <c r="M636" s="220"/>
    </row>
    <row r="637" spans="1:13" ht="15.75" customHeight="1">
      <c r="A637" s="219"/>
      <c r="B637" s="220"/>
      <c r="C637" s="220"/>
      <c r="D637" s="220"/>
      <c r="E637" s="220"/>
      <c r="F637" s="220"/>
      <c r="G637" s="220"/>
      <c r="H637" s="220"/>
      <c r="I637" s="220"/>
      <c r="J637" s="220"/>
      <c r="K637" s="1023"/>
      <c r="L637" s="220"/>
      <c r="M637" s="220"/>
    </row>
    <row r="638" spans="1:13" ht="15.75" customHeight="1">
      <c r="A638" s="219"/>
      <c r="B638" s="220"/>
      <c r="C638" s="220"/>
      <c r="D638" s="220"/>
      <c r="E638" s="220"/>
      <c r="F638" s="220"/>
      <c r="G638" s="220"/>
      <c r="H638" s="220"/>
      <c r="I638" s="220"/>
      <c r="J638" s="220"/>
      <c r="K638" s="1023"/>
      <c r="L638" s="220"/>
      <c r="M638" s="220"/>
    </row>
    <row r="639" spans="1:13" ht="15.75" customHeight="1">
      <c r="A639" s="219"/>
      <c r="B639" s="220"/>
      <c r="C639" s="220"/>
      <c r="D639" s="220"/>
      <c r="E639" s="220"/>
      <c r="F639" s="220"/>
      <c r="G639" s="220"/>
      <c r="H639" s="220"/>
      <c r="I639" s="220"/>
      <c r="J639" s="220"/>
      <c r="K639" s="1023"/>
      <c r="L639" s="220"/>
      <c r="M639" s="220"/>
    </row>
    <row r="640" spans="1:13" ht="15.75" customHeight="1">
      <c r="A640" s="219"/>
      <c r="B640" s="220"/>
      <c r="C640" s="220"/>
      <c r="D640" s="220"/>
      <c r="E640" s="220"/>
      <c r="F640" s="220"/>
      <c r="G640" s="220"/>
      <c r="H640" s="220"/>
      <c r="I640" s="220"/>
      <c r="J640" s="220"/>
      <c r="K640" s="1023"/>
      <c r="L640" s="220"/>
      <c r="M640" s="220"/>
    </row>
    <row r="641" spans="1:13" ht="15.75" customHeight="1">
      <c r="A641" s="219"/>
      <c r="B641" s="220"/>
      <c r="C641" s="220"/>
      <c r="D641" s="220"/>
      <c r="E641" s="220"/>
      <c r="F641" s="220"/>
      <c r="G641" s="220"/>
      <c r="H641" s="220"/>
      <c r="I641" s="220"/>
      <c r="J641" s="220"/>
      <c r="K641" s="1023"/>
      <c r="L641" s="220"/>
      <c r="M641" s="220"/>
    </row>
    <row r="642" spans="1:13" ht="15.75" customHeight="1">
      <c r="A642" s="219"/>
      <c r="B642" s="220"/>
      <c r="C642" s="220"/>
      <c r="D642" s="220"/>
      <c r="E642" s="220"/>
      <c r="F642" s="220"/>
      <c r="G642" s="220"/>
      <c r="H642" s="220"/>
      <c r="I642" s="220"/>
      <c r="J642" s="220"/>
      <c r="K642" s="1023"/>
      <c r="L642" s="220"/>
      <c r="M642" s="220"/>
    </row>
    <row r="643" spans="1:13" ht="15.75" customHeight="1">
      <c r="A643" s="219"/>
      <c r="B643" s="220"/>
      <c r="C643" s="220"/>
      <c r="D643" s="220"/>
      <c r="E643" s="220"/>
      <c r="F643" s="220"/>
      <c r="G643" s="220"/>
      <c r="H643" s="220"/>
      <c r="I643" s="220"/>
      <c r="J643" s="220"/>
      <c r="K643" s="1023"/>
      <c r="L643" s="220"/>
      <c r="M643" s="220"/>
    </row>
    <row r="644" spans="1:13" ht="15.75" customHeight="1">
      <c r="A644" s="219"/>
      <c r="B644" s="220"/>
      <c r="C644" s="220"/>
      <c r="D644" s="220"/>
      <c r="E644" s="220"/>
      <c r="F644" s="220"/>
      <c r="G644" s="220"/>
      <c r="H644" s="220"/>
      <c r="I644" s="220"/>
      <c r="J644" s="220"/>
      <c r="K644" s="1023"/>
      <c r="L644" s="220"/>
      <c r="M644" s="220"/>
    </row>
    <row r="645" spans="1:13" ht="15.75" customHeight="1">
      <c r="A645" s="219"/>
      <c r="B645" s="220"/>
      <c r="C645" s="220"/>
      <c r="D645" s="220"/>
      <c r="E645" s="220"/>
      <c r="F645" s="220"/>
      <c r="G645" s="220"/>
      <c r="H645" s="220"/>
      <c r="I645" s="220"/>
      <c r="J645" s="220"/>
      <c r="K645" s="1023"/>
      <c r="L645" s="220"/>
      <c r="M645" s="220"/>
    </row>
    <row r="646" spans="1:13" ht="15.75" customHeight="1">
      <c r="A646" s="219"/>
      <c r="B646" s="220"/>
      <c r="C646" s="220"/>
      <c r="D646" s="220"/>
      <c r="E646" s="220"/>
      <c r="F646" s="220"/>
      <c r="G646" s="220"/>
      <c r="H646" s="220"/>
      <c r="I646" s="220"/>
      <c r="J646" s="220"/>
      <c r="K646" s="1023"/>
      <c r="L646" s="220"/>
      <c r="M646" s="220"/>
    </row>
    <row r="647" spans="1:13" ht="15.75" customHeight="1">
      <c r="A647" s="219"/>
      <c r="B647" s="220"/>
      <c r="C647" s="220"/>
      <c r="D647" s="220"/>
      <c r="E647" s="220"/>
      <c r="F647" s="220"/>
      <c r="G647" s="220"/>
      <c r="H647" s="220"/>
      <c r="I647" s="220"/>
      <c r="J647" s="220"/>
      <c r="K647" s="1023"/>
      <c r="L647" s="220"/>
      <c r="M647" s="220"/>
    </row>
    <row r="648" spans="1:13" ht="15.75" customHeight="1">
      <c r="A648" s="219"/>
      <c r="B648" s="220"/>
      <c r="C648" s="220"/>
      <c r="D648" s="220"/>
      <c r="E648" s="220"/>
      <c r="F648" s="220"/>
      <c r="G648" s="220"/>
      <c r="H648" s="220"/>
      <c r="I648" s="220"/>
      <c r="J648" s="220"/>
      <c r="K648" s="1023"/>
      <c r="L648" s="220"/>
      <c r="M648" s="220"/>
    </row>
    <row r="649" spans="1:13" ht="15.75" customHeight="1">
      <c r="A649" s="219"/>
      <c r="B649" s="220"/>
      <c r="C649" s="220"/>
      <c r="D649" s="220"/>
      <c r="E649" s="220"/>
      <c r="F649" s="220"/>
      <c r="G649" s="220"/>
      <c r="H649" s="220"/>
      <c r="I649" s="220"/>
      <c r="J649" s="220"/>
      <c r="K649" s="1023"/>
      <c r="L649" s="220"/>
      <c r="M649" s="220"/>
    </row>
    <row r="650" spans="1:13" ht="15.75" customHeight="1">
      <c r="A650" s="219"/>
      <c r="B650" s="220"/>
      <c r="C650" s="220"/>
      <c r="D650" s="220"/>
      <c r="E650" s="220"/>
      <c r="F650" s="220"/>
      <c r="G650" s="220"/>
      <c r="H650" s="220"/>
      <c r="I650" s="220"/>
      <c r="J650" s="220"/>
      <c r="K650" s="1023"/>
      <c r="L650" s="220"/>
      <c r="M650" s="220"/>
    </row>
    <row r="651" spans="1:13" ht="15.75" customHeight="1">
      <c r="A651" s="219"/>
      <c r="B651" s="220"/>
      <c r="C651" s="220"/>
      <c r="D651" s="220"/>
      <c r="E651" s="220"/>
      <c r="F651" s="220"/>
      <c r="G651" s="220"/>
      <c r="H651" s="220"/>
      <c r="I651" s="220"/>
      <c r="J651" s="220"/>
      <c r="K651" s="1023"/>
      <c r="L651" s="220"/>
      <c r="M651" s="220"/>
    </row>
    <row r="652" spans="1:13" ht="15.75" customHeight="1">
      <c r="A652" s="219"/>
      <c r="B652" s="220"/>
      <c r="C652" s="220"/>
      <c r="D652" s="220"/>
      <c r="E652" s="220"/>
      <c r="F652" s="220"/>
      <c r="G652" s="220"/>
      <c r="H652" s="220"/>
      <c r="I652" s="220"/>
      <c r="J652" s="220"/>
      <c r="K652" s="1023"/>
      <c r="L652" s="220"/>
      <c r="M652" s="220"/>
    </row>
    <row r="653" spans="1:13" ht="15.75" customHeight="1">
      <c r="A653" s="219"/>
      <c r="B653" s="220"/>
      <c r="C653" s="220"/>
      <c r="D653" s="220"/>
      <c r="E653" s="220"/>
      <c r="F653" s="220"/>
      <c r="G653" s="220"/>
      <c r="H653" s="220"/>
      <c r="I653" s="220"/>
      <c r="J653" s="220"/>
      <c r="K653" s="1023"/>
      <c r="L653" s="220"/>
      <c r="M653" s="220"/>
    </row>
    <row r="654" spans="1:13" ht="15.75" customHeight="1">
      <c r="A654" s="219"/>
      <c r="B654" s="220"/>
      <c r="C654" s="220"/>
      <c r="D654" s="220"/>
      <c r="E654" s="220"/>
      <c r="F654" s="220"/>
      <c r="G654" s="220"/>
      <c r="H654" s="220"/>
      <c r="I654" s="220"/>
      <c r="J654" s="220"/>
      <c r="K654" s="1023"/>
      <c r="L654" s="220"/>
      <c r="M654" s="220"/>
    </row>
    <row r="655" spans="1:13" ht="15.75" customHeight="1">
      <c r="A655" s="219"/>
      <c r="B655" s="220"/>
      <c r="C655" s="220"/>
      <c r="D655" s="220"/>
      <c r="E655" s="220"/>
      <c r="F655" s="220"/>
      <c r="G655" s="220"/>
      <c r="H655" s="220"/>
      <c r="I655" s="220"/>
      <c r="J655" s="220"/>
      <c r="K655" s="1023"/>
      <c r="L655" s="220"/>
      <c r="M655" s="220"/>
    </row>
    <row r="656" spans="1:13" ht="15.75" customHeight="1">
      <c r="A656" s="219"/>
      <c r="B656" s="220"/>
      <c r="C656" s="220"/>
      <c r="D656" s="220"/>
      <c r="E656" s="220"/>
      <c r="F656" s="220"/>
      <c r="G656" s="220"/>
      <c r="H656" s="220"/>
      <c r="I656" s="220"/>
      <c r="J656" s="220"/>
      <c r="K656" s="1023"/>
      <c r="L656" s="220"/>
      <c r="M656" s="220"/>
    </row>
    <row r="657" spans="1:13" ht="15.75" customHeight="1">
      <c r="A657" s="219"/>
      <c r="B657" s="220"/>
      <c r="C657" s="220"/>
      <c r="D657" s="220"/>
      <c r="E657" s="220"/>
      <c r="F657" s="220"/>
      <c r="G657" s="220"/>
      <c r="H657" s="220"/>
      <c r="I657" s="220"/>
      <c r="J657" s="220"/>
      <c r="K657" s="1023"/>
      <c r="L657" s="220"/>
      <c r="M657" s="220"/>
    </row>
    <row r="658" spans="1:13" ht="15.75" customHeight="1">
      <c r="A658" s="219"/>
      <c r="B658" s="220"/>
      <c r="C658" s="220"/>
      <c r="D658" s="220"/>
      <c r="E658" s="220"/>
      <c r="F658" s="220"/>
      <c r="G658" s="220"/>
      <c r="H658" s="220"/>
      <c r="I658" s="220"/>
      <c r="J658" s="220"/>
      <c r="K658" s="1023"/>
      <c r="L658" s="220"/>
      <c r="M658" s="220"/>
    </row>
    <row r="659" spans="1:13" ht="15.75" customHeight="1">
      <c r="A659" s="219"/>
      <c r="B659" s="220"/>
      <c r="C659" s="220"/>
      <c r="D659" s="220"/>
      <c r="E659" s="220"/>
      <c r="F659" s="220"/>
      <c r="G659" s="220"/>
      <c r="H659" s="220"/>
      <c r="I659" s="220"/>
      <c r="J659" s="220"/>
      <c r="K659" s="1023"/>
      <c r="L659" s="220"/>
      <c r="M659" s="220"/>
    </row>
    <row r="660" spans="1:13" ht="15.75" customHeight="1">
      <c r="A660" s="219"/>
      <c r="B660" s="220"/>
      <c r="C660" s="220"/>
      <c r="D660" s="220"/>
      <c r="E660" s="220"/>
      <c r="F660" s="220"/>
      <c r="G660" s="220"/>
      <c r="H660" s="220"/>
      <c r="I660" s="220"/>
      <c r="J660" s="220"/>
      <c r="K660" s="1023"/>
      <c r="L660" s="220"/>
      <c r="M660" s="220"/>
    </row>
    <row r="661" spans="1:13" ht="15.75" customHeight="1">
      <c r="A661" s="219"/>
      <c r="B661" s="220"/>
      <c r="C661" s="220"/>
      <c r="D661" s="220"/>
      <c r="E661" s="220"/>
      <c r="F661" s="220"/>
      <c r="G661" s="220"/>
      <c r="H661" s="220"/>
      <c r="I661" s="220"/>
      <c r="J661" s="220"/>
      <c r="K661" s="1023"/>
      <c r="L661" s="220"/>
      <c r="M661" s="220"/>
    </row>
    <row r="662" spans="1:13" ht="15.75" customHeight="1">
      <c r="A662" s="219"/>
      <c r="B662" s="220"/>
      <c r="C662" s="220"/>
      <c r="D662" s="220"/>
      <c r="E662" s="220"/>
      <c r="F662" s="220"/>
      <c r="G662" s="220"/>
      <c r="H662" s="220"/>
      <c r="I662" s="220"/>
      <c r="J662" s="220"/>
      <c r="K662" s="1023"/>
      <c r="L662" s="220"/>
      <c r="M662" s="220"/>
    </row>
    <row r="663" spans="1:13" ht="15.75" customHeight="1">
      <c r="A663" s="219"/>
      <c r="B663" s="220"/>
      <c r="C663" s="220"/>
      <c r="D663" s="220"/>
      <c r="E663" s="220"/>
      <c r="F663" s="220"/>
      <c r="G663" s="220"/>
      <c r="H663" s="220"/>
      <c r="I663" s="220"/>
      <c r="J663" s="220"/>
      <c r="K663" s="1023"/>
      <c r="L663" s="220"/>
      <c r="M663" s="220"/>
    </row>
    <row r="664" spans="1:13" ht="15.75" customHeight="1">
      <c r="A664" s="219"/>
      <c r="B664" s="220"/>
      <c r="C664" s="220"/>
      <c r="D664" s="220"/>
      <c r="E664" s="220"/>
      <c r="F664" s="220"/>
      <c r="G664" s="220"/>
      <c r="H664" s="220"/>
      <c r="I664" s="220"/>
      <c r="J664" s="220"/>
      <c r="K664" s="1023"/>
      <c r="L664" s="220"/>
      <c r="M664" s="220"/>
    </row>
    <row r="665" spans="1:13" ht="15.75" customHeight="1">
      <c r="A665" s="219"/>
      <c r="B665" s="220"/>
      <c r="C665" s="220"/>
      <c r="D665" s="220"/>
      <c r="E665" s="220"/>
      <c r="F665" s="220"/>
      <c r="G665" s="220"/>
      <c r="H665" s="220"/>
      <c r="I665" s="220"/>
      <c r="J665" s="220"/>
      <c r="K665" s="1023"/>
      <c r="L665" s="220"/>
      <c r="M665" s="220"/>
    </row>
    <row r="666" spans="1:13" ht="15.75" customHeight="1">
      <c r="A666" s="219"/>
      <c r="B666" s="220"/>
      <c r="C666" s="220"/>
      <c r="D666" s="220"/>
      <c r="E666" s="220"/>
      <c r="F666" s="220"/>
      <c r="G666" s="220"/>
      <c r="H666" s="220"/>
      <c r="I666" s="220"/>
      <c r="J666" s="220"/>
      <c r="K666" s="1023"/>
      <c r="L666" s="220"/>
      <c r="M666" s="220"/>
    </row>
    <row r="667" spans="1:13" ht="15.75" customHeight="1">
      <c r="A667" s="219"/>
      <c r="B667" s="220"/>
      <c r="C667" s="220"/>
      <c r="D667" s="220"/>
      <c r="E667" s="220"/>
      <c r="F667" s="220"/>
      <c r="G667" s="220"/>
      <c r="H667" s="220"/>
      <c r="I667" s="220"/>
      <c r="J667" s="220"/>
      <c r="K667" s="1023"/>
      <c r="L667" s="220"/>
      <c r="M667" s="220"/>
    </row>
    <row r="668" spans="1:13" ht="15.75" customHeight="1">
      <c r="A668" s="219"/>
      <c r="B668" s="220"/>
      <c r="C668" s="220"/>
      <c r="D668" s="220"/>
      <c r="E668" s="220"/>
      <c r="F668" s="220"/>
      <c r="G668" s="220"/>
      <c r="H668" s="220"/>
      <c r="I668" s="220"/>
      <c r="J668" s="220"/>
      <c r="K668" s="1023"/>
      <c r="L668" s="220"/>
      <c r="M668" s="220"/>
    </row>
    <row r="669" spans="1:13" ht="15.75" customHeight="1">
      <c r="A669" s="219"/>
      <c r="B669" s="220"/>
      <c r="C669" s="220"/>
      <c r="D669" s="220"/>
      <c r="E669" s="220"/>
      <c r="F669" s="220"/>
      <c r="G669" s="220"/>
      <c r="H669" s="220"/>
      <c r="I669" s="220"/>
      <c r="J669" s="220"/>
      <c r="K669" s="1023"/>
      <c r="L669" s="220"/>
      <c r="M669" s="220"/>
    </row>
    <row r="670" spans="1:13" ht="15.75" customHeight="1">
      <c r="A670" s="219"/>
      <c r="B670" s="220"/>
      <c r="C670" s="220"/>
      <c r="D670" s="220"/>
      <c r="E670" s="220"/>
      <c r="F670" s="220"/>
      <c r="G670" s="220"/>
      <c r="H670" s="220"/>
      <c r="I670" s="220"/>
      <c r="J670" s="220"/>
      <c r="K670" s="1023"/>
      <c r="L670" s="220"/>
      <c r="M670" s="220"/>
    </row>
    <row r="671" spans="1:13" ht="15.75" customHeight="1">
      <c r="A671" s="219"/>
      <c r="B671" s="220"/>
      <c r="C671" s="220"/>
      <c r="D671" s="220"/>
      <c r="E671" s="220"/>
      <c r="F671" s="220"/>
      <c r="G671" s="220"/>
      <c r="H671" s="220"/>
      <c r="I671" s="220"/>
      <c r="J671" s="220"/>
      <c r="K671" s="1023"/>
      <c r="L671" s="220"/>
      <c r="M671" s="220"/>
    </row>
    <row r="672" spans="1:13" ht="15.75" customHeight="1">
      <c r="A672" s="219"/>
      <c r="B672" s="220"/>
      <c r="C672" s="220"/>
      <c r="D672" s="220"/>
      <c r="E672" s="220"/>
      <c r="F672" s="220"/>
      <c r="G672" s="220"/>
      <c r="H672" s="220"/>
      <c r="I672" s="220"/>
      <c r="J672" s="220"/>
      <c r="K672" s="1023"/>
      <c r="L672" s="220"/>
      <c r="M672" s="220"/>
    </row>
    <row r="673" spans="1:13" ht="15.75" customHeight="1">
      <c r="A673" s="219"/>
      <c r="B673" s="220"/>
      <c r="C673" s="220"/>
      <c r="D673" s="220"/>
      <c r="E673" s="220"/>
      <c r="F673" s="220"/>
      <c r="G673" s="220"/>
      <c r="H673" s="220"/>
      <c r="I673" s="220"/>
      <c r="J673" s="220"/>
      <c r="K673" s="1023"/>
      <c r="L673" s="220"/>
      <c r="M673" s="220"/>
    </row>
    <row r="674" spans="1:13" ht="15.75" customHeight="1">
      <c r="A674" s="219"/>
      <c r="B674" s="220"/>
      <c r="C674" s="220"/>
      <c r="D674" s="220"/>
      <c r="E674" s="220"/>
      <c r="F674" s="220"/>
      <c r="G674" s="220"/>
      <c r="H674" s="220"/>
      <c r="I674" s="220"/>
      <c r="J674" s="220"/>
      <c r="K674" s="1023"/>
      <c r="L674" s="220"/>
      <c r="M674" s="220"/>
    </row>
    <row r="675" spans="1:13" ht="15.75" customHeight="1">
      <c r="A675" s="219"/>
      <c r="B675" s="220"/>
      <c r="C675" s="220"/>
      <c r="D675" s="220"/>
      <c r="E675" s="220"/>
      <c r="F675" s="220"/>
      <c r="G675" s="220"/>
      <c r="H675" s="220"/>
      <c r="I675" s="220"/>
      <c r="J675" s="220"/>
      <c r="K675" s="1023"/>
      <c r="L675" s="220"/>
      <c r="M675" s="220"/>
    </row>
    <row r="676" spans="1:13" ht="15.75" customHeight="1">
      <c r="A676" s="219"/>
      <c r="B676" s="220"/>
      <c r="C676" s="220"/>
      <c r="D676" s="220"/>
      <c r="E676" s="220"/>
      <c r="F676" s="220"/>
      <c r="G676" s="220"/>
      <c r="H676" s="220"/>
      <c r="I676" s="220"/>
      <c r="J676" s="220"/>
      <c r="K676" s="1023"/>
      <c r="L676" s="220"/>
      <c r="M676" s="220"/>
    </row>
    <row r="677" spans="1:13" ht="15.75" customHeight="1">
      <c r="A677" s="219"/>
      <c r="B677" s="220"/>
      <c r="C677" s="220"/>
      <c r="D677" s="220"/>
      <c r="E677" s="220"/>
      <c r="F677" s="220"/>
      <c r="G677" s="220"/>
      <c r="H677" s="220"/>
      <c r="I677" s="220"/>
      <c r="J677" s="220"/>
      <c r="K677" s="1023"/>
      <c r="L677" s="220"/>
      <c r="M677" s="220"/>
    </row>
    <row r="678" spans="1:13" ht="15.75" customHeight="1">
      <c r="A678" s="219"/>
      <c r="B678" s="220"/>
      <c r="C678" s="220"/>
      <c r="D678" s="220"/>
      <c r="E678" s="220"/>
      <c r="F678" s="220"/>
      <c r="G678" s="220"/>
      <c r="H678" s="220"/>
      <c r="I678" s="220"/>
      <c r="J678" s="220"/>
      <c r="K678" s="1023"/>
      <c r="L678" s="220"/>
      <c r="M678" s="220"/>
    </row>
    <row r="679" spans="1:13" ht="15.75" customHeight="1">
      <c r="A679" s="219"/>
      <c r="B679" s="220"/>
      <c r="C679" s="220"/>
      <c r="D679" s="220"/>
      <c r="E679" s="220"/>
      <c r="F679" s="220"/>
      <c r="G679" s="220"/>
      <c r="H679" s="220"/>
      <c r="I679" s="220"/>
      <c r="J679" s="220"/>
      <c r="K679" s="1023"/>
      <c r="L679" s="220"/>
      <c r="M679" s="220"/>
    </row>
    <row r="680" spans="1:13" ht="15.75" customHeight="1">
      <c r="A680" s="219"/>
      <c r="B680" s="220"/>
      <c r="C680" s="220"/>
      <c r="D680" s="220"/>
      <c r="E680" s="220"/>
      <c r="F680" s="220"/>
      <c r="G680" s="220"/>
      <c r="H680" s="220"/>
      <c r="I680" s="220"/>
      <c r="J680" s="220"/>
      <c r="K680" s="1023"/>
      <c r="L680" s="220"/>
      <c r="M680" s="220"/>
    </row>
    <row r="681" spans="1:13" ht="15.75" customHeight="1">
      <c r="A681" s="219"/>
      <c r="B681" s="220"/>
      <c r="C681" s="220"/>
      <c r="D681" s="220"/>
      <c r="E681" s="220"/>
      <c r="F681" s="220"/>
      <c r="G681" s="220"/>
      <c r="H681" s="220"/>
      <c r="I681" s="220"/>
      <c r="J681" s="220"/>
      <c r="K681" s="1023"/>
      <c r="L681" s="220"/>
      <c r="M681" s="220"/>
    </row>
    <row r="682" spans="1:13" ht="15.75" customHeight="1">
      <c r="A682" s="219"/>
      <c r="B682" s="220"/>
      <c r="C682" s="220"/>
      <c r="D682" s="220"/>
      <c r="E682" s="220"/>
      <c r="F682" s="220"/>
      <c r="G682" s="220"/>
      <c r="H682" s="220"/>
      <c r="I682" s="220"/>
      <c r="J682" s="220"/>
      <c r="K682" s="1023"/>
      <c r="L682" s="220"/>
      <c r="M682" s="220"/>
    </row>
    <row r="683" spans="1:13" ht="15.75" customHeight="1">
      <c r="A683" s="219"/>
      <c r="B683" s="220"/>
      <c r="C683" s="220"/>
      <c r="D683" s="220"/>
      <c r="E683" s="220"/>
      <c r="F683" s="220"/>
      <c r="G683" s="220"/>
      <c r="H683" s="220"/>
      <c r="I683" s="220"/>
      <c r="J683" s="220"/>
      <c r="K683" s="1023"/>
      <c r="L683" s="220"/>
      <c r="M683" s="220"/>
    </row>
    <row r="684" spans="1:13" ht="15.75" customHeight="1">
      <c r="A684" s="219"/>
      <c r="B684" s="220"/>
      <c r="C684" s="220"/>
      <c r="D684" s="220"/>
      <c r="E684" s="220"/>
      <c r="F684" s="220"/>
      <c r="G684" s="220"/>
      <c r="H684" s="220"/>
      <c r="I684" s="220"/>
      <c r="J684" s="220"/>
      <c r="K684" s="1023"/>
      <c r="L684" s="220"/>
      <c r="M684" s="220"/>
    </row>
    <row r="685" spans="1:13" ht="15.75" customHeight="1">
      <c r="A685" s="219"/>
      <c r="B685" s="220"/>
      <c r="C685" s="220"/>
      <c r="D685" s="220"/>
      <c r="E685" s="220"/>
      <c r="F685" s="220"/>
      <c r="G685" s="220"/>
      <c r="H685" s="220"/>
      <c r="I685" s="220"/>
      <c r="J685" s="220"/>
      <c r="K685" s="1023"/>
      <c r="L685" s="220"/>
      <c r="M685" s="220"/>
    </row>
    <row r="686" spans="1:13" ht="15.75" customHeight="1">
      <c r="A686" s="219"/>
      <c r="B686" s="220"/>
      <c r="C686" s="220"/>
      <c r="D686" s="220"/>
      <c r="E686" s="220"/>
      <c r="F686" s="220"/>
      <c r="G686" s="220"/>
      <c r="H686" s="220"/>
      <c r="I686" s="220"/>
      <c r="J686" s="220"/>
      <c r="K686" s="1023"/>
      <c r="L686" s="220"/>
      <c r="M686" s="220"/>
    </row>
    <row r="687" spans="1:13" ht="15.75" customHeight="1">
      <c r="A687" s="219"/>
      <c r="B687" s="220"/>
      <c r="C687" s="220"/>
      <c r="D687" s="220"/>
      <c r="E687" s="220"/>
      <c r="F687" s="220"/>
      <c r="G687" s="220"/>
      <c r="H687" s="220"/>
      <c r="I687" s="220"/>
      <c r="J687" s="220"/>
      <c r="K687" s="1023"/>
      <c r="L687" s="220"/>
      <c r="M687" s="220"/>
    </row>
    <row r="688" spans="1:13" ht="15.75" customHeight="1">
      <c r="A688" s="219"/>
      <c r="B688" s="220"/>
      <c r="C688" s="220"/>
      <c r="D688" s="220"/>
      <c r="E688" s="220"/>
      <c r="F688" s="220"/>
      <c r="G688" s="220"/>
      <c r="H688" s="220"/>
      <c r="I688" s="220"/>
      <c r="J688" s="220"/>
      <c r="K688" s="1023"/>
      <c r="L688" s="220"/>
      <c r="M688" s="220"/>
    </row>
    <row r="689" spans="1:13" ht="15.75" customHeight="1">
      <c r="A689" s="219"/>
      <c r="B689" s="220"/>
      <c r="C689" s="220"/>
      <c r="D689" s="220"/>
      <c r="E689" s="220"/>
      <c r="F689" s="220"/>
      <c r="G689" s="220"/>
      <c r="H689" s="220"/>
      <c r="I689" s="220"/>
      <c r="J689" s="220"/>
      <c r="K689" s="1023"/>
      <c r="L689" s="220"/>
      <c r="M689" s="220"/>
    </row>
    <row r="690" spans="1:13" ht="15.75" customHeight="1">
      <c r="A690" s="219"/>
      <c r="B690" s="220"/>
      <c r="C690" s="220"/>
      <c r="D690" s="220"/>
      <c r="E690" s="220"/>
      <c r="F690" s="220"/>
      <c r="G690" s="220"/>
      <c r="H690" s="220"/>
      <c r="I690" s="220"/>
      <c r="J690" s="220"/>
      <c r="K690" s="1023"/>
      <c r="L690" s="220"/>
      <c r="M690" s="220"/>
    </row>
    <row r="691" spans="1:13" ht="15.75" customHeight="1">
      <c r="A691" s="219"/>
      <c r="B691" s="220"/>
      <c r="C691" s="220"/>
      <c r="D691" s="220"/>
      <c r="E691" s="220"/>
      <c r="F691" s="220"/>
      <c r="G691" s="220"/>
      <c r="H691" s="220"/>
      <c r="I691" s="220"/>
      <c r="J691" s="220"/>
      <c r="K691" s="1023"/>
      <c r="L691" s="220"/>
      <c r="M691" s="220"/>
    </row>
    <row r="692" spans="1:13" ht="15.75" customHeight="1">
      <c r="A692" s="219"/>
      <c r="B692" s="220"/>
      <c r="C692" s="220"/>
      <c r="D692" s="220"/>
      <c r="E692" s="220"/>
      <c r="F692" s="220"/>
      <c r="G692" s="220"/>
      <c r="H692" s="220"/>
      <c r="I692" s="220"/>
      <c r="J692" s="220"/>
      <c r="K692" s="1023"/>
      <c r="L692" s="220"/>
      <c r="M692" s="220"/>
    </row>
    <row r="693" spans="1:13" ht="15.75" customHeight="1">
      <c r="A693" s="219"/>
      <c r="B693" s="220"/>
      <c r="C693" s="220"/>
      <c r="D693" s="220"/>
      <c r="E693" s="220"/>
      <c r="F693" s="220"/>
      <c r="G693" s="220"/>
      <c r="H693" s="220"/>
      <c r="I693" s="220"/>
      <c r="J693" s="220"/>
      <c r="K693" s="1023"/>
      <c r="L693" s="220"/>
      <c r="M693" s="220"/>
    </row>
    <row r="694" spans="1:13" ht="15.75" customHeight="1">
      <c r="A694" s="219"/>
      <c r="B694" s="220"/>
      <c r="C694" s="220"/>
      <c r="D694" s="220"/>
      <c r="E694" s="220"/>
      <c r="F694" s="220"/>
      <c r="G694" s="220"/>
      <c r="H694" s="220"/>
      <c r="I694" s="220"/>
      <c r="J694" s="220"/>
      <c r="K694" s="1023"/>
      <c r="L694" s="220"/>
      <c r="M694" s="220"/>
    </row>
    <row r="695" spans="1:13" ht="15.75" customHeight="1">
      <c r="A695" s="219"/>
      <c r="B695" s="220"/>
      <c r="C695" s="220"/>
      <c r="D695" s="220"/>
      <c r="E695" s="220"/>
      <c r="F695" s="220"/>
      <c r="G695" s="220"/>
      <c r="H695" s="220"/>
      <c r="I695" s="220"/>
      <c r="J695" s="220"/>
      <c r="K695" s="1023"/>
      <c r="L695" s="220"/>
      <c r="M695" s="220"/>
    </row>
    <row r="696" spans="1:13" ht="15.75" customHeight="1">
      <c r="A696" s="219"/>
      <c r="B696" s="220"/>
      <c r="C696" s="220"/>
      <c r="D696" s="220"/>
      <c r="E696" s="220"/>
      <c r="F696" s="220"/>
      <c r="G696" s="220"/>
      <c r="H696" s="220"/>
      <c r="I696" s="220"/>
      <c r="J696" s="220"/>
      <c r="K696" s="1023"/>
      <c r="L696" s="220"/>
      <c r="M696" s="220"/>
    </row>
    <row r="697" spans="1:13" ht="15.75" customHeight="1">
      <c r="A697" s="219"/>
      <c r="B697" s="220"/>
      <c r="C697" s="220"/>
      <c r="D697" s="220"/>
      <c r="E697" s="220"/>
      <c r="F697" s="220"/>
      <c r="G697" s="220"/>
      <c r="H697" s="220"/>
      <c r="I697" s="220"/>
      <c r="J697" s="220"/>
      <c r="K697" s="1023"/>
      <c r="L697" s="220"/>
      <c r="M697" s="220"/>
    </row>
    <row r="698" spans="1:13" ht="15.75" customHeight="1">
      <c r="A698" s="219"/>
      <c r="B698" s="220"/>
      <c r="C698" s="220"/>
      <c r="D698" s="220"/>
      <c r="E698" s="220"/>
      <c r="F698" s="220"/>
      <c r="G698" s="220"/>
      <c r="H698" s="220"/>
      <c r="I698" s="220"/>
      <c r="J698" s="220"/>
      <c r="K698" s="1023"/>
      <c r="L698" s="220"/>
      <c r="M698" s="220"/>
    </row>
    <row r="699" spans="1:13" ht="15.75" customHeight="1">
      <c r="A699" s="219"/>
      <c r="B699" s="220"/>
      <c r="C699" s="220"/>
      <c r="D699" s="220"/>
      <c r="E699" s="220"/>
      <c r="F699" s="220"/>
      <c r="G699" s="220"/>
      <c r="H699" s="220"/>
      <c r="I699" s="220"/>
      <c r="J699" s="220"/>
      <c r="K699" s="1023"/>
      <c r="L699" s="220"/>
      <c r="M699" s="220"/>
    </row>
    <row r="700" spans="1:13" ht="15.75" customHeight="1">
      <c r="A700" s="219"/>
      <c r="B700" s="220"/>
      <c r="C700" s="220"/>
      <c r="D700" s="220"/>
      <c r="E700" s="220"/>
      <c r="F700" s="220"/>
      <c r="G700" s="220"/>
      <c r="H700" s="220"/>
      <c r="I700" s="220"/>
      <c r="J700" s="220"/>
      <c r="K700" s="1023"/>
      <c r="L700" s="220"/>
      <c r="M700" s="220"/>
    </row>
    <row r="701" spans="1:13" ht="15.75" customHeight="1">
      <c r="A701" s="219"/>
      <c r="B701" s="220"/>
      <c r="C701" s="220"/>
      <c r="D701" s="220"/>
      <c r="E701" s="220"/>
      <c r="F701" s="220"/>
      <c r="G701" s="220"/>
      <c r="H701" s="220"/>
      <c r="I701" s="220"/>
      <c r="J701" s="220"/>
      <c r="K701" s="1023"/>
      <c r="L701" s="220"/>
      <c r="M701" s="220"/>
    </row>
    <row r="702" spans="1:13" ht="15.75" customHeight="1">
      <c r="A702" s="219"/>
      <c r="B702" s="220"/>
      <c r="C702" s="220"/>
      <c r="D702" s="220"/>
      <c r="E702" s="220"/>
      <c r="F702" s="220"/>
      <c r="G702" s="220"/>
      <c r="H702" s="220"/>
      <c r="I702" s="220"/>
      <c r="J702" s="220"/>
      <c r="K702" s="1023"/>
      <c r="L702" s="220"/>
      <c r="M702" s="220"/>
    </row>
    <row r="703" spans="1:13" ht="15.75" customHeight="1">
      <c r="A703" s="219"/>
      <c r="B703" s="220"/>
      <c r="C703" s="220"/>
      <c r="D703" s="220"/>
      <c r="E703" s="220"/>
      <c r="F703" s="220"/>
      <c r="G703" s="220"/>
      <c r="H703" s="220"/>
      <c r="I703" s="220"/>
      <c r="J703" s="220"/>
      <c r="K703" s="1023"/>
      <c r="L703" s="220"/>
      <c r="M703" s="220"/>
    </row>
    <row r="704" spans="1:13" ht="15.75" customHeight="1">
      <c r="A704" s="219"/>
      <c r="B704" s="220"/>
      <c r="C704" s="220"/>
      <c r="D704" s="220"/>
      <c r="E704" s="220"/>
      <c r="F704" s="220"/>
      <c r="G704" s="220"/>
      <c r="H704" s="220"/>
      <c r="I704" s="220"/>
      <c r="J704" s="220"/>
      <c r="K704" s="1023"/>
      <c r="L704" s="220"/>
      <c r="M704" s="220"/>
    </row>
    <row r="705" spans="1:13" ht="15.75" customHeight="1">
      <c r="A705" s="219"/>
      <c r="B705" s="220"/>
      <c r="C705" s="220"/>
      <c r="D705" s="220"/>
      <c r="E705" s="220"/>
      <c r="F705" s="220"/>
      <c r="G705" s="220"/>
      <c r="H705" s="220"/>
      <c r="I705" s="220"/>
      <c r="J705" s="220"/>
      <c r="K705" s="1023"/>
      <c r="L705" s="220"/>
      <c r="M705" s="220"/>
    </row>
    <row r="706" spans="1:13" ht="15.75" customHeight="1">
      <c r="A706" s="219"/>
      <c r="B706" s="220"/>
      <c r="C706" s="220"/>
      <c r="D706" s="220"/>
      <c r="E706" s="220"/>
      <c r="F706" s="220"/>
      <c r="G706" s="220"/>
      <c r="H706" s="220"/>
      <c r="I706" s="220"/>
      <c r="J706" s="220"/>
      <c r="K706" s="1023"/>
      <c r="L706" s="220"/>
      <c r="M706" s="220"/>
    </row>
    <row r="707" spans="1:13" ht="15.75" customHeight="1">
      <c r="A707" s="219"/>
      <c r="B707" s="220"/>
      <c r="C707" s="220"/>
      <c r="D707" s="220"/>
      <c r="E707" s="220"/>
      <c r="F707" s="220"/>
      <c r="G707" s="220"/>
      <c r="H707" s="220"/>
      <c r="I707" s="220"/>
      <c r="J707" s="220"/>
      <c r="K707" s="1023"/>
      <c r="L707" s="220"/>
      <c r="M707" s="220"/>
    </row>
    <row r="708" spans="1:13" ht="15.75" customHeight="1">
      <c r="A708" s="219"/>
      <c r="B708" s="220"/>
      <c r="C708" s="220"/>
      <c r="D708" s="220"/>
      <c r="E708" s="220"/>
      <c r="F708" s="220"/>
      <c r="G708" s="220"/>
      <c r="H708" s="220"/>
      <c r="I708" s="220"/>
      <c r="J708" s="220"/>
      <c r="K708" s="1023"/>
      <c r="L708" s="220"/>
      <c r="M708" s="220"/>
    </row>
    <row r="709" spans="1:13" ht="15.75" customHeight="1">
      <c r="A709" s="219"/>
      <c r="B709" s="220"/>
      <c r="C709" s="220"/>
      <c r="D709" s="220"/>
      <c r="E709" s="220"/>
      <c r="F709" s="220"/>
      <c r="G709" s="220"/>
      <c r="H709" s="220"/>
      <c r="I709" s="220"/>
      <c r="J709" s="220"/>
      <c r="K709" s="1023"/>
      <c r="L709" s="220"/>
      <c r="M709" s="220"/>
    </row>
    <row r="710" spans="1:13" ht="15.75" customHeight="1">
      <c r="A710" s="219"/>
      <c r="B710" s="220"/>
      <c r="C710" s="220"/>
      <c r="D710" s="220"/>
      <c r="E710" s="220"/>
      <c r="F710" s="220"/>
      <c r="G710" s="220"/>
      <c r="H710" s="220"/>
      <c r="I710" s="220"/>
      <c r="J710" s="220"/>
      <c r="K710" s="1023"/>
      <c r="L710" s="220"/>
      <c r="M710" s="220"/>
    </row>
    <row r="711" spans="1:13" ht="15.75" customHeight="1">
      <c r="A711" s="219"/>
      <c r="B711" s="220"/>
      <c r="C711" s="220"/>
      <c r="D711" s="220"/>
      <c r="E711" s="220"/>
      <c r="F711" s="220"/>
      <c r="G711" s="220"/>
      <c r="H711" s="220"/>
      <c r="I711" s="220"/>
      <c r="J711" s="220"/>
      <c r="K711" s="1023"/>
      <c r="L711" s="220"/>
      <c r="M711" s="220"/>
    </row>
    <row r="712" spans="1:13" ht="15.75" customHeight="1">
      <c r="A712" s="219"/>
      <c r="B712" s="220"/>
      <c r="C712" s="220"/>
      <c r="D712" s="220"/>
      <c r="E712" s="220"/>
      <c r="F712" s="220"/>
      <c r="G712" s="220"/>
      <c r="H712" s="220"/>
      <c r="I712" s="220"/>
      <c r="J712" s="220"/>
      <c r="K712" s="1023"/>
      <c r="L712" s="220"/>
      <c r="M712" s="220"/>
    </row>
    <row r="713" spans="1:13" ht="15.75" customHeight="1">
      <c r="A713" s="219"/>
      <c r="B713" s="220"/>
      <c r="C713" s="220"/>
      <c r="D713" s="220"/>
      <c r="E713" s="220"/>
      <c r="F713" s="220"/>
      <c r="G713" s="220"/>
      <c r="H713" s="220"/>
      <c r="I713" s="220"/>
      <c r="J713" s="220"/>
      <c r="K713" s="1023"/>
      <c r="L713" s="220"/>
      <c r="M713" s="220"/>
    </row>
    <row r="714" spans="1:13" ht="15.75" customHeight="1">
      <c r="A714" s="219"/>
      <c r="B714" s="220"/>
      <c r="C714" s="220"/>
      <c r="D714" s="220"/>
      <c r="E714" s="220"/>
      <c r="F714" s="220"/>
      <c r="G714" s="220"/>
      <c r="H714" s="220"/>
      <c r="I714" s="220"/>
      <c r="J714" s="220"/>
      <c r="K714" s="1023"/>
      <c r="L714" s="220"/>
      <c r="M714" s="220"/>
    </row>
    <row r="715" spans="1:13" ht="15.75" customHeight="1">
      <c r="A715" s="219"/>
      <c r="B715" s="220"/>
      <c r="C715" s="220"/>
      <c r="D715" s="220"/>
      <c r="E715" s="220"/>
      <c r="F715" s="220"/>
      <c r="G715" s="220"/>
      <c r="H715" s="220"/>
      <c r="I715" s="220"/>
      <c r="J715" s="220"/>
      <c r="K715" s="1023"/>
      <c r="L715" s="220"/>
      <c r="M715" s="220"/>
    </row>
    <row r="716" spans="1:13" ht="15.75" customHeight="1">
      <c r="A716" s="219"/>
      <c r="B716" s="220"/>
      <c r="C716" s="220"/>
      <c r="D716" s="220"/>
      <c r="E716" s="220"/>
      <c r="F716" s="220"/>
      <c r="G716" s="220"/>
      <c r="H716" s="220"/>
      <c r="I716" s="220"/>
      <c r="J716" s="220"/>
      <c r="K716" s="1023"/>
      <c r="L716" s="220"/>
      <c r="M716" s="220"/>
    </row>
    <row r="717" spans="1:13" ht="15.75" customHeight="1">
      <c r="A717" s="219"/>
      <c r="B717" s="220"/>
      <c r="C717" s="220"/>
      <c r="D717" s="220"/>
      <c r="E717" s="220"/>
      <c r="F717" s="220"/>
      <c r="G717" s="220"/>
      <c r="H717" s="220"/>
      <c r="I717" s="220"/>
      <c r="J717" s="220"/>
      <c r="K717" s="1023"/>
      <c r="L717" s="220"/>
      <c r="M717" s="220"/>
    </row>
    <row r="718" spans="1:13" ht="15.75" customHeight="1">
      <c r="A718" s="219"/>
      <c r="B718" s="220"/>
      <c r="C718" s="220"/>
      <c r="D718" s="220"/>
      <c r="E718" s="220"/>
      <c r="F718" s="220"/>
      <c r="G718" s="220"/>
      <c r="H718" s="220"/>
      <c r="I718" s="220"/>
      <c r="J718" s="220"/>
      <c r="K718" s="1023"/>
      <c r="L718" s="220"/>
      <c r="M718" s="220"/>
    </row>
    <row r="719" spans="1:13" ht="15.75" customHeight="1">
      <c r="A719" s="219"/>
      <c r="B719" s="220"/>
      <c r="C719" s="220"/>
      <c r="D719" s="220"/>
      <c r="E719" s="220"/>
      <c r="F719" s="220"/>
      <c r="G719" s="220"/>
      <c r="H719" s="220"/>
      <c r="I719" s="220"/>
      <c r="J719" s="220"/>
      <c r="K719" s="1023"/>
      <c r="L719" s="220"/>
      <c r="M719" s="220"/>
    </row>
    <row r="720" spans="1:13" ht="15.75" customHeight="1">
      <c r="A720" s="219"/>
      <c r="B720" s="220"/>
      <c r="C720" s="220"/>
      <c r="D720" s="220"/>
      <c r="E720" s="220"/>
      <c r="F720" s="220"/>
      <c r="G720" s="220"/>
      <c r="H720" s="220"/>
      <c r="I720" s="220"/>
      <c r="J720" s="220"/>
      <c r="K720" s="1023"/>
      <c r="L720" s="220"/>
      <c r="M720" s="220"/>
    </row>
    <row r="721" spans="1:13" ht="15.75" customHeight="1">
      <c r="A721" s="219"/>
      <c r="B721" s="220"/>
      <c r="C721" s="220"/>
      <c r="D721" s="220"/>
      <c r="E721" s="220"/>
      <c r="F721" s="220"/>
      <c r="G721" s="220"/>
      <c r="H721" s="220"/>
      <c r="I721" s="220"/>
      <c r="J721" s="220"/>
      <c r="K721" s="1023"/>
      <c r="L721" s="220"/>
      <c r="M721" s="220"/>
    </row>
    <row r="722" spans="1:13" ht="15.75" customHeight="1">
      <c r="A722" s="219"/>
      <c r="B722" s="220"/>
      <c r="C722" s="220"/>
      <c r="D722" s="220"/>
      <c r="E722" s="220"/>
      <c r="F722" s="220"/>
      <c r="G722" s="220"/>
      <c r="H722" s="220"/>
      <c r="I722" s="220"/>
      <c r="J722" s="220"/>
      <c r="K722" s="1023"/>
      <c r="L722" s="220"/>
      <c r="M722" s="220"/>
    </row>
    <row r="723" spans="1:13" ht="15.75" customHeight="1">
      <c r="A723" s="219"/>
      <c r="B723" s="220"/>
      <c r="C723" s="220"/>
      <c r="D723" s="220"/>
      <c r="E723" s="220"/>
      <c r="F723" s="220"/>
      <c r="G723" s="220"/>
      <c r="H723" s="220"/>
      <c r="I723" s="220"/>
      <c r="J723" s="220"/>
      <c r="K723" s="1023"/>
      <c r="L723" s="220"/>
      <c r="M723" s="220"/>
    </row>
    <row r="724" spans="1:13" ht="15.75" customHeight="1">
      <c r="A724" s="219"/>
      <c r="B724" s="220"/>
      <c r="C724" s="220"/>
      <c r="D724" s="220"/>
      <c r="E724" s="220"/>
      <c r="F724" s="220"/>
      <c r="G724" s="220"/>
      <c r="H724" s="220"/>
      <c r="I724" s="220"/>
      <c r="J724" s="220"/>
      <c r="K724" s="1023"/>
      <c r="L724" s="220"/>
      <c r="M724" s="220"/>
    </row>
    <row r="725" spans="1:13" ht="15.75" customHeight="1">
      <c r="A725" s="219"/>
      <c r="B725" s="220"/>
      <c r="C725" s="220"/>
      <c r="D725" s="220"/>
      <c r="E725" s="220"/>
      <c r="F725" s="220"/>
      <c r="G725" s="220"/>
      <c r="H725" s="220"/>
      <c r="I725" s="220"/>
      <c r="J725" s="220"/>
      <c r="K725" s="1023"/>
      <c r="L725" s="220"/>
      <c r="M725" s="220"/>
    </row>
    <row r="726" spans="1:13" ht="15.75" customHeight="1">
      <c r="A726" s="219"/>
      <c r="B726" s="220"/>
      <c r="C726" s="220"/>
      <c r="D726" s="220"/>
      <c r="E726" s="220"/>
      <c r="F726" s="220"/>
      <c r="G726" s="220"/>
      <c r="H726" s="220"/>
      <c r="I726" s="220"/>
      <c r="J726" s="220"/>
      <c r="K726" s="1023"/>
      <c r="L726" s="220"/>
      <c r="M726" s="220"/>
    </row>
    <row r="727" spans="1:13" ht="15.75" customHeight="1">
      <c r="A727" s="219"/>
      <c r="B727" s="220"/>
      <c r="C727" s="220"/>
      <c r="D727" s="220"/>
      <c r="E727" s="220"/>
      <c r="F727" s="220"/>
      <c r="G727" s="220"/>
      <c r="H727" s="220"/>
      <c r="I727" s="220"/>
      <c r="J727" s="220"/>
      <c r="K727" s="1023"/>
      <c r="L727" s="220"/>
      <c r="M727" s="220"/>
    </row>
    <row r="728" spans="1:13" ht="15.75" customHeight="1">
      <c r="A728" s="219"/>
      <c r="B728" s="220"/>
      <c r="C728" s="220"/>
      <c r="D728" s="220"/>
      <c r="E728" s="220"/>
      <c r="F728" s="220"/>
      <c r="G728" s="220"/>
      <c r="H728" s="220"/>
      <c r="I728" s="220"/>
      <c r="J728" s="220"/>
      <c r="K728" s="1023"/>
      <c r="L728" s="220"/>
      <c r="M728" s="220"/>
    </row>
    <row r="729" spans="1:13" ht="15.75" customHeight="1">
      <c r="A729" s="219"/>
      <c r="B729" s="220"/>
      <c r="C729" s="220"/>
      <c r="D729" s="220"/>
      <c r="E729" s="220"/>
      <c r="F729" s="220"/>
      <c r="G729" s="220"/>
      <c r="H729" s="220"/>
      <c r="I729" s="220"/>
      <c r="J729" s="220"/>
      <c r="K729" s="1023"/>
      <c r="L729" s="220"/>
      <c r="M729" s="220"/>
    </row>
    <row r="730" spans="1:13" ht="15.75" customHeight="1">
      <c r="A730" s="219"/>
      <c r="B730" s="220"/>
      <c r="C730" s="220"/>
      <c r="D730" s="220"/>
      <c r="E730" s="220"/>
      <c r="F730" s="220"/>
      <c r="G730" s="220"/>
      <c r="H730" s="220"/>
      <c r="I730" s="220"/>
      <c r="J730" s="220"/>
      <c r="K730" s="1023"/>
      <c r="L730" s="220"/>
      <c r="M730" s="220"/>
    </row>
    <row r="731" spans="1:13" ht="15.75" customHeight="1">
      <c r="A731" s="219"/>
      <c r="B731" s="220"/>
      <c r="C731" s="220"/>
      <c r="D731" s="220"/>
      <c r="E731" s="220"/>
      <c r="F731" s="220"/>
      <c r="G731" s="220"/>
      <c r="H731" s="220"/>
      <c r="I731" s="220"/>
      <c r="J731" s="220"/>
      <c r="K731" s="1023"/>
      <c r="L731" s="220"/>
      <c r="M731" s="220"/>
    </row>
    <row r="732" spans="1:13" ht="15.75" customHeight="1">
      <c r="A732" s="219"/>
      <c r="B732" s="220"/>
      <c r="C732" s="220"/>
      <c r="D732" s="220"/>
      <c r="E732" s="220"/>
      <c r="F732" s="220"/>
      <c r="G732" s="220"/>
      <c r="H732" s="220"/>
      <c r="I732" s="220"/>
      <c r="J732" s="220"/>
      <c r="K732" s="1023"/>
      <c r="L732" s="220"/>
      <c r="M732" s="220"/>
    </row>
    <row r="733" spans="1:13" ht="15.75" customHeight="1">
      <c r="A733" s="219"/>
      <c r="B733" s="220"/>
      <c r="C733" s="220"/>
      <c r="D733" s="220"/>
      <c r="E733" s="220"/>
      <c r="F733" s="220"/>
      <c r="G733" s="220"/>
      <c r="H733" s="220"/>
      <c r="I733" s="220"/>
      <c r="J733" s="220"/>
      <c r="K733" s="1023"/>
      <c r="L733" s="220"/>
      <c r="M733" s="220"/>
    </row>
    <row r="734" spans="1:13" ht="15.75" customHeight="1">
      <c r="A734" s="219"/>
      <c r="B734" s="220"/>
      <c r="C734" s="220"/>
      <c r="D734" s="220"/>
      <c r="E734" s="220"/>
      <c r="F734" s="220"/>
      <c r="G734" s="220"/>
      <c r="H734" s="220"/>
      <c r="I734" s="220"/>
      <c r="J734" s="220"/>
      <c r="K734" s="1023"/>
      <c r="L734" s="220"/>
      <c r="M734" s="220"/>
    </row>
    <row r="735" spans="1:13" ht="15.75" customHeight="1">
      <c r="A735" s="219"/>
      <c r="B735" s="220"/>
      <c r="C735" s="220"/>
      <c r="D735" s="220"/>
      <c r="E735" s="220"/>
      <c r="F735" s="220"/>
      <c r="G735" s="220"/>
      <c r="H735" s="220"/>
      <c r="I735" s="220"/>
      <c r="J735" s="220"/>
      <c r="K735" s="1023"/>
      <c r="L735" s="220"/>
      <c r="M735" s="220"/>
    </row>
    <row r="736" spans="1:13" ht="15.75" customHeight="1">
      <c r="A736" s="219"/>
      <c r="B736" s="220"/>
      <c r="C736" s="220"/>
      <c r="D736" s="220"/>
      <c r="E736" s="220"/>
      <c r="F736" s="220"/>
      <c r="G736" s="220"/>
      <c r="H736" s="220"/>
      <c r="I736" s="220"/>
      <c r="J736" s="220"/>
      <c r="K736" s="1023"/>
      <c r="L736" s="220"/>
      <c r="M736" s="220"/>
    </row>
    <row r="737" spans="1:13" ht="15.75" customHeight="1">
      <c r="A737" s="219"/>
      <c r="B737" s="220"/>
      <c r="C737" s="220"/>
      <c r="D737" s="220"/>
      <c r="E737" s="220"/>
      <c r="F737" s="220"/>
      <c r="G737" s="220"/>
      <c r="H737" s="220"/>
      <c r="I737" s="220"/>
      <c r="J737" s="220"/>
      <c r="K737" s="1023"/>
      <c r="L737" s="220"/>
      <c r="M737" s="220"/>
    </row>
    <row r="738" spans="1:13" ht="15.75" customHeight="1">
      <c r="A738" s="219"/>
      <c r="B738" s="220"/>
      <c r="C738" s="220"/>
      <c r="D738" s="220"/>
      <c r="E738" s="220"/>
      <c r="F738" s="220"/>
      <c r="G738" s="220"/>
      <c r="H738" s="220"/>
      <c r="I738" s="220"/>
      <c r="J738" s="220"/>
      <c r="K738" s="1023"/>
      <c r="L738" s="220"/>
      <c r="M738" s="220"/>
    </row>
    <row r="739" spans="1:13" ht="15.75" customHeight="1">
      <c r="A739" s="219"/>
      <c r="B739" s="220"/>
      <c r="C739" s="220"/>
      <c r="D739" s="220"/>
      <c r="E739" s="220"/>
      <c r="F739" s="220"/>
      <c r="G739" s="220"/>
      <c r="H739" s="220"/>
      <c r="I739" s="220"/>
      <c r="J739" s="220"/>
      <c r="K739" s="1023"/>
      <c r="L739" s="220"/>
      <c r="M739" s="220"/>
    </row>
    <row r="740" spans="1:13" ht="15.75" customHeight="1">
      <c r="A740" s="219"/>
      <c r="B740" s="220"/>
      <c r="C740" s="220"/>
      <c r="D740" s="220"/>
      <c r="E740" s="220"/>
      <c r="F740" s="220"/>
      <c r="G740" s="220"/>
      <c r="H740" s="220"/>
      <c r="I740" s="220"/>
      <c r="J740" s="220"/>
      <c r="K740" s="1023"/>
      <c r="L740" s="220"/>
      <c r="M740" s="220"/>
    </row>
    <row r="741" spans="1:13" ht="15.75" customHeight="1">
      <c r="A741" s="219"/>
      <c r="B741" s="220"/>
      <c r="C741" s="220"/>
      <c r="D741" s="220"/>
      <c r="E741" s="220"/>
      <c r="F741" s="220"/>
      <c r="G741" s="220"/>
      <c r="H741" s="220"/>
      <c r="I741" s="220"/>
      <c r="J741" s="220"/>
      <c r="K741" s="1023"/>
      <c r="L741" s="220"/>
      <c r="M741" s="220"/>
    </row>
    <row r="742" spans="1:13" ht="15.75" customHeight="1">
      <c r="A742" s="219"/>
      <c r="B742" s="220"/>
      <c r="C742" s="220"/>
      <c r="D742" s="220"/>
      <c r="E742" s="220"/>
      <c r="F742" s="220"/>
      <c r="G742" s="220"/>
      <c r="H742" s="220"/>
      <c r="I742" s="220"/>
      <c r="J742" s="220"/>
      <c r="K742" s="1023"/>
      <c r="L742" s="220"/>
      <c r="M742" s="220"/>
    </row>
    <row r="743" spans="1:13" ht="15.75" customHeight="1">
      <c r="A743" s="219"/>
      <c r="B743" s="220"/>
      <c r="C743" s="220"/>
      <c r="D743" s="220"/>
      <c r="E743" s="220"/>
      <c r="F743" s="220"/>
      <c r="G743" s="220"/>
      <c r="H743" s="220"/>
      <c r="I743" s="220"/>
      <c r="J743" s="220"/>
      <c r="K743" s="1023"/>
      <c r="L743" s="220"/>
      <c r="M743" s="220"/>
    </row>
    <row r="744" spans="1:13" ht="15.75" customHeight="1">
      <c r="A744" s="219"/>
      <c r="B744" s="220"/>
      <c r="C744" s="220"/>
      <c r="D744" s="220"/>
      <c r="E744" s="220"/>
      <c r="F744" s="220"/>
      <c r="G744" s="220"/>
      <c r="H744" s="220"/>
      <c r="I744" s="220"/>
      <c r="J744" s="220"/>
      <c r="K744" s="1023"/>
      <c r="L744" s="220"/>
      <c r="M744" s="220"/>
    </row>
    <row r="745" spans="1:13" ht="15.75" customHeight="1">
      <c r="A745" s="219"/>
      <c r="B745" s="220"/>
      <c r="C745" s="220"/>
      <c r="D745" s="220"/>
      <c r="E745" s="220"/>
      <c r="F745" s="220"/>
      <c r="G745" s="220"/>
      <c r="H745" s="220"/>
      <c r="I745" s="220"/>
      <c r="J745" s="220"/>
      <c r="K745" s="1023"/>
      <c r="L745" s="220"/>
      <c r="M745" s="220"/>
    </row>
    <row r="746" spans="1:13" ht="15.75" customHeight="1">
      <c r="A746" s="219"/>
      <c r="B746" s="220"/>
      <c r="C746" s="220"/>
      <c r="D746" s="220"/>
      <c r="E746" s="220"/>
      <c r="F746" s="220"/>
      <c r="G746" s="220"/>
      <c r="H746" s="220"/>
      <c r="I746" s="220"/>
      <c r="J746" s="220"/>
      <c r="K746" s="1023"/>
      <c r="L746" s="220"/>
      <c r="M746" s="220"/>
    </row>
    <row r="747" spans="1:13" ht="15.75" customHeight="1">
      <c r="A747" s="219"/>
      <c r="B747" s="220"/>
      <c r="C747" s="220"/>
      <c r="D747" s="220"/>
      <c r="E747" s="220"/>
      <c r="F747" s="220"/>
      <c r="G747" s="220"/>
      <c r="H747" s="220"/>
      <c r="I747" s="220"/>
      <c r="J747" s="220"/>
      <c r="K747" s="1023"/>
      <c r="L747" s="220"/>
      <c r="M747" s="220"/>
    </row>
    <row r="748" spans="1:13" ht="15.75" customHeight="1">
      <c r="A748" s="219"/>
      <c r="B748" s="220"/>
      <c r="C748" s="220"/>
      <c r="D748" s="220"/>
      <c r="E748" s="220"/>
      <c r="F748" s="220"/>
      <c r="G748" s="220"/>
      <c r="H748" s="220"/>
      <c r="I748" s="220"/>
      <c r="J748" s="220"/>
      <c r="K748" s="1023"/>
      <c r="L748" s="220"/>
      <c r="M748" s="220"/>
    </row>
    <row r="749" spans="1:13" ht="15.75" customHeight="1">
      <c r="A749" s="219"/>
      <c r="B749" s="220"/>
      <c r="C749" s="220"/>
      <c r="D749" s="220"/>
      <c r="E749" s="220"/>
      <c r="F749" s="220"/>
      <c r="G749" s="220"/>
      <c r="H749" s="220"/>
      <c r="I749" s="220"/>
      <c r="J749" s="220"/>
      <c r="K749" s="1023"/>
      <c r="L749" s="220"/>
      <c r="M749" s="220"/>
    </row>
    <row r="750" spans="1:13" ht="15.75" customHeight="1">
      <c r="A750" s="219"/>
      <c r="B750" s="220"/>
      <c r="C750" s="220"/>
      <c r="D750" s="220"/>
      <c r="E750" s="220"/>
      <c r="F750" s="220"/>
      <c r="G750" s="220"/>
      <c r="H750" s="220"/>
      <c r="I750" s="220"/>
      <c r="J750" s="220"/>
      <c r="K750" s="1023"/>
      <c r="L750" s="220"/>
      <c r="M750" s="220"/>
    </row>
    <row r="751" spans="1:13" ht="15.75" customHeight="1">
      <c r="A751" s="219"/>
      <c r="B751" s="220"/>
      <c r="C751" s="220"/>
      <c r="D751" s="220"/>
      <c r="E751" s="220"/>
      <c r="F751" s="220"/>
      <c r="G751" s="220"/>
      <c r="H751" s="220"/>
      <c r="I751" s="220"/>
      <c r="J751" s="220"/>
      <c r="K751" s="1023"/>
      <c r="L751" s="220"/>
      <c r="M751" s="220"/>
    </row>
    <row r="752" spans="1:13" ht="15.75" customHeight="1">
      <c r="A752" s="219"/>
      <c r="B752" s="220"/>
      <c r="C752" s="220"/>
      <c r="D752" s="220"/>
      <c r="E752" s="220"/>
      <c r="F752" s="220"/>
      <c r="G752" s="220"/>
      <c r="H752" s="220"/>
      <c r="I752" s="220"/>
      <c r="J752" s="220"/>
      <c r="K752" s="1023"/>
      <c r="L752" s="220"/>
      <c r="M752" s="220"/>
    </row>
    <row r="753" spans="1:13" ht="15.75" customHeight="1">
      <c r="A753" s="219"/>
      <c r="B753" s="220"/>
      <c r="C753" s="220"/>
      <c r="D753" s="220"/>
      <c r="E753" s="220"/>
      <c r="F753" s="220"/>
      <c r="G753" s="220"/>
      <c r="H753" s="220"/>
      <c r="I753" s="220"/>
      <c r="J753" s="220"/>
      <c r="K753" s="1023"/>
      <c r="L753" s="220"/>
      <c r="M753" s="220"/>
    </row>
    <row r="754" spans="1:13" ht="15.75" customHeight="1">
      <c r="A754" s="219"/>
      <c r="B754" s="220"/>
      <c r="C754" s="220"/>
      <c r="D754" s="220"/>
      <c r="E754" s="220"/>
      <c r="F754" s="220"/>
      <c r="G754" s="220"/>
      <c r="H754" s="220"/>
      <c r="I754" s="220"/>
      <c r="J754" s="220"/>
      <c r="K754" s="1023"/>
      <c r="L754" s="220"/>
      <c r="M754" s="220"/>
    </row>
    <row r="755" spans="1:13" ht="15.75" customHeight="1">
      <c r="A755" s="219"/>
      <c r="B755" s="220"/>
      <c r="C755" s="220"/>
      <c r="D755" s="220"/>
      <c r="E755" s="220"/>
      <c r="F755" s="220"/>
      <c r="G755" s="220"/>
      <c r="H755" s="220"/>
      <c r="I755" s="220"/>
      <c r="J755" s="220"/>
      <c r="K755" s="1023"/>
      <c r="L755" s="220"/>
      <c r="M755" s="220"/>
    </row>
    <row r="756" spans="1:13" ht="15.75" customHeight="1">
      <c r="A756" s="219"/>
      <c r="B756" s="220"/>
      <c r="C756" s="220"/>
      <c r="D756" s="220"/>
      <c r="E756" s="220"/>
      <c r="F756" s="220"/>
      <c r="G756" s="220"/>
      <c r="H756" s="220"/>
      <c r="I756" s="220"/>
      <c r="J756" s="220"/>
      <c r="K756" s="1023"/>
      <c r="L756" s="220"/>
      <c r="M756" s="220"/>
    </row>
    <row r="757" spans="1:13" ht="15.75" customHeight="1">
      <c r="A757" s="219"/>
      <c r="B757" s="220"/>
      <c r="C757" s="220"/>
      <c r="D757" s="220"/>
      <c r="E757" s="220"/>
      <c r="F757" s="220"/>
      <c r="G757" s="220"/>
      <c r="H757" s="220"/>
      <c r="I757" s="220"/>
      <c r="J757" s="220"/>
      <c r="K757" s="1023"/>
      <c r="L757" s="220"/>
      <c r="M757" s="220"/>
    </row>
    <row r="758" spans="1:13" ht="15.75" customHeight="1">
      <c r="A758" s="219"/>
      <c r="B758" s="220"/>
      <c r="C758" s="220"/>
      <c r="D758" s="220"/>
      <c r="E758" s="220"/>
      <c r="F758" s="220"/>
      <c r="G758" s="220"/>
      <c r="H758" s="220"/>
      <c r="I758" s="220"/>
      <c r="J758" s="220"/>
      <c r="K758" s="1023"/>
      <c r="L758" s="220"/>
      <c r="M758" s="220"/>
    </row>
    <row r="759" spans="1:13" ht="15.75" customHeight="1">
      <c r="A759" s="219"/>
      <c r="B759" s="220"/>
      <c r="C759" s="220"/>
      <c r="D759" s="220"/>
      <c r="E759" s="220"/>
      <c r="F759" s="220"/>
      <c r="G759" s="220"/>
      <c r="H759" s="220"/>
      <c r="I759" s="220"/>
      <c r="J759" s="220"/>
      <c r="K759" s="1023"/>
      <c r="L759" s="220"/>
      <c r="M759" s="220"/>
    </row>
    <row r="760" spans="1:13" ht="15.75" customHeight="1">
      <c r="A760" s="219"/>
      <c r="B760" s="220"/>
      <c r="C760" s="220"/>
      <c r="D760" s="220"/>
      <c r="E760" s="220"/>
      <c r="F760" s="220"/>
      <c r="G760" s="220"/>
      <c r="H760" s="220"/>
      <c r="I760" s="220"/>
      <c r="J760" s="220"/>
      <c r="K760" s="1023"/>
      <c r="L760" s="220"/>
      <c r="M760" s="220"/>
    </row>
    <row r="761" spans="1:13" ht="15.75" customHeight="1">
      <c r="A761" s="219"/>
      <c r="B761" s="220"/>
      <c r="C761" s="220"/>
      <c r="D761" s="220"/>
      <c r="E761" s="220"/>
      <c r="F761" s="220"/>
      <c r="G761" s="220"/>
      <c r="H761" s="220"/>
      <c r="I761" s="220"/>
      <c r="J761" s="220"/>
      <c r="K761" s="1023"/>
      <c r="L761" s="220"/>
      <c r="M761" s="220"/>
    </row>
    <row r="762" spans="1:13" ht="15.75" customHeight="1">
      <c r="A762" s="219"/>
      <c r="B762" s="220"/>
      <c r="C762" s="220"/>
      <c r="D762" s="220"/>
      <c r="E762" s="220"/>
      <c r="F762" s="220"/>
      <c r="G762" s="220"/>
      <c r="H762" s="220"/>
      <c r="I762" s="220"/>
      <c r="J762" s="220"/>
      <c r="K762" s="1023"/>
      <c r="L762" s="220"/>
      <c r="M762" s="220"/>
    </row>
    <row r="763" spans="1:13" ht="15.75" customHeight="1">
      <c r="A763" s="219"/>
      <c r="B763" s="220"/>
      <c r="C763" s="220"/>
      <c r="D763" s="220"/>
      <c r="E763" s="220"/>
      <c r="F763" s="220"/>
      <c r="G763" s="220"/>
      <c r="H763" s="220"/>
      <c r="I763" s="220"/>
      <c r="J763" s="220"/>
      <c r="K763" s="1023"/>
      <c r="L763" s="220"/>
      <c r="M763" s="220"/>
    </row>
    <row r="764" spans="1:13" ht="15.75" customHeight="1">
      <c r="A764" s="219"/>
      <c r="B764" s="220"/>
      <c r="C764" s="220"/>
      <c r="D764" s="220"/>
      <c r="E764" s="220"/>
      <c r="F764" s="220"/>
      <c r="G764" s="220"/>
      <c r="H764" s="220"/>
      <c r="I764" s="220"/>
      <c r="J764" s="220"/>
      <c r="K764" s="1023"/>
      <c r="L764" s="220"/>
      <c r="M764" s="220"/>
    </row>
    <row r="765" spans="1:13" ht="15.75" customHeight="1">
      <c r="A765" s="219"/>
      <c r="B765" s="220"/>
      <c r="C765" s="220"/>
      <c r="D765" s="220"/>
      <c r="E765" s="220"/>
      <c r="F765" s="220"/>
      <c r="G765" s="220"/>
      <c r="H765" s="220"/>
      <c r="I765" s="220"/>
      <c r="J765" s="220"/>
      <c r="K765" s="1023"/>
      <c r="L765" s="220"/>
      <c r="M765" s="220"/>
    </row>
    <row r="766" spans="1:13" ht="15.75" customHeight="1">
      <c r="A766" s="219"/>
      <c r="B766" s="220"/>
      <c r="C766" s="220"/>
      <c r="D766" s="220"/>
      <c r="E766" s="220"/>
      <c r="F766" s="220"/>
      <c r="G766" s="220"/>
      <c r="H766" s="220"/>
      <c r="I766" s="220"/>
      <c r="J766" s="220"/>
      <c r="K766" s="1023"/>
      <c r="L766" s="220"/>
      <c r="M766" s="220"/>
    </row>
    <row r="767" spans="1:13" ht="15.75" customHeight="1">
      <c r="A767" s="219"/>
      <c r="B767" s="220"/>
      <c r="C767" s="220"/>
      <c r="D767" s="220"/>
      <c r="E767" s="220"/>
      <c r="F767" s="220"/>
      <c r="G767" s="220"/>
      <c r="H767" s="220"/>
      <c r="I767" s="220"/>
      <c r="J767" s="220"/>
      <c r="K767" s="1023"/>
      <c r="L767" s="220"/>
      <c r="M767" s="220"/>
    </row>
    <row r="768" spans="1:13" ht="15.75" customHeight="1">
      <c r="A768" s="219"/>
      <c r="B768" s="220"/>
      <c r="C768" s="220"/>
      <c r="D768" s="220"/>
      <c r="E768" s="220"/>
      <c r="F768" s="220"/>
      <c r="G768" s="220"/>
      <c r="H768" s="220"/>
      <c r="I768" s="220"/>
      <c r="J768" s="220"/>
      <c r="K768" s="1023"/>
      <c r="L768" s="220"/>
      <c r="M768" s="220"/>
    </row>
    <row r="769" spans="1:13" ht="15.75" customHeight="1">
      <c r="A769" s="219"/>
      <c r="B769" s="220"/>
      <c r="C769" s="220"/>
      <c r="D769" s="220"/>
      <c r="E769" s="220"/>
      <c r="F769" s="220"/>
      <c r="G769" s="220"/>
      <c r="H769" s="220"/>
      <c r="I769" s="220"/>
      <c r="J769" s="220"/>
      <c r="K769" s="1023"/>
      <c r="L769" s="220"/>
      <c r="M769" s="220"/>
    </row>
    <row r="770" spans="1:13" ht="15.75" customHeight="1">
      <c r="A770" s="219"/>
      <c r="B770" s="220"/>
      <c r="C770" s="220"/>
      <c r="D770" s="220"/>
      <c r="E770" s="220"/>
      <c r="F770" s="220"/>
      <c r="G770" s="220"/>
      <c r="H770" s="220"/>
      <c r="I770" s="220"/>
      <c r="J770" s="220"/>
      <c r="K770" s="1023"/>
      <c r="L770" s="220"/>
      <c r="M770" s="220"/>
    </row>
    <row r="771" spans="1:13" ht="15.75" customHeight="1">
      <c r="A771" s="219"/>
      <c r="B771" s="220"/>
      <c r="C771" s="220"/>
      <c r="D771" s="220"/>
      <c r="E771" s="220"/>
      <c r="F771" s="220"/>
      <c r="G771" s="220"/>
      <c r="H771" s="220"/>
      <c r="I771" s="220"/>
      <c r="J771" s="220"/>
      <c r="K771" s="1023"/>
      <c r="L771" s="220"/>
      <c r="M771" s="220"/>
    </row>
    <row r="772" spans="1:13" ht="15.75" customHeight="1">
      <c r="A772" s="219"/>
      <c r="B772" s="220"/>
      <c r="C772" s="220"/>
      <c r="D772" s="220"/>
      <c r="E772" s="220"/>
      <c r="F772" s="220"/>
      <c r="G772" s="220"/>
      <c r="H772" s="220"/>
      <c r="I772" s="220"/>
      <c r="J772" s="220"/>
      <c r="K772" s="1023"/>
      <c r="L772" s="220"/>
      <c r="M772" s="220"/>
    </row>
    <row r="773" spans="1:13" ht="15.75" customHeight="1">
      <c r="A773" s="219"/>
      <c r="B773" s="220"/>
      <c r="C773" s="220"/>
      <c r="D773" s="220"/>
      <c r="E773" s="220"/>
      <c r="F773" s="220"/>
      <c r="G773" s="220"/>
      <c r="H773" s="220"/>
      <c r="I773" s="220"/>
      <c r="J773" s="220"/>
      <c r="K773" s="1023"/>
      <c r="L773" s="220"/>
      <c r="M773" s="220"/>
    </row>
    <row r="774" spans="1:13" ht="15.75" customHeight="1">
      <c r="A774" s="219"/>
      <c r="B774" s="220"/>
      <c r="C774" s="220"/>
      <c r="D774" s="220"/>
      <c r="E774" s="220"/>
      <c r="F774" s="220"/>
      <c r="G774" s="220"/>
      <c r="H774" s="220"/>
      <c r="I774" s="220"/>
      <c r="J774" s="220"/>
      <c r="K774" s="1023"/>
      <c r="L774" s="220"/>
      <c r="M774" s="220"/>
    </row>
    <row r="775" spans="1:13" ht="15.75" customHeight="1">
      <c r="A775" s="219"/>
      <c r="B775" s="220"/>
      <c r="C775" s="220"/>
      <c r="D775" s="220"/>
      <c r="E775" s="220"/>
      <c r="F775" s="220"/>
      <c r="G775" s="220"/>
      <c r="H775" s="220"/>
      <c r="I775" s="220"/>
      <c r="J775" s="220"/>
      <c r="K775" s="1023"/>
      <c r="L775" s="220"/>
      <c r="M775" s="220"/>
    </row>
    <row r="776" spans="1:13" ht="15.75" customHeight="1">
      <c r="A776" s="219"/>
      <c r="B776" s="220"/>
      <c r="C776" s="220"/>
      <c r="D776" s="220"/>
      <c r="E776" s="220"/>
      <c r="F776" s="220"/>
      <c r="G776" s="220"/>
      <c r="H776" s="220"/>
      <c r="I776" s="220"/>
      <c r="J776" s="220"/>
      <c r="K776" s="1023"/>
      <c r="L776" s="220"/>
      <c r="M776" s="220"/>
    </row>
    <row r="777" spans="1:13" ht="15.75" customHeight="1">
      <c r="A777" s="219"/>
      <c r="B777" s="220"/>
      <c r="C777" s="220"/>
      <c r="D777" s="220"/>
      <c r="E777" s="220"/>
      <c r="F777" s="220"/>
      <c r="G777" s="220"/>
      <c r="H777" s="220"/>
      <c r="I777" s="220"/>
      <c r="J777" s="220"/>
      <c r="K777" s="1023"/>
      <c r="L777" s="220"/>
      <c r="M777" s="220"/>
    </row>
    <row r="778" spans="1:13" ht="15.75" customHeight="1">
      <c r="A778" s="219"/>
      <c r="B778" s="220"/>
      <c r="C778" s="220"/>
      <c r="D778" s="220"/>
      <c r="E778" s="220"/>
      <c r="F778" s="220"/>
      <c r="G778" s="220"/>
      <c r="H778" s="220"/>
      <c r="I778" s="220"/>
      <c r="J778" s="220"/>
      <c r="K778" s="1023"/>
      <c r="L778" s="220"/>
      <c r="M778" s="220"/>
    </row>
    <row r="779" spans="1:13" ht="15.75" customHeight="1">
      <c r="A779" s="219"/>
      <c r="B779" s="220"/>
      <c r="C779" s="220"/>
      <c r="D779" s="220"/>
      <c r="E779" s="220"/>
      <c r="F779" s="220"/>
      <c r="G779" s="220"/>
      <c r="H779" s="220"/>
      <c r="I779" s="220"/>
      <c r="J779" s="220"/>
      <c r="K779" s="1023"/>
      <c r="L779" s="220"/>
      <c r="M779" s="220"/>
    </row>
    <row r="780" spans="1:13" ht="15.75" customHeight="1">
      <c r="A780" s="219"/>
      <c r="B780" s="220"/>
      <c r="C780" s="220"/>
      <c r="D780" s="220"/>
      <c r="E780" s="220"/>
      <c r="F780" s="220"/>
      <c r="G780" s="220"/>
      <c r="H780" s="220"/>
      <c r="I780" s="220"/>
      <c r="J780" s="220"/>
      <c r="K780" s="1023"/>
      <c r="L780" s="220"/>
      <c r="M780" s="220"/>
    </row>
    <row r="781" spans="1:13" ht="15.75" customHeight="1">
      <c r="A781" s="219"/>
      <c r="B781" s="220"/>
      <c r="C781" s="220"/>
      <c r="D781" s="220"/>
      <c r="E781" s="220"/>
      <c r="F781" s="220"/>
      <c r="G781" s="220"/>
      <c r="H781" s="220"/>
      <c r="I781" s="220"/>
      <c r="J781" s="220"/>
      <c r="K781" s="1023"/>
      <c r="L781" s="220"/>
      <c r="M781" s="220"/>
    </row>
    <row r="782" spans="1:13" ht="15.75" customHeight="1">
      <c r="A782" s="219"/>
      <c r="B782" s="220"/>
      <c r="C782" s="220"/>
      <c r="D782" s="220"/>
      <c r="E782" s="220"/>
      <c r="F782" s="220"/>
      <c r="G782" s="220"/>
      <c r="H782" s="220"/>
      <c r="I782" s="220"/>
      <c r="J782" s="220"/>
      <c r="K782" s="1023"/>
      <c r="L782" s="220"/>
      <c r="M782" s="220"/>
    </row>
    <row r="783" spans="1:13" ht="15.75" customHeight="1">
      <c r="A783" s="219"/>
      <c r="B783" s="220"/>
      <c r="C783" s="220"/>
      <c r="D783" s="220"/>
      <c r="E783" s="220"/>
      <c r="F783" s="220"/>
      <c r="G783" s="220"/>
      <c r="H783" s="220"/>
      <c r="I783" s="220"/>
      <c r="J783" s="220"/>
      <c r="K783" s="1023"/>
      <c r="L783" s="220"/>
      <c r="M783" s="220"/>
    </row>
    <row r="784" spans="1:13" ht="15.75" customHeight="1">
      <c r="A784" s="219"/>
      <c r="B784" s="220"/>
      <c r="C784" s="220"/>
      <c r="D784" s="220"/>
      <c r="E784" s="220"/>
      <c r="F784" s="220"/>
      <c r="G784" s="220"/>
      <c r="H784" s="220"/>
      <c r="I784" s="220"/>
      <c r="J784" s="220"/>
      <c r="K784" s="1023"/>
      <c r="L784" s="220"/>
      <c r="M784" s="220"/>
    </row>
    <row r="785" spans="1:13" ht="15.75" customHeight="1">
      <c r="A785" s="219"/>
      <c r="B785" s="220"/>
      <c r="C785" s="220"/>
      <c r="D785" s="220"/>
      <c r="E785" s="220"/>
      <c r="F785" s="220"/>
      <c r="G785" s="220"/>
      <c r="H785" s="220"/>
      <c r="I785" s="220"/>
      <c r="J785" s="220"/>
      <c r="K785" s="1023"/>
      <c r="L785" s="220"/>
      <c r="M785" s="220"/>
    </row>
    <row r="786" spans="1:13" ht="15.75" customHeight="1">
      <c r="A786" s="219"/>
      <c r="B786" s="220"/>
      <c r="C786" s="220"/>
      <c r="D786" s="220"/>
      <c r="E786" s="220"/>
      <c r="F786" s="220"/>
      <c r="G786" s="220"/>
      <c r="H786" s="220"/>
      <c r="I786" s="220"/>
      <c r="J786" s="220"/>
      <c r="K786" s="1023"/>
      <c r="L786" s="220"/>
      <c r="M786" s="220"/>
    </row>
    <row r="787" spans="1:13" ht="15.75" customHeight="1">
      <c r="A787" s="219"/>
      <c r="B787" s="220"/>
      <c r="C787" s="220"/>
      <c r="D787" s="220"/>
      <c r="E787" s="220"/>
      <c r="F787" s="220"/>
      <c r="G787" s="220"/>
      <c r="H787" s="220"/>
      <c r="I787" s="220"/>
      <c r="J787" s="220"/>
      <c r="K787" s="1023"/>
      <c r="L787" s="220"/>
      <c r="M787" s="220"/>
    </row>
    <row r="788" spans="1:13" ht="15.75" customHeight="1">
      <c r="A788" s="219"/>
      <c r="B788" s="220"/>
      <c r="C788" s="220"/>
      <c r="D788" s="220"/>
      <c r="E788" s="220"/>
      <c r="F788" s="220"/>
      <c r="G788" s="220"/>
      <c r="H788" s="220"/>
      <c r="I788" s="220"/>
      <c r="J788" s="220"/>
      <c r="K788" s="1023"/>
      <c r="L788" s="220"/>
      <c r="M788" s="220"/>
    </row>
    <row r="789" spans="1:13" ht="15.75" customHeight="1">
      <c r="A789" s="219"/>
      <c r="B789" s="220"/>
      <c r="C789" s="220"/>
      <c r="D789" s="220"/>
      <c r="E789" s="220"/>
      <c r="F789" s="220"/>
      <c r="G789" s="220"/>
      <c r="H789" s="220"/>
      <c r="I789" s="220"/>
      <c r="J789" s="220"/>
      <c r="K789" s="1023"/>
      <c r="L789" s="220"/>
      <c r="M789" s="220"/>
    </row>
    <row r="790" spans="1:13" ht="15.75" customHeight="1">
      <c r="A790" s="219"/>
      <c r="B790" s="220"/>
      <c r="C790" s="220"/>
      <c r="D790" s="220"/>
      <c r="E790" s="220"/>
      <c r="F790" s="220"/>
      <c r="G790" s="220"/>
      <c r="H790" s="220"/>
      <c r="I790" s="220"/>
      <c r="J790" s="220"/>
      <c r="K790" s="1023"/>
      <c r="L790" s="220"/>
      <c r="M790" s="220"/>
    </row>
    <row r="791" spans="1:13" ht="15.75" customHeight="1">
      <c r="A791" s="219"/>
      <c r="B791" s="220"/>
      <c r="C791" s="220"/>
      <c r="D791" s="220"/>
      <c r="E791" s="220"/>
      <c r="F791" s="220"/>
      <c r="G791" s="220"/>
      <c r="H791" s="220"/>
      <c r="I791" s="220"/>
      <c r="J791" s="220"/>
      <c r="K791" s="1023"/>
      <c r="L791" s="220"/>
      <c r="M791" s="220"/>
    </row>
    <row r="792" spans="1:13" ht="15.75" customHeight="1">
      <c r="A792" s="219"/>
      <c r="B792" s="220"/>
      <c r="C792" s="220"/>
      <c r="D792" s="220"/>
      <c r="E792" s="220"/>
      <c r="F792" s="220"/>
      <c r="G792" s="220"/>
      <c r="H792" s="220"/>
      <c r="I792" s="220"/>
      <c r="J792" s="220"/>
      <c r="K792" s="1023"/>
      <c r="L792" s="220"/>
      <c r="M792" s="220"/>
    </row>
    <row r="793" spans="1:13" ht="15.75" customHeight="1">
      <c r="A793" s="219"/>
      <c r="B793" s="220"/>
      <c r="C793" s="220"/>
      <c r="D793" s="220"/>
      <c r="E793" s="220"/>
      <c r="F793" s="220"/>
      <c r="G793" s="220"/>
      <c r="H793" s="220"/>
      <c r="I793" s="220"/>
      <c r="J793" s="220"/>
      <c r="K793" s="1023"/>
      <c r="L793" s="220"/>
      <c r="M793" s="220"/>
    </row>
    <row r="794" spans="1:13" ht="15.75" customHeight="1">
      <c r="A794" s="219"/>
      <c r="B794" s="220"/>
      <c r="C794" s="220"/>
      <c r="D794" s="220"/>
      <c r="E794" s="220"/>
      <c r="F794" s="220"/>
      <c r="G794" s="220"/>
      <c r="H794" s="220"/>
      <c r="I794" s="220"/>
      <c r="J794" s="220"/>
      <c r="K794" s="1023"/>
      <c r="L794" s="220"/>
      <c r="M794" s="220"/>
    </row>
    <row r="795" spans="1:13" ht="15.75" customHeight="1">
      <c r="A795" s="219"/>
      <c r="B795" s="220"/>
      <c r="C795" s="220"/>
      <c r="D795" s="220"/>
      <c r="E795" s="220"/>
      <c r="F795" s="220"/>
      <c r="G795" s="220"/>
      <c r="H795" s="220"/>
      <c r="I795" s="220"/>
      <c r="J795" s="220"/>
      <c r="K795" s="1023"/>
      <c r="L795" s="220"/>
      <c r="M795" s="220"/>
    </row>
    <row r="796" spans="1:13" ht="15.75" customHeight="1">
      <c r="A796" s="219"/>
      <c r="B796" s="220"/>
      <c r="C796" s="220"/>
      <c r="D796" s="220"/>
      <c r="E796" s="220"/>
      <c r="F796" s="220"/>
      <c r="G796" s="220"/>
      <c r="H796" s="220"/>
      <c r="I796" s="220"/>
      <c r="J796" s="220"/>
      <c r="K796" s="1023"/>
      <c r="L796" s="220"/>
      <c r="M796" s="220"/>
    </row>
    <row r="797" spans="1:13" ht="15.75" customHeight="1">
      <c r="A797" s="219"/>
      <c r="B797" s="220"/>
      <c r="C797" s="220"/>
      <c r="D797" s="220"/>
      <c r="E797" s="220"/>
      <c r="F797" s="220"/>
      <c r="G797" s="220"/>
      <c r="H797" s="220"/>
      <c r="I797" s="220"/>
      <c r="J797" s="220"/>
      <c r="K797" s="1023"/>
      <c r="L797" s="220"/>
      <c r="M797" s="220"/>
    </row>
    <row r="798" spans="1:13" ht="15.75" customHeight="1">
      <c r="A798" s="219"/>
      <c r="B798" s="220"/>
      <c r="C798" s="220"/>
      <c r="D798" s="220"/>
      <c r="E798" s="220"/>
      <c r="F798" s="220"/>
      <c r="G798" s="220"/>
      <c r="H798" s="220"/>
      <c r="I798" s="220"/>
      <c r="J798" s="220"/>
      <c r="K798" s="1023"/>
      <c r="L798" s="220"/>
      <c r="M798" s="220"/>
    </row>
    <row r="799" spans="1:13" ht="15.75" customHeight="1">
      <c r="A799" s="219"/>
      <c r="B799" s="220"/>
      <c r="C799" s="220"/>
      <c r="D799" s="220"/>
      <c r="E799" s="220"/>
      <c r="F799" s="220"/>
      <c r="G799" s="220"/>
      <c r="H799" s="220"/>
      <c r="I799" s="220"/>
      <c r="J799" s="220"/>
      <c r="K799" s="1023"/>
      <c r="L799" s="220"/>
      <c r="M799" s="220"/>
    </row>
    <row r="800" spans="1:13" ht="15.75" customHeight="1">
      <c r="A800" s="219"/>
      <c r="B800" s="220"/>
      <c r="C800" s="220"/>
      <c r="D800" s="220"/>
      <c r="E800" s="220"/>
      <c r="F800" s="220"/>
      <c r="G800" s="220"/>
      <c r="H800" s="220"/>
      <c r="I800" s="220"/>
      <c r="J800" s="220"/>
      <c r="K800" s="1023"/>
      <c r="L800" s="220"/>
      <c r="M800" s="220"/>
    </row>
    <row r="801" spans="1:13" ht="15.75" customHeight="1">
      <c r="A801" s="219"/>
      <c r="B801" s="220"/>
      <c r="C801" s="220"/>
      <c r="D801" s="220"/>
      <c r="E801" s="220"/>
      <c r="F801" s="220"/>
      <c r="G801" s="220"/>
      <c r="H801" s="220"/>
      <c r="I801" s="220"/>
      <c r="J801" s="220"/>
      <c r="K801" s="1023"/>
      <c r="L801" s="220"/>
      <c r="M801" s="220"/>
    </row>
    <row r="802" spans="1:13" ht="15.75" customHeight="1">
      <c r="A802" s="219"/>
      <c r="B802" s="220"/>
      <c r="C802" s="220"/>
      <c r="D802" s="220"/>
      <c r="E802" s="220"/>
      <c r="F802" s="220"/>
      <c r="G802" s="220"/>
      <c r="H802" s="220"/>
      <c r="I802" s="220"/>
      <c r="J802" s="220"/>
      <c r="K802" s="1023"/>
      <c r="L802" s="220"/>
      <c r="M802" s="220"/>
    </row>
    <row r="803" spans="1:13" ht="15.75" customHeight="1">
      <c r="A803" s="219"/>
      <c r="B803" s="220"/>
      <c r="C803" s="220"/>
      <c r="D803" s="220"/>
      <c r="E803" s="220"/>
      <c r="F803" s="220"/>
      <c r="G803" s="220"/>
      <c r="H803" s="220"/>
      <c r="I803" s="220"/>
      <c r="J803" s="220"/>
      <c r="K803" s="1023"/>
      <c r="L803" s="220"/>
      <c r="M803" s="220"/>
    </row>
    <row r="804" spans="1:13" ht="15.75" customHeight="1">
      <c r="A804" s="219"/>
      <c r="B804" s="220"/>
      <c r="C804" s="220"/>
      <c r="D804" s="220"/>
      <c r="E804" s="220"/>
      <c r="F804" s="220"/>
      <c r="G804" s="220"/>
      <c r="H804" s="220"/>
      <c r="I804" s="220"/>
      <c r="J804" s="220"/>
      <c r="K804" s="1023"/>
      <c r="L804" s="220"/>
      <c r="M804" s="220"/>
    </row>
    <row r="805" spans="1:13" ht="15.75" customHeight="1">
      <c r="A805" s="219"/>
      <c r="B805" s="220"/>
      <c r="C805" s="220"/>
      <c r="D805" s="220"/>
      <c r="E805" s="220"/>
      <c r="F805" s="220"/>
      <c r="G805" s="220"/>
      <c r="H805" s="220"/>
      <c r="I805" s="220"/>
      <c r="J805" s="220"/>
      <c r="K805" s="1023"/>
      <c r="L805" s="220"/>
      <c r="M805" s="220"/>
    </row>
    <row r="806" spans="1:13" ht="15.75" customHeight="1">
      <c r="A806" s="219"/>
      <c r="B806" s="220"/>
      <c r="C806" s="220"/>
      <c r="D806" s="220"/>
      <c r="E806" s="220"/>
      <c r="F806" s="220"/>
      <c r="G806" s="220"/>
      <c r="H806" s="220"/>
      <c r="I806" s="220"/>
      <c r="J806" s="220"/>
      <c r="K806" s="1023"/>
      <c r="L806" s="220"/>
      <c r="M806" s="220"/>
    </row>
    <row r="807" spans="1:13" ht="15.75" customHeight="1">
      <c r="A807" s="219"/>
      <c r="B807" s="220"/>
      <c r="C807" s="220"/>
      <c r="D807" s="220"/>
      <c r="E807" s="220"/>
      <c r="F807" s="220"/>
      <c r="G807" s="220"/>
      <c r="H807" s="220"/>
      <c r="I807" s="220"/>
      <c r="J807" s="220"/>
      <c r="K807" s="1023"/>
      <c r="L807" s="220"/>
      <c r="M807" s="220"/>
    </row>
    <row r="808" spans="1:13" ht="15.75" customHeight="1">
      <c r="A808" s="219"/>
      <c r="B808" s="220"/>
      <c r="C808" s="220"/>
      <c r="D808" s="220"/>
      <c r="E808" s="220"/>
      <c r="F808" s="220"/>
      <c r="G808" s="220"/>
      <c r="H808" s="220"/>
      <c r="I808" s="220"/>
      <c r="J808" s="220"/>
      <c r="K808" s="1023"/>
      <c r="L808" s="220"/>
      <c r="M808" s="220"/>
    </row>
    <row r="809" spans="1:13" ht="15.75" customHeight="1">
      <c r="A809" s="219"/>
      <c r="B809" s="220"/>
      <c r="C809" s="220"/>
      <c r="D809" s="220"/>
      <c r="E809" s="220"/>
      <c r="F809" s="220"/>
      <c r="G809" s="220"/>
      <c r="H809" s="220"/>
      <c r="I809" s="220"/>
      <c r="J809" s="220"/>
      <c r="K809" s="1023"/>
      <c r="L809" s="220"/>
      <c r="M809" s="220"/>
    </row>
    <row r="810" spans="1:13" ht="15.75" customHeight="1">
      <c r="A810" s="219"/>
      <c r="B810" s="220"/>
      <c r="C810" s="220"/>
      <c r="D810" s="220"/>
      <c r="E810" s="220"/>
      <c r="F810" s="220"/>
      <c r="G810" s="220"/>
      <c r="H810" s="220"/>
      <c r="I810" s="220"/>
      <c r="J810" s="220"/>
      <c r="K810" s="1023"/>
      <c r="L810" s="220"/>
      <c r="M810" s="220"/>
    </row>
    <row r="811" spans="1:13" ht="15.75" customHeight="1">
      <c r="A811" s="219"/>
      <c r="B811" s="220"/>
      <c r="C811" s="220"/>
      <c r="D811" s="220"/>
      <c r="E811" s="220"/>
      <c r="F811" s="220"/>
      <c r="G811" s="220"/>
      <c r="H811" s="220"/>
      <c r="I811" s="220"/>
      <c r="J811" s="220"/>
      <c r="K811" s="1023"/>
      <c r="L811" s="220"/>
      <c r="M811" s="220"/>
    </row>
    <row r="812" spans="1:13" ht="15.75" customHeight="1">
      <c r="A812" s="219"/>
      <c r="B812" s="220"/>
      <c r="C812" s="220"/>
      <c r="D812" s="220"/>
      <c r="E812" s="220"/>
      <c r="F812" s="220"/>
      <c r="G812" s="220"/>
      <c r="H812" s="220"/>
      <c r="I812" s="220"/>
      <c r="J812" s="220"/>
      <c r="K812" s="1023"/>
      <c r="L812" s="220"/>
      <c r="M812" s="220"/>
    </row>
    <row r="813" spans="1:13" ht="15.75" customHeight="1">
      <c r="A813" s="219"/>
      <c r="B813" s="220"/>
      <c r="C813" s="220"/>
      <c r="D813" s="220"/>
      <c r="E813" s="220"/>
      <c r="F813" s="220"/>
      <c r="G813" s="220"/>
      <c r="H813" s="220"/>
      <c r="I813" s="220"/>
      <c r="J813" s="220"/>
      <c r="K813" s="1023"/>
      <c r="L813" s="220"/>
      <c r="M813" s="220"/>
    </row>
    <row r="814" spans="1:13" ht="15.75" customHeight="1">
      <c r="A814" s="219"/>
      <c r="B814" s="220"/>
      <c r="C814" s="220"/>
      <c r="D814" s="220"/>
      <c r="E814" s="220"/>
      <c r="F814" s="220"/>
      <c r="G814" s="220"/>
      <c r="H814" s="220"/>
      <c r="I814" s="220"/>
      <c r="J814" s="220"/>
      <c r="K814" s="1023"/>
      <c r="L814" s="220"/>
      <c r="M814" s="220"/>
    </row>
    <row r="815" spans="1:13" ht="15.75" customHeight="1">
      <c r="A815" s="219"/>
      <c r="B815" s="220"/>
      <c r="C815" s="220"/>
      <c r="D815" s="220"/>
      <c r="E815" s="220"/>
      <c r="F815" s="220"/>
      <c r="G815" s="220"/>
      <c r="H815" s="220"/>
      <c r="I815" s="220"/>
      <c r="J815" s="220"/>
      <c r="K815" s="1023"/>
      <c r="L815" s="220"/>
      <c r="M815" s="220"/>
    </row>
    <row r="816" spans="1:13" ht="15.75" customHeight="1">
      <c r="A816" s="219"/>
      <c r="B816" s="220"/>
      <c r="C816" s="220"/>
      <c r="D816" s="220"/>
      <c r="E816" s="220"/>
      <c r="F816" s="220"/>
      <c r="G816" s="220"/>
      <c r="H816" s="220"/>
      <c r="I816" s="220"/>
      <c r="J816" s="220"/>
      <c r="K816" s="1023"/>
      <c r="L816" s="220"/>
      <c r="M816" s="220"/>
    </row>
    <row r="817" spans="1:13" ht="15.75" customHeight="1">
      <c r="A817" s="219"/>
      <c r="B817" s="220"/>
      <c r="C817" s="220"/>
      <c r="D817" s="220"/>
      <c r="E817" s="220"/>
      <c r="F817" s="220"/>
      <c r="G817" s="220"/>
      <c r="H817" s="220"/>
      <c r="I817" s="220"/>
      <c r="J817" s="220"/>
      <c r="K817" s="1023"/>
      <c r="L817" s="220"/>
      <c r="M817" s="220"/>
    </row>
    <row r="818" spans="1:13" ht="15.75" customHeight="1">
      <c r="A818" s="219"/>
      <c r="B818" s="220"/>
      <c r="C818" s="220"/>
      <c r="D818" s="220"/>
      <c r="E818" s="220"/>
      <c r="F818" s="220"/>
      <c r="G818" s="220"/>
      <c r="H818" s="220"/>
      <c r="I818" s="220"/>
      <c r="J818" s="220"/>
      <c r="K818" s="1023"/>
      <c r="L818" s="220"/>
      <c r="M818" s="220"/>
    </row>
    <row r="819" spans="1:13" ht="15.75" customHeight="1">
      <c r="A819" s="219"/>
      <c r="B819" s="220"/>
      <c r="C819" s="220"/>
      <c r="D819" s="220"/>
      <c r="E819" s="220"/>
      <c r="F819" s="220"/>
      <c r="G819" s="220"/>
      <c r="H819" s="220"/>
      <c r="I819" s="220"/>
      <c r="J819" s="220"/>
      <c r="K819" s="1023"/>
      <c r="L819" s="220"/>
      <c r="M819" s="220"/>
    </row>
    <row r="820" spans="1:13" ht="15.75" customHeight="1">
      <c r="A820" s="219"/>
      <c r="B820" s="220"/>
      <c r="C820" s="220"/>
      <c r="D820" s="220"/>
      <c r="E820" s="220"/>
      <c r="F820" s="220"/>
      <c r="G820" s="220"/>
      <c r="H820" s="220"/>
      <c r="I820" s="220"/>
      <c r="J820" s="220"/>
      <c r="K820" s="1023"/>
      <c r="L820" s="220"/>
      <c r="M820" s="220"/>
    </row>
    <row r="821" spans="1:13" ht="15.75" customHeight="1">
      <c r="A821" s="219"/>
      <c r="B821" s="220"/>
      <c r="C821" s="220"/>
      <c r="D821" s="220"/>
      <c r="E821" s="220"/>
      <c r="F821" s="220"/>
      <c r="G821" s="220"/>
      <c r="H821" s="220"/>
      <c r="I821" s="220"/>
      <c r="J821" s="220"/>
      <c r="K821" s="1023"/>
      <c r="L821" s="220"/>
      <c r="M821" s="220"/>
    </row>
    <row r="822" spans="1:13" ht="15.75" customHeight="1">
      <c r="A822" s="219"/>
      <c r="B822" s="220"/>
      <c r="C822" s="220"/>
      <c r="D822" s="220"/>
      <c r="E822" s="220"/>
      <c r="F822" s="220"/>
      <c r="G822" s="220"/>
      <c r="H822" s="220"/>
      <c r="I822" s="220"/>
      <c r="J822" s="220"/>
      <c r="K822" s="1023"/>
      <c r="L822" s="220"/>
      <c r="M822" s="220"/>
    </row>
    <row r="823" spans="1:13" ht="15.75" customHeight="1">
      <c r="A823" s="219"/>
      <c r="B823" s="220"/>
      <c r="C823" s="220"/>
      <c r="D823" s="220"/>
      <c r="E823" s="220"/>
      <c r="F823" s="220"/>
      <c r="G823" s="220"/>
      <c r="H823" s="220"/>
      <c r="I823" s="220"/>
      <c r="J823" s="220"/>
      <c r="K823" s="1023"/>
      <c r="L823" s="220"/>
      <c r="M823" s="220"/>
    </row>
    <row r="824" spans="1:13" ht="15.75" customHeight="1">
      <c r="A824" s="219"/>
      <c r="B824" s="220"/>
      <c r="C824" s="220"/>
      <c r="D824" s="220"/>
      <c r="E824" s="220"/>
      <c r="F824" s="220"/>
      <c r="G824" s="220"/>
      <c r="H824" s="220"/>
      <c r="I824" s="220"/>
      <c r="J824" s="220"/>
      <c r="K824" s="1023"/>
      <c r="L824" s="220"/>
      <c r="M824" s="220"/>
    </row>
    <row r="825" spans="1:13" ht="15.75" customHeight="1">
      <c r="A825" s="219"/>
      <c r="B825" s="220"/>
      <c r="C825" s="220"/>
      <c r="D825" s="220"/>
      <c r="E825" s="220"/>
      <c r="F825" s="220"/>
      <c r="G825" s="220"/>
      <c r="H825" s="220"/>
      <c r="I825" s="220"/>
      <c r="J825" s="220"/>
      <c r="K825" s="1023"/>
      <c r="L825" s="220"/>
      <c r="M825" s="220"/>
    </row>
    <row r="826" spans="1:13" ht="15.75" customHeight="1">
      <c r="A826" s="219"/>
      <c r="B826" s="220"/>
      <c r="C826" s="220"/>
      <c r="D826" s="220"/>
      <c r="E826" s="220"/>
      <c r="F826" s="220"/>
      <c r="G826" s="220"/>
      <c r="H826" s="220"/>
      <c r="I826" s="220"/>
      <c r="J826" s="220"/>
      <c r="K826" s="1023"/>
      <c r="L826" s="220"/>
      <c r="M826" s="220"/>
    </row>
    <row r="827" spans="1:13" ht="15.75" customHeight="1">
      <c r="A827" s="219"/>
      <c r="B827" s="220"/>
      <c r="C827" s="220"/>
      <c r="D827" s="220"/>
      <c r="E827" s="220"/>
      <c r="F827" s="220"/>
      <c r="G827" s="220"/>
      <c r="H827" s="220"/>
      <c r="I827" s="220"/>
      <c r="J827" s="220"/>
      <c r="K827" s="1023"/>
      <c r="L827" s="220"/>
      <c r="M827" s="220"/>
    </row>
    <row r="828" spans="1:13" ht="15.75" customHeight="1">
      <c r="A828" s="219"/>
      <c r="B828" s="220"/>
      <c r="C828" s="220"/>
      <c r="D828" s="220"/>
      <c r="E828" s="220"/>
      <c r="F828" s="220"/>
      <c r="G828" s="220"/>
      <c r="H828" s="220"/>
      <c r="I828" s="220"/>
      <c r="J828" s="220"/>
      <c r="K828" s="1023"/>
      <c r="L828" s="220"/>
      <c r="M828" s="220"/>
    </row>
    <row r="829" spans="1:13" ht="15.75" customHeight="1">
      <c r="A829" s="219"/>
      <c r="B829" s="220"/>
      <c r="C829" s="220"/>
      <c r="D829" s="220"/>
      <c r="E829" s="220"/>
      <c r="F829" s="220"/>
      <c r="G829" s="220"/>
      <c r="H829" s="220"/>
      <c r="I829" s="220"/>
      <c r="J829" s="220"/>
      <c r="K829" s="1023"/>
      <c r="L829" s="220"/>
      <c r="M829" s="220"/>
    </row>
    <row r="830" spans="1:13" ht="15.75" customHeight="1">
      <c r="A830" s="219"/>
      <c r="B830" s="220"/>
      <c r="C830" s="220"/>
      <c r="D830" s="220"/>
      <c r="E830" s="220"/>
      <c r="F830" s="220"/>
      <c r="G830" s="220"/>
      <c r="H830" s="220"/>
      <c r="I830" s="220"/>
      <c r="J830" s="220"/>
      <c r="K830" s="1023"/>
      <c r="L830" s="220"/>
      <c r="M830" s="220"/>
    </row>
    <row r="831" spans="1:13" ht="15.75" customHeight="1">
      <c r="A831" s="219"/>
      <c r="B831" s="220"/>
      <c r="C831" s="220"/>
      <c r="D831" s="220"/>
      <c r="E831" s="220"/>
      <c r="F831" s="220"/>
      <c r="G831" s="220"/>
      <c r="H831" s="220"/>
      <c r="I831" s="220"/>
      <c r="J831" s="220"/>
      <c r="K831" s="1023"/>
      <c r="L831" s="220"/>
      <c r="M831" s="220"/>
    </row>
    <row r="832" spans="1:13" ht="15.75" customHeight="1">
      <c r="A832" s="219"/>
      <c r="B832" s="220"/>
      <c r="C832" s="220"/>
      <c r="D832" s="220"/>
      <c r="E832" s="220"/>
      <c r="F832" s="220"/>
      <c r="G832" s="220"/>
      <c r="H832" s="220"/>
      <c r="I832" s="220"/>
      <c r="J832" s="220"/>
      <c r="K832" s="1023"/>
      <c r="L832" s="220"/>
      <c r="M832" s="220"/>
    </row>
    <row r="833" spans="1:13" ht="15.75" customHeight="1">
      <c r="A833" s="219"/>
      <c r="B833" s="220"/>
      <c r="C833" s="220"/>
      <c r="D833" s="220"/>
      <c r="E833" s="220"/>
      <c r="F833" s="220"/>
      <c r="G833" s="220"/>
      <c r="H833" s="220"/>
      <c r="I833" s="220"/>
      <c r="J833" s="220"/>
      <c r="K833" s="1023"/>
      <c r="L833" s="220"/>
      <c r="M833" s="220"/>
    </row>
    <row r="834" spans="1:13" ht="15.75" customHeight="1">
      <c r="A834" s="219"/>
      <c r="B834" s="220"/>
      <c r="C834" s="220"/>
      <c r="D834" s="220"/>
      <c r="E834" s="220"/>
      <c r="F834" s="220"/>
      <c r="G834" s="220"/>
      <c r="H834" s="220"/>
      <c r="I834" s="220"/>
      <c r="J834" s="220"/>
      <c r="K834" s="1023"/>
      <c r="L834" s="220"/>
      <c r="M834" s="220"/>
    </row>
    <row r="835" spans="1:13" ht="15.75" customHeight="1">
      <c r="A835" s="219"/>
      <c r="B835" s="220"/>
      <c r="C835" s="220"/>
      <c r="D835" s="220"/>
      <c r="E835" s="220"/>
      <c r="F835" s="220"/>
      <c r="G835" s="220"/>
      <c r="H835" s="220"/>
      <c r="I835" s="220"/>
      <c r="J835" s="220"/>
      <c r="K835" s="1023"/>
      <c r="L835" s="220"/>
      <c r="M835" s="220"/>
    </row>
    <row r="836" spans="1:13" ht="15.75" customHeight="1">
      <c r="A836" s="219"/>
      <c r="B836" s="220"/>
      <c r="C836" s="220"/>
      <c r="D836" s="220"/>
      <c r="E836" s="220"/>
      <c r="F836" s="220"/>
      <c r="G836" s="220"/>
      <c r="H836" s="220"/>
      <c r="I836" s="220"/>
      <c r="J836" s="220"/>
      <c r="K836" s="1023"/>
      <c r="L836" s="220"/>
      <c r="M836" s="220"/>
    </row>
    <row r="837" spans="1:13" ht="15.75" customHeight="1">
      <c r="A837" s="219"/>
      <c r="B837" s="220"/>
      <c r="C837" s="220"/>
      <c r="D837" s="220"/>
      <c r="E837" s="220"/>
      <c r="F837" s="220"/>
      <c r="G837" s="220"/>
      <c r="H837" s="220"/>
      <c r="I837" s="220"/>
      <c r="J837" s="220"/>
      <c r="K837" s="1023"/>
      <c r="L837" s="220"/>
      <c r="M837" s="220"/>
    </row>
    <row r="838" spans="1:13" ht="15.75" customHeight="1">
      <c r="A838" s="219"/>
      <c r="B838" s="220"/>
      <c r="C838" s="220"/>
      <c r="D838" s="220"/>
      <c r="E838" s="220"/>
      <c r="F838" s="220"/>
      <c r="G838" s="220"/>
      <c r="H838" s="220"/>
      <c r="I838" s="220"/>
      <c r="J838" s="220"/>
      <c r="K838" s="1023"/>
      <c r="L838" s="220"/>
      <c r="M838" s="220"/>
    </row>
    <row r="839" spans="1:13" ht="15.75" customHeight="1">
      <c r="A839" s="219"/>
      <c r="B839" s="220"/>
      <c r="C839" s="220"/>
      <c r="D839" s="220"/>
      <c r="E839" s="220"/>
      <c r="F839" s="220"/>
      <c r="G839" s="220"/>
      <c r="H839" s="220"/>
      <c r="I839" s="220"/>
      <c r="J839" s="220"/>
      <c r="K839" s="1023"/>
      <c r="L839" s="220"/>
      <c r="M839" s="220"/>
    </row>
    <row r="840" spans="1:13" ht="15.75" customHeight="1">
      <c r="A840" s="219"/>
      <c r="B840" s="220"/>
      <c r="C840" s="220"/>
      <c r="D840" s="220"/>
      <c r="E840" s="220"/>
      <c r="F840" s="220"/>
      <c r="G840" s="220"/>
      <c r="H840" s="220"/>
      <c r="I840" s="220"/>
      <c r="J840" s="220"/>
      <c r="K840" s="1023"/>
      <c r="L840" s="220"/>
      <c r="M840" s="220"/>
    </row>
    <row r="841" spans="1:13" ht="15.75" customHeight="1">
      <c r="A841" s="219"/>
      <c r="B841" s="220"/>
      <c r="C841" s="220"/>
      <c r="D841" s="220"/>
      <c r="E841" s="220"/>
      <c r="F841" s="220"/>
      <c r="G841" s="220"/>
      <c r="H841" s="220"/>
      <c r="I841" s="220"/>
      <c r="J841" s="220"/>
      <c r="K841" s="1023"/>
      <c r="L841" s="220"/>
      <c r="M841" s="220"/>
    </row>
    <row r="842" spans="1:13" ht="15.75" customHeight="1">
      <c r="A842" s="219"/>
      <c r="B842" s="220"/>
      <c r="C842" s="220"/>
      <c r="D842" s="220"/>
      <c r="E842" s="220"/>
      <c r="F842" s="220"/>
      <c r="G842" s="220"/>
      <c r="H842" s="220"/>
      <c r="I842" s="220"/>
      <c r="J842" s="220"/>
      <c r="K842" s="1023"/>
      <c r="L842" s="220"/>
      <c r="M842" s="220"/>
    </row>
    <row r="843" spans="1:13" ht="15.75" customHeight="1">
      <c r="A843" s="219"/>
      <c r="B843" s="220"/>
      <c r="C843" s="220"/>
      <c r="D843" s="220"/>
      <c r="E843" s="220"/>
      <c r="F843" s="220"/>
      <c r="G843" s="220"/>
      <c r="H843" s="220"/>
      <c r="I843" s="220"/>
      <c r="J843" s="220"/>
      <c r="K843" s="1023"/>
      <c r="L843" s="220"/>
      <c r="M843" s="220"/>
    </row>
    <row r="844" spans="1:13" ht="15.75" customHeight="1">
      <c r="A844" s="219"/>
      <c r="B844" s="220"/>
      <c r="C844" s="220"/>
      <c r="D844" s="220"/>
      <c r="E844" s="220"/>
      <c r="F844" s="220"/>
      <c r="G844" s="220"/>
      <c r="H844" s="220"/>
      <c r="I844" s="220"/>
      <c r="J844" s="220"/>
      <c r="K844" s="1023"/>
      <c r="L844" s="220"/>
      <c r="M844" s="220"/>
    </row>
    <row r="845" spans="1:13" ht="15.75" customHeight="1">
      <c r="A845" s="219"/>
      <c r="B845" s="220"/>
      <c r="C845" s="220"/>
      <c r="D845" s="220"/>
      <c r="E845" s="220"/>
      <c r="F845" s="220"/>
      <c r="G845" s="220"/>
      <c r="H845" s="220"/>
      <c r="I845" s="220"/>
      <c r="J845" s="220"/>
      <c r="K845" s="1023"/>
      <c r="L845" s="220"/>
      <c r="M845" s="220"/>
    </row>
    <row r="846" spans="1:13" ht="15.75" customHeight="1">
      <c r="A846" s="219"/>
      <c r="B846" s="220"/>
      <c r="C846" s="220"/>
      <c r="D846" s="220"/>
      <c r="E846" s="220"/>
      <c r="F846" s="220"/>
      <c r="G846" s="220"/>
      <c r="H846" s="220"/>
      <c r="I846" s="220"/>
      <c r="J846" s="220"/>
      <c r="K846" s="1023"/>
      <c r="L846" s="220"/>
      <c r="M846" s="220"/>
    </row>
    <row r="847" spans="1:13" ht="15.75" customHeight="1">
      <c r="A847" s="219"/>
      <c r="B847" s="220"/>
      <c r="C847" s="220"/>
      <c r="D847" s="220"/>
      <c r="E847" s="220"/>
      <c r="F847" s="220"/>
      <c r="G847" s="220"/>
      <c r="H847" s="220"/>
      <c r="I847" s="220"/>
      <c r="J847" s="220"/>
      <c r="K847" s="1023"/>
      <c r="L847" s="220"/>
      <c r="M847" s="220"/>
    </row>
    <row r="848" spans="1:13" ht="15.75" customHeight="1">
      <c r="A848" s="219"/>
      <c r="B848" s="220"/>
      <c r="C848" s="220"/>
      <c r="D848" s="220"/>
      <c r="E848" s="220"/>
      <c r="F848" s="220"/>
      <c r="G848" s="220"/>
      <c r="H848" s="220"/>
      <c r="I848" s="220"/>
      <c r="J848" s="220"/>
      <c r="K848" s="1023"/>
      <c r="L848" s="220"/>
      <c r="M848" s="220"/>
    </row>
    <row r="849" spans="1:13" ht="15.75" customHeight="1">
      <c r="A849" s="219"/>
      <c r="B849" s="220"/>
      <c r="C849" s="220"/>
      <c r="D849" s="220"/>
      <c r="E849" s="220"/>
      <c r="F849" s="220"/>
      <c r="G849" s="220"/>
      <c r="H849" s="220"/>
      <c r="I849" s="220"/>
      <c r="J849" s="220"/>
      <c r="K849" s="1023"/>
      <c r="L849" s="220"/>
      <c r="M849" s="220"/>
    </row>
    <row r="850" spans="1:13" ht="15.75" customHeight="1">
      <c r="A850" s="219"/>
      <c r="B850" s="220"/>
      <c r="C850" s="220"/>
      <c r="D850" s="220"/>
      <c r="E850" s="220"/>
      <c r="F850" s="220"/>
      <c r="G850" s="220"/>
      <c r="H850" s="220"/>
      <c r="I850" s="220"/>
      <c r="J850" s="220"/>
      <c r="K850" s="1023"/>
      <c r="L850" s="220"/>
      <c r="M850" s="220"/>
    </row>
    <row r="851" spans="1:13" ht="15.75" customHeight="1">
      <c r="A851" s="219"/>
      <c r="B851" s="220"/>
      <c r="C851" s="220"/>
      <c r="D851" s="220"/>
      <c r="E851" s="220"/>
      <c r="F851" s="220"/>
      <c r="G851" s="220"/>
      <c r="H851" s="220"/>
      <c r="I851" s="220"/>
      <c r="J851" s="220"/>
      <c r="K851" s="1023"/>
      <c r="L851" s="220"/>
      <c r="M851" s="220"/>
    </row>
    <row r="852" spans="1:13" ht="15.75" customHeight="1">
      <c r="A852" s="219"/>
      <c r="B852" s="220"/>
      <c r="C852" s="220"/>
      <c r="D852" s="220"/>
      <c r="E852" s="220"/>
      <c r="F852" s="220"/>
      <c r="G852" s="220"/>
      <c r="H852" s="220"/>
      <c r="I852" s="220"/>
      <c r="J852" s="220"/>
      <c r="K852" s="1023"/>
      <c r="L852" s="220"/>
      <c r="M852" s="220"/>
    </row>
    <row r="853" spans="1:13" ht="15.75" customHeight="1">
      <c r="A853" s="219"/>
      <c r="B853" s="220"/>
      <c r="C853" s="220"/>
      <c r="D853" s="220"/>
      <c r="E853" s="220"/>
      <c r="F853" s="220"/>
      <c r="G853" s="220"/>
      <c r="H853" s="220"/>
      <c r="I853" s="220"/>
      <c r="J853" s="220"/>
      <c r="K853" s="1023"/>
      <c r="L853" s="220"/>
      <c r="M853" s="220"/>
    </row>
    <row r="854" spans="1:13" ht="15.75" customHeight="1">
      <c r="A854" s="219"/>
      <c r="B854" s="220"/>
      <c r="C854" s="220"/>
      <c r="D854" s="220"/>
      <c r="E854" s="220"/>
      <c r="F854" s="220"/>
      <c r="G854" s="220"/>
      <c r="H854" s="220"/>
      <c r="I854" s="220"/>
      <c r="J854" s="220"/>
      <c r="K854" s="1023"/>
      <c r="L854" s="220"/>
      <c r="M854" s="220"/>
    </row>
    <row r="855" spans="1:13" ht="15.75" customHeight="1">
      <c r="A855" s="219"/>
      <c r="B855" s="220"/>
      <c r="C855" s="220"/>
      <c r="D855" s="220"/>
      <c r="E855" s="220"/>
      <c r="F855" s="220"/>
      <c r="G855" s="220"/>
      <c r="H855" s="220"/>
      <c r="I855" s="220"/>
      <c r="J855" s="220"/>
      <c r="K855" s="1023"/>
      <c r="L855" s="220"/>
      <c r="M855" s="220"/>
    </row>
    <row r="856" spans="1:13" ht="15.75" customHeight="1">
      <c r="A856" s="219"/>
      <c r="B856" s="220"/>
      <c r="C856" s="220"/>
      <c r="D856" s="220"/>
      <c r="E856" s="220"/>
      <c r="F856" s="220"/>
      <c r="G856" s="220"/>
      <c r="H856" s="220"/>
      <c r="I856" s="220"/>
      <c r="J856" s="220"/>
      <c r="K856" s="1023"/>
      <c r="L856" s="220"/>
      <c r="M856" s="220"/>
    </row>
    <row r="857" spans="1:13" ht="15.75" customHeight="1">
      <c r="A857" s="219"/>
      <c r="B857" s="220"/>
      <c r="C857" s="220"/>
      <c r="D857" s="220"/>
      <c r="E857" s="220"/>
      <c r="F857" s="220"/>
      <c r="G857" s="220"/>
      <c r="H857" s="220"/>
      <c r="I857" s="220"/>
      <c r="J857" s="220"/>
      <c r="K857" s="1023"/>
      <c r="L857" s="220"/>
      <c r="M857" s="220"/>
    </row>
    <row r="858" spans="1:13" ht="15.75" customHeight="1">
      <c r="A858" s="219"/>
      <c r="B858" s="220"/>
      <c r="C858" s="220"/>
      <c r="D858" s="220"/>
      <c r="E858" s="220"/>
      <c r="F858" s="220"/>
      <c r="G858" s="220"/>
      <c r="H858" s="220"/>
      <c r="I858" s="220"/>
      <c r="J858" s="220"/>
      <c r="K858" s="1023"/>
      <c r="L858" s="220"/>
      <c r="M858" s="220"/>
    </row>
    <row r="859" spans="1:13" ht="15.75" customHeight="1">
      <c r="A859" s="219"/>
      <c r="B859" s="220"/>
      <c r="C859" s="220"/>
      <c r="D859" s="220"/>
      <c r="E859" s="220"/>
      <c r="F859" s="220"/>
      <c r="G859" s="220"/>
      <c r="H859" s="220"/>
      <c r="I859" s="220"/>
      <c r="J859" s="220"/>
      <c r="K859" s="1023"/>
      <c r="L859" s="220"/>
      <c r="M859" s="220"/>
    </row>
    <row r="860" spans="1:13" ht="15.75" customHeight="1">
      <c r="A860" s="219"/>
      <c r="B860" s="220"/>
      <c r="C860" s="220"/>
      <c r="D860" s="220"/>
      <c r="E860" s="220"/>
      <c r="F860" s="220"/>
      <c r="G860" s="220"/>
      <c r="H860" s="220"/>
      <c r="I860" s="220"/>
      <c r="J860" s="220"/>
      <c r="K860" s="1023"/>
      <c r="L860" s="220"/>
      <c r="M860" s="220"/>
    </row>
    <row r="861" spans="1:13" ht="15.75" customHeight="1">
      <c r="A861" s="219"/>
      <c r="B861" s="220"/>
      <c r="C861" s="220"/>
      <c r="D861" s="220"/>
      <c r="E861" s="220"/>
      <c r="F861" s="220"/>
      <c r="G861" s="220"/>
      <c r="H861" s="220"/>
      <c r="I861" s="220"/>
      <c r="J861" s="220"/>
      <c r="K861" s="1023"/>
      <c r="L861" s="220"/>
      <c r="M861" s="220"/>
    </row>
    <row r="862" spans="1:13" ht="15.75" customHeight="1">
      <c r="A862" s="219"/>
      <c r="B862" s="220"/>
      <c r="C862" s="220"/>
      <c r="D862" s="220"/>
      <c r="E862" s="220"/>
      <c r="F862" s="220"/>
      <c r="G862" s="220"/>
      <c r="H862" s="220"/>
      <c r="I862" s="220"/>
      <c r="J862" s="220"/>
      <c r="K862" s="1023"/>
      <c r="L862" s="220"/>
      <c r="M862" s="220"/>
    </row>
    <row r="863" spans="1:13" ht="15.75" customHeight="1">
      <c r="A863" s="219"/>
      <c r="B863" s="220"/>
      <c r="C863" s="220"/>
      <c r="D863" s="220"/>
      <c r="E863" s="220"/>
      <c r="F863" s="220"/>
      <c r="G863" s="220"/>
      <c r="H863" s="220"/>
      <c r="I863" s="220"/>
      <c r="J863" s="220"/>
      <c r="K863" s="1023"/>
      <c r="L863" s="220"/>
      <c r="M863" s="220"/>
    </row>
    <row r="864" spans="1:13" ht="15.75" customHeight="1">
      <c r="A864" s="219"/>
      <c r="B864" s="220"/>
      <c r="C864" s="220"/>
      <c r="D864" s="220"/>
      <c r="E864" s="220"/>
      <c r="F864" s="220"/>
      <c r="G864" s="220"/>
      <c r="H864" s="220"/>
      <c r="I864" s="220"/>
      <c r="J864" s="220"/>
      <c r="K864" s="1023"/>
      <c r="L864" s="220"/>
      <c r="M864" s="220"/>
    </row>
    <row r="865" spans="1:13" ht="15.75" customHeight="1">
      <c r="A865" s="219"/>
      <c r="B865" s="220"/>
      <c r="C865" s="220"/>
      <c r="D865" s="220"/>
      <c r="E865" s="220"/>
      <c r="F865" s="220"/>
      <c r="G865" s="220"/>
      <c r="H865" s="220"/>
      <c r="I865" s="220"/>
      <c r="J865" s="220"/>
      <c r="K865" s="1023"/>
      <c r="L865" s="220"/>
      <c r="M865" s="220"/>
    </row>
    <row r="866" spans="1:13" ht="15.75" customHeight="1">
      <c r="A866" s="219"/>
      <c r="B866" s="220"/>
      <c r="C866" s="220"/>
      <c r="D866" s="220"/>
      <c r="E866" s="220"/>
      <c r="F866" s="220"/>
      <c r="G866" s="220"/>
      <c r="H866" s="220"/>
      <c r="I866" s="220"/>
      <c r="J866" s="220"/>
      <c r="K866" s="1023"/>
      <c r="L866" s="220"/>
      <c r="M866" s="220"/>
    </row>
    <row r="867" spans="1:13" ht="15.75" customHeight="1">
      <c r="A867" s="219"/>
      <c r="B867" s="220"/>
      <c r="C867" s="220"/>
      <c r="D867" s="220"/>
      <c r="E867" s="220"/>
      <c r="F867" s="220"/>
      <c r="G867" s="220"/>
      <c r="H867" s="220"/>
      <c r="I867" s="220"/>
      <c r="J867" s="220"/>
      <c r="K867" s="1023"/>
      <c r="L867" s="220"/>
      <c r="M867" s="220"/>
    </row>
    <row r="868" spans="1:13" ht="15.75" customHeight="1">
      <c r="A868" s="219"/>
      <c r="B868" s="220"/>
      <c r="C868" s="220"/>
      <c r="D868" s="220"/>
      <c r="E868" s="220"/>
      <c r="F868" s="220"/>
      <c r="G868" s="220"/>
      <c r="H868" s="220"/>
      <c r="I868" s="220"/>
      <c r="J868" s="220"/>
      <c r="K868" s="1023"/>
      <c r="L868" s="220"/>
      <c r="M868" s="220"/>
    </row>
    <row r="869" spans="1:13" ht="15.75" customHeight="1">
      <c r="A869" s="219"/>
      <c r="B869" s="220"/>
      <c r="C869" s="220"/>
      <c r="D869" s="220"/>
      <c r="E869" s="220"/>
      <c r="F869" s="220"/>
      <c r="G869" s="220"/>
      <c r="H869" s="220"/>
      <c r="I869" s="220"/>
      <c r="J869" s="220"/>
      <c r="K869" s="1023"/>
      <c r="L869" s="220"/>
      <c r="M869" s="220"/>
    </row>
    <row r="870" spans="1:13" ht="15.75" customHeight="1">
      <c r="A870" s="219"/>
      <c r="B870" s="220"/>
      <c r="C870" s="220"/>
      <c r="D870" s="220"/>
      <c r="E870" s="220"/>
      <c r="F870" s="220"/>
      <c r="G870" s="220"/>
      <c r="H870" s="220"/>
      <c r="I870" s="220"/>
      <c r="J870" s="220"/>
      <c r="K870" s="1023"/>
      <c r="L870" s="220"/>
      <c r="M870" s="220"/>
    </row>
    <row r="871" spans="1:13" ht="15.75" customHeight="1">
      <c r="A871" s="219"/>
      <c r="B871" s="220"/>
      <c r="C871" s="220"/>
      <c r="D871" s="220"/>
      <c r="E871" s="220"/>
      <c r="F871" s="220"/>
      <c r="G871" s="220"/>
      <c r="H871" s="220"/>
      <c r="I871" s="220"/>
      <c r="J871" s="220"/>
      <c r="K871" s="1023"/>
      <c r="L871" s="220"/>
      <c r="M871" s="220"/>
    </row>
    <row r="872" spans="1:13" ht="15.75" customHeight="1">
      <c r="A872" s="219"/>
      <c r="B872" s="220"/>
      <c r="C872" s="220"/>
      <c r="D872" s="220"/>
      <c r="E872" s="220"/>
      <c r="F872" s="220"/>
      <c r="G872" s="220"/>
      <c r="H872" s="220"/>
      <c r="I872" s="220"/>
      <c r="J872" s="220"/>
      <c r="K872" s="1023"/>
      <c r="L872" s="220"/>
      <c r="M872" s="220"/>
    </row>
    <row r="873" spans="1:13" ht="15.75" customHeight="1">
      <c r="A873" s="219"/>
      <c r="B873" s="220"/>
      <c r="C873" s="220"/>
      <c r="D873" s="220"/>
      <c r="E873" s="220"/>
      <c r="F873" s="220"/>
      <c r="G873" s="220"/>
      <c r="H873" s="220"/>
      <c r="I873" s="220"/>
      <c r="J873" s="220"/>
      <c r="K873" s="1023"/>
      <c r="L873" s="220"/>
      <c r="M873" s="220"/>
    </row>
    <row r="874" spans="1:13" ht="15.75" customHeight="1">
      <c r="A874" s="219"/>
      <c r="B874" s="220"/>
      <c r="C874" s="220"/>
      <c r="D874" s="220"/>
      <c r="E874" s="220"/>
      <c r="F874" s="220"/>
      <c r="G874" s="220"/>
      <c r="H874" s="220"/>
      <c r="I874" s="220"/>
      <c r="J874" s="220"/>
      <c r="K874" s="1023"/>
      <c r="L874" s="220"/>
      <c r="M874" s="220"/>
    </row>
    <row r="875" spans="1:13" ht="15.75" customHeight="1">
      <c r="A875" s="219"/>
      <c r="B875" s="220"/>
      <c r="C875" s="220"/>
      <c r="D875" s="220"/>
      <c r="E875" s="220"/>
      <c r="F875" s="220"/>
      <c r="G875" s="220"/>
      <c r="H875" s="220"/>
      <c r="I875" s="220"/>
      <c r="J875" s="220"/>
      <c r="K875" s="1023"/>
      <c r="L875" s="220"/>
      <c r="M875" s="220"/>
    </row>
    <row r="876" spans="1:13" ht="15.75" customHeight="1">
      <c r="A876" s="219"/>
      <c r="B876" s="220"/>
      <c r="C876" s="220"/>
      <c r="D876" s="220"/>
      <c r="E876" s="220"/>
      <c r="F876" s="220"/>
      <c r="G876" s="220"/>
      <c r="H876" s="220"/>
      <c r="I876" s="220"/>
      <c r="J876" s="220"/>
      <c r="K876" s="1023"/>
      <c r="L876" s="220"/>
      <c r="M876" s="220"/>
    </row>
    <row r="877" spans="1:13" ht="15.75" customHeight="1">
      <c r="A877" s="219"/>
      <c r="B877" s="220"/>
      <c r="C877" s="220"/>
      <c r="D877" s="220"/>
      <c r="E877" s="220"/>
      <c r="F877" s="220"/>
      <c r="G877" s="220"/>
      <c r="H877" s="220"/>
      <c r="I877" s="220"/>
      <c r="J877" s="220"/>
      <c r="K877" s="1023"/>
      <c r="L877" s="220"/>
      <c r="M877" s="220"/>
    </row>
    <row r="878" spans="1:13" ht="15.75" customHeight="1">
      <c r="A878" s="219"/>
      <c r="B878" s="220"/>
      <c r="C878" s="220"/>
      <c r="D878" s="220"/>
      <c r="E878" s="220"/>
      <c r="F878" s="220"/>
      <c r="G878" s="220"/>
      <c r="H878" s="220"/>
      <c r="I878" s="220"/>
      <c r="J878" s="220"/>
      <c r="K878" s="1023"/>
      <c r="L878" s="220"/>
      <c r="M878" s="220"/>
    </row>
    <row r="879" spans="1:13" ht="15.75" customHeight="1">
      <c r="A879" s="219"/>
      <c r="B879" s="220"/>
      <c r="C879" s="220"/>
      <c r="D879" s="220"/>
      <c r="E879" s="220"/>
      <c r="F879" s="220"/>
      <c r="G879" s="220"/>
      <c r="H879" s="220"/>
      <c r="I879" s="220"/>
      <c r="J879" s="220"/>
      <c r="K879" s="1023"/>
      <c r="L879" s="220"/>
      <c r="M879" s="220"/>
    </row>
    <row r="880" spans="1:13" ht="15.75" customHeight="1">
      <c r="A880" s="219"/>
      <c r="B880" s="220"/>
      <c r="C880" s="220"/>
      <c r="D880" s="220"/>
      <c r="E880" s="220"/>
      <c r="F880" s="220"/>
      <c r="G880" s="220"/>
      <c r="H880" s="220"/>
      <c r="I880" s="220"/>
      <c r="J880" s="220"/>
      <c r="K880" s="1023"/>
      <c r="L880" s="220"/>
      <c r="M880" s="220"/>
    </row>
    <row r="881" spans="1:13" ht="15.75" customHeight="1">
      <c r="A881" s="219"/>
      <c r="B881" s="220"/>
      <c r="C881" s="220"/>
      <c r="D881" s="220"/>
      <c r="E881" s="220"/>
      <c r="F881" s="220"/>
      <c r="G881" s="220"/>
      <c r="H881" s="220"/>
      <c r="I881" s="220"/>
      <c r="J881" s="220"/>
      <c r="K881" s="1023"/>
      <c r="L881" s="220"/>
      <c r="M881" s="220"/>
    </row>
    <row r="882" spans="1:13" ht="15.75" customHeight="1">
      <c r="A882" s="219"/>
      <c r="B882" s="220"/>
      <c r="C882" s="220"/>
      <c r="D882" s="220"/>
      <c r="E882" s="220"/>
      <c r="F882" s="220"/>
      <c r="G882" s="220"/>
      <c r="H882" s="220"/>
      <c r="I882" s="220"/>
      <c r="J882" s="220"/>
      <c r="K882" s="1023"/>
      <c r="L882" s="220"/>
      <c r="M882" s="220"/>
    </row>
    <row r="883" spans="1:13" ht="15.75" customHeight="1">
      <c r="A883" s="219"/>
      <c r="B883" s="220"/>
      <c r="C883" s="220"/>
      <c r="D883" s="220"/>
      <c r="E883" s="220"/>
      <c r="F883" s="220"/>
      <c r="G883" s="220"/>
      <c r="H883" s="220"/>
      <c r="I883" s="220"/>
      <c r="J883" s="220"/>
      <c r="K883" s="1023"/>
      <c r="L883" s="220"/>
      <c r="M883" s="220"/>
    </row>
    <row r="884" spans="1:13" ht="15.75" customHeight="1">
      <c r="A884" s="219"/>
      <c r="B884" s="220"/>
      <c r="C884" s="220"/>
      <c r="D884" s="220"/>
      <c r="E884" s="220"/>
      <c r="F884" s="220"/>
      <c r="G884" s="220"/>
      <c r="H884" s="220"/>
      <c r="I884" s="220"/>
      <c r="J884" s="220"/>
      <c r="K884" s="1023"/>
      <c r="L884" s="220"/>
      <c r="M884" s="220"/>
    </row>
    <row r="885" spans="1:13" ht="15.75" customHeight="1">
      <c r="A885" s="219"/>
      <c r="B885" s="220"/>
      <c r="C885" s="220"/>
      <c r="D885" s="220"/>
      <c r="E885" s="220"/>
      <c r="F885" s="220"/>
      <c r="G885" s="220"/>
      <c r="H885" s="220"/>
      <c r="I885" s="220"/>
      <c r="J885" s="220"/>
      <c r="K885" s="1023"/>
      <c r="L885" s="220"/>
      <c r="M885" s="220"/>
    </row>
    <row r="886" spans="1:13" ht="15.75" customHeight="1">
      <c r="A886" s="219"/>
      <c r="B886" s="220"/>
      <c r="C886" s="220"/>
      <c r="D886" s="220"/>
      <c r="E886" s="220"/>
      <c r="F886" s="220"/>
      <c r="G886" s="220"/>
      <c r="H886" s="220"/>
      <c r="I886" s="220"/>
      <c r="J886" s="220"/>
      <c r="K886" s="1023"/>
      <c r="L886" s="220"/>
      <c r="M886" s="220"/>
    </row>
    <row r="887" spans="1:13" ht="15.75" customHeight="1">
      <c r="A887" s="219"/>
      <c r="B887" s="220"/>
      <c r="C887" s="220"/>
      <c r="D887" s="220"/>
      <c r="E887" s="220"/>
      <c r="F887" s="220"/>
      <c r="G887" s="220"/>
      <c r="H887" s="220"/>
      <c r="I887" s="220"/>
      <c r="J887" s="220"/>
      <c r="K887" s="1023"/>
      <c r="L887" s="220"/>
      <c r="M887" s="220"/>
    </row>
    <row r="888" spans="1:13" ht="15.75" customHeight="1">
      <c r="A888" s="219"/>
      <c r="B888" s="220"/>
      <c r="C888" s="220"/>
      <c r="D888" s="220"/>
      <c r="E888" s="220"/>
      <c r="F888" s="220"/>
      <c r="G888" s="220"/>
      <c r="H888" s="220"/>
      <c r="I888" s="220"/>
      <c r="J888" s="220"/>
      <c r="K888" s="1023"/>
      <c r="L888" s="220"/>
      <c r="M888" s="220"/>
    </row>
    <row r="889" spans="1:13" ht="15.75" customHeight="1">
      <c r="A889" s="219"/>
      <c r="B889" s="220"/>
      <c r="C889" s="220"/>
      <c r="D889" s="220"/>
      <c r="E889" s="220"/>
      <c r="F889" s="220"/>
      <c r="G889" s="220"/>
      <c r="H889" s="220"/>
      <c r="I889" s="220"/>
      <c r="J889" s="220"/>
      <c r="K889" s="1023"/>
      <c r="L889" s="220"/>
      <c r="M889" s="220"/>
    </row>
    <row r="890" spans="1:13" ht="15.75" customHeight="1">
      <c r="A890" s="219"/>
      <c r="B890" s="220"/>
      <c r="C890" s="220"/>
      <c r="D890" s="220"/>
      <c r="E890" s="220"/>
      <c r="F890" s="220"/>
      <c r="G890" s="220"/>
      <c r="H890" s="220"/>
      <c r="I890" s="220"/>
      <c r="J890" s="220"/>
      <c r="K890" s="1023"/>
      <c r="L890" s="220"/>
      <c r="M890" s="220"/>
    </row>
    <row r="891" spans="1:13" ht="15.75" customHeight="1">
      <c r="A891" s="219"/>
      <c r="B891" s="220"/>
      <c r="C891" s="220"/>
      <c r="D891" s="220"/>
      <c r="E891" s="220"/>
      <c r="F891" s="220"/>
      <c r="G891" s="220"/>
      <c r="H891" s="220"/>
      <c r="I891" s="220"/>
      <c r="J891" s="220"/>
      <c r="K891" s="1023"/>
      <c r="L891" s="220"/>
      <c r="M891" s="220"/>
    </row>
    <row r="892" spans="1:13" ht="15.75" customHeight="1">
      <c r="A892" s="219"/>
      <c r="B892" s="220"/>
      <c r="C892" s="220"/>
      <c r="D892" s="220"/>
      <c r="E892" s="220"/>
      <c r="F892" s="220"/>
      <c r="G892" s="220"/>
      <c r="H892" s="220"/>
      <c r="I892" s="220"/>
      <c r="J892" s="220"/>
      <c r="K892" s="1023"/>
      <c r="L892" s="220"/>
      <c r="M892" s="220"/>
    </row>
    <row r="893" spans="1:13" ht="15.75" customHeight="1">
      <c r="A893" s="219"/>
      <c r="B893" s="220"/>
      <c r="C893" s="220"/>
      <c r="D893" s="220"/>
      <c r="E893" s="220"/>
      <c r="F893" s="220"/>
      <c r="G893" s="220"/>
      <c r="H893" s="220"/>
      <c r="I893" s="220"/>
      <c r="J893" s="220"/>
      <c r="K893" s="1023"/>
      <c r="L893" s="220"/>
      <c r="M893" s="220"/>
    </row>
    <row r="894" spans="1:13" ht="15.75" customHeight="1">
      <c r="A894" s="219"/>
      <c r="B894" s="220"/>
      <c r="C894" s="220"/>
      <c r="D894" s="220"/>
      <c r="E894" s="220"/>
      <c r="F894" s="220"/>
      <c r="G894" s="220"/>
      <c r="H894" s="220"/>
      <c r="I894" s="220"/>
      <c r="J894" s="220"/>
      <c r="K894" s="1023"/>
      <c r="L894" s="220"/>
      <c r="M894" s="220"/>
    </row>
    <row r="895" spans="1:13" ht="15.75" customHeight="1">
      <c r="A895" s="219"/>
      <c r="B895" s="220"/>
      <c r="C895" s="220"/>
      <c r="D895" s="220"/>
      <c r="E895" s="220"/>
      <c r="F895" s="220"/>
      <c r="G895" s="220"/>
      <c r="H895" s="220"/>
      <c r="I895" s="220"/>
      <c r="J895" s="220"/>
      <c r="K895" s="1023"/>
      <c r="L895" s="220"/>
      <c r="M895" s="220"/>
    </row>
    <row r="896" spans="1:13" ht="15.75" customHeight="1">
      <c r="A896" s="219"/>
      <c r="B896" s="220"/>
      <c r="C896" s="220"/>
      <c r="D896" s="220"/>
      <c r="E896" s="220"/>
      <c r="F896" s="220"/>
      <c r="G896" s="220"/>
      <c r="H896" s="220"/>
      <c r="I896" s="220"/>
      <c r="J896" s="220"/>
      <c r="K896" s="1023"/>
      <c r="L896" s="220"/>
      <c r="M896" s="220"/>
    </row>
    <row r="897" spans="1:13" ht="15.75" customHeight="1">
      <c r="A897" s="219"/>
      <c r="B897" s="220"/>
      <c r="C897" s="220"/>
      <c r="D897" s="220"/>
      <c r="E897" s="220"/>
      <c r="F897" s="220"/>
      <c r="G897" s="220"/>
      <c r="H897" s="220"/>
      <c r="I897" s="220"/>
      <c r="J897" s="220"/>
      <c r="K897" s="1023"/>
      <c r="L897" s="220"/>
      <c r="M897" s="220"/>
    </row>
    <row r="898" spans="1:13" ht="15.75" customHeight="1">
      <c r="A898" s="219"/>
      <c r="B898" s="220"/>
      <c r="C898" s="220"/>
      <c r="D898" s="220"/>
      <c r="E898" s="220"/>
      <c r="F898" s="220"/>
      <c r="G898" s="220"/>
      <c r="H898" s="220"/>
      <c r="I898" s="220"/>
      <c r="J898" s="220"/>
      <c r="K898" s="1023"/>
      <c r="L898" s="220"/>
      <c r="M898" s="220"/>
    </row>
    <row r="899" spans="1:13" ht="15.75" customHeight="1">
      <c r="A899" s="219"/>
      <c r="B899" s="220"/>
      <c r="C899" s="220"/>
      <c r="D899" s="220"/>
      <c r="E899" s="220"/>
      <c r="F899" s="220"/>
      <c r="G899" s="220"/>
      <c r="H899" s="220"/>
      <c r="I899" s="220"/>
      <c r="J899" s="220"/>
      <c r="K899" s="1023"/>
      <c r="L899" s="220"/>
      <c r="M899" s="220"/>
    </row>
    <row r="900" spans="1:13" ht="15.75" customHeight="1">
      <c r="A900" s="219"/>
      <c r="B900" s="220"/>
      <c r="C900" s="220"/>
      <c r="D900" s="220"/>
      <c r="E900" s="220"/>
      <c r="F900" s="220"/>
      <c r="G900" s="220"/>
      <c r="H900" s="220"/>
      <c r="I900" s="220"/>
      <c r="J900" s="220"/>
      <c r="K900" s="1023"/>
      <c r="L900" s="220"/>
      <c r="M900" s="220"/>
    </row>
    <row r="901" spans="1:13" ht="15.75" customHeight="1">
      <c r="A901" s="219"/>
      <c r="B901" s="220"/>
      <c r="C901" s="220"/>
      <c r="D901" s="220"/>
      <c r="E901" s="220"/>
      <c r="F901" s="220"/>
      <c r="G901" s="220"/>
      <c r="H901" s="220"/>
      <c r="I901" s="220"/>
      <c r="J901" s="220"/>
      <c r="K901" s="1023"/>
      <c r="L901" s="220"/>
      <c r="M901" s="220"/>
    </row>
    <row r="902" spans="1:13" ht="15.75" customHeight="1">
      <c r="A902" s="219"/>
      <c r="B902" s="220"/>
      <c r="C902" s="220"/>
      <c r="D902" s="220"/>
      <c r="E902" s="220"/>
      <c r="F902" s="220"/>
      <c r="G902" s="220"/>
      <c r="H902" s="220"/>
      <c r="I902" s="220"/>
      <c r="J902" s="220"/>
      <c r="K902" s="1023"/>
      <c r="L902" s="220"/>
      <c r="M902" s="220"/>
    </row>
    <row r="903" spans="1:13" ht="15.75" customHeight="1">
      <c r="A903" s="219"/>
      <c r="B903" s="220"/>
      <c r="C903" s="220"/>
      <c r="D903" s="220"/>
      <c r="E903" s="220"/>
      <c r="F903" s="220"/>
      <c r="G903" s="220"/>
      <c r="H903" s="220"/>
      <c r="I903" s="220"/>
      <c r="J903" s="220"/>
      <c r="K903" s="1023"/>
      <c r="L903" s="220"/>
      <c r="M903" s="220"/>
    </row>
    <row r="904" spans="1:13" ht="15.75" customHeight="1">
      <c r="A904" s="219"/>
      <c r="B904" s="220"/>
      <c r="C904" s="220"/>
      <c r="D904" s="220"/>
      <c r="E904" s="220"/>
      <c r="F904" s="220"/>
      <c r="G904" s="220"/>
      <c r="H904" s="220"/>
      <c r="I904" s="220"/>
      <c r="J904" s="220"/>
      <c r="K904" s="1023"/>
      <c r="L904" s="220"/>
      <c r="M904" s="220"/>
    </row>
    <row r="905" spans="1:13" ht="15.75" customHeight="1">
      <c r="A905" s="219"/>
      <c r="B905" s="220"/>
      <c r="C905" s="220"/>
      <c r="D905" s="220"/>
      <c r="E905" s="220"/>
      <c r="F905" s="220"/>
      <c r="G905" s="220"/>
      <c r="H905" s="220"/>
      <c r="I905" s="220"/>
      <c r="J905" s="220"/>
      <c r="K905" s="1023"/>
      <c r="L905" s="220"/>
      <c r="M905" s="220"/>
    </row>
    <row r="906" spans="1:13" ht="15.75" customHeight="1">
      <c r="A906" s="219"/>
      <c r="B906" s="220"/>
      <c r="C906" s="220"/>
      <c r="D906" s="220"/>
      <c r="E906" s="220"/>
      <c r="F906" s="220"/>
      <c r="G906" s="220"/>
      <c r="H906" s="220"/>
      <c r="I906" s="220"/>
      <c r="J906" s="220"/>
      <c r="K906" s="1023"/>
      <c r="L906" s="220"/>
      <c r="M906" s="220"/>
    </row>
    <row r="907" spans="1:13" ht="15.75" customHeight="1">
      <c r="A907" s="219"/>
      <c r="B907" s="220"/>
      <c r="C907" s="220"/>
      <c r="D907" s="220"/>
      <c r="E907" s="220"/>
      <c r="F907" s="220"/>
      <c r="G907" s="220"/>
      <c r="H907" s="220"/>
      <c r="I907" s="220"/>
      <c r="J907" s="220"/>
      <c r="K907" s="1023"/>
      <c r="L907" s="220"/>
      <c r="M907" s="220"/>
    </row>
    <row r="908" spans="1:13" ht="15.75" customHeight="1">
      <c r="A908" s="219"/>
      <c r="B908" s="220"/>
      <c r="C908" s="220"/>
      <c r="D908" s="220"/>
      <c r="E908" s="220"/>
      <c r="F908" s="220"/>
      <c r="G908" s="220"/>
      <c r="H908" s="220"/>
      <c r="I908" s="220"/>
      <c r="J908" s="220"/>
      <c r="K908" s="1023"/>
      <c r="L908" s="220"/>
      <c r="M908" s="220"/>
    </row>
    <row r="909" spans="1:13" ht="15.75" customHeight="1">
      <c r="A909" s="219"/>
      <c r="B909" s="220"/>
      <c r="C909" s="220"/>
      <c r="D909" s="220"/>
      <c r="E909" s="220"/>
      <c r="F909" s="220"/>
      <c r="G909" s="220"/>
      <c r="H909" s="220"/>
      <c r="I909" s="220"/>
      <c r="J909" s="220"/>
      <c r="K909" s="1023"/>
      <c r="L909" s="220"/>
      <c r="M909" s="220"/>
    </row>
    <row r="910" spans="1:13" ht="15.75" customHeight="1">
      <c r="A910" s="219"/>
      <c r="B910" s="220"/>
      <c r="C910" s="220"/>
      <c r="D910" s="220"/>
      <c r="E910" s="220"/>
      <c r="F910" s="220"/>
      <c r="G910" s="220"/>
      <c r="H910" s="220"/>
      <c r="I910" s="220"/>
      <c r="J910" s="220"/>
      <c r="K910" s="1023"/>
      <c r="L910" s="220"/>
      <c r="M910" s="220"/>
    </row>
    <row r="911" spans="1:13" ht="15.75" customHeight="1">
      <c r="A911" s="219"/>
      <c r="B911" s="220"/>
      <c r="C911" s="220"/>
      <c r="D911" s="220"/>
      <c r="E911" s="220"/>
      <c r="F911" s="220"/>
      <c r="G911" s="220"/>
      <c r="H911" s="220"/>
      <c r="I911" s="220"/>
      <c r="J911" s="220"/>
      <c r="K911" s="1023"/>
      <c r="L911" s="220"/>
      <c r="M911" s="220"/>
    </row>
    <row r="912" spans="1:13" ht="15.75" customHeight="1">
      <c r="A912" s="219"/>
      <c r="B912" s="220"/>
      <c r="C912" s="220"/>
      <c r="D912" s="220"/>
      <c r="E912" s="220"/>
      <c r="F912" s="220"/>
      <c r="G912" s="220"/>
      <c r="H912" s="220"/>
      <c r="I912" s="220"/>
      <c r="J912" s="220"/>
      <c r="K912" s="1023"/>
      <c r="L912" s="220"/>
      <c r="M912" s="220"/>
    </row>
    <row r="913" spans="1:13" ht="15.75" customHeight="1">
      <c r="A913" s="219"/>
      <c r="B913" s="220"/>
      <c r="C913" s="220"/>
      <c r="D913" s="220"/>
      <c r="E913" s="220"/>
      <c r="F913" s="220"/>
      <c r="G913" s="220"/>
      <c r="H913" s="220"/>
      <c r="I913" s="220"/>
      <c r="J913" s="220"/>
      <c r="K913" s="1023"/>
      <c r="L913" s="220"/>
      <c r="M913" s="220"/>
    </row>
    <row r="914" spans="1:13" ht="15.75" customHeight="1">
      <c r="A914" s="219"/>
      <c r="B914" s="220"/>
      <c r="C914" s="220"/>
      <c r="D914" s="220"/>
      <c r="E914" s="220"/>
      <c r="F914" s="220"/>
      <c r="G914" s="220"/>
      <c r="H914" s="220"/>
      <c r="I914" s="220"/>
      <c r="J914" s="220"/>
      <c r="K914" s="1023"/>
      <c r="L914" s="220"/>
      <c r="M914" s="220"/>
    </row>
    <row r="915" spans="1:13" ht="15.75" customHeight="1">
      <c r="A915" s="219"/>
      <c r="B915" s="220"/>
      <c r="C915" s="220"/>
      <c r="D915" s="220"/>
      <c r="E915" s="220"/>
      <c r="F915" s="220"/>
      <c r="G915" s="220"/>
      <c r="H915" s="220"/>
      <c r="I915" s="220"/>
      <c r="J915" s="220"/>
      <c r="K915" s="1023"/>
      <c r="L915" s="220"/>
      <c r="M915" s="220"/>
    </row>
    <row r="916" spans="1:13" ht="15.75" customHeight="1">
      <c r="A916" s="219"/>
      <c r="B916" s="220"/>
      <c r="C916" s="220"/>
      <c r="D916" s="220"/>
      <c r="E916" s="220"/>
      <c r="F916" s="220"/>
      <c r="G916" s="220"/>
      <c r="H916" s="220"/>
      <c r="I916" s="220"/>
      <c r="J916" s="220"/>
      <c r="K916" s="1023"/>
      <c r="L916" s="220"/>
      <c r="M916" s="220"/>
    </row>
    <row r="917" spans="1:13" ht="15.75" customHeight="1">
      <c r="A917" s="219"/>
      <c r="B917" s="220"/>
      <c r="C917" s="220"/>
      <c r="D917" s="220"/>
      <c r="E917" s="220"/>
      <c r="F917" s="220"/>
      <c r="G917" s="220"/>
      <c r="H917" s="220"/>
      <c r="I917" s="220"/>
      <c r="J917" s="220"/>
      <c r="K917" s="1023"/>
      <c r="L917" s="220"/>
      <c r="M917" s="220"/>
    </row>
    <row r="918" spans="1:13" ht="15.75" customHeight="1">
      <c r="A918" s="219"/>
      <c r="B918" s="220"/>
      <c r="C918" s="220"/>
      <c r="D918" s="220"/>
      <c r="E918" s="220"/>
      <c r="F918" s="220"/>
      <c r="G918" s="220"/>
      <c r="H918" s="220"/>
      <c r="I918" s="220"/>
      <c r="J918" s="220"/>
      <c r="K918" s="1023"/>
      <c r="L918" s="220"/>
      <c r="M918" s="220"/>
    </row>
    <row r="919" spans="1:13" ht="15.75" customHeight="1">
      <c r="A919" s="219"/>
      <c r="B919" s="220"/>
      <c r="C919" s="220"/>
      <c r="D919" s="220"/>
      <c r="E919" s="220"/>
      <c r="F919" s="220"/>
      <c r="G919" s="220"/>
      <c r="H919" s="220"/>
      <c r="I919" s="220"/>
      <c r="J919" s="220"/>
      <c r="K919" s="1023"/>
      <c r="L919" s="220"/>
      <c r="M919" s="220"/>
    </row>
    <row r="920" spans="1:13" ht="15.75" customHeight="1">
      <c r="A920" s="219"/>
      <c r="B920" s="220"/>
      <c r="C920" s="220"/>
      <c r="D920" s="220"/>
      <c r="E920" s="220"/>
      <c r="F920" s="220"/>
      <c r="G920" s="220"/>
      <c r="H920" s="220"/>
      <c r="I920" s="220"/>
      <c r="J920" s="220"/>
      <c r="K920" s="1023"/>
      <c r="L920" s="220"/>
      <c r="M920" s="220"/>
    </row>
    <row r="921" spans="1:13" ht="15.75" customHeight="1">
      <c r="A921" s="219"/>
      <c r="B921" s="220"/>
      <c r="C921" s="220"/>
      <c r="D921" s="220"/>
      <c r="E921" s="220"/>
      <c r="F921" s="220"/>
      <c r="G921" s="220"/>
      <c r="H921" s="220"/>
      <c r="I921" s="220"/>
      <c r="J921" s="220"/>
      <c r="K921" s="1023"/>
      <c r="L921" s="220"/>
      <c r="M921" s="220"/>
    </row>
    <row r="922" spans="1:13" ht="15.75" customHeight="1">
      <c r="A922" s="219"/>
      <c r="B922" s="220"/>
      <c r="C922" s="220"/>
      <c r="D922" s="220"/>
      <c r="E922" s="220"/>
      <c r="F922" s="220"/>
      <c r="G922" s="220"/>
      <c r="H922" s="220"/>
      <c r="I922" s="220"/>
      <c r="J922" s="220"/>
      <c r="K922" s="1023"/>
      <c r="L922" s="220"/>
      <c r="M922" s="220"/>
    </row>
    <row r="923" spans="1:13" ht="15.75" customHeight="1">
      <c r="A923" s="219"/>
      <c r="B923" s="220"/>
      <c r="C923" s="220"/>
      <c r="D923" s="220"/>
      <c r="E923" s="220"/>
      <c r="F923" s="220"/>
      <c r="G923" s="220"/>
      <c r="H923" s="220"/>
      <c r="I923" s="220"/>
      <c r="J923" s="220"/>
      <c r="K923" s="1023"/>
      <c r="L923" s="220"/>
      <c r="M923" s="220"/>
    </row>
    <row r="924" spans="1:13" ht="15.75" customHeight="1">
      <c r="A924" s="219"/>
      <c r="B924" s="220"/>
      <c r="C924" s="220"/>
      <c r="D924" s="220"/>
      <c r="E924" s="220"/>
      <c r="F924" s="220"/>
      <c r="G924" s="220"/>
      <c r="H924" s="220"/>
      <c r="I924" s="220"/>
      <c r="J924" s="220"/>
      <c r="K924" s="1023"/>
      <c r="L924" s="220"/>
      <c r="M924" s="220"/>
    </row>
    <row r="925" spans="1:13" ht="15.75" customHeight="1">
      <c r="A925" s="219"/>
      <c r="B925" s="220"/>
      <c r="C925" s="220"/>
      <c r="D925" s="220"/>
      <c r="E925" s="220"/>
      <c r="F925" s="220"/>
      <c r="G925" s="220"/>
      <c r="H925" s="220"/>
      <c r="I925" s="220"/>
      <c r="J925" s="220"/>
      <c r="K925" s="1023"/>
      <c r="L925" s="220"/>
      <c r="M925" s="220"/>
    </row>
    <row r="926" spans="1:13" ht="15.75" customHeight="1">
      <c r="A926" s="219"/>
      <c r="B926" s="220"/>
      <c r="C926" s="220"/>
      <c r="D926" s="220"/>
      <c r="E926" s="220"/>
      <c r="F926" s="220"/>
      <c r="G926" s="220"/>
      <c r="H926" s="220"/>
      <c r="I926" s="220"/>
      <c r="J926" s="220"/>
      <c r="K926" s="1023"/>
      <c r="L926" s="220"/>
      <c r="M926" s="220"/>
    </row>
    <row r="927" spans="1:13" ht="15.75" customHeight="1">
      <c r="A927" s="219"/>
      <c r="B927" s="220"/>
      <c r="C927" s="220"/>
      <c r="D927" s="220"/>
      <c r="E927" s="220"/>
      <c r="F927" s="220"/>
      <c r="G927" s="220"/>
      <c r="H927" s="220"/>
      <c r="I927" s="220"/>
      <c r="J927" s="220"/>
      <c r="K927" s="1023"/>
      <c r="L927" s="220"/>
      <c r="M927" s="220"/>
    </row>
    <row r="928" spans="1:13" ht="15.75" customHeight="1">
      <c r="A928" s="219"/>
      <c r="B928" s="220"/>
      <c r="C928" s="220"/>
      <c r="D928" s="220"/>
      <c r="E928" s="220"/>
      <c r="F928" s="220"/>
      <c r="G928" s="220"/>
      <c r="H928" s="220"/>
      <c r="I928" s="220"/>
      <c r="J928" s="220"/>
      <c r="K928" s="1023"/>
      <c r="L928" s="220"/>
      <c r="M928" s="220"/>
    </row>
    <row r="929" spans="1:13" ht="15.75" customHeight="1">
      <c r="A929" s="219"/>
      <c r="B929" s="220"/>
      <c r="C929" s="220"/>
      <c r="D929" s="220"/>
      <c r="E929" s="220"/>
      <c r="F929" s="220"/>
      <c r="G929" s="220"/>
      <c r="H929" s="220"/>
      <c r="I929" s="220"/>
      <c r="J929" s="220"/>
      <c r="K929" s="1023"/>
      <c r="L929" s="220"/>
      <c r="M929" s="220"/>
    </row>
    <row r="930" spans="1:13" ht="15.75" customHeight="1">
      <c r="A930" s="219"/>
      <c r="B930" s="220"/>
      <c r="C930" s="220"/>
      <c r="D930" s="220"/>
      <c r="E930" s="220"/>
      <c r="F930" s="220"/>
      <c r="G930" s="220"/>
      <c r="H930" s="220"/>
      <c r="I930" s="220"/>
      <c r="J930" s="220"/>
      <c r="K930" s="1023"/>
      <c r="L930" s="220"/>
      <c r="M930" s="220"/>
    </row>
    <row r="931" spans="1:13" ht="15.75" customHeight="1">
      <c r="A931" s="219"/>
      <c r="B931" s="220"/>
      <c r="C931" s="220"/>
      <c r="D931" s="220"/>
      <c r="E931" s="220"/>
      <c r="F931" s="220"/>
      <c r="G931" s="220"/>
      <c r="H931" s="220"/>
      <c r="I931" s="220"/>
      <c r="J931" s="220"/>
      <c r="K931" s="1023"/>
      <c r="L931" s="220"/>
      <c r="M931" s="220"/>
    </row>
    <row r="932" spans="1:13" ht="15.75" customHeight="1">
      <c r="A932" s="219"/>
      <c r="B932" s="220"/>
      <c r="C932" s="220"/>
      <c r="D932" s="220"/>
      <c r="E932" s="220"/>
      <c r="F932" s="220"/>
      <c r="G932" s="220"/>
      <c r="H932" s="220"/>
      <c r="I932" s="220"/>
      <c r="J932" s="220"/>
      <c r="K932" s="1023"/>
      <c r="L932" s="220"/>
      <c r="M932" s="220"/>
    </row>
    <row r="933" spans="1:13" ht="15.75" customHeight="1">
      <c r="A933" s="219"/>
      <c r="B933" s="220"/>
      <c r="C933" s="220"/>
      <c r="D933" s="220"/>
      <c r="E933" s="220"/>
      <c r="F933" s="220"/>
      <c r="G933" s="220"/>
      <c r="H933" s="220"/>
      <c r="I933" s="220"/>
      <c r="J933" s="220"/>
      <c r="K933" s="1023"/>
      <c r="L933" s="220"/>
      <c r="M933" s="220"/>
    </row>
    <row r="934" spans="1:13" ht="15.75" customHeight="1">
      <c r="A934" s="219"/>
      <c r="B934" s="220"/>
      <c r="C934" s="220"/>
      <c r="D934" s="220"/>
      <c r="E934" s="220"/>
      <c r="F934" s="220"/>
      <c r="G934" s="220"/>
      <c r="H934" s="220"/>
      <c r="I934" s="220"/>
      <c r="J934" s="220"/>
      <c r="K934" s="1023"/>
      <c r="L934" s="220"/>
      <c r="M934" s="220"/>
    </row>
    <row r="935" spans="1:13" ht="15.75" customHeight="1">
      <c r="A935" s="219"/>
      <c r="B935" s="220"/>
      <c r="C935" s="220"/>
      <c r="D935" s="220"/>
      <c r="E935" s="220"/>
      <c r="F935" s="220"/>
      <c r="G935" s="220"/>
      <c r="H935" s="220"/>
      <c r="I935" s="220"/>
      <c r="J935" s="220"/>
      <c r="K935" s="1023"/>
      <c r="L935" s="220"/>
      <c r="M935" s="220"/>
    </row>
    <row r="936" spans="1:13" ht="15.75" customHeight="1">
      <c r="A936" s="219"/>
      <c r="B936" s="220"/>
      <c r="C936" s="220"/>
      <c r="D936" s="220"/>
      <c r="E936" s="220"/>
      <c r="F936" s="220"/>
      <c r="G936" s="220"/>
      <c r="H936" s="220"/>
      <c r="I936" s="220"/>
      <c r="J936" s="220"/>
      <c r="K936" s="1023"/>
      <c r="L936" s="220"/>
      <c r="M936" s="220"/>
    </row>
    <row r="937" spans="1:13" ht="15.75" customHeight="1">
      <c r="A937" s="219"/>
      <c r="B937" s="220"/>
      <c r="C937" s="220"/>
      <c r="D937" s="220"/>
      <c r="E937" s="220"/>
      <c r="F937" s="220"/>
      <c r="G937" s="220"/>
      <c r="H937" s="220"/>
      <c r="I937" s="220"/>
      <c r="J937" s="220"/>
      <c r="K937" s="1023"/>
      <c r="L937" s="220"/>
      <c r="M937" s="220"/>
    </row>
    <row r="938" spans="1:13" ht="15.75" customHeight="1">
      <c r="A938" s="219"/>
      <c r="B938" s="220"/>
      <c r="C938" s="220"/>
      <c r="D938" s="220"/>
      <c r="E938" s="220"/>
      <c r="F938" s="220"/>
      <c r="G938" s="220"/>
      <c r="H938" s="220"/>
      <c r="I938" s="220"/>
      <c r="J938" s="220"/>
      <c r="K938" s="1023"/>
      <c r="L938" s="220"/>
      <c r="M938" s="220"/>
    </row>
    <row r="939" spans="1:13" ht="15.75" customHeight="1">
      <c r="A939" s="219"/>
      <c r="B939" s="220"/>
      <c r="C939" s="220"/>
      <c r="D939" s="220"/>
      <c r="E939" s="220"/>
      <c r="F939" s="220"/>
      <c r="G939" s="220"/>
      <c r="H939" s="220"/>
      <c r="I939" s="220"/>
      <c r="J939" s="220"/>
      <c r="K939" s="1023"/>
      <c r="L939" s="220"/>
      <c r="M939" s="220"/>
    </row>
    <row r="940" spans="1:13" ht="15.75" customHeight="1">
      <c r="A940" s="219"/>
      <c r="B940" s="220"/>
      <c r="C940" s="220"/>
      <c r="D940" s="220"/>
      <c r="E940" s="220"/>
      <c r="F940" s="220"/>
      <c r="G940" s="220"/>
      <c r="H940" s="220"/>
      <c r="I940" s="220"/>
      <c r="J940" s="220"/>
      <c r="K940" s="1023"/>
      <c r="L940" s="220"/>
      <c r="M940" s="220"/>
    </row>
    <row r="941" spans="1:13" ht="15.75" customHeight="1">
      <c r="A941" s="219"/>
      <c r="B941" s="220"/>
      <c r="C941" s="220"/>
      <c r="D941" s="220"/>
      <c r="E941" s="220"/>
      <c r="F941" s="220"/>
      <c r="G941" s="220"/>
      <c r="H941" s="220"/>
      <c r="I941" s="220"/>
      <c r="J941" s="220"/>
      <c r="K941" s="1023"/>
      <c r="L941" s="220"/>
      <c r="M941" s="220"/>
    </row>
    <row r="942" spans="1:13" ht="15.75" customHeight="1">
      <c r="A942" s="219"/>
      <c r="B942" s="220"/>
      <c r="C942" s="220"/>
      <c r="D942" s="220"/>
      <c r="E942" s="220"/>
      <c r="F942" s="220"/>
      <c r="G942" s="220"/>
      <c r="H942" s="220"/>
      <c r="I942" s="220"/>
      <c r="J942" s="220"/>
      <c r="K942" s="1023"/>
      <c r="L942" s="220"/>
      <c r="M942" s="220"/>
    </row>
    <row r="943" spans="1:13" ht="15.75" customHeight="1">
      <c r="A943" s="219"/>
      <c r="B943" s="220"/>
      <c r="C943" s="220"/>
      <c r="D943" s="220"/>
      <c r="E943" s="220"/>
      <c r="F943" s="220"/>
      <c r="G943" s="220"/>
      <c r="H943" s="220"/>
      <c r="I943" s="220"/>
      <c r="J943" s="220"/>
      <c r="K943" s="1023"/>
      <c r="L943" s="220"/>
      <c r="M943" s="220"/>
    </row>
    <row r="944" spans="1:13" ht="15.75" customHeight="1">
      <c r="A944" s="219"/>
      <c r="B944" s="220"/>
      <c r="C944" s="220"/>
      <c r="D944" s="220"/>
      <c r="E944" s="220"/>
      <c r="F944" s="220"/>
      <c r="G944" s="220"/>
      <c r="H944" s="220"/>
      <c r="I944" s="220"/>
      <c r="J944" s="220"/>
      <c r="K944" s="1023"/>
      <c r="L944" s="220"/>
      <c r="M944" s="220"/>
    </row>
    <row r="945" spans="1:13" ht="15.75" customHeight="1">
      <c r="A945" s="219"/>
      <c r="B945" s="220"/>
      <c r="C945" s="220"/>
      <c r="D945" s="220"/>
      <c r="E945" s="220"/>
      <c r="F945" s="220"/>
      <c r="G945" s="220"/>
      <c r="H945" s="220"/>
      <c r="I945" s="220"/>
      <c r="J945" s="220"/>
      <c r="K945" s="1023"/>
      <c r="L945" s="220"/>
      <c r="M945" s="220"/>
    </row>
    <row r="946" spans="1:13" ht="15.75" customHeight="1">
      <c r="A946" s="219"/>
      <c r="B946" s="220"/>
      <c r="C946" s="220"/>
      <c r="D946" s="220"/>
      <c r="E946" s="220"/>
      <c r="F946" s="220"/>
      <c r="G946" s="220"/>
      <c r="H946" s="220"/>
      <c r="I946" s="220"/>
      <c r="J946" s="220"/>
      <c r="K946" s="1023"/>
      <c r="L946" s="220"/>
      <c r="M946" s="220"/>
    </row>
    <row r="947" spans="1:13" ht="15.75" customHeight="1">
      <c r="A947" s="219"/>
      <c r="B947" s="220"/>
      <c r="C947" s="220"/>
      <c r="D947" s="220"/>
      <c r="E947" s="220"/>
      <c r="F947" s="220"/>
      <c r="G947" s="220"/>
      <c r="H947" s="220"/>
      <c r="I947" s="220"/>
      <c r="J947" s="220"/>
      <c r="K947" s="1023"/>
      <c r="L947" s="220"/>
      <c r="M947" s="220"/>
    </row>
    <row r="948" spans="1:13" ht="15.75" customHeight="1">
      <c r="A948" s="219"/>
      <c r="B948" s="220"/>
      <c r="C948" s="220"/>
      <c r="D948" s="220"/>
      <c r="E948" s="220"/>
      <c r="F948" s="220"/>
      <c r="G948" s="220"/>
      <c r="H948" s="220"/>
      <c r="I948" s="220"/>
      <c r="J948" s="220"/>
      <c r="K948" s="1023"/>
      <c r="L948" s="220"/>
      <c r="M948" s="220"/>
    </row>
    <row r="949" spans="1:13" ht="15.75" customHeight="1">
      <c r="A949" s="219"/>
      <c r="B949" s="220"/>
      <c r="C949" s="220"/>
      <c r="D949" s="220"/>
      <c r="E949" s="220"/>
      <c r="F949" s="220"/>
      <c r="G949" s="220"/>
      <c r="H949" s="220"/>
      <c r="I949" s="220"/>
      <c r="J949" s="220"/>
      <c r="K949" s="1023"/>
      <c r="L949" s="220"/>
      <c r="M949" s="220"/>
    </row>
    <row r="950" spans="1:13" ht="15.75" customHeight="1">
      <c r="A950" s="219"/>
      <c r="B950" s="220"/>
      <c r="C950" s="220"/>
      <c r="D950" s="220"/>
      <c r="E950" s="220"/>
      <c r="F950" s="220"/>
      <c r="G950" s="220"/>
      <c r="H950" s="220"/>
      <c r="I950" s="220"/>
      <c r="J950" s="220"/>
      <c r="K950" s="1023"/>
      <c r="L950" s="220"/>
      <c r="M950" s="220"/>
    </row>
    <row r="951" spans="1:13" ht="15.75" customHeight="1">
      <c r="A951" s="219"/>
      <c r="B951" s="220"/>
      <c r="C951" s="220"/>
      <c r="D951" s="220"/>
      <c r="E951" s="220"/>
      <c r="F951" s="220"/>
      <c r="G951" s="220"/>
      <c r="H951" s="220"/>
      <c r="I951" s="220"/>
      <c r="J951" s="220"/>
      <c r="K951" s="1023"/>
      <c r="L951" s="220"/>
      <c r="M951" s="220"/>
    </row>
    <row r="952" spans="1:13" ht="15.75" customHeight="1">
      <c r="A952" s="219"/>
      <c r="B952" s="220"/>
      <c r="C952" s="220"/>
      <c r="D952" s="220"/>
      <c r="E952" s="220"/>
      <c r="F952" s="220"/>
      <c r="G952" s="220"/>
      <c r="H952" s="220"/>
      <c r="I952" s="220"/>
      <c r="J952" s="220"/>
      <c r="K952" s="1023"/>
      <c r="L952" s="220"/>
      <c r="M952" s="220"/>
    </row>
    <row r="953" spans="1:13" ht="15.75" customHeight="1">
      <c r="A953" s="219"/>
      <c r="B953" s="220"/>
      <c r="C953" s="220"/>
      <c r="D953" s="220"/>
      <c r="E953" s="220"/>
      <c r="F953" s="220"/>
      <c r="G953" s="220"/>
      <c r="H953" s="220"/>
      <c r="I953" s="220"/>
      <c r="J953" s="220"/>
      <c r="K953" s="1023"/>
      <c r="L953" s="220"/>
      <c r="M953" s="220"/>
    </row>
    <row r="954" spans="1:13" ht="15.75" customHeight="1">
      <c r="A954" s="219"/>
      <c r="B954" s="220"/>
      <c r="C954" s="220"/>
      <c r="D954" s="220"/>
      <c r="E954" s="220"/>
      <c r="F954" s="220"/>
      <c r="G954" s="220"/>
      <c r="H954" s="220"/>
      <c r="I954" s="220"/>
      <c r="J954" s="220"/>
      <c r="K954" s="1023"/>
      <c r="L954" s="220"/>
      <c r="M954" s="220"/>
    </row>
    <row r="955" spans="1:13" ht="15.75" customHeight="1">
      <c r="A955" s="219"/>
      <c r="B955" s="220"/>
      <c r="C955" s="220"/>
      <c r="D955" s="220"/>
      <c r="E955" s="220"/>
      <c r="F955" s="220"/>
      <c r="G955" s="220"/>
      <c r="H955" s="220"/>
      <c r="I955" s="220"/>
      <c r="J955" s="220"/>
      <c r="K955" s="1023"/>
      <c r="L955" s="220"/>
      <c r="M955" s="220"/>
    </row>
    <row r="956" spans="1:13" ht="15.75" customHeight="1">
      <c r="A956" s="219"/>
      <c r="B956" s="220"/>
      <c r="C956" s="220"/>
      <c r="D956" s="220"/>
      <c r="E956" s="220"/>
      <c r="F956" s="220"/>
      <c r="G956" s="220"/>
      <c r="H956" s="220"/>
      <c r="I956" s="220"/>
      <c r="J956" s="220"/>
      <c r="K956" s="1023"/>
      <c r="L956" s="220"/>
      <c r="M956" s="220"/>
    </row>
    <row r="957" spans="1:13" ht="15.75" customHeight="1">
      <c r="A957" s="219"/>
      <c r="B957" s="220"/>
      <c r="C957" s="220"/>
      <c r="D957" s="220"/>
      <c r="E957" s="220"/>
      <c r="F957" s="220"/>
      <c r="G957" s="220"/>
      <c r="H957" s="220"/>
      <c r="I957" s="220"/>
      <c r="J957" s="220"/>
      <c r="K957" s="1023"/>
      <c r="L957" s="220"/>
      <c r="M957" s="220"/>
    </row>
    <row r="958" spans="1:13" ht="15.75" customHeight="1">
      <c r="A958" s="219"/>
      <c r="B958" s="220"/>
      <c r="C958" s="220"/>
      <c r="D958" s="220"/>
      <c r="E958" s="220"/>
      <c r="F958" s="220"/>
      <c r="G958" s="220"/>
      <c r="H958" s="220"/>
      <c r="I958" s="220"/>
      <c r="J958" s="220"/>
      <c r="K958" s="1023"/>
      <c r="L958" s="220"/>
      <c r="M958" s="220"/>
    </row>
    <row r="959" spans="1:13" ht="15.75" customHeight="1">
      <c r="A959" s="219"/>
      <c r="B959" s="220"/>
      <c r="C959" s="220"/>
      <c r="D959" s="220"/>
      <c r="E959" s="220"/>
      <c r="F959" s="220"/>
      <c r="G959" s="220"/>
      <c r="H959" s="220"/>
      <c r="I959" s="220"/>
      <c r="J959" s="220"/>
      <c r="K959" s="1023"/>
      <c r="L959" s="220"/>
      <c r="M959" s="220"/>
    </row>
    <row r="960" spans="1:13" ht="15.75" customHeight="1">
      <c r="A960" s="219"/>
      <c r="B960" s="220"/>
      <c r="C960" s="220"/>
      <c r="D960" s="220"/>
      <c r="E960" s="220"/>
      <c r="F960" s="220"/>
      <c r="G960" s="220"/>
      <c r="H960" s="220"/>
      <c r="I960" s="220"/>
      <c r="J960" s="220"/>
      <c r="K960" s="1023"/>
      <c r="L960" s="220"/>
      <c r="M960" s="220"/>
    </row>
    <row r="961" spans="1:13" ht="15.75" customHeight="1">
      <c r="A961" s="219"/>
      <c r="B961" s="220"/>
      <c r="C961" s="220"/>
      <c r="D961" s="220"/>
      <c r="E961" s="220"/>
      <c r="F961" s="220"/>
      <c r="G961" s="220"/>
      <c r="H961" s="220"/>
      <c r="I961" s="220"/>
      <c r="J961" s="220"/>
      <c r="K961" s="1023"/>
      <c r="L961" s="220"/>
      <c r="M961" s="220"/>
    </row>
    <row r="962" spans="1:13" ht="15.75" customHeight="1">
      <c r="A962" s="219"/>
      <c r="B962" s="220"/>
      <c r="C962" s="220"/>
      <c r="D962" s="220"/>
      <c r="E962" s="220"/>
      <c r="F962" s="220"/>
      <c r="G962" s="220"/>
      <c r="H962" s="220"/>
      <c r="I962" s="220"/>
      <c r="J962" s="220"/>
      <c r="K962" s="1023"/>
      <c r="L962" s="220"/>
      <c r="M962" s="220"/>
    </row>
    <row r="963" spans="1:13" ht="15.75" customHeight="1">
      <c r="A963" s="219"/>
      <c r="B963" s="220"/>
      <c r="C963" s="220"/>
      <c r="D963" s="220"/>
      <c r="E963" s="220"/>
      <c r="F963" s="220"/>
      <c r="G963" s="220"/>
      <c r="H963" s="220"/>
      <c r="I963" s="220"/>
      <c r="J963" s="220"/>
      <c r="K963" s="1023"/>
      <c r="L963" s="220"/>
      <c r="M963" s="220"/>
    </row>
    <row r="964" spans="1:13" ht="15.75" customHeight="1">
      <c r="A964" s="219"/>
      <c r="B964" s="220"/>
      <c r="C964" s="220"/>
      <c r="D964" s="220"/>
      <c r="E964" s="220"/>
      <c r="F964" s="220"/>
      <c r="G964" s="220"/>
      <c r="H964" s="220"/>
      <c r="I964" s="220"/>
      <c r="J964" s="220"/>
      <c r="K964" s="1023"/>
      <c r="L964" s="220"/>
      <c r="M964" s="220"/>
    </row>
    <row r="965" spans="1:13" ht="15.75" customHeight="1">
      <c r="A965" s="219"/>
      <c r="B965" s="220"/>
      <c r="C965" s="220"/>
      <c r="D965" s="220"/>
      <c r="E965" s="220"/>
      <c r="F965" s="220"/>
      <c r="G965" s="220"/>
      <c r="H965" s="220"/>
      <c r="I965" s="220"/>
      <c r="J965" s="220"/>
      <c r="K965" s="1023"/>
      <c r="L965" s="220"/>
      <c r="M965" s="220"/>
    </row>
    <row r="966" spans="1:13" ht="15.75" customHeight="1">
      <c r="A966" s="219"/>
      <c r="B966" s="220"/>
      <c r="C966" s="220"/>
      <c r="D966" s="220"/>
      <c r="E966" s="220"/>
      <c r="F966" s="220"/>
      <c r="G966" s="220"/>
      <c r="H966" s="220"/>
      <c r="I966" s="220"/>
      <c r="J966" s="220"/>
      <c r="K966" s="1023"/>
      <c r="L966" s="220"/>
      <c r="M966" s="220"/>
    </row>
    <row r="967" spans="1:13" ht="15.75" customHeight="1">
      <c r="A967" s="219"/>
      <c r="B967" s="220"/>
      <c r="C967" s="220"/>
      <c r="D967" s="220"/>
      <c r="E967" s="220"/>
      <c r="F967" s="220"/>
      <c r="G967" s="220"/>
      <c r="H967" s="220"/>
      <c r="I967" s="220"/>
      <c r="J967" s="220"/>
      <c r="K967" s="1023"/>
      <c r="L967" s="220"/>
      <c r="M967" s="220"/>
    </row>
    <row r="968" spans="1:13" ht="15.75" customHeight="1">
      <c r="A968" s="219"/>
      <c r="B968" s="220"/>
      <c r="C968" s="220"/>
      <c r="D968" s="220"/>
      <c r="E968" s="220"/>
      <c r="F968" s="220"/>
      <c r="G968" s="220"/>
      <c r="H968" s="220"/>
      <c r="I968" s="220"/>
      <c r="J968" s="220"/>
      <c r="K968" s="1023"/>
      <c r="L968" s="220"/>
      <c r="M968" s="220"/>
    </row>
    <row r="969" spans="1:13" ht="15.75" customHeight="1">
      <c r="A969" s="219"/>
      <c r="B969" s="220"/>
      <c r="C969" s="220"/>
      <c r="D969" s="220"/>
      <c r="E969" s="220"/>
      <c r="F969" s="220"/>
      <c r="G969" s="220"/>
      <c r="H969" s="220"/>
      <c r="I969" s="220"/>
      <c r="J969" s="220"/>
      <c r="K969" s="1023"/>
      <c r="L969" s="220"/>
      <c r="M969" s="220"/>
    </row>
    <row r="970" spans="1:13" ht="15.75" customHeight="1">
      <c r="A970" s="219"/>
      <c r="B970" s="220"/>
      <c r="C970" s="220"/>
      <c r="D970" s="220"/>
      <c r="E970" s="220"/>
      <c r="F970" s="220"/>
      <c r="G970" s="220"/>
      <c r="H970" s="220"/>
      <c r="I970" s="220"/>
      <c r="J970" s="220"/>
      <c r="K970" s="1023"/>
      <c r="L970" s="220"/>
      <c r="M970" s="220"/>
    </row>
    <row r="971" spans="1:13" ht="15.75" customHeight="1">
      <c r="A971" s="219"/>
      <c r="B971" s="220"/>
      <c r="C971" s="220"/>
      <c r="D971" s="220"/>
      <c r="E971" s="220"/>
      <c r="F971" s="220"/>
      <c r="G971" s="220"/>
      <c r="H971" s="220"/>
      <c r="I971" s="220"/>
      <c r="J971" s="220"/>
      <c r="K971" s="1023"/>
      <c r="L971" s="220"/>
      <c r="M971" s="220"/>
    </row>
    <row r="972" spans="1:13" ht="15.75" customHeight="1">
      <c r="A972" s="219"/>
      <c r="B972" s="220"/>
      <c r="C972" s="220"/>
      <c r="D972" s="220"/>
      <c r="E972" s="220"/>
      <c r="F972" s="220"/>
      <c r="G972" s="220"/>
      <c r="H972" s="220"/>
      <c r="I972" s="220"/>
      <c r="J972" s="220"/>
      <c r="K972" s="1023"/>
      <c r="L972" s="220"/>
      <c r="M972" s="220"/>
    </row>
    <row r="973" spans="1:13" ht="15.75" customHeight="1">
      <c r="A973" s="219"/>
      <c r="B973" s="220"/>
      <c r="C973" s="220"/>
      <c r="D973" s="220"/>
      <c r="E973" s="220"/>
      <c r="F973" s="220"/>
      <c r="G973" s="220"/>
      <c r="H973" s="220"/>
      <c r="I973" s="220"/>
      <c r="J973" s="220"/>
      <c r="K973" s="1023"/>
      <c r="L973" s="220"/>
      <c r="M973" s="220"/>
    </row>
    <row r="974" spans="1:13" ht="15.75" customHeight="1">
      <c r="A974" s="219"/>
      <c r="B974" s="220"/>
      <c r="C974" s="220"/>
      <c r="D974" s="220"/>
      <c r="E974" s="220"/>
      <c r="F974" s="220"/>
      <c r="G974" s="220"/>
      <c r="H974" s="220"/>
      <c r="I974" s="220"/>
      <c r="J974" s="220"/>
      <c r="K974" s="1023"/>
      <c r="L974" s="220"/>
      <c r="M974" s="220"/>
    </row>
    <row r="975" spans="1:13" ht="15.75" customHeight="1">
      <c r="A975" s="219"/>
      <c r="B975" s="220"/>
      <c r="C975" s="220"/>
      <c r="D975" s="220"/>
      <c r="E975" s="220"/>
      <c r="F975" s="220"/>
      <c r="G975" s="220"/>
      <c r="H975" s="220"/>
      <c r="I975" s="220"/>
      <c r="J975" s="220"/>
      <c r="K975" s="1023"/>
      <c r="L975" s="220"/>
      <c r="M975" s="220"/>
    </row>
    <row r="976" spans="1:13" ht="15.75" customHeight="1">
      <c r="A976" s="219"/>
      <c r="B976" s="220"/>
      <c r="C976" s="220"/>
      <c r="D976" s="220"/>
      <c r="E976" s="220"/>
      <c r="F976" s="220"/>
      <c r="G976" s="220"/>
      <c r="H976" s="220"/>
      <c r="I976" s="220"/>
      <c r="J976" s="220"/>
      <c r="K976" s="1023"/>
      <c r="L976" s="220"/>
      <c r="M976" s="220"/>
    </row>
    <row r="977" spans="1:13" ht="15.75" customHeight="1">
      <c r="A977" s="219"/>
      <c r="B977" s="220"/>
      <c r="C977" s="220"/>
      <c r="D977" s="220"/>
      <c r="E977" s="220"/>
      <c r="F977" s="220"/>
      <c r="G977" s="220"/>
      <c r="H977" s="220"/>
      <c r="I977" s="220"/>
      <c r="J977" s="220"/>
      <c r="K977" s="1023"/>
      <c r="L977" s="220"/>
      <c r="M977" s="220"/>
    </row>
    <row r="978" spans="1:13" ht="15.75" customHeight="1">
      <c r="A978" s="219"/>
      <c r="B978" s="220"/>
      <c r="C978" s="220"/>
      <c r="D978" s="220"/>
      <c r="E978" s="220"/>
      <c r="F978" s="220"/>
      <c r="G978" s="220"/>
      <c r="H978" s="220"/>
      <c r="I978" s="220"/>
      <c r="J978" s="220"/>
      <c r="K978" s="1023"/>
      <c r="L978" s="220"/>
      <c r="M978" s="220"/>
    </row>
    <row r="979" spans="1:13" ht="15.75" customHeight="1">
      <c r="A979" s="219"/>
      <c r="B979" s="220"/>
      <c r="C979" s="220"/>
      <c r="D979" s="220"/>
      <c r="E979" s="220"/>
      <c r="F979" s="220"/>
      <c r="G979" s="220"/>
      <c r="H979" s="220"/>
      <c r="I979" s="220"/>
      <c r="J979" s="220"/>
      <c r="K979" s="1023"/>
      <c r="L979" s="220"/>
      <c r="M979" s="220"/>
    </row>
    <row r="980" spans="1:13" ht="15.75" customHeight="1">
      <c r="A980" s="219"/>
      <c r="B980" s="220"/>
      <c r="C980" s="220"/>
      <c r="D980" s="220"/>
      <c r="E980" s="220"/>
      <c r="F980" s="220"/>
      <c r="G980" s="220"/>
      <c r="H980" s="220"/>
      <c r="I980" s="220"/>
      <c r="J980" s="220"/>
      <c r="K980" s="1023"/>
      <c r="L980" s="220"/>
      <c r="M980" s="220"/>
    </row>
    <row r="981" spans="1:13" ht="15.75" customHeight="1">
      <c r="A981" s="219"/>
      <c r="B981" s="220"/>
      <c r="C981" s="220"/>
      <c r="D981" s="220"/>
      <c r="E981" s="220"/>
      <c r="F981" s="220"/>
      <c r="G981" s="220"/>
      <c r="H981" s="220"/>
      <c r="I981" s="220"/>
      <c r="J981" s="220"/>
      <c r="K981" s="1023"/>
      <c r="L981" s="220"/>
      <c r="M981" s="220"/>
    </row>
    <row r="982" spans="1:13" ht="15.75" customHeight="1">
      <c r="A982" s="219"/>
      <c r="B982" s="220"/>
      <c r="C982" s="220"/>
      <c r="D982" s="220"/>
      <c r="E982" s="220"/>
      <c r="F982" s="220"/>
      <c r="G982" s="220"/>
      <c r="H982" s="220"/>
      <c r="I982" s="220"/>
      <c r="J982" s="220"/>
      <c r="K982" s="1023"/>
      <c r="L982" s="220"/>
      <c r="M982" s="220"/>
    </row>
    <row r="983" spans="1:13" ht="15.75" customHeight="1">
      <c r="A983" s="219"/>
      <c r="B983" s="220"/>
      <c r="C983" s="220"/>
      <c r="D983" s="220"/>
      <c r="E983" s="220"/>
      <c r="F983" s="220"/>
      <c r="G983" s="220"/>
      <c r="H983" s="220"/>
      <c r="I983" s="220"/>
      <c r="J983" s="220"/>
      <c r="K983" s="1023"/>
      <c r="L983" s="220"/>
      <c r="M983" s="220"/>
    </row>
    <row r="984" spans="1:13" ht="15.75" customHeight="1">
      <c r="A984" s="219"/>
      <c r="B984" s="220"/>
      <c r="C984" s="220"/>
      <c r="D984" s="220"/>
      <c r="E984" s="220"/>
      <c r="F984" s="220"/>
      <c r="G984" s="220"/>
      <c r="H984" s="220"/>
      <c r="I984" s="220"/>
      <c r="J984" s="220"/>
      <c r="K984" s="1023"/>
      <c r="L984" s="220"/>
      <c r="M984" s="220"/>
    </row>
    <row r="985" spans="1:13" ht="15.75" customHeight="1">
      <c r="A985" s="219"/>
      <c r="B985" s="220"/>
      <c r="C985" s="220"/>
      <c r="D985" s="220"/>
      <c r="E985" s="220"/>
      <c r="F985" s="220"/>
      <c r="G985" s="220"/>
      <c r="H985" s="220"/>
      <c r="I985" s="220"/>
      <c r="J985" s="220"/>
      <c r="K985" s="1023"/>
      <c r="L985" s="220"/>
      <c r="M985" s="220"/>
    </row>
    <row r="986" spans="1:13" ht="15.75" customHeight="1">
      <c r="A986" s="219"/>
      <c r="B986" s="220"/>
      <c r="C986" s="220"/>
      <c r="D986" s="220"/>
      <c r="E986" s="220"/>
      <c r="F986" s="220"/>
      <c r="G986" s="220"/>
      <c r="H986" s="220"/>
      <c r="I986" s="220"/>
      <c r="J986" s="220"/>
      <c r="K986" s="1023"/>
      <c r="L986" s="220"/>
      <c r="M986" s="220"/>
    </row>
    <row r="987" spans="1:13" ht="15.75" customHeight="1">
      <c r="A987" s="219"/>
      <c r="B987" s="220"/>
      <c r="C987" s="220"/>
      <c r="D987" s="220"/>
      <c r="E987" s="220"/>
      <c r="F987" s="220"/>
      <c r="G987" s="220"/>
      <c r="H987" s="220"/>
      <c r="I987" s="220"/>
      <c r="J987" s="220"/>
      <c r="K987" s="1023"/>
      <c r="L987" s="220"/>
      <c r="M987" s="220"/>
    </row>
    <row r="988" spans="1:13" ht="15.75" customHeight="1">
      <c r="A988" s="219"/>
      <c r="B988" s="220"/>
      <c r="C988" s="220"/>
      <c r="D988" s="220"/>
      <c r="E988" s="220"/>
      <c r="F988" s="220"/>
      <c r="G988" s="220"/>
      <c r="H988" s="220"/>
      <c r="I988" s="220"/>
      <c r="J988" s="220"/>
      <c r="K988" s="1023"/>
      <c r="L988" s="220"/>
      <c r="M988" s="220"/>
    </row>
    <row r="989" spans="1:13" ht="15.75" customHeight="1">
      <c r="A989" s="219"/>
      <c r="B989" s="220"/>
      <c r="C989" s="220"/>
      <c r="D989" s="220"/>
      <c r="E989" s="220"/>
      <c r="F989" s="220"/>
      <c r="G989" s="220"/>
      <c r="H989" s="220"/>
      <c r="I989" s="220"/>
      <c r="J989" s="220"/>
      <c r="K989" s="1023"/>
      <c r="L989" s="220"/>
      <c r="M989" s="220"/>
    </row>
    <row r="990" spans="1:13" ht="15.75" customHeight="1">
      <c r="A990" s="219"/>
      <c r="B990" s="220"/>
      <c r="C990" s="220"/>
      <c r="D990" s="220"/>
      <c r="E990" s="220"/>
      <c r="F990" s="220"/>
      <c r="G990" s="220"/>
      <c r="H990" s="220"/>
      <c r="I990" s="220"/>
      <c r="J990" s="220"/>
      <c r="K990" s="1023"/>
      <c r="L990" s="220"/>
      <c r="M990" s="220"/>
    </row>
    <row r="991" spans="1:13" ht="15.75" customHeight="1">
      <c r="A991" s="219"/>
      <c r="B991" s="220"/>
      <c r="C991" s="220"/>
      <c r="D991" s="220"/>
      <c r="E991" s="220"/>
      <c r="F991" s="220"/>
      <c r="G991" s="220"/>
      <c r="H991" s="220"/>
      <c r="I991" s="220"/>
      <c r="J991" s="220"/>
      <c r="K991" s="1023"/>
      <c r="L991" s="220"/>
      <c r="M991" s="220"/>
    </row>
    <row r="992" spans="1:13" ht="15.75" customHeight="1">
      <c r="A992" s="219"/>
      <c r="B992" s="220"/>
      <c r="C992" s="220"/>
      <c r="D992" s="220"/>
      <c r="E992" s="220"/>
      <c r="F992" s="220"/>
      <c r="G992" s="220"/>
      <c r="H992" s="220"/>
      <c r="I992" s="220"/>
      <c r="J992" s="220"/>
      <c r="K992" s="1023"/>
      <c r="L992" s="220"/>
      <c r="M992" s="220"/>
    </row>
    <row r="993" spans="1:13" ht="15.75" customHeight="1">
      <c r="A993" s="219"/>
      <c r="B993" s="220"/>
      <c r="C993" s="220"/>
      <c r="D993" s="220"/>
      <c r="E993" s="220"/>
      <c r="F993" s="220"/>
      <c r="G993" s="220"/>
      <c r="H993" s="220"/>
      <c r="I993" s="220"/>
      <c r="J993" s="220"/>
      <c r="K993" s="1023"/>
      <c r="L993" s="220"/>
      <c r="M993" s="220"/>
    </row>
    <row r="994" spans="1:13" ht="15.75" customHeight="1">
      <c r="A994" s="219"/>
      <c r="B994" s="220"/>
      <c r="C994" s="220"/>
      <c r="D994" s="220"/>
      <c r="E994" s="220"/>
      <c r="F994" s="220"/>
      <c r="G994" s="220"/>
      <c r="H994" s="220"/>
      <c r="I994" s="220"/>
      <c r="J994" s="220"/>
      <c r="K994" s="1023"/>
      <c r="L994" s="220"/>
      <c r="M994" s="220"/>
    </row>
    <row r="995" spans="1:13" ht="15.75" customHeight="1">
      <c r="A995" s="219"/>
      <c r="B995" s="220"/>
      <c r="C995" s="220"/>
      <c r="D995" s="220"/>
      <c r="E995" s="220"/>
      <c r="F995" s="220"/>
      <c r="G995" s="220"/>
      <c r="H995" s="220"/>
      <c r="I995" s="220"/>
      <c r="J995" s="220"/>
      <c r="K995" s="1023"/>
      <c r="L995" s="220"/>
      <c r="M995" s="220"/>
    </row>
    <row r="996" spans="1:13" ht="15.75" customHeight="1">
      <c r="A996" s="219"/>
      <c r="B996" s="220"/>
      <c r="C996" s="220"/>
      <c r="D996" s="220"/>
      <c r="E996" s="220"/>
      <c r="F996" s="220"/>
      <c r="G996" s="220"/>
      <c r="H996" s="220"/>
      <c r="I996" s="220"/>
      <c r="J996" s="220"/>
      <c r="K996" s="1023"/>
      <c r="L996" s="220"/>
      <c r="M996" s="220"/>
    </row>
    <row r="997" spans="1:13" ht="15.75" customHeight="1">
      <c r="A997" s="219"/>
      <c r="B997" s="220"/>
      <c r="C997" s="220"/>
      <c r="D997" s="220"/>
      <c r="E997" s="220"/>
      <c r="F997" s="220"/>
      <c r="G997" s="220"/>
      <c r="H997" s="220"/>
      <c r="I997" s="220"/>
      <c r="J997" s="220"/>
      <c r="K997" s="1023"/>
      <c r="L997" s="220"/>
      <c r="M997" s="220"/>
    </row>
    <row r="998" spans="1:13" ht="15.75" customHeight="1">
      <c r="A998" s="219"/>
      <c r="B998" s="220"/>
      <c r="C998" s="220"/>
      <c r="D998" s="220"/>
      <c r="E998" s="220"/>
      <c r="F998" s="220"/>
      <c r="G998" s="220"/>
      <c r="H998" s="220"/>
      <c r="I998" s="220"/>
      <c r="J998" s="220"/>
      <c r="K998" s="1023"/>
      <c r="L998" s="220"/>
      <c r="M998" s="220"/>
    </row>
    <row r="999" spans="1:13" ht="15.75" customHeight="1">
      <c r="A999" s="219"/>
      <c r="B999" s="220"/>
      <c r="C999" s="220"/>
      <c r="D999" s="220"/>
      <c r="E999" s="220"/>
      <c r="F999" s="220"/>
      <c r="G999" s="220"/>
      <c r="H999" s="220"/>
      <c r="I999" s="220"/>
      <c r="J999" s="220"/>
      <c r="K999" s="1023"/>
      <c r="L999" s="220"/>
      <c r="M999" s="220"/>
    </row>
    <row r="1000" spans="1:13" ht="15.75" customHeight="1">
      <c r="A1000" s="219"/>
      <c r="B1000" s="220"/>
      <c r="C1000" s="220"/>
      <c r="D1000" s="220"/>
      <c r="E1000" s="220"/>
      <c r="F1000" s="220"/>
      <c r="G1000" s="220"/>
      <c r="H1000" s="220"/>
      <c r="I1000" s="220"/>
      <c r="J1000" s="220"/>
      <c r="K1000" s="1023"/>
      <c r="L1000" s="220"/>
      <c r="M1000" s="220"/>
    </row>
    <row r="1001" spans="1:13" ht="15.75" customHeight="1">
      <c r="A1001" s="219"/>
      <c r="B1001" s="220"/>
      <c r="C1001" s="220"/>
      <c r="D1001" s="220"/>
      <c r="E1001" s="220"/>
      <c r="F1001" s="220"/>
      <c r="G1001" s="220"/>
      <c r="H1001" s="220"/>
      <c r="I1001" s="220"/>
      <c r="J1001" s="220"/>
      <c r="K1001" s="1023"/>
      <c r="L1001" s="220"/>
      <c r="M1001" s="220"/>
    </row>
    <row r="1002" spans="1:13" ht="15.75" customHeight="1">
      <c r="A1002" s="219"/>
      <c r="B1002" s="220"/>
      <c r="C1002" s="220"/>
      <c r="D1002" s="220"/>
      <c r="E1002" s="220"/>
      <c r="F1002" s="220"/>
      <c r="G1002" s="220"/>
      <c r="H1002" s="220"/>
      <c r="I1002" s="220"/>
      <c r="J1002" s="220"/>
      <c r="K1002" s="1023"/>
      <c r="L1002" s="220"/>
      <c r="M1002" s="220"/>
    </row>
    <row r="1003" spans="1:13" ht="15.75" customHeight="1">
      <c r="A1003" s="219"/>
      <c r="B1003" s="220"/>
      <c r="C1003" s="220"/>
      <c r="D1003" s="220"/>
      <c r="E1003" s="220"/>
      <c r="F1003" s="220"/>
      <c r="G1003" s="220"/>
      <c r="H1003" s="220"/>
      <c r="I1003" s="220"/>
      <c r="J1003" s="220"/>
      <c r="K1003" s="1023"/>
      <c r="L1003" s="220"/>
      <c r="M1003" s="220"/>
    </row>
    <row r="1004" spans="1:13" ht="15.75" customHeight="1">
      <c r="A1004" s="219"/>
      <c r="B1004" s="220"/>
      <c r="C1004" s="220"/>
      <c r="D1004" s="220"/>
      <c r="E1004" s="220"/>
      <c r="F1004" s="220"/>
      <c r="G1004" s="220"/>
      <c r="H1004" s="220"/>
      <c r="I1004" s="220"/>
      <c r="J1004" s="220"/>
      <c r="K1004" s="1023"/>
      <c r="L1004" s="220"/>
      <c r="M1004" s="220"/>
    </row>
    <row r="1005" spans="1:13" ht="15.75" customHeight="1">
      <c r="A1005" s="219"/>
      <c r="B1005" s="220"/>
      <c r="C1005" s="220"/>
      <c r="D1005" s="220"/>
      <c r="E1005" s="220"/>
      <c r="F1005" s="220"/>
      <c r="G1005" s="220"/>
      <c r="H1005" s="220"/>
      <c r="I1005" s="220"/>
      <c r="J1005" s="220"/>
      <c r="K1005" s="1023"/>
      <c r="L1005" s="220"/>
      <c r="M1005" s="220"/>
    </row>
    <row r="1006" spans="1:13" ht="15.75" customHeight="1">
      <c r="A1006" s="219"/>
      <c r="B1006" s="220"/>
      <c r="C1006" s="220"/>
      <c r="D1006" s="220"/>
      <c r="E1006" s="220"/>
      <c r="F1006" s="220"/>
      <c r="G1006" s="220"/>
      <c r="H1006" s="220"/>
      <c r="I1006" s="220"/>
      <c r="J1006" s="220"/>
      <c r="K1006" s="1023"/>
      <c r="L1006" s="220"/>
      <c r="M1006" s="220"/>
    </row>
    <row r="1007" spans="1:13" ht="15.75" customHeight="1">
      <c r="A1007" s="219"/>
      <c r="B1007" s="220"/>
      <c r="C1007" s="220"/>
      <c r="D1007" s="220"/>
      <c r="E1007" s="220"/>
      <c r="F1007" s="220"/>
      <c r="G1007" s="220"/>
      <c r="H1007" s="220"/>
      <c r="I1007" s="220"/>
      <c r="J1007" s="220"/>
      <c r="K1007" s="1023"/>
      <c r="L1007" s="220"/>
      <c r="M1007" s="220"/>
    </row>
    <row r="1008" spans="1:13" ht="15.75" customHeight="1">
      <c r="A1008" s="219"/>
      <c r="B1008" s="220"/>
      <c r="C1008" s="220"/>
      <c r="D1008" s="220"/>
      <c r="E1008" s="220"/>
      <c r="F1008" s="220"/>
      <c r="G1008" s="220"/>
      <c r="H1008" s="220"/>
      <c r="I1008" s="220"/>
      <c r="J1008" s="220"/>
      <c r="K1008" s="1023"/>
      <c r="L1008" s="220"/>
      <c r="M1008" s="220"/>
    </row>
    <row r="1009" spans="1:13" ht="15.75" customHeight="1">
      <c r="A1009" s="219"/>
      <c r="B1009" s="220"/>
      <c r="C1009" s="220"/>
      <c r="D1009" s="220"/>
      <c r="E1009" s="220"/>
      <c r="F1009" s="220"/>
      <c r="G1009" s="220"/>
      <c r="H1009" s="220"/>
      <c r="I1009" s="220"/>
      <c r="J1009" s="220"/>
      <c r="K1009" s="1023"/>
      <c r="L1009" s="220"/>
      <c r="M1009" s="220"/>
    </row>
    <row r="1010" spans="1:13" ht="15.75" customHeight="1">
      <c r="A1010" s="219"/>
      <c r="B1010" s="220"/>
      <c r="C1010" s="220"/>
      <c r="D1010" s="220"/>
      <c r="E1010" s="220"/>
      <c r="F1010" s="220"/>
      <c r="G1010" s="220"/>
      <c r="H1010" s="220"/>
      <c r="I1010" s="220"/>
      <c r="J1010" s="220"/>
      <c r="K1010" s="1023"/>
      <c r="L1010" s="220"/>
      <c r="M1010" s="220"/>
    </row>
    <row r="1011" spans="1:13" ht="15.75" customHeight="1">
      <c r="A1011" s="219"/>
      <c r="B1011" s="220"/>
      <c r="C1011" s="220"/>
      <c r="D1011" s="220"/>
      <c r="E1011" s="220"/>
      <c r="F1011" s="220"/>
      <c r="G1011" s="220"/>
      <c r="H1011" s="220"/>
      <c r="I1011" s="220"/>
      <c r="J1011" s="220"/>
      <c r="K1011" s="1023"/>
      <c r="L1011" s="220"/>
      <c r="M1011" s="220"/>
    </row>
    <row r="1012" spans="1:13" ht="15.75" customHeight="1">
      <c r="A1012" s="219"/>
      <c r="B1012" s="220"/>
      <c r="C1012" s="220"/>
      <c r="D1012" s="220"/>
      <c r="E1012" s="220"/>
      <c r="F1012" s="220"/>
      <c r="G1012" s="220"/>
      <c r="H1012" s="220"/>
      <c r="I1012" s="220"/>
      <c r="J1012" s="220"/>
      <c r="K1012" s="1023"/>
      <c r="L1012" s="220"/>
      <c r="M1012" s="220"/>
    </row>
    <row r="1013" spans="1:13" ht="15.75" customHeight="1">
      <c r="A1013" s="219"/>
      <c r="B1013" s="220"/>
      <c r="C1013" s="220"/>
      <c r="D1013" s="220"/>
      <c r="E1013" s="220"/>
      <c r="F1013" s="220"/>
      <c r="G1013" s="220"/>
      <c r="H1013" s="220"/>
      <c r="I1013" s="220"/>
      <c r="J1013" s="220"/>
      <c r="K1013" s="1023"/>
      <c r="L1013" s="220"/>
      <c r="M1013" s="220"/>
    </row>
    <row r="1014" spans="1:13" ht="15.75" customHeight="1">
      <c r="A1014" s="219"/>
      <c r="B1014" s="220"/>
      <c r="C1014" s="220"/>
      <c r="D1014" s="220"/>
      <c r="E1014" s="220"/>
      <c r="F1014" s="220"/>
      <c r="G1014" s="220"/>
      <c r="H1014" s="220"/>
      <c r="I1014" s="220"/>
      <c r="J1014" s="220"/>
      <c r="K1014" s="1023"/>
      <c r="L1014" s="220"/>
      <c r="M1014" s="220"/>
    </row>
    <row r="1015" spans="1:13" ht="15.75" customHeight="1">
      <c r="A1015" s="219"/>
      <c r="B1015" s="220"/>
      <c r="C1015" s="220"/>
      <c r="D1015" s="220"/>
      <c r="E1015" s="220"/>
      <c r="F1015" s="220"/>
      <c r="G1015" s="220"/>
      <c r="H1015" s="220"/>
      <c r="I1015" s="220"/>
      <c r="J1015" s="220"/>
      <c r="K1015" s="1023"/>
      <c r="L1015" s="220"/>
      <c r="M1015" s="220"/>
    </row>
    <row r="1016" spans="1:13" ht="15.75" customHeight="1">
      <c r="A1016" s="219"/>
      <c r="B1016" s="220"/>
      <c r="C1016" s="220"/>
      <c r="D1016" s="220"/>
      <c r="E1016" s="220"/>
      <c r="F1016" s="220"/>
      <c r="G1016" s="220"/>
      <c r="H1016" s="220"/>
      <c r="I1016" s="220"/>
      <c r="J1016" s="220"/>
      <c r="K1016" s="1023"/>
      <c r="L1016" s="220"/>
      <c r="M1016" s="220"/>
    </row>
    <row r="1017" spans="1:13" ht="15.75" customHeight="1">
      <c r="A1017" s="219"/>
      <c r="B1017" s="220"/>
      <c r="C1017" s="220"/>
      <c r="D1017" s="220"/>
      <c r="E1017" s="220"/>
      <c r="F1017" s="220"/>
      <c r="G1017" s="220"/>
      <c r="H1017" s="220"/>
      <c r="I1017" s="220"/>
      <c r="J1017" s="220"/>
      <c r="K1017" s="1023"/>
      <c r="L1017" s="220"/>
      <c r="M1017" s="220"/>
    </row>
    <row r="1018" spans="1:13" ht="15.75" customHeight="1">
      <c r="A1018" s="219"/>
      <c r="B1018" s="220"/>
      <c r="C1018" s="220"/>
      <c r="D1018" s="220"/>
      <c r="E1018" s="220"/>
      <c r="F1018" s="220"/>
      <c r="G1018" s="220"/>
      <c r="H1018" s="220"/>
      <c r="I1018" s="220"/>
      <c r="J1018" s="220"/>
      <c r="K1018" s="1023"/>
      <c r="L1018" s="220"/>
      <c r="M1018" s="220"/>
    </row>
    <row r="1019" spans="1:13" ht="15.75" customHeight="1">
      <c r="A1019" s="219"/>
      <c r="B1019" s="220"/>
      <c r="C1019" s="220"/>
      <c r="D1019" s="220"/>
      <c r="E1019" s="220"/>
      <c r="F1019" s="220"/>
      <c r="G1019" s="220"/>
      <c r="H1019" s="220"/>
      <c r="I1019" s="220"/>
      <c r="J1019" s="220"/>
      <c r="K1019" s="1023"/>
      <c r="L1019" s="220"/>
      <c r="M1019" s="220"/>
    </row>
    <row r="1020" spans="1:13" ht="15.75" customHeight="1">
      <c r="A1020" s="219"/>
      <c r="B1020" s="220"/>
      <c r="C1020" s="220"/>
      <c r="D1020" s="220"/>
      <c r="E1020" s="220"/>
      <c r="F1020" s="220"/>
      <c r="G1020" s="220"/>
      <c r="H1020" s="220"/>
      <c r="I1020" s="220"/>
      <c r="J1020" s="220"/>
      <c r="K1020" s="1023"/>
      <c r="L1020" s="220"/>
      <c r="M1020" s="220"/>
    </row>
    <row r="1021" spans="1:13" ht="15.75" customHeight="1">
      <c r="A1021" s="219"/>
      <c r="B1021" s="220"/>
      <c r="C1021" s="220"/>
      <c r="D1021" s="220"/>
      <c r="E1021" s="220"/>
      <c r="F1021" s="220"/>
      <c r="G1021" s="220"/>
      <c r="H1021" s="220"/>
      <c r="I1021" s="220"/>
      <c r="J1021" s="220"/>
      <c r="K1021" s="1023"/>
      <c r="L1021" s="220"/>
      <c r="M1021" s="220"/>
    </row>
    <row r="1022" spans="1:13" ht="15.75" customHeight="1">
      <c r="A1022" s="219"/>
      <c r="B1022" s="220"/>
      <c r="C1022" s="220"/>
      <c r="D1022" s="220"/>
      <c r="E1022" s="220"/>
      <c r="F1022" s="220"/>
      <c r="G1022" s="220"/>
      <c r="H1022" s="220"/>
      <c r="I1022" s="220"/>
      <c r="J1022" s="220"/>
      <c r="K1022" s="1023"/>
      <c r="L1022" s="220"/>
      <c r="M1022" s="220"/>
    </row>
    <row r="1023" spans="1:13" ht="15.75" customHeight="1">
      <c r="A1023" s="219"/>
      <c r="B1023" s="220"/>
      <c r="C1023" s="220"/>
      <c r="D1023" s="220"/>
      <c r="E1023" s="220"/>
      <c r="F1023" s="220"/>
      <c r="G1023" s="220"/>
      <c r="H1023" s="220"/>
      <c r="I1023" s="220"/>
      <c r="J1023" s="220"/>
      <c r="K1023" s="1023"/>
      <c r="L1023" s="220"/>
      <c r="M1023" s="220"/>
    </row>
    <row r="1024" spans="1:13" ht="15.75" customHeight="1">
      <c r="A1024" s="219"/>
      <c r="B1024" s="220"/>
      <c r="C1024" s="220"/>
      <c r="D1024" s="220"/>
      <c r="E1024" s="220"/>
      <c r="F1024" s="220"/>
      <c r="G1024" s="220"/>
      <c r="H1024" s="220"/>
      <c r="I1024" s="220"/>
      <c r="J1024" s="220"/>
      <c r="K1024" s="1023"/>
      <c r="L1024" s="220"/>
      <c r="M1024" s="220"/>
    </row>
    <row r="1025" spans="1:13" ht="15.75" customHeight="1">
      <c r="A1025" s="219"/>
      <c r="B1025" s="220"/>
      <c r="C1025" s="220"/>
      <c r="D1025" s="220"/>
      <c r="E1025" s="220"/>
      <c r="F1025" s="220"/>
      <c r="G1025" s="220"/>
      <c r="H1025" s="220"/>
      <c r="I1025" s="220"/>
      <c r="J1025" s="220"/>
      <c r="K1025" s="1023"/>
      <c r="L1025" s="220"/>
      <c r="M1025" s="220"/>
    </row>
    <row r="1026" spans="1:13" ht="15.75" customHeight="1">
      <c r="A1026" s="219"/>
      <c r="B1026" s="220"/>
      <c r="C1026" s="220"/>
      <c r="D1026" s="220"/>
      <c r="E1026" s="220"/>
      <c r="F1026" s="220"/>
      <c r="G1026" s="220"/>
      <c r="H1026" s="220"/>
      <c r="I1026" s="220"/>
      <c r="J1026" s="220"/>
      <c r="K1026" s="1023"/>
      <c r="L1026" s="220"/>
      <c r="M1026" s="220"/>
    </row>
    <row r="1027" spans="1:13" ht="15.75" customHeight="1">
      <c r="A1027" s="219"/>
      <c r="B1027" s="220"/>
      <c r="C1027" s="220"/>
      <c r="D1027" s="220"/>
      <c r="E1027" s="220"/>
      <c r="F1027" s="220"/>
      <c r="G1027" s="220"/>
      <c r="H1027" s="220"/>
      <c r="I1027" s="220"/>
      <c r="J1027" s="220"/>
      <c r="K1027" s="1023"/>
      <c r="L1027" s="220"/>
      <c r="M1027" s="220"/>
    </row>
    <row r="1028" spans="1:13" ht="15.75" customHeight="1">
      <c r="A1028" s="219"/>
      <c r="B1028" s="220"/>
      <c r="C1028" s="220"/>
      <c r="D1028" s="220"/>
      <c r="E1028" s="220"/>
      <c r="F1028" s="220"/>
      <c r="G1028" s="220"/>
      <c r="H1028" s="220"/>
      <c r="I1028" s="220"/>
      <c r="J1028" s="220"/>
      <c r="K1028" s="1023"/>
      <c r="L1028" s="220"/>
      <c r="M1028" s="220"/>
    </row>
    <row r="1029" spans="1:13" ht="15.75" customHeight="1">
      <c r="A1029" s="219"/>
      <c r="B1029" s="220"/>
      <c r="C1029" s="220"/>
      <c r="D1029" s="220"/>
      <c r="E1029" s="220"/>
      <c r="F1029" s="220"/>
      <c r="G1029" s="220"/>
      <c r="H1029" s="220"/>
      <c r="I1029" s="220"/>
      <c r="J1029" s="220"/>
      <c r="K1029" s="1023"/>
      <c r="L1029" s="220"/>
      <c r="M1029" s="220"/>
    </row>
    <row r="1030" spans="1:13" ht="15.75" customHeight="1">
      <c r="A1030" s="219"/>
      <c r="B1030" s="220"/>
      <c r="C1030" s="220"/>
      <c r="D1030" s="220"/>
      <c r="E1030" s="220"/>
      <c r="F1030" s="220"/>
      <c r="G1030" s="220"/>
      <c r="H1030" s="220"/>
      <c r="I1030" s="220"/>
      <c r="J1030" s="220"/>
      <c r="K1030" s="1023"/>
      <c r="L1030" s="220"/>
      <c r="M1030" s="220"/>
    </row>
    <row r="1031" spans="1:13" ht="15.75" customHeight="1">
      <c r="A1031" s="219"/>
      <c r="B1031" s="220"/>
      <c r="C1031" s="220"/>
      <c r="D1031" s="220"/>
      <c r="E1031" s="220"/>
      <c r="F1031" s="220"/>
      <c r="G1031" s="220"/>
      <c r="H1031" s="220"/>
      <c r="I1031" s="220"/>
      <c r="J1031" s="220"/>
      <c r="K1031" s="1023"/>
      <c r="L1031" s="220"/>
      <c r="M1031" s="220"/>
    </row>
    <row r="1032" spans="1:13" ht="15.75" customHeight="1">
      <c r="A1032" s="219"/>
      <c r="B1032" s="220"/>
      <c r="C1032" s="220"/>
      <c r="D1032" s="220"/>
      <c r="E1032" s="220"/>
      <c r="F1032" s="220"/>
      <c r="G1032" s="220"/>
      <c r="H1032" s="220"/>
      <c r="I1032" s="220"/>
      <c r="J1032" s="220"/>
      <c r="K1032" s="1023"/>
      <c r="L1032" s="220"/>
      <c r="M1032" s="220"/>
    </row>
    <row r="1033" spans="1:13" ht="15.75" customHeight="1">
      <c r="A1033" s="219"/>
      <c r="B1033" s="220"/>
      <c r="C1033" s="220"/>
      <c r="D1033" s="220"/>
      <c r="E1033" s="220"/>
      <c r="F1033" s="220"/>
      <c r="G1033" s="220"/>
      <c r="H1033" s="220"/>
      <c r="I1033" s="220"/>
      <c r="J1033" s="220"/>
      <c r="K1033" s="1023"/>
      <c r="L1033" s="220"/>
      <c r="M1033" s="220"/>
    </row>
    <row r="1034" spans="1:13" ht="15.75" customHeight="1">
      <c r="A1034" s="219"/>
      <c r="B1034" s="220"/>
      <c r="C1034" s="220"/>
      <c r="D1034" s="220"/>
      <c r="E1034" s="220"/>
      <c r="F1034" s="220"/>
      <c r="G1034" s="220"/>
      <c r="H1034" s="220"/>
      <c r="I1034" s="220"/>
      <c r="J1034" s="220"/>
      <c r="K1034" s="1023"/>
      <c r="L1034" s="220"/>
      <c r="M1034" s="220"/>
    </row>
    <row r="1035" spans="1:13" ht="15.75" customHeight="1">
      <c r="A1035" s="219"/>
      <c r="B1035" s="220"/>
      <c r="C1035" s="220"/>
      <c r="D1035" s="220"/>
      <c r="E1035" s="220"/>
      <c r="F1035" s="220"/>
      <c r="G1035" s="220"/>
      <c r="H1035" s="220"/>
      <c r="I1035" s="220"/>
      <c r="J1035" s="220"/>
      <c r="K1035" s="1023"/>
      <c r="L1035" s="220"/>
      <c r="M1035" s="220"/>
    </row>
    <row r="1036" spans="1:13" ht="15.75" customHeight="1">
      <c r="A1036" s="219"/>
      <c r="B1036" s="220"/>
      <c r="C1036" s="220"/>
      <c r="D1036" s="220"/>
      <c r="E1036" s="220"/>
      <c r="F1036" s="220"/>
      <c r="G1036" s="220"/>
      <c r="H1036" s="220"/>
      <c r="I1036" s="220"/>
      <c r="J1036" s="220"/>
      <c r="K1036" s="1023"/>
      <c r="L1036" s="220"/>
      <c r="M1036" s="220"/>
    </row>
    <row r="1037" spans="1:13" ht="15.75" customHeight="1">
      <c r="A1037" s="219"/>
      <c r="B1037" s="220"/>
      <c r="C1037" s="220"/>
      <c r="D1037" s="220"/>
      <c r="E1037" s="220"/>
      <c r="F1037" s="220"/>
      <c r="G1037" s="220"/>
      <c r="H1037" s="220"/>
      <c r="I1037" s="220"/>
      <c r="J1037" s="220"/>
      <c r="K1037" s="1023"/>
      <c r="L1037" s="220"/>
      <c r="M1037" s="220"/>
    </row>
    <row r="1038" spans="1:13" ht="15.75" customHeight="1">
      <c r="A1038" s="219"/>
      <c r="B1038" s="220"/>
      <c r="C1038" s="220"/>
      <c r="D1038" s="220"/>
      <c r="E1038" s="220"/>
      <c r="F1038" s="220"/>
      <c r="G1038" s="220"/>
      <c r="H1038" s="220"/>
      <c r="I1038" s="220"/>
      <c r="J1038" s="220"/>
      <c r="K1038" s="1023"/>
      <c r="L1038" s="220"/>
      <c r="M1038" s="220"/>
    </row>
    <row r="1039" spans="1:13" ht="15.75" customHeight="1">
      <c r="A1039" s="219"/>
      <c r="B1039" s="220"/>
      <c r="C1039" s="220"/>
      <c r="D1039" s="220"/>
      <c r="E1039" s="220"/>
      <c r="F1039" s="220"/>
      <c r="G1039" s="220"/>
      <c r="H1039" s="220"/>
      <c r="I1039" s="220"/>
      <c r="J1039" s="220"/>
      <c r="K1039" s="1023"/>
      <c r="L1039" s="220"/>
      <c r="M1039" s="220"/>
    </row>
    <row r="1040" spans="1:13" ht="15.75" customHeight="1">
      <c r="A1040" s="219"/>
      <c r="B1040" s="220"/>
      <c r="C1040" s="220"/>
      <c r="D1040" s="220"/>
      <c r="E1040" s="220"/>
      <c r="F1040" s="220"/>
      <c r="G1040" s="220"/>
      <c r="H1040" s="220"/>
      <c r="I1040" s="220"/>
      <c r="J1040" s="220"/>
      <c r="K1040" s="1023"/>
      <c r="L1040" s="220"/>
      <c r="M1040" s="220"/>
    </row>
    <row r="1041" spans="1:13" ht="15.75" customHeight="1">
      <c r="A1041" s="219"/>
      <c r="B1041" s="220"/>
      <c r="C1041" s="220"/>
      <c r="D1041" s="220"/>
      <c r="E1041" s="220"/>
      <c r="F1041" s="220"/>
      <c r="G1041" s="220"/>
      <c r="H1041" s="220"/>
      <c r="I1041" s="220"/>
      <c r="J1041" s="220"/>
      <c r="K1041" s="1023"/>
      <c r="L1041" s="220"/>
      <c r="M1041" s="220"/>
    </row>
    <row r="1042" spans="1:13" ht="15.75" customHeight="1">
      <c r="A1042" s="219"/>
      <c r="B1042" s="220"/>
      <c r="C1042" s="220"/>
      <c r="D1042" s="220"/>
      <c r="E1042" s="220"/>
      <c r="F1042" s="220"/>
      <c r="G1042" s="220"/>
      <c r="H1042" s="220"/>
      <c r="I1042" s="220"/>
      <c r="J1042" s="220"/>
      <c r="K1042" s="1023"/>
      <c r="L1042" s="220"/>
      <c r="M1042" s="220"/>
    </row>
    <row r="1043" spans="1:13" ht="15.75" customHeight="1">
      <c r="A1043" s="219"/>
      <c r="B1043" s="220"/>
      <c r="C1043" s="220"/>
      <c r="D1043" s="220"/>
      <c r="E1043" s="220"/>
      <c r="F1043" s="220"/>
      <c r="G1043" s="220"/>
      <c r="H1043" s="220"/>
      <c r="I1043" s="220"/>
      <c r="J1043" s="220"/>
      <c r="K1043" s="1023"/>
      <c r="L1043" s="220"/>
      <c r="M1043" s="220"/>
    </row>
    <row r="1044" spans="1:13" ht="15.75" customHeight="1">
      <c r="A1044" s="219"/>
      <c r="B1044" s="220"/>
      <c r="C1044" s="220"/>
      <c r="D1044" s="220"/>
      <c r="E1044" s="220"/>
      <c r="F1044" s="220"/>
      <c r="G1044" s="220"/>
      <c r="H1044" s="220"/>
      <c r="I1044" s="220"/>
      <c r="J1044" s="220"/>
      <c r="K1044" s="1023"/>
      <c r="L1044" s="220"/>
      <c r="M1044" s="220"/>
    </row>
    <row r="1045" spans="1:13" ht="15.75" customHeight="1">
      <c r="A1045" s="219"/>
      <c r="B1045" s="220"/>
      <c r="C1045" s="220"/>
      <c r="D1045" s="220"/>
      <c r="E1045" s="220"/>
      <c r="F1045" s="220"/>
      <c r="G1045" s="220"/>
      <c r="H1045" s="220"/>
      <c r="I1045" s="220"/>
      <c r="J1045" s="220"/>
      <c r="K1045" s="1023"/>
      <c r="L1045" s="220"/>
      <c r="M1045" s="220"/>
    </row>
    <row r="1046" spans="1:13" ht="15.75" customHeight="1">
      <c r="A1046" s="219"/>
      <c r="B1046" s="220"/>
      <c r="C1046" s="220"/>
      <c r="D1046" s="220"/>
      <c r="E1046" s="220"/>
      <c r="F1046" s="220"/>
      <c r="G1046" s="220"/>
      <c r="H1046" s="220"/>
      <c r="I1046" s="220"/>
      <c r="J1046" s="220"/>
      <c r="K1046" s="1023"/>
      <c r="L1046" s="220"/>
      <c r="M1046" s="220"/>
    </row>
    <row r="1047" spans="1:13" ht="15.75" customHeight="1">
      <c r="A1047" s="219"/>
      <c r="B1047" s="220"/>
      <c r="C1047" s="220"/>
      <c r="D1047" s="220"/>
      <c r="E1047" s="220"/>
      <c r="F1047" s="220"/>
      <c r="G1047" s="220"/>
      <c r="H1047" s="220"/>
      <c r="I1047" s="220"/>
      <c r="J1047" s="220"/>
      <c r="K1047" s="1023"/>
      <c r="L1047" s="220"/>
      <c r="M1047" s="220"/>
    </row>
    <row r="1048" spans="1:13" ht="15.75" customHeight="1">
      <c r="A1048" s="219"/>
      <c r="B1048" s="220"/>
      <c r="C1048" s="220"/>
      <c r="D1048" s="220"/>
      <c r="E1048" s="220"/>
      <c r="F1048" s="220"/>
      <c r="G1048" s="220"/>
      <c r="H1048" s="220"/>
      <c r="I1048" s="220"/>
      <c r="J1048" s="220"/>
      <c r="K1048" s="1023"/>
      <c r="L1048" s="220"/>
      <c r="M1048" s="220"/>
    </row>
    <row r="1049" spans="1:13" ht="15.75" customHeight="1">
      <c r="A1049" s="219"/>
      <c r="B1049" s="220"/>
      <c r="C1049" s="220"/>
      <c r="D1049" s="220"/>
      <c r="E1049" s="220"/>
      <c r="F1049" s="220"/>
      <c r="G1049" s="220"/>
      <c r="H1049" s="220"/>
      <c r="I1049" s="220"/>
      <c r="J1049" s="220"/>
      <c r="K1049" s="1023"/>
      <c r="L1049" s="220"/>
      <c r="M1049" s="220"/>
    </row>
    <row r="1050" spans="1:13" ht="15.75" customHeight="1">
      <c r="A1050" s="219"/>
      <c r="B1050" s="220"/>
      <c r="C1050" s="220"/>
      <c r="D1050" s="220"/>
      <c r="E1050" s="220"/>
      <c r="F1050" s="220"/>
      <c r="G1050" s="220"/>
      <c r="H1050" s="220"/>
      <c r="I1050" s="220"/>
      <c r="J1050" s="220"/>
      <c r="K1050" s="1023"/>
      <c r="L1050" s="220"/>
      <c r="M1050" s="220"/>
    </row>
    <row r="1051" spans="1:13" ht="15.75" customHeight="1">
      <c r="A1051" s="219"/>
      <c r="B1051" s="220"/>
      <c r="C1051" s="220"/>
      <c r="D1051" s="220"/>
      <c r="E1051" s="220"/>
      <c r="F1051" s="220"/>
      <c r="G1051" s="220"/>
      <c r="H1051" s="220"/>
      <c r="I1051" s="220"/>
      <c r="J1051" s="220"/>
      <c r="K1051" s="1023"/>
      <c r="L1051" s="220"/>
      <c r="M1051" s="220"/>
    </row>
    <row r="1052" spans="1:13" ht="15.75" customHeight="1">
      <c r="A1052" s="219"/>
      <c r="B1052" s="220"/>
      <c r="C1052" s="220"/>
      <c r="D1052" s="220"/>
      <c r="E1052" s="220"/>
      <c r="F1052" s="220"/>
      <c r="G1052" s="220"/>
      <c r="H1052" s="220"/>
      <c r="I1052" s="220"/>
      <c r="J1052" s="220"/>
      <c r="K1052" s="1023"/>
      <c r="L1052" s="220"/>
      <c r="M1052" s="220"/>
    </row>
    <row r="1053" spans="1:13" ht="15.75" customHeight="1">
      <c r="A1053" s="219"/>
      <c r="B1053" s="220"/>
      <c r="C1053" s="220"/>
      <c r="D1053" s="220"/>
      <c r="E1053" s="220"/>
      <c r="F1053" s="220"/>
      <c r="G1053" s="220"/>
      <c r="H1053" s="220"/>
      <c r="I1053" s="220"/>
      <c r="J1053" s="220"/>
      <c r="K1053" s="1023"/>
      <c r="L1053" s="220"/>
      <c r="M1053" s="220"/>
    </row>
    <row r="1054" spans="1:13" ht="15.75" customHeight="1">
      <c r="A1054" s="219"/>
      <c r="B1054" s="220"/>
      <c r="C1054" s="220"/>
      <c r="D1054" s="220"/>
      <c r="E1054" s="220"/>
      <c r="F1054" s="220"/>
      <c r="G1054" s="220"/>
      <c r="H1054" s="220"/>
      <c r="I1054" s="220"/>
      <c r="J1054" s="220"/>
      <c r="K1054" s="1023"/>
      <c r="L1054" s="220"/>
      <c r="M1054" s="220"/>
    </row>
    <row r="1055" spans="1:13" ht="15.75" customHeight="1">
      <c r="A1055" s="219"/>
      <c r="B1055" s="220"/>
      <c r="C1055" s="220"/>
      <c r="D1055" s="220"/>
      <c r="E1055" s="220"/>
      <c r="F1055" s="220"/>
      <c r="G1055" s="220"/>
      <c r="H1055" s="220"/>
      <c r="I1055" s="220"/>
      <c r="J1055" s="220"/>
      <c r="K1055" s="1023"/>
      <c r="L1055" s="220"/>
      <c r="M1055" s="220"/>
    </row>
    <row r="1056" spans="1:13" ht="15.75" customHeight="1">
      <c r="A1056" s="219"/>
      <c r="B1056" s="220"/>
      <c r="C1056" s="220"/>
      <c r="D1056" s="220"/>
      <c r="E1056" s="220"/>
      <c r="F1056" s="220"/>
      <c r="G1056" s="220"/>
      <c r="H1056" s="220"/>
      <c r="I1056" s="220"/>
      <c r="J1056" s="220"/>
      <c r="K1056" s="1023"/>
      <c r="L1056" s="220"/>
      <c r="M1056" s="220"/>
    </row>
    <row r="1057" spans="1:13" ht="15.75" customHeight="1">
      <c r="A1057" s="219"/>
      <c r="B1057" s="220"/>
      <c r="C1057" s="220"/>
      <c r="D1057" s="220"/>
      <c r="E1057" s="220"/>
      <c r="F1057" s="220"/>
      <c r="G1057" s="220"/>
      <c r="H1057" s="220"/>
      <c r="I1057" s="220"/>
      <c r="J1057" s="220"/>
      <c r="K1057" s="1023"/>
      <c r="L1057" s="220"/>
      <c r="M1057" s="220"/>
    </row>
    <row r="1058" spans="1:13" ht="15.75" customHeight="1">
      <c r="A1058" s="219"/>
      <c r="B1058" s="220"/>
      <c r="C1058" s="220"/>
      <c r="D1058" s="220"/>
      <c r="E1058" s="220"/>
      <c r="F1058" s="220"/>
      <c r="G1058" s="220"/>
      <c r="H1058" s="220"/>
      <c r="I1058" s="220"/>
      <c r="J1058" s="220"/>
      <c r="K1058" s="1023"/>
      <c r="L1058" s="220"/>
      <c r="M1058" s="220"/>
    </row>
    <row r="1059" spans="1:13" ht="15.75" customHeight="1">
      <c r="A1059" s="219"/>
      <c r="B1059" s="220"/>
      <c r="C1059" s="220"/>
      <c r="D1059" s="220"/>
      <c r="E1059" s="220"/>
      <c r="F1059" s="220"/>
      <c r="G1059" s="220"/>
      <c r="H1059" s="220"/>
      <c r="I1059" s="220"/>
      <c r="J1059" s="220"/>
      <c r="K1059" s="1023"/>
      <c r="L1059" s="220"/>
      <c r="M1059" s="220"/>
    </row>
    <row r="1060" spans="1:13" ht="15.75" customHeight="1">
      <c r="A1060" s="219"/>
      <c r="B1060" s="220"/>
      <c r="C1060" s="220"/>
      <c r="D1060" s="220"/>
      <c r="E1060" s="220"/>
      <c r="F1060" s="220"/>
      <c r="G1060" s="220"/>
      <c r="H1060" s="220"/>
      <c r="I1060" s="220"/>
      <c r="J1060" s="220"/>
      <c r="K1060" s="1023"/>
      <c r="L1060" s="220"/>
      <c r="M1060" s="220"/>
    </row>
    <row r="1061" spans="1:13" ht="15.75" customHeight="1">
      <c r="A1061" s="219"/>
      <c r="B1061" s="220"/>
      <c r="C1061" s="220"/>
      <c r="D1061" s="220"/>
      <c r="E1061" s="220"/>
      <c r="F1061" s="220"/>
      <c r="G1061" s="220"/>
      <c r="H1061" s="220"/>
      <c r="I1061" s="220"/>
      <c r="J1061" s="220"/>
      <c r="K1061" s="1023"/>
      <c r="L1061" s="220"/>
      <c r="M1061" s="220"/>
    </row>
    <row r="1062" spans="1:13" ht="15.75" customHeight="1">
      <c r="A1062" s="219"/>
      <c r="B1062" s="220"/>
      <c r="C1062" s="220"/>
      <c r="D1062" s="220"/>
      <c r="E1062" s="220"/>
      <c r="F1062" s="220"/>
      <c r="G1062" s="220"/>
      <c r="H1062" s="220"/>
      <c r="I1062" s="220"/>
      <c r="J1062" s="220"/>
      <c r="K1062" s="1023"/>
      <c r="L1062" s="220"/>
      <c r="M1062" s="220"/>
    </row>
    <row r="1063" spans="1:13" ht="15.75" customHeight="1">
      <c r="A1063" s="219"/>
      <c r="B1063" s="220"/>
      <c r="C1063" s="220"/>
      <c r="D1063" s="220"/>
      <c r="E1063" s="220"/>
      <c r="F1063" s="220"/>
      <c r="G1063" s="220"/>
      <c r="H1063" s="220"/>
      <c r="I1063" s="220"/>
      <c r="J1063" s="220"/>
      <c r="K1063" s="1023"/>
      <c r="L1063" s="220"/>
      <c r="M1063" s="220"/>
    </row>
    <row r="1064" spans="1:13" ht="15.75" customHeight="1">
      <c r="A1064" s="219"/>
      <c r="B1064" s="220"/>
      <c r="C1064" s="220"/>
      <c r="D1064" s="220"/>
      <c r="E1064" s="220"/>
      <c r="F1064" s="220"/>
      <c r="G1064" s="220"/>
      <c r="H1064" s="220"/>
      <c r="I1064" s="220"/>
      <c r="J1064" s="220"/>
      <c r="K1064" s="1023"/>
      <c r="L1064" s="220"/>
      <c r="M1064" s="220"/>
    </row>
    <row r="1065" spans="1:13" ht="15.75" customHeight="1">
      <c r="A1065" s="219"/>
      <c r="B1065" s="220"/>
      <c r="C1065" s="220"/>
      <c r="D1065" s="220"/>
      <c r="E1065" s="220"/>
      <c r="F1065" s="220"/>
      <c r="G1065" s="220"/>
      <c r="H1065" s="220"/>
      <c r="I1065" s="220"/>
      <c r="J1065" s="220"/>
      <c r="K1065" s="1023"/>
      <c r="L1065" s="220"/>
      <c r="M1065" s="220"/>
    </row>
    <row r="1066" spans="1:13" ht="15.75" customHeight="1">
      <c r="A1066" s="219"/>
      <c r="B1066" s="220"/>
      <c r="C1066" s="220"/>
      <c r="D1066" s="220"/>
      <c r="E1066" s="220"/>
      <c r="F1066" s="220"/>
      <c r="G1066" s="220"/>
      <c r="H1066" s="220"/>
      <c r="I1066" s="220"/>
      <c r="J1066" s="220"/>
      <c r="K1066" s="1023"/>
      <c r="L1066" s="220"/>
      <c r="M1066" s="220"/>
    </row>
    <row r="1067" spans="1:13" ht="15.75" customHeight="1">
      <c r="A1067" s="219"/>
      <c r="B1067" s="220"/>
      <c r="C1067" s="220"/>
      <c r="D1067" s="220"/>
      <c r="E1067" s="220"/>
      <c r="F1067" s="220"/>
      <c r="G1067" s="220"/>
      <c r="H1067" s="220"/>
      <c r="I1067" s="220"/>
      <c r="J1067" s="220"/>
      <c r="K1067" s="1023"/>
      <c r="L1067" s="220"/>
      <c r="M1067" s="220"/>
    </row>
    <row r="1068" spans="1:13" ht="15.75" customHeight="1">
      <c r="A1068" s="219"/>
      <c r="B1068" s="220"/>
      <c r="C1068" s="220"/>
      <c r="D1068" s="220"/>
      <c r="E1068" s="220"/>
      <c r="F1068" s="220"/>
      <c r="G1068" s="220"/>
      <c r="H1068" s="220"/>
      <c r="I1068" s="220"/>
      <c r="J1068" s="220"/>
      <c r="K1068" s="1023"/>
      <c r="L1068" s="220"/>
      <c r="M1068" s="220"/>
    </row>
    <row r="1069" spans="1:13" ht="15.75" customHeight="1">
      <c r="A1069" s="219"/>
      <c r="B1069" s="220"/>
      <c r="C1069" s="220"/>
      <c r="D1069" s="220"/>
      <c r="E1069" s="220"/>
      <c r="F1069" s="220"/>
      <c r="G1069" s="220"/>
      <c r="H1069" s="220"/>
      <c r="I1069" s="220"/>
      <c r="J1069" s="220"/>
      <c r="K1069" s="1023"/>
      <c r="L1069" s="220"/>
      <c r="M1069" s="220"/>
    </row>
    <row r="1070" spans="1:13" ht="15.75" customHeight="1">
      <c r="A1070" s="219"/>
      <c r="B1070" s="220"/>
      <c r="C1070" s="220"/>
      <c r="D1070" s="220"/>
      <c r="E1070" s="220"/>
      <c r="F1070" s="220"/>
      <c r="G1070" s="220"/>
      <c r="H1070" s="220"/>
      <c r="I1070" s="220"/>
      <c r="J1070" s="220"/>
      <c r="K1070" s="1023"/>
      <c r="L1070" s="220"/>
      <c r="M1070" s="220"/>
    </row>
    <row r="1071" spans="1:13" ht="15.75" customHeight="1">
      <c r="A1071" s="219"/>
      <c r="B1071" s="220"/>
      <c r="C1071" s="220"/>
      <c r="D1071" s="220"/>
      <c r="E1071" s="220"/>
      <c r="F1071" s="220"/>
      <c r="G1071" s="220"/>
      <c r="H1071" s="220"/>
      <c r="I1071" s="220"/>
      <c r="J1071" s="220"/>
      <c r="K1071" s="1023"/>
      <c r="L1071" s="220"/>
      <c r="M1071" s="220"/>
    </row>
    <row r="1072" spans="1:13" ht="15.75" customHeight="1">
      <c r="A1072" s="219"/>
      <c r="B1072" s="220"/>
      <c r="C1072" s="220"/>
      <c r="D1072" s="220"/>
      <c r="E1072" s="220"/>
      <c r="F1072" s="220"/>
      <c r="G1072" s="220"/>
      <c r="H1072" s="220"/>
      <c r="I1072" s="220"/>
      <c r="J1072" s="220"/>
      <c r="K1072" s="1023"/>
      <c r="L1072" s="220"/>
      <c r="M1072" s="220"/>
    </row>
    <row r="1073" spans="1:13" ht="15.75" customHeight="1">
      <c r="A1073" s="219"/>
      <c r="B1073" s="220"/>
      <c r="C1073" s="220"/>
      <c r="D1073" s="220"/>
      <c r="E1073" s="220"/>
      <c r="F1073" s="220"/>
      <c r="G1073" s="220"/>
      <c r="H1073" s="220"/>
      <c r="I1073" s="220"/>
      <c r="J1073" s="220"/>
      <c r="K1073" s="1023"/>
      <c r="L1073" s="220"/>
      <c r="M1073" s="220"/>
    </row>
    <row r="1074" spans="1:13" ht="15.75" customHeight="1">
      <c r="A1074" s="219"/>
      <c r="B1074" s="220"/>
      <c r="C1074" s="220"/>
      <c r="D1074" s="220"/>
      <c r="E1074" s="220"/>
      <c r="F1074" s="220"/>
      <c r="G1074" s="220"/>
      <c r="H1074" s="220"/>
      <c r="I1074" s="220"/>
      <c r="J1074" s="220"/>
      <c r="K1074" s="1023"/>
      <c r="L1074" s="220"/>
      <c r="M1074" s="220"/>
    </row>
    <row r="1075" spans="1:13" ht="15.75" customHeight="1">
      <c r="A1075" s="219"/>
      <c r="B1075" s="220"/>
      <c r="C1075" s="220"/>
      <c r="D1075" s="220"/>
      <c r="E1075" s="220"/>
      <c r="F1075" s="220"/>
      <c r="G1075" s="220"/>
      <c r="H1075" s="220"/>
      <c r="I1075" s="220"/>
      <c r="J1075" s="220"/>
      <c r="K1075" s="1023"/>
      <c r="L1075" s="220"/>
      <c r="M1075" s="220"/>
    </row>
    <row r="1076" spans="1:13" ht="15.75" customHeight="1">
      <c r="A1076" s="219"/>
      <c r="B1076" s="220"/>
      <c r="C1076" s="220"/>
      <c r="D1076" s="220"/>
      <c r="E1076" s="220"/>
      <c r="F1076" s="220"/>
      <c r="G1076" s="220"/>
      <c r="H1076" s="220"/>
      <c r="I1076" s="220"/>
      <c r="J1076" s="220"/>
      <c r="K1076" s="1023"/>
      <c r="L1076" s="220"/>
      <c r="M1076" s="220"/>
    </row>
    <row r="1077" spans="1:13" ht="15.75" customHeight="1">
      <c r="A1077" s="219"/>
      <c r="B1077" s="220"/>
      <c r="C1077" s="220"/>
      <c r="D1077" s="220"/>
      <c r="E1077" s="220"/>
      <c r="F1077" s="220"/>
      <c r="G1077" s="220"/>
      <c r="H1077" s="220"/>
      <c r="I1077" s="220"/>
      <c r="J1077" s="220"/>
      <c r="K1077" s="1023"/>
      <c r="L1077" s="220"/>
      <c r="M1077" s="220"/>
    </row>
    <row r="1078" spans="1:13" ht="15.75" customHeight="1">
      <c r="A1078" s="219"/>
      <c r="B1078" s="220"/>
      <c r="C1078" s="220"/>
      <c r="D1078" s="220"/>
      <c r="E1078" s="220"/>
      <c r="F1078" s="220"/>
      <c r="G1078" s="220"/>
      <c r="H1078" s="220"/>
      <c r="I1078" s="220"/>
      <c r="J1078" s="220"/>
      <c r="K1078" s="1023"/>
      <c r="L1078" s="220"/>
      <c r="M1078" s="220"/>
    </row>
    <row r="1079" spans="1:13" ht="15.75" customHeight="1">
      <c r="A1079" s="219"/>
      <c r="B1079" s="220"/>
      <c r="C1079" s="220"/>
      <c r="D1079" s="220"/>
      <c r="E1079" s="220"/>
      <c r="F1079" s="220"/>
      <c r="G1079" s="220"/>
      <c r="H1079" s="220"/>
      <c r="I1079" s="220"/>
      <c r="J1079" s="220"/>
      <c r="K1079" s="1023"/>
      <c r="L1079" s="220"/>
      <c r="M1079" s="220"/>
    </row>
    <row r="1080" spans="1:13" ht="15.75" customHeight="1">
      <c r="A1080" s="219"/>
      <c r="B1080" s="220"/>
      <c r="C1080" s="220"/>
      <c r="D1080" s="220"/>
      <c r="E1080" s="220"/>
      <c r="F1080" s="220"/>
      <c r="G1080" s="220"/>
      <c r="H1080" s="220"/>
      <c r="I1080" s="220"/>
      <c r="J1080" s="220"/>
      <c r="K1080" s="1023"/>
      <c r="L1080" s="220"/>
      <c r="M1080" s="220"/>
    </row>
    <row r="1081" spans="1:13" ht="15.75" customHeight="1">
      <c r="A1081" s="219"/>
      <c r="B1081" s="220"/>
      <c r="C1081" s="220"/>
      <c r="D1081" s="220"/>
      <c r="E1081" s="220"/>
      <c r="F1081" s="220"/>
      <c r="G1081" s="220"/>
      <c r="H1081" s="220"/>
      <c r="I1081" s="220"/>
      <c r="J1081" s="220"/>
      <c r="K1081" s="1023"/>
      <c r="L1081" s="220"/>
      <c r="M1081" s="220"/>
    </row>
    <row r="1082" spans="1:13" ht="15.75" customHeight="1">
      <c r="A1082" s="219"/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1023"/>
      <c r="L1082" s="220"/>
      <c r="M1082" s="220"/>
    </row>
    <row r="1083" spans="1:13" ht="15.75" customHeight="1">
      <c r="A1083" s="219"/>
      <c r="B1083" s="220"/>
      <c r="C1083" s="220"/>
      <c r="D1083" s="220"/>
      <c r="E1083" s="220"/>
      <c r="F1083" s="220"/>
      <c r="G1083" s="220"/>
      <c r="H1083" s="220"/>
      <c r="I1083" s="220"/>
      <c r="J1083" s="220"/>
      <c r="K1083" s="1023"/>
      <c r="L1083" s="220"/>
      <c r="M1083" s="220"/>
    </row>
    <row r="1084" spans="1:13" ht="15.75" customHeight="1">
      <c r="A1084" s="219"/>
      <c r="B1084" s="220"/>
      <c r="C1084" s="220"/>
      <c r="D1084" s="220"/>
      <c r="E1084" s="220"/>
      <c r="F1084" s="220"/>
      <c r="G1084" s="220"/>
      <c r="H1084" s="220"/>
      <c r="I1084" s="220"/>
      <c r="J1084" s="220"/>
      <c r="K1084" s="1023"/>
      <c r="L1084" s="220"/>
      <c r="M1084" s="220"/>
    </row>
    <row r="1085" spans="1:13" ht="15.75" customHeight="1">
      <c r="A1085" s="219"/>
      <c r="B1085" s="220"/>
      <c r="C1085" s="220"/>
      <c r="D1085" s="220"/>
      <c r="E1085" s="220"/>
      <c r="F1085" s="220"/>
      <c r="G1085" s="220"/>
      <c r="H1085" s="220"/>
      <c r="I1085" s="220"/>
      <c r="J1085" s="220"/>
      <c r="K1085" s="1023"/>
      <c r="L1085" s="220"/>
      <c r="M1085" s="220"/>
    </row>
    <row r="1086" spans="1:13" ht="15.75" customHeight="1">
      <c r="A1086" s="219"/>
      <c r="B1086" s="220"/>
      <c r="C1086" s="220"/>
      <c r="D1086" s="220"/>
      <c r="E1086" s="220"/>
      <c r="F1086" s="220"/>
      <c r="G1086" s="220"/>
      <c r="H1086" s="220"/>
      <c r="I1086" s="220"/>
      <c r="J1086" s="220"/>
      <c r="K1086" s="1023"/>
      <c r="L1086" s="220"/>
      <c r="M1086" s="220"/>
    </row>
    <row r="1087" spans="1:13" ht="15.75" customHeight="1">
      <c r="A1087" s="219"/>
      <c r="B1087" s="220"/>
      <c r="C1087" s="220"/>
      <c r="D1087" s="220"/>
      <c r="E1087" s="220"/>
      <c r="F1087" s="220"/>
      <c r="G1087" s="220"/>
      <c r="H1087" s="220"/>
      <c r="I1087" s="220"/>
      <c r="J1087" s="220"/>
      <c r="K1087" s="1023"/>
      <c r="L1087" s="220"/>
      <c r="M1087" s="220"/>
    </row>
    <row r="1088" spans="1:13" ht="15.75" customHeight="1">
      <c r="A1088" s="219"/>
      <c r="B1088" s="220"/>
      <c r="C1088" s="220"/>
      <c r="D1088" s="220"/>
      <c r="E1088" s="220"/>
      <c r="F1088" s="220"/>
      <c r="G1088" s="220"/>
      <c r="H1088" s="220"/>
      <c r="I1088" s="220"/>
      <c r="J1088" s="220"/>
      <c r="K1088" s="1023"/>
      <c r="L1088" s="220"/>
      <c r="M1088" s="220"/>
    </row>
    <row r="1089" spans="1:13" ht="15.75" customHeight="1">
      <c r="A1089" s="219"/>
      <c r="B1089" s="220"/>
      <c r="C1089" s="220"/>
      <c r="D1089" s="220"/>
      <c r="E1089" s="220"/>
      <c r="F1089" s="220"/>
      <c r="G1089" s="220"/>
      <c r="H1089" s="220"/>
      <c r="I1089" s="220"/>
      <c r="J1089" s="220"/>
      <c r="K1089" s="1023"/>
      <c r="L1089" s="220"/>
      <c r="M1089" s="220"/>
    </row>
    <row r="1090" spans="1:13" ht="15.75" customHeight="1">
      <c r="A1090" s="219"/>
      <c r="B1090" s="220"/>
      <c r="C1090" s="220"/>
      <c r="D1090" s="220"/>
      <c r="E1090" s="220"/>
      <c r="F1090" s="220"/>
      <c r="G1090" s="220"/>
      <c r="H1090" s="220"/>
      <c r="I1090" s="220"/>
      <c r="J1090" s="220"/>
      <c r="K1090" s="1023"/>
      <c r="L1090" s="220"/>
      <c r="M1090" s="220"/>
    </row>
    <row r="1091" spans="1:13" ht="15.75" customHeight="1">
      <c r="A1091" s="219"/>
      <c r="B1091" s="220"/>
      <c r="C1091" s="220"/>
      <c r="D1091" s="220"/>
      <c r="E1091" s="220"/>
      <c r="F1091" s="220"/>
      <c r="G1091" s="220"/>
      <c r="H1091" s="220"/>
      <c r="I1091" s="220"/>
      <c r="J1091" s="220"/>
      <c r="K1091" s="1023"/>
      <c r="L1091" s="220"/>
      <c r="M1091" s="220"/>
    </row>
    <row r="1092" spans="1:13" ht="15.75" customHeight="1">
      <c r="A1092" s="219"/>
      <c r="B1092" s="220"/>
      <c r="C1092" s="220"/>
      <c r="D1092" s="220"/>
      <c r="E1092" s="220"/>
      <c r="F1092" s="220"/>
      <c r="G1092" s="220"/>
      <c r="H1092" s="220"/>
      <c r="I1092" s="220"/>
      <c r="J1092" s="220"/>
      <c r="K1092" s="1023"/>
      <c r="L1092" s="220"/>
      <c r="M1092" s="220"/>
    </row>
    <row r="1093" spans="1:13" ht="15.75" customHeight="1">
      <c r="A1093" s="219"/>
      <c r="B1093" s="220"/>
      <c r="C1093" s="220"/>
      <c r="D1093" s="220"/>
      <c r="E1093" s="220"/>
      <c r="F1093" s="220"/>
      <c r="G1093" s="220"/>
      <c r="H1093" s="220"/>
      <c r="I1093" s="220"/>
      <c r="J1093" s="220"/>
      <c r="K1093" s="1023"/>
      <c r="L1093" s="220"/>
      <c r="M1093" s="220"/>
    </row>
    <row r="1094" spans="1:13" ht="15.75" customHeight="1">
      <c r="A1094" s="219"/>
      <c r="B1094" s="220"/>
      <c r="C1094" s="220"/>
      <c r="D1094" s="220"/>
      <c r="E1094" s="220"/>
      <c r="F1094" s="220"/>
      <c r="G1094" s="220"/>
      <c r="H1094" s="220"/>
      <c r="I1094" s="220"/>
      <c r="J1094" s="220"/>
      <c r="K1094" s="1023"/>
      <c r="L1094" s="220"/>
      <c r="M1094" s="220"/>
    </row>
    <row r="1095" spans="1:13" ht="15.75" customHeight="1">
      <c r="A1095" s="219"/>
      <c r="B1095" s="220"/>
      <c r="C1095" s="220"/>
      <c r="D1095" s="220"/>
      <c r="E1095" s="220"/>
      <c r="F1095" s="220"/>
      <c r="G1095" s="220"/>
      <c r="H1095" s="220"/>
      <c r="I1095" s="220"/>
      <c r="J1095" s="220"/>
      <c r="K1095" s="1023"/>
      <c r="L1095" s="220"/>
      <c r="M1095" s="220"/>
    </row>
    <row r="1096" spans="1:13" ht="15.75" customHeight="1">
      <c r="A1096" s="219"/>
      <c r="B1096" s="220"/>
      <c r="C1096" s="220"/>
      <c r="D1096" s="220"/>
      <c r="E1096" s="220"/>
      <c r="F1096" s="220"/>
      <c r="G1096" s="220"/>
      <c r="H1096" s="220"/>
      <c r="I1096" s="220"/>
      <c r="J1096" s="220"/>
      <c r="K1096" s="1023"/>
      <c r="L1096" s="220"/>
      <c r="M1096" s="220"/>
    </row>
    <row r="1097" spans="1:13" ht="15.75" customHeight="1">
      <c r="A1097" s="219"/>
      <c r="B1097" s="220"/>
      <c r="C1097" s="220"/>
      <c r="D1097" s="220"/>
      <c r="E1097" s="220"/>
      <c r="F1097" s="220"/>
      <c r="G1097" s="220"/>
      <c r="H1097" s="220"/>
      <c r="I1097" s="220"/>
      <c r="J1097" s="220"/>
      <c r="K1097" s="1023"/>
      <c r="L1097" s="220"/>
      <c r="M1097" s="220"/>
    </row>
    <row r="1098" spans="1:13" ht="15.75" customHeight="1">
      <c r="A1098" s="219"/>
      <c r="B1098" s="220"/>
      <c r="C1098" s="220"/>
      <c r="D1098" s="220"/>
      <c r="E1098" s="220"/>
      <c r="F1098" s="220"/>
      <c r="G1098" s="220"/>
      <c r="H1098" s="220"/>
      <c r="I1098" s="220"/>
      <c r="J1098" s="220"/>
      <c r="K1098" s="1023"/>
      <c r="L1098" s="220"/>
      <c r="M1098" s="220"/>
    </row>
    <row r="1099" spans="1:13" ht="15.75" customHeight="1">
      <c r="A1099" s="219"/>
      <c r="B1099" s="220"/>
      <c r="C1099" s="220"/>
      <c r="D1099" s="220"/>
      <c r="E1099" s="220"/>
      <c r="F1099" s="220"/>
      <c r="G1099" s="220"/>
      <c r="H1099" s="220"/>
      <c r="I1099" s="220"/>
      <c r="J1099" s="220"/>
      <c r="K1099" s="1023"/>
      <c r="L1099" s="220"/>
      <c r="M1099" s="220"/>
    </row>
    <row r="1100" spans="1:13" ht="15.75" customHeight="1">
      <c r="A1100" s="219"/>
      <c r="B1100" s="220"/>
      <c r="C1100" s="220"/>
      <c r="D1100" s="220"/>
      <c r="E1100" s="220"/>
      <c r="F1100" s="220"/>
      <c r="G1100" s="220"/>
      <c r="H1100" s="220"/>
      <c r="I1100" s="220"/>
      <c r="J1100" s="220"/>
      <c r="K1100" s="1023"/>
      <c r="L1100" s="220"/>
      <c r="M1100" s="220"/>
    </row>
    <row r="1101" spans="1:13" ht="15.75" customHeight="1">
      <c r="A1101" s="219"/>
      <c r="B1101" s="220"/>
      <c r="C1101" s="220"/>
      <c r="D1101" s="220"/>
      <c r="E1101" s="220"/>
      <c r="F1101" s="220"/>
      <c r="G1101" s="220"/>
      <c r="H1101" s="220"/>
      <c r="I1101" s="220"/>
      <c r="J1101" s="220"/>
      <c r="K1101" s="1023"/>
      <c r="L1101" s="220"/>
      <c r="M1101" s="220"/>
    </row>
    <row r="1102" spans="1:13" ht="15.75" customHeight="1">
      <c r="A1102" s="219"/>
      <c r="B1102" s="220"/>
      <c r="C1102" s="220"/>
      <c r="D1102" s="220"/>
      <c r="E1102" s="220"/>
      <c r="F1102" s="220"/>
      <c r="G1102" s="220"/>
      <c r="H1102" s="220"/>
      <c r="I1102" s="220"/>
      <c r="J1102" s="220"/>
      <c r="K1102" s="1023"/>
      <c r="L1102" s="220"/>
      <c r="M1102" s="220"/>
    </row>
    <row r="1103" spans="1:13" ht="15.75" customHeight="1">
      <c r="A1103" s="219"/>
      <c r="B1103" s="220"/>
      <c r="C1103" s="220"/>
      <c r="D1103" s="220"/>
      <c r="E1103" s="220"/>
      <c r="F1103" s="220"/>
      <c r="G1103" s="220"/>
      <c r="H1103" s="220"/>
      <c r="I1103" s="220"/>
      <c r="J1103" s="220"/>
      <c r="K1103" s="1023"/>
      <c r="L1103" s="220"/>
      <c r="M1103" s="220"/>
    </row>
    <row r="1104" spans="1:13" ht="15.75" customHeight="1">
      <c r="A1104" s="219"/>
      <c r="B1104" s="220"/>
      <c r="C1104" s="220"/>
      <c r="D1104" s="220"/>
      <c r="E1104" s="220"/>
      <c r="F1104" s="220"/>
      <c r="G1104" s="220"/>
      <c r="H1104" s="220"/>
      <c r="I1104" s="220"/>
      <c r="J1104" s="220"/>
      <c r="K1104" s="1023"/>
      <c r="L1104" s="220"/>
      <c r="M1104" s="220"/>
    </row>
    <row r="1105" spans="1:13" ht="15.75" customHeight="1">
      <c r="A1105" s="219"/>
      <c r="B1105" s="220"/>
      <c r="C1105" s="220"/>
      <c r="D1105" s="220"/>
      <c r="E1105" s="220"/>
      <c r="F1105" s="220"/>
      <c r="G1105" s="220"/>
      <c r="H1105" s="220"/>
      <c r="I1105" s="220"/>
      <c r="J1105" s="220"/>
      <c r="K1105" s="1023"/>
      <c r="L1105" s="220"/>
      <c r="M1105" s="220"/>
    </row>
    <row r="1106" spans="1:13" ht="15.75" customHeight="1">
      <c r="A1106" s="219"/>
      <c r="B1106" s="220"/>
      <c r="C1106" s="220"/>
      <c r="D1106" s="220"/>
      <c r="E1106" s="220"/>
      <c r="F1106" s="220"/>
      <c r="G1106" s="220"/>
      <c r="H1106" s="220"/>
      <c r="I1106" s="220"/>
      <c r="J1106" s="220"/>
      <c r="K1106" s="1023"/>
      <c r="L1106" s="220"/>
      <c r="M1106" s="220"/>
    </row>
    <row r="1107" spans="1:13" ht="15.75" customHeight="1">
      <c r="A1107" s="219"/>
      <c r="B1107" s="220"/>
      <c r="C1107" s="220"/>
      <c r="D1107" s="220"/>
      <c r="E1107" s="220"/>
      <c r="F1107" s="220"/>
      <c r="G1107" s="220"/>
      <c r="H1107" s="220"/>
      <c r="I1107" s="220"/>
      <c r="J1107" s="220"/>
      <c r="K1107" s="1023"/>
      <c r="L1107" s="220"/>
      <c r="M1107" s="220"/>
    </row>
    <row r="1108" spans="1:13" ht="15.75" customHeight="1">
      <c r="A1108" s="219"/>
      <c r="B1108" s="220"/>
      <c r="C1108" s="220"/>
      <c r="D1108" s="220"/>
      <c r="E1108" s="220"/>
      <c r="F1108" s="220"/>
      <c r="G1108" s="220"/>
      <c r="H1108" s="220"/>
      <c r="I1108" s="220"/>
      <c r="J1108" s="220"/>
      <c r="K1108" s="1023"/>
      <c r="L1108" s="220"/>
      <c r="M1108" s="220"/>
    </row>
    <row r="1109" spans="1:13" ht="15.75" customHeight="1">
      <c r="A1109" s="219"/>
      <c r="B1109" s="220"/>
      <c r="C1109" s="220"/>
      <c r="D1109" s="220"/>
      <c r="E1109" s="220"/>
      <c r="F1109" s="220"/>
      <c r="G1109" s="220"/>
      <c r="H1109" s="220"/>
      <c r="I1109" s="220"/>
      <c r="J1109" s="220"/>
      <c r="K1109" s="1023"/>
      <c r="L1109" s="220"/>
      <c r="M1109" s="220"/>
    </row>
    <row r="1110" spans="1:13" ht="15.75" customHeight="1">
      <c r="A1110" s="219"/>
      <c r="B1110" s="220"/>
      <c r="C1110" s="220"/>
      <c r="D1110" s="220"/>
      <c r="E1110" s="220"/>
      <c r="F1110" s="220"/>
      <c r="G1110" s="220"/>
      <c r="H1110" s="220"/>
      <c r="I1110" s="220"/>
      <c r="J1110" s="220"/>
      <c r="K1110" s="1023"/>
      <c r="L1110" s="220"/>
      <c r="M1110" s="220"/>
    </row>
    <row r="1111" spans="1:13" ht="15.75" customHeight="1">
      <c r="A1111" s="219"/>
      <c r="B1111" s="220"/>
      <c r="C1111" s="220"/>
      <c r="D1111" s="220"/>
      <c r="E1111" s="220"/>
      <c r="F1111" s="220"/>
      <c r="G1111" s="220"/>
      <c r="H1111" s="220"/>
      <c r="I1111" s="220"/>
      <c r="J1111" s="220"/>
      <c r="K1111" s="1023"/>
      <c r="L1111" s="220"/>
      <c r="M1111" s="220"/>
    </row>
    <row r="1112" spans="1:13" ht="15.75" customHeight="1">
      <c r="A1112" s="219"/>
      <c r="B1112" s="220"/>
      <c r="C1112" s="220"/>
      <c r="D1112" s="220"/>
      <c r="E1112" s="220"/>
      <c r="F1112" s="220"/>
      <c r="G1112" s="220"/>
      <c r="H1112" s="220"/>
      <c r="I1112" s="220"/>
      <c r="J1112" s="220"/>
      <c r="K1112" s="1023"/>
      <c r="L1112" s="220"/>
      <c r="M1112" s="220"/>
    </row>
    <row r="1113" spans="1:13" ht="15.75" customHeight="1">
      <c r="A1113" s="219"/>
      <c r="B1113" s="220"/>
      <c r="C1113" s="220"/>
      <c r="D1113" s="220"/>
      <c r="E1113" s="220"/>
      <c r="F1113" s="220"/>
      <c r="G1113" s="220"/>
      <c r="H1113" s="220"/>
      <c r="I1113" s="220"/>
      <c r="J1113" s="220"/>
      <c r="K1113" s="1023"/>
      <c r="L1113" s="220"/>
      <c r="M1113" s="220"/>
    </row>
    <row r="1114" spans="1:13" ht="15.75" customHeight="1">
      <c r="A1114" s="219"/>
      <c r="B1114" s="220"/>
      <c r="C1114" s="220"/>
      <c r="D1114" s="220"/>
      <c r="E1114" s="220"/>
      <c r="F1114" s="220"/>
      <c r="G1114" s="220"/>
      <c r="H1114" s="220"/>
      <c r="I1114" s="220"/>
      <c r="J1114" s="220"/>
      <c r="K1114" s="1023"/>
      <c r="L1114" s="220"/>
      <c r="M1114" s="220"/>
    </row>
    <row r="1115" spans="1:13" ht="15.75" customHeight="1">
      <c r="A1115" s="219"/>
      <c r="B1115" s="220"/>
      <c r="C1115" s="220"/>
      <c r="D1115" s="220"/>
      <c r="E1115" s="220"/>
      <c r="F1115" s="220"/>
      <c r="G1115" s="220"/>
      <c r="H1115" s="220"/>
      <c r="I1115" s="220"/>
      <c r="J1115" s="220"/>
      <c r="K1115" s="1023"/>
      <c r="L1115" s="220"/>
      <c r="M1115" s="220"/>
    </row>
    <row r="1116" spans="1:13" ht="15.75" customHeight="1">
      <c r="A1116" s="219"/>
      <c r="B1116" s="220"/>
      <c r="C1116" s="220"/>
      <c r="D1116" s="220"/>
      <c r="E1116" s="220"/>
      <c r="F1116" s="220"/>
      <c r="G1116" s="220"/>
      <c r="H1116" s="220"/>
      <c r="I1116" s="220"/>
      <c r="J1116" s="220"/>
      <c r="K1116" s="1023"/>
      <c r="L1116" s="220"/>
      <c r="M1116" s="220"/>
    </row>
    <row r="1117" spans="1:13" ht="15.75" customHeight="1">
      <c r="A1117" s="219"/>
      <c r="B1117" s="220"/>
      <c r="C1117" s="220"/>
      <c r="D1117" s="220"/>
      <c r="E1117" s="220"/>
      <c r="F1117" s="220"/>
      <c r="G1117" s="220"/>
      <c r="H1117" s="220"/>
      <c r="I1117" s="220"/>
      <c r="J1117" s="220"/>
      <c r="K1117" s="1023"/>
      <c r="L1117" s="220"/>
      <c r="M1117" s="220"/>
    </row>
    <row r="1118" spans="1:13" ht="15.75" customHeight="1">
      <c r="A1118" s="219"/>
      <c r="B1118" s="220"/>
      <c r="C1118" s="220"/>
      <c r="D1118" s="220"/>
      <c r="E1118" s="220"/>
      <c r="F1118" s="220"/>
      <c r="G1118" s="220"/>
      <c r="H1118" s="220"/>
      <c r="I1118" s="220"/>
      <c r="J1118" s="220"/>
      <c r="K1118" s="1023"/>
      <c r="L1118" s="220"/>
      <c r="M1118" s="220"/>
    </row>
    <row r="1119" spans="1:13" ht="15.75" customHeight="1">
      <c r="A1119" s="219"/>
      <c r="B1119" s="220"/>
      <c r="C1119" s="220"/>
      <c r="D1119" s="220"/>
      <c r="E1119" s="220"/>
      <c r="F1119" s="220"/>
      <c r="G1119" s="220"/>
      <c r="H1119" s="220"/>
      <c r="I1119" s="220"/>
      <c r="J1119" s="220"/>
      <c r="K1119" s="1023"/>
      <c r="L1119" s="220"/>
      <c r="M1119" s="220"/>
    </row>
    <row r="1120" spans="1:13" ht="15.75" customHeight="1">
      <c r="A1120" s="219"/>
      <c r="B1120" s="220"/>
      <c r="C1120" s="220"/>
      <c r="D1120" s="220"/>
      <c r="E1120" s="220"/>
      <c r="F1120" s="220"/>
      <c r="G1120" s="220"/>
      <c r="H1120" s="220"/>
      <c r="I1120" s="220"/>
      <c r="J1120" s="220"/>
      <c r="K1120" s="1023"/>
      <c r="L1120" s="220"/>
      <c r="M1120" s="220"/>
    </row>
    <row r="1121" spans="1:13" ht="15.75" customHeight="1">
      <c r="A1121" s="219"/>
      <c r="B1121" s="220"/>
      <c r="C1121" s="220"/>
      <c r="D1121" s="220"/>
      <c r="E1121" s="220"/>
      <c r="F1121" s="220"/>
      <c r="G1121" s="220"/>
      <c r="H1121" s="220"/>
      <c r="I1121" s="220"/>
      <c r="J1121" s="220"/>
      <c r="K1121" s="1023"/>
      <c r="L1121" s="220"/>
      <c r="M1121" s="220"/>
    </row>
    <row r="1122" spans="1:13" ht="15.75" customHeight="1">
      <c r="A1122" s="219"/>
      <c r="B1122" s="220"/>
      <c r="C1122" s="220"/>
      <c r="D1122" s="220"/>
      <c r="E1122" s="220"/>
      <c r="F1122" s="220"/>
      <c r="G1122" s="220"/>
      <c r="H1122" s="220"/>
      <c r="I1122" s="220"/>
      <c r="J1122" s="220"/>
      <c r="K1122" s="1023"/>
      <c r="L1122" s="220"/>
      <c r="M1122" s="220"/>
    </row>
    <row r="1123" spans="1:13" ht="15.75" customHeight="1">
      <c r="A1123" s="219"/>
      <c r="B1123" s="220"/>
      <c r="C1123" s="220"/>
      <c r="D1123" s="220"/>
      <c r="E1123" s="220"/>
      <c r="F1123" s="220"/>
      <c r="G1123" s="220"/>
      <c r="H1123" s="220"/>
      <c r="I1123" s="220"/>
      <c r="J1123" s="220"/>
      <c r="K1123" s="1023"/>
      <c r="L1123" s="220"/>
      <c r="M1123" s="220"/>
    </row>
    <row r="1124" spans="1:13" ht="15.75" customHeight="1">
      <c r="A1124" s="219"/>
      <c r="B1124" s="220"/>
      <c r="C1124" s="220"/>
      <c r="D1124" s="220"/>
      <c r="E1124" s="220"/>
      <c r="F1124" s="220"/>
      <c r="G1124" s="220"/>
      <c r="H1124" s="220"/>
      <c r="I1124" s="220"/>
      <c r="J1124" s="220"/>
      <c r="K1124" s="1023"/>
      <c r="L1124" s="220"/>
      <c r="M1124" s="220"/>
    </row>
    <row r="1125" spans="1:13" ht="15.75" customHeight="1">
      <c r="A1125" s="219"/>
      <c r="B1125" s="220"/>
      <c r="C1125" s="220"/>
      <c r="D1125" s="220"/>
      <c r="E1125" s="220"/>
      <c r="F1125" s="220"/>
      <c r="G1125" s="220"/>
      <c r="H1125" s="220"/>
      <c r="I1125" s="220"/>
      <c r="J1125" s="220"/>
      <c r="K1125" s="1023"/>
      <c r="L1125" s="220"/>
      <c r="M1125" s="220"/>
    </row>
    <row r="1126" spans="1:13" ht="15.75" customHeight="1">
      <c r="A1126" s="219"/>
      <c r="B1126" s="220"/>
      <c r="C1126" s="220"/>
      <c r="D1126" s="220"/>
      <c r="E1126" s="220"/>
      <c r="F1126" s="220"/>
      <c r="G1126" s="220"/>
      <c r="H1126" s="220"/>
      <c r="I1126" s="220"/>
      <c r="J1126" s="220"/>
      <c r="K1126" s="1023"/>
      <c r="L1126" s="220"/>
      <c r="M1126" s="220"/>
    </row>
    <row r="1127" spans="1:13" ht="15.75" customHeight="1">
      <c r="A1127" s="219"/>
      <c r="B1127" s="220"/>
      <c r="C1127" s="220"/>
      <c r="D1127" s="220"/>
      <c r="E1127" s="220"/>
      <c r="F1127" s="220"/>
      <c r="G1127" s="220"/>
      <c r="H1127" s="220"/>
      <c r="I1127" s="220"/>
      <c r="J1127" s="220"/>
      <c r="K1127" s="1023"/>
      <c r="L1127" s="220"/>
      <c r="M1127" s="220"/>
    </row>
    <row r="1128" spans="1:13" ht="15.75" customHeight="1">
      <c r="A1128" s="219"/>
      <c r="B1128" s="220"/>
      <c r="C1128" s="220"/>
      <c r="D1128" s="220"/>
      <c r="E1128" s="220"/>
      <c r="F1128" s="220"/>
      <c r="G1128" s="220"/>
      <c r="H1128" s="220"/>
      <c r="I1128" s="220"/>
      <c r="J1128" s="220"/>
      <c r="K1128" s="1023"/>
      <c r="L1128" s="220"/>
      <c r="M1128" s="220"/>
    </row>
    <row r="1129" spans="1:13" ht="15.75" customHeight="1">
      <c r="A1129" s="219"/>
      <c r="B1129" s="220"/>
      <c r="C1129" s="220"/>
      <c r="D1129" s="220"/>
      <c r="E1129" s="220"/>
      <c r="F1129" s="220"/>
      <c r="G1129" s="220"/>
      <c r="H1129" s="220"/>
      <c r="I1129" s="220"/>
      <c r="J1129" s="220"/>
      <c r="K1129" s="1023"/>
      <c r="L1129" s="220"/>
      <c r="M1129" s="220"/>
    </row>
    <row r="1130" spans="1:13" ht="15.75" customHeight="1">
      <c r="A1130" s="219"/>
      <c r="B1130" s="220"/>
      <c r="C1130" s="220"/>
      <c r="D1130" s="220"/>
      <c r="E1130" s="220"/>
      <c r="F1130" s="220"/>
      <c r="G1130" s="220"/>
      <c r="H1130" s="220"/>
      <c r="I1130" s="220"/>
      <c r="J1130" s="220"/>
      <c r="K1130" s="1023"/>
      <c r="L1130" s="220"/>
      <c r="M1130" s="220"/>
    </row>
    <row r="1131" spans="1:13" ht="15.75" customHeight="1">
      <c r="A1131" s="219"/>
      <c r="B1131" s="220"/>
      <c r="C1131" s="220"/>
      <c r="D1131" s="220"/>
      <c r="E1131" s="220"/>
      <c r="F1131" s="220"/>
      <c r="G1131" s="220"/>
      <c r="H1131" s="220"/>
      <c r="I1131" s="220"/>
      <c r="J1131" s="220"/>
      <c r="K1131" s="1023"/>
      <c r="L1131" s="220"/>
      <c r="M1131" s="220"/>
    </row>
    <row r="1132" spans="1:13" ht="15.75" customHeight="1">
      <c r="A1132" s="219"/>
      <c r="B1132" s="220"/>
      <c r="C1132" s="220"/>
      <c r="D1132" s="220"/>
      <c r="E1132" s="220"/>
      <c r="F1132" s="220"/>
      <c r="G1132" s="220"/>
      <c r="H1132" s="220"/>
      <c r="I1132" s="220"/>
      <c r="J1132" s="220"/>
      <c r="K1132" s="1023"/>
      <c r="L1132" s="220"/>
      <c r="M1132" s="220"/>
    </row>
    <row r="1133" spans="1:13" ht="15.75" customHeight="1">
      <c r="A1133" s="219"/>
      <c r="B1133" s="220"/>
      <c r="C1133" s="220"/>
      <c r="D1133" s="220"/>
      <c r="E1133" s="220"/>
      <c r="F1133" s="220"/>
      <c r="G1133" s="220"/>
      <c r="H1133" s="220"/>
      <c r="I1133" s="220"/>
      <c r="J1133" s="220"/>
      <c r="K1133" s="1023"/>
      <c r="L1133" s="220"/>
      <c r="M1133" s="220"/>
    </row>
    <row r="1134" spans="1:13" ht="15.75" customHeight="1">
      <c r="A1134" s="219"/>
      <c r="B1134" s="220"/>
      <c r="C1134" s="220"/>
      <c r="D1134" s="220"/>
      <c r="E1134" s="220"/>
      <c r="F1134" s="220"/>
      <c r="G1134" s="220"/>
      <c r="H1134" s="220"/>
      <c r="I1134" s="220"/>
      <c r="J1134" s="220"/>
      <c r="K1134" s="1023"/>
      <c r="L1134" s="220"/>
      <c r="M1134" s="220"/>
    </row>
    <row r="1135" spans="1:13" ht="15.75" customHeight="1">
      <c r="A1135" s="219"/>
      <c r="B1135" s="220"/>
      <c r="C1135" s="220"/>
      <c r="D1135" s="220"/>
      <c r="E1135" s="220"/>
      <c r="F1135" s="220"/>
      <c r="G1135" s="220"/>
      <c r="H1135" s="220"/>
      <c r="I1135" s="220"/>
      <c r="J1135" s="220"/>
      <c r="K1135" s="1023"/>
      <c r="L1135" s="220"/>
      <c r="M1135" s="220"/>
    </row>
    <row r="1136" spans="1:13" ht="15.75" customHeight="1">
      <c r="A1136" s="219"/>
      <c r="B1136" s="220"/>
      <c r="C1136" s="220"/>
      <c r="D1136" s="220"/>
      <c r="E1136" s="220"/>
      <c r="F1136" s="220"/>
      <c r="G1136" s="220"/>
      <c r="H1136" s="220"/>
      <c r="I1136" s="220"/>
      <c r="J1136" s="220"/>
      <c r="K1136" s="1023"/>
      <c r="L1136" s="220"/>
      <c r="M1136" s="220"/>
    </row>
    <row r="1137" spans="1:13" ht="15.75" customHeight="1">
      <c r="A1137" s="219"/>
      <c r="B1137" s="220"/>
      <c r="C1137" s="220"/>
      <c r="D1137" s="220"/>
      <c r="E1137" s="220"/>
      <c r="F1137" s="220"/>
      <c r="G1137" s="220"/>
      <c r="H1137" s="220"/>
      <c r="I1137" s="220"/>
      <c r="J1137" s="220"/>
      <c r="K1137" s="1023"/>
      <c r="L1137" s="220"/>
      <c r="M1137" s="220"/>
    </row>
    <row r="1138" spans="1:13" ht="15.75" customHeight="1">
      <c r="A1138" s="219"/>
      <c r="B1138" s="220"/>
      <c r="C1138" s="220"/>
      <c r="D1138" s="220"/>
      <c r="E1138" s="220"/>
      <c r="F1138" s="220"/>
      <c r="G1138" s="220"/>
      <c r="H1138" s="220"/>
      <c r="I1138" s="220"/>
      <c r="J1138" s="220"/>
      <c r="K1138" s="1023"/>
      <c r="L1138" s="220"/>
      <c r="M1138" s="220"/>
    </row>
    <row r="1139" spans="1:13" ht="15.75" customHeight="1">
      <c r="A1139" s="219"/>
      <c r="B1139" s="220"/>
      <c r="C1139" s="220"/>
      <c r="D1139" s="220"/>
      <c r="E1139" s="220"/>
      <c r="F1139" s="220"/>
      <c r="G1139" s="220"/>
      <c r="H1139" s="220"/>
      <c r="I1139" s="220"/>
      <c r="J1139" s="220"/>
      <c r="K1139" s="1023"/>
      <c r="L1139" s="220"/>
      <c r="M1139" s="220"/>
    </row>
    <row r="1140" spans="1:13" ht="15.75" customHeight="1">
      <c r="A1140" s="219"/>
      <c r="B1140" s="220"/>
      <c r="C1140" s="220"/>
      <c r="D1140" s="220"/>
      <c r="E1140" s="220"/>
      <c r="F1140" s="220"/>
      <c r="G1140" s="220"/>
      <c r="H1140" s="220"/>
      <c r="I1140" s="220"/>
      <c r="J1140" s="220"/>
      <c r="K1140" s="1023"/>
      <c r="L1140" s="220"/>
      <c r="M1140" s="220"/>
    </row>
    <row r="1141" spans="1:13" ht="15.75" customHeight="1">
      <c r="A1141" s="219"/>
      <c r="B1141" s="220"/>
      <c r="C1141" s="220"/>
      <c r="D1141" s="220"/>
      <c r="E1141" s="220"/>
      <c r="F1141" s="220"/>
      <c r="G1141" s="220"/>
      <c r="H1141" s="220"/>
      <c r="I1141" s="220"/>
      <c r="J1141" s="220"/>
      <c r="K1141" s="1023"/>
      <c r="L1141" s="220"/>
      <c r="M1141" s="220"/>
    </row>
    <row r="1142" spans="1:13" ht="15.75" customHeight="1">
      <c r="A1142" s="219"/>
      <c r="B1142" s="220"/>
      <c r="C1142" s="220"/>
      <c r="D1142" s="220"/>
      <c r="E1142" s="220"/>
      <c r="F1142" s="220"/>
      <c r="G1142" s="220"/>
      <c r="H1142" s="220"/>
      <c r="I1142" s="220"/>
      <c r="J1142" s="220"/>
      <c r="K1142" s="1023"/>
      <c r="L1142" s="220"/>
      <c r="M1142" s="220"/>
    </row>
    <row r="1143" spans="1:13" ht="15.75" customHeight="1">
      <c r="A1143" s="219"/>
      <c r="B1143" s="220"/>
      <c r="C1143" s="220"/>
      <c r="D1143" s="220"/>
      <c r="E1143" s="220"/>
      <c r="F1143" s="220"/>
      <c r="G1143" s="220"/>
      <c r="H1143" s="220"/>
      <c r="I1143" s="220"/>
      <c r="J1143" s="220"/>
      <c r="K1143" s="1023"/>
      <c r="L1143" s="220"/>
      <c r="M1143" s="220"/>
    </row>
    <row r="1144" spans="1:13" ht="15.75" customHeight="1">
      <c r="A1144" s="219"/>
      <c r="B1144" s="220"/>
      <c r="C1144" s="220"/>
      <c r="D1144" s="220"/>
      <c r="E1144" s="220"/>
      <c r="F1144" s="220"/>
      <c r="G1144" s="220"/>
      <c r="H1144" s="220"/>
      <c r="I1144" s="220"/>
      <c r="J1144" s="220"/>
      <c r="K1144" s="1023"/>
      <c r="L1144" s="220"/>
      <c r="M1144" s="220"/>
    </row>
    <row r="1145" spans="1:13" ht="15.75" customHeight="1">
      <c r="A1145" s="219"/>
      <c r="B1145" s="220"/>
      <c r="C1145" s="220"/>
      <c r="D1145" s="220"/>
      <c r="E1145" s="220"/>
      <c r="F1145" s="220"/>
      <c r="G1145" s="220"/>
      <c r="H1145" s="220"/>
      <c r="I1145" s="220"/>
      <c r="J1145" s="220"/>
      <c r="K1145" s="1023"/>
      <c r="L1145" s="220"/>
      <c r="M1145" s="220"/>
    </row>
    <row r="1146" spans="1:13" ht="15.75" customHeight="1">
      <c r="A1146" s="219"/>
      <c r="B1146" s="220"/>
      <c r="C1146" s="220"/>
      <c r="D1146" s="220"/>
      <c r="E1146" s="220"/>
      <c r="F1146" s="220"/>
      <c r="G1146" s="220"/>
      <c r="H1146" s="220"/>
      <c r="I1146" s="220"/>
      <c r="J1146" s="220"/>
      <c r="K1146" s="1023"/>
      <c r="L1146" s="220"/>
      <c r="M1146" s="220"/>
    </row>
    <row r="1147" spans="1:13" ht="15.75" customHeight="1">
      <c r="A1147" s="219"/>
      <c r="B1147" s="220"/>
      <c r="C1147" s="220"/>
      <c r="D1147" s="220"/>
      <c r="E1147" s="220"/>
      <c r="F1147" s="220"/>
      <c r="G1147" s="220"/>
      <c r="H1147" s="220"/>
      <c r="I1147" s="220"/>
      <c r="J1147" s="220"/>
      <c r="K1147" s="1023"/>
      <c r="L1147" s="220"/>
      <c r="M1147" s="220"/>
    </row>
    <row r="1148" spans="1:13" ht="15.75" customHeight="1">
      <c r="A1148" s="219"/>
      <c r="B1148" s="220"/>
      <c r="C1148" s="220"/>
      <c r="D1148" s="220"/>
      <c r="E1148" s="220"/>
      <c r="F1148" s="220"/>
      <c r="G1148" s="220"/>
      <c r="H1148" s="220"/>
      <c r="I1148" s="220"/>
      <c r="J1148" s="220"/>
      <c r="K1148" s="1023"/>
      <c r="L1148" s="220"/>
      <c r="M1148" s="220"/>
    </row>
    <row r="1149" spans="1:13" ht="15.75" customHeight="1">
      <c r="A1149" s="219"/>
      <c r="B1149" s="220"/>
      <c r="C1149" s="220"/>
      <c r="D1149" s="220"/>
      <c r="E1149" s="220"/>
      <c r="F1149" s="220"/>
      <c r="G1149" s="220"/>
      <c r="H1149" s="220"/>
      <c r="I1149" s="220"/>
      <c r="J1149" s="220"/>
      <c r="K1149" s="1023"/>
      <c r="L1149" s="220"/>
      <c r="M1149" s="220"/>
    </row>
    <row r="1150" spans="1:13" ht="15.75" customHeight="1">
      <c r="A1150" s="219"/>
      <c r="B1150" s="220"/>
      <c r="C1150" s="220"/>
      <c r="D1150" s="220"/>
      <c r="E1150" s="220"/>
      <c r="F1150" s="220"/>
      <c r="G1150" s="220"/>
      <c r="H1150" s="220"/>
      <c r="I1150" s="220"/>
      <c r="J1150" s="220"/>
      <c r="K1150" s="1023"/>
      <c r="L1150" s="220"/>
      <c r="M1150" s="220"/>
    </row>
    <row r="1151" spans="1:13" ht="15.75" customHeight="1">
      <c r="A1151" s="219"/>
      <c r="B1151" s="220"/>
      <c r="C1151" s="220"/>
      <c r="D1151" s="220"/>
      <c r="E1151" s="220"/>
      <c r="F1151" s="220"/>
      <c r="G1151" s="220"/>
      <c r="H1151" s="220"/>
      <c r="I1151" s="220"/>
      <c r="J1151" s="220"/>
      <c r="K1151" s="1023"/>
      <c r="L1151" s="220"/>
      <c r="M1151" s="220"/>
    </row>
    <row r="1152" spans="1:13" ht="15.75" customHeight="1">
      <c r="A1152" s="219"/>
      <c r="B1152" s="220"/>
      <c r="C1152" s="220"/>
      <c r="D1152" s="220"/>
      <c r="E1152" s="220"/>
      <c r="F1152" s="220"/>
      <c r="G1152" s="220"/>
      <c r="H1152" s="220"/>
      <c r="I1152" s="220"/>
      <c r="J1152" s="220"/>
      <c r="K1152" s="1023"/>
      <c r="L1152" s="220"/>
      <c r="M1152" s="220"/>
    </row>
    <row r="1153" spans="1:13" ht="15.75" customHeight="1">
      <c r="A1153" s="219"/>
      <c r="B1153" s="220"/>
      <c r="C1153" s="220"/>
      <c r="D1153" s="220"/>
      <c r="E1153" s="220"/>
      <c r="F1153" s="220"/>
      <c r="G1153" s="220"/>
      <c r="H1153" s="220"/>
      <c r="I1153" s="220"/>
      <c r="J1153" s="220"/>
      <c r="K1153" s="1023"/>
      <c r="L1153" s="220"/>
      <c r="M1153" s="220"/>
    </row>
    <row r="1154" spans="1:13" ht="15.75" customHeight="1">
      <c r="A1154" s="219"/>
      <c r="B1154" s="220"/>
      <c r="C1154" s="220"/>
      <c r="D1154" s="220"/>
      <c r="E1154" s="220"/>
      <c r="F1154" s="220"/>
      <c r="G1154" s="220"/>
      <c r="H1154" s="220"/>
      <c r="I1154" s="220"/>
      <c r="J1154" s="220"/>
      <c r="K1154" s="1023"/>
      <c r="L1154" s="220"/>
      <c r="M1154" s="220"/>
    </row>
    <row r="1155" spans="1:13" ht="15.75" customHeight="1">
      <c r="A1155" s="219"/>
      <c r="B1155" s="220"/>
      <c r="C1155" s="220"/>
      <c r="D1155" s="220"/>
      <c r="E1155" s="220"/>
      <c r="F1155" s="220"/>
      <c r="G1155" s="220"/>
      <c r="H1155" s="220"/>
      <c r="I1155" s="220"/>
      <c r="J1155" s="220"/>
      <c r="K1155" s="1023"/>
      <c r="L1155" s="220"/>
      <c r="M1155" s="220"/>
    </row>
    <row r="1156" spans="1:13" ht="15.75" customHeight="1">
      <c r="A1156" s="219"/>
      <c r="B1156" s="220"/>
      <c r="C1156" s="220"/>
      <c r="D1156" s="220"/>
      <c r="E1156" s="220"/>
      <c r="F1156" s="220"/>
      <c r="G1156" s="220"/>
      <c r="H1156" s="220"/>
      <c r="I1156" s="220"/>
      <c r="J1156" s="220"/>
      <c r="K1156" s="1023"/>
      <c r="L1156" s="220"/>
      <c r="M1156" s="220"/>
    </row>
    <row r="1157" spans="1:13" ht="15.75" customHeight="1">
      <c r="A1157" s="219"/>
      <c r="B1157" s="220"/>
      <c r="C1157" s="220"/>
      <c r="D1157" s="220"/>
      <c r="E1157" s="220"/>
      <c r="F1157" s="220"/>
      <c r="G1157" s="220"/>
      <c r="H1157" s="220"/>
      <c r="I1157" s="220"/>
      <c r="J1157" s="220"/>
      <c r="K1157" s="1023"/>
      <c r="L1157" s="220"/>
      <c r="M1157" s="220"/>
    </row>
    <row r="1158" spans="1:13" ht="15.75" customHeight="1">
      <c r="A1158" s="219"/>
      <c r="B1158" s="220"/>
      <c r="C1158" s="220"/>
      <c r="D1158" s="220"/>
      <c r="E1158" s="220"/>
      <c r="F1158" s="220"/>
      <c r="G1158" s="220"/>
      <c r="H1158" s="220"/>
      <c r="I1158" s="220"/>
      <c r="J1158" s="220"/>
      <c r="K1158" s="1023"/>
      <c r="L1158" s="220"/>
      <c r="M1158" s="220"/>
    </row>
    <row r="1159" spans="1:13" ht="15.75" customHeight="1">
      <c r="A1159" s="219"/>
      <c r="B1159" s="220"/>
      <c r="C1159" s="220"/>
      <c r="D1159" s="220"/>
      <c r="E1159" s="220"/>
      <c r="F1159" s="220"/>
      <c r="G1159" s="220"/>
      <c r="H1159" s="220"/>
      <c r="I1159" s="220"/>
      <c r="J1159" s="220"/>
      <c r="K1159" s="1023"/>
      <c r="L1159" s="220"/>
      <c r="M1159" s="220"/>
    </row>
    <row r="1160" spans="1:13" ht="15.75" customHeight="1">
      <c r="A1160" s="219"/>
      <c r="B1160" s="220"/>
      <c r="C1160" s="220"/>
      <c r="D1160" s="220"/>
      <c r="E1160" s="220"/>
      <c r="F1160" s="220"/>
      <c r="G1160" s="220"/>
      <c r="H1160" s="220"/>
      <c r="I1160" s="220"/>
      <c r="J1160" s="220"/>
      <c r="K1160" s="1023"/>
      <c r="L1160" s="220"/>
      <c r="M1160" s="220"/>
    </row>
    <row r="1161" spans="1:13" ht="15.75" customHeight="1">
      <c r="A1161" s="219"/>
      <c r="B1161" s="220"/>
      <c r="C1161" s="220"/>
      <c r="D1161" s="220"/>
      <c r="E1161" s="220"/>
      <c r="F1161" s="220"/>
      <c r="G1161" s="220"/>
      <c r="H1161" s="220"/>
      <c r="I1161" s="220"/>
      <c r="J1161" s="220"/>
      <c r="K1161" s="1023"/>
      <c r="L1161" s="220"/>
      <c r="M1161" s="220"/>
    </row>
    <row r="1162" spans="1:13" ht="15.75" customHeight="1">
      <c r="A1162" s="219"/>
      <c r="B1162" s="220"/>
      <c r="C1162" s="220"/>
      <c r="D1162" s="220"/>
      <c r="E1162" s="220"/>
      <c r="F1162" s="220"/>
      <c r="G1162" s="220"/>
      <c r="H1162" s="220"/>
      <c r="I1162" s="220"/>
      <c r="J1162" s="220"/>
      <c r="K1162" s="1023"/>
      <c r="L1162" s="220"/>
      <c r="M1162" s="220"/>
    </row>
    <row r="1163" spans="1:13" ht="15.75" customHeight="1">
      <c r="A1163" s="219"/>
      <c r="B1163" s="220"/>
      <c r="C1163" s="220"/>
      <c r="D1163" s="220"/>
      <c r="E1163" s="220"/>
      <c r="F1163" s="220"/>
      <c r="G1163" s="220"/>
      <c r="H1163" s="220"/>
      <c r="I1163" s="220"/>
      <c r="J1163" s="220"/>
      <c r="K1163" s="1023"/>
      <c r="L1163" s="220"/>
      <c r="M1163" s="220"/>
    </row>
    <row r="1164" spans="1:13" ht="15.75" customHeight="1">
      <c r="A1164" s="219"/>
      <c r="B1164" s="220"/>
      <c r="C1164" s="220"/>
      <c r="D1164" s="220"/>
      <c r="E1164" s="220"/>
      <c r="F1164" s="220"/>
      <c r="G1164" s="220"/>
      <c r="H1164" s="220"/>
      <c r="I1164" s="220"/>
      <c r="J1164" s="220"/>
      <c r="K1164" s="1023"/>
      <c r="L1164" s="220"/>
      <c r="M1164" s="220"/>
    </row>
    <row r="1165" spans="1:13" ht="15.75" customHeight="1">
      <c r="A1165" s="219"/>
      <c r="B1165" s="220"/>
      <c r="C1165" s="220"/>
      <c r="D1165" s="220"/>
      <c r="E1165" s="220"/>
      <c r="F1165" s="220"/>
      <c r="G1165" s="220"/>
      <c r="H1165" s="220"/>
      <c r="I1165" s="220"/>
      <c r="J1165" s="220"/>
      <c r="K1165" s="1023"/>
      <c r="L1165" s="220"/>
      <c r="M1165" s="220"/>
    </row>
    <row r="1166" spans="1:13" ht="15.75" customHeight="1">
      <c r="A1166" s="219"/>
      <c r="B1166" s="220"/>
      <c r="C1166" s="220"/>
      <c r="D1166" s="220"/>
      <c r="E1166" s="220"/>
      <c r="F1166" s="220"/>
      <c r="G1166" s="220"/>
      <c r="H1166" s="220"/>
      <c r="I1166" s="220"/>
      <c r="J1166" s="220"/>
      <c r="K1166" s="1023"/>
      <c r="L1166" s="220"/>
      <c r="M1166" s="220"/>
    </row>
    <row r="1167" spans="1:13" ht="15.75" customHeight="1">
      <c r="A1167" s="219"/>
      <c r="B1167" s="220"/>
      <c r="C1167" s="220"/>
      <c r="D1167" s="220"/>
      <c r="E1167" s="220"/>
      <c r="F1167" s="220"/>
      <c r="G1167" s="220"/>
      <c r="H1167" s="220"/>
      <c r="I1167" s="220"/>
      <c r="J1167" s="220"/>
      <c r="K1167" s="1023"/>
      <c r="L1167" s="220"/>
      <c r="M1167" s="220"/>
    </row>
    <row r="1168" spans="1:13" ht="15.75" customHeight="1">
      <c r="A1168" s="219"/>
      <c r="B1168" s="220"/>
      <c r="C1168" s="220"/>
      <c r="D1168" s="220"/>
      <c r="E1168" s="220"/>
      <c r="F1168" s="220"/>
      <c r="G1168" s="220"/>
      <c r="H1168" s="220"/>
      <c r="I1168" s="220"/>
      <c r="J1168" s="220"/>
      <c r="K1168" s="1023"/>
      <c r="L1168" s="220"/>
      <c r="M1168" s="220"/>
    </row>
    <row r="1169" spans="1:13" ht="15.75" customHeight="1">
      <c r="A1169" s="219"/>
      <c r="B1169" s="220"/>
      <c r="C1169" s="220"/>
      <c r="D1169" s="220"/>
      <c r="E1169" s="220"/>
      <c r="F1169" s="220"/>
      <c r="G1169" s="220"/>
      <c r="H1169" s="220"/>
      <c r="I1169" s="220"/>
      <c r="J1169" s="220"/>
      <c r="K1169" s="1023"/>
      <c r="L1169" s="220"/>
      <c r="M1169" s="220"/>
    </row>
    <row r="1170" spans="1:13" ht="15.75" customHeight="1">
      <c r="A1170" s="219"/>
      <c r="B1170" s="220"/>
      <c r="C1170" s="220"/>
      <c r="D1170" s="220"/>
      <c r="E1170" s="220"/>
      <c r="F1170" s="220"/>
      <c r="G1170" s="220"/>
      <c r="H1170" s="220"/>
      <c r="I1170" s="220"/>
      <c r="J1170" s="220"/>
      <c r="K1170" s="1023"/>
      <c r="L1170" s="220"/>
      <c r="M1170" s="220"/>
    </row>
    <row r="1171" spans="1:13" ht="15.75" customHeight="1">
      <c r="A1171" s="219"/>
      <c r="B1171" s="220"/>
      <c r="C1171" s="220"/>
      <c r="D1171" s="220"/>
      <c r="E1171" s="220"/>
      <c r="F1171" s="220"/>
      <c r="G1171" s="220"/>
      <c r="H1171" s="220"/>
      <c r="I1171" s="220"/>
      <c r="J1171" s="220"/>
      <c r="K1171" s="1023"/>
      <c r="L1171" s="220"/>
      <c r="M1171" s="220"/>
    </row>
    <row r="1172" spans="1:13" ht="15.75" customHeight="1">
      <c r="A1172" s="219"/>
      <c r="B1172" s="220"/>
      <c r="C1172" s="220"/>
      <c r="D1172" s="220"/>
      <c r="E1172" s="220"/>
      <c r="F1172" s="220"/>
      <c r="G1172" s="220"/>
      <c r="H1172" s="220"/>
      <c r="I1172" s="220"/>
      <c r="J1172" s="220"/>
      <c r="K1172" s="1023"/>
      <c r="L1172" s="220"/>
      <c r="M1172" s="220"/>
    </row>
    <row r="1173" spans="1:13" ht="15.75" customHeight="1">
      <c r="A1173" s="219"/>
      <c r="B1173" s="220"/>
      <c r="C1173" s="220"/>
      <c r="D1173" s="220"/>
      <c r="E1173" s="220"/>
      <c r="F1173" s="220"/>
      <c r="G1173" s="220"/>
      <c r="H1173" s="220"/>
      <c r="I1173" s="220"/>
      <c r="J1173" s="220"/>
      <c r="K1173" s="1023"/>
      <c r="L1173" s="220"/>
      <c r="M1173" s="220"/>
    </row>
    <row r="1174" spans="1:13" ht="15.75" customHeight="1">
      <c r="A1174" s="219"/>
      <c r="B1174" s="220"/>
      <c r="C1174" s="220"/>
      <c r="D1174" s="220"/>
      <c r="E1174" s="220"/>
      <c r="F1174" s="220"/>
      <c r="G1174" s="220"/>
      <c r="H1174" s="220"/>
      <c r="I1174" s="220"/>
      <c r="J1174" s="220"/>
      <c r="K1174" s="1023"/>
      <c r="L1174" s="220"/>
      <c r="M1174" s="220"/>
    </row>
    <row r="1175" spans="1:13" ht="15.75" customHeight="1">
      <c r="A1175" s="219"/>
      <c r="B1175" s="220"/>
      <c r="C1175" s="220"/>
      <c r="D1175" s="220"/>
      <c r="E1175" s="220"/>
      <c r="F1175" s="220"/>
      <c r="G1175" s="220"/>
      <c r="H1175" s="220"/>
      <c r="I1175" s="220"/>
      <c r="J1175" s="220"/>
      <c r="K1175" s="1023"/>
      <c r="L1175" s="220"/>
      <c r="M1175" s="220"/>
    </row>
    <row r="1176" spans="1:13" ht="15.75" customHeight="1">
      <c r="A1176" s="219"/>
      <c r="B1176" s="220"/>
      <c r="C1176" s="220"/>
      <c r="D1176" s="220"/>
      <c r="E1176" s="220"/>
      <c r="F1176" s="220"/>
      <c r="G1176" s="220"/>
      <c r="H1176" s="220"/>
      <c r="I1176" s="220"/>
      <c r="J1176" s="220"/>
      <c r="K1176" s="1023"/>
      <c r="L1176" s="220"/>
      <c r="M1176" s="220"/>
    </row>
    <row r="1177" spans="1:13" ht="15.75" customHeight="1">
      <c r="A1177" s="219"/>
      <c r="B1177" s="220"/>
      <c r="C1177" s="220"/>
      <c r="D1177" s="220"/>
      <c r="E1177" s="220"/>
      <c r="F1177" s="220"/>
      <c r="G1177" s="220"/>
      <c r="H1177" s="220"/>
      <c r="I1177" s="220"/>
      <c r="J1177" s="220"/>
      <c r="K1177" s="1023"/>
      <c r="L1177" s="220"/>
      <c r="M1177" s="220"/>
    </row>
    <row r="1178" spans="1:13" ht="15.75" customHeight="1">
      <c r="A1178" s="219"/>
      <c r="B1178" s="220"/>
      <c r="C1178" s="220"/>
      <c r="D1178" s="220"/>
      <c r="E1178" s="220"/>
      <c r="F1178" s="220"/>
      <c r="G1178" s="220"/>
      <c r="H1178" s="220"/>
      <c r="I1178" s="220"/>
      <c r="J1178" s="220"/>
      <c r="K1178" s="1023"/>
      <c r="L1178" s="220"/>
      <c r="M1178" s="220"/>
    </row>
    <row r="1179" spans="1:13" ht="15.75" customHeight="1">
      <c r="A1179" s="219"/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1023"/>
      <c r="L1179" s="220"/>
      <c r="M1179" s="220"/>
    </row>
    <row r="1180" spans="1:13" ht="15.75" customHeight="1">
      <c r="A1180" s="219"/>
      <c r="B1180" s="220"/>
      <c r="C1180" s="220"/>
      <c r="D1180" s="220"/>
      <c r="E1180" s="220"/>
      <c r="F1180" s="220"/>
      <c r="G1180" s="220"/>
      <c r="H1180" s="220"/>
      <c r="I1180" s="220"/>
      <c r="J1180" s="220"/>
      <c r="K1180" s="1023"/>
      <c r="L1180" s="220"/>
      <c r="M1180" s="220"/>
    </row>
    <row r="1181" spans="1:13" ht="15.75" customHeight="1">
      <c r="A1181" s="219"/>
      <c r="B1181" s="220"/>
      <c r="C1181" s="220"/>
      <c r="D1181" s="220"/>
      <c r="E1181" s="220"/>
      <c r="F1181" s="220"/>
      <c r="G1181" s="220"/>
      <c r="H1181" s="220"/>
      <c r="I1181" s="220"/>
      <c r="J1181" s="220"/>
      <c r="K1181" s="1023"/>
      <c r="L1181" s="220"/>
      <c r="M1181" s="220"/>
    </row>
    <row r="1182" spans="1:13" ht="15.75" customHeight="1">
      <c r="A1182" s="219"/>
      <c r="B1182" s="220"/>
      <c r="C1182" s="220"/>
      <c r="D1182" s="220"/>
      <c r="E1182" s="220"/>
      <c r="F1182" s="220"/>
      <c r="G1182" s="220"/>
      <c r="H1182" s="220"/>
      <c r="I1182" s="220"/>
      <c r="J1182" s="220"/>
      <c r="K1182" s="1023"/>
      <c r="L1182" s="220"/>
      <c r="M1182" s="220"/>
    </row>
    <row r="1183" spans="1:13" ht="15.75" customHeight="1">
      <c r="A1183" s="219"/>
      <c r="B1183" s="220"/>
      <c r="C1183" s="220"/>
      <c r="D1183" s="220"/>
      <c r="E1183" s="220"/>
      <c r="F1183" s="220"/>
      <c r="G1183" s="220"/>
      <c r="H1183" s="220"/>
      <c r="I1183" s="220"/>
      <c r="J1183" s="220"/>
      <c r="K1183" s="1023"/>
      <c r="L1183" s="220"/>
      <c r="M1183" s="220"/>
    </row>
    <row r="1184" spans="1:13" ht="15.75" customHeight="1">
      <c r="A1184" s="219"/>
      <c r="B1184" s="220"/>
      <c r="C1184" s="220"/>
      <c r="D1184" s="220"/>
      <c r="E1184" s="220"/>
      <c r="F1184" s="220"/>
      <c r="G1184" s="220"/>
      <c r="H1184" s="220"/>
      <c r="I1184" s="220"/>
      <c r="J1184" s="220"/>
      <c r="K1184" s="1023"/>
      <c r="L1184" s="220"/>
      <c r="M1184" s="220"/>
    </row>
    <row r="1185" spans="1:13" ht="15.75" customHeight="1">
      <c r="A1185" s="219"/>
      <c r="B1185" s="220"/>
      <c r="C1185" s="220"/>
      <c r="D1185" s="220"/>
      <c r="E1185" s="220"/>
      <c r="F1185" s="220"/>
      <c r="G1185" s="220"/>
      <c r="H1185" s="220"/>
      <c r="I1185" s="220"/>
      <c r="J1185" s="220"/>
      <c r="K1185" s="1023"/>
      <c r="L1185" s="220"/>
      <c r="M1185" s="220"/>
    </row>
    <row r="1186" spans="1:13" ht="15.75" customHeight="1">
      <c r="A1186" s="219"/>
      <c r="B1186" s="220"/>
      <c r="C1186" s="220"/>
      <c r="D1186" s="220"/>
      <c r="E1186" s="220"/>
      <c r="F1186" s="220"/>
      <c r="G1186" s="220"/>
      <c r="H1186" s="220"/>
      <c r="I1186" s="220"/>
      <c r="J1186" s="220"/>
      <c r="K1186" s="1023"/>
      <c r="L1186" s="220"/>
      <c r="M1186" s="220"/>
    </row>
    <row r="1187" spans="1:13" ht="15.75" customHeight="1">
      <c r="A1187" s="219"/>
      <c r="B1187" s="220"/>
      <c r="C1187" s="220"/>
      <c r="D1187" s="220"/>
      <c r="E1187" s="220"/>
      <c r="F1187" s="220"/>
      <c r="G1187" s="220"/>
      <c r="H1187" s="220"/>
      <c r="I1187" s="220"/>
      <c r="J1187" s="220"/>
      <c r="K1187" s="1023"/>
      <c r="L1187" s="220"/>
      <c r="M1187" s="220"/>
    </row>
    <row r="1188" spans="1:13" ht="15.75" customHeight="1">
      <c r="A1188" s="219"/>
      <c r="B1188" s="220"/>
      <c r="C1188" s="220"/>
      <c r="D1188" s="220"/>
      <c r="E1188" s="220"/>
      <c r="F1188" s="220"/>
      <c r="G1188" s="220"/>
      <c r="H1188" s="220"/>
      <c r="I1188" s="220"/>
      <c r="J1188" s="220"/>
      <c r="K1188" s="1023"/>
      <c r="L1188" s="220"/>
      <c r="M1188" s="220"/>
    </row>
    <row r="1189" spans="1:13" ht="15.75" customHeight="1">
      <c r="A1189" s="219"/>
      <c r="B1189" s="220"/>
      <c r="C1189" s="220"/>
      <c r="D1189" s="220"/>
      <c r="E1189" s="220"/>
      <c r="F1189" s="220"/>
      <c r="G1189" s="220"/>
      <c r="H1189" s="220"/>
      <c r="I1189" s="220"/>
      <c r="J1189" s="220"/>
      <c r="K1189" s="1023"/>
      <c r="L1189" s="220"/>
      <c r="M1189" s="220"/>
    </row>
    <row r="1190" spans="1:13" ht="15.75" customHeight="1">
      <c r="A1190" s="219"/>
      <c r="B1190" s="220"/>
      <c r="C1190" s="220"/>
      <c r="D1190" s="220"/>
      <c r="E1190" s="220"/>
      <c r="F1190" s="220"/>
      <c r="G1190" s="220"/>
      <c r="H1190" s="220"/>
      <c r="I1190" s="220"/>
      <c r="J1190" s="220"/>
      <c r="K1190" s="1023"/>
      <c r="L1190" s="220"/>
      <c r="M1190" s="220"/>
    </row>
    <row r="1191" spans="1:13" ht="15.75" customHeight="1">
      <c r="A1191" s="219"/>
      <c r="B1191" s="220"/>
      <c r="C1191" s="220"/>
      <c r="D1191" s="220"/>
      <c r="E1191" s="220"/>
      <c r="F1191" s="220"/>
      <c r="G1191" s="220"/>
      <c r="H1191" s="220"/>
      <c r="I1191" s="220"/>
      <c r="J1191" s="220"/>
      <c r="K1191" s="1023"/>
      <c r="L1191" s="220"/>
      <c r="M1191" s="220"/>
    </row>
    <row r="1192" spans="1:13" ht="15.75" customHeight="1">
      <c r="A1192" s="219"/>
      <c r="B1192" s="220"/>
      <c r="C1192" s="220"/>
      <c r="D1192" s="220"/>
      <c r="E1192" s="220"/>
      <c r="F1192" s="220"/>
      <c r="G1192" s="220"/>
      <c r="H1192" s="220"/>
      <c r="I1192" s="220"/>
      <c r="J1192" s="220"/>
      <c r="K1192" s="1023"/>
      <c r="L1192" s="220"/>
      <c r="M1192" s="220"/>
    </row>
    <row r="1193" spans="1:13" ht="15.75" customHeight="1">
      <c r="A1193" s="219"/>
      <c r="B1193" s="220"/>
      <c r="C1193" s="220"/>
      <c r="D1193" s="220"/>
      <c r="E1193" s="220"/>
      <c r="F1193" s="220"/>
      <c r="G1193" s="220"/>
      <c r="H1193" s="220"/>
      <c r="I1193" s="220"/>
      <c r="J1193" s="220"/>
      <c r="K1193" s="1023"/>
      <c r="L1193" s="220"/>
      <c r="M1193" s="220"/>
    </row>
    <row r="1194" spans="1:13" ht="15.75" customHeight="1">
      <c r="A1194" s="219"/>
      <c r="B1194" s="220"/>
      <c r="C1194" s="220"/>
      <c r="D1194" s="220"/>
      <c r="E1194" s="220"/>
      <c r="F1194" s="220"/>
      <c r="G1194" s="220"/>
      <c r="H1194" s="220"/>
      <c r="I1194" s="220"/>
      <c r="J1194" s="220"/>
      <c r="K1194" s="1023"/>
      <c r="L1194" s="220"/>
      <c r="M1194" s="220"/>
    </row>
    <row r="1195" spans="1:13" ht="15.75" customHeight="1">
      <c r="A1195" s="219"/>
      <c r="B1195" s="220"/>
      <c r="C1195" s="220"/>
      <c r="D1195" s="220"/>
      <c r="E1195" s="220"/>
      <c r="F1195" s="220"/>
      <c r="G1195" s="220"/>
      <c r="H1195" s="220"/>
      <c r="I1195" s="220"/>
      <c r="J1195" s="220"/>
      <c r="K1195" s="1023"/>
      <c r="L1195" s="220"/>
      <c r="M1195" s="220"/>
    </row>
    <row r="1196" spans="1:13" ht="15.75" customHeight="1">
      <c r="A1196" s="219"/>
      <c r="B1196" s="220"/>
      <c r="C1196" s="220"/>
      <c r="D1196" s="220"/>
      <c r="E1196" s="220"/>
      <c r="F1196" s="220"/>
      <c r="G1196" s="220"/>
      <c r="H1196" s="220"/>
      <c r="I1196" s="220"/>
      <c r="J1196" s="220"/>
      <c r="K1196" s="1023"/>
      <c r="L1196" s="220"/>
      <c r="M1196" s="220"/>
    </row>
    <row r="1197" spans="1:13" ht="15.75" customHeight="1">
      <c r="A1197" s="219"/>
      <c r="B1197" s="220"/>
      <c r="C1197" s="220"/>
      <c r="D1197" s="220"/>
      <c r="E1197" s="220"/>
      <c r="F1197" s="220"/>
      <c r="G1197" s="220"/>
      <c r="H1197" s="220"/>
      <c r="I1197" s="220"/>
      <c r="J1197" s="220"/>
      <c r="K1197" s="1023"/>
      <c r="L1197" s="220"/>
      <c r="M1197" s="220"/>
    </row>
    <row r="1198" spans="1:13" ht="15.75" customHeight="1">
      <c r="A1198" s="219"/>
      <c r="B1198" s="220"/>
      <c r="C1198" s="220"/>
      <c r="D1198" s="220"/>
      <c r="E1198" s="220"/>
      <c r="F1198" s="220"/>
      <c r="G1198" s="220"/>
      <c r="H1198" s="220"/>
      <c r="I1198" s="220"/>
      <c r="J1198" s="220"/>
      <c r="K1198" s="1023"/>
      <c r="L1198" s="220"/>
      <c r="M1198" s="220"/>
    </row>
    <row r="1199" spans="1:13" ht="15.75" customHeight="1">
      <c r="A1199" s="219"/>
      <c r="B1199" s="220"/>
      <c r="C1199" s="220"/>
      <c r="D1199" s="220"/>
      <c r="E1199" s="220"/>
      <c r="F1199" s="220"/>
      <c r="G1199" s="220"/>
      <c r="H1199" s="220"/>
      <c r="I1199" s="220"/>
      <c r="J1199" s="220"/>
      <c r="K1199" s="1023"/>
      <c r="L1199" s="220"/>
      <c r="M1199" s="220"/>
    </row>
    <row r="1200" spans="1:13" ht="15.75" customHeight="1">
      <c r="A1200" s="219"/>
      <c r="B1200" s="220"/>
      <c r="C1200" s="220"/>
      <c r="D1200" s="220"/>
      <c r="E1200" s="220"/>
      <c r="F1200" s="220"/>
      <c r="G1200" s="220"/>
      <c r="H1200" s="220"/>
      <c r="I1200" s="220"/>
      <c r="J1200" s="220"/>
      <c r="K1200" s="1023"/>
      <c r="L1200" s="220"/>
      <c r="M1200" s="220"/>
    </row>
    <row r="1201" spans="1:13" ht="15.75" customHeight="1">
      <c r="A1201" s="219"/>
      <c r="B1201" s="220"/>
      <c r="C1201" s="220"/>
      <c r="D1201" s="220"/>
      <c r="E1201" s="220"/>
      <c r="F1201" s="220"/>
      <c r="G1201" s="220"/>
      <c r="H1201" s="220"/>
      <c r="I1201" s="220"/>
      <c r="J1201" s="220"/>
      <c r="K1201" s="1023"/>
      <c r="L1201" s="220"/>
      <c r="M1201" s="220"/>
    </row>
    <row r="1202" spans="1:13" ht="15.75" customHeight="1">
      <c r="A1202" s="219"/>
      <c r="B1202" s="220"/>
      <c r="C1202" s="220"/>
      <c r="D1202" s="220"/>
      <c r="E1202" s="220"/>
      <c r="F1202" s="220"/>
      <c r="G1202" s="220"/>
      <c r="H1202" s="220"/>
      <c r="I1202" s="220"/>
      <c r="J1202" s="220"/>
      <c r="K1202" s="1023"/>
      <c r="L1202" s="220"/>
      <c r="M1202" s="220"/>
    </row>
    <row r="1203" spans="1:13" ht="15.75" customHeight="1">
      <c r="A1203" s="219"/>
      <c r="B1203" s="220"/>
      <c r="C1203" s="220"/>
      <c r="D1203" s="220"/>
      <c r="E1203" s="220"/>
      <c r="F1203" s="220"/>
      <c r="G1203" s="220"/>
      <c r="H1203" s="220"/>
      <c r="I1203" s="220"/>
      <c r="J1203" s="220"/>
      <c r="K1203" s="1023"/>
      <c r="L1203" s="220"/>
      <c r="M1203" s="220"/>
    </row>
    <row r="1204" spans="1:13" ht="15.75" customHeight="1">
      <c r="A1204" s="219"/>
      <c r="B1204" s="220"/>
      <c r="C1204" s="220"/>
      <c r="D1204" s="220"/>
      <c r="E1204" s="220"/>
      <c r="F1204" s="220"/>
      <c r="G1204" s="220"/>
      <c r="H1204" s="220"/>
      <c r="I1204" s="220"/>
      <c r="J1204" s="220"/>
      <c r="K1204" s="1023"/>
      <c r="L1204" s="220"/>
      <c r="M1204" s="220"/>
    </row>
    <row r="1205" spans="1:13" ht="15.75" customHeight="1">
      <c r="A1205" s="219"/>
      <c r="B1205" s="220"/>
      <c r="C1205" s="220"/>
      <c r="D1205" s="220"/>
      <c r="E1205" s="220"/>
      <c r="F1205" s="220"/>
      <c r="G1205" s="220"/>
      <c r="H1205" s="220"/>
      <c r="I1205" s="220"/>
      <c r="J1205" s="220"/>
      <c r="K1205" s="1023"/>
      <c r="L1205" s="220"/>
      <c r="M1205" s="220"/>
    </row>
    <row r="1206" spans="1:13" ht="15.75" customHeight="1">
      <c r="A1206" s="219"/>
      <c r="B1206" s="220"/>
      <c r="C1206" s="220"/>
      <c r="D1206" s="220"/>
      <c r="E1206" s="220"/>
      <c r="F1206" s="220"/>
      <c r="G1206" s="220"/>
      <c r="H1206" s="220"/>
      <c r="I1206" s="220"/>
      <c r="J1206" s="220"/>
      <c r="K1206" s="1023"/>
      <c r="L1206" s="220"/>
      <c r="M1206" s="220"/>
    </row>
    <row r="1207" spans="1:13" ht="15.75" customHeight="1">
      <c r="A1207" s="219"/>
      <c r="B1207" s="220"/>
      <c r="C1207" s="220"/>
      <c r="D1207" s="220"/>
      <c r="E1207" s="220"/>
      <c r="F1207" s="220"/>
      <c r="G1207" s="220"/>
      <c r="H1207" s="220"/>
      <c r="I1207" s="220"/>
      <c r="J1207" s="220"/>
      <c r="K1207" s="1023"/>
      <c r="L1207" s="220"/>
      <c r="M1207" s="220"/>
    </row>
    <row r="1208" spans="1:13" ht="15.75" customHeight="1">
      <c r="A1208" s="219"/>
      <c r="B1208" s="220"/>
      <c r="C1208" s="220"/>
      <c r="D1208" s="220"/>
      <c r="E1208" s="220"/>
      <c r="F1208" s="220"/>
      <c r="G1208" s="220"/>
      <c r="H1208" s="220"/>
      <c r="I1208" s="220"/>
      <c r="J1208" s="220"/>
      <c r="K1208" s="1023"/>
      <c r="L1208" s="220"/>
      <c r="M1208" s="220"/>
    </row>
    <row r="1209" spans="1:13" ht="15.75" customHeight="1">
      <c r="A1209" s="219"/>
      <c r="B1209" s="220"/>
      <c r="C1209" s="220"/>
      <c r="D1209" s="220"/>
      <c r="E1209" s="220"/>
      <c r="F1209" s="220"/>
      <c r="G1209" s="220"/>
      <c r="H1209" s="220"/>
      <c r="I1209" s="220"/>
      <c r="J1209" s="220"/>
      <c r="K1209" s="1023"/>
      <c r="L1209" s="220"/>
      <c r="M1209" s="220"/>
    </row>
    <row r="1210" spans="1:13" ht="15.75" customHeight="1">
      <c r="A1210" s="219"/>
      <c r="B1210" s="220"/>
      <c r="C1210" s="220"/>
      <c r="D1210" s="220"/>
      <c r="E1210" s="220"/>
      <c r="F1210" s="220"/>
      <c r="G1210" s="220"/>
      <c r="H1210" s="220"/>
      <c r="I1210" s="220"/>
      <c r="J1210" s="220"/>
      <c r="K1210" s="1023"/>
      <c r="L1210" s="220"/>
      <c r="M1210" s="220"/>
    </row>
    <row r="1211" spans="1:13" ht="15.75" customHeight="1">
      <c r="A1211" s="219"/>
      <c r="B1211" s="220"/>
      <c r="C1211" s="220"/>
      <c r="D1211" s="220"/>
      <c r="E1211" s="220"/>
      <c r="F1211" s="220"/>
      <c r="G1211" s="220"/>
      <c r="H1211" s="220"/>
      <c r="I1211" s="220"/>
      <c r="J1211" s="220"/>
      <c r="K1211" s="1023"/>
      <c r="L1211" s="220"/>
      <c r="M1211" s="220"/>
    </row>
    <row r="1212" spans="1:13" ht="15.75" customHeight="1">
      <c r="A1212" s="219"/>
      <c r="B1212" s="220"/>
      <c r="C1212" s="220"/>
      <c r="D1212" s="220"/>
      <c r="E1212" s="220"/>
      <c r="F1212" s="220"/>
      <c r="G1212" s="220"/>
      <c r="H1212" s="220"/>
      <c r="I1212" s="220"/>
      <c r="J1212" s="220"/>
      <c r="K1212" s="1023"/>
      <c r="L1212" s="220"/>
      <c r="M1212" s="220"/>
    </row>
    <row r="1213" spans="1:13" ht="15.75" customHeight="1">
      <c r="A1213" s="219"/>
      <c r="B1213" s="220"/>
      <c r="C1213" s="220"/>
      <c r="D1213" s="220"/>
      <c r="E1213" s="220"/>
      <c r="F1213" s="220"/>
      <c r="G1213" s="220"/>
      <c r="H1213" s="220"/>
      <c r="I1213" s="220"/>
      <c r="J1213" s="220"/>
      <c r="K1213" s="1023"/>
      <c r="L1213" s="220"/>
      <c r="M1213" s="220"/>
    </row>
    <row r="1214" spans="1:13" ht="15.75" customHeight="1">
      <c r="A1214" s="219"/>
      <c r="B1214" s="220"/>
      <c r="C1214" s="220"/>
      <c r="D1214" s="220"/>
      <c r="E1214" s="220"/>
      <c r="F1214" s="220"/>
      <c r="G1214" s="220"/>
      <c r="H1214" s="220"/>
      <c r="I1214" s="220"/>
      <c r="J1214" s="220"/>
      <c r="K1214" s="1023"/>
      <c r="L1214" s="220"/>
      <c r="M1214" s="220"/>
    </row>
    <row r="1215" spans="1:13" ht="15.75" customHeight="1">
      <c r="A1215" s="219"/>
      <c r="B1215" s="220"/>
      <c r="C1215" s="220"/>
      <c r="D1215" s="220"/>
      <c r="E1215" s="220"/>
      <c r="F1215" s="220"/>
      <c r="G1215" s="220"/>
      <c r="H1215" s="220"/>
      <c r="I1215" s="220"/>
      <c r="J1215" s="220"/>
      <c r="K1215" s="1023"/>
      <c r="L1215" s="220"/>
      <c r="M1215" s="220"/>
    </row>
    <row r="1216" spans="1:13" ht="15.75" customHeight="1">
      <c r="A1216" s="219"/>
      <c r="B1216" s="220"/>
      <c r="C1216" s="220"/>
      <c r="D1216" s="220"/>
      <c r="E1216" s="220"/>
      <c r="F1216" s="220"/>
      <c r="G1216" s="220"/>
      <c r="H1216" s="220"/>
      <c r="I1216" s="220"/>
      <c r="J1216" s="220"/>
      <c r="K1216" s="1023"/>
      <c r="L1216" s="220"/>
      <c r="M1216" s="220"/>
    </row>
    <row r="1217" spans="1:13" ht="15.75" customHeight="1">
      <c r="A1217" s="219"/>
      <c r="B1217" s="220"/>
      <c r="C1217" s="220"/>
      <c r="D1217" s="220"/>
      <c r="E1217" s="220"/>
      <c r="F1217" s="220"/>
      <c r="G1217" s="220"/>
      <c r="H1217" s="220"/>
      <c r="I1217" s="220"/>
      <c r="J1217" s="220"/>
      <c r="K1217" s="1023"/>
      <c r="L1217" s="220"/>
      <c r="M1217" s="220"/>
    </row>
    <row r="1218" spans="1:13" ht="15.75" customHeight="1">
      <c r="A1218" s="219"/>
      <c r="B1218" s="220"/>
      <c r="C1218" s="220"/>
      <c r="D1218" s="220"/>
      <c r="E1218" s="220"/>
      <c r="F1218" s="220"/>
      <c r="G1218" s="220"/>
      <c r="H1218" s="220"/>
      <c r="I1218" s="220"/>
      <c r="J1218" s="220"/>
      <c r="K1218" s="1023"/>
      <c r="L1218" s="220"/>
      <c r="M1218" s="220"/>
    </row>
    <row r="1219" spans="1:13" ht="15.75" customHeight="1">
      <c r="A1219" s="219"/>
      <c r="B1219" s="220"/>
      <c r="C1219" s="220"/>
      <c r="D1219" s="220"/>
      <c r="E1219" s="220"/>
      <c r="F1219" s="220"/>
      <c r="G1219" s="220"/>
      <c r="H1219" s="220"/>
      <c r="I1219" s="220"/>
      <c r="J1219" s="220"/>
      <c r="K1219" s="1023"/>
      <c r="L1219" s="220"/>
      <c r="M1219" s="220"/>
    </row>
    <row r="1220" spans="1:13" ht="15.75" customHeight="1">
      <c r="A1220" s="219"/>
      <c r="B1220" s="220"/>
      <c r="C1220" s="220"/>
      <c r="D1220" s="220"/>
      <c r="E1220" s="220"/>
      <c r="F1220" s="220"/>
      <c r="G1220" s="220"/>
      <c r="H1220" s="220"/>
      <c r="I1220" s="220"/>
      <c r="J1220" s="220"/>
      <c r="K1220" s="1023"/>
      <c r="L1220" s="220"/>
      <c r="M1220" s="220"/>
    </row>
    <row r="1221" spans="1:13" ht="15.75" customHeight="1">
      <c r="A1221" s="219"/>
      <c r="B1221" s="220"/>
      <c r="C1221" s="220"/>
      <c r="D1221" s="220"/>
      <c r="E1221" s="220"/>
      <c r="F1221" s="220"/>
      <c r="G1221" s="220"/>
      <c r="H1221" s="220"/>
      <c r="I1221" s="220"/>
      <c r="J1221" s="220"/>
      <c r="K1221" s="1023"/>
      <c r="L1221" s="220"/>
      <c r="M1221" s="220"/>
    </row>
    <row r="1222" spans="1:13" ht="15.75" customHeight="1">
      <c r="A1222" s="219"/>
      <c r="B1222" s="220"/>
      <c r="C1222" s="220"/>
      <c r="D1222" s="220"/>
      <c r="E1222" s="220"/>
      <c r="F1222" s="220"/>
      <c r="G1222" s="220"/>
      <c r="H1222" s="220"/>
      <c r="I1222" s="220"/>
      <c r="J1222" s="220"/>
      <c r="K1222" s="1023"/>
      <c r="L1222" s="220"/>
      <c r="M1222" s="220"/>
    </row>
    <row r="1223" spans="1:13" ht="15.75" customHeight="1">
      <c r="A1223" s="219"/>
      <c r="B1223" s="220"/>
      <c r="C1223" s="220"/>
      <c r="D1223" s="220"/>
      <c r="E1223" s="220"/>
      <c r="F1223" s="220"/>
      <c r="G1223" s="220"/>
      <c r="H1223" s="220"/>
      <c r="I1223" s="220"/>
      <c r="J1223" s="220"/>
      <c r="K1223" s="1023"/>
      <c r="L1223" s="220"/>
      <c r="M1223" s="220"/>
    </row>
    <row r="1224" spans="1:13" ht="15.75" customHeight="1">
      <c r="A1224" s="219"/>
      <c r="B1224" s="220"/>
      <c r="C1224" s="220"/>
      <c r="D1224" s="220"/>
      <c r="E1224" s="220"/>
      <c r="F1224" s="220"/>
      <c r="G1224" s="220"/>
      <c r="H1224" s="220"/>
      <c r="I1224" s="220"/>
      <c r="J1224" s="220"/>
      <c r="K1224" s="1023"/>
      <c r="L1224" s="220"/>
      <c r="M1224" s="220"/>
    </row>
    <row r="1225" spans="1:13" ht="15.75" customHeight="1">
      <c r="A1225" s="219"/>
      <c r="B1225" s="220"/>
      <c r="C1225" s="220"/>
      <c r="D1225" s="220"/>
      <c r="E1225" s="220"/>
      <c r="F1225" s="220"/>
      <c r="G1225" s="220"/>
      <c r="H1225" s="220"/>
      <c r="I1225" s="220"/>
      <c r="J1225" s="220"/>
      <c r="K1225" s="1023"/>
      <c r="L1225" s="220"/>
      <c r="M1225" s="220"/>
    </row>
    <row r="1226" spans="1:13" ht="15.75" customHeight="1">
      <c r="A1226" s="219"/>
      <c r="B1226" s="220"/>
      <c r="C1226" s="220"/>
      <c r="D1226" s="220"/>
      <c r="E1226" s="220"/>
      <c r="F1226" s="220"/>
      <c r="G1226" s="220"/>
      <c r="H1226" s="220"/>
      <c r="I1226" s="220"/>
      <c r="J1226" s="220"/>
      <c r="K1226" s="1023"/>
      <c r="L1226" s="220"/>
      <c r="M1226" s="220"/>
    </row>
    <row r="1227" spans="1:13" ht="15.75" customHeight="1">
      <c r="A1227" s="219"/>
      <c r="B1227" s="220"/>
      <c r="C1227" s="220"/>
      <c r="D1227" s="220"/>
      <c r="E1227" s="220"/>
      <c r="F1227" s="220"/>
      <c r="G1227" s="220"/>
      <c r="H1227" s="220"/>
      <c r="I1227" s="220"/>
      <c r="J1227" s="220"/>
      <c r="K1227" s="1023"/>
      <c r="L1227" s="220"/>
      <c r="M1227" s="220"/>
    </row>
    <row r="1228" spans="1:13" ht="15.75" customHeight="1">
      <c r="A1228" s="219"/>
      <c r="B1228" s="220"/>
      <c r="C1228" s="220"/>
      <c r="D1228" s="220"/>
      <c r="E1228" s="220"/>
      <c r="F1228" s="220"/>
      <c r="G1228" s="220"/>
      <c r="H1228" s="220"/>
      <c r="I1228" s="220"/>
      <c r="J1228" s="220"/>
      <c r="K1228" s="1023"/>
      <c r="L1228" s="220"/>
      <c r="M1228" s="220"/>
    </row>
    <row r="1229" spans="1:13" ht="15.75" customHeight="1">
      <c r="A1229" s="219"/>
      <c r="B1229" s="220"/>
      <c r="C1229" s="220"/>
      <c r="D1229" s="220"/>
      <c r="E1229" s="220"/>
      <c r="F1229" s="220"/>
      <c r="G1229" s="220"/>
      <c r="H1229" s="220"/>
      <c r="I1229" s="220"/>
      <c r="J1229" s="220"/>
      <c r="K1229" s="1023"/>
      <c r="L1229" s="220"/>
      <c r="M1229" s="220"/>
    </row>
    <row r="1230" spans="1:13" ht="15.75" customHeight="1">
      <c r="A1230" s="219"/>
      <c r="B1230" s="220"/>
      <c r="C1230" s="220"/>
      <c r="D1230" s="220"/>
      <c r="E1230" s="220"/>
      <c r="F1230" s="220"/>
      <c r="G1230" s="220"/>
      <c r="H1230" s="220"/>
      <c r="I1230" s="220"/>
      <c r="J1230" s="220"/>
      <c r="K1230" s="1023"/>
      <c r="L1230" s="220"/>
      <c r="M1230" s="220"/>
    </row>
    <row r="1231" spans="1:13" ht="15.75" customHeight="1">
      <c r="A1231" s="219"/>
      <c r="B1231" s="220"/>
      <c r="C1231" s="220"/>
      <c r="D1231" s="220"/>
      <c r="E1231" s="220"/>
      <c r="F1231" s="220"/>
      <c r="G1231" s="220"/>
      <c r="H1231" s="220"/>
      <c r="I1231" s="220"/>
      <c r="J1231" s="220"/>
      <c r="K1231" s="1023"/>
      <c r="L1231" s="220"/>
      <c r="M1231" s="220"/>
    </row>
    <row r="1232" spans="1:13" ht="15.75" customHeight="1">
      <c r="A1232" s="219"/>
      <c r="B1232" s="220"/>
      <c r="C1232" s="220"/>
      <c r="D1232" s="220"/>
      <c r="E1232" s="220"/>
      <c r="F1232" s="220"/>
      <c r="G1232" s="220"/>
      <c r="H1232" s="220"/>
      <c r="I1232" s="220"/>
      <c r="J1232" s="220"/>
      <c r="K1232" s="1023"/>
      <c r="L1232" s="220"/>
      <c r="M1232" s="220"/>
    </row>
    <row r="1233" spans="1:13" ht="15.75" customHeight="1">
      <c r="A1233" s="219"/>
      <c r="B1233" s="220"/>
      <c r="C1233" s="220"/>
      <c r="D1233" s="220"/>
      <c r="E1233" s="220"/>
      <c r="F1233" s="220"/>
      <c r="G1233" s="220"/>
      <c r="H1233" s="220"/>
      <c r="I1233" s="220"/>
      <c r="J1233" s="220"/>
      <c r="K1233" s="1023"/>
      <c r="L1233" s="220"/>
      <c r="M1233" s="220"/>
    </row>
    <row r="1234" spans="1:13" ht="15.75" customHeight="1">
      <c r="A1234" s="219"/>
      <c r="B1234" s="220"/>
      <c r="C1234" s="220"/>
      <c r="D1234" s="220"/>
      <c r="E1234" s="220"/>
      <c r="F1234" s="220"/>
      <c r="G1234" s="220"/>
      <c r="H1234" s="220"/>
      <c r="I1234" s="220"/>
      <c r="J1234" s="220"/>
      <c r="K1234" s="1023"/>
      <c r="L1234" s="220"/>
      <c r="M1234" s="220"/>
    </row>
    <row r="1235" spans="1:13" ht="15.75" customHeight="1">
      <c r="A1235" s="219"/>
      <c r="B1235" s="220"/>
      <c r="C1235" s="220"/>
      <c r="D1235" s="220"/>
      <c r="E1235" s="220"/>
      <c r="F1235" s="220"/>
      <c r="G1235" s="220"/>
      <c r="H1235" s="220"/>
      <c r="I1235" s="220"/>
      <c r="J1235" s="220"/>
      <c r="K1235" s="1023"/>
      <c r="L1235" s="220"/>
      <c r="M1235" s="220"/>
    </row>
    <row r="1236" spans="1:13" ht="15.75" customHeight="1">
      <c r="A1236" s="219"/>
      <c r="B1236" s="220"/>
      <c r="C1236" s="220"/>
      <c r="D1236" s="220"/>
      <c r="E1236" s="220"/>
      <c r="F1236" s="220"/>
      <c r="G1236" s="220"/>
      <c r="H1236" s="220"/>
      <c r="I1236" s="220"/>
      <c r="J1236" s="220"/>
      <c r="K1236" s="1023"/>
      <c r="L1236" s="220"/>
      <c r="M1236" s="220"/>
    </row>
    <row r="1237" spans="1:13" ht="15.75" customHeight="1">
      <c r="A1237" s="219"/>
      <c r="B1237" s="220"/>
      <c r="C1237" s="220"/>
      <c r="D1237" s="220"/>
      <c r="E1237" s="220"/>
      <c r="F1237" s="220"/>
      <c r="G1237" s="220"/>
      <c r="H1237" s="220"/>
      <c r="I1237" s="220"/>
      <c r="J1237" s="220"/>
      <c r="K1237" s="1023"/>
      <c r="L1237" s="220"/>
      <c r="M1237" s="220"/>
    </row>
    <row r="1238" spans="1:13" ht="15.75" customHeight="1">
      <c r="A1238" s="219"/>
      <c r="B1238" s="220"/>
      <c r="C1238" s="220"/>
      <c r="D1238" s="220"/>
      <c r="E1238" s="220"/>
      <c r="F1238" s="220"/>
      <c r="G1238" s="220"/>
      <c r="H1238" s="220"/>
      <c r="I1238" s="220"/>
      <c r="J1238" s="220"/>
      <c r="K1238" s="1023"/>
      <c r="L1238" s="220"/>
      <c r="M1238" s="220"/>
    </row>
    <row r="1239" spans="1:13" ht="15.75" customHeight="1">
      <c r="A1239" s="219"/>
      <c r="B1239" s="220"/>
      <c r="C1239" s="220"/>
      <c r="D1239" s="220"/>
      <c r="E1239" s="220"/>
      <c r="F1239" s="220"/>
      <c r="G1239" s="220"/>
      <c r="H1239" s="220"/>
      <c r="I1239" s="220"/>
      <c r="J1239" s="220"/>
      <c r="K1239" s="1023"/>
      <c r="L1239" s="220"/>
      <c r="M1239" s="220"/>
    </row>
    <row r="1240" spans="1:13" ht="15.75" customHeight="1">
      <c r="A1240" s="219"/>
      <c r="B1240" s="220"/>
      <c r="C1240" s="220"/>
      <c r="D1240" s="220"/>
      <c r="E1240" s="220"/>
      <c r="F1240" s="220"/>
      <c r="G1240" s="220"/>
      <c r="H1240" s="220"/>
      <c r="I1240" s="220"/>
      <c r="J1240" s="220"/>
      <c r="K1240" s="1023"/>
      <c r="L1240" s="220"/>
      <c r="M1240" s="220"/>
    </row>
    <row r="1241" spans="1:13" ht="15.75" customHeight="1">
      <c r="A1241" s="219"/>
      <c r="B1241" s="220"/>
      <c r="C1241" s="220"/>
      <c r="D1241" s="220"/>
      <c r="E1241" s="220"/>
      <c r="F1241" s="220"/>
      <c r="G1241" s="220"/>
      <c r="H1241" s="220"/>
      <c r="I1241" s="220"/>
      <c r="J1241" s="220"/>
      <c r="K1241" s="1023"/>
      <c r="L1241" s="220"/>
      <c r="M1241" s="220"/>
    </row>
    <row r="1242" spans="1:13" ht="15.75" customHeight="1">
      <c r="A1242" s="219"/>
      <c r="B1242" s="220"/>
      <c r="C1242" s="220"/>
      <c r="D1242" s="220"/>
      <c r="E1242" s="220"/>
      <c r="F1242" s="220"/>
      <c r="G1242" s="220"/>
      <c r="H1242" s="220"/>
      <c r="I1242" s="220"/>
      <c r="J1242" s="220"/>
      <c r="K1242" s="1023"/>
      <c r="L1242" s="220"/>
      <c r="M1242" s="220"/>
    </row>
    <row r="1243" spans="1:13" ht="15.75" customHeight="1">
      <c r="A1243" s="219"/>
      <c r="B1243" s="220"/>
      <c r="C1243" s="220"/>
      <c r="D1243" s="220"/>
      <c r="E1243" s="220"/>
      <c r="F1243" s="220"/>
      <c r="G1243" s="220"/>
      <c r="H1243" s="220"/>
      <c r="I1243" s="220"/>
      <c r="J1243" s="220"/>
      <c r="K1243" s="1023"/>
      <c r="L1243" s="220"/>
      <c r="M1243" s="220"/>
    </row>
    <row r="1244" spans="1:13" ht="15.75" customHeight="1">
      <c r="A1244" s="219"/>
      <c r="B1244" s="220"/>
      <c r="C1244" s="220"/>
      <c r="D1244" s="220"/>
      <c r="E1244" s="220"/>
      <c r="F1244" s="220"/>
      <c r="G1244" s="220"/>
      <c r="H1244" s="220"/>
      <c r="I1244" s="220"/>
      <c r="J1244" s="220"/>
      <c r="K1244" s="1023"/>
      <c r="L1244" s="220"/>
      <c r="M1244" s="220"/>
    </row>
    <row r="1245" spans="1:13" ht="15.75" customHeight="1">
      <c r="A1245" s="219"/>
      <c r="B1245" s="220"/>
      <c r="C1245" s="220"/>
      <c r="D1245" s="220"/>
      <c r="E1245" s="220"/>
      <c r="F1245" s="220"/>
      <c r="G1245" s="220"/>
      <c r="H1245" s="220"/>
      <c r="I1245" s="220"/>
      <c r="J1245" s="220"/>
      <c r="K1245" s="1023"/>
      <c r="L1245" s="220"/>
      <c r="M1245" s="220"/>
    </row>
    <row r="1246" spans="1:13" ht="15.75" customHeight="1">
      <c r="A1246" s="219"/>
      <c r="B1246" s="220"/>
      <c r="C1246" s="220"/>
      <c r="D1246" s="220"/>
      <c r="E1246" s="220"/>
      <c r="F1246" s="220"/>
      <c r="G1246" s="220"/>
      <c r="H1246" s="220"/>
      <c r="I1246" s="220"/>
      <c r="J1246" s="220"/>
      <c r="K1246" s="1023"/>
      <c r="L1246" s="220"/>
      <c r="M1246" s="220"/>
    </row>
    <row r="1247" spans="1:13" ht="15.75" customHeight="1">
      <c r="A1247" s="219"/>
      <c r="B1247" s="220"/>
      <c r="C1247" s="220"/>
      <c r="D1247" s="220"/>
      <c r="E1247" s="220"/>
      <c r="F1247" s="220"/>
      <c r="G1247" s="220"/>
      <c r="H1247" s="220"/>
      <c r="I1247" s="220"/>
      <c r="J1247" s="220"/>
      <c r="K1247" s="1023"/>
      <c r="L1247" s="220"/>
      <c r="M1247" s="220"/>
    </row>
    <row r="1248" spans="1:13" ht="15.75" customHeight="1">
      <c r="A1248" s="219"/>
      <c r="B1248" s="220"/>
      <c r="C1248" s="220"/>
      <c r="D1248" s="220"/>
      <c r="E1248" s="220"/>
      <c r="F1248" s="220"/>
      <c r="G1248" s="220"/>
      <c r="H1248" s="220"/>
      <c r="I1248" s="220"/>
      <c r="J1248" s="220"/>
      <c r="K1248" s="1023"/>
      <c r="L1248" s="220"/>
      <c r="M1248" s="220"/>
    </row>
    <row r="1249" spans="1:13" ht="15.75" customHeight="1">
      <c r="A1249" s="219"/>
      <c r="B1249" s="220"/>
      <c r="C1249" s="220"/>
      <c r="D1249" s="220"/>
      <c r="E1249" s="220"/>
      <c r="F1249" s="220"/>
      <c r="G1249" s="220"/>
      <c r="H1249" s="220"/>
      <c r="I1249" s="220"/>
      <c r="J1249" s="220"/>
      <c r="K1249" s="1023"/>
      <c r="L1249" s="220"/>
      <c r="M1249" s="220"/>
    </row>
    <row r="1250" spans="1:13" ht="15.75" customHeight="1">
      <c r="A1250" s="219"/>
      <c r="B1250" s="220"/>
      <c r="C1250" s="220"/>
      <c r="D1250" s="220"/>
      <c r="E1250" s="220"/>
      <c r="F1250" s="220"/>
      <c r="G1250" s="220"/>
      <c r="H1250" s="220"/>
      <c r="I1250" s="220"/>
      <c r="J1250" s="220"/>
      <c r="K1250" s="1023"/>
      <c r="L1250" s="220"/>
      <c r="M1250" s="220"/>
    </row>
    <row r="1251" spans="1:13" ht="15.75" customHeight="1">
      <c r="A1251" s="219"/>
      <c r="B1251" s="220"/>
      <c r="C1251" s="220"/>
      <c r="D1251" s="220"/>
      <c r="E1251" s="220"/>
      <c r="F1251" s="220"/>
      <c r="G1251" s="220"/>
      <c r="H1251" s="220"/>
      <c r="I1251" s="220"/>
      <c r="J1251" s="220"/>
      <c r="K1251" s="1023"/>
      <c r="L1251" s="220"/>
      <c r="M1251" s="220"/>
    </row>
    <row r="1252" spans="1:13" ht="15.75" customHeight="1">
      <c r="A1252" s="219"/>
      <c r="B1252" s="220"/>
      <c r="C1252" s="220"/>
      <c r="D1252" s="220"/>
      <c r="E1252" s="220"/>
      <c r="F1252" s="220"/>
      <c r="G1252" s="220"/>
      <c r="H1252" s="220"/>
      <c r="I1252" s="220"/>
      <c r="J1252" s="220"/>
      <c r="K1252" s="1023"/>
      <c r="L1252" s="220"/>
      <c r="M1252" s="220"/>
    </row>
    <row r="1253" spans="1:13" ht="15.75" customHeight="1">
      <c r="A1253" s="219"/>
      <c r="B1253" s="220"/>
      <c r="C1253" s="220"/>
      <c r="D1253" s="220"/>
      <c r="E1253" s="220"/>
      <c r="F1253" s="220"/>
      <c r="G1253" s="220"/>
      <c r="H1253" s="220"/>
      <c r="I1253" s="220"/>
      <c r="J1253" s="220"/>
      <c r="K1253" s="1023"/>
      <c r="L1253" s="220"/>
      <c r="M1253" s="220"/>
    </row>
    <row r="1254" spans="1:13" ht="15.75" customHeight="1">
      <c r="A1254" s="219"/>
      <c r="B1254" s="220"/>
      <c r="C1254" s="220"/>
      <c r="D1254" s="220"/>
      <c r="E1254" s="220"/>
      <c r="F1254" s="220"/>
      <c r="G1254" s="220"/>
      <c r="H1254" s="220"/>
      <c r="I1254" s="220"/>
      <c r="J1254" s="220"/>
      <c r="K1254" s="1023"/>
      <c r="L1254" s="220"/>
      <c r="M1254" s="220"/>
    </row>
    <row r="1255" spans="1:13" ht="15.75" customHeight="1">
      <c r="A1255" s="219"/>
      <c r="B1255" s="220"/>
      <c r="C1255" s="220"/>
      <c r="D1255" s="220"/>
      <c r="E1255" s="220"/>
      <c r="F1255" s="220"/>
      <c r="G1255" s="220"/>
      <c r="H1255" s="220"/>
      <c r="I1255" s="220"/>
      <c r="J1255" s="220"/>
      <c r="K1255" s="1023"/>
      <c r="L1255" s="220"/>
      <c r="M1255" s="220"/>
    </row>
    <row r="1256" spans="1:13" ht="15.75" customHeight="1">
      <c r="A1256" s="219"/>
      <c r="B1256" s="220"/>
      <c r="C1256" s="220"/>
      <c r="D1256" s="220"/>
      <c r="E1256" s="220"/>
      <c r="F1256" s="220"/>
      <c r="G1256" s="220"/>
      <c r="H1256" s="220"/>
      <c r="I1256" s="220"/>
      <c r="J1256" s="220"/>
      <c r="K1256" s="1023"/>
      <c r="L1256" s="220"/>
      <c r="M1256" s="220"/>
    </row>
    <row r="1257" spans="1:13" ht="15.75" customHeight="1">
      <c r="A1257" s="219"/>
      <c r="B1257" s="220"/>
      <c r="C1257" s="220"/>
      <c r="D1257" s="220"/>
      <c r="E1257" s="220"/>
      <c r="F1257" s="220"/>
      <c r="G1257" s="220"/>
      <c r="H1257" s="220"/>
      <c r="I1257" s="220"/>
      <c r="J1257" s="220"/>
      <c r="K1257" s="1023"/>
      <c r="L1257" s="220"/>
      <c r="M1257" s="220"/>
    </row>
    <row r="1258" spans="1:13" ht="15.75" customHeight="1">
      <c r="A1258" s="219"/>
      <c r="B1258" s="220"/>
      <c r="C1258" s="220"/>
      <c r="D1258" s="220"/>
      <c r="E1258" s="220"/>
      <c r="F1258" s="220"/>
      <c r="G1258" s="220"/>
      <c r="H1258" s="220"/>
      <c r="I1258" s="220"/>
      <c r="J1258" s="220"/>
      <c r="K1258" s="1023"/>
      <c r="L1258" s="220"/>
      <c r="M1258" s="220"/>
    </row>
    <row r="1259" spans="1:13" ht="15.75" customHeight="1">
      <c r="A1259" s="219"/>
      <c r="B1259" s="220"/>
      <c r="C1259" s="220"/>
      <c r="D1259" s="220"/>
      <c r="E1259" s="220"/>
      <c r="F1259" s="220"/>
      <c r="G1259" s="220"/>
      <c r="H1259" s="220"/>
      <c r="I1259" s="220"/>
      <c r="J1259" s="220"/>
      <c r="K1259" s="1023"/>
      <c r="L1259" s="220"/>
      <c r="M1259" s="220"/>
    </row>
    <row r="1260" spans="1:13" ht="15.75" customHeight="1">
      <c r="A1260" s="219"/>
      <c r="B1260" s="220"/>
      <c r="C1260" s="220"/>
      <c r="D1260" s="220"/>
      <c r="E1260" s="220"/>
      <c r="F1260" s="220"/>
      <c r="G1260" s="220"/>
      <c r="H1260" s="220"/>
      <c r="I1260" s="220"/>
      <c r="J1260" s="220"/>
      <c r="K1260" s="1023"/>
      <c r="L1260" s="220"/>
      <c r="M1260" s="220"/>
    </row>
    <row r="1261" spans="1:13" ht="15.75" customHeight="1">
      <c r="A1261" s="219"/>
      <c r="B1261" s="220"/>
      <c r="C1261" s="220"/>
      <c r="D1261" s="220"/>
      <c r="E1261" s="220"/>
      <c r="F1261" s="220"/>
      <c r="G1261" s="220"/>
      <c r="H1261" s="220"/>
      <c r="I1261" s="220"/>
      <c r="J1261" s="220"/>
      <c r="K1261" s="1023"/>
      <c r="L1261" s="220"/>
      <c r="M1261" s="220"/>
    </row>
    <row r="1262" spans="1:13" ht="15.75" customHeight="1">
      <c r="A1262" s="219"/>
      <c r="B1262" s="220"/>
      <c r="C1262" s="220"/>
      <c r="D1262" s="220"/>
      <c r="E1262" s="220"/>
      <c r="F1262" s="220"/>
      <c r="G1262" s="220"/>
      <c r="H1262" s="220"/>
      <c r="I1262" s="220"/>
      <c r="J1262" s="220"/>
      <c r="K1262" s="1023"/>
      <c r="L1262" s="220"/>
      <c r="M1262" s="220"/>
    </row>
    <row r="1263" spans="1:13" ht="15.75" customHeight="1">
      <c r="A1263" s="219"/>
      <c r="B1263" s="220"/>
      <c r="C1263" s="220"/>
      <c r="D1263" s="220"/>
      <c r="E1263" s="220"/>
      <c r="F1263" s="220"/>
      <c r="G1263" s="220"/>
      <c r="H1263" s="220"/>
      <c r="I1263" s="220"/>
      <c r="J1263" s="220"/>
      <c r="K1263" s="1023"/>
      <c r="L1263" s="220"/>
      <c r="M1263" s="220"/>
    </row>
    <row r="1264" spans="1:13" ht="15.75" customHeight="1">
      <c r="A1264" s="219"/>
      <c r="B1264" s="220"/>
      <c r="C1264" s="220"/>
      <c r="D1264" s="220"/>
      <c r="E1264" s="220"/>
      <c r="F1264" s="220"/>
      <c r="G1264" s="220"/>
      <c r="H1264" s="220"/>
      <c r="I1264" s="220"/>
      <c r="J1264" s="220"/>
      <c r="K1264" s="1023"/>
      <c r="L1264" s="220"/>
      <c r="M1264" s="220"/>
    </row>
    <row r="1265" spans="1:13" ht="15.75" customHeight="1">
      <c r="A1265" s="219"/>
      <c r="B1265" s="220"/>
      <c r="C1265" s="220"/>
      <c r="D1265" s="220"/>
      <c r="E1265" s="220"/>
      <c r="F1265" s="220"/>
      <c r="G1265" s="220"/>
      <c r="H1265" s="220"/>
      <c r="I1265" s="220"/>
      <c r="J1265" s="220"/>
      <c r="K1265" s="1023"/>
      <c r="L1265" s="220"/>
      <c r="M1265" s="220"/>
    </row>
    <row r="1266" spans="1:13" ht="15.75" customHeight="1">
      <c r="A1266" s="219"/>
      <c r="B1266" s="220"/>
      <c r="C1266" s="220"/>
      <c r="D1266" s="220"/>
      <c r="E1266" s="220"/>
      <c r="F1266" s="220"/>
      <c r="G1266" s="220"/>
      <c r="H1266" s="220"/>
      <c r="I1266" s="220"/>
      <c r="J1266" s="220"/>
      <c r="K1266" s="1023"/>
      <c r="L1266" s="220"/>
      <c r="M1266" s="220"/>
    </row>
    <row r="1267" spans="1:13" ht="15.75" customHeight="1">
      <c r="A1267" s="219"/>
      <c r="B1267" s="220"/>
      <c r="C1267" s="220"/>
      <c r="D1267" s="220"/>
      <c r="E1267" s="220"/>
      <c r="F1267" s="220"/>
      <c r="G1267" s="220"/>
      <c r="H1267" s="220"/>
      <c r="I1267" s="220"/>
      <c r="J1267" s="220"/>
      <c r="K1267" s="1023"/>
      <c r="L1267" s="220"/>
      <c r="M1267" s="220"/>
    </row>
    <row r="1268" spans="1:13" ht="15.75" customHeight="1">
      <c r="A1268" s="219"/>
      <c r="B1268" s="220"/>
      <c r="C1268" s="220"/>
      <c r="D1268" s="220"/>
      <c r="E1268" s="220"/>
      <c r="F1268" s="220"/>
      <c r="G1268" s="220"/>
      <c r="H1268" s="220"/>
      <c r="I1268" s="220"/>
      <c r="J1268" s="220"/>
      <c r="K1268" s="1023"/>
      <c r="L1268" s="220"/>
      <c r="M1268" s="220"/>
    </row>
    <row r="1269" spans="1:13" ht="15.75" customHeight="1">
      <c r="A1269" s="219"/>
      <c r="B1269" s="220"/>
      <c r="C1269" s="220"/>
      <c r="D1269" s="220"/>
      <c r="E1269" s="220"/>
      <c r="F1269" s="220"/>
      <c r="G1269" s="220"/>
      <c r="H1269" s="220"/>
      <c r="I1269" s="220"/>
      <c r="J1269" s="220"/>
      <c r="K1269" s="1023"/>
      <c r="L1269" s="220"/>
      <c r="M1269" s="220"/>
    </row>
    <row r="1270" spans="1:13" ht="15.75" customHeight="1">
      <c r="A1270" s="219"/>
      <c r="B1270" s="220"/>
      <c r="C1270" s="220"/>
      <c r="D1270" s="220"/>
      <c r="E1270" s="220"/>
      <c r="F1270" s="220"/>
      <c r="G1270" s="220"/>
      <c r="H1270" s="220"/>
      <c r="I1270" s="220"/>
      <c r="J1270" s="220"/>
      <c r="K1270" s="1023"/>
      <c r="L1270" s="220"/>
      <c r="M1270" s="220"/>
    </row>
    <row r="1271" spans="1:13" ht="15.75" customHeight="1">
      <c r="A1271" s="219"/>
      <c r="B1271" s="220"/>
      <c r="C1271" s="220"/>
      <c r="D1271" s="220"/>
      <c r="E1271" s="220"/>
      <c r="F1271" s="220"/>
      <c r="G1271" s="220"/>
      <c r="H1271" s="220"/>
      <c r="I1271" s="220"/>
      <c r="J1271" s="220"/>
      <c r="K1271" s="1023"/>
      <c r="L1271" s="220"/>
      <c r="M1271" s="220"/>
    </row>
    <row r="1272" spans="1:13" ht="15.75" customHeight="1">
      <c r="A1272" s="219"/>
      <c r="B1272" s="220"/>
      <c r="C1272" s="220"/>
      <c r="D1272" s="220"/>
      <c r="E1272" s="220"/>
      <c r="F1272" s="220"/>
      <c r="G1272" s="220"/>
      <c r="H1272" s="220"/>
      <c r="I1272" s="220"/>
      <c r="J1272" s="220"/>
      <c r="K1272" s="1023"/>
      <c r="L1272" s="220"/>
      <c r="M1272" s="220"/>
    </row>
    <row r="1273" spans="1:13" ht="15.75" customHeight="1">
      <c r="A1273" s="219"/>
      <c r="B1273" s="220"/>
      <c r="C1273" s="220"/>
      <c r="D1273" s="220"/>
      <c r="E1273" s="220"/>
      <c r="F1273" s="220"/>
      <c r="G1273" s="220"/>
      <c r="H1273" s="220"/>
      <c r="I1273" s="220"/>
      <c r="J1273" s="220"/>
      <c r="K1273" s="1023"/>
      <c r="L1273" s="220"/>
      <c r="M1273" s="220"/>
    </row>
    <row r="1274" spans="1:13" ht="15.75" customHeight="1">
      <c r="A1274" s="219"/>
      <c r="B1274" s="220"/>
      <c r="C1274" s="220"/>
      <c r="D1274" s="220"/>
      <c r="E1274" s="220"/>
      <c r="F1274" s="220"/>
      <c r="G1274" s="220"/>
      <c r="H1274" s="220"/>
      <c r="I1274" s="220"/>
      <c r="J1274" s="220"/>
      <c r="K1274" s="1023"/>
      <c r="L1274" s="220"/>
      <c r="M1274" s="220"/>
    </row>
    <row r="1275" spans="1:13" ht="15.75" customHeight="1">
      <c r="A1275" s="219"/>
      <c r="B1275" s="220"/>
      <c r="C1275" s="220"/>
      <c r="D1275" s="220"/>
      <c r="E1275" s="220"/>
      <c r="F1275" s="220"/>
      <c r="G1275" s="220"/>
      <c r="H1275" s="220"/>
      <c r="I1275" s="220"/>
      <c r="J1275" s="220"/>
      <c r="K1275" s="1023"/>
      <c r="L1275" s="220"/>
      <c r="M1275" s="220"/>
    </row>
    <row r="1276" spans="1:13" ht="15.75" customHeight="1">
      <c r="A1276" s="219"/>
      <c r="B1276" s="220"/>
      <c r="C1276" s="220"/>
      <c r="D1276" s="220"/>
      <c r="E1276" s="220"/>
      <c r="F1276" s="220"/>
      <c r="G1276" s="220"/>
      <c r="H1276" s="220"/>
      <c r="I1276" s="220"/>
      <c r="J1276" s="220"/>
      <c r="K1276" s="1023"/>
      <c r="L1276" s="220"/>
      <c r="M1276" s="220"/>
    </row>
    <row r="1277" spans="1:13" ht="15.75" customHeight="1">
      <c r="A1277" s="219"/>
      <c r="B1277" s="220"/>
      <c r="C1277" s="220"/>
      <c r="D1277" s="220"/>
      <c r="E1277" s="220"/>
      <c r="F1277" s="220"/>
      <c r="G1277" s="220"/>
      <c r="H1277" s="220"/>
      <c r="I1277" s="220"/>
      <c r="J1277" s="220"/>
      <c r="K1277" s="1023"/>
      <c r="L1277" s="220"/>
      <c r="M1277" s="220"/>
    </row>
    <row r="1278" spans="1:13" ht="15.75" customHeight="1">
      <c r="A1278" s="219"/>
      <c r="B1278" s="220"/>
      <c r="C1278" s="220"/>
      <c r="D1278" s="220"/>
      <c r="E1278" s="220"/>
      <c r="F1278" s="220"/>
      <c r="G1278" s="220"/>
      <c r="H1278" s="220"/>
      <c r="I1278" s="220"/>
      <c r="J1278" s="220"/>
      <c r="K1278" s="1023"/>
      <c r="L1278" s="220"/>
      <c r="M1278" s="220"/>
    </row>
    <row r="1279" spans="1:13" ht="15.75" customHeight="1">
      <c r="A1279" s="219"/>
      <c r="B1279" s="220"/>
      <c r="C1279" s="220"/>
      <c r="D1279" s="220"/>
      <c r="E1279" s="220"/>
      <c r="F1279" s="220"/>
      <c r="G1279" s="220"/>
      <c r="H1279" s="220"/>
      <c r="I1279" s="220"/>
      <c r="J1279" s="220"/>
      <c r="K1279" s="1023"/>
      <c r="L1279" s="220"/>
      <c r="M1279" s="220"/>
    </row>
    <row r="1280" spans="1:13" ht="15.75" customHeight="1">
      <c r="A1280" s="219"/>
      <c r="B1280" s="220"/>
      <c r="C1280" s="220"/>
      <c r="D1280" s="220"/>
      <c r="E1280" s="220"/>
      <c r="F1280" s="220"/>
      <c r="G1280" s="220"/>
      <c r="H1280" s="220"/>
      <c r="I1280" s="220"/>
      <c r="J1280" s="220"/>
      <c r="K1280" s="1023"/>
      <c r="L1280" s="220"/>
      <c r="M1280" s="220"/>
    </row>
    <row r="1281" spans="1:13" ht="15.75" customHeight="1">
      <c r="A1281" s="219"/>
      <c r="B1281" s="220"/>
      <c r="C1281" s="220"/>
      <c r="D1281" s="220"/>
      <c r="E1281" s="220"/>
      <c r="F1281" s="220"/>
      <c r="G1281" s="220"/>
      <c r="H1281" s="220"/>
      <c r="I1281" s="220"/>
      <c r="J1281" s="220"/>
      <c r="K1281" s="1023"/>
      <c r="L1281" s="220"/>
      <c r="M1281" s="220"/>
    </row>
    <row r="1282" spans="1:13" ht="15.75" customHeight="1">
      <c r="A1282" s="219"/>
      <c r="B1282" s="220"/>
      <c r="C1282" s="220"/>
      <c r="D1282" s="220"/>
      <c r="E1282" s="220"/>
      <c r="F1282" s="220"/>
      <c r="G1282" s="220"/>
      <c r="H1282" s="220"/>
      <c r="I1282" s="220"/>
      <c r="J1282" s="220"/>
      <c r="K1282" s="1023"/>
      <c r="L1282" s="220"/>
      <c r="M1282" s="220"/>
    </row>
    <row r="1283" spans="1:13" ht="15.75" customHeight="1">
      <c r="A1283" s="219"/>
      <c r="B1283" s="220"/>
      <c r="C1283" s="220"/>
      <c r="D1283" s="220"/>
      <c r="E1283" s="220"/>
      <c r="F1283" s="220"/>
      <c r="G1283" s="220"/>
      <c r="H1283" s="220"/>
      <c r="I1283" s="220"/>
      <c r="J1283" s="220"/>
      <c r="K1283" s="1023"/>
      <c r="L1283" s="220"/>
      <c r="M1283" s="220"/>
    </row>
    <row r="1284" spans="1:13" ht="15.75" customHeight="1">
      <c r="A1284" s="219"/>
      <c r="B1284" s="220"/>
      <c r="C1284" s="220"/>
      <c r="D1284" s="220"/>
      <c r="E1284" s="220"/>
      <c r="F1284" s="220"/>
      <c r="G1284" s="220"/>
      <c r="H1284" s="220"/>
      <c r="I1284" s="220"/>
      <c r="J1284" s="220"/>
      <c r="K1284" s="1023"/>
      <c r="L1284" s="220"/>
      <c r="M1284" s="220"/>
    </row>
    <row r="1285" spans="1:13" ht="15.75" customHeight="1">
      <c r="A1285" s="219"/>
      <c r="B1285" s="220"/>
      <c r="C1285" s="220"/>
      <c r="D1285" s="220"/>
      <c r="E1285" s="220"/>
      <c r="F1285" s="220"/>
      <c r="G1285" s="220"/>
      <c r="H1285" s="220"/>
      <c r="I1285" s="220"/>
      <c r="J1285" s="220"/>
      <c r="K1285" s="1023"/>
      <c r="L1285" s="220"/>
      <c r="M1285" s="220"/>
    </row>
    <row r="1286" spans="1:13" ht="15.75" customHeight="1">
      <c r="A1286" s="219"/>
      <c r="B1286" s="220"/>
      <c r="C1286" s="220"/>
      <c r="D1286" s="220"/>
      <c r="E1286" s="220"/>
      <c r="F1286" s="220"/>
      <c r="G1286" s="220"/>
      <c r="H1286" s="220"/>
      <c r="I1286" s="220"/>
      <c r="J1286" s="220"/>
      <c r="K1286" s="1023"/>
      <c r="L1286" s="220"/>
      <c r="M1286" s="220"/>
    </row>
    <row r="1287" spans="1:13" ht="15.75" customHeight="1">
      <c r="A1287" s="219"/>
      <c r="B1287" s="220"/>
      <c r="C1287" s="220"/>
      <c r="D1287" s="220"/>
      <c r="E1287" s="220"/>
      <c r="F1287" s="220"/>
      <c r="G1287" s="220"/>
      <c r="H1287" s="220"/>
      <c r="I1287" s="220"/>
      <c r="J1287" s="220"/>
      <c r="K1287" s="1023"/>
      <c r="L1287" s="220"/>
      <c r="M1287" s="220"/>
    </row>
    <row r="1288" spans="1:13" ht="15.75" customHeight="1">
      <c r="A1288" s="219"/>
      <c r="B1288" s="220"/>
      <c r="C1288" s="220"/>
      <c r="D1288" s="220"/>
      <c r="E1288" s="220"/>
      <c r="F1288" s="220"/>
      <c r="G1288" s="220"/>
      <c r="H1288" s="220"/>
      <c r="I1288" s="220"/>
      <c r="J1288" s="220"/>
      <c r="K1288" s="1023"/>
      <c r="L1288" s="220"/>
      <c r="M1288" s="220"/>
    </row>
    <row r="1289" spans="1:13" ht="15.75" customHeight="1">
      <c r="A1289" s="219"/>
      <c r="B1289" s="220"/>
      <c r="C1289" s="220"/>
      <c r="D1289" s="220"/>
      <c r="E1289" s="220"/>
      <c r="F1289" s="220"/>
      <c r="G1289" s="220"/>
      <c r="H1289" s="220"/>
      <c r="I1289" s="220"/>
      <c r="J1289" s="220"/>
      <c r="K1289" s="1023"/>
      <c r="L1289" s="220"/>
      <c r="M1289" s="220"/>
    </row>
    <row r="1290" spans="1:13" ht="15.75" customHeight="1">
      <c r="A1290" s="219"/>
      <c r="B1290" s="220"/>
      <c r="C1290" s="220"/>
      <c r="D1290" s="220"/>
      <c r="E1290" s="220"/>
      <c r="F1290" s="220"/>
      <c r="G1290" s="220"/>
      <c r="H1290" s="220"/>
      <c r="I1290" s="220"/>
      <c r="J1290" s="220"/>
      <c r="K1290" s="1023"/>
      <c r="L1290" s="220"/>
      <c r="M1290" s="220"/>
    </row>
    <row r="1291" spans="1:13" ht="15.75" customHeight="1">
      <c r="A1291" s="219"/>
      <c r="B1291" s="220"/>
      <c r="C1291" s="220"/>
      <c r="D1291" s="220"/>
      <c r="E1291" s="220"/>
      <c r="F1291" s="220"/>
      <c r="G1291" s="220"/>
      <c r="H1291" s="220"/>
      <c r="I1291" s="220"/>
      <c r="J1291" s="220"/>
      <c r="K1291" s="1023"/>
      <c r="L1291" s="220"/>
      <c r="M1291" s="220"/>
    </row>
    <row r="1292" spans="1:13" ht="15.75" customHeight="1">
      <c r="A1292" s="219"/>
      <c r="B1292" s="220"/>
      <c r="C1292" s="220"/>
      <c r="D1292" s="220"/>
      <c r="E1292" s="220"/>
      <c r="F1292" s="220"/>
      <c r="G1292" s="220"/>
      <c r="H1292" s="220"/>
      <c r="I1292" s="220"/>
      <c r="J1292" s="220"/>
      <c r="K1292" s="1023"/>
      <c r="L1292" s="220"/>
      <c r="M1292" s="220"/>
    </row>
    <row r="1293" spans="1:13" ht="15.75" customHeight="1">
      <c r="A1293" s="219"/>
      <c r="B1293" s="220"/>
      <c r="C1293" s="220"/>
      <c r="D1293" s="220"/>
      <c r="E1293" s="220"/>
      <c r="F1293" s="220"/>
      <c r="G1293" s="220"/>
      <c r="H1293" s="220"/>
      <c r="I1293" s="220"/>
      <c r="J1293" s="220"/>
      <c r="K1293" s="1023"/>
      <c r="L1293" s="220"/>
      <c r="M1293" s="220"/>
    </row>
    <row r="1294" spans="1:13" ht="15.75" customHeight="1">
      <c r="A1294" s="219"/>
      <c r="B1294" s="220"/>
      <c r="C1294" s="220"/>
      <c r="D1294" s="220"/>
      <c r="E1294" s="220"/>
      <c r="F1294" s="220"/>
      <c r="G1294" s="220"/>
      <c r="H1294" s="220"/>
      <c r="I1294" s="220"/>
      <c r="J1294" s="220"/>
      <c r="K1294" s="1023"/>
      <c r="L1294" s="220"/>
      <c r="M1294" s="220"/>
    </row>
    <row r="1295" spans="1:13" ht="15.75" customHeight="1">
      <c r="A1295" s="219"/>
      <c r="B1295" s="220"/>
      <c r="C1295" s="220"/>
      <c r="D1295" s="220"/>
      <c r="E1295" s="220"/>
      <c r="F1295" s="220"/>
      <c r="G1295" s="220"/>
      <c r="H1295" s="220"/>
      <c r="I1295" s="220"/>
      <c r="J1295" s="220"/>
      <c r="K1295" s="1023"/>
      <c r="L1295" s="220"/>
      <c r="M1295" s="220"/>
    </row>
    <row r="1296" spans="1:13" ht="15.75" customHeight="1">
      <c r="A1296" s="219"/>
      <c r="B1296" s="220"/>
      <c r="C1296" s="220"/>
      <c r="D1296" s="220"/>
      <c r="E1296" s="220"/>
      <c r="F1296" s="220"/>
      <c r="G1296" s="220"/>
      <c r="H1296" s="220"/>
      <c r="I1296" s="220"/>
      <c r="J1296" s="220"/>
      <c r="K1296" s="1023"/>
      <c r="L1296" s="220"/>
      <c r="M1296" s="220"/>
    </row>
    <row r="1297" spans="1:13" ht="15.75" customHeight="1">
      <c r="A1297" s="219"/>
      <c r="B1297" s="220"/>
      <c r="C1297" s="220"/>
      <c r="D1297" s="220"/>
      <c r="E1297" s="220"/>
      <c r="F1297" s="220"/>
      <c r="G1297" s="220"/>
      <c r="H1297" s="220"/>
      <c r="I1297" s="220"/>
      <c r="J1297" s="220"/>
      <c r="K1297" s="1023"/>
      <c r="L1297" s="220"/>
      <c r="M1297" s="220"/>
    </row>
    <row r="1298" spans="1:13" ht="15.75" customHeight="1">
      <c r="A1298" s="219"/>
      <c r="B1298" s="220"/>
      <c r="C1298" s="220"/>
      <c r="D1298" s="220"/>
      <c r="E1298" s="220"/>
      <c r="F1298" s="220"/>
      <c r="G1298" s="220"/>
      <c r="H1298" s="220"/>
      <c r="I1298" s="220"/>
      <c r="J1298" s="220"/>
      <c r="K1298" s="1023"/>
      <c r="L1298" s="220"/>
      <c r="M1298" s="220"/>
    </row>
    <row r="1299" spans="1:13" ht="15.75" customHeight="1">
      <c r="A1299" s="219"/>
      <c r="B1299" s="220"/>
      <c r="C1299" s="220"/>
      <c r="D1299" s="220"/>
      <c r="E1299" s="220"/>
      <c r="F1299" s="220"/>
      <c r="G1299" s="220"/>
      <c r="H1299" s="220"/>
      <c r="I1299" s="220"/>
      <c r="J1299" s="220"/>
      <c r="K1299" s="1023"/>
      <c r="L1299" s="220"/>
      <c r="M1299" s="220"/>
    </row>
    <row r="1300" spans="1:13" ht="15.75" customHeight="1">
      <c r="A1300" s="219"/>
      <c r="B1300" s="220"/>
      <c r="C1300" s="220"/>
      <c r="D1300" s="220"/>
      <c r="E1300" s="220"/>
      <c r="F1300" s="220"/>
      <c r="G1300" s="220"/>
      <c r="H1300" s="220"/>
      <c r="I1300" s="220"/>
      <c r="J1300" s="220"/>
      <c r="K1300" s="1023"/>
      <c r="L1300" s="220"/>
      <c r="M1300" s="220"/>
    </row>
    <row r="1301" spans="1:13" ht="15.75" customHeight="1">
      <c r="A1301" s="219"/>
      <c r="B1301" s="220"/>
      <c r="C1301" s="220"/>
      <c r="D1301" s="220"/>
      <c r="E1301" s="220"/>
      <c r="F1301" s="220"/>
      <c r="G1301" s="220"/>
      <c r="H1301" s="220"/>
      <c r="I1301" s="220"/>
      <c r="J1301" s="220"/>
      <c r="K1301" s="1023"/>
      <c r="L1301" s="220"/>
      <c r="M1301" s="220"/>
    </row>
    <row r="1302" spans="1:13" ht="15.75" customHeight="1">
      <c r="A1302" s="219"/>
      <c r="B1302" s="220"/>
      <c r="C1302" s="220"/>
      <c r="D1302" s="220"/>
      <c r="E1302" s="220"/>
      <c r="F1302" s="220"/>
      <c r="G1302" s="220"/>
      <c r="H1302" s="220"/>
      <c r="I1302" s="220"/>
      <c r="J1302" s="220"/>
      <c r="K1302" s="1023"/>
      <c r="L1302" s="220"/>
      <c r="M1302" s="220"/>
    </row>
    <row r="1303" spans="1:13" ht="15.75" customHeight="1">
      <c r="A1303" s="219"/>
      <c r="B1303" s="220"/>
      <c r="C1303" s="220"/>
      <c r="D1303" s="220"/>
      <c r="E1303" s="220"/>
      <c r="F1303" s="220"/>
      <c r="G1303" s="220"/>
      <c r="H1303" s="220"/>
      <c r="I1303" s="220"/>
      <c r="J1303" s="220"/>
      <c r="K1303" s="1023"/>
      <c r="L1303" s="220"/>
      <c r="M1303" s="220"/>
    </row>
    <row r="1304" spans="1:13" ht="15.75" customHeight="1">
      <c r="A1304" s="219"/>
      <c r="B1304" s="220"/>
      <c r="C1304" s="220"/>
      <c r="D1304" s="220"/>
      <c r="E1304" s="220"/>
      <c r="F1304" s="220"/>
      <c r="G1304" s="220"/>
      <c r="H1304" s="220"/>
      <c r="I1304" s="220"/>
      <c r="J1304" s="220"/>
      <c r="K1304" s="1023"/>
      <c r="L1304" s="220"/>
      <c r="M1304" s="220"/>
    </row>
    <row r="1305" spans="1:13" ht="15.75" customHeight="1">
      <c r="A1305" s="219"/>
      <c r="B1305" s="220"/>
      <c r="C1305" s="220"/>
      <c r="D1305" s="220"/>
      <c r="E1305" s="220"/>
      <c r="F1305" s="220"/>
      <c r="G1305" s="220"/>
      <c r="H1305" s="220"/>
      <c r="I1305" s="220"/>
      <c r="J1305" s="220"/>
      <c r="K1305" s="1023"/>
      <c r="L1305" s="220"/>
      <c r="M1305" s="220"/>
    </row>
    <row r="1306" spans="1:13" ht="15.75" customHeight="1">
      <c r="A1306" s="219"/>
      <c r="B1306" s="220"/>
      <c r="C1306" s="220"/>
      <c r="D1306" s="220"/>
      <c r="E1306" s="220"/>
      <c r="F1306" s="220"/>
      <c r="G1306" s="220"/>
      <c r="H1306" s="220"/>
      <c r="I1306" s="220"/>
      <c r="J1306" s="220"/>
      <c r="K1306" s="1023"/>
      <c r="L1306" s="220"/>
      <c r="M1306" s="220"/>
    </row>
    <row r="1307" spans="1:13" ht="15.75" customHeight="1">
      <c r="A1307" s="219"/>
      <c r="B1307" s="220"/>
      <c r="C1307" s="220"/>
      <c r="D1307" s="220"/>
      <c r="E1307" s="220"/>
      <c r="F1307" s="220"/>
      <c r="G1307" s="220"/>
      <c r="H1307" s="220"/>
      <c r="I1307" s="220"/>
      <c r="J1307" s="220"/>
      <c r="K1307" s="1023"/>
      <c r="L1307" s="220"/>
      <c r="M1307" s="220"/>
    </row>
    <row r="1308" spans="1:13" ht="15.75" customHeight="1">
      <c r="A1308" s="219"/>
      <c r="B1308" s="220"/>
      <c r="C1308" s="220"/>
      <c r="D1308" s="220"/>
      <c r="E1308" s="220"/>
      <c r="F1308" s="220"/>
      <c r="G1308" s="220"/>
      <c r="H1308" s="220"/>
      <c r="I1308" s="220"/>
      <c r="J1308" s="220"/>
      <c r="K1308" s="1023"/>
      <c r="L1308" s="220"/>
      <c r="M1308" s="220"/>
    </row>
    <row r="1309" spans="1:13" ht="15.75" customHeight="1">
      <c r="A1309" s="219"/>
      <c r="B1309" s="220"/>
      <c r="C1309" s="220"/>
      <c r="D1309" s="220"/>
      <c r="E1309" s="220"/>
      <c r="F1309" s="220"/>
      <c r="G1309" s="220"/>
      <c r="H1309" s="220"/>
      <c r="I1309" s="220"/>
      <c r="J1309" s="220"/>
      <c r="K1309" s="1023"/>
      <c r="L1309" s="220"/>
      <c r="M1309" s="220"/>
    </row>
    <row r="1310" spans="1:13" ht="15.75" customHeight="1">
      <c r="A1310" s="219"/>
      <c r="B1310" s="220"/>
      <c r="C1310" s="220"/>
      <c r="D1310" s="220"/>
      <c r="E1310" s="220"/>
      <c r="F1310" s="220"/>
      <c r="G1310" s="220"/>
      <c r="H1310" s="220"/>
      <c r="I1310" s="220"/>
      <c r="J1310" s="220"/>
      <c r="K1310" s="1023"/>
      <c r="L1310" s="220"/>
      <c r="M1310" s="220"/>
    </row>
    <row r="1311" spans="1:13" ht="15.75" customHeight="1">
      <c r="A1311" s="219"/>
      <c r="B1311" s="220"/>
      <c r="C1311" s="220"/>
      <c r="D1311" s="220"/>
      <c r="E1311" s="220"/>
      <c r="F1311" s="220"/>
      <c r="G1311" s="220"/>
      <c r="H1311" s="220"/>
      <c r="I1311" s="220"/>
      <c r="J1311" s="220"/>
      <c r="K1311" s="1023"/>
      <c r="L1311" s="220"/>
      <c r="M1311" s="220"/>
    </row>
    <row r="1312" spans="1:13" ht="15.75" customHeight="1">
      <c r="A1312" s="219"/>
      <c r="B1312" s="220"/>
      <c r="C1312" s="220"/>
      <c r="D1312" s="220"/>
      <c r="E1312" s="220"/>
      <c r="F1312" s="220"/>
      <c r="G1312" s="220"/>
      <c r="H1312" s="220"/>
      <c r="I1312" s="220"/>
      <c r="J1312" s="220"/>
      <c r="K1312" s="1023"/>
      <c r="L1312" s="220"/>
      <c r="M1312" s="220"/>
    </row>
    <row r="1313" spans="1:13" ht="15.75" customHeight="1">
      <c r="A1313" s="219"/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1023"/>
      <c r="L1313" s="220"/>
      <c r="M1313" s="220"/>
    </row>
    <row r="1314" spans="1:13" ht="15.75" customHeight="1">
      <c r="A1314" s="219"/>
      <c r="B1314" s="220"/>
      <c r="C1314" s="220"/>
      <c r="D1314" s="220"/>
      <c r="E1314" s="220"/>
      <c r="F1314" s="220"/>
      <c r="G1314" s="220"/>
      <c r="H1314" s="220"/>
      <c r="I1314" s="220"/>
      <c r="J1314" s="220"/>
      <c r="K1314" s="1023"/>
      <c r="L1314" s="220"/>
      <c r="M1314" s="220"/>
    </row>
    <row r="1315" spans="1:13" ht="15.75" customHeight="1">
      <c r="A1315" s="219"/>
      <c r="B1315" s="220"/>
      <c r="C1315" s="220"/>
      <c r="D1315" s="220"/>
      <c r="E1315" s="220"/>
      <c r="F1315" s="220"/>
      <c r="G1315" s="220"/>
      <c r="H1315" s="220"/>
      <c r="I1315" s="220"/>
      <c r="J1315" s="220"/>
      <c r="K1315" s="1023"/>
      <c r="L1315" s="220"/>
      <c r="M1315" s="220"/>
    </row>
    <row r="1316" spans="1:13" ht="15.75" customHeight="1">
      <c r="A1316" s="219"/>
      <c r="B1316" s="220"/>
      <c r="C1316" s="220"/>
      <c r="D1316" s="220"/>
      <c r="E1316" s="220"/>
      <c r="F1316" s="220"/>
      <c r="G1316" s="220"/>
      <c r="H1316" s="220"/>
      <c r="I1316" s="220"/>
      <c r="J1316" s="220"/>
      <c r="K1316" s="1023"/>
      <c r="L1316" s="220"/>
      <c r="M1316" s="220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74E13"/>
  </sheetPr>
  <dimension ref="A1:L1106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A1:L110"/>
    </sheetView>
  </sheetViews>
  <sheetFormatPr defaultColWidth="14.42578125" defaultRowHeight="15" customHeight="1" outlineLevelRow="1"/>
  <cols>
    <col min="1" max="1" width="18.42578125" customWidth="1"/>
    <col min="2" max="2" width="10.85546875" customWidth="1"/>
    <col min="3" max="3" width="9.42578125" customWidth="1"/>
    <col min="4" max="4" width="9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0" width="9.5703125" customWidth="1"/>
    <col min="11" max="11" width="13" customWidth="1"/>
    <col min="12" max="12" width="11.140625" customWidth="1"/>
  </cols>
  <sheetData>
    <row r="1" spans="1:12" ht="18.75" customHeight="1">
      <c r="A1" s="1020"/>
      <c r="B1" s="1021"/>
      <c r="C1" s="944"/>
      <c r="D1" s="944"/>
      <c r="E1" s="944"/>
      <c r="F1" s="944"/>
      <c r="G1" s="944"/>
      <c r="H1" s="944"/>
      <c r="I1" s="944"/>
      <c r="J1" s="944"/>
      <c r="K1" s="944"/>
      <c r="L1" s="944"/>
    </row>
    <row r="2" spans="1:12">
      <c r="A2" s="1022"/>
      <c r="B2" s="705"/>
      <c r="C2" s="706"/>
      <c r="D2" s="705"/>
      <c r="E2" s="705"/>
      <c r="F2" s="705"/>
      <c r="G2" s="705"/>
      <c r="H2" s="705"/>
      <c r="I2" s="705"/>
      <c r="J2" s="705"/>
      <c r="K2" s="705"/>
      <c r="L2" s="705"/>
    </row>
    <row r="3" spans="1:12" ht="15.75" customHeight="1">
      <c r="A3" s="938"/>
      <c r="B3" s="752"/>
      <c r="C3" s="711"/>
      <c r="D3" s="711"/>
      <c r="E3" s="711"/>
      <c r="F3" s="709"/>
      <c r="G3" s="711"/>
      <c r="H3" s="709"/>
      <c r="I3" s="710"/>
      <c r="J3" s="710"/>
      <c r="K3" s="710"/>
      <c r="L3" s="710"/>
    </row>
    <row r="4" spans="1:12" ht="15.75" customHeight="1" outlineLevel="1">
      <c r="A4" s="938"/>
      <c r="B4" s="752"/>
      <c r="C4" s="711"/>
      <c r="D4" s="711"/>
      <c r="E4" s="711"/>
      <c r="F4" s="709"/>
      <c r="G4" s="711"/>
      <c r="H4" s="709"/>
      <c r="I4" s="710"/>
      <c r="J4" s="710"/>
      <c r="K4" s="710"/>
      <c r="L4" s="710"/>
    </row>
    <row r="5" spans="1:12" ht="15.75" customHeight="1" outlineLevel="1">
      <c r="A5" s="938"/>
      <c r="B5" s="752"/>
      <c r="C5" s="711"/>
      <c r="D5" s="711"/>
      <c r="E5" s="711"/>
      <c r="F5" s="709"/>
      <c r="G5" s="711"/>
      <c r="H5" s="709"/>
      <c r="I5" s="710"/>
      <c r="J5" s="710"/>
      <c r="K5" s="710"/>
      <c r="L5" s="710"/>
    </row>
    <row r="6" spans="1:12" ht="15.75" customHeight="1" outlineLevel="1">
      <c r="A6" s="938"/>
      <c r="B6" s="752"/>
      <c r="C6" s="711"/>
      <c r="D6" s="711"/>
      <c r="E6" s="711"/>
      <c r="F6" s="709"/>
      <c r="G6" s="711"/>
      <c r="H6" s="709"/>
      <c r="I6" s="710"/>
      <c r="J6" s="710"/>
      <c r="K6" s="710"/>
      <c r="L6" s="710"/>
    </row>
    <row r="7" spans="1:12" ht="15.75" customHeight="1" outlineLevel="1">
      <c r="A7" s="938"/>
      <c r="B7" s="752"/>
      <c r="C7" s="711"/>
      <c r="D7" s="711"/>
      <c r="E7" s="711"/>
      <c r="F7" s="709"/>
      <c r="G7" s="711"/>
      <c r="H7" s="709"/>
      <c r="I7" s="710"/>
      <c r="J7" s="710"/>
      <c r="K7" s="710"/>
      <c r="L7" s="710"/>
    </row>
    <row r="8" spans="1:12" ht="15.75" customHeight="1" outlineLevel="1">
      <c r="A8" s="938"/>
      <c r="B8" s="752"/>
      <c r="C8" s="711"/>
      <c r="D8" s="711"/>
      <c r="E8" s="711"/>
      <c r="F8" s="709"/>
      <c r="G8" s="711"/>
      <c r="H8" s="709"/>
      <c r="I8" s="710"/>
      <c r="J8" s="710"/>
      <c r="K8" s="710"/>
      <c r="L8" s="710"/>
    </row>
    <row r="9" spans="1:12" ht="15.75" customHeight="1" outlineLevel="1">
      <c r="A9" s="938"/>
      <c r="B9" s="752"/>
      <c r="C9" s="711"/>
      <c r="D9" s="711"/>
      <c r="E9" s="711"/>
      <c r="F9" s="709"/>
      <c r="G9" s="711"/>
      <c r="H9" s="709"/>
      <c r="I9" s="710"/>
      <c r="J9" s="710"/>
      <c r="K9" s="710"/>
      <c r="L9" s="710"/>
    </row>
    <row r="10" spans="1:12" ht="15.75" customHeight="1" outlineLevel="1">
      <c r="A10" s="938"/>
      <c r="B10" s="752"/>
      <c r="C10" s="711"/>
      <c r="D10" s="711"/>
      <c r="E10" s="711"/>
      <c r="F10" s="709"/>
      <c r="G10" s="711"/>
      <c r="H10" s="709"/>
      <c r="I10" s="710"/>
      <c r="J10" s="710"/>
      <c r="K10" s="710"/>
      <c r="L10" s="710"/>
    </row>
    <row r="11" spans="1:12" ht="15.75" customHeight="1" outlineLevel="1">
      <c r="A11" s="938"/>
      <c r="B11" s="752"/>
      <c r="C11" s="711"/>
      <c r="D11" s="711"/>
      <c r="E11" s="711"/>
      <c r="F11" s="709"/>
      <c r="G11" s="711"/>
      <c r="H11" s="709"/>
      <c r="I11" s="710"/>
      <c r="J11" s="710"/>
      <c r="K11" s="710"/>
      <c r="L11" s="710"/>
    </row>
    <row r="12" spans="1:12" ht="15.75" customHeight="1" outlineLevel="1">
      <c r="A12" s="938"/>
      <c r="B12" s="752"/>
      <c r="C12" s="711"/>
      <c r="D12" s="711"/>
      <c r="E12" s="711"/>
      <c r="F12" s="709"/>
      <c r="G12" s="711"/>
      <c r="H12" s="709"/>
      <c r="I12" s="710"/>
      <c r="J12" s="710"/>
      <c r="K12" s="710"/>
      <c r="L12" s="710"/>
    </row>
    <row r="13" spans="1:12" ht="15.75" customHeight="1" outlineLevel="1">
      <c r="A13" s="938"/>
      <c r="B13" s="752"/>
      <c r="C13" s="711"/>
      <c r="D13" s="711"/>
      <c r="E13" s="711"/>
      <c r="F13" s="709"/>
      <c r="G13" s="711"/>
      <c r="H13" s="709"/>
      <c r="I13" s="710"/>
      <c r="J13" s="710"/>
      <c r="K13" s="710"/>
      <c r="L13" s="710"/>
    </row>
    <row r="14" spans="1:12" ht="15.75" customHeight="1" outlineLevel="1">
      <c r="A14" s="938"/>
      <c r="B14" s="752"/>
      <c r="C14" s="711"/>
      <c r="D14" s="711"/>
      <c r="E14" s="711"/>
      <c r="F14" s="709"/>
      <c r="G14" s="711"/>
      <c r="H14" s="709"/>
      <c r="I14" s="710"/>
      <c r="J14" s="710"/>
      <c r="K14" s="710"/>
      <c r="L14" s="710"/>
    </row>
    <row r="15" spans="1:12" ht="15.75" customHeight="1" outlineLevel="1">
      <c r="A15" s="938"/>
      <c r="B15" s="752"/>
      <c r="C15" s="711"/>
      <c r="D15" s="711"/>
      <c r="E15" s="711"/>
      <c r="F15" s="709"/>
      <c r="G15" s="711"/>
      <c r="H15" s="709"/>
      <c r="I15" s="710"/>
      <c r="J15" s="710"/>
      <c r="K15" s="710"/>
      <c r="L15" s="710"/>
    </row>
    <row r="16" spans="1:12" ht="15.75" customHeight="1" outlineLevel="1">
      <c r="A16" s="938"/>
      <c r="B16" s="752"/>
      <c r="C16" s="711"/>
      <c r="D16" s="711"/>
      <c r="E16" s="711"/>
      <c r="F16" s="709"/>
      <c r="G16" s="711"/>
      <c r="H16" s="709"/>
      <c r="I16" s="710"/>
      <c r="J16" s="710"/>
      <c r="K16" s="710"/>
      <c r="L16" s="710"/>
    </row>
    <row r="17" spans="1:12" ht="15.75" customHeight="1" outlineLevel="1">
      <c r="A17" s="938"/>
      <c r="B17" s="752"/>
      <c r="C17" s="711"/>
      <c r="D17" s="711"/>
      <c r="E17" s="711"/>
      <c r="F17" s="709"/>
      <c r="G17" s="711"/>
      <c r="H17" s="709"/>
      <c r="I17" s="710"/>
      <c r="J17" s="710"/>
      <c r="K17" s="710"/>
      <c r="L17" s="710"/>
    </row>
    <row r="18" spans="1:12" ht="15.75" customHeight="1" outlineLevel="1">
      <c r="A18" s="938"/>
      <c r="B18" s="752"/>
      <c r="C18" s="711"/>
      <c r="D18" s="711"/>
      <c r="E18" s="711"/>
      <c r="F18" s="709"/>
      <c r="G18" s="711"/>
      <c r="H18" s="709"/>
      <c r="I18" s="710"/>
      <c r="J18" s="710"/>
      <c r="K18" s="710"/>
      <c r="L18" s="710"/>
    </row>
    <row r="19" spans="1:12" ht="15.75" customHeight="1" outlineLevel="1">
      <c r="A19" s="938"/>
      <c r="B19" s="752"/>
      <c r="C19" s="711"/>
      <c r="D19" s="711"/>
      <c r="E19" s="711"/>
      <c r="F19" s="709"/>
      <c r="G19" s="711"/>
      <c r="H19" s="709"/>
      <c r="I19" s="710"/>
      <c r="J19" s="710"/>
      <c r="K19" s="710"/>
      <c r="L19" s="710"/>
    </row>
    <row r="20" spans="1:12" ht="15.75" customHeight="1" outlineLevel="1">
      <c r="A20" s="938"/>
      <c r="B20" s="752"/>
      <c r="C20" s="711"/>
      <c r="D20" s="711"/>
      <c r="E20" s="711"/>
      <c r="F20" s="709"/>
      <c r="G20" s="711"/>
      <c r="H20" s="709"/>
      <c r="I20" s="710"/>
      <c r="J20" s="710"/>
      <c r="K20" s="710"/>
      <c r="L20" s="710"/>
    </row>
    <row r="21" spans="1:12" ht="15.75" customHeight="1" outlineLevel="1">
      <c r="A21" s="938"/>
      <c r="B21" s="752"/>
      <c r="C21" s="711"/>
      <c r="D21" s="711"/>
      <c r="E21" s="711"/>
      <c r="F21" s="709"/>
      <c r="G21" s="711"/>
      <c r="H21" s="709"/>
      <c r="I21" s="710"/>
      <c r="J21" s="710"/>
      <c r="K21" s="710"/>
      <c r="L21" s="710"/>
    </row>
    <row r="22" spans="1:12" ht="15.75" customHeight="1" outlineLevel="1">
      <c r="A22" s="938"/>
      <c r="B22" s="752"/>
      <c r="C22" s="711"/>
      <c r="D22" s="711"/>
      <c r="E22" s="711"/>
      <c r="F22" s="709"/>
      <c r="G22" s="711"/>
      <c r="H22" s="709"/>
      <c r="I22" s="710"/>
      <c r="J22" s="710"/>
      <c r="K22" s="710"/>
      <c r="L22" s="710"/>
    </row>
    <row r="23" spans="1:12" ht="15.75" customHeight="1" outlineLevel="1">
      <c r="A23" s="938"/>
      <c r="B23" s="752"/>
      <c r="C23" s="711"/>
      <c r="D23" s="711"/>
      <c r="E23" s="711"/>
      <c r="F23" s="709"/>
      <c r="G23" s="711"/>
      <c r="H23" s="709"/>
      <c r="I23" s="710"/>
      <c r="J23" s="710"/>
      <c r="K23" s="710"/>
      <c r="L23" s="710"/>
    </row>
    <row r="24" spans="1:12" ht="15.75" customHeight="1" outlineLevel="1">
      <c r="A24" s="938"/>
      <c r="B24" s="752"/>
      <c r="C24" s="711"/>
      <c r="D24" s="711"/>
      <c r="E24" s="711"/>
      <c r="F24" s="709"/>
      <c r="G24" s="711"/>
      <c r="H24" s="709"/>
      <c r="I24" s="710"/>
      <c r="J24" s="710"/>
      <c r="K24" s="710"/>
      <c r="L24" s="710"/>
    </row>
    <row r="25" spans="1:12" ht="15.75" customHeight="1" outlineLevel="1">
      <c r="A25" s="938"/>
      <c r="B25" s="752"/>
      <c r="C25" s="711"/>
      <c r="D25" s="711"/>
      <c r="E25" s="711"/>
      <c r="F25" s="709"/>
      <c r="G25" s="711"/>
      <c r="H25" s="709"/>
      <c r="I25" s="710"/>
      <c r="J25" s="710"/>
      <c r="K25" s="710"/>
      <c r="L25" s="710"/>
    </row>
    <row r="26" spans="1:12" ht="15.75" customHeight="1" outlineLevel="1">
      <c r="A26" s="938"/>
      <c r="B26" s="752"/>
      <c r="C26" s="711"/>
      <c r="D26" s="711"/>
      <c r="E26" s="711"/>
      <c r="F26" s="709"/>
      <c r="G26" s="711"/>
      <c r="H26" s="709"/>
      <c r="I26" s="710"/>
      <c r="J26" s="710"/>
      <c r="K26" s="710"/>
      <c r="L26" s="710"/>
    </row>
    <row r="27" spans="1:12" ht="15.75" customHeight="1" outlineLevel="1">
      <c r="A27" s="938"/>
      <c r="B27" s="752"/>
      <c r="C27" s="711"/>
      <c r="D27" s="711"/>
      <c r="E27" s="711"/>
      <c r="F27" s="709"/>
      <c r="G27" s="711"/>
      <c r="H27" s="709"/>
      <c r="I27" s="710"/>
      <c r="J27" s="710"/>
      <c r="K27" s="710"/>
      <c r="L27" s="710"/>
    </row>
    <row r="28" spans="1:12" ht="15.75" customHeight="1" outlineLevel="1">
      <c r="A28" s="938"/>
      <c r="B28" s="752"/>
      <c r="C28" s="711"/>
      <c r="D28" s="711"/>
      <c r="E28" s="711"/>
      <c r="F28" s="709"/>
      <c r="G28" s="711"/>
      <c r="H28" s="709"/>
      <c r="I28" s="710"/>
      <c r="J28" s="710"/>
      <c r="K28" s="710"/>
      <c r="L28" s="710"/>
    </row>
    <row r="29" spans="1:12" ht="15.75" customHeight="1" outlineLevel="1">
      <c r="A29" s="938"/>
      <c r="B29" s="752"/>
      <c r="C29" s="711"/>
      <c r="D29" s="711"/>
      <c r="E29" s="711"/>
      <c r="F29" s="709"/>
      <c r="G29" s="711"/>
      <c r="H29" s="709"/>
      <c r="I29" s="710"/>
      <c r="J29" s="710"/>
      <c r="K29" s="710"/>
      <c r="L29" s="710"/>
    </row>
    <row r="30" spans="1:12" ht="15.75" customHeight="1" outlineLevel="1">
      <c r="A30" s="938"/>
      <c r="B30" s="752"/>
      <c r="C30" s="711"/>
      <c r="D30" s="711"/>
      <c r="E30" s="711"/>
      <c r="F30" s="709"/>
      <c r="G30" s="711"/>
      <c r="H30" s="709"/>
      <c r="I30" s="710"/>
      <c r="J30" s="710"/>
      <c r="K30" s="710"/>
      <c r="L30" s="710"/>
    </row>
    <row r="31" spans="1:12" ht="15.75" customHeight="1" outlineLevel="1">
      <c r="A31" s="938"/>
      <c r="B31" s="752"/>
      <c r="C31" s="711"/>
      <c r="D31" s="711"/>
      <c r="E31" s="711"/>
      <c r="F31" s="709"/>
      <c r="G31" s="711"/>
      <c r="H31" s="709"/>
      <c r="I31" s="710"/>
      <c r="J31" s="710"/>
      <c r="K31" s="710"/>
      <c r="L31" s="710"/>
    </row>
    <row r="32" spans="1:12" ht="15.75" customHeight="1" outlineLevel="1">
      <c r="A32" s="938"/>
      <c r="B32" s="752"/>
      <c r="C32" s="711"/>
      <c r="D32" s="711"/>
      <c r="E32" s="711"/>
      <c r="F32" s="709"/>
      <c r="G32" s="711"/>
      <c r="H32" s="709"/>
      <c r="I32" s="710"/>
      <c r="J32" s="710"/>
      <c r="K32" s="710"/>
      <c r="L32" s="710"/>
    </row>
    <row r="33" spans="1:12" ht="15.75" customHeight="1" outlineLevel="1">
      <c r="A33" s="938"/>
      <c r="B33" s="752"/>
      <c r="C33" s="711"/>
      <c r="D33" s="711"/>
      <c r="E33" s="711"/>
      <c r="F33" s="709"/>
      <c r="G33" s="711"/>
      <c r="H33" s="709"/>
      <c r="I33" s="710"/>
      <c r="J33" s="710"/>
      <c r="K33" s="710"/>
      <c r="L33" s="710"/>
    </row>
    <row r="34" spans="1:12" ht="15.75" customHeight="1" outlineLevel="1">
      <c r="A34" s="938"/>
      <c r="B34" s="752"/>
      <c r="C34" s="711"/>
      <c r="D34" s="711"/>
      <c r="E34" s="711"/>
      <c r="F34" s="709"/>
      <c r="G34" s="711"/>
      <c r="H34" s="709"/>
      <c r="I34" s="710"/>
      <c r="J34" s="710"/>
      <c r="K34" s="710"/>
      <c r="L34" s="710"/>
    </row>
    <row r="35" spans="1:12" ht="15.75" customHeight="1" outlineLevel="1">
      <c r="A35" s="939"/>
      <c r="B35" s="752"/>
      <c r="C35" s="711"/>
      <c r="D35" s="711"/>
      <c r="E35" s="711"/>
      <c r="F35" s="711"/>
      <c r="G35" s="711"/>
      <c r="H35" s="711"/>
      <c r="I35" s="710"/>
      <c r="J35" s="710"/>
      <c r="K35" s="710"/>
      <c r="L35" s="710"/>
    </row>
    <row r="36" spans="1:12" ht="15.75" customHeight="1" outlineLevel="1">
      <c r="A36" s="938"/>
      <c r="B36" s="752"/>
      <c r="C36" s="711"/>
      <c r="D36" s="711"/>
      <c r="E36" s="711"/>
      <c r="F36" s="711"/>
      <c r="G36" s="711"/>
      <c r="H36" s="711"/>
      <c r="I36" s="710"/>
      <c r="J36" s="710"/>
      <c r="K36" s="710"/>
      <c r="L36" s="710"/>
    </row>
    <row r="37" spans="1:12" ht="15.75" customHeight="1" outlineLevel="1">
      <c r="A37" s="938"/>
      <c r="B37" s="752"/>
      <c r="C37" s="711"/>
      <c r="D37" s="711"/>
      <c r="E37" s="711"/>
      <c r="F37" s="711"/>
      <c r="G37" s="711"/>
      <c r="H37" s="711"/>
      <c r="I37" s="710"/>
      <c r="J37" s="710"/>
      <c r="K37" s="710"/>
      <c r="L37" s="710"/>
    </row>
    <row r="38" spans="1:12" ht="15.75" customHeight="1" outlineLevel="1">
      <c r="A38" s="938"/>
      <c r="B38" s="752"/>
      <c r="C38" s="711"/>
      <c r="D38" s="711"/>
      <c r="E38" s="711"/>
      <c r="F38" s="711"/>
      <c r="G38" s="711"/>
      <c r="H38" s="711"/>
      <c r="I38" s="710"/>
      <c r="J38" s="710"/>
      <c r="K38" s="710"/>
      <c r="L38" s="710"/>
    </row>
    <row r="39" spans="1:12" ht="15.75" customHeight="1" outlineLevel="1">
      <c r="A39" s="938"/>
      <c r="B39" s="752"/>
      <c r="C39" s="711"/>
      <c r="D39" s="711"/>
      <c r="E39" s="711"/>
      <c r="F39" s="709"/>
      <c r="G39" s="711"/>
      <c r="H39" s="709"/>
      <c r="I39" s="710"/>
      <c r="J39" s="710"/>
      <c r="K39" s="710"/>
      <c r="L39" s="710"/>
    </row>
    <row r="40" spans="1:12" ht="15.75" customHeight="1" outlineLevel="1">
      <c r="A40" s="938"/>
      <c r="B40" s="752"/>
      <c r="C40" s="711"/>
      <c r="D40" s="711"/>
      <c r="E40" s="711"/>
      <c r="F40" s="709"/>
      <c r="G40" s="711"/>
      <c r="H40" s="709"/>
      <c r="I40" s="710"/>
      <c r="J40" s="710"/>
      <c r="K40" s="710"/>
      <c r="L40" s="710"/>
    </row>
    <row r="41" spans="1:12" ht="15.75" customHeight="1" outlineLevel="1">
      <c r="A41" s="938"/>
      <c r="B41" s="752"/>
      <c r="C41" s="711"/>
      <c r="D41" s="711"/>
      <c r="E41" s="711"/>
      <c r="F41" s="709"/>
      <c r="G41" s="711"/>
      <c r="H41" s="709"/>
      <c r="I41" s="710"/>
      <c r="J41" s="710"/>
      <c r="K41" s="710"/>
      <c r="L41" s="710"/>
    </row>
    <row r="42" spans="1:12" ht="15.75" customHeight="1" outlineLevel="1">
      <c r="A42" s="938"/>
      <c r="B42" s="752"/>
      <c r="C42" s="711"/>
      <c r="D42" s="711"/>
      <c r="E42" s="711"/>
      <c r="F42" s="709"/>
      <c r="G42" s="711"/>
      <c r="H42" s="709"/>
      <c r="I42" s="710"/>
      <c r="J42" s="710"/>
      <c r="K42" s="710"/>
      <c r="L42" s="710"/>
    </row>
    <row r="43" spans="1:12" ht="15.75" customHeight="1" outlineLevel="1">
      <c r="A43" s="938"/>
      <c r="B43" s="752"/>
      <c r="C43" s="711"/>
      <c r="D43" s="711"/>
      <c r="E43" s="711"/>
      <c r="F43" s="709"/>
      <c r="G43" s="711"/>
      <c r="H43" s="709"/>
      <c r="I43" s="710"/>
      <c r="J43" s="710"/>
      <c r="K43" s="710"/>
      <c r="L43" s="710"/>
    </row>
    <row r="44" spans="1:12" ht="15.75" customHeight="1" outlineLevel="1">
      <c r="A44" s="938"/>
      <c r="B44" s="752"/>
      <c r="C44" s="711"/>
      <c r="D44" s="711"/>
      <c r="E44" s="711"/>
      <c r="F44" s="709"/>
      <c r="G44" s="711"/>
      <c r="H44" s="709"/>
      <c r="I44" s="710"/>
      <c r="J44" s="710"/>
      <c r="K44" s="710"/>
      <c r="L44" s="710"/>
    </row>
    <row r="45" spans="1:12" ht="15.75" customHeight="1" outlineLevel="1">
      <c r="A45" s="938"/>
      <c r="B45" s="752"/>
      <c r="C45" s="711"/>
      <c r="D45" s="711"/>
      <c r="E45" s="711"/>
      <c r="F45" s="709"/>
      <c r="G45" s="711"/>
      <c r="H45" s="709"/>
      <c r="I45" s="710"/>
      <c r="J45" s="710"/>
      <c r="K45" s="710"/>
      <c r="L45" s="710"/>
    </row>
    <row r="46" spans="1:12" ht="15.75" customHeight="1" outlineLevel="1">
      <c r="A46" s="938"/>
      <c r="B46" s="752"/>
      <c r="C46" s="711"/>
      <c r="D46" s="711"/>
      <c r="E46" s="711"/>
      <c r="F46" s="709"/>
      <c r="G46" s="711"/>
      <c r="H46" s="709"/>
      <c r="I46" s="710"/>
      <c r="J46" s="710"/>
      <c r="K46" s="710"/>
      <c r="L46" s="710"/>
    </row>
    <row r="47" spans="1:12" ht="15.75" customHeight="1" outlineLevel="1">
      <c r="A47" s="938"/>
      <c r="B47" s="752"/>
      <c r="C47" s="711"/>
      <c r="D47" s="711"/>
      <c r="E47" s="711"/>
      <c r="F47" s="709"/>
      <c r="G47" s="711"/>
      <c r="H47" s="709"/>
      <c r="I47" s="710"/>
      <c r="J47" s="710"/>
      <c r="K47" s="710"/>
      <c r="L47" s="710"/>
    </row>
    <row r="48" spans="1:12" ht="15.75" customHeight="1" outlineLevel="1">
      <c r="A48" s="938"/>
      <c r="B48" s="752"/>
      <c r="C48" s="711"/>
      <c r="D48" s="711"/>
      <c r="E48" s="711"/>
      <c r="F48" s="709"/>
      <c r="G48" s="711"/>
      <c r="H48" s="709"/>
      <c r="I48" s="710"/>
      <c r="J48" s="710"/>
      <c r="K48" s="710"/>
      <c r="L48" s="710"/>
    </row>
    <row r="49" spans="1:12" ht="15.75" customHeight="1" outlineLevel="1">
      <c r="A49" s="938"/>
      <c r="B49" s="752"/>
      <c r="C49" s="711"/>
      <c r="D49" s="711"/>
      <c r="E49" s="711"/>
      <c r="F49" s="709"/>
      <c r="G49" s="711"/>
      <c r="H49" s="709"/>
      <c r="I49" s="710"/>
      <c r="J49" s="710"/>
      <c r="K49" s="710"/>
      <c r="L49" s="710"/>
    </row>
    <row r="50" spans="1:12" ht="15.75" customHeight="1" outlineLevel="1">
      <c r="A50" s="938"/>
      <c r="B50" s="752"/>
      <c r="C50" s="711"/>
      <c r="D50" s="711"/>
      <c r="E50" s="711"/>
      <c r="F50" s="709"/>
      <c r="G50" s="711"/>
      <c r="H50" s="709"/>
      <c r="I50" s="710"/>
      <c r="J50" s="710"/>
      <c r="K50" s="710"/>
      <c r="L50" s="710"/>
    </row>
    <row r="51" spans="1:12" ht="15.75" customHeight="1" outlineLevel="1">
      <c r="A51" s="938"/>
      <c r="B51" s="752"/>
      <c r="C51" s="711"/>
      <c r="D51" s="711"/>
      <c r="E51" s="711"/>
      <c r="F51" s="709"/>
      <c r="G51" s="711"/>
      <c r="H51" s="709"/>
      <c r="I51" s="710"/>
      <c r="J51" s="710"/>
      <c r="K51" s="710"/>
      <c r="L51" s="710"/>
    </row>
    <row r="52" spans="1:12" ht="15.75" customHeight="1" outlineLevel="1">
      <c r="A52" s="938"/>
      <c r="B52" s="752"/>
      <c r="C52" s="711"/>
      <c r="D52" s="711"/>
      <c r="E52" s="711"/>
      <c r="F52" s="709"/>
      <c r="G52" s="711"/>
      <c r="H52" s="709"/>
      <c r="I52" s="710"/>
      <c r="J52" s="710"/>
      <c r="K52" s="710"/>
      <c r="L52" s="710"/>
    </row>
    <row r="53" spans="1:12" ht="15.75" customHeight="1" outlineLevel="1">
      <c r="A53" s="938"/>
      <c r="B53" s="752"/>
      <c r="C53" s="711"/>
      <c r="D53" s="711"/>
      <c r="E53" s="711"/>
      <c r="F53" s="709"/>
      <c r="G53" s="711"/>
      <c r="H53" s="709"/>
      <c r="I53" s="710"/>
      <c r="J53" s="710"/>
      <c r="K53" s="710"/>
      <c r="L53" s="710"/>
    </row>
    <row r="54" spans="1:12" ht="15.75" customHeight="1" outlineLevel="1">
      <c r="A54" s="938"/>
      <c r="B54" s="752"/>
      <c r="C54" s="711"/>
      <c r="D54" s="711"/>
      <c r="E54" s="711"/>
      <c r="F54" s="709"/>
      <c r="G54" s="711"/>
      <c r="H54" s="709"/>
      <c r="I54" s="710"/>
      <c r="J54" s="710"/>
      <c r="K54" s="710"/>
      <c r="L54" s="710"/>
    </row>
    <row r="55" spans="1:12" ht="15.75" customHeight="1" outlineLevel="1">
      <c r="A55" s="939"/>
      <c r="B55" s="752"/>
      <c r="C55" s="711"/>
      <c r="D55" s="711"/>
      <c r="E55" s="711"/>
      <c r="F55" s="711"/>
      <c r="G55" s="711"/>
      <c r="H55" s="711"/>
      <c r="I55" s="710"/>
      <c r="J55" s="710"/>
      <c r="K55" s="710"/>
      <c r="L55" s="710"/>
    </row>
    <row r="56" spans="1:12" ht="15.75" customHeight="1" outlineLevel="1">
      <c r="A56" s="938"/>
      <c r="B56" s="752"/>
      <c r="C56" s="711"/>
      <c r="D56" s="711"/>
      <c r="E56" s="711"/>
      <c r="F56" s="711"/>
      <c r="G56" s="711"/>
      <c r="H56" s="711"/>
      <c r="I56" s="710"/>
      <c r="J56" s="710"/>
      <c r="K56" s="710"/>
      <c r="L56" s="710"/>
    </row>
    <row r="57" spans="1:12" ht="15.75" customHeight="1" outlineLevel="1">
      <c r="A57" s="939"/>
      <c r="B57" s="752"/>
      <c r="C57" s="711"/>
      <c r="D57" s="711"/>
      <c r="E57" s="711"/>
      <c r="F57" s="711"/>
      <c r="G57" s="711"/>
      <c r="H57" s="711"/>
      <c r="I57" s="710"/>
      <c r="J57" s="710"/>
      <c r="K57" s="710"/>
      <c r="L57" s="710"/>
    </row>
    <row r="58" spans="1:12" ht="15.75" customHeight="1" outlineLevel="1">
      <c r="A58" s="938"/>
      <c r="B58" s="752"/>
      <c r="C58" s="711"/>
      <c r="D58" s="711"/>
      <c r="E58" s="711"/>
      <c r="F58" s="711"/>
      <c r="G58" s="711"/>
      <c r="H58" s="711"/>
      <c r="I58" s="710"/>
      <c r="J58" s="710"/>
      <c r="K58" s="710"/>
      <c r="L58" s="710"/>
    </row>
    <row r="59" spans="1:12" ht="15.75" customHeight="1" outlineLevel="1">
      <c r="A59" s="938"/>
      <c r="B59" s="752"/>
      <c r="C59" s="711"/>
      <c r="D59" s="711"/>
      <c r="E59" s="711"/>
      <c r="F59" s="709"/>
      <c r="G59" s="711"/>
      <c r="H59" s="709"/>
      <c r="I59" s="710"/>
      <c r="J59" s="710"/>
      <c r="K59" s="710"/>
      <c r="L59" s="710"/>
    </row>
    <row r="60" spans="1:12" ht="15.75" customHeight="1" outlineLevel="1">
      <c r="A60" s="938"/>
      <c r="B60" s="752"/>
      <c r="C60" s="711"/>
      <c r="D60" s="711"/>
      <c r="E60" s="711"/>
      <c r="F60" s="709"/>
      <c r="G60" s="711"/>
      <c r="H60" s="709"/>
      <c r="I60" s="710"/>
      <c r="J60" s="710"/>
      <c r="K60" s="710"/>
      <c r="L60" s="710"/>
    </row>
    <row r="61" spans="1:12" ht="15.75" customHeight="1" outlineLevel="1">
      <c r="A61" s="938"/>
      <c r="B61" s="752"/>
      <c r="C61" s="711"/>
      <c r="D61" s="711"/>
      <c r="E61" s="711"/>
      <c r="F61" s="709"/>
      <c r="G61" s="711"/>
      <c r="H61" s="709"/>
      <c r="I61" s="710"/>
      <c r="J61" s="710"/>
      <c r="K61" s="710"/>
      <c r="L61" s="710"/>
    </row>
    <row r="62" spans="1:12" ht="15.75" customHeight="1" outlineLevel="1">
      <c r="A62" s="938"/>
      <c r="B62" s="752"/>
      <c r="C62" s="711"/>
      <c r="D62" s="711"/>
      <c r="E62" s="711"/>
      <c r="F62" s="709"/>
      <c r="G62" s="711"/>
      <c r="H62" s="709"/>
      <c r="I62" s="710"/>
      <c r="J62" s="710"/>
      <c r="K62" s="710"/>
      <c r="L62" s="710"/>
    </row>
    <row r="63" spans="1:12" ht="15.75" customHeight="1" outlineLevel="1">
      <c r="A63" s="938"/>
      <c r="B63" s="752"/>
      <c r="C63" s="711"/>
      <c r="D63" s="711"/>
      <c r="E63" s="711"/>
      <c r="F63" s="709"/>
      <c r="G63" s="711"/>
      <c r="H63" s="709"/>
      <c r="I63" s="710"/>
      <c r="J63" s="710"/>
      <c r="K63" s="710"/>
      <c r="L63" s="710"/>
    </row>
    <row r="64" spans="1:12" ht="15.75" customHeight="1" outlineLevel="1">
      <c r="A64" s="938"/>
      <c r="B64" s="752"/>
      <c r="C64" s="711"/>
      <c r="D64" s="711"/>
      <c r="E64" s="711"/>
      <c r="F64" s="709"/>
      <c r="G64" s="711"/>
      <c r="H64" s="709"/>
      <c r="I64" s="710"/>
      <c r="J64" s="710"/>
      <c r="K64" s="710"/>
      <c r="L64" s="710"/>
    </row>
    <row r="65" spans="1:12" ht="15.75" customHeight="1" outlineLevel="1">
      <c r="A65" s="938"/>
      <c r="B65" s="752"/>
      <c r="C65" s="711"/>
      <c r="D65" s="711"/>
      <c r="E65" s="711"/>
      <c r="F65" s="709"/>
      <c r="G65" s="711"/>
      <c r="H65" s="709"/>
      <c r="I65" s="710"/>
      <c r="J65" s="710"/>
      <c r="K65" s="710"/>
      <c r="L65" s="710"/>
    </row>
    <row r="66" spans="1:12" ht="15.75" customHeight="1" outlineLevel="1">
      <c r="A66" s="938"/>
      <c r="B66" s="752"/>
      <c r="C66" s="711"/>
      <c r="D66" s="711"/>
      <c r="E66" s="711"/>
      <c r="F66" s="709"/>
      <c r="G66" s="711"/>
      <c r="H66" s="709"/>
      <c r="I66" s="710"/>
      <c r="J66" s="710"/>
      <c r="K66" s="710"/>
      <c r="L66" s="710"/>
    </row>
    <row r="67" spans="1:12" ht="15.75" customHeight="1" outlineLevel="1">
      <c r="A67" s="938"/>
      <c r="B67" s="752"/>
      <c r="C67" s="711"/>
      <c r="D67" s="711"/>
      <c r="E67" s="711"/>
      <c r="F67" s="709"/>
      <c r="G67" s="711"/>
      <c r="H67" s="709"/>
      <c r="I67" s="710"/>
      <c r="J67" s="710"/>
      <c r="K67" s="710"/>
      <c r="L67" s="710"/>
    </row>
    <row r="68" spans="1:12" ht="15.75" customHeight="1" outlineLevel="1">
      <c r="A68" s="938"/>
      <c r="B68" s="752"/>
      <c r="C68" s="711"/>
      <c r="D68" s="711"/>
      <c r="E68" s="711"/>
      <c r="F68" s="709"/>
      <c r="G68" s="711"/>
      <c r="H68" s="709"/>
      <c r="I68" s="710"/>
      <c r="J68" s="710"/>
      <c r="K68" s="710"/>
      <c r="L68" s="710"/>
    </row>
    <row r="69" spans="1:12" ht="15.75" customHeight="1" outlineLevel="1">
      <c r="A69" s="938"/>
      <c r="B69" s="752"/>
      <c r="C69" s="711"/>
      <c r="D69" s="711"/>
      <c r="E69" s="711"/>
      <c r="F69" s="709"/>
      <c r="G69" s="711"/>
      <c r="H69" s="709"/>
      <c r="I69" s="710"/>
      <c r="J69" s="710"/>
      <c r="K69" s="710"/>
      <c r="L69" s="710"/>
    </row>
    <row r="70" spans="1:12" ht="15.75" customHeight="1" outlineLevel="1">
      <c r="A70" s="938"/>
      <c r="B70" s="752"/>
      <c r="C70" s="711"/>
      <c r="D70" s="711"/>
      <c r="E70" s="711"/>
      <c r="F70" s="709"/>
      <c r="G70" s="711"/>
      <c r="H70" s="709"/>
      <c r="I70" s="710"/>
      <c r="J70" s="710"/>
      <c r="K70" s="710"/>
      <c r="L70" s="710"/>
    </row>
    <row r="71" spans="1:12" ht="15.75" customHeight="1" outlineLevel="1">
      <c r="A71" s="938"/>
      <c r="B71" s="752"/>
      <c r="C71" s="711"/>
      <c r="D71" s="711"/>
      <c r="E71" s="711"/>
      <c r="F71" s="709"/>
      <c r="G71" s="711"/>
      <c r="H71" s="709"/>
      <c r="I71" s="710"/>
      <c r="J71" s="710"/>
      <c r="K71" s="710"/>
      <c r="L71" s="710"/>
    </row>
    <row r="72" spans="1:12" ht="15.75" customHeight="1" outlineLevel="1">
      <c r="A72" s="938"/>
      <c r="B72" s="752"/>
      <c r="C72" s="711"/>
      <c r="D72" s="711"/>
      <c r="E72" s="711"/>
      <c r="F72" s="709"/>
      <c r="G72" s="711"/>
      <c r="H72" s="709"/>
      <c r="I72" s="710"/>
      <c r="J72" s="710"/>
      <c r="K72" s="710"/>
      <c r="L72" s="710"/>
    </row>
    <row r="73" spans="1:12" ht="15.75" customHeight="1" outlineLevel="1">
      <c r="A73" s="938"/>
      <c r="B73" s="752"/>
      <c r="C73" s="711"/>
      <c r="D73" s="711"/>
      <c r="E73" s="711"/>
      <c r="F73" s="709"/>
      <c r="G73" s="711"/>
      <c r="H73" s="709"/>
      <c r="I73" s="710"/>
      <c r="J73" s="710"/>
      <c r="K73" s="710"/>
      <c r="L73" s="710"/>
    </row>
    <row r="74" spans="1:12" ht="15.75" customHeight="1" outlineLevel="1">
      <c r="A74" s="938"/>
      <c r="B74" s="752"/>
      <c r="C74" s="711"/>
      <c r="D74" s="711"/>
      <c r="E74" s="711"/>
      <c r="F74" s="709"/>
      <c r="G74" s="711"/>
      <c r="H74" s="709"/>
      <c r="I74" s="710"/>
      <c r="J74" s="710"/>
      <c r="K74" s="710"/>
      <c r="L74" s="710"/>
    </row>
    <row r="75" spans="1:12" ht="15.75" customHeight="1" outlineLevel="1">
      <c r="A75" s="938"/>
      <c r="B75" s="752"/>
      <c r="C75" s="711"/>
      <c r="D75" s="711"/>
      <c r="E75" s="711"/>
      <c r="F75" s="709"/>
      <c r="G75" s="711"/>
      <c r="H75" s="709"/>
      <c r="I75" s="710"/>
      <c r="J75" s="710"/>
      <c r="K75" s="710"/>
      <c r="L75" s="710"/>
    </row>
    <row r="76" spans="1:12" ht="15.75" customHeight="1" outlineLevel="1">
      <c r="A76" s="938"/>
      <c r="B76" s="752"/>
      <c r="C76" s="711"/>
      <c r="D76" s="711"/>
      <c r="E76" s="711"/>
      <c r="F76" s="709"/>
      <c r="G76" s="711"/>
      <c r="H76" s="711"/>
      <c r="I76" s="710"/>
      <c r="J76" s="710"/>
      <c r="K76" s="710"/>
      <c r="L76" s="710"/>
    </row>
    <row r="77" spans="1:12" ht="15.75" customHeight="1" outlineLevel="1">
      <c r="A77" s="938"/>
      <c r="B77" s="752"/>
      <c r="C77" s="711"/>
      <c r="D77" s="711"/>
      <c r="E77" s="711"/>
      <c r="F77" s="709"/>
      <c r="G77" s="711"/>
      <c r="H77" s="711"/>
      <c r="I77" s="710"/>
      <c r="J77" s="710"/>
      <c r="K77" s="710"/>
      <c r="L77" s="710"/>
    </row>
    <row r="78" spans="1:12" ht="15.75" customHeight="1" outlineLevel="1">
      <c r="A78" s="938"/>
      <c r="B78" s="752"/>
      <c r="C78" s="711"/>
      <c r="D78" s="711"/>
      <c r="E78" s="711"/>
      <c r="F78" s="709"/>
      <c r="G78" s="711"/>
      <c r="H78" s="711"/>
      <c r="I78" s="710"/>
      <c r="J78" s="710"/>
      <c r="K78" s="710"/>
      <c r="L78" s="710"/>
    </row>
    <row r="79" spans="1:12" ht="15.75" customHeight="1" outlineLevel="1">
      <c r="A79" s="938"/>
      <c r="B79" s="752"/>
      <c r="C79" s="711"/>
      <c r="D79" s="711"/>
      <c r="E79" s="711"/>
      <c r="F79" s="709"/>
      <c r="G79" s="711"/>
      <c r="H79" s="711"/>
      <c r="I79" s="710"/>
      <c r="J79" s="710"/>
      <c r="K79" s="710"/>
      <c r="L79" s="710"/>
    </row>
    <row r="80" spans="1:12" ht="15.75" customHeight="1" outlineLevel="1">
      <c r="A80" s="938"/>
      <c r="B80" s="752"/>
      <c r="C80" s="711"/>
      <c r="D80" s="711"/>
      <c r="E80" s="711"/>
      <c r="F80" s="709"/>
      <c r="G80" s="711"/>
      <c r="H80" s="711"/>
      <c r="I80" s="710"/>
      <c r="J80" s="710"/>
      <c r="K80" s="710"/>
      <c r="L80" s="710"/>
    </row>
    <row r="81" spans="1:12" ht="15.75" customHeight="1" outlineLevel="1">
      <c r="A81" s="938"/>
      <c r="B81" s="752"/>
      <c r="C81" s="711"/>
      <c r="D81" s="711"/>
      <c r="E81" s="711"/>
      <c r="F81" s="709"/>
      <c r="G81" s="711"/>
      <c r="H81" s="711"/>
      <c r="I81" s="710"/>
      <c r="J81" s="710"/>
      <c r="K81" s="710"/>
      <c r="L81" s="710"/>
    </row>
    <row r="82" spans="1:12" ht="15.75" customHeight="1" outlineLevel="1">
      <c r="A82" s="938"/>
      <c r="B82" s="752"/>
      <c r="C82" s="711"/>
      <c r="D82" s="711"/>
      <c r="E82" s="711"/>
      <c r="F82" s="709"/>
      <c r="G82" s="711"/>
      <c r="H82" s="711"/>
      <c r="I82" s="710"/>
      <c r="J82" s="710"/>
      <c r="K82" s="710"/>
      <c r="L82" s="710"/>
    </row>
    <row r="83" spans="1:12" ht="15.75" customHeight="1" outlineLevel="1">
      <c r="A83" s="938"/>
      <c r="B83" s="752"/>
      <c r="C83" s="711"/>
      <c r="D83" s="711"/>
      <c r="E83" s="711"/>
      <c r="F83" s="709"/>
      <c r="G83" s="711"/>
      <c r="H83" s="711"/>
      <c r="I83" s="710"/>
      <c r="J83" s="710"/>
      <c r="K83" s="710"/>
      <c r="L83" s="710"/>
    </row>
    <row r="84" spans="1:12" ht="15.75" customHeight="1" outlineLevel="1">
      <c r="A84" s="938"/>
      <c r="B84" s="752"/>
      <c r="C84" s="711"/>
      <c r="D84" s="711"/>
      <c r="E84" s="711"/>
      <c r="F84" s="709"/>
      <c r="G84" s="711"/>
      <c r="H84" s="711"/>
      <c r="I84" s="710"/>
      <c r="J84" s="710"/>
      <c r="K84" s="710"/>
      <c r="L84" s="710"/>
    </row>
    <row r="85" spans="1:12" ht="15.75" customHeight="1" outlineLevel="1">
      <c r="A85" s="938"/>
      <c r="B85" s="752"/>
      <c r="C85" s="711"/>
      <c r="D85" s="711"/>
      <c r="E85" s="711"/>
      <c r="F85" s="709"/>
      <c r="G85" s="711"/>
      <c r="H85" s="711"/>
      <c r="I85" s="710"/>
      <c r="J85" s="710"/>
      <c r="K85" s="710"/>
      <c r="L85" s="710"/>
    </row>
    <row r="86" spans="1:12" ht="15.75" customHeight="1" outlineLevel="1">
      <c r="A86" s="938"/>
      <c r="B86" s="752"/>
      <c r="C86" s="711"/>
      <c r="D86" s="711"/>
      <c r="E86" s="711"/>
      <c r="F86" s="709"/>
      <c r="G86" s="711"/>
      <c r="H86" s="711"/>
      <c r="I86" s="710"/>
      <c r="J86" s="710"/>
      <c r="K86" s="710"/>
      <c r="L86" s="710"/>
    </row>
    <row r="87" spans="1:12" ht="15.75" customHeight="1" outlineLevel="1">
      <c r="A87" s="938"/>
      <c r="B87" s="752"/>
      <c r="C87" s="711"/>
      <c r="D87" s="711"/>
      <c r="E87" s="711"/>
      <c r="F87" s="709"/>
      <c r="G87" s="711"/>
      <c r="H87" s="711"/>
      <c r="I87" s="710"/>
      <c r="J87" s="710"/>
      <c r="K87" s="710"/>
      <c r="L87" s="710"/>
    </row>
    <row r="88" spans="1:12" ht="15.75" customHeight="1" outlineLevel="1">
      <c r="A88" s="938"/>
      <c r="B88" s="752"/>
      <c r="C88" s="711"/>
      <c r="D88" s="711"/>
      <c r="E88" s="711"/>
      <c r="F88" s="709"/>
      <c r="G88" s="711"/>
      <c r="H88" s="711"/>
      <c r="I88" s="710"/>
      <c r="J88" s="710"/>
      <c r="K88" s="710"/>
      <c r="L88" s="710"/>
    </row>
    <row r="89" spans="1:12" ht="15.75" customHeight="1" outlineLevel="1">
      <c r="A89" s="938"/>
      <c r="B89" s="752"/>
      <c r="C89" s="711"/>
      <c r="D89" s="711"/>
      <c r="E89" s="711"/>
      <c r="F89" s="709"/>
      <c r="G89" s="711"/>
      <c r="H89" s="711"/>
      <c r="I89" s="710"/>
      <c r="J89" s="710"/>
      <c r="K89" s="710"/>
      <c r="L89" s="710"/>
    </row>
    <row r="90" spans="1:12" ht="15.75" customHeight="1" outlineLevel="1">
      <c r="A90" s="938"/>
      <c r="B90" s="752"/>
      <c r="C90" s="711"/>
      <c r="D90" s="711"/>
      <c r="E90" s="711"/>
      <c r="F90" s="709"/>
      <c r="G90" s="711"/>
      <c r="H90" s="711"/>
      <c r="I90" s="710"/>
      <c r="J90" s="710"/>
      <c r="K90" s="710"/>
      <c r="L90" s="710"/>
    </row>
    <row r="91" spans="1:12" ht="15.75" customHeight="1" outlineLevel="1">
      <c r="A91" s="938"/>
      <c r="B91" s="752"/>
      <c r="C91" s="711"/>
      <c r="D91" s="711"/>
      <c r="E91" s="711"/>
      <c r="F91" s="709"/>
      <c r="G91" s="711"/>
      <c r="H91" s="711"/>
      <c r="I91" s="710"/>
      <c r="J91" s="710"/>
      <c r="K91" s="710"/>
      <c r="L91" s="710"/>
    </row>
    <row r="92" spans="1:12" ht="15.75" customHeight="1" outlineLevel="1">
      <c r="A92" s="938"/>
      <c r="B92" s="752"/>
      <c r="C92" s="711"/>
      <c r="D92" s="711"/>
      <c r="E92" s="711"/>
      <c r="F92" s="709"/>
      <c r="G92" s="711"/>
      <c r="H92" s="711"/>
      <c r="I92" s="710"/>
      <c r="J92" s="710"/>
      <c r="K92" s="710"/>
      <c r="L92" s="710"/>
    </row>
    <row r="93" spans="1:12" ht="15.75" customHeight="1" outlineLevel="1">
      <c r="A93" s="938"/>
      <c r="B93" s="752"/>
      <c r="C93" s="711"/>
      <c r="D93" s="711"/>
      <c r="E93" s="711"/>
      <c r="F93" s="709"/>
      <c r="G93" s="711"/>
      <c r="H93" s="711"/>
      <c r="I93" s="710"/>
      <c r="J93" s="710"/>
      <c r="K93" s="710"/>
      <c r="L93" s="710"/>
    </row>
    <row r="94" spans="1:12" ht="15.75" customHeight="1" outlineLevel="1">
      <c r="A94" s="938"/>
      <c r="B94" s="752"/>
      <c r="C94" s="711"/>
      <c r="D94" s="711"/>
      <c r="E94" s="711"/>
      <c r="F94" s="709"/>
      <c r="G94" s="711"/>
      <c r="H94" s="711"/>
      <c r="I94" s="710"/>
      <c r="J94" s="710"/>
      <c r="K94" s="710"/>
      <c r="L94" s="710"/>
    </row>
    <row r="95" spans="1:12" ht="15.75" customHeight="1" outlineLevel="1">
      <c r="A95" s="938"/>
      <c r="B95" s="752"/>
      <c r="C95" s="711"/>
      <c r="D95" s="711"/>
      <c r="E95" s="711"/>
      <c r="F95" s="709"/>
      <c r="G95" s="711"/>
      <c r="H95" s="711"/>
      <c r="I95" s="710"/>
      <c r="J95" s="710"/>
      <c r="K95" s="710"/>
      <c r="L95" s="710"/>
    </row>
    <row r="96" spans="1:12" ht="15.75" customHeight="1" outlineLevel="1">
      <c r="A96" s="938"/>
      <c r="B96" s="752"/>
      <c r="C96" s="711"/>
      <c r="D96" s="711"/>
      <c r="E96" s="711"/>
      <c r="F96" s="709"/>
      <c r="G96" s="711"/>
      <c r="H96" s="711"/>
      <c r="I96" s="710"/>
      <c r="J96" s="710"/>
      <c r="K96" s="710"/>
      <c r="L96" s="710"/>
    </row>
    <row r="97" spans="1:12" ht="15.75" customHeight="1" outlineLevel="1">
      <c r="A97" s="938"/>
      <c r="B97" s="752"/>
      <c r="C97" s="711"/>
      <c r="D97" s="711"/>
      <c r="E97" s="711"/>
      <c r="F97" s="709"/>
      <c r="G97" s="711"/>
      <c r="H97" s="711"/>
      <c r="I97" s="710"/>
      <c r="J97" s="710"/>
      <c r="K97" s="710"/>
      <c r="L97" s="710"/>
    </row>
    <row r="98" spans="1:12" ht="15.75" customHeight="1" outlineLevel="1">
      <c r="A98" s="938"/>
      <c r="B98" s="752"/>
      <c r="C98" s="711"/>
      <c r="D98" s="711"/>
      <c r="E98" s="711"/>
      <c r="F98" s="709"/>
      <c r="G98" s="711"/>
      <c r="H98" s="711"/>
      <c r="I98" s="710"/>
      <c r="J98" s="710"/>
      <c r="K98" s="710"/>
      <c r="L98" s="710"/>
    </row>
    <row r="99" spans="1:12" ht="15.75" customHeight="1" outlineLevel="1">
      <c r="A99" s="1024"/>
      <c r="B99" s="752"/>
      <c r="C99" s="711"/>
      <c r="D99" s="711"/>
      <c r="E99" s="711"/>
      <c r="F99" s="709"/>
      <c r="G99" s="711"/>
      <c r="H99" s="711"/>
      <c r="I99" s="710"/>
      <c r="J99" s="710"/>
      <c r="K99" s="710"/>
      <c r="L99" s="710"/>
    </row>
    <row r="100" spans="1:12" ht="15.75" customHeight="1" outlineLevel="1">
      <c r="A100" s="1024"/>
      <c r="B100" s="752"/>
      <c r="C100" s="711"/>
      <c r="D100" s="711"/>
      <c r="E100" s="711"/>
      <c r="F100" s="709"/>
      <c r="G100" s="711"/>
      <c r="H100" s="711"/>
      <c r="I100" s="710"/>
      <c r="J100" s="710"/>
      <c r="K100" s="710"/>
      <c r="L100" s="710"/>
    </row>
    <row r="101" spans="1:12" ht="15.75" customHeight="1" outlineLevel="1">
      <c r="A101" s="1024"/>
      <c r="B101" s="752"/>
      <c r="C101" s="711"/>
      <c r="D101" s="711"/>
      <c r="E101" s="711"/>
      <c r="F101" s="709"/>
      <c r="G101" s="711"/>
      <c r="H101" s="711"/>
      <c r="I101" s="710"/>
      <c r="J101" s="710"/>
      <c r="K101" s="710"/>
      <c r="L101" s="710"/>
    </row>
    <row r="102" spans="1:12" ht="15.75" customHeight="1" outlineLevel="1">
      <c r="A102" s="1024"/>
      <c r="B102" s="752"/>
      <c r="C102" s="711"/>
      <c r="D102" s="711"/>
      <c r="E102" s="711"/>
      <c r="F102" s="709"/>
      <c r="G102" s="711"/>
      <c r="H102" s="711"/>
      <c r="I102" s="710"/>
      <c r="J102" s="710"/>
      <c r="K102" s="710"/>
      <c r="L102" s="710"/>
    </row>
    <row r="103" spans="1:12" ht="15.75" customHeight="1" outlineLevel="1">
      <c r="A103" s="1024"/>
      <c r="B103" s="752"/>
      <c r="C103" s="711"/>
      <c r="D103" s="711"/>
      <c r="E103" s="711"/>
      <c r="F103" s="709"/>
      <c r="G103" s="711"/>
      <c r="H103" s="711"/>
      <c r="I103" s="710"/>
      <c r="J103" s="710"/>
      <c r="K103" s="710"/>
      <c r="L103" s="710"/>
    </row>
    <row r="104" spans="1:12" ht="15.75" customHeight="1" outlineLevel="1">
      <c r="A104" s="1024"/>
      <c r="B104" s="752"/>
      <c r="C104" s="711"/>
      <c r="D104" s="711"/>
      <c r="E104" s="711"/>
      <c r="F104" s="711"/>
      <c r="G104" s="711"/>
      <c r="H104" s="711"/>
      <c r="I104" s="710"/>
      <c r="J104" s="710"/>
      <c r="K104" s="710"/>
      <c r="L104" s="710"/>
    </row>
    <row r="105" spans="1:12" ht="15.75" customHeight="1" outlineLevel="1">
      <c r="A105" s="1024"/>
      <c r="B105" s="752"/>
      <c r="C105" s="711"/>
      <c r="D105" s="711"/>
      <c r="E105" s="711"/>
      <c r="F105" s="709"/>
      <c r="G105" s="711"/>
      <c r="H105" s="711"/>
      <c r="I105" s="710"/>
      <c r="J105" s="710"/>
      <c r="K105" s="710"/>
      <c r="L105" s="710"/>
    </row>
    <row r="106" spans="1:12" ht="15.75" customHeight="1" outlineLevel="1">
      <c r="A106" s="1025"/>
      <c r="B106" s="752"/>
      <c r="C106" s="711"/>
      <c r="D106" s="711"/>
      <c r="E106" s="711"/>
      <c r="F106" s="711"/>
      <c r="G106" s="711"/>
      <c r="H106" s="711"/>
      <c r="I106" s="710"/>
      <c r="J106" s="710"/>
      <c r="K106" s="710"/>
      <c r="L106" s="710"/>
    </row>
    <row r="107" spans="1:12" ht="15.75" customHeight="1" outlineLevel="1">
      <c r="A107" s="1025"/>
      <c r="B107" s="752"/>
      <c r="C107" s="711"/>
      <c r="D107" s="711"/>
      <c r="E107" s="711"/>
      <c r="F107" s="711"/>
      <c r="G107" s="711"/>
      <c r="H107" s="711"/>
      <c r="I107" s="710"/>
      <c r="J107" s="710"/>
      <c r="K107" s="710"/>
      <c r="L107" s="710"/>
    </row>
    <row r="108" spans="1:12" ht="15.75" customHeight="1" outlineLevel="1">
      <c r="A108" s="1025"/>
      <c r="B108" s="752"/>
      <c r="C108" s="711"/>
      <c r="D108" s="711"/>
      <c r="E108" s="711"/>
      <c r="F108" s="711"/>
      <c r="G108" s="711"/>
      <c r="H108" s="711"/>
      <c r="I108" s="710"/>
      <c r="J108" s="710"/>
      <c r="K108" s="710"/>
      <c r="L108" s="710"/>
    </row>
    <row r="109" spans="1:12" ht="15.75" customHeight="1" outlineLevel="1">
      <c r="A109" s="1026"/>
      <c r="B109" s="752"/>
      <c r="C109" s="711"/>
      <c r="D109" s="711"/>
      <c r="E109" s="711"/>
      <c r="F109" s="711"/>
      <c r="G109" s="711"/>
      <c r="H109" s="711"/>
      <c r="I109" s="710"/>
      <c r="J109" s="710"/>
      <c r="K109" s="710"/>
      <c r="L109" s="710"/>
    </row>
    <row r="110" spans="1:12" ht="15.75" customHeight="1" outlineLevel="1">
      <c r="A110" s="1026"/>
      <c r="B110" s="708"/>
      <c r="C110" s="711"/>
      <c r="D110" s="711"/>
      <c r="E110" s="711"/>
      <c r="F110" s="711"/>
      <c r="G110" s="711"/>
      <c r="H110" s="711"/>
      <c r="I110" s="710"/>
      <c r="J110" s="710"/>
      <c r="K110" s="710"/>
      <c r="L110" s="710"/>
    </row>
    <row r="111" spans="1:12" ht="15.75" customHeight="1">
      <c r="A111" s="1027"/>
      <c r="B111" s="752"/>
      <c r="C111" s="755"/>
      <c r="D111" s="755"/>
      <c r="E111" s="755"/>
      <c r="F111" s="755"/>
      <c r="G111" s="755"/>
      <c r="H111" s="755"/>
      <c r="I111" s="756"/>
      <c r="J111" s="756"/>
      <c r="K111" s="756"/>
      <c r="L111" s="756"/>
    </row>
    <row r="112" spans="1:12" ht="15.75" customHeight="1">
      <c r="A112" s="1027"/>
      <c r="B112" s="752"/>
      <c r="C112" s="755"/>
      <c r="D112" s="755"/>
      <c r="E112" s="755"/>
      <c r="F112" s="755"/>
      <c r="G112" s="755"/>
      <c r="H112" s="755"/>
      <c r="I112" s="756"/>
      <c r="J112" s="756"/>
      <c r="K112" s="756"/>
      <c r="L112" s="756"/>
    </row>
    <row r="113" spans="1:12">
      <c r="A113" s="1028"/>
      <c r="B113" s="754"/>
      <c r="C113" s="755"/>
      <c r="D113" s="755"/>
      <c r="E113" s="755"/>
      <c r="F113" s="755"/>
      <c r="G113" s="755"/>
      <c r="H113" s="755"/>
      <c r="I113" s="756"/>
      <c r="J113" s="756"/>
      <c r="K113" s="756"/>
      <c r="L113" s="756"/>
    </row>
    <row r="114" spans="1:12">
      <c r="A114" s="1028"/>
      <c r="B114" s="754"/>
      <c r="C114" s="755"/>
      <c r="D114" s="755"/>
      <c r="E114" s="755"/>
      <c r="F114" s="755"/>
      <c r="G114" s="755"/>
      <c r="H114" s="755"/>
      <c r="I114" s="756"/>
      <c r="J114" s="756"/>
      <c r="K114" s="756"/>
      <c r="L114" s="756"/>
    </row>
    <row r="115" spans="1:12">
      <c r="A115" s="1028"/>
      <c r="B115" s="754"/>
      <c r="C115" s="755"/>
      <c r="D115" s="755"/>
      <c r="E115" s="755"/>
      <c r="F115" s="755"/>
      <c r="G115" s="755"/>
      <c r="H115" s="755"/>
      <c r="I115" s="756"/>
      <c r="J115" s="756"/>
      <c r="K115" s="756"/>
      <c r="L115" s="756"/>
    </row>
    <row r="116" spans="1:12">
      <c r="A116" s="1028"/>
      <c r="B116" s="754"/>
      <c r="C116" s="755"/>
      <c r="D116" s="755"/>
      <c r="E116" s="755"/>
      <c r="F116" s="755"/>
      <c r="G116" s="755"/>
      <c r="H116" s="755"/>
      <c r="I116" s="756"/>
      <c r="J116" s="756"/>
      <c r="K116" s="756"/>
      <c r="L116" s="756"/>
    </row>
    <row r="117" spans="1:12">
      <c r="A117" s="1028"/>
      <c r="B117" s="754"/>
      <c r="C117" s="755"/>
      <c r="D117" s="755"/>
      <c r="E117" s="755"/>
      <c r="F117" s="755"/>
      <c r="G117" s="755"/>
      <c r="H117" s="755"/>
      <c r="I117" s="756"/>
      <c r="J117" s="756"/>
      <c r="K117" s="756"/>
      <c r="L117" s="756"/>
    </row>
    <row r="118" spans="1:12">
      <c r="A118" s="1028"/>
      <c r="B118" s="754"/>
      <c r="C118" s="755"/>
      <c r="D118" s="755"/>
      <c r="E118" s="755"/>
      <c r="F118" s="755"/>
      <c r="G118" s="755"/>
      <c r="H118" s="755"/>
      <c r="I118" s="756"/>
      <c r="J118" s="756"/>
      <c r="K118" s="756"/>
      <c r="L118" s="756"/>
    </row>
    <row r="119" spans="1:12">
      <c r="A119" s="1028"/>
      <c r="B119" s="754"/>
      <c r="C119" s="755"/>
      <c r="D119" s="755"/>
      <c r="E119" s="755"/>
      <c r="F119" s="755"/>
      <c r="G119" s="755"/>
      <c r="H119" s="755"/>
      <c r="I119" s="756"/>
      <c r="J119" s="756"/>
      <c r="K119" s="756"/>
      <c r="L119" s="756"/>
    </row>
    <row r="120" spans="1:12">
      <c r="A120" s="1028"/>
      <c r="B120" s="754"/>
      <c r="C120" s="755"/>
      <c r="D120" s="755"/>
      <c r="E120" s="755"/>
      <c r="F120" s="755"/>
      <c r="G120" s="755"/>
      <c r="H120" s="755"/>
      <c r="I120" s="756"/>
      <c r="J120" s="756"/>
      <c r="K120" s="756"/>
      <c r="L120" s="756"/>
    </row>
    <row r="121" spans="1:12">
      <c r="A121" s="1028"/>
      <c r="B121" s="754"/>
      <c r="C121" s="755"/>
      <c r="D121" s="755"/>
      <c r="E121" s="755"/>
      <c r="F121" s="755"/>
      <c r="G121" s="755"/>
      <c r="H121" s="755"/>
      <c r="I121" s="756"/>
      <c r="J121" s="756"/>
      <c r="K121" s="756"/>
      <c r="L121" s="756"/>
    </row>
    <row r="122" spans="1:12">
      <c r="A122" s="1028"/>
      <c r="B122" s="754"/>
      <c r="C122" s="755"/>
      <c r="D122" s="755"/>
      <c r="E122" s="755"/>
      <c r="F122" s="755"/>
      <c r="G122" s="755"/>
      <c r="H122" s="755"/>
      <c r="I122" s="756"/>
      <c r="J122" s="756"/>
      <c r="K122" s="756"/>
      <c r="L122" s="756"/>
    </row>
    <row r="123" spans="1:12">
      <c r="A123" s="1028"/>
      <c r="B123" s="754"/>
      <c r="C123" s="755"/>
      <c r="D123" s="755"/>
      <c r="E123" s="755"/>
      <c r="F123" s="755"/>
      <c r="G123" s="755"/>
      <c r="H123" s="755"/>
      <c r="I123" s="756"/>
      <c r="J123" s="756"/>
      <c r="K123" s="756"/>
      <c r="L123" s="756"/>
    </row>
    <row r="124" spans="1:12">
      <c r="A124" s="1028"/>
      <c r="B124" s="754"/>
      <c r="C124" s="755"/>
      <c r="D124" s="755"/>
      <c r="E124" s="755"/>
      <c r="F124" s="755"/>
      <c r="G124" s="755"/>
      <c r="H124" s="755"/>
      <c r="I124" s="756"/>
      <c r="J124" s="756"/>
      <c r="K124" s="756"/>
      <c r="L124" s="756"/>
    </row>
    <row r="125" spans="1:12">
      <c r="A125" s="1028"/>
      <c r="B125" s="754"/>
      <c r="C125" s="755"/>
      <c r="D125" s="755"/>
      <c r="E125" s="755"/>
      <c r="F125" s="755"/>
      <c r="G125" s="755"/>
      <c r="H125" s="755"/>
      <c r="I125" s="756"/>
      <c r="J125" s="756"/>
      <c r="K125" s="756"/>
      <c r="L125" s="756"/>
    </row>
    <row r="126" spans="1:12">
      <c r="A126" s="1028"/>
      <c r="B126" s="754"/>
      <c r="C126" s="755"/>
      <c r="D126" s="755"/>
      <c r="E126" s="755"/>
      <c r="F126" s="755"/>
      <c r="G126" s="755"/>
      <c r="H126" s="755"/>
      <c r="I126" s="756"/>
      <c r="J126" s="756"/>
      <c r="K126" s="756"/>
      <c r="L126" s="756"/>
    </row>
    <row r="127" spans="1:12" ht="15.75" customHeight="1">
      <c r="A127" s="1028"/>
      <c r="B127" s="754"/>
      <c r="C127" s="755"/>
      <c r="D127" s="755"/>
      <c r="E127" s="755"/>
      <c r="F127" s="755"/>
      <c r="G127" s="755"/>
      <c r="H127" s="755"/>
      <c r="I127" s="756"/>
      <c r="J127" s="756"/>
      <c r="K127" s="756"/>
      <c r="L127" s="756"/>
    </row>
    <row r="128" spans="1:12" ht="15.75" customHeight="1">
      <c r="A128" s="1028"/>
      <c r="B128" s="754"/>
      <c r="C128" s="755"/>
      <c r="D128" s="755"/>
      <c r="E128" s="755"/>
      <c r="F128" s="755"/>
      <c r="G128" s="755"/>
      <c r="H128" s="755"/>
      <c r="I128" s="756"/>
      <c r="J128" s="756"/>
      <c r="K128" s="756"/>
      <c r="L128" s="756"/>
    </row>
    <row r="129" spans="1:12" ht="15.75" customHeight="1">
      <c r="A129" s="1028"/>
      <c r="B129" s="754"/>
      <c r="C129" s="755"/>
      <c r="D129" s="755"/>
      <c r="E129" s="755"/>
      <c r="F129" s="755"/>
      <c r="G129" s="755"/>
      <c r="H129" s="755"/>
      <c r="I129" s="756"/>
      <c r="J129" s="756"/>
      <c r="K129" s="756"/>
      <c r="L129" s="756"/>
    </row>
    <row r="130" spans="1:12" ht="15.75" customHeight="1">
      <c r="A130" s="1028"/>
      <c r="B130" s="754"/>
      <c r="C130" s="755"/>
      <c r="D130" s="755"/>
      <c r="E130" s="755"/>
      <c r="F130" s="755"/>
      <c r="G130" s="755"/>
      <c r="H130" s="755"/>
      <c r="I130" s="756"/>
      <c r="J130" s="756"/>
      <c r="K130" s="756"/>
      <c r="L130" s="756"/>
    </row>
    <row r="131" spans="1:12" ht="15.75" customHeight="1">
      <c r="A131" s="1028"/>
      <c r="B131" s="754"/>
      <c r="C131" s="755"/>
      <c r="D131" s="755"/>
      <c r="E131" s="755"/>
      <c r="F131" s="755"/>
      <c r="G131" s="755"/>
      <c r="H131" s="755"/>
      <c r="I131" s="756"/>
      <c r="J131" s="756"/>
      <c r="K131" s="756"/>
      <c r="L131" s="756"/>
    </row>
    <row r="132" spans="1:12" ht="15.75" customHeight="1">
      <c r="A132" s="1028"/>
      <c r="B132" s="754"/>
      <c r="C132" s="755"/>
      <c r="D132" s="755"/>
      <c r="E132" s="755"/>
      <c r="F132" s="755"/>
      <c r="G132" s="755"/>
      <c r="H132" s="755"/>
      <c r="I132" s="756"/>
      <c r="J132" s="756"/>
      <c r="K132" s="756"/>
      <c r="L132" s="756"/>
    </row>
    <row r="133" spans="1:12" ht="15.75" customHeight="1">
      <c r="A133" s="1028"/>
      <c r="B133" s="754"/>
      <c r="C133" s="755"/>
      <c r="D133" s="755"/>
      <c r="E133" s="755"/>
      <c r="F133" s="755"/>
      <c r="G133" s="755"/>
      <c r="H133" s="755"/>
      <c r="I133" s="756"/>
      <c r="J133" s="756"/>
      <c r="K133" s="756"/>
      <c r="L133" s="756"/>
    </row>
    <row r="134" spans="1:12" ht="15.75" customHeight="1">
      <c r="A134" s="1028"/>
      <c r="B134" s="754"/>
      <c r="C134" s="755"/>
      <c r="D134" s="755"/>
      <c r="E134" s="755"/>
      <c r="F134" s="755"/>
      <c r="G134" s="755"/>
      <c r="H134" s="755"/>
      <c r="I134" s="756"/>
      <c r="J134" s="756"/>
      <c r="K134" s="756"/>
      <c r="L134" s="756"/>
    </row>
    <row r="135" spans="1:12" ht="15.75" customHeight="1">
      <c r="A135" s="1028"/>
      <c r="B135" s="754"/>
      <c r="C135" s="755"/>
      <c r="D135" s="755"/>
      <c r="E135" s="755"/>
      <c r="F135" s="755"/>
      <c r="G135" s="755"/>
      <c r="H135" s="755"/>
      <c r="I135" s="756"/>
      <c r="J135" s="756"/>
      <c r="K135" s="756"/>
      <c r="L135" s="756"/>
    </row>
    <row r="136" spans="1:12" ht="15.75" customHeight="1">
      <c r="A136" s="1028"/>
      <c r="B136" s="754"/>
      <c r="C136" s="755"/>
      <c r="D136" s="755"/>
      <c r="E136" s="755"/>
      <c r="F136" s="755"/>
      <c r="G136" s="755"/>
      <c r="H136" s="755"/>
      <c r="I136" s="756"/>
      <c r="J136" s="756"/>
      <c r="K136" s="756"/>
      <c r="L136" s="756"/>
    </row>
    <row r="137" spans="1:12" ht="15.75" customHeight="1">
      <c r="A137" s="1028"/>
      <c r="B137" s="754"/>
      <c r="C137" s="755"/>
      <c r="D137" s="755"/>
      <c r="E137" s="755"/>
      <c r="F137" s="755"/>
      <c r="G137" s="755"/>
      <c r="H137" s="755"/>
      <c r="I137" s="756"/>
      <c r="J137" s="756"/>
      <c r="K137" s="756"/>
      <c r="L137" s="756"/>
    </row>
    <row r="138" spans="1:12" ht="15.75" customHeight="1">
      <c r="A138" s="1028"/>
      <c r="B138" s="754"/>
      <c r="C138" s="755"/>
      <c r="D138" s="755"/>
      <c r="E138" s="755"/>
      <c r="F138" s="755"/>
      <c r="G138" s="755"/>
      <c r="H138" s="755"/>
      <c r="I138" s="756"/>
      <c r="J138" s="756"/>
      <c r="K138" s="756"/>
      <c r="L138" s="756"/>
    </row>
    <row r="139" spans="1:12" ht="15.75" customHeight="1">
      <c r="A139" s="1028"/>
      <c r="B139" s="754"/>
      <c r="C139" s="755"/>
      <c r="D139" s="755"/>
      <c r="E139" s="755"/>
      <c r="F139" s="755"/>
      <c r="G139" s="755"/>
      <c r="H139" s="755"/>
      <c r="I139" s="756"/>
      <c r="J139" s="756"/>
      <c r="K139" s="756"/>
      <c r="L139" s="756"/>
    </row>
    <row r="140" spans="1:12" ht="15.75" customHeight="1">
      <c r="A140" s="1028"/>
      <c r="B140" s="754"/>
      <c r="C140" s="755"/>
      <c r="D140" s="755"/>
      <c r="E140" s="755"/>
      <c r="F140" s="755"/>
      <c r="G140" s="755"/>
      <c r="H140" s="755"/>
      <c r="I140" s="756"/>
      <c r="J140" s="756"/>
      <c r="K140" s="756"/>
      <c r="L140" s="756"/>
    </row>
    <row r="141" spans="1:12" ht="15.75" customHeight="1">
      <c r="A141" s="1028"/>
      <c r="B141" s="754"/>
      <c r="C141" s="755"/>
      <c r="D141" s="755"/>
      <c r="E141" s="755"/>
      <c r="F141" s="755"/>
      <c r="G141" s="755"/>
      <c r="H141" s="755"/>
      <c r="I141" s="756"/>
      <c r="J141" s="756"/>
      <c r="K141" s="756"/>
      <c r="L141" s="756"/>
    </row>
    <row r="142" spans="1:12" ht="15.75" customHeight="1">
      <c r="A142" s="1028"/>
      <c r="B142" s="754"/>
      <c r="C142" s="755"/>
      <c r="D142" s="755"/>
      <c r="E142" s="755"/>
      <c r="F142" s="755"/>
      <c r="G142" s="755"/>
      <c r="H142" s="755"/>
      <c r="I142" s="756"/>
      <c r="J142" s="756"/>
      <c r="K142" s="756"/>
      <c r="L142" s="756"/>
    </row>
    <row r="143" spans="1:12" ht="15.75" customHeight="1">
      <c r="A143" s="1028"/>
      <c r="B143" s="754"/>
      <c r="C143" s="755"/>
      <c r="D143" s="755"/>
      <c r="E143" s="755"/>
      <c r="F143" s="755"/>
      <c r="G143" s="755"/>
      <c r="H143" s="755"/>
      <c r="I143" s="756"/>
      <c r="J143" s="756"/>
      <c r="K143" s="756"/>
      <c r="L143" s="756"/>
    </row>
    <row r="144" spans="1:12" ht="15.75" customHeight="1">
      <c r="A144" s="1028"/>
      <c r="B144" s="754"/>
      <c r="C144" s="755"/>
      <c r="D144" s="755"/>
      <c r="E144" s="755"/>
      <c r="F144" s="755"/>
      <c r="G144" s="755"/>
      <c r="H144" s="755"/>
      <c r="I144" s="756"/>
      <c r="J144" s="756"/>
      <c r="K144" s="756"/>
      <c r="L144" s="756"/>
    </row>
    <row r="145" spans="1:12" ht="15.75" customHeight="1">
      <c r="A145" s="1028"/>
      <c r="B145" s="754"/>
      <c r="C145" s="755"/>
      <c r="D145" s="755"/>
      <c r="E145" s="755"/>
      <c r="F145" s="755"/>
      <c r="G145" s="755"/>
      <c r="H145" s="755"/>
      <c r="I145" s="756"/>
      <c r="J145" s="756"/>
      <c r="K145" s="756"/>
      <c r="L145" s="756"/>
    </row>
    <row r="146" spans="1:12" ht="15.75" customHeight="1">
      <c r="A146" s="1028"/>
      <c r="B146" s="754"/>
      <c r="C146" s="755"/>
      <c r="D146" s="755"/>
      <c r="E146" s="755"/>
      <c r="F146" s="755"/>
      <c r="G146" s="755"/>
      <c r="H146" s="755"/>
      <c r="I146" s="756"/>
      <c r="J146" s="756"/>
      <c r="K146" s="756"/>
      <c r="L146" s="756"/>
    </row>
    <row r="147" spans="1:12" ht="15.75" customHeight="1">
      <c r="A147" s="1028"/>
      <c r="B147" s="754"/>
      <c r="C147" s="755"/>
      <c r="D147" s="755"/>
      <c r="E147" s="755"/>
      <c r="F147" s="755"/>
      <c r="G147" s="755"/>
      <c r="H147" s="755"/>
      <c r="I147" s="756"/>
      <c r="J147" s="756"/>
      <c r="K147" s="756"/>
      <c r="L147" s="756"/>
    </row>
    <row r="148" spans="1:12" ht="15.75" customHeight="1">
      <c r="A148" s="1028"/>
      <c r="B148" s="754"/>
      <c r="C148" s="755"/>
      <c r="D148" s="755"/>
      <c r="E148" s="755"/>
      <c r="F148" s="755"/>
      <c r="G148" s="755"/>
      <c r="H148" s="755"/>
      <c r="I148" s="756"/>
      <c r="J148" s="756"/>
      <c r="K148" s="756"/>
      <c r="L148" s="756"/>
    </row>
    <row r="149" spans="1:12" ht="15.75" customHeight="1">
      <c r="A149" s="1028"/>
      <c r="B149" s="754"/>
      <c r="C149" s="755"/>
      <c r="D149" s="755"/>
      <c r="E149" s="755"/>
      <c r="F149" s="755"/>
      <c r="G149" s="755"/>
      <c r="H149" s="755"/>
      <c r="I149" s="756"/>
      <c r="J149" s="756"/>
      <c r="K149" s="756"/>
      <c r="L149" s="756"/>
    </row>
    <row r="150" spans="1:12" ht="15.75" customHeight="1">
      <c r="A150" s="1028"/>
      <c r="B150" s="754"/>
      <c r="C150" s="755"/>
      <c r="D150" s="755"/>
      <c r="E150" s="755"/>
      <c r="F150" s="755"/>
      <c r="G150" s="755"/>
      <c r="H150" s="755"/>
      <c r="I150" s="756"/>
      <c r="J150" s="756"/>
      <c r="K150" s="756"/>
      <c r="L150" s="756"/>
    </row>
    <row r="151" spans="1:12" ht="15.75" customHeight="1">
      <c r="A151" s="1028"/>
      <c r="B151" s="754"/>
      <c r="C151" s="755"/>
      <c r="D151" s="755"/>
      <c r="E151" s="755"/>
      <c r="F151" s="755"/>
      <c r="G151" s="755"/>
      <c r="H151" s="755"/>
      <c r="I151" s="756"/>
      <c r="J151" s="756"/>
      <c r="K151" s="756"/>
      <c r="L151" s="756"/>
    </row>
    <row r="152" spans="1:12" ht="15.75" customHeight="1">
      <c r="A152" s="1028"/>
      <c r="B152" s="754"/>
      <c r="C152" s="755"/>
      <c r="D152" s="755"/>
      <c r="E152" s="755"/>
      <c r="F152" s="755"/>
      <c r="G152" s="755"/>
      <c r="H152" s="755"/>
      <c r="I152" s="756"/>
      <c r="J152" s="756"/>
      <c r="K152" s="756"/>
      <c r="L152" s="756"/>
    </row>
    <row r="153" spans="1:12" ht="15.75" customHeight="1">
      <c r="A153" s="1028"/>
      <c r="B153" s="754"/>
      <c r="C153" s="755"/>
      <c r="D153" s="755"/>
      <c r="E153" s="755"/>
      <c r="F153" s="755"/>
      <c r="G153" s="755"/>
      <c r="H153" s="755"/>
      <c r="I153" s="756"/>
      <c r="J153" s="756"/>
      <c r="K153" s="756"/>
      <c r="L153" s="756"/>
    </row>
    <row r="154" spans="1:12" ht="15.75" customHeight="1">
      <c r="A154" s="1028"/>
      <c r="B154" s="754"/>
      <c r="C154" s="755"/>
      <c r="D154" s="755"/>
      <c r="E154" s="755"/>
      <c r="F154" s="755"/>
      <c r="G154" s="755"/>
      <c r="H154" s="755"/>
      <c r="I154" s="756"/>
      <c r="J154" s="756"/>
      <c r="K154" s="756"/>
      <c r="L154" s="756"/>
    </row>
    <row r="155" spans="1:12" ht="15.75" customHeight="1">
      <c r="A155" s="1028"/>
      <c r="B155" s="754"/>
      <c r="C155" s="755"/>
      <c r="D155" s="755"/>
      <c r="E155" s="755"/>
      <c r="F155" s="755"/>
      <c r="G155" s="755"/>
      <c r="H155" s="755"/>
      <c r="I155" s="756"/>
      <c r="J155" s="756"/>
      <c r="K155" s="756"/>
      <c r="L155" s="756"/>
    </row>
    <row r="156" spans="1:12" ht="15.75" customHeight="1">
      <c r="A156" s="1028"/>
      <c r="B156" s="754"/>
      <c r="C156" s="755"/>
      <c r="D156" s="755"/>
      <c r="E156" s="755"/>
      <c r="F156" s="755"/>
      <c r="G156" s="755"/>
      <c r="H156" s="755"/>
      <c r="I156" s="756"/>
      <c r="J156" s="756"/>
      <c r="K156" s="756"/>
      <c r="L156" s="756"/>
    </row>
    <row r="157" spans="1:12" ht="15.75" customHeight="1">
      <c r="A157" s="1028"/>
      <c r="B157" s="754"/>
      <c r="C157" s="755"/>
      <c r="D157" s="755"/>
      <c r="E157" s="755"/>
      <c r="F157" s="755"/>
      <c r="G157" s="755"/>
      <c r="H157" s="755"/>
      <c r="I157" s="756"/>
      <c r="J157" s="756"/>
      <c r="K157" s="756"/>
      <c r="L157" s="756"/>
    </row>
    <row r="158" spans="1:12" ht="15.75" customHeight="1">
      <c r="A158" s="1028"/>
      <c r="B158" s="754"/>
      <c r="C158" s="755"/>
      <c r="D158" s="755"/>
      <c r="E158" s="755"/>
      <c r="F158" s="755"/>
      <c r="G158" s="755"/>
      <c r="H158" s="755"/>
      <c r="I158" s="756"/>
      <c r="J158" s="756"/>
      <c r="K158" s="756"/>
      <c r="L158" s="756"/>
    </row>
    <row r="159" spans="1:12" ht="15.75" customHeight="1">
      <c r="A159" s="1028"/>
      <c r="B159" s="754"/>
      <c r="C159" s="755"/>
      <c r="D159" s="755"/>
      <c r="E159" s="755"/>
      <c r="F159" s="755"/>
      <c r="G159" s="755"/>
      <c r="H159" s="755"/>
      <c r="I159" s="756"/>
      <c r="J159" s="756"/>
      <c r="K159" s="756"/>
      <c r="L159" s="756"/>
    </row>
    <row r="160" spans="1:12" ht="15.75" customHeight="1">
      <c r="A160" s="1028"/>
      <c r="B160" s="754"/>
      <c r="C160" s="755"/>
      <c r="D160" s="755"/>
      <c r="E160" s="755"/>
      <c r="F160" s="755"/>
      <c r="G160" s="755"/>
      <c r="H160" s="755"/>
      <c r="I160" s="756"/>
      <c r="J160" s="756"/>
      <c r="K160" s="756"/>
      <c r="L160" s="756"/>
    </row>
    <row r="161" spans="1:12" ht="15.75" customHeight="1">
      <c r="A161" s="1028"/>
      <c r="B161" s="754"/>
      <c r="C161" s="755"/>
      <c r="D161" s="755"/>
      <c r="E161" s="755"/>
      <c r="F161" s="755"/>
      <c r="G161" s="755"/>
      <c r="H161" s="755"/>
      <c r="I161" s="756"/>
      <c r="J161" s="756"/>
      <c r="K161" s="756"/>
      <c r="L161" s="756"/>
    </row>
    <row r="162" spans="1:12" ht="15.75" customHeight="1">
      <c r="A162" s="1028"/>
      <c r="B162" s="754"/>
      <c r="C162" s="755"/>
      <c r="D162" s="755"/>
      <c r="E162" s="755"/>
      <c r="F162" s="755"/>
      <c r="G162" s="755"/>
      <c r="H162" s="755"/>
      <c r="I162" s="756"/>
      <c r="J162" s="756"/>
      <c r="K162" s="756"/>
      <c r="L162" s="756"/>
    </row>
    <row r="163" spans="1:12" ht="15.75" customHeight="1">
      <c r="A163" s="1028"/>
      <c r="B163" s="754"/>
      <c r="C163" s="755"/>
      <c r="D163" s="755"/>
      <c r="E163" s="755"/>
      <c r="F163" s="755"/>
      <c r="G163" s="755"/>
      <c r="H163" s="755"/>
      <c r="I163" s="756"/>
      <c r="J163" s="756"/>
      <c r="K163" s="756"/>
      <c r="L163" s="756"/>
    </row>
    <row r="164" spans="1:12" ht="15.75" customHeight="1">
      <c r="A164" s="1028"/>
      <c r="B164" s="754"/>
      <c r="C164" s="755"/>
      <c r="D164" s="755"/>
      <c r="E164" s="755"/>
      <c r="F164" s="755"/>
      <c r="G164" s="755"/>
      <c r="H164" s="755"/>
      <c r="I164" s="756"/>
      <c r="J164" s="756"/>
      <c r="K164" s="756"/>
      <c r="L164" s="756"/>
    </row>
    <row r="165" spans="1:12" ht="15.75" customHeight="1">
      <c r="A165" s="1028"/>
      <c r="B165" s="754"/>
      <c r="C165" s="755"/>
      <c r="D165" s="755"/>
      <c r="E165" s="755"/>
      <c r="F165" s="755"/>
      <c r="G165" s="755"/>
      <c r="H165" s="755"/>
      <c r="I165" s="756"/>
      <c r="J165" s="756"/>
      <c r="K165" s="756"/>
      <c r="L165" s="756"/>
    </row>
    <row r="166" spans="1:12" ht="15.75" customHeight="1">
      <c r="A166" s="1028"/>
      <c r="B166" s="754"/>
      <c r="C166" s="755"/>
      <c r="D166" s="755"/>
      <c r="E166" s="755"/>
      <c r="F166" s="755"/>
      <c r="G166" s="755"/>
      <c r="H166" s="755"/>
      <c r="I166" s="756"/>
      <c r="J166" s="756"/>
      <c r="K166" s="756"/>
      <c r="L166" s="756"/>
    </row>
    <row r="167" spans="1:12" ht="15.75" customHeight="1">
      <c r="A167" s="1028"/>
      <c r="B167" s="754"/>
      <c r="C167" s="755"/>
      <c r="D167" s="755"/>
      <c r="E167" s="755"/>
      <c r="F167" s="755"/>
      <c r="G167" s="755"/>
      <c r="H167" s="755"/>
      <c r="I167" s="756"/>
      <c r="J167" s="756"/>
      <c r="K167" s="756"/>
      <c r="L167" s="756"/>
    </row>
    <row r="168" spans="1:12" ht="15.75" customHeight="1">
      <c r="A168" s="1028"/>
      <c r="B168" s="754"/>
      <c r="C168" s="755"/>
      <c r="D168" s="755"/>
      <c r="E168" s="755"/>
      <c r="F168" s="755"/>
      <c r="G168" s="755"/>
      <c r="H168" s="755"/>
      <c r="I168" s="756"/>
      <c r="J168" s="756"/>
      <c r="K168" s="756"/>
      <c r="L168" s="756"/>
    </row>
    <row r="169" spans="1:12" ht="15.75" customHeight="1">
      <c r="A169" s="1028"/>
      <c r="B169" s="754"/>
      <c r="C169" s="755"/>
      <c r="D169" s="755"/>
      <c r="E169" s="755"/>
      <c r="F169" s="755"/>
      <c r="G169" s="755"/>
      <c r="H169" s="755"/>
      <c r="I169" s="756"/>
      <c r="J169" s="756"/>
      <c r="K169" s="756"/>
      <c r="L169" s="756"/>
    </row>
    <row r="170" spans="1:12" ht="15.75" customHeight="1">
      <c r="A170" s="1028"/>
      <c r="B170" s="754"/>
      <c r="C170" s="755"/>
      <c r="D170" s="755"/>
      <c r="E170" s="755"/>
      <c r="F170" s="755"/>
      <c r="G170" s="755"/>
      <c r="H170" s="755"/>
      <c r="I170" s="756"/>
      <c r="J170" s="756"/>
      <c r="K170" s="756"/>
      <c r="L170" s="756"/>
    </row>
    <row r="171" spans="1:12" ht="15.75" customHeight="1">
      <c r="A171" s="1028"/>
      <c r="B171" s="754"/>
      <c r="C171" s="755"/>
      <c r="D171" s="755"/>
      <c r="E171" s="755"/>
      <c r="F171" s="755"/>
      <c r="G171" s="755"/>
      <c r="H171" s="755"/>
      <c r="I171" s="756"/>
      <c r="J171" s="756"/>
      <c r="K171" s="756"/>
      <c r="L171" s="756"/>
    </row>
    <row r="172" spans="1:12" ht="15.75" customHeight="1">
      <c r="A172" s="1028"/>
      <c r="B172" s="754"/>
      <c r="C172" s="755"/>
      <c r="D172" s="755"/>
      <c r="E172" s="755"/>
      <c r="F172" s="755"/>
      <c r="G172" s="755"/>
      <c r="H172" s="755"/>
      <c r="I172" s="756"/>
      <c r="J172" s="756"/>
      <c r="K172" s="756"/>
      <c r="L172" s="756"/>
    </row>
    <row r="173" spans="1:12" ht="15.75" customHeight="1">
      <c r="A173" s="1028"/>
      <c r="B173" s="754"/>
      <c r="C173" s="755"/>
      <c r="D173" s="755"/>
      <c r="E173" s="755"/>
      <c r="F173" s="755"/>
      <c r="G173" s="755"/>
      <c r="H173" s="755"/>
      <c r="I173" s="756"/>
      <c r="J173" s="756"/>
      <c r="K173" s="756"/>
      <c r="L173" s="756"/>
    </row>
    <row r="174" spans="1:12" ht="15.75" customHeight="1">
      <c r="A174" s="1028"/>
      <c r="B174" s="754"/>
      <c r="C174" s="755"/>
      <c r="D174" s="755"/>
      <c r="E174" s="755"/>
      <c r="F174" s="755"/>
      <c r="G174" s="755"/>
      <c r="H174" s="755"/>
      <c r="I174" s="756"/>
      <c r="J174" s="756"/>
      <c r="K174" s="756"/>
      <c r="L174" s="756"/>
    </row>
    <row r="175" spans="1:12" ht="15.75" customHeight="1">
      <c r="A175" s="1028"/>
      <c r="B175" s="754"/>
      <c r="C175" s="755"/>
      <c r="D175" s="755"/>
      <c r="E175" s="755"/>
      <c r="F175" s="755"/>
      <c r="G175" s="755"/>
      <c r="H175" s="755"/>
      <c r="I175" s="756"/>
      <c r="J175" s="756"/>
      <c r="K175" s="756"/>
      <c r="L175" s="756"/>
    </row>
    <row r="176" spans="1:12" ht="15.75" customHeight="1">
      <c r="A176" s="1028"/>
      <c r="B176" s="754"/>
      <c r="C176" s="755"/>
      <c r="D176" s="755"/>
      <c r="E176" s="755"/>
      <c r="F176" s="755"/>
      <c r="G176" s="755"/>
      <c r="H176" s="755"/>
      <c r="I176" s="756"/>
      <c r="J176" s="756"/>
      <c r="K176" s="756"/>
      <c r="L176" s="756"/>
    </row>
    <row r="177" spans="1:12" ht="15.75" customHeight="1">
      <c r="A177" s="1028"/>
      <c r="B177" s="754"/>
      <c r="C177" s="755"/>
      <c r="D177" s="755"/>
      <c r="E177" s="755"/>
      <c r="F177" s="755"/>
      <c r="G177" s="755"/>
      <c r="H177" s="755"/>
      <c r="I177" s="756"/>
      <c r="J177" s="756"/>
      <c r="K177" s="756"/>
      <c r="L177" s="756"/>
    </row>
    <row r="178" spans="1:12" ht="15.75" customHeight="1">
      <c r="A178" s="1028"/>
      <c r="B178" s="754"/>
      <c r="C178" s="755"/>
      <c r="D178" s="755"/>
      <c r="E178" s="755"/>
      <c r="F178" s="755"/>
      <c r="G178" s="755"/>
      <c r="H178" s="755"/>
      <c r="I178" s="756"/>
      <c r="J178" s="756"/>
      <c r="K178" s="756"/>
      <c r="L178" s="756"/>
    </row>
    <row r="179" spans="1:12" ht="15.75" customHeight="1">
      <c r="A179" s="1028"/>
      <c r="B179" s="754"/>
      <c r="C179" s="755"/>
      <c r="D179" s="755"/>
      <c r="E179" s="755"/>
      <c r="F179" s="755"/>
      <c r="G179" s="755"/>
      <c r="H179" s="755"/>
      <c r="I179" s="756"/>
      <c r="J179" s="756"/>
      <c r="K179" s="756"/>
      <c r="L179" s="756"/>
    </row>
    <row r="180" spans="1:12" ht="15.75" customHeight="1">
      <c r="A180" s="1028"/>
      <c r="B180" s="754"/>
      <c r="C180" s="755"/>
      <c r="D180" s="755"/>
      <c r="E180" s="755"/>
      <c r="F180" s="755"/>
      <c r="G180" s="755"/>
      <c r="H180" s="755"/>
      <c r="I180" s="756"/>
      <c r="J180" s="756"/>
      <c r="K180" s="756"/>
      <c r="L180" s="756"/>
    </row>
    <row r="181" spans="1:12" ht="15.75" customHeight="1">
      <c r="A181" s="1028"/>
      <c r="B181" s="754"/>
      <c r="C181" s="755"/>
      <c r="D181" s="755"/>
      <c r="E181" s="755"/>
      <c r="F181" s="755"/>
      <c r="G181" s="755"/>
      <c r="H181" s="755"/>
      <c r="I181" s="756"/>
      <c r="J181" s="756"/>
      <c r="K181" s="756"/>
      <c r="L181" s="756"/>
    </row>
    <row r="182" spans="1:12" ht="15.75" customHeight="1">
      <c r="A182" s="1028"/>
      <c r="B182" s="754"/>
      <c r="C182" s="755"/>
      <c r="D182" s="755"/>
      <c r="E182" s="755"/>
      <c r="F182" s="755"/>
      <c r="G182" s="755"/>
      <c r="H182" s="755"/>
      <c r="I182" s="756"/>
      <c r="J182" s="756"/>
      <c r="K182" s="756"/>
      <c r="L182" s="756"/>
    </row>
    <row r="183" spans="1:12" ht="15.75" customHeight="1">
      <c r="A183" s="1028"/>
      <c r="B183" s="754"/>
      <c r="C183" s="755"/>
      <c r="D183" s="755"/>
      <c r="E183" s="755"/>
      <c r="F183" s="755"/>
      <c r="G183" s="755"/>
      <c r="H183" s="755"/>
      <c r="I183" s="756"/>
      <c r="J183" s="756"/>
      <c r="K183" s="756"/>
      <c r="L183" s="756"/>
    </row>
    <row r="184" spans="1:12" ht="15.75" customHeight="1">
      <c r="A184" s="1028"/>
      <c r="B184" s="754"/>
      <c r="C184" s="755"/>
      <c r="D184" s="755"/>
      <c r="E184" s="755"/>
      <c r="F184" s="755"/>
      <c r="G184" s="755"/>
      <c r="H184" s="755"/>
      <c r="I184" s="756"/>
      <c r="J184" s="756"/>
      <c r="K184" s="756"/>
      <c r="L184" s="756"/>
    </row>
    <row r="185" spans="1:12" ht="15.75" customHeight="1">
      <c r="A185" s="1028"/>
      <c r="B185" s="754"/>
      <c r="C185" s="755"/>
      <c r="D185" s="755"/>
      <c r="E185" s="755"/>
      <c r="F185" s="755"/>
      <c r="G185" s="755"/>
      <c r="H185" s="755"/>
      <c r="I185" s="756"/>
      <c r="J185" s="756"/>
      <c r="K185" s="756"/>
      <c r="L185" s="756"/>
    </row>
    <row r="186" spans="1:12" ht="15.75" customHeight="1">
      <c r="A186" s="1028"/>
      <c r="B186" s="754"/>
      <c r="C186" s="755"/>
      <c r="D186" s="755"/>
      <c r="E186" s="755"/>
      <c r="F186" s="755"/>
      <c r="G186" s="755"/>
      <c r="H186" s="755"/>
      <c r="I186" s="756"/>
      <c r="J186" s="756"/>
      <c r="K186" s="756"/>
      <c r="L186" s="756"/>
    </row>
    <row r="187" spans="1:12" ht="15.75" customHeight="1">
      <c r="A187" s="1028"/>
      <c r="B187" s="754"/>
      <c r="C187" s="755"/>
      <c r="D187" s="755"/>
      <c r="E187" s="755"/>
      <c r="F187" s="755"/>
      <c r="G187" s="755"/>
      <c r="H187" s="755"/>
      <c r="I187" s="756"/>
      <c r="J187" s="756"/>
      <c r="K187" s="756"/>
      <c r="L187" s="756"/>
    </row>
    <row r="188" spans="1:12" ht="15.75" customHeight="1">
      <c r="A188" s="1028"/>
      <c r="B188" s="754"/>
      <c r="C188" s="755"/>
      <c r="D188" s="755"/>
      <c r="E188" s="755"/>
      <c r="F188" s="755"/>
      <c r="G188" s="755"/>
      <c r="H188" s="755"/>
      <c r="I188" s="756"/>
      <c r="J188" s="756"/>
      <c r="K188" s="756"/>
      <c r="L188" s="756"/>
    </row>
    <row r="189" spans="1:12" ht="15.75" customHeight="1">
      <c r="A189" s="1028"/>
      <c r="B189" s="754"/>
      <c r="C189" s="755"/>
      <c r="D189" s="755"/>
      <c r="E189" s="755"/>
      <c r="F189" s="755"/>
      <c r="G189" s="755"/>
      <c r="H189" s="755"/>
      <c r="I189" s="756"/>
      <c r="J189" s="756"/>
      <c r="K189" s="756"/>
      <c r="L189" s="756"/>
    </row>
    <row r="190" spans="1:12" ht="15.75" customHeight="1">
      <c r="A190" s="1028"/>
      <c r="B190" s="754"/>
      <c r="C190" s="755"/>
      <c r="D190" s="755"/>
      <c r="E190" s="755"/>
      <c r="F190" s="755"/>
      <c r="G190" s="755"/>
      <c r="H190" s="755"/>
      <c r="I190" s="756"/>
      <c r="J190" s="756"/>
      <c r="K190" s="756"/>
      <c r="L190" s="756"/>
    </row>
    <row r="191" spans="1:12" ht="15.75" customHeight="1">
      <c r="A191" s="1028"/>
      <c r="B191" s="754"/>
      <c r="C191" s="755"/>
      <c r="D191" s="755"/>
      <c r="E191" s="755"/>
      <c r="F191" s="755"/>
      <c r="G191" s="755"/>
      <c r="H191" s="755"/>
      <c r="I191" s="756"/>
      <c r="J191" s="756"/>
      <c r="K191" s="756"/>
      <c r="L191" s="756"/>
    </row>
    <row r="192" spans="1:12" ht="15.75" customHeight="1">
      <c r="A192" s="1028"/>
      <c r="B192" s="754"/>
      <c r="C192" s="755"/>
      <c r="D192" s="755"/>
      <c r="E192" s="755"/>
      <c r="F192" s="755"/>
      <c r="G192" s="755"/>
      <c r="H192" s="755"/>
      <c r="I192" s="756"/>
      <c r="J192" s="756"/>
      <c r="K192" s="756"/>
      <c r="L192" s="756"/>
    </row>
    <row r="193" spans="1:12" ht="15.75" customHeight="1">
      <c r="A193" s="1028"/>
      <c r="B193" s="754"/>
      <c r="C193" s="755"/>
      <c r="D193" s="755"/>
      <c r="E193" s="755"/>
      <c r="F193" s="755"/>
      <c r="G193" s="755"/>
      <c r="H193" s="755"/>
      <c r="I193" s="756"/>
      <c r="J193" s="756"/>
      <c r="K193" s="756"/>
      <c r="L193" s="756"/>
    </row>
    <row r="194" spans="1:12" ht="15.75" customHeight="1">
      <c r="A194" s="1028"/>
      <c r="B194" s="754"/>
      <c r="C194" s="755"/>
      <c r="D194" s="755"/>
      <c r="E194" s="755"/>
      <c r="F194" s="755"/>
      <c r="G194" s="755"/>
      <c r="H194" s="755"/>
      <c r="I194" s="756"/>
      <c r="J194" s="756"/>
      <c r="K194" s="756"/>
      <c r="L194" s="756"/>
    </row>
    <row r="195" spans="1:12" ht="15.75" customHeight="1">
      <c r="A195" s="1028"/>
      <c r="B195" s="754"/>
      <c r="C195" s="755"/>
      <c r="D195" s="755"/>
      <c r="E195" s="755"/>
      <c r="F195" s="755"/>
      <c r="G195" s="755"/>
      <c r="H195" s="755"/>
      <c r="I195" s="756"/>
      <c r="J195" s="756"/>
      <c r="K195" s="756"/>
      <c r="L195" s="756"/>
    </row>
    <row r="196" spans="1:12" ht="15.75" customHeight="1">
      <c r="A196" s="1028"/>
      <c r="B196" s="754"/>
      <c r="C196" s="755"/>
      <c r="D196" s="755"/>
      <c r="E196" s="755"/>
      <c r="F196" s="755"/>
      <c r="G196" s="755"/>
      <c r="H196" s="755"/>
      <c r="I196" s="756"/>
      <c r="J196" s="756"/>
      <c r="K196" s="756"/>
      <c r="L196" s="756"/>
    </row>
    <row r="197" spans="1:12" ht="15.75" customHeight="1">
      <c r="A197" s="1028"/>
      <c r="B197" s="754"/>
      <c r="C197" s="755"/>
      <c r="D197" s="755"/>
      <c r="E197" s="755"/>
      <c r="F197" s="755"/>
      <c r="G197" s="755"/>
      <c r="H197" s="755"/>
      <c r="I197" s="756"/>
      <c r="J197" s="756"/>
      <c r="K197" s="756"/>
      <c r="L197" s="756"/>
    </row>
    <row r="198" spans="1:12" ht="15.75" customHeight="1">
      <c r="A198" s="1028"/>
      <c r="B198" s="754"/>
      <c r="C198" s="755"/>
      <c r="D198" s="755"/>
      <c r="E198" s="755"/>
      <c r="F198" s="755"/>
      <c r="G198" s="755"/>
      <c r="H198" s="755"/>
      <c r="I198" s="756"/>
      <c r="J198" s="756"/>
      <c r="K198" s="756"/>
      <c r="L198" s="756"/>
    </row>
    <row r="199" spans="1:12" ht="15.75" customHeight="1">
      <c r="A199" s="1028"/>
      <c r="B199" s="754"/>
      <c r="C199" s="755"/>
      <c r="D199" s="755"/>
      <c r="E199" s="755"/>
      <c r="F199" s="755"/>
      <c r="G199" s="755"/>
      <c r="H199" s="755"/>
      <c r="I199" s="756"/>
      <c r="J199" s="756"/>
      <c r="K199" s="756"/>
      <c r="L199" s="756"/>
    </row>
    <row r="200" spans="1:12" ht="15.75" customHeight="1">
      <c r="A200" s="1028"/>
      <c r="B200" s="754"/>
      <c r="C200" s="755"/>
      <c r="D200" s="755"/>
      <c r="E200" s="755"/>
      <c r="F200" s="755"/>
      <c r="G200" s="755"/>
      <c r="H200" s="755"/>
      <c r="I200" s="756"/>
      <c r="J200" s="756"/>
      <c r="K200" s="756"/>
      <c r="L200" s="756"/>
    </row>
    <row r="201" spans="1:12" ht="15.75" customHeight="1">
      <c r="A201" s="1028"/>
      <c r="B201" s="754"/>
      <c r="C201" s="755"/>
      <c r="D201" s="755"/>
      <c r="E201" s="755"/>
      <c r="F201" s="755"/>
      <c r="G201" s="755"/>
      <c r="H201" s="755"/>
      <c r="I201" s="756"/>
      <c r="J201" s="756"/>
      <c r="K201" s="756"/>
      <c r="L201" s="756"/>
    </row>
    <row r="202" spans="1:12" ht="15.75" customHeight="1">
      <c r="A202" s="1028"/>
      <c r="B202" s="754"/>
      <c r="C202" s="755"/>
      <c r="D202" s="755"/>
      <c r="E202" s="755"/>
      <c r="F202" s="755"/>
      <c r="G202" s="755"/>
      <c r="H202" s="755"/>
      <c r="I202" s="756"/>
      <c r="J202" s="756"/>
      <c r="K202" s="756"/>
      <c r="L202" s="756"/>
    </row>
    <row r="203" spans="1:12" ht="15.75" customHeight="1">
      <c r="A203" s="1028"/>
      <c r="B203" s="754"/>
      <c r="C203" s="755"/>
      <c r="D203" s="755"/>
      <c r="E203" s="755"/>
      <c r="F203" s="755"/>
      <c r="G203" s="755"/>
      <c r="H203" s="755"/>
      <c r="I203" s="756"/>
      <c r="J203" s="756"/>
      <c r="K203" s="756"/>
      <c r="L203" s="756"/>
    </row>
    <row r="204" spans="1:12" ht="15.75" customHeight="1">
      <c r="A204" s="1028"/>
      <c r="B204" s="754"/>
      <c r="C204" s="755"/>
      <c r="D204" s="755"/>
      <c r="E204" s="755"/>
      <c r="F204" s="755"/>
      <c r="G204" s="755"/>
      <c r="H204" s="755"/>
      <c r="I204" s="756"/>
      <c r="J204" s="756"/>
      <c r="K204" s="756"/>
      <c r="L204" s="756"/>
    </row>
    <row r="205" spans="1:12" ht="15.75" customHeight="1">
      <c r="A205" s="1028"/>
      <c r="B205" s="754"/>
      <c r="C205" s="755"/>
      <c r="D205" s="755"/>
      <c r="E205" s="755"/>
      <c r="F205" s="755"/>
      <c r="G205" s="755"/>
      <c r="H205" s="755"/>
      <c r="I205" s="756"/>
      <c r="J205" s="756"/>
      <c r="K205" s="756"/>
      <c r="L205" s="756"/>
    </row>
    <row r="206" spans="1:12" ht="15.75" customHeight="1">
      <c r="A206" s="1028"/>
      <c r="B206" s="754"/>
      <c r="C206" s="755"/>
      <c r="D206" s="755"/>
      <c r="E206" s="755"/>
      <c r="F206" s="755"/>
      <c r="G206" s="755"/>
      <c r="H206" s="755"/>
      <c r="I206" s="756"/>
      <c r="J206" s="756"/>
      <c r="K206" s="756"/>
      <c r="L206" s="756"/>
    </row>
    <row r="207" spans="1:12" ht="15.75" customHeight="1">
      <c r="A207" s="1028"/>
      <c r="B207" s="754"/>
      <c r="C207" s="755"/>
      <c r="D207" s="755"/>
      <c r="E207" s="755"/>
      <c r="F207" s="755"/>
      <c r="G207" s="755"/>
      <c r="H207" s="755"/>
      <c r="I207" s="756"/>
      <c r="J207" s="756"/>
      <c r="K207" s="756"/>
      <c r="L207" s="756"/>
    </row>
    <row r="208" spans="1:12" ht="15.75" customHeight="1">
      <c r="A208" s="1028"/>
      <c r="B208" s="754"/>
      <c r="C208" s="755"/>
      <c r="D208" s="755"/>
      <c r="E208" s="755"/>
      <c r="F208" s="755"/>
      <c r="G208" s="755"/>
      <c r="H208" s="755"/>
      <c r="I208" s="756"/>
      <c r="J208" s="756"/>
      <c r="K208" s="756"/>
      <c r="L208" s="756"/>
    </row>
    <row r="209" spans="1:12" ht="15.75" customHeight="1">
      <c r="A209" s="1028"/>
      <c r="B209" s="754"/>
      <c r="C209" s="755"/>
      <c r="D209" s="755"/>
      <c r="E209" s="755"/>
      <c r="F209" s="755"/>
      <c r="G209" s="755"/>
      <c r="H209" s="755"/>
      <c r="I209" s="756"/>
      <c r="J209" s="756"/>
      <c r="K209" s="756"/>
      <c r="L209" s="756"/>
    </row>
    <row r="210" spans="1:12" ht="15.75" customHeight="1">
      <c r="A210" s="1028"/>
      <c r="B210" s="754"/>
      <c r="C210" s="755"/>
      <c r="D210" s="755"/>
      <c r="E210" s="755"/>
      <c r="F210" s="755"/>
      <c r="G210" s="755"/>
      <c r="H210" s="755"/>
      <c r="I210" s="756"/>
      <c r="J210" s="756"/>
      <c r="K210" s="756"/>
      <c r="L210" s="756"/>
    </row>
    <row r="211" spans="1:12" ht="15.75" customHeight="1">
      <c r="A211" s="1028"/>
      <c r="B211" s="754"/>
      <c r="C211" s="755"/>
      <c r="D211" s="755"/>
      <c r="E211" s="755"/>
      <c r="F211" s="755"/>
      <c r="G211" s="755"/>
      <c r="H211" s="755"/>
      <c r="I211" s="756"/>
      <c r="J211" s="756"/>
      <c r="K211" s="756"/>
      <c r="L211" s="756"/>
    </row>
    <row r="212" spans="1:12" ht="15.75" customHeight="1">
      <c r="A212" s="1028"/>
      <c r="B212" s="754"/>
      <c r="C212" s="755"/>
      <c r="D212" s="755"/>
      <c r="E212" s="755"/>
      <c r="F212" s="755"/>
      <c r="G212" s="755"/>
      <c r="H212" s="755"/>
      <c r="I212" s="756"/>
      <c r="J212" s="756"/>
      <c r="K212" s="756"/>
      <c r="L212" s="756"/>
    </row>
    <row r="213" spans="1:12" ht="15.75" customHeight="1">
      <c r="A213" s="1028"/>
      <c r="B213" s="754"/>
      <c r="C213" s="755"/>
      <c r="D213" s="755"/>
      <c r="E213" s="755"/>
      <c r="F213" s="755"/>
      <c r="G213" s="755"/>
      <c r="H213" s="755"/>
      <c r="I213" s="756"/>
      <c r="J213" s="756"/>
      <c r="K213" s="756"/>
      <c r="L213" s="756"/>
    </row>
    <row r="214" spans="1:12" ht="15.75" customHeight="1">
      <c r="A214" s="1028"/>
      <c r="B214" s="754"/>
      <c r="C214" s="755"/>
      <c r="D214" s="755"/>
      <c r="E214" s="755"/>
      <c r="F214" s="755"/>
      <c r="G214" s="755"/>
      <c r="H214" s="755"/>
      <c r="I214" s="756"/>
      <c r="J214" s="756"/>
      <c r="K214" s="756"/>
      <c r="L214" s="756"/>
    </row>
    <row r="215" spans="1:12" ht="15.75" customHeight="1">
      <c r="A215" s="1028"/>
      <c r="B215" s="754"/>
      <c r="C215" s="755"/>
      <c r="D215" s="755"/>
      <c r="E215" s="755"/>
      <c r="F215" s="755"/>
      <c r="G215" s="755"/>
      <c r="H215" s="755"/>
      <c r="I215" s="756"/>
      <c r="J215" s="756"/>
      <c r="K215" s="756"/>
      <c r="L215" s="756"/>
    </row>
    <row r="216" spans="1:12" ht="15.75" customHeight="1">
      <c r="A216" s="1028"/>
      <c r="B216" s="754"/>
      <c r="C216" s="755"/>
      <c r="D216" s="755"/>
      <c r="E216" s="755"/>
      <c r="F216" s="755"/>
      <c r="G216" s="755"/>
      <c r="H216" s="755"/>
      <c r="I216" s="756"/>
      <c r="J216" s="756"/>
      <c r="K216" s="756"/>
      <c r="L216" s="756"/>
    </row>
    <row r="217" spans="1:12" ht="15.75" customHeight="1">
      <c r="A217" s="1028"/>
      <c r="B217" s="754"/>
      <c r="C217" s="755"/>
      <c r="D217" s="755"/>
      <c r="E217" s="755"/>
      <c r="F217" s="755"/>
      <c r="G217" s="755"/>
      <c r="H217" s="755"/>
      <c r="I217" s="756"/>
      <c r="J217" s="756"/>
      <c r="K217" s="756"/>
      <c r="L217" s="756"/>
    </row>
    <row r="218" spans="1:12" ht="15.75" customHeight="1">
      <c r="A218" s="1028"/>
      <c r="B218" s="754"/>
      <c r="C218" s="755"/>
      <c r="D218" s="755"/>
      <c r="E218" s="755"/>
      <c r="F218" s="755"/>
      <c r="G218" s="755"/>
      <c r="H218" s="755"/>
      <c r="I218" s="756"/>
      <c r="J218" s="756"/>
      <c r="K218" s="756"/>
      <c r="L218" s="756"/>
    </row>
    <row r="219" spans="1:12" ht="15.75" customHeight="1">
      <c r="A219" s="1028"/>
      <c r="B219" s="754"/>
      <c r="C219" s="755"/>
      <c r="D219" s="755"/>
      <c r="E219" s="755"/>
      <c r="F219" s="755"/>
      <c r="G219" s="755"/>
      <c r="H219" s="755"/>
      <c r="I219" s="756"/>
      <c r="J219" s="756"/>
      <c r="K219" s="756"/>
      <c r="L219" s="756"/>
    </row>
    <row r="220" spans="1:12" ht="15.75" customHeight="1">
      <c r="A220" s="1028"/>
      <c r="B220" s="754"/>
      <c r="C220" s="755"/>
      <c r="D220" s="755"/>
      <c r="E220" s="755"/>
      <c r="F220" s="755"/>
      <c r="G220" s="755"/>
      <c r="H220" s="755"/>
      <c r="I220" s="756"/>
      <c r="J220" s="756"/>
      <c r="K220" s="756"/>
      <c r="L220" s="756"/>
    </row>
    <row r="221" spans="1:12" ht="15.75" customHeight="1">
      <c r="A221" s="1028"/>
      <c r="B221" s="754"/>
      <c r="C221" s="755"/>
      <c r="D221" s="755"/>
      <c r="E221" s="755"/>
      <c r="F221" s="755"/>
      <c r="G221" s="755"/>
      <c r="H221" s="755"/>
      <c r="I221" s="756"/>
      <c r="J221" s="756"/>
      <c r="K221" s="756"/>
      <c r="L221" s="756"/>
    </row>
    <row r="222" spans="1:12" ht="15.75" customHeight="1">
      <c r="A222" s="1028"/>
      <c r="B222" s="754"/>
      <c r="C222" s="755"/>
      <c r="D222" s="755"/>
      <c r="E222" s="755"/>
      <c r="F222" s="755"/>
      <c r="G222" s="755"/>
      <c r="H222" s="755"/>
      <c r="I222" s="756"/>
      <c r="J222" s="756"/>
      <c r="K222" s="756"/>
      <c r="L222" s="756"/>
    </row>
    <row r="223" spans="1:12" ht="15.75" customHeight="1">
      <c r="A223" s="1028"/>
      <c r="B223" s="754"/>
      <c r="C223" s="755"/>
      <c r="D223" s="755"/>
      <c r="E223" s="755"/>
      <c r="F223" s="755"/>
      <c r="G223" s="755"/>
      <c r="H223" s="755"/>
      <c r="I223" s="756"/>
      <c r="J223" s="756"/>
      <c r="K223" s="756"/>
      <c r="L223" s="756"/>
    </row>
    <row r="224" spans="1:12" ht="15.75" customHeight="1">
      <c r="A224" s="1028"/>
      <c r="B224" s="754"/>
      <c r="C224" s="755"/>
      <c r="D224" s="755"/>
      <c r="E224" s="755"/>
      <c r="F224" s="755"/>
      <c r="G224" s="755"/>
      <c r="H224" s="755"/>
      <c r="I224" s="756"/>
      <c r="J224" s="756"/>
      <c r="K224" s="756"/>
      <c r="L224" s="756"/>
    </row>
    <row r="225" spans="1:12" ht="15.75" customHeight="1">
      <c r="A225" s="1028"/>
      <c r="B225" s="754"/>
      <c r="C225" s="755"/>
      <c r="D225" s="755"/>
      <c r="E225" s="755"/>
      <c r="F225" s="755"/>
      <c r="G225" s="755"/>
      <c r="H225" s="755"/>
      <c r="I225" s="756"/>
      <c r="J225" s="756"/>
      <c r="K225" s="756"/>
      <c r="L225" s="756"/>
    </row>
    <row r="226" spans="1:12" ht="15.75" customHeight="1">
      <c r="A226" s="1028"/>
      <c r="B226" s="754"/>
      <c r="C226" s="755"/>
      <c r="D226" s="755"/>
      <c r="E226" s="755"/>
      <c r="F226" s="755"/>
      <c r="G226" s="755"/>
      <c r="H226" s="755"/>
      <c r="I226" s="756"/>
      <c r="J226" s="756"/>
      <c r="K226" s="756"/>
      <c r="L226" s="756"/>
    </row>
    <row r="227" spans="1:12" ht="15.75" customHeight="1">
      <c r="A227" s="1028"/>
      <c r="B227" s="754"/>
      <c r="C227" s="755"/>
      <c r="D227" s="755"/>
      <c r="E227" s="755"/>
      <c r="F227" s="755"/>
      <c r="G227" s="755"/>
      <c r="H227" s="755"/>
      <c r="I227" s="756"/>
      <c r="J227" s="756"/>
      <c r="K227" s="756"/>
      <c r="L227" s="756"/>
    </row>
    <row r="228" spans="1:12" ht="15.75" customHeight="1">
      <c r="A228" s="1028"/>
      <c r="B228" s="754"/>
      <c r="C228" s="755"/>
      <c r="D228" s="755"/>
      <c r="E228" s="755"/>
      <c r="F228" s="755"/>
      <c r="G228" s="755"/>
      <c r="H228" s="755"/>
      <c r="I228" s="756"/>
      <c r="J228" s="756"/>
      <c r="K228" s="756"/>
      <c r="L228" s="756"/>
    </row>
    <row r="229" spans="1:12" ht="15.75" customHeight="1">
      <c r="A229" s="1028"/>
      <c r="B229" s="754"/>
      <c r="C229" s="755"/>
      <c r="D229" s="755"/>
      <c r="E229" s="755"/>
      <c r="F229" s="755"/>
      <c r="G229" s="755"/>
      <c r="H229" s="755"/>
      <c r="I229" s="756"/>
      <c r="J229" s="756"/>
      <c r="K229" s="756"/>
      <c r="L229" s="756"/>
    </row>
    <row r="230" spans="1:12" ht="15.75" customHeight="1">
      <c r="A230" s="1028"/>
      <c r="B230" s="754"/>
      <c r="C230" s="755"/>
      <c r="D230" s="755"/>
      <c r="E230" s="755"/>
      <c r="F230" s="755"/>
      <c r="G230" s="755"/>
      <c r="H230" s="755"/>
      <c r="I230" s="756"/>
      <c r="J230" s="756"/>
      <c r="K230" s="756"/>
      <c r="L230" s="756"/>
    </row>
    <row r="231" spans="1:12" ht="15.75" customHeight="1">
      <c r="A231" s="1028"/>
      <c r="B231" s="754"/>
      <c r="C231" s="755"/>
      <c r="D231" s="755"/>
      <c r="E231" s="755"/>
      <c r="F231" s="755"/>
      <c r="G231" s="755"/>
      <c r="H231" s="755"/>
      <c r="I231" s="756"/>
      <c r="J231" s="756"/>
      <c r="K231" s="756"/>
      <c r="L231" s="756"/>
    </row>
    <row r="232" spans="1:12" ht="15.75" customHeight="1">
      <c r="A232" s="1028"/>
      <c r="B232" s="754"/>
      <c r="C232" s="755"/>
      <c r="D232" s="755"/>
      <c r="E232" s="755"/>
      <c r="F232" s="755"/>
      <c r="G232" s="755"/>
      <c r="H232" s="755"/>
      <c r="I232" s="756"/>
      <c r="J232" s="756"/>
      <c r="K232" s="756"/>
      <c r="L232" s="756"/>
    </row>
    <row r="233" spans="1:12" ht="15.75" customHeight="1">
      <c r="A233" s="1028"/>
      <c r="B233" s="754"/>
      <c r="C233" s="755"/>
      <c r="D233" s="755"/>
      <c r="E233" s="755"/>
      <c r="F233" s="755"/>
      <c r="G233" s="755"/>
      <c r="H233" s="755"/>
      <c r="I233" s="756"/>
      <c r="J233" s="756"/>
      <c r="K233" s="756"/>
      <c r="L233" s="756"/>
    </row>
    <row r="234" spans="1:12" ht="15.75" customHeight="1">
      <c r="A234" s="1028"/>
      <c r="B234" s="754"/>
      <c r="C234" s="755"/>
      <c r="D234" s="755"/>
      <c r="E234" s="755"/>
      <c r="F234" s="755"/>
      <c r="G234" s="755"/>
      <c r="H234" s="755"/>
      <c r="I234" s="756"/>
      <c r="J234" s="756"/>
      <c r="K234" s="756"/>
      <c r="L234" s="756"/>
    </row>
    <row r="235" spans="1:12" ht="15.75" customHeight="1">
      <c r="A235" s="1028"/>
      <c r="B235" s="754"/>
      <c r="C235" s="755"/>
      <c r="D235" s="755"/>
      <c r="E235" s="755"/>
      <c r="F235" s="755"/>
      <c r="G235" s="755"/>
      <c r="H235" s="755"/>
      <c r="I235" s="756"/>
      <c r="J235" s="756"/>
      <c r="K235" s="756"/>
      <c r="L235" s="756"/>
    </row>
    <row r="236" spans="1:12" ht="15.75" customHeight="1">
      <c r="A236" s="1028"/>
      <c r="B236" s="754"/>
      <c r="C236" s="755"/>
      <c r="D236" s="755"/>
      <c r="E236" s="755"/>
      <c r="F236" s="755"/>
      <c r="G236" s="755"/>
      <c r="H236" s="755"/>
      <c r="I236" s="756"/>
      <c r="J236" s="756"/>
      <c r="K236" s="756"/>
      <c r="L236" s="756"/>
    </row>
    <row r="237" spans="1:12" ht="15.75" customHeight="1">
      <c r="A237" s="1028"/>
      <c r="B237" s="754"/>
      <c r="C237" s="755"/>
      <c r="D237" s="755"/>
      <c r="E237" s="755"/>
      <c r="F237" s="755"/>
      <c r="G237" s="755"/>
      <c r="H237" s="755"/>
      <c r="I237" s="756"/>
      <c r="J237" s="756"/>
      <c r="K237" s="756"/>
      <c r="L237" s="756"/>
    </row>
    <row r="238" spans="1:12" ht="15.75" customHeight="1">
      <c r="A238" s="1028"/>
      <c r="B238" s="754"/>
      <c r="C238" s="755"/>
      <c r="D238" s="755"/>
      <c r="E238" s="755"/>
      <c r="F238" s="755"/>
      <c r="G238" s="755"/>
      <c r="H238" s="755"/>
      <c r="I238" s="756"/>
      <c r="J238" s="756"/>
      <c r="K238" s="756"/>
      <c r="L238" s="756"/>
    </row>
    <row r="239" spans="1:12" ht="15.75" customHeight="1">
      <c r="A239" s="1028"/>
      <c r="B239" s="754"/>
      <c r="C239" s="755"/>
      <c r="D239" s="755"/>
      <c r="E239" s="755"/>
      <c r="F239" s="755"/>
      <c r="G239" s="755"/>
      <c r="H239" s="755"/>
      <c r="I239" s="756"/>
      <c r="J239" s="756"/>
      <c r="K239" s="756"/>
      <c r="L239" s="756"/>
    </row>
    <row r="240" spans="1:12" ht="15.75" customHeight="1">
      <c r="A240" s="1028"/>
      <c r="B240" s="754"/>
      <c r="C240" s="755"/>
      <c r="D240" s="755"/>
      <c r="E240" s="755"/>
      <c r="F240" s="755"/>
      <c r="G240" s="755"/>
      <c r="H240" s="755"/>
      <c r="I240" s="756"/>
      <c r="J240" s="756"/>
      <c r="K240" s="756"/>
      <c r="L240" s="756"/>
    </row>
    <row r="241" spans="1:12" ht="15.75" customHeight="1">
      <c r="A241" s="1028"/>
      <c r="B241" s="754"/>
      <c r="C241" s="755"/>
      <c r="D241" s="755"/>
      <c r="E241" s="755"/>
      <c r="F241" s="755"/>
      <c r="G241" s="755"/>
      <c r="H241" s="755"/>
      <c r="I241" s="756"/>
      <c r="J241" s="756"/>
      <c r="K241" s="756"/>
      <c r="L241" s="756"/>
    </row>
    <row r="242" spans="1:12" ht="15.75" customHeight="1">
      <c r="A242" s="1028"/>
      <c r="B242" s="754"/>
      <c r="C242" s="755"/>
      <c r="D242" s="755"/>
      <c r="E242" s="755"/>
      <c r="F242" s="755"/>
      <c r="G242" s="755"/>
      <c r="H242" s="755"/>
      <c r="I242" s="756"/>
      <c r="J242" s="756"/>
      <c r="K242" s="756"/>
      <c r="L242" s="756"/>
    </row>
    <row r="243" spans="1:12" ht="15.75" customHeight="1">
      <c r="A243" s="1028"/>
      <c r="B243" s="754"/>
      <c r="C243" s="755"/>
      <c r="D243" s="755"/>
      <c r="E243" s="755"/>
      <c r="F243" s="755"/>
      <c r="G243" s="755"/>
      <c r="H243" s="755"/>
      <c r="I243" s="756"/>
      <c r="J243" s="756"/>
      <c r="K243" s="756"/>
      <c r="L243" s="756"/>
    </row>
    <row r="244" spans="1:12" ht="15.75" customHeight="1">
      <c r="A244" s="1028"/>
      <c r="B244" s="754"/>
      <c r="C244" s="755"/>
      <c r="D244" s="755"/>
      <c r="E244" s="755"/>
      <c r="F244" s="755"/>
      <c r="G244" s="755"/>
      <c r="H244" s="755"/>
      <c r="I244" s="756"/>
      <c r="J244" s="756"/>
      <c r="K244" s="756"/>
      <c r="L244" s="756"/>
    </row>
    <row r="245" spans="1:12" ht="15.75" customHeight="1">
      <c r="A245" s="1028"/>
      <c r="B245" s="754"/>
      <c r="C245" s="755"/>
      <c r="D245" s="755"/>
      <c r="E245" s="755"/>
      <c r="F245" s="755"/>
      <c r="G245" s="755"/>
      <c r="H245" s="755"/>
      <c r="I245" s="756"/>
      <c r="J245" s="756"/>
      <c r="K245" s="756"/>
      <c r="L245" s="756"/>
    </row>
    <row r="246" spans="1:12" ht="15.75" customHeight="1">
      <c r="A246" s="1028"/>
      <c r="B246" s="754"/>
      <c r="C246" s="755"/>
      <c r="D246" s="755"/>
      <c r="E246" s="755"/>
      <c r="F246" s="755"/>
      <c r="G246" s="755"/>
      <c r="H246" s="755"/>
      <c r="I246" s="756"/>
      <c r="J246" s="756"/>
      <c r="K246" s="756"/>
      <c r="L246" s="756"/>
    </row>
    <row r="247" spans="1:12" ht="15.75" customHeight="1">
      <c r="A247" s="1028"/>
      <c r="B247" s="754"/>
      <c r="C247" s="755"/>
      <c r="D247" s="755"/>
      <c r="E247" s="755"/>
      <c r="F247" s="755"/>
      <c r="G247" s="755"/>
      <c r="H247" s="755"/>
      <c r="I247" s="756"/>
      <c r="J247" s="756"/>
      <c r="K247" s="756"/>
      <c r="L247" s="756"/>
    </row>
    <row r="248" spans="1:12" ht="15.75" customHeight="1">
      <c r="A248" s="1028"/>
      <c r="B248" s="754"/>
      <c r="C248" s="755"/>
      <c r="D248" s="755"/>
      <c r="E248" s="755"/>
      <c r="F248" s="755"/>
      <c r="G248" s="755"/>
      <c r="H248" s="755"/>
      <c r="I248" s="756"/>
      <c r="J248" s="756"/>
      <c r="K248" s="756"/>
      <c r="L248" s="756"/>
    </row>
    <row r="249" spans="1:12" ht="15.75" customHeight="1">
      <c r="A249" s="1028"/>
      <c r="B249" s="754"/>
      <c r="C249" s="755"/>
      <c r="D249" s="755"/>
      <c r="E249" s="755"/>
      <c r="F249" s="755"/>
      <c r="G249" s="755"/>
      <c r="H249" s="755"/>
      <c r="I249" s="756"/>
      <c r="J249" s="756"/>
      <c r="K249" s="756"/>
      <c r="L249" s="756"/>
    </row>
    <row r="250" spans="1:12" ht="15.75" customHeight="1">
      <c r="A250" s="1028"/>
      <c r="B250" s="754"/>
      <c r="C250" s="755"/>
      <c r="D250" s="755"/>
      <c r="E250" s="755"/>
      <c r="F250" s="755"/>
      <c r="G250" s="755"/>
      <c r="H250" s="755"/>
      <c r="I250" s="756"/>
      <c r="J250" s="756"/>
      <c r="K250" s="756"/>
      <c r="L250" s="756"/>
    </row>
    <row r="251" spans="1:12" ht="15.75" customHeight="1">
      <c r="A251" s="1028"/>
      <c r="B251" s="754"/>
      <c r="C251" s="755"/>
      <c r="D251" s="755"/>
      <c r="E251" s="755"/>
      <c r="F251" s="755"/>
      <c r="G251" s="755"/>
      <c r="H251" s="755"/>
      <c r="I251" s="756"/>
      <c r="J251" s="756"/>
      <c r="K251" s="756"/>
      <c r="L251" s="756"/>
    </row>
    <row r="252" spans="1:12" ht="15.75" customHeight="1">
      <c r="A252" s="1028"/>
      <c r="B252" s="754"/>
      <c r="C252" s="755"/>
      <c r="D252" s="755"/>
      <c r="E252" s="755"/>
      <c r="F252" s="755"/>
      <c r="G252" s="755"/>
      <c r="H252" s="755"/>
      <c r="I252" s="756"/>
      <c r="J252" s="756"/>
      <c r="K252" s="756"/>
      <c r="L252" s="756"/>
    </row>
    <row r="253" spans="1:12" ht="15.75" customHeight="1">
      <c r="A253" s="1028"/>
      <c r="B253" s="754"/>
      <c r="C253" s="755"/>
      <c r="D253" s="755"/>
      <c r="E253" s="755"/>
      <c r="F253" s="755"/>
      <c r="G253" s="755"/>
      <c r="H253" s="755"/>
      <c r="I253" s="756"/>
      <c r="J253" s="756"/>
      <c r="K253" s="756"/>
      <c r="L253" s="756"/>
    </row>
    <row r="254" spans="1:12" ht="15.75" customHeight="1">
      <c r="A254" s="1028"/>
      <c r="B254" s="754"/>
      <c r="C254" s="755"/>
      <c r="D254" s="755"/>
      <c r="E254" s="755"/>
      <c r="F254" s="755"/>
      <c r="G254" s="755"/>
      <c r="H254" s="755"/>
      <c r="I254" s="756"/>
      <c r="J254" s="756"/>
      <c r="K254" s="756"/>
      <c r="L254" s="756"/>
    </row>
    <row r="255" spans="1:12" ht="15.75" customHeight="1">
      <c r="A255" s="1028"/>
      <c r="B255" s="754"/>
      <c r="C255" s="755"/>
      <c r="D255" s="755"/>
      <c r="E255" s="755"/>
      <c r="F255" s="755"/>
      <c r="G255" s="755"/>
      <c r="H255" s="755"/>
      <c r="I255" s="756"/>
      <c r="J255" s="756"/>
      <c r="K255" s="756"/>
      <c r="L255" s="756"/>
    </row>
    <row r="256" spans="1:12" ht="15.75" customHeight="1">
      <c r="A256" s="1028"/>
      <c r="B256" s="754"/>
      <c r="C256" s="755"/>
      <c r="D256" s="755"/>
      <c r="E256" s="755"/>
      <c r="F256" s="755"/>
      <c r="G256" s="755"/>
      <c r="H256" s="755"/>
      <c r="I256" s="756"/>
      <c r="J256" s="756"/>
      <c r="K256" s="756"/>
      <c r="L256" s="756"/>
    </row>
    <row r="257" spans="1:12" ht="15.75" customHeight="1">
      <c r="A257" s="1028"/>
      <c r="B257" s="754"/>
      <c r="C257" s="755"/>
      <c r="D257" s="755"/>
      <c r="E257" s="755"/>
      <c r="F257" s="755"/>
      <c r="G257" s="755"/>
      <c r="H257" s="755"/>
      <c r="I257" s="756"/>
      <c r="J257" s="756"/>
      <c r="K257" s="756"/>
      <c r="L257" s="756"/>
    </row>
    <row r="258" spans="1:12" ht="15.75" customHeight="1">
      <c r="A258" s="1028"/>
      <c r="B258" s="754"/>
      <c r="C258" s="755"/>
      <c r="D258" s="755"/>
      <c r="E258" s="755"/>
      <c r="F258" s="755"/>
      <c r="G258" s="755"/>
      <c r="H258" s="755"/>
      <c r="I258" s="756"/>
      <c r="J258" s="756"/>
      <c r="K258" s="756"/>
      <c r="L258" s="756"/>
    </row>
    <row r="259" spans="1:12" ht="15.75" customHeight="1">
      <c r="A259" s="1028"/>
      <c r="B259" s="754"/>
      <c r="C259" s="755"/>
      <c r="D259" s="755"/>
      <c r="E259" s="755"/>
      <c r="F259" s="755"/>
      <c r="G259" s="755"/>
      <c r="H259" s="755"/>
      <c r="I259" s="756"/>
      <c r="J259" s="756"/>
      <c r="K259" s="756"/>
      <c r="L259" s="756"/>
    </row>
    <row r="260" spans="1:12" ht="15.75" customHeight="1">
      <c r="A260" s="1028"/>
      <c r="B260" s="754"/>
      <c r="C260" s="755"/>
      <c r="D260" s="755"/>
      <c r="E260" s="755"/>
      <c r="F260" s="755"/>
      <c r="G260" s="755"/>
      <c r="H260" s="755"/>
      <c r="I260" s="756"/>
      <c r="J260" s="756"/>
      <c r="K260" s="756"/>
      <c r="L260" s="756"/>
    </row>
    <row r="261" spans="1:12" ht="15.75" customHeight="1">
      <c r="A261" s="1028"/>
      <c r="B261" s="754"/>
      <c r="C261" s="755"/>
      <c r="D261" s="755"/>
      <c r="E261" s="755"/>
      <c r="F261" s="755"/>
      <c r="G261" s="755"/>
      <c r="H261" s="755"/>
      <c r="I261" s="756"/>
      <c r="J261" s="756"/>
      <c r="K261" s="756"/>
      <c r="L261" s="756"/>
    </row>
    <row r="262" spans="1:12" ht="15.75" customHeight="1">
      <c r="A262" s="1028"/>
      <c r="B262" s="754"/>
      <c r="C262" s="755"/>
      <c r="D262" s="755"/>
      <c r="E262" s="755"/>
      <c r="F262" s="755"/>
      <c r="G262" s="755"/>
      <c r="H262" s="755"/>
      <c r="I262" s="756"/>
      <c r="J262" s="756"/>
      <c r="K262" s="756"/>
      <c r="L262" s="756"/>
    </row>
    <row r="263" spans="1:12" ht="15.75" customHeight="1">
      <c r="A263" s="1028"/>
      <c r="B263" s="754"/>
      <c r="C263" s="755"/>
      <c r="D263" s="755"/>
      <c r="E263" s="755"/>
      <c r="F263" s="755"/>
      <c r="G263" s="755"/>
      <c r="H263" s="755"/>
      <c r="I263" s="756"/>
      <c r="J263" s="756"/>
      <c r="K263" s="756"/>
      <c r="L263" s="756"/>
    </row>
    <row r="264" spans="1:12" ht="15.75" customHeight="1">
      <c r="A264" s="1028"/>
      <c r="B264" s="754"/>
      <c r="C264" s="755"/>
      <c r="D264" s="755"/>
      <c r="E264" s="755"/>
      <c r="F264" s="755"/>
      <c r="G264" s="755"/>
      <c r="H264" s="755"/>
      <c r="I264" s="756"/>
      <c r="J264" s="756"/>
      <c r="K264" s="756"/>
      <c r="L264" s="756"/>
    </row>
    <row r="265" spans="1:12" ht="15.75" customHeight="1">
      <c r="A265" s="1028"/>
      <c r="B265" s="754"/>
      <c r="C265" s="755"/>
      <c r="D265" s="755"/>
      <c r="E265" s="755"/>
      <c r="F265" s="755"/>
      <c r="G265" s="755"/>
      <c r="H265" s="755"/>
      <c r="I265" s="756"/>
      <c r="J265" s="756"/>
      <c r="K265" s="756"/>
      <c r="L265" s="756"/>
    </row>
    <row r="266" spans="1:12" ht="15.75" customHeight="1">
      <c r="A266" s="1028"/>
      <c r="B266" s="754"/>
      <c r="C266" s="755"/>
      <c r="D266" s="755"/>
      <c r="E266" s="755"/>
      <c r="F266" s="755"/>
      <c r="G266" s="755"/>
      <c r="H266" s="755"/>
      <c r="I266" s="756"/>
      <c r="J266" s="756"/>
      <c r="K266" s="756"/>
      <c r="L266" s="756"/>
    </row>
    <row r="267" spans="1:12" ht="15.75" customHeight="1">
      <c r="A267" s="1028"/>
      <c r="B267" s="754"/>
      <c r="C267" s="755"/>
      <c r="D267" s="755"/>
      <c r="E267" s="755"/>
      <c r="F267" s="755"/>
      <c r="G267" s="755"/>
      <c r="H267" s="755"/>
      <c r="I267" s="756"/>
      <c r="J267" s="756"/>
      <c r="K267" s="756"/>
      <c r="L267" s="756"/>
    </row>
    <row r="268" spans="1:12" ht="15.75" customHeight="1">
      <c r="A268" s="1028"/>
      <c r="B268" s="754"/>
      <c r="C268" s="755"/>
      <c r="D268" s="755"/>
      <c r="E268" s="755"/>
      <c r="F268" s="755"/>
      <c r="G268" s="755"/>
      <c r="H268" s="755"/>
      <c r="I268" s="756"/>
      <c r="J268" s="756"/>
      <c r="K268" s="756"/>
      <c r="L268" s="756"/>
    </row>
    <row r="269" spans="1:12" ht="15.75" customHeight="1">
      <c r="A269" s="1028"/>
      <c r="B269" s="754"/>
      <c r="C269" s="755"/>
      <c r="D269" s="755"/>
      <c r="E269" s="755"/>
      <c r="F269" s="755"/>
      <c r="G269" s="755"/>
      <c r="H269" s="755"/>
      <c r="I269" s="756"/>
      <c r="J269" s="756"/>
      <c r="K269" s="756"/>
      <c r="L269" s="756"/>
    </row>
    <row r="270" spans="1:12" ht="15.75" customHeight="1">
      <c r="A270" s="1028"/>
      <c r="B270" s="754"/>
      <c r="C270" s="755"/>
      <c r="D270" s="755"/>
      <c r="E270" s="755"/>
      <c r="F270" s="755"/>
      <c r="G270" s="755"/>
      <c r="H270" s="755"/>
      <c r="I270" s="756"/>
      <c r="J270" s="756"/>
      <c r="K270" s="756"/>
      <c r="L270" s="756"/>
    </row>
    <row r="271" spans="1:12" ht="15.75" customHeight="1">
      <c r="A271" s="1028"/>
      <c r="B271" s="754"/>
      <c r="C271" s="755"/>
      <c r="D271" s="755"/>
      <c r="E271" s="755"/>
      <c r="F271" s="755"/>
      <c r="G271" s="755"/>
      <c r="H271" s="755"/>
      <c r="I271" s="756"/>
      <c r="J271" s="756"/>
      <c r="K271" s="756"/>
      <c r="L271" s="756"/>
    </row>
    <row r="272" spans="1:12" ht="15.75" customHeight="1">
      <c r="A272" s="1028"/>
      <c r="B272" s="754"/>
      <c r="C272" s="755"/>
      <c r="D272" s="755"/>
      <c r="E272" s="755"/>
      <c r="F272" s="755"/>
      <c r="G272" s="755"/>
      <c r="H272" s="755"/>
      <c r="I272" s="756"/>
      <c r="J272" s="756"/>
      <c r="K272" s="756"/>
      <c r="L272" s="756"/>
    </row>
    <row r="273" spans="1:12" ht="15.75" customHeight="1">
      <c r="A273" s="1028"/>
      <c r="B273" s="754"/>
      <c r="C273" s="755"/>
      <c r="D273" s="755"/>
      <c r="E273" s="755"/>
      <c r="F273" s="755"/>
      <c r="G273" s="755"/>
      <c r="H273" s="755"/>
      <c r="I273" s="756"/>
      <c r="J273" s="756"/>
      <c r="K273" s="756"/>
      <c r="L273" s="756"/>
    </row>
    <row r="274" spans="1:12" ht="15.75" customHeight="1">
      <c r="A274" s="1028"/>
      <c r="B274" s="754"/>
      <c r="C274" s="755"/>
      <c r="D274" s="755"/>
      <c r="E274" s="755"/>
      <c r="F274" s="755"/>
      <c r="G274" s="755"/>
      <c r="H274" s="755"/>
      <c r="I274" s="756"/>
      <c r="J274" s="756"/>
      <c r="K274" s="756"/>
      <c r="L274" s="756"/>
    </row>
    <row r="275" spans="1:12" ht="15.75" customHeight="1">
      <c r="A275" s="1028"/>
      <c r="B275" s="754"/>
      <c r="C275" s="755"/>
      <c r="D275" s="755"/>
      <c r="E275" s="755"/>
      <c r="F275" s="755"/>
      <c r="G275" s="755"/>
      <c r="H275" s="755"/>
      <c r="I275" s="756"/>
      <c r="J275" s="756"/>
      <c r="K275" s="756"/>
      <c r="L275" s="756"/>
    </row>
    <row r="276" spans="1:12" ht="15.75" customHeight="1">
      <c r="A276" s="1028"/>
      <c r="B276" s="754"/>
      <c r="C276" s="755"/>
      <c r="D276" s="755"/>
      <c r="E276" s="755"/>
      <c r="F276" s="755"/>
      <c r="G276" s="755"/>
      <c r="H276" s="755"/>
      <c r="I276" s="756"/>
      <c r="J276" s="756"/>
      <c r="K276" s="756"/>
      <c r="L276" s="756"/>
    </row>
    <row r="277" spans="1:12" ht="15.75" customHeight="1">
      <c r="A277" s="1028"/>
      <c r="B277" s="754"/>
      <c r="C277" s="755"/>
      <c r="D277" s="755"/>
      <c r="E277" s="755"/>
      <c r="F277" s="755"/>
      <c r="G277" s="755"/>
      <c r="H277" s="755"/>
      <c r="I277" s="756"/>
      <c r="J277" s="756"/>
      <c r="K277" s="756"/>
      <c r="L277" s="756"/>
    </row>
    <row r="278" spans="1:12" ht="15.75" customHeight="1">
      <c r="A278" s="1028"/>
      <c r="B278" s="754"/>
      <c r="C278" s="755"/>
      <c r="D278" s="755"/>
      <c r="E278" s="755"/>
      <c r="F278" s="755"/>
      <c r="G278" s="755"/>
      <c r="H278" s="755"/>
      <c r="I278" s="756"/>
      <c r="J278" s="756"/>
      <c r="K278" s="756"/>
      <c r="L278" s="756"/>
    </row>
    <row r="279" spans="1:12" ht="15.75" customHeight="1">
      <c r="A279" s="1028"/>
      <c r="B279" s="754"/>
      <c r="C279" s="755"/>
      <c r="D279" s="755"/>
      <c r="E279" s="755"/>
      <c r="F279" s="755"/>
      <c r="G279" s="755"/>
      <c r="H279" s="755"/>
      <c r="I279" s="756"/>
      <c r="J279" s="756"/>
      <c r="K279" s="756"/>
      <c r="L279" s="756"/>
    </row>
    <row r="280" spans="1:12" ht="15.75" customHeight="1">
      <c r="A280" s="1028"/>
      <c r="B280" s="754"/>
      <c r="C280" s="755"/>
      <c r="D280" s="755"/>
      <c r="E280" s="755"/>
      <c r="F280" s="755"/>
      <c r="G280" s="755"/>
      <c r="H280" s="755"/>
      <c r="I280" s="756"/>
      <c r="J280" s="756"/>
      <c r="K280" s="756"/>
      <c r="L280" s="756"/>
    </row>
    <row r="281" spans="1:12" ht="15.75" customHeight="1">
      <c r="A281" s="1028"/>
      <c r="B281" s="754"/>
      <c r="C281" s="755"/>
      <c r="D281" s="755"/>
      <c r="E281" s="755"/>
      <c r="F281" s="755"/>
      <c r="G281" s="755"/>
      <c r="H281" s="755"/>
      <c r="I281" s="756"/>
      <c r="J281" s="756"/>
      <c r="K281" s="756"/>
      <c r="L281" s="756"/>
    </row>
    <row r="282" spans="1:12" ht="15.75" customHeight="1">
      <c r="A282" s="1028"/>
      <c r="B282" s="754"/>
      <c r="C282" s="755"/>
      <c r="D282" s="755"/>
      <c r="E282" s="755"/>
      <c r="F282" s="755"/>
      <c r="G282" s="755"/>
      <c r="H282" s="755"/>
      <c r="I282" s="756"/>
      <c r="J282" s="756"/>
      <c r="K282" s="756"/>
      <c r="L282" s="756"/>
    </row>
    <row r="283" spans="1:12" ht="15.75" customHeight="1">
      <c r="A283" s="1028"/>
      <c r="B283" s="754"/>
      <c r="C283" s="755"/>
      <c r="D283" s="755"/>
      <c r="E283" s="755"/>
      <c r="F283" s="755"/>
      <c r="G283" s="755"/>
      <c r="H283" s="755"/>
      <c r="I283" s="756"/>
      <c r="J283" s="756"/>
      <c r="K283" s="756"/>
      <c r="L283" s="756"/>
    </row>
    <row r="284" spans="1:12" ht="15.75" customHeight="1">
      <c r="A284" s="1028"/>
      <c r="B284" s="754"/>
      <c r="C284" s="755"/>
      <c r="D284" s="755"/>
      <c r="E284" s="755"/>
      <c r="F284" s="755"/>
      <c r="G284" s="755"/>
      <c r="H284" s="755"/>
      <c r="I284" s="756"/>
      <c r="J284" s="756"/>
      <c r="K284" s="756"/>
      <c r="L284" s="756"/>
    </row>
    <row r="285" spans="1:12" ht="15.75" customHeight="1">
      <c r="A285" s="1028"/>
      <c r="B285" s="754"/>
      <c r="C285" s="755"/>
      <c r="D285" s="755"/>
      <c r="E285" s="755"/>
      <c r="F285" s="755"/>
      <c r="G285" s="755"/>
      <c r="H285" s="755"/>
      <c r="I285" s="756"/>
      <c r="J285" s="756"/>
      <c r="K285" s="756"/>
      <c r="L285" s="756"/>
    </row>
    <row r="286" spans="1:12" ht="15.75" customHeight="1">
      <c r="A286" s="1028"/>
      <c r="B286" s="754"/>
      <c r="C286" s="755"/>
      <c r="D286" s="755"/>
      <c r="E286" s="755"/>
      <c r="F286" s="755"/>
      <c r="G286" s="755"/>
      <c r="H286" s="755"/>
      <c r="I286" s="756"/>
      <c r="J286" s="756"/>
      <c r="K286" s="756"/>
      <c r="L286" s="756"/>
    </row>
    <row r="287" spans="1:12" ht="15.75" customHeight="1">
      <c r="A287" s="1028"/>
      <c r="B287" s="754"/>
      <c r="C287" s="755"/>
      <c r="D287" s="755"/>
      <c r="E287" s="755"/>
      <c r="F287" s="755"/>
      <c r="G287" s="755"/>
      <c r="H287" s="755"/>
      <c r="I287" s="756"/>
      <c r="J287" s="756"/>
      <c r="K287" s="756"/>
      <c r="L287" s="756"/>
    </row>
    <row r="288" spans="1:12" ht="15.75" customHeight="1">
      <c r="A288" s="1028"/>
      <c r="B288" s="754"/>
      <c r="C288" s="755"/>
      <c r="D288" s="755"/>
      <c r="E288" s="755"/>
      <c r="F288" s="755"/>
      <c r="G288" s="755"/>
      <c r="H288" s="755"/>
      <c r="I288" s="756"/>
      <c r="J288" s="756"/>
      <c r="K288" s="756"/>
      <c r="L288" s="756"/>
    </row>
    <row r="289" spans="1:12" ht="15.75" customHeight="1">
      <c r="A289" s="1028"/>
      <c r="B289" s="754"/>
      <c r="C289" s="755"/>
      <c r="D289" s="755"/>
      <c r="E289" s="755"/>
      <c r="F289" s="755"/>
      <c r="G289" s="755"/>
      <c r="H289" s="755"/>
      <c r="I289" s="756"/>
      <c r="J289" s="756"/>
      <c r="K289" s="756"/>
      <c r="L289" s="756"/>
    </row>
    <row r="290" spans="1:12" ht="15.75" customHeight="1">
      <c r="A290" s="1028"/>
      <c r="B290" s="754"/>
      <c r="C290" s="755"/>
      <c r="D290" s="755"/>
      <c r="E290" s="755"/>
      <c r="F290" s="755"/>
      <c r="G290" s="755"/>
      <c r="H290" s="755"/>
      <c r="I290" s="756"/>
      <c r="J290" s="756"/>
      <c r="K290" s="756"/>
      <c r="L290" s="756"/>
    </row>
    <row r="291" spans="1:12" ht="15.75" customHeight="1">
      <c r="A291" s="1028"/>
      <c r="B291" s="754"/>
      <c r="C291" s="755"/>
      <c r="D291" s="755"/>
      <c r="E291" s="755"/>
      <c r="F291" s="755"/>
      <c r="G291" s="755"/>
      <c r="H291" s="755"/>
      <c r="I291" s="756"/>
      <c r="J291" s="756"/>
      <c r="K291" s="756"/>
      <c r="L291" s="756"/>
    </row>
    <row r="292" spans="1:12" ht="15.75" customHeight="1">
      <c r="A292" s="1028"/>
      <c r="B292" s="754"/>
      <c r="C292" s="755"/>
      <c r="D292" s="755"/>
      <c r="E292" s="755"/>
      <c r="F292" s="755"/>
      <c r="G292" s="755"/>
      <c r="H292" s="755"/>
      <c r="I292" s="756"/>
      <c r="J292" s="756"/>
      <c r="K292" s="756"/>
      <c r="L292" s="756"/>
    </row>
    <row r="293" spans="1:12" ht="15.75" customHeight="1">
      <c r="A293" s="1028"/>
      <c r="B293" s="754"/>
      <c r="C293" s="755"/>
      <c r="D293" s="755"/>
      <c r="E293" s="755"/>
      <c r="F293" s="755"/>
      <c r="G293" s="755"/>
      <c r="H293" s="755"/>
      <c r="I293" s="756"/>
      <c r="J293" s="756"/>
      <c r="K293" s="756"/>
      <c r="L293" s="756"/>
    </row>
    <row r="294" spans="1:12" ht="15.75" customHeight="1">
      <c r="A294" s="1028"/>
      <c r="B294" s="754"/>
      <c r="C294" s="755"/>
      <c r="D294" s="755"/>
      <c r="E294" s="755"/>
      <c r="F294" s="755"/>
      <c r="G294" s="755"/>
      <c r="H294" s="755"/>
      <c r="I294" s="756"/>
      <c r="J294" s="756"/>
      <c r="K294" s="756"/>
      <c r="L294" s="756"/>
    </row>
    <row r="295" spans="1:12" ht="15.75" customHeight="1">
      <c r="A295" s="1028"/>
      <c r="B295" s="754"/>
      <c r="C295" s="755"/>
      <c r="D295" s="755"/>
      <c r="E295" s="755"/>
      <c r="F295" s="755"/>
      <c r="G295" s="755"/>
      <c r="H295" s="755"/>
      <c r="I295" s="756"/>
      <c r="J295" s="756"/>
      <c r="K295" s="756"/>
      <c r="L295" s="756"/>
    </row>
    <row r="296" spans="1:12" ht="15.75" customHeight="1">
      <c r="A296" s="1028"/>
      <c r="B296" s="754"/>
      <c r="C296" s="755"/>
      <c r="D296" s="755"/>
      <c r="E296" s="755"/>
      <c r="F296" s="755"/>
      <c r="G296" s="755"/>
      <c r="H296" s="755"/>
      <c r="I296" s="756"/>
      <c r="J296" s="756"/>
      <c r="K296" s="756"/>
      <c r="L296" s="756"/>
    </row>
    <row r="297" spans="1:12" ht="15.75" customHeight="1">
      <c r="A297" s="1028"/>
      <c r="B297" s="754"/>
      <c r="C297" s="755"/>
      <c r="D297" s="755"/>
      <c r="E297" s="755"/>
      <c r="F297" s="755"/>
      <c r="G297" s="755"/>
      <c r="H297" s="755"/>
      <c r="I297" s="756"/>
      <c r="J297" s="756"/>
      <c r="K297" s="756"/>
      <c r="L297" s="756"/>
    </row>
    <row r="298" spans="1:12" ht="15.75" customHeight="1">
      <c r="A298" s="1028"/>
      <c r="B298" s="754"/>
      <c r="C298" s="755"/>
      <c r="D298" s="755"/>
      <c r="E298" s="755"/>
      <c r="F298" s="755"/>
      <c r="G298" s="755"/>
      <c r="H298" s="755"/>
      <c r="I298" s="756"/>
      <c r="J298" s="756"/>
      <c r="K298" s="756"/>
      <c r="L298" s="756"/>
    </row>
    <row r="299" spans="1:12" ht="15.75" customHeight="1">
      <c r="A299" s="1028"/>
      <c r="B299" s="754"/>
      <c r="C299" s="755"/>
      <c r="D299" s="755"/>
      <c r="E299" s="755"/>
      <c r="F299" s="755"/>
      <c r="G299" s="755"/>
      <c r="H299" s="755"/>
      <c r="I299" s="756"/>
      <c r="J299" s="756"/>
      <c r="K299" s="756"/>
      <c r="L299" s="756"/>
    </row>
    <row r="300" spans="1:12" ht="15.75" customHeight="1">
      <c r="A300" s="1028"/>
      <c r="B300" s="754"/>
      <c r="C300" s="755"/>
      <c r="D300" s="755"/>
      <c r="E300" s="755"/>
      <c r="F300" s="755"/>
      <c r="G300" s="755"/>
      <c r="H300" s="755"/>
      <c r="I300" s="756"/>
      <c r="J300" s="756"/>
      <c r="K300" s="756"/>
      <c r="L300" s="756"/>
    </row>
    <row r="301" spans="1:12" ht="15.75" customHeight="1">
      <c r="A301" s="1028"/>
      <c r="B301" s="754"/>
      <c r="C301" s="755"/>
      <c r="D301" s="755"/>
      <c r="E301" s="755"/>
      <c r="F301" s="755"/>
      <c r="G301" s="755"/>
      <c r="H301" s="755"/>
      <c r="I301" s="756"/>
      <c r="J301" s="756"/>
      <c r="K301" s="756"/>
      <c r="L301" s="756"/>
    </row>
    <row r="302" spans="1:12" ht="15.75" customHeight="1">
      <c r="A302" s="1028"/>
      <c r="B302" s="754"/>
      <c r="C302" s="755"/>
      <c r="D302" s="755"/>
      <c r="E302" s="755"/>
      <c r="F302" s="755"/>
      <c r="G302" s="755"/>
      <c r="H302" s="755"/>
      <c r="I302" s="756"/>
      <c r="J302" s="756"/>
      <c r="K302" s="756"/>
      <c r="L302" s="756"/>
    </row>
    <row r="303" spans="1:12" ht="15.75" customHeight="1">
      <c r="A303" s="1028"/>
      <c r="B303" s="754"/>
      <c r="C303" s="755"/>
      <c r="D303" s="755"/>
      <c r="E303" s="755"/>
      <c r="F303" s="755"/>
      <c r="G303" s="755"/>
      <c r="H303" s="755"/>
      <c r="I303" s="756"/>
      <c r="J303" s="756"/>
      <c r="K303" s="756"/>
      <c r="L303" s="756"/>
    </row>
    <row r="304" spans="1:12" ht="15.75" customHeight="1">
      <c r="A304" s="1028"/>
      <c r="B304" s="754"/>
      <c r="C304" s="755"/>
      <c r="D304" s="755"/>
      <c r="E304" s="755"/>
      <c r="F304" s="755"/>
      <c r="G304" s="755"/>
      <c r="H304" s="755"/>
      <c r="I304" s="756"/>
      <c r="J304" s="756"/>
      <c r="K304" s="756"/>
      <c r="L304" s="756"/>
    </row>
    <row r="305" spans="1:12" ht="15.75" customHeight="1">
      <c r="A305" s="1028"/>
      <c r="B305" s="754"/>
      <c r="C305" s="755"/>
      <c r="D305" s="755"/>
      <c r="E305" s="755"/>
      <c r="F305" s="755"/>
      <c r="G305" s="755"/>
      <c r="H305" s="755"/>
      <c r="I305" s="756"/>
      <c r="J305" s="756"/>
      <c r="K305" s="756"/>
      <c r="L305" s="756"/>
    </row>
    <row r="306" spans="1:12" ht="15.75" customHeight="1">
      <c r="A306" s="1028"/>
      <c r="B306" s="754"/>
      <c r="C306" s="755"/>
      <c r="D306" s="755"/>
      <c r="E306" s="755"/>
      <c r="F306" s="755"/>
      <c r="G306" s="755"/>
      <c r="H306" s="755"/>
      <c r="I306" s="756"/>
      <c r="J306" s="756"/>
      <c r="K306" s="756"/>
      <c r="L306" s="756"/>
    </row>
    <row r="307" spans="1:12" ht="15.75" customHeight="1">
      <c r="A307" s="1028"/>
      <c r="B307" s="754"/>
      <c r="C307" s="755"/>
      <c r="D307" s="755"/>
      <c r="E307" s="755"/>
      <c r="F307" s="755"/>
      <c r="G307" s="755"/>
      <c r="H307" s="755"/>
      <c r="I307" s="756"/>
      <c r="J307" s="756"/>
      <c r="K307" s="756"/>
      <c r="L307" s="756"/>
    </row>
    <row r="308" spans="1:12" ht="15.75" customHeight="1">
      <c r="A308" s="1028"/>
      <c r="B308" s="754"/>
      <c r="C308" s="755"/>
      <c r="D308" s="755"/>
      <c r="E308" s="755"/>
      <c r="F308" s="755"/>
      <c r="G308" s="755"/>
      <c r="H308" s="755"/>
      <c r="I308" s="756"/>
      <c r="J308" s="756"/>
      <c r="K308" s="756"/>
      <c r="L308" s="756"/>
    </row>
    <row r="309" spans="1:12" ht="15.75" customHeight="1">
      <c r="A309" s="1028"/>
      <c r="B309" s="754"/>
      <c r="C309" s="755"/>
      <c r="D309" s="755"/>
      <c r="E309" s="755"/>
      <c r="F309" s="755"/>
      <c r="G309" s="755"/>
      <c r="H309" s="755"/>
      <c r="I309" s="756"/>
      <c r="J309" s="756"/>
      <c r="K309" s="756"/>
      <c r="L309" s="756"/>
    </row>
    <row r="310" spans="1:12" ht="15.75" customHeight="1">
      <c r="A310" s="1028"/>
      <c r="B310" s="754"/>
      <c r="C310" s="755"/>
      <c r="D310" s="755"/>
      <c r="E310" s="755"/>
      <c r="F310" s="755"/>
      <c r="G310" s="755"/>
      <c r="H310" s="755"/>
      <c r="I310" s="756"/>
      <c r="J310" s="756"/>
      <c r="K310" s="756"/>
      <c r="L310" s="756"/>
    </row>
    <row r="311" spans="1:12" ht="15.75" customHeight="1">
      <c r="A311" s="1028"/>
      <c r="B311" s="754"/>
      <c r="C311" s="755"/>
      <c r="D311" s="755"/>
      <c r="E311" s="755"/>
      <c r="F311" s="755"/>
      <c r="G311" s="755"/>
      <c r="H311" s="755"/>
      <c r="I311" s="756"/>
      <c r="J311" s="756"/>
      <c r="K311" s="756"/>
      <c r="L311" s="756"/>
    </row>
    <row r="312" spans="1:12" ht="15.75" customHeight="1">
      <c r="A312" s="1028"/>
      <c r="B312" s="754"/>
      <c r="C312" s="755"/>
      <c r="D312" s="755"/>
      <c r="E312" s="755"/>
      <c r="F312" s="755"/>
      <c r="G312" s="755"/>
      <c r="H312" s="755"/>
      <c r="I312" s="756"/>
      <c r="J312" s="756"/>
      <c r="K312" s="756"/>
      <c r="L312" s="756"/>
    </row>
    <row r="313" spans="1:12" ht="15.75" customHeight="1">
      <c r="A313" s="1028"/>
      <c r="B313" s="754"/>
      <c r="C313" s="755"/>
      <c r="D313" s="755"/>
      <c r="E313" s="755"/>
      <c r="F313" s="755"/>
      <c r="G313" s="755"/>
      <c r="H313" s="755"/>
      <c r="I313" s="756"/>
      <c r="J313" s="756"/>
      <c r="K313" s="756"/>
      <c r="L313" s="756"/>
    </row>
    <row r="314" spans="1:12" ht="15.75" customHeight="1">
      <c r="A314" s="1028"/>
      <c r="B314" s="754"/>
      <c r="C314" s="755"/>
      <c r="D314" s="755"/>
      <c r="E314" s="755"/>
      <c r="F314" s="755"/>
      <c r="G314" s="755"/>
      <c r="H314" s="755"/>
      <c r="I314" s="756"/>
      <c r="J314" s="756"/>
      <c r="K314" s="756"/>
      <c r="L314" s="756"/>
    </row>
    <row r="315" spans="1:12" ht="15.75" customHeight="1">
      <c r="A315" s="1028"/>
      <c r="B315" s="754"/>
      <c r="C315" s="755"/>
      <c r="D315" s="755"/>
      <c r="E315" s="755"/>
      <c r="F315" s="755"/>
      <c r="G315" s="755"/>
      <c r="H315" s="755"/>
      <c r="I315" s="756"/>
      <c r="J315" s="756"/>
      <c r="K315" s="756"/>
      <c r="L315" s="756"/>
    </row>
    <row r="316" spans="1:12" ht="15.75" customHeight="1">
      <c r="A316" s="1028"/>
      <c r="B316" s="754"/>
      <c r="C316" s="755"/>
      <c r="D316" s="755"/>
      <c r="E316" s="755"/>
      <c r="F316" s="755"/>
      <c r="G316" s="755"/>
      <c r="H316" s="755"/>
      <c r="I316" s="756"/>
      <c r="J316" s="756"/>
      <c r="K316" s="756"/>
      <c r="L316" s="756"/>
    </row>
    <row r="317" spans="1:12" ht="15.75" customHeight="1">
      <c r="A317" s="1028"/>
      <c r="B317" s="754"/>
      <c r="C317" s="755"/>
      <c r="D317" s="755"/>
      <c r="E317" s="755"/>
      <c r="F317" s="755"/>
      <c r="G317" s="755"/>
      <c r="H317" s="755"/>
      <c r="I317" s="756"/>
      <c r="J317" s="756"/>
      <c r="K317" s="756"/>
      <c r="L317" s="756"/>
    </row>
    <row r="318" spans="1:12" ht="15.75" customHeight="1">
      <c r="A318" s="1028"/>
      <c r="B318" s="754"/>
      <c r="C318" s="755"/>
      <c r="D318" s="755"/>
      <c r="E318" s="755"/>
      <c r="F318" s="755"/>
      <c r="G318" s="755"/>
      <c r="H318" s="755"/>
      <c r="I318" s="756"/>
      <c r="J318" s="756"/>
      <c r="K318" s="756"/>
      <c r="L318" s="756"/>
    </row>
    <row r="319" spans="1:12" ht="15.75" customHeight="1">
      <c r="A319" s="1028"/>
      <c r="B319" s="754"/>
      <c r="C319" s="755"/>
      <c r="D319" s="755"/>
      <c r="E319" s="755"/>
      <c r="F319" s="755"/>
      <c r="G319" s="755"/>
      <c r="H319" s="755"/>
      <c r="I319" s="756"/>
      <c r="J319" s="756"/>
      <c r="K319" s="756"/>
      <c r="L319" s="756"/>
    </row>
    <row r="320" spans="1:12" ht="15.75" customHeight="1">
      <c r="A320" s="1028"/>
      <c r="B320" s="754"/>
      <c r="C320" s="755"/>
      <c r="D320" s="755"/>
      <c r="E320" s="755"/>
      <c r="F320" s="755"/>
      <c r="G320" s="755"/>
      <c r="H320" s="755"/>
      <c r="I320" s="756"/>
      <c r="J320" s="756"/>
      <c r="K320" s="756"/>
      <c r="L320" s="756"/>
    </row>
    <row r="321" spans="1:12" ht="15.75" customHeight="1">
      <c r="A321" s="1028"/>
      <c r="B321" s="754"/>
      <c r="C321" s="755"/>
      <c r="D321" s="755"/>
      <c r="E321" s="755"/>
      <c r="F321" s="755"/>
      <c r="G321" s="755"/>
      <c r="H321" s="755"/>
      <c r="I321" s="756"/>
      <c r="J321" s="756"/>
      <c r="K321" s="756"/>
      <c r="L321" s="756"/>
    </row>
    <row r="322" spans="1:12" ht="15.75" customHeight="1">
      <c r="A322" s="1028"/>
      <c r="B322" s="754"/>
      <c r="C322" s="755"/>
      <c r="D322" s="755"/>
      <c r="E322" s="755"/>
      <c r="F322" s="755"/>
      <c r="G322" s="755"/>
      <c r="H322" s="755"/>
      <c r="I322" s="756"/>
      <c r="J322" s="756"/>
      <c r="K322" s="756"/>
      <c r="L322" s="756"/>
    </row>
    <row r="323" spans="1:12" ht="15.75" customHeight="1">
      <c r="A323" s="1028"/>
      <c r="B323" s="754"/>
      <c r="C323" s="755"/>
      <c r="D323" s="755"/>
      <c r="E323" s="755"/>
      <c r="F323" s="755"/>
      <c r="G323" s="755"/>
      <c r="H323" s="755"/>
      <c r="I323" s="756"/>
      <c r="J323" s="756"/>
      <c r="K323" s="756"/>
      <c r="L323" s="756"/>
    </row>
    <row r="324" spans="1:12" ht="15.75" customHeight="1">
      <c r="A324" s="1028"/>
      <c r="B324" s="754"/>
      <c r="C324" s="755"/>
      <c r="D324" s="755"/>
      <c r="E324" s="755"/>
      <c r="F324" s="755"/>
      <c r="G324" s="755"/>
      <c r="H324" s="755"/>
      <c r="I324" s="756"/>
      <c r="J324" s="756"/>
      <c r="K324" s="756"/>
      <c r="L324" s="756"/>
    </row>
    <row r="325" spans="1:12" ht="15.75" customHeight="1">
      <c r="A325" s="1028"/>
      <c r="B325" s="754"/>
      <c r="C325" s="755"/>
      <c r="D325" s="755"/>
      <c r="E325" s="755"/>
      <c r="F325" s="755"/>
      <c r="G325" s="755"/>
      <c r="H325" s="755"/>
      <c r="I325" s="756"/>
      <c r="J325" s="756"/>
      <c r="K325" s="756"/>
      <c r="L325" s="756"/>
    </row>
    <row r="326" spans="1:12" ht="15.75" customHeight="1">
      <c r="A326" s="1028"/>
      <c r="B326" s="754"/>
      <c r="C326" s="755"/>
      <c r="D326" s="755"/>
      <c r="E326" s="755"/>
      <c r="F326" s="755"/>
      <c r="G326" s="755"/>
      <c r="H326" s="755"/>
      <c r="I326" s="756"/>
      <c r="J326" s="756"/>
      <c r="K326" s="756"/>
      <c r="L326" s="756"/>
    </row>
    <row r="327" spans="1:12" ht="15.75" customHeight="1">
      <c r="A327" s="1004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1004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1004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1004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1004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1004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1004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1004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1004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1004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1004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1004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1004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1004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1004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1004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1004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1004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1004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1004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1004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1004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1004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1004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1004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1004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1004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1004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1004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1004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1004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1004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1004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1004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1004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1004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1004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1004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1004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1004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1004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1004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1004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1004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1004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1004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1004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1004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1004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1004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1004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1004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1004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1004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1004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1004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1004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1004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1004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1004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1004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1004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1004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1004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1004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1004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1004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1004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1004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1004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1004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1004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1004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1004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1004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1004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1004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1004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1004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1004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1004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1004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1004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1004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1004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1004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1004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1004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1004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1004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1004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1004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1004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1004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1004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1004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1004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1004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1004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1004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1004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1004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1004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1004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1004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1004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1004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1004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1004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1004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1004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1004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1004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1004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1004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1004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1004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1004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1004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1004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1004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1004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1004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1004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1004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1004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1004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1004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1004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1004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1004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1004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1004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1004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1004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1004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1004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1004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1004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1004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1004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1004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1004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1004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1004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1004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1004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1004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1004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1004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1004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1004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1004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1004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1004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1004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1004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1004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1004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1004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1004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1004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1004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1004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1004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1004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1004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1004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1004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1004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1004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1004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1004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1004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1004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1004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1004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1004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1004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1004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1004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1004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1004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1004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1004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1004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1004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1004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1004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1004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1004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1004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1004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1004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1004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1004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1004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1004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1004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1004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1004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1004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1004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1004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1004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1004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1004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1004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1004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1004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1004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1004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1004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1004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1004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1004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1004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1004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1004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1004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1004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1004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1004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1004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1004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1004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1004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1004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1004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1004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1004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1004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1004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1004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1004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1004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1004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1004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1004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1004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1004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1004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1004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1004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1004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1004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1004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1004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1004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1004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1004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1004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1004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1004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1004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1004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1004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1004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1004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1004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1004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1004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1004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1004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1004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1004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1004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1004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1004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1004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1004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1004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1004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1004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1004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1004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1004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1004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1004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1004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1004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1004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1004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1004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1004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1004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1004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1004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1004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1004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1004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1004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1004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1004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1004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1004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1004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1004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1004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1004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1004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1004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1004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1004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1004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1004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1004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1004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1004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1004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1004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1004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1004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1004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1004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1004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1004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1004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1004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1004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1004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1004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1004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1004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1004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1004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1004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1004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1004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1004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1004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1004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1004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1004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1004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1004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1004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1004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1004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1004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1004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1004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1004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1004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1004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1004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1004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1004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1004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1004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1004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1004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1004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1004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1004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1004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1004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1004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1004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1004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1004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1004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1004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1004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1004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1004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1004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1004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1004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1004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1004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1004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1004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1004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1004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1004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1004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1004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1004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1004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1004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1004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1004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1004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1004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1004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1004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1004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1004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1004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1004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1004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1004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1004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1004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1004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1004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1004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1004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1004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1004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1004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1004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1004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1004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1004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1004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1004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1004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1004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1004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1004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1004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1004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1004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1004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1004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1004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1004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1004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1004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1004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1004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1004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1004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1004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1004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1004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1004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1004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1004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1004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1004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1004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1004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1004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1004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1004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1004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1004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1004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1004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1004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1004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1004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1004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1004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1004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1004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1004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1004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1004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1004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1004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1004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1004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1004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1004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1004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1004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1004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1004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1004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1004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1004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1004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1004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1004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1004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1004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1004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1004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1004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1004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1004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1004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1004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1004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1004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1004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1004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1004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1004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1004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1004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1004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1004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1004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1004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1004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1004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1004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1004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1004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1004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1004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1004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1004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1004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1004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1004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1004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1004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1004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1004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1004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1004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1004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1004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1004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1004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1004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1004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1004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1004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1004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1004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1004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1004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1004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1004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1004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1004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1004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1004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1004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1004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1004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1004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1004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1004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1004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1004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1004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1004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1004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1004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1004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1004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1004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1004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1004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1004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1004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1004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1004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1004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1004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1004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1004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1004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1004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1004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1004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1004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1004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1004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1004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1004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1004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1004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1004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1004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1004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1004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1004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1004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1004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1004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1004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1004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1004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1004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1004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1004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1004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1004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1004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1004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1004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1004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1004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1004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1004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1004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1004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1004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1004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1004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1004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1004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1004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1004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1004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1004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1004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1004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1004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1004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1004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1004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1004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1004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1004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1004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1004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1004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1004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1004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1004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1004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1004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1004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1004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1004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1004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1004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1004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1004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1004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1004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1004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1004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1004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1004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1004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1004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1004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1004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1004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1004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1004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1004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1004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1004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1004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1004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1004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1004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1004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1004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1004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1004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1004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1004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1004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1004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1004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1004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1004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1004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1004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1004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1004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1004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1004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1004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1004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1004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1004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1004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1004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1004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1004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1004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1004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1004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1004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1004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1004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1004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1004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1004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1004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1004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1004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1004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1004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1004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1004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1004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1004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1004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1004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1004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1004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1004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1004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1004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1004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1004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1004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1004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1004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1004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1004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1004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1004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1004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1004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1004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1004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1004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1004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1004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1004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1004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1004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1004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1004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1004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1004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1004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1004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1004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1004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1004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1004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1004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1004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1004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1004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1004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1004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1004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1004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1004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1004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1004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1004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1004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1004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1004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1004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1004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1004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1004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1004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1004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1004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1004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1004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1004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1004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1004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1004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1004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1004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1004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1004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1004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1004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1004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1004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1004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1004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1004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1004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1004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1004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1004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1004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1004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1004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1004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1004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1004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1004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1004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1004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1004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1004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1004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1004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1004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  <row r="1102" spans="1:12" ht="15.75" customHeight="1">
      <c r="A1102" s="1004"/>
      <c r="B1102" s="758"/>
      <c r="C1102" s="758"/>
      <c r="D1102" s="758"/>
      <c r="E1102" s="758"/>
      <c r="F1102" s="758"/>
      <c r="G1102" s="758"/>
      <c r="H1102" s="758"/>
      <c r="I1102" s="758"/>
      <c r="J1102" s="758"/>
      <c r="K1102" s="758"/>
      <c r="L1102" s="758"/>
    </row>
    <row r="1103" spans="1:12" ht="15.75" customHeight="1">
      <c r="A1103" s="1004"/>
      <c r="B1103" s="758"/>
      <c r="C1103" s="758"/>
      <c r="D1103" s="758"/>
      <c r="E1103" s="758"/>
      <c r="F1103" s="758"/>
      <c r="G1103" s="758"/>
      <c r="H1103" s="758"/>
      <c r="I1103" s="758"/>
      <c r="J1103" s="758"/>
      <c r="K1103" s="758"/>
      <c r="L1103" s="758"/>
    </row>
    <row r="1104" spans="1:12" ht="15.75" customHeight="1">
      <c r="A1104" s="1004"/>
      <c r="B1104" s="758"/>
      <c r="C1104" s="758"/>
      <c r="D1104" s="758"/>
      <c r="E1104" s="758"/>
      <c r="F1104" s="758"/>
      <c r="G1104" s="758"/>
      <c r="H1104" s="758"/>
      <c r="I1104" s="758"/>
      <c r="J1104" s="758"/>
      <c r="K1104" s="758"/>
      <c r="L1104" s="758"/>
    </row>
    <row r="1105" spans="1:12" ht="15.75" customHeight="1">
      <c r="A1105" s="1004"/>
      <c r="B1105" s="758"/>
      <c r="C1105" s="758"/>
      <c r="D1105" s="758"/>
      <c r="E1105" s="758"/>
      <c r="F1105" s="758"/>
      <c r="G1105" s="758"/>
      <c r="H1105" s="758"/>
      <c r="I1105" s="758"/>
      <c r="J1105" s="758"/>
      <c r="K1105" s="758"/>
      <c r="L1105" s="758"/>
    </row>
    <row r="1106" spans="1:12" ht="15.75" customHeight="1">
      <c r="A1106" s="1018"/>
      <c r="B1106" s="1019"/>
      <c r="C1106" s="1019"/>
      <c r="D1106" s="1019"/>
      <c r="E1106" s="1019"/>
      <c r="F1106" s="1019"/>
      <c r="G1106" s="1019"/>
      <c r="H1106" s="1019"/>
      <c r="I1106" s="1019"/>
      <c r="J1106" s="1019"/>
      <c r="K1106" s="1019"/>
      <c r="L1106" s="1019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F9000"/>
  </sheetPr>
  <dimension ref="A1:L1112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13.28515625" customWidth="1"/>
    <col min="4" max="4" width="10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6"/>
      <c r="C2" s="706" t="s">
        <v>262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 t="e">
        <f>#REF!</f>
        <v>#REF!</v>
      </c>
      <c r="B3" s="708" t="s">
        <v>97</v>
      </c>
      <c r="C3" s="709">
        <f>Computations!BL8</f>
        <v>0</v>
      </c>
      <c r="D3" s="709">
        <f>Computations!BL17</f>
        <v>0</v>
      </c>
      <c r="E3" s="709">
        <f>Computations!BL26</f>
        <v>0</v>
      </c>
      <c r="F3" s="709">
        <f>Computations!BL35</f>
        <v>0</v>
      </c>
      <c r="G3" s="709">
        <f>Computations!BL44</f>
        <v>0</v>
      </c>
      <c r="H3" s="709">
        <f>Computations!BL53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MIN(C3,D3,E3,F3,G3,H3)</f>
        <v>0</v>
      </c>
    </row>
    <row r="4" spans="1:12">
      <c r="A4" s="707">
        <v>43517</v>
      </c>
      <c r="B4" s="708" t="s">
        <v>97</v>
      </c>
      <c r="C4" s="709">
        <v>53.888888888888893</v>
      </c>
      <c r="D4" s="709">
        <v>49.907407407407412</v>
      </c>
      <c r="E4" s="709">
        <v>43.703703703703702</v>
      </c>
      <c r="F4" s="709">
        <v>48.703703703703702</v>
      </c>
      <c r="G4" s="709">
        <v>44.629629629629626</v>
      </c>
      <c r="H4" s="709">
        <v>45.925925925925924</v>
      </c>
      <c r="I4" s="710"/>
      <c r="J4" s="711">
        <v>47.793209876543209</v>
      </c>
      <c r="K4" s="711">
        <v>53.888888888888893</v>
      </c>
      <c r="L4" s="711">
        <v>43.703703703703702</v>
      </c>
    </row>
    <row r="5" spans="1:12">
      <c r="A5" s="707">
        <v>43515</v>
      </c>
      <c r="B5" s="708" t="s">
        <v>97</v>
      </c>
      <c r="C5" s="709">
        <v>53.888888888888893</v>
      </c>
      <c r="D5" s="709">
        <v>49.907407407407412</v>
      </c>
      <c r="E5" s="709">
        <v>43.703703703703702</v>
      </c>
      <c r="F5" s="709">
        <v>48.703703703703702</v>
      </c>
      <c r="G5" s="709">
        <v>44.629629629629626</v>
      </c>
      <c r="H5" s="709">
        <v>45.925925925925924</v>
      </c>
      <c r="I5" s="710"/>
      <c r="J5" s="711">
        <v>47.793209876543209</v>
      </c>
      <c r="K5" s="711">
        <v>53.888888888888893</v>
      </c>
      <c r="L5" s="711">
        <v>43.703703703703702</v>
      </c>
    </row>
    <row r="6" spans="1:12">
      <c r="A6" s="707">
        <v>43514</v>
      </c>
      <c r="B6" s="708" t="s">
        <v>97</v>
      </c>
      <c r="C6" s="709">
        <v>53.888888888888893</v>
      </c>
      <c r="D6" s="709">
        <v>49.907407407407412</v>
      </c>
      <c r="E6" s="709">
        <v>43.703703703703702</v>
      </c>
      <c r="F6" s="709">
        <v>48.703703703703702</v>
      </c>
      <c r="G6" s="709">
        <v>44.629629629629626</v>
      </c>
      <c r="H6" s="709">
        <v>45.925925925925924</v>
      </c>
      <c r="I6" s="710"/>
      <c r="J6" s="711">
        <v>47.793209876543209</v>
      </c>
      <c r="K6" s="711">
        <v>53.888888888888893</v>
      </c>
      <c r="L6" s="711">
        <v>43.703703703703702</v>
      </c>
    </row>
    <row r="7" spans="1:12">
      <c r="A7" s="707">
        <v>43511</v>
      </c>
      <c r="B7" s="708" t="s">
        <v>97</v>
      </c>
      <c r="C7" s="709">
        <v>53.888888888888893</v>
      </c>
      <c r="D7" s="709">
        <v>49.907407407407412</v>
      </c>
      <c r="E7" s="709">
        <v>43.703703703703702</v>
      </c>
      <c r="F7" s="709">
        <v>48.703703703703702</v>
      </c>
      <c r="G7" s="709">
        <v>44.629629629629626</v>
      </c>
      <c r="H7" s="709">
        <v>45.925925925925924</v>
      </c>
      <c r="I7" s="710"/>
      <c r="J7" s="711">
        <v>47.793209876543209</v>
      </c>
      <c r="K7" s="711">
        <v>53.888888888888893</v>
      </c>
      <c r="L7" s="711">
        <v>43.703703703703702</v>
      </c>
    </row>
    <row r="8" spans="1:12">
      <c r="A8" s="707">
        <v>43509</v>
      </c>
      <c r="B8" s="708" t="s">
        <v>97</v>
      </c>
      <c r="C8" s="709">
        <v>53.888888888888893</v>
      </c>
      <c r="D8" s="709">
        <v>49.907407407407412</v>
      </c>
      <c r="E8" s="709">
        <v>43.703703703703702</v>
      </c>
      <c r="F8" s="709">
        <v>48.703703703703702</v>
      </c>
      <c r="G8" s="709">
        <v>44.629629629629626</v>
      </c>
      <c r="H8" s="709">
        <v>45.925925925925924</v>
      </c>
      <c r="I8" s="710"/>
      <c r="J8" s="711">
        <v>47.793209876543209</v>
      </c>
      <c r="K8" s="711">
        <v>53.888888888888893</v>
      </c>
      <c r="L8" s="711">
        <v>43.703703703703702</v>
      </c>
    </row>
    <row r="9" spans="1:12">
      <c r="A9" s="707">
        <v>43508</v>
      </c>
      <c r="B9" s="708" t="s">
        <v>97</v>
      </c>
      <c r="C9" s="709">
        <v>45.555555555555564</v>
      </c>
      <c r="D9" s="709">
        <v>42.685185185185183</v>
      </c>
      <c r="E9" s="709">
        <v>39.44444444444445</v>
      </c>
      <c r="F9" s="709">
        <v>40.925925925925924</v>
      </c>
      <c r="G9" s="709">
        <v>39.074074074074076</v>
      </c>
      <c r="H9" s="709">
        <v>41.481481481481488</v>
      </c>
      <c r="I9" s="710"/>
      <c r="J9" s="711">
        <v>41.527777777777779</v>
      </c>
      <c r="K9" s="711">
        <v>45.555555555555564</v>
      </c>
      <c r="L9" s="711">
        <v>39.074074074074076</v>
      </c>
    </row>
    <row r="10" spans="1:12">
      <c r="A10" s="707">
        <v>43507</v>
      </c>
      <c r="B10" s="708" t="s">
        <v>97</v>
      </c>
      <c r="C10" s="709">
        <v>45.555555555555564</v>
      </c>
      <c r="D10" s="709">
        <v>42.685185185185183</v>
      </c>
      <c r="E10" s="709">
        <v>39.44444444444445</v>
      </c>
      <c r="F10" s="709">
        <v>40.925925925925924</v>
      </c>
      <c r="G10" s="709">
        <v>39.074074074074076</v>
      </c>
      <c r="H10" s="709">
        <v>41.481481481481488</v>
      </c>
      <c r="I10" s="710"/>
      <c r="J10" s="711">
        <v>41.527777777777779</v>
      </c>
      <c r="K10" s="711">
        <v>45.555555555555564</v>
      </c>
      <c r="L10" s="711">
        <v>39.074074074074076</v>
      </c>
    </row>
    <row r="11" spans="1:12">
      <c r="A11" s="707">
        <v>43504</v>
      </c>
      <c r="B11" s="708" t="s">
        <v>97</v>
      </c>
      <c r="C11" s="709">
        <v>45.555555555555564</v>
      </c>
      <c r="D11" s="709">
        <v>42.685185185185183</v>
      </c>
      <c r="E11" s="709">
        <v>39.44444444444445</v>
      </c>
      <c r="F11" s="709">
        <v>43.703703703703702</v>
      </c>
      <c r="G11" s="709">
        <v>39.074074074074076</v>
      </c>
      <c r="H11" s="709">
        <v>41.481481481481488</v>
      </c>
      <c r="I11" s="710"/>
      <c r="J11" s="711">
        <v>41.99074074074074</v>
      </c>
      <c r="K11" s="711">
        <v>45.555555555555564</v>
      </c>
      <c r="L11" s="711">
        <v>39.074074074074076</v>
      </c>
    </row>
    <row r="12" spans="1:12">
      <c r="A12" s="707">
        <v>43503</v>
      </c>
      <c r="B12" s="708" t="s">
        <v>97</v>
      </c>
      <c r="C12" s="709">
        <v>45.555555555555564</v>
      </c>
      <c r="D12" s="709">
        <v>42.685185185185183</v>
      </c>
      <c r="E12" s="709">
        <v>39.44444444444445</v>
      </c>
      <c r="F12" s="709">
        <v>43.703703703703702</v>
      </c>
      <c r="G12" s="709">
        <v>39.074074074074076</v>
      </c>
      <c r="H12" s="709">
        <v>41.481481481481488</v>
      </c>
      <c r="I12" s="710"/>
      <c r="J12" s="711">
        <v>41.99074074074074</v>
      </c>
      <c r="K12" s="711">
        <v>45.555555555555564</v>
      </c>
      <c r="L12" s="711">
        <v>39.074074074074076</v>
      </c>
    </row>
    <row r="13" spans="1:12">
      <c r="A13" s="707">
        <v>43502</v>
      </c>
      <c r="B13" s="708" t="s">
        <v>97</v>
      </c>
      <c r="C13" s="709">
        <v>45.555555555555564</v>
      </c>
      <c r="D13" s="709">
        <v>42.685185185185183</v>
      </c>
      <c r="E13" s="709">
        <v>39.44444444444445</v>
      </c>
      <c r="F13" s="709">
        <v>43.703703703703702</v>
      </c>
      <c r="G13" s="709">
        <v>39.074074074074076</v>
      </c>
      <c r="H13" s="709">
        <v>41.481481481481488</v>
      </c>
      <c r="I13" s="710"/>
      <c r="J13" s="711">
        <v>41.99074074074074</v>
      </c>
      <c r="K13" s="711">
        <v>45.555555555555564</v>
      </c>
      <c r="L13" s="711">
        <v>39.074074074074076</v>
      </c>
    </row>
    <row r="14" spans="1:12">
      <c r="A14" s="707">
        <v>43501</v>
      </c>
      <c r="B14" s="708" t="s">
        <v>97</v>
      </c>
      <c r="C14" s="709">
        <v>45.555555555555564</v>
      </c>
      <c r="D14" s="709">
        <v>42.685185185185183</v>
      </c>
      <c r="E14" s="709">
        <v>39.44444444444445</v>
      </c>
      <c r="F14" s="709">
        <v>43.703703703703702</v>
      </c>
      <c r="G14" s="709">
        <v>39.074074074074076</v>
      </c>
      <c r="H14" s="709">
        <v>41.481481481481488</v>
      </c>
      <c r="I14" s="710"/>
      <c r="J14" s="711">
        <v>41.99074074074074</v>
      </c>
      <c r="K14" s="711">
        <v>45.555555555555564</v>
      </c>
      <c r="L14" s="711">
        <v>39.074074074074076</v>
      </c>
    </row>
    <row r="15" spans="1:12">
      <c r="A15" s="707">
        <v>43500</v>
      </c>
      <c r="B15" s="708" t="s">
        <v>97</v>
      </c>
      <c r="C15" s="709">
        <v>45.555555555555564</v>
      </c>
      <c r="D15" s="709">
        <v>42.685185185185183</v>
      </c>
      <c r="E15" s="709">
        <v>39.44444444444445</v>
      </c>
      <c r="F15" s="709">
        <v>43.703703703703702</v>
      </c>
      <c r="G15" s="709">
        <v>39.074074074074076</v>
      </c>
      <c r="H15" s="709">
        <v>41.481481481481488</v>
      </c>
      <c r="I15" s="710"/>
      <c r="J15" s="711">
        <v>41.99074074074074</v>
      </c>
      <c r="K15" s="711">
        <v>45.555555555555564</v>
      </c>
      <c r="L15" s="711">
        <v>39.074074074074076</v>
      </c>
    </row>
    <row r="16" spans="1:12">
      <c r="A16" s="707">
        <v>43497</v>
      </c>
      <c r="B16" s="708" t="s">
        <v>97</v>
      </c>
      <c r="C16" s="709">
        <v>45.555555555555564</v>
      </c>
      <c r="D16" s="709">
        <v>42.685185185185183</v>
      </c>
      <c r="E16" s="709">
        <v>39.44444444444445</v>
      </c>
      <c r="F16" s="709">
        <v>43.703703703703702</v>
      </c>
      <c r="G16" s="709">
        <v>39.074074074074076</v>
      </c>
      <c r="H16" s="709">
        <v>41.481481481481488</v>
      </c>
      <c r="I16" s="710"/>
      <c r="J16" s="711">
        <v>41.99074074074074</v>
      </c>
      <c r="K16" s="711">
        <v>45.555555555555564</v>
      </c>
      <c r="L16" s="711">
        <v>39.074074074074076</v>
      </c>
    </row>
    <row r="17" spans="1:12">
      <c r="A17" s="707">
        <v>43496</v>
      </c>
      <c r="B17" s="708" t="s">
        <v>97</v>
      </c>
      <c r="C17" s="709">
        <v>45.555555555555564</v>
      </c>
      <c r="D17" s="709">
        <v>42.685185185185183</v>
      </c>
      <c r="E17" s="709">
        <v>39.44444444444445</v>
      </c>
      <c r="F17" s="709">
        <v>43.703703703703702</v>
      </c>
      <c r="G17" s="709">
        <v>39.074074074074076</v>
      </c>
      <c r="H17" s="709">
        <v>41.481481481481488</v>
      </c>
      <c r="I17" s="710"/>
      <c r="J17" s="711">
        <v>41.99074074074074</v>
      </c>
      <c r="K17" s="711">
        <v>45.555555555555564</v>
      </c>
      <c r="L17" s="711">
        <v>39.074074074074076</v>
      </c>
    </row>
    <row r="18" spans="1:12">
      <c r="A18" s="707">
        <v>43495</v>
      </c>
      <c r="B18" s="708" t="s">
        <v>97</v>
      </c>
      <c r="C18" s="709">
        <v>45.555555555555564</v>
      </c>
      <c r="D18" s="709">
        <v>42.685185185185183</v>
      </c>
      <c r="E18" s="709">
        <v>39.44444444444445</v>
      </c>
      <c r="F18" s="709">
        <v>43.703703703703702</v>
      </c>
      <c r="G18" s="709">
        <v>39.074074074074076</v>
      </c>
      <c r="H18" s="709">
        <v>41.481481481481488</v>
      </c>
      <c r="I18" s="710"/>
      <c r="J18" s="711">
        <v>41.99074074074074</v>
      </c>
      <c r="K18" s="711">
        <v>45.555555555555564</v>
      </c>
      <c r="L18" s="711">
        <v>39.074074074074076</v>
      </c>
    </row>
    <row r="19" spans="1:12">
      <c r="A19" s="707">
        <v>43494</v>
      </c>
      <c r="B19" s="708" t="s">
        <v>97</v>
      </c>
      <c r="C19" s="709">
        <v>45.555555555555564</v>
      </c>
      <c r="D19" s="709">
        <v>42.685185185185183</v>
      </c>
      <c r="E19" s="709">
        <v>39.44444444444445</v>
      </c>
      <c r="F19" s="709">
        <v>43.703703703703702</v>
      </c>
      <c r="G19" s="709">
        <v>39.074074074074076</v>
      </c>
      <c r="H19" s="709">
        <v>41.481481481481488</v>
      </c>
      <c r="I19" s="710"/>
      <c r="J19" s="711">
        <v>41.99074074074074</v>
      </c>
      <c r="K19" s="711">
        <v>45.555555555555564</v>
      </c>
      <c r="L19" s="711">
        <v>39.074074074074076</v>
      </c>
    </row>
    <row r="20" spans="1:12">
      <c r="A20" s="707">
        <v>43493</v>
      </c>
      <c r="B20" s="708" t="s">
        <v>97</v>
      </c>
      <c r="C20" s="709">
        <v>45.555555555555564</v>
      </c>
      <c r="D20" s="709">
        <v>42.685185185185183</v>
      </c>
      <c r="E20" s="709">
        <v>39.44444444444445</v>
      </c>
      <c r="F20" s="709">
        <v>43.703703703703702</v>
      </c>
      <c r="G20" s="709">
        <v>39.074074074074076</v>
      </c>
      <c r="H20" s="709">
        <v>41.481481481481488</v>
      </c>
      <c r="I20" s="710"/>
      <c r="J20" s="711">
        <v>41.99074074074074</v>
      </c>
      <c r="K20" s="711">
        <v>45.555555555555564</v>
      </c>
      <c r="L20" s="711">
        <v>39.074074074074076</v>
      </c>
    </row>
    <row r="21" spans="1:12">
      <c r="A21" s="707">
        <v>43490</v>
      </c>
      <c r="B21" s="708" t="s">
        <v>97</v>
      </c>
      <c r="C21" s="709">
        <v>49.629629629629626</v>
      </c>
      <c r="D21" s="709">
        <v>50.833333333333336</v>
      </c>
      <c r="E21" s="709">
        <v>46.851851851851848</v>
      </c>
      <c r="F21" s="709">
        <v>48.703703703703702</v>
      </c>
      <c r="G21" s="709">
        <v>40.18518518518519</v>
      </c>
      <c r="H21" s="709">
        <v>44.351851851851855</v>
      </c>
      <c r="I21" s="710"/>
      <c r="J21" s="711">
        <v>46.75925925925926</v>
      </c>
      <c r="K21" s="711">
        <v>50.833333333333336</v>
      </c>
      <c r="L21" s="711">
        <v>40.18518518518519</v>
      </c>
    </row>
    <row r="22" spans="1:12">
      <c r="A22" s="707">
        <f t="shared" ref="A22:A44" si="0">A21-1</f>
        <v>43489</v>
      </c>
      <c r="B22" s="708" t="s">
        <v>97</v>
      </c>
      <c r="C22" s="709">
        <v>49.629629629629626</v>
      </c>
      <c r="D22" s="709">
        <v>50.833333333333336</v>
      </c>
      <c r="E22" s="709">
        <v>46.851851851851848</v>
      </c>
      <c r="F22" s="709">
        <v>48.703703703703702</v>
      </c>
      <c r="G22" s="709">
        <v>40.18518518518519</v>
      </c>
      <c r="H22" s="709">
        <v>44.351851851851855</v>
      </c>
      <c r="I22" s="710"/>
      <c r="J22" s="711">
        <v>46.75925925925926</v>
      </c>
      <c r="K22" s="711">
        <v>50.833333333333336</v>
      </c>
      <c r="L22" s="711">
        <v>40.18518518518519</v>
      </c>
    </row>
    <row r="23" spans="1:12">
      <c r="A23" s="707">
        <f t="shared" si="0"/>
        <v>43488</v>
      </c>
      <c r="B23" s="708" t="s">
        <v>97</v>
      </c>
      <c r="C23" s="709">
        <v>49.629629629629626</v>
      </c>
      <c r="D23" s="709">
        <v>50.833333333333336</v>
      </c>
      <c r="E23" s="709">
        <v>46.851851851851848</v>
      </c>
      <c r="F23" s="709">
        <v>48.703703703703702</v>
      </c>
      <c r="G23" s="709">
        <v>40.18518518518519</v>
      </c>
      <c r="H23" s="709">
        <v>44.351851851851855</v>
      </c>
      <c r="I23" s="710"/>
      <c r="J23" s="711">
        <v>46.75925925925926</v>
      </c>
      <c r="K23" s="711">
        <v>50.833333333333336</v>
      </c>
      <c r="L23" s="711">
        <v>40.18518518518519</v>
      </c>
    </row>
    <row r="24" spans="1:12">
      <c r="A24" s="707">
        <f t="shared" si="0"/>
        <v>43487</v>
      </c>
      <c r="B24" s="708" t="s">
        <v>97</v>
      </c>
      <c r="C24" s="709">
        <v>52.777777777777779</v>
      </c>
      <c r="D24" s="709">
        <v>52.777777777777779</v>
      </c>
      <c r="E24" s="709">
        <v>50.370370370370374</v>
      </c>
      <c r="F24" s="709">
        <v>50.925925925925931</v>
      </c>
      <c r="G24" s="709">
        <v>43.888888888888886</v>
      </c>
      <c r="H24" s="709">
        <v>45.648148148148152</v>
      </c>
      <c r="I24" s="710"/>
      <c r="J24" s="711">
        <v>49.398148148148152</v>
      </c>
      <c r="K24" s="711">
        <v>52.777777777777779</v>
      </c>
      <c r="L24" s="711">
        <v>43.888888888888886</v>
      </c>
    </row>
    <row r="25" spans="1:12">
      <c r="A25" s="707">
        <f t="shared" si="0"/>
        <v>43486</v>
      </c>
      <c r="B25" s="708" t="s">
        <v>97</v>
      </c>
      <c r="C25" s="709">
        <v>50</v>
      </c>
      <c r="D25" s="709">
        <v>60</v>
      </c>
      <c r="E25" s="709">
        <v>60</v>
      </c>
      <c r="F25" s="709">
        <v>70</v>
      </c>
      <c r="G25" s="709">
        <v>55</v>
      </c>
      <c r="H25" s="709">
        <v>70</v>
      </c>
      <c r="I25" s="710"/>
      <c r="J25" s="711">
        <v>60.833333333333336</v>
      </c>
      <c r="K25" s="711">
        <v>70</v>
      </c>
      <c r="L25" s="711">
        <v>50</v>
      </c>
    </row>
    <row r="26" spans="1:12">
      <c r="A26" s="707">
        <f t="shared" si="0"/>
        <v>43485</v>
      </c>
      <c r="B26" s="708" t="s">
        <v>97</v>
      </c>
      <c r="C26" s="709">
        <v>50</v>
      </c>
      <c r="D26" s="709">
        <v>60</v>
      </c>
      <c r="E26" s="709">
        <v>60</v>
      </c>
      <c r="F26" s="709">
        <v>70</v>
      </c>
      <c r="G26" s="709">
        <v>55</v>
      </c>
      <c r="H26" s="709">
        <v>70</v>
      </c>
      <c r="I26" s="710"/>
      <c r="J26" s="711">
        <v>60.833333333333336</v>
      </c>
      <c r="K26" s="711">
        <v>70</v>
      </c>
      <c r="L26" s="711">
        <v>50</v>
      </c>
    </row>
    <row r="27" spans="1:12">
      <c r="A27" s="707">
        <f t="shared" si="0"/>
        <v>43484</v>
      </c>
      <c r="B27" s="708" t="s">
        <v>97</v>
      </c>
      <c r="C27" s="709">
        <v>50</v>
      </c>
      <c r="D27" s="709">
        <v>60</v>
      </c>
      <c r="E27" s="709">
        <v>60</v>
      </c>
      <c r="F27" s="709">
        <v>70</v>
      </c>
      <c r="G27" s="709">
        <v>55</v>
      </c>
      <c r="H27" s="709">
        <v>70</v>
      </c>
      <c r="I27" s="710"/>
      <c r="J27" s="711">
        <v>60.833333333333336</v>
      </c>
      <c r="K27" s="711">
        <v>70</v>
      </c>
      <c r="L27" s="711">
        <v>50</v>
      </c>
    </row>
    <row r="28" spans="1:12">
      <c r="A28" s="707">
        <f t="shared" si="0"/>
        <v>43483</v>
      </c>
      <c r="B28" s="708" t="s">
        <v>97</v>
      </c>
      <c r="C28" s="709">
        <v>50</v>
      </c>
      <c r="D28" s="709">
        <v>60</v>
      </c>
      <c r="E28" s="709">
        <v>60</v>
      </c>
      <c r="F28" s="709">
        <v>70</v>
      </c>
      <c r="G28" s="709">
        <v>55</v>
      </c>
      <c r="H28" s="709">
        <v>70</v>
      </c>
      <c r="I28" s="710"/>
      <c r="J28" s="711">
        <v>60.833333333333336</v>
      </c>
      <c r="K28" s="711">
        <v>70</v>
      </c>
      <c r="L28" s="711">
        <v>50</v>
      </c>
    </row>
    <row r="29" spans="1:12">
      <c r="A29" s="707">
        <f t="shared" si="0"/>
        <v>43482</v>
      </c>
      <c r="B29" s="708" t="s">
        <v>97</v>
      </c>
      <c r="C29" s="709">
        <v>50</v>
      </c>
      <c r="D29" s="709">
        <v>60</v>
      </c>
      <c r="E29" s="709">
        <v>60</v>
      </c>
      <c r="F29" s="709">
        <v>70</v>
      </c>
      <c r="G29" s="709">
        <v>55</v>
      </c>
      <c r="H29" s="709">
        <v>70</v>
      </c>
      <c r="I29" s="710"/>
      <c r="J29" s="711">
        <v>60.833333333333336</v>
      </c>
      <c r="K29" s="711">
        <v>70</v>
      </c>
      <c r="L29" s="711">
        <v>50</v>
      </c>
    </row>
    <row r="30" spans="1:12">
      <c r="A30" s="707">
        <f t="shared" si="0"/>
        <v>43481</v>
      </c>
      <c r="B30" s="708" t="s">
        <v>97</v>
      </c>
      <c r="C30" s="709">
        <v>50</v>
      </c>
      <c r="D30" s="709">
        <v>60</v>
      </c>
      <c r="E30" s="709">
        <v>60</v>
      </c>
      <c r="F30" s="709">
        <v>70</v>
      </c>
      <c r="G30" s="709">
        <v>55</v>
      </c>
      <c r="H30" s="709">
        <v>70</v>
      </c>
      <c r="I30" s="710"/>
      <c r="J30" s="711">
        <v>60.833333333333336</v>
      </c>
      <c r="K30" s="711">
        <v>70</v>
      </c>
      <c r="L30" s="711">
        <v>50</v>
      </c>
    </row>
    <row r="31" spans="1:12">
      <c r="A31" s="707">
        <f t="shared" si="0"/>
        <v>43480</v>
      </c>
      <c r="B31" s="708" t="s">
        <v>97</v>
      </c>
      <c r="C31" s="709">
        <v>50</v>
      </c>
      <c r="D31" s="709">
        <v>60</v>
      </c>
      <c r="E31" s="709">
        <v>60</v>
      </c>
      <c r="F31" s="709">
        <v>70</v>
      </c>
      <c r="G31" s="709">
        <v>55</v>
      </c>
      <c r="H31" s="709">
        <v>70</v>
      </c>
      <c r="I31" s="710"/>
      <c r="J31" s="711">
        <v>60.833333333333336</v>
      </c>
      <c r="K31" s="711">
        <v>70</v>
      </c>
      <c r="L31" s="711">
        <v>50</v>
      </c>
    </row>
    <row r="32" spans="1:12">
      <c r="A32" s="707">
        <f t="shared" si="0"/>
        <v>43479</v>
      </c>
      <c r="B32" s="708" t="s">
        <v>97</v>
      </c>
      <c r="C32" s="709">
        <v>50</v>
      </c>
      <c r="D32" s="709">
        <v>60</v>
      </c>
      <c r="E32" s="709">
        <v>60</v>
      </c>
      <c r="F32" s="709">
        <v>70</v>
      </c>
      <c r="G32" s="709">
        <v>55</v>
      </c>
      <c r="H32" s="709">
        <v>70</v>
      </c>
      <c r="I32" s="710"/>
      <c r="J32" s="711">
        <v>60.833333333333336</v>
      </c>
      <c r="K32" s="711">
        <v>70</v>
      </c>
      <c r="L32" s="711">
        <v>50</v>
      </c>
    </row>
    <row r="33" spans="1:12">
      <c r="A33" s="707">
        <f t="shared" si="0"/>
        <v>43478</v>
      </c>
      <c r="B33" s="708" t="s">
        <v>97</v>
      </c>
      <c r="C33" s="709">
        <v>50</v>
      </c>
      <c r="D33" s="709">
        <v>60</v>
      </c>
      <c r="E33" s="709">
        <v>60</v>
      </c>
      <c r="F33" s="709">
        <v>70</v>
      </c>
      <c r="G33" s="709">
        <v>55</v>
      </c>
      <c r="H33" s="709">
        <v>70</v>
      </c>
      <c r="I33" s="710"/>
      <c r="J33" s="711">
        <v>60.833333333333336</v>
      </c>
      <c r="K33" s="711">
        <v>70</v>
      </c>
      <c r="L33" s="711">
        <v>50</v>
      </c>
    </row>
    <row r="34" spans="1:12">
      <c r="A34" s="707">
        <f t="shared" si="0"/>
        <v>43477</v>
      </c>
      <c r="B34" s="708" t="s">
        <v>97</v>
      </c>
      <c r="C34" s="709">
        <v>50</v>
      </c>
      <c r="D34" s="709">
        <v>60</v>
      </c>
      <c r="E34" s="709">
        <v>60</v>
      </c>
      <c r="F34" s="709">
        <v>70</v>
      </c>
      <c r="G34" s="709">
        <v>55</v>
      </c>
      <c r="H34" s="709">
        <v>70</v>
      </c>
      <c r="I34" s="710"/>
      <c r="J34" s="711">
        <v>60.833333333333336</v>
      </c>
      <c r="K34" s="711">
        <v>70</v>
      </c>
      <c r="L34" s="711">
        <v>50</v>
      </c>
    </row>
    <row r="35" spans="1:12">
      <c r="A35" s="707">
        <f t="shared" si="0"/>
        <v>43476</v>
      </c>
      <c r="B35" s="708" t="s">
        <v>97</v>
      </c>
      <c r="C35" s="709">
        <v>50</v>
      </c>
      <c r="D35" s="709">
        <v>60</v>
      </c>
      <c r="E35" s="709">
        <v>60</v>
      </c>
      <c r="F35" s="709">
        <v>70</v>
      </c>
      <c r="G35" s="709">
        <v>55</v>
      </c>
      <c r="H35" s="709">
        <v>70</v>
      </c>
      <c r="I35" s="710"/>
      <c r="J35" s="711">
        <v>60.833333333333336</v>
      </c>
      <c r="K35" s="711">
        <v>70</v>
      </c>
      <c r="L35" s="711">
        <v>50</v>
      </c>
    </row>
    <row r="36" spans="1:12">
      <c r="A36" s="707">
        <f t="shared" si="0"/>
        <v>43475</v>
      </c>
      <c r="B36" s="723" t="s">
        <v>97</v>
      </c>
      <c r="C36" s="711">
        <v>50</v>
      </c>
      <c r="D36" s="711">
        <v>60</v>
      </c>
      <c r="E36" s="711">
        <v>60</v>
      </c>
      <c r="F36" s="711">
        <v>70</v>
      </c>
      <c r="G36" s="711">
        <v>55</v>
      </c>
      <c r="H36" s="711">
        <v>70</v>
      </c>
      <c r="I36" s="710"/>
      <c r="J36" s="711">
        <v>60.833333333333336</v>
      </c>
      <c r="K36" s="711">
        <v>70</v>
      </c>
      <c r="L36" s="711">
        <v>50</v>
      </c>
    </row>
    <row r="37" spans="1:12">
      <c r="A37" s="707">
        <f t="shared" si="0"/>
        <v>43474</v>
      </c>
      <c r="B37" s="723" t="s">
        <v>97</v>
      </c>
      <c r="C37" s="711">
        <v>50</v>
      </c>
      <c r="D37" s="711">
        <v>60</v>
      </c>
      <c r="E37" s="711">
        <v>60</v>
      </c>
      <c r="F37" s="711">
        <v>70</v>
      </c>
      <c r="G37" s="711">
        <v>55</v>
      </c>
      <c r="H37" s="711">
        <v>70</v>
      </c>
      <c r="I37" s="710"/>
      <c r="J37" s="711">
        <v>60.833333333333336</v>
      </c>
      <c r="K37" s="711">
        <v>70</v>
      </c>
      <c r="L37" s="711">
        <v>50</v>
      </c>
    </row>
    <row r="38" spans="1:12">
      <c r="A38" s="707">
        <f t="shared" si="0"/>
        <v>43473</v>
      </c>
      <c r="B38" s="723" t="s">
        <v>97</v>
      </c>
      <c r="C38" s="711">
        <v>50</v>
      </c>
      <c r="D38" s="711">
        <v>60</v>
      </c>
      <c r="E38" s="711">
        <v>60</v>
      </c>
      <c r="F38" s="711">
        <v>70</v>
      </c>
      <c r="G38" s="711">
        <v>55</v>
      </c>
      <c r="H38" s="711">
        <v>70</v>
      </c>
      <c r="I38" s="710"/>
      <c r="J38" s="711">
        <v>60.833333333333336</v>
      </c>
      <c r="K38" s="711">
        <v>70</v>
      </c>
      <c r="L38" s="711">
        <v>50</v>
      </c>
    </row>
    <row r="39" spans="1:12">
      <c r="A39" s="707">
        <f t="shared" si="0"/>
        <v>43472</v>
      </c>
      <c r="B39" s="723" t="s">
        <v>97</v>
      </c>
      <c r="C39" s="711">
        <v>50</v>
      </c>
      <c r="D39" s="711">
        <v>60</v>
      </c>
      <c r="E39" s="711">
        <v>60</v>
      </c>
      <c r="F39" s="711">
        <v>70</v>
      </c>
      <c r="G39" s="711">
        <v>55</v>
      </c>
      <c r="H39" s="711">
        <v>70</v>
      </c>
      <c r="I39" s="710"/>
      <c r="J39" s="711">
        <v>60.833333333333336</v>
      </c>
      <c r="K39" s="711">
        <v>70</v>
      </c>
      <c r="L39" s="711">
        <v>50</v>
      </c>
    </row>
    <row r="40" spans="1:12">
      <c r="A40" s="707">
        <f t="shared" si="0"/>
        <v>43471</v>
      </c>
      <c r="B40" s="708" t="s">
        <v>97</v>
      </c>
      <c r="C40" s="709">
        <v>50</v>
      </c>
      <c r="D40" s="709">
        <v>60</v>
      </c>
      <c r="E40" s="709">
        <v>60</v>
      </c>
      <c r="F40" s="709">
        <v>70</v>
      </c>
      <c r="G40" s="709">
        <v>55</v>
      </c>
      <c r="H40" s="709">
        <v>70</v>
      </c>
      <c r="I40" s="710"/>
      <c r="J40" s="711">
        <v>60.833333333333336</v>
      </c>
      <c r="K40" s="711">
        <v>70</v>
      </c>
      <c r="L40" s="711">
        <v>50</v>
      </c>
    </row>
    <row r="41" spans="1:12">
      <c r="A41" s="707">
        <f t="shared" si="0"/>
        <v>43470</v>
      </c>
      <c r="B41" s="708" t="s">
        <v>97</v>
      </c>
      <c r="C41" s="709">
        <v>50</v>
      </c>
      <c r="D41" s="709">
        <v>60</v>
      </c>
      <c r="E41" s="709">
        <v>60</v>
      </c>
      <c r="F41" s="709">
        <v>70</v>
      </c>
      <c r="G41" s="709">
        <v>55</v>
      </c>
      <c r="H41" s="709">
        <v>70</v>
      </c>
      <c r="I41" s="710"/>
      <c r="J41" s="711">
        <v>60.833333333333336</v>
      </c>
      <c r="K41" s="711">
        <v>70</v>
      </c>
      <c r="L41" s="711">
        <v>50</v>
      </c>
    </row>
    <row r="42" spans="1:12">
      <c r="A42" s="707">
        <f t="shared" si="0"/>
        <v>43469</v>
      </c>
      <c r="B42" s="708" t="s">
        <v>97</v>
      </c>
      <c r="C42" s="709">
        <v>50</v>
      </c>
      <c r="D42" s="709">
        <v>60</v>
      </c>
      <c r="E42" s="709">
        <v>60</v>
      </c>
      <c r="F42" s="709">
        <v>70</v>
      </c>
      <c r="G42" s="709">
        <v>55</v>
      </c>
      <c r="H42" s="709">
        <v>70</v>
      </c>
      <c r="I42" s="710"/>
      <c r="J42" s="711">
        <v>60.833333333333336</v>
      </c>
      <c r="K42" s="711">
        <v>70</v>
      </c>
      <c r="L42" s="711">
        <v>50</v>
      </c>
    </row>
    <row r="43" spans="1:12">
      <c r="A43" s="707">
        <f t="shared" si="0"/>
        <v>43468</v>
      </c>
      <c r="B43" s="708" t="s">
        <v>97</v>
      </c>
      <c r="C43" s="709">
        <v>50</v>
      </c>
      <c r="D43" s="709">
        <v>60</v>
      </c>
      <c r="E43" s="709">
        <v>60</v>
      </c>
      <c r="F43" s="709">
        <v>70</v>
      </c>
      <c r="G43" s="709">
        <v>55</v>
      </c>
      <c r="H43" s="709">
        <v>70</v>
      </c>
      <c r="I43" s="710"/>
      <c r="J43" s="711">
        <v>60.833333333333336</v>
      </c>
      <c r="K43" s="711">
        <v>70</v>
      </c>
      <c r="L43" s="711">
        <v>50</v>
      </c>
    </row>
    <row r="44" spans="1:12">
      <c r="A44" s="707">
        <f t="shared" si="0"/>
        <v>43467</v>
      </c>
      <c r="B44" s="708" t="s">
        <v>97</v>
      </c>
      <c r="C44" s="709">
        <v>50</v>
      </c>
      <c r="D44" s="709">
        <v>60</v>
      </c>
      <c r="E44" s="709">
        <v>60</v>
      </c>
      <c r="F44" s="709">
        <v>70</v>
      </c>
      <c r="G44" s="709">
        <v>55</v>
      </c>
      <c r="H44" s="709">
        <v>70</v>
      </c>
      <c r="I44" s="710"/>
      <c r="J44" s="711">
        <v>60.833333333333336</v>
      </c>
      <c r="K44" s="711">
        <v>70</v>
      </c>
      <c r="L44" s="711">
        <v>50</v>
      </c>
    </row>
    <row r="45" spans="1:12" hidden="1" outlineLevel="1">
      <c r="A45" s="707" t="e">
        <f>#REF!-1</f>
        <v>#REF!</v>
      </c>
      <c r="B45" s="723" t="s">
        <v>97</v>
      </c>
      <c r="C45" s="711">
        <v>50</v>
      </c>
      <c r="D45" s="711">
        <v>60</v>
      </c>
      <c r="E45" s="711">
        <v>60</v>
      </c>
      <c r="F45" s="711">
        <v>70</v>
      </c>
      <c r="G45" s="711">
        <v>55</v>
      </c>
      <c r="H45" s="711">
        <v>70</v>
      </c>
      <c r="I45" s="710"/>
      <c r="J45" s="711">
        <v>60.833333333333336</v>
      </c>
      <c r="K45" s="711">
        <v>70</v>
      </c>
      <c r="L45" s="711">
        <v>50</v>
      </c>
    </row>
    <row r="46" spans="1:12" hidden="1" outlineLevel="1">
      <c r="A46" s="707" t="e">
        <f t="shared" ref="A46:A48" si="1">A45-1</f>
        <v>#REF!</v>
      </c>
      <c r="B46" s="723" t="s">
        <v>97</v>
      </c>
      <c r="C46" s="711">
        <v>50</v>
      </c>
      <c r="D46" s="711">
        <v>60</v>
      </c>
      <c r="E46" s="711">
        <v>60</v>
      </c>
      <c r="F46" s="711">
        <v>70</v>
      </c>
      <c r="G46" s="711">
        <v>55</v>
      </c>
      <c r="H46" s="711">
        <v>70</v>
      </c>
      <c r="I46" s="710"/>
      <c r="J46" s="711">
        <v>60.833333333333336</v>
      </c>
      <c r="K46" s="711">
        <v>70</v>
      </c>
      <c r="L46" s="711">
        <v>50</v>
      </c>
    </row>
    <row r="47" spans="1:12" hidden="1" outlineLevel="1">
      <c r="A47" s="707" t="e">
        <f t="shared" si="1"/>
        <v>#REF!</v>
      </c>
      <c r="B47" s="723" t="s">
        <v>97</v>
      </c>
      <c r="C47" s="711">
        <v>50</v>
      </c>
      <c r="D47" s="711">
        <v>60</v>
      </c>
      <c r="E47" s="711">
        <v>60</v>
      </c>
      <c r="F47" s="711">
        <v>70</v>
      </c>
      <c r="G47" s="711">
        <v>55</v>
      </c>
      <c r="H47" s="711">
        <v>70</v>
      </c>
      <c r="I47" s="710"/>
      <c r="J47" s="711">
        <v>60.833333333333336</v>
      </c>
      <c r="K47" s="711">
        <v>70</v>
      </c>
      <c r="L47" s="711">
        <v>50</v>
      </c>
    </row>
    <row r="48" spans="1:12" hidden="1" outlineLevel="1">
      <c r="A48" s="707" t="e">
        <f t="shared" si="1"/>
        <v>#REF!</v>
      </c>
      <c r="B48" s="708" t="s">
        <v>97</v>
      </c>
      <c r="C48" s="709">
        <v>50</v>
      </c>
      <c r="D48" s="709">
        <v>60</v>
      </c>
      <c r="E48" s="709">
        <v>60</v>
      </c>
      <c r="F48" s="709">
        <v>70</v>
      </c>
      <c r="G48" s="709">
        <v>55</v>
      </c>
      <c r="H48" s="709">
        <v>70</v>
      </c>
      <c r="I48" s="710"/>
      <c r="J48" s="711">
        <v>60.833333333333336</v>
      </c>
      <c r="K48" s="711">
        <v>70</v>
      </c>
      <c r="L48" s="711">
        <v>50</v>
      </c>
    </row>
    <row r="49" spans="1:12" hidden="1" outlineLevel="1">
      <c r="A49" s="707">
        <v>43453</v>
      </c>
      <c r="B49" s="708" t="s">
        <v>97</v>
      </c>
      <c r="C49" s="709">
        <v>49.629629629629626</v>
      </c>
      <c r="D49" s="709">
        <v>50.833333333333336</v>
      </c>
      <c r="E49" s="709">
        <v>46.851851851851848</v>
      </c>
      <c r="F49" s="709">
        <v>48.703703703703702</v>
      </c>
      <c r="G49" s="709">
        <v>40.18518518518519</v>
      </c>
      <c r="H49" s="709">
        <v>44.351851851851855</v>
      </c>
      <c r="I49" s="710"/>
      <c r="J49" s="711">
        <v>46.75925925925926</v>
      </c>
      <c r="K49" s="711">
        <v>50.833333333333336</v>
      </c>
      <c r="L49" s="711">
        <v>40.18518518518519</v>
      </c>
    </row>
    <row r="50" spans="1:12" hidden="1" outlineLevel="1">
      <c r="A50" s="707">
        <v>43452</v>
      </c>
      <c r="B50" s="708" t="s">
        <v>97</v>
      </c>
      <c r="C50" s="709">
        <v>49.629629629629626</v>
      </c>
      <c r="D50" s="709">
        <v>50.833333333333336</v>
      </c>
      <c r="E50" s="709">
        <v>46.851851851851848</v>
      </c>
      <c r="F50" s="709">
        <v>48.703703703703702</v>
      </c>
      <c r="G50" s="709">
        <v>40.18518518518519</v>
      </c>
      <c r="H50" s="709">
        <v>44.351851851851855</v>
      </c>
      <c r="I50" s="710"/>
      <c r="J50" s="711">
        <v>46.75925925925926</v>
      </c>
      <c r="K50" s="711">
        <v>50.833333333333336</v>
      </c>
      <c r="L50" s="711">
        <v>40.18518518518519</v>
      </c>
    </row>
    <row r="51" spans="1:12" hidden="1" outlineLevel="1">
      <c r="A51" s="707">
        <v>43451</v>
      </c>
      <c r="B51" s="708" t="s">
        <v>97</v>
      </c>
      <c r="C51" s="709">
        <v>49.629629629629626</v>
      </c>
      <c r="D51" s="709">
        <v>50.833333333333336</v>
      </c>
      <c r="E51" s="709">
        <v>46.851851851851848</v>
      </c>
      <c r="F51" s="709">
        <v>48.703703703703702</v>
      </c>
      <c r="G51" s="709">
        <v>40.18518518518519</v>
      </c>
      <c r="H51" s="709">
        <v>44.351851851851855</v>
      </c>
      <c r="I51" s="710"/>
      <c r="J51" s="711">
        <v>46.75925925925926</v>
      </c>
      <c r="K51" s="711">
        <v>50.833333333333336</v>
      </c>
      <c r="L51" s="711">
        <v>40.18518518518519</v>
      </c>
    </row>
    <row r="52" spans="1:12" hidden="1" outlineLevel="1">
      <c r="A52" s="707">
        <v>43449</v>
      </c>
      <c r="B52" s="708" t="s">
        <v>97</v>
      </c>
      <c r="C52" s="709">
        <v>52.777777777777779</v>
      </c>
      <c r="D52" s="709">
        <v>52.777777777777779</v>
      </c>
      <c r="E52" s="709">
        <v>50.370370370370374</v>
      </c>
      <c r="F52" s="709">
        <v>50.925925925925931</v>
      </c>
      <c r="G52" s="709">
        <v>43.888888888888886</v>
      </c>
      <c r="H52" s="709">
        <v>45.648148148148152</v>
      </c>
      <c r="I52" s="710"/>
      <c r="J52" s="711">
        <v>49.398148148148152</v>
      </c>
      <c r="K52" s="711">
        <v>52.777777777777779</v>
      </c>
      <c r="L52" s="711">
        <v>43.888888888888886</v>
      </c>
    </row>
    <row r="53" spans="1:12" hidden="1" outlineLevel="1">
      <c r="A53" s="707">
        <v>43448</v>
      </c>
      <c r="B53" s="708" t="s">
        <v>97</v>
      </c>
      <c r="C53" s="709">
        <v>50</v>
      </c>
      <c r="D53" s="709">
        <v>60</v>
      </c>
      <c r="E53" s="709">
        <v>60</v>
      </c>
      <c r="F53" s="709">
        <v>70</v>
      </c>
      <c r="G53" s="709">
        <v>55</v>
      </c>
      <c r="H53" s="709">
        <v>70</v>
      </c>
      <c r="I53" s="710"/>
      <c r="J53" s="711">
        <v>60.833333333333336</v>
      </c>
      <c r="K53" s="711">
        <v>70</v>
      </c>
      <c r="L53" s="711">
        <v>50</v>
      </c>
    </row>
    <row r="54" spans="1:12" hidden="1" outlineLevel="1">
      <c r="A54" s="707">
        <v>43447</v>
      </c>
      <c r="B54" s="708" t="s">
        <v>97</v>
      </c>
      <c r="C54" s="709">
        <v>50</v>
      </c>
      <c r="D54" s="709">
        <v>60</v>
      </c>
      <c r="E54" s="709">
        <v>60</v>
      </c>
      <c r="F54" s="709">
        <v>70</v>
      </c>
      <c r="G54" s="709">
        <v>55</v>
      </c>
      <c r="H54" s="709">
        <v>70</v>
      </c>
      <c r="I54" s="710"/>
      <c r="J54" s="711">
        <v>60.833333333333336</v>
      </c>
      <c r="K54" s="711">
        <v>70</v>
      </c>
      <c r="L54" s="711">
        <v>50</v>
      </c>
    </row>
    <row r="55" spans="1:12" hidden="1" outlineLevel="1">
      <c r="A55" s="707">
        <v>43446</v>
      </c>
      <c r="B55" s="708" t="s">
        <v>97</v>
      </c>
      <c r="C55" s="709">
        <v>50</v>
      </c>
      <c r="D55" s="709">
        <v>60</v>
      </c>
      <c r="E55" s="709">
        <v>60</v>
      </c>
      <c r="F55" s="709">
        <v>70</v>
      </c>
      <c r="G55" s="709">
        <v>55</v>
      </c>
      <c r="H55" s="709">
        <v>70</v>
      </c>
      <c r="I55" s="710"/>
      <c r="J55" s="711">
        <v>60.833333333333336</v>
      </c>
      <c r="K55" s="711">
        <v>70</v>
      </c>
      <c r="L55" s="711">
        <v>50</v>
      </c>
    </row>
    <row r="56" spans="1:12" hidden="1" outlineLevel="1">
      <c r="A56" s="707">
        <v>43445</v>
      </c>
      <c r="B56" s="708" t="s">
        <v>97</v>
      </c>
      <c r="C56" s="709">
        <v>50</v>
      </c>
      <c r="D56" s="709">
        <v>60</v>
      </c>
      <c r="E56" s="709">
        <v>60</v>
      </c>
      <c r="F56" s="709">
        <v>70</v>
      </c>
      <c r="G56" s="709">
        <v>55</v>
      </c>
      <c r="H56" s="709">
        <v>70</v>
      </c>
      <c r="I56" s="710"/>
      <c r="J56" s="711">
        <v>60.833333333333336</v>
      </c>
      <c r="K56" s="711">
        <v>70</v>
      </c>
      <c r="L56" s="711">
        <v>50</v>
      </c>
    </row>
    <row r="57" spans="1:12" hidden="1" outlineLevel="1">
      <c r="A57" s="707">
        <v>43444</v>
      </c>
      <c r="B57" s="708" t="s">
        <v>97</v>
      </c>
      <c r="C57" s="709">
        <v>50</v>
      </c>
      <c r="D57" s="709">
        <v>60</v>
      </c>
      <c r="E57" s="709">
        <v>60</v>
      </c>
      <c r="F57" s="709">
        <v>70</v>
      </c>
      <c r="G57" s="709">
        <v>55</v>
      </c>
      <c r="H57" s="709">
        <v>70</v>
      </c>
      <c r="I57" s="710"/>
      <c r="J57" s="711">
        <v>60.833333333333336</v>
      </c>
      <c r="K57" s="711">
        <v>70</v>
      </c>
      <c r="L57" s="711">
        <v>50</v>
      </c>
    </row>
    <row r="58" spans="1:12" hidden="1" outlineLevel="1">
      <c r="A58" s="707">
        <v>43442</v>
      </c>
      <c r="B58" s="708" t="s">
        <v>97</v>
      </c>
      <c r="C58" s="709">
        <v>50</v>
      </c>
      <c r="D58" s="709">
        <v>60</v>
      </c>
      <c r="E58" s="709">
        <v>60</v>
      </c>
      <c r="F58" s="709">
        <v>70</v>
      </c>
      <c r="G58" s="709">
        <v>55</v>
      </c>
      <c r="H58" s="709">
        <v>70</v>
      </c>
      <c r="I58" s="710"/>
      <c r="J58" s="711">
        <v>60.833333333333336</v>
      </c>
      <c r="K58" s="711">
        <v>70</v>
      </c>
      <c r="L58" s="711">
        <v>50</v>
      </c>
    </row>
    <row r="59" spans="1:12" hidden="1" outlineLevel="1">
      <c r="A59" s="707">
        <v>43441</v>
      </c>
      <c r="B59" s="708" t="s">
        <v>97</v>
      </c>
      <c r="C59" s="709">
        <v>50</v>
      </c>
      <c r="D59" s="709">
        <v>60</v>
      </c>
      <c r="E59" s="709">
        <v>60</v>
      </c>
      <c r="F59" s="709">
        <v>70</v>
      </c>
      <c r="G59" s="709">
        <v>55</v>
      </c>
      <c r="H59" s="709">
        <v>70</v>
      </c>
      <c r="I59" s="710"/>
      <c r="J59" s="711">
        <v>60.833333333333336</v>
      </c>
      <c r="K59" s="711">
        <v>70</v>
      </c>
      <c r="L59" s="711">
        <v>50</v>
      </c>
    </row>
    <row r="60" spans="1:12" hidden="1" outlineLevel="1">
      <c r="A60" s="707">
        <v>43440</v>
      </c>
      <c r="B60" s="708" t="s">
        <v>97</v>
      </c>
      <c r="C60" s="709">
        <v>50</v>
      </c>
      <c r="D60" s="709">
        <v>60</v>
      </c>
      <c r="E60" s="709">
        <v>60</v>
      </c>
      <c r="F60" s="709">
        <v>70</v>
      </c>
      <c r="G60" s="709">
        <v>55</v>
      </c>
      <c r="H60" s="709">
        <v>70</v>
      </c>
      <c r="I60" s="710"/>
      <c r="J60" s="711">
        <v>60.833333333333336</v>
      </c>
      <c r="K60" s="711">
        <v>70</v>
      </c>
      <c r="L60" s="711">
        <v>50</v>
      </c>
    </row>
    <row r="61" spans="1:12" hidden="1" outlineLevel="1">
      <c r="A61" s="707">
        <v>43439</v>
      </c>
      <c r="B61" s="708" t="s">
        <v>97</v>
      </c>
      <c r="C61" s="709">
        <v>50</v>
      </c>
      <c r="D61" s="709">
        <v>60</v>
      </c>
      <c r="E61" s="709">
        <v>60</v>
      </c>
      <c r="F61" s="709">
        <v>70</v>
      </c>
      <c r="G61" s="709">
        <v>55</v>
      </c>
      <c r="H61" s="709">
        <v>70</v>
      </c>
      <c r="I61" s="710"/>
      <c r="J61" s="711">
        <v>60.833333333333336</v>
      </c>
      <c r="K61" s="711">
        <v>70</v>
      </c>
      <c r="L61" s="711">
        <v>50</v>
      </c>
    </row>
    <row r="62" spans="1:12" hidden="1" outlineLevel="1">
      <c r="A62" s="707">
        <v>43438</v>
      </c>
      <c r="B62" s="708" t="s">
        <v>97</v>
      </c>
      <c r="C62" s="709">
        <v>50</v>
      </c>
      <c r="D62" s="709">
        <v>60</v>
      </c>
      <c r="E62" s="709">
        <v>60</v>
      </c>
      <c r="F62" s="709">
        <v>70</v>
      </c>
      <c r="G62" s="709">
        <v>55</v>
      </c>
      <c r="H62" s="709">
        <v>70</v>
      </c>
      <c r="I62" s="710"/>
      <c r="J62" s="711">
        <v>60.833333333333336</v>
      </c>
      <c r="K62" s="711">
        <v>70</v>
      </c>
      <c r="L62" s="711">
        <v>50</v>
      </c>
    </row>
    <row r="63" spans="1:12" hidden="1" outlineLevel="1">
      <c r="A63" s="707">
        <v>43437</v>
      </c>
      <c r="B63" s="708" t="s">
        <v>97</v>
      </c>
      <c r="C63" s="709">
        <v>50</v>
      </c>
      <c r="D63" s="709">
        <v>60</v>
      </c>
      <c r="E63" s="709">
        <v>60</v>
      </c>
      <c r="F63" s="709">
        <v>70</v>
      </c>
      <c r="G63" s="709">
        <v>55</v>
      </c>
      <c r="H63" s="709">
        <v>70</v>
      </c>
      <c r="I63" s="710"/>
      <c r="J63" s="711">
        <v>60.833333333333336</v>
      </c>
      <c r="K63" s="711">
        <v>70</v>
      </c>
      <c r="L63" s="711">
        <v>50</v>
      </c>
    </row>
    <row r="64" spans="1:12" hidden="1" outlineLevel="1">
      <c r="A64" s="734">
        <v>43435</v>
      </c>
      <c r="B64" s="723" t="s">
        <v>97</v>
      </c>
      <c r="C64" s="711">
        <v>50</v>
      </c>
      <c r="D64" s="711">
        <v>60</v>
      </c>
      <c r="E64" s="711">
        <v>60</v>
      </c>
      <c r="F64" s="711">
        <v>70</v>
      </c>
      <c r="G64" s="711">
        <v>55</v>
      </c>
      <c r="H64" s="711">
        <v>70</v>
      </c>
      <c r="I64" s="710"/>
      <c r="J64" s="711">
        <v>60.833333333333336</v>
      </c>
      <c r="K64" s="711">
        <v>70</v>
      </c>
      <c r="L64" s="711">
        <v>50</v>
      </c>
    </row>
    <row r="65" spans="1:12" hidden="1" outlineLevel="1">
      <c r="A65" s="707">
        <v>43434</v>
      </c>
      <c r="B65" s="723" t="s">
        <v>97</v>
      </c>
      <c r="C65" s="711">
        <v>50</v>
      </c>
      <c r="D65" s="711">
        <v>60</v>
      </c>
      <c r="E65" s="711">
        <v>60</v>
      </c>
      <c r="F65" s="711">
        <v>70</v>
      </c>
      <c r="G65" s="711">
        <v>55</v>
      </c>
      <c r="H65" s="711">
        <v>70</v>
      </c>
      <c r="I65" s="710"/>
      <c r="J65" s="711">
        <v>60.833333333333336</v>
      </c>
      <c r="K65" s="711">
        <v>70</v>
      </c>
      <c r="L65" s="711">
        <v>50</v>
      </c>
    </row>
    <row r="66" spans="1:12" hidden="1" outlineLevel="1">
      <c r="A66" s="734">
        <v>43433</v>
      </c>
      <c r="B66" s="723" t="s">
        <v>97</v>
      </c>
      <c r="C66" s="711">
        <v>50</v>
      </c>
      <c r="D66" s="711">
        <v>60</v>
      </c>
      <c r="E66" s="711">
        <v>60</v>
      </c>
      <c r="F66" s="711">
        <v>70</v>
      </c>
      <c r="G66" s="711">
        <v>55</v>
      </c>
      <c r="H66" s="711">
        <v>70</v>
      </c>
      <c r="I66" s="710"/>
      <c r="J66" s="711">
        <v>60.833333333333336</v>
      </c>
      <c r="K66" s="711">
        <v>70</v>
      </c>
      <c r="L66" s="711">
        <v>50</v>
      </c>
    </row>
    <row r="67" spans="1:12" hidden="1" outlineLevel="1">
      <c r="A67" s="707">
        <v>43432</v>
      </c>
      <c r="B67" s="723" t="s">
        <v>97</v>
      </c>
      <c r="C67" s="711">
        <v>50</v>
      </c>
      <c r="D67" s="711">
        <v>60</v>
      </c>
      <c r="E67" s="711">
        <v>60</v>
      </c>
      <c r="F67" s="711">
        <v>70</v>
      </c>
      <c r="G67" s="711">
        <v>55</v>
      </c>
      <c r="H67" s="711">
        <v>70</v>
      </c>
      <c r="I67" s="710"/>
      <c r="J67" s="711">
        <v>60.833333333333336</v>
      </c>
      <c r="K67" s="711">
        <v>70</v>
      </c>
      <c r="L67" s="711">
        <v>50</v>
      </c>
    </row>
    <row r="68" spans="1:12" hidden="1" outlineLevel="1">
      <c r="A68" s="707">
        <v>43431</v>
      </c>
      <c r="B68" s="708" t="s">
        <v>97</v>
      </c>
      <c r="C68" s="709">
        <v>50</v>
      </c>
      <c r="D68" s="709">
        <v>60</v>
      </c>
      <c r="E68" s="709">
        <v>60</v>
      </c>
      <c r="F68" s="709">
        <v>70</v>
      </c>
      <c r="G68" s="709">
        <v>55</v>
      </c>
      <c r="H68" s="709">
        <v>70</v>
      </c>
      <c r="I68" s="710"/>
      <c r="J68" s="711">
        <v>60.833333333333336</v>
      </c>
      <c r="K68" s="711">
        <v>70</v>
      </c>
      <c r="L68" s="711">
        <v>50</v>
      </c>
    </row>
    <row r="69" spans="1:12" hidden="1" outlineLevel="1">
      <c r="A69" s="707">
        <v>43430</v>
      </c>
      <c r="B69" s="708" t="s">
        <v>97</v>
      </c>
      <c r="C69" s="709">
        <v>50</v>
      </c>
      <c r="D69" s="709">
        <v>60</v>
      </c>
      <c r="E69" s="709">
        <v>60</v>
      </c>
      <c r="F69" s="709">
        <v>70</v>
      </c>
      <c r="G69" s="709">
        <v>55</v>
      </c>
      <c r="H69" s="709">
        <v>70</v>
      </c>
      <c r="I69" s="710"/>
      <c r="J69" s="711">
        <v>60.833333333333336</v>
      </c>
      <c r="K69" s="711">
        <v>70</v>
      </c>
      <c r="L69" s="711">
        <v>50</v>
      </c>
    </row>
    <row r="70" spans="1:12" hidden="1" outlineLevel="1">
      <c r="A70" s="707">
        <v>43428</v>
      </c>
      <c r="B70" s="708" t="s">
        <v>97</v>
      </c>
      <c r="C70" s="709">
        <v>50</v>
      </c>
      <c r="D70" s="709">
        <v>60</v>
      </c>
      <c r="E70" s="709">
        <v>60</v>
      </c>
      <c r="F70" s="709">
        <v>70</v>
      </c>
      <c r="G70" s="709">
        <v>55</v>
      </c>
      <c r="H70" s="709">
        <v>70</v>
      </c>
      <c r="I70" s="710"/>
      <c r="J70" s="711">
        <v>60.833333333333336</v>
      </c>
      <c r="K70" s="711">
        <v>70</v>
      </c>
      <c r="L70" s="711">
        <v>50</v>
      </c>
    </row>
    <row r="71" spans="1:12" hidden="1" outlineLevel="1">
      <c r="A71" s="707">
        <v>43427</v>
      </c>
      <c r="B71" s="708" t="s">
        <v>97</v>
      </c>
      <c r="C71" s="709">
        <v>50</v>
      </c>
      <c r="D71" s="709">
        <v>60</v>
      </c>
      <c r="E71" s="709">
        <v>60</v>
      </c>
      <c r="F71" s="709">
        <v>70</v>
      </c>
      <c r="G71" s="709">
        <v>55</v>
      </c>
      <c r="H71" s="709">
        <v>70</v>
      </c>
      <c r="I71" s="710"/>
      <c r="J71" s="711">
        <v>60.833333333333336</v>
      </c>
      <c r="K71" s="711">
        <v>70</v>
      </c>
      <c r="L71" s="711">
        <v>50</v>
      </c>
    </row>
    <row r="72" spans="1:12" hidden="1" outlineLevel="1">
      <c r="A72" s="707">
        <v>43426</v>
      </c>
      <c r="B72" s="708" t="s">
        <v>97</v>
      </c>
      <c r="C72" s="709">
        <v>50</v>
      </c>
      <c r="D72" s="709">
        <v>60</v>
      </c>
      <c r="E72" s="709">
        <v>60</v>
      </c>
      <c r="F72" s="709">
        <v>70</v>
      </c>
      <c r="G72" s="709">
        <v>55</v>
      </c>
      <c r="H72" s="709">
        <v>70</v>
      </c>
      <c r="I72" s="710"/>
      <c r="J72" s="711">
        <v>60.833333333333336</v>
      </c>
      <c r="K72" s="711">
        <v>70</v>
      </c>
      <c r="L72" s="711">
        <v>50</v>
      </c>
    </row>
    <row r="73" spans="1:12" hidden="1" outlineLevel="1">
      <c r="A73" s="707">
        <v>43425</v>
      </c>
      <c r="B73" s="708" t="s">
        <v>97</v>
      </c>
      <c r="C73" s="709">
        <v>50</v>
      </c>
      <c r="D73" s="709">
        <v>60</v>
      </c>
      <c r="E73" s="709">
        <v>60</v>
      </c>
      <c r="F73" s="709">
        <v>70</v>
      </c>
      <c r="G73" s="709">
        <v>55</v>
      </c>
      <c r="H73" s="709">
        <v>70</v>
      </c>
      <c r="I73" s="710"/>
      <c r="J73" s="711">
        <v>60.833333333333336</v>
      </c>
      <c r="K73" s="711">
        <v>70</v>
      </c>
      <c r="L73" s="711">
        <v>50</v>
      </c>
    </row>
    <row r="74" spans="1:12" hidden="1" outlineLevel="1">
      <c r="A74" s="707">
        <v>43424</v>
      </c>
      <c r="B74" s="708" t="s">
        <v>97</v>
      </c>
      <c r="C74" s="709">
        <v>50</v>
      </c>
      <c r="D74" s="709">
        <v>60</v>
      </c>
      <c r="E74" s="709">
        <v>60</v>
      </c>
      <c r="F74" s="709">
        <v>70</v>
      </c>
      <c r="G74" s="709">
        <v>55</v>
      </c>
      <c r="H74" s="709">
        <v>70</v>
      </c>
      <c r="I74" s="710"/>
      <c r="J74" s="711">
        <v>60.833333333333336</v>
      </c>
      <c r="K74" s="711">
        <v>70</v>
      </c>
      <c r="L74" s="711">
        <v>50</v>
      </c>
    </row>
    <row r="75" spans="1:12" hidden="1" outlineLevel="1">
      <c r="A75" s="707">
        <v>43423</v>
      </c>
      <c r="B75" s="708" t="s">
        <v>97</v>
      </c>
      <c r="C75" s="709">
        <v>50</v>
      </c>
      <c r="D75" s="709">
        <v>60</v>
      </c>
      <c r="E75" s="709">
        <v>60</v>
      </c>
      <c r="F75" s="709">
        <v>70</v>
      </c>
      <c r="G75" s="709">
        <v>55</v>
      </c>
      <c r="H75" s="709">
        <v>70</v>
      </c>
      <c r="I75" s="710"/>
      <c r="J75" s="711">
        <v>60.833333333333336</v>
      </c>
      <c r="K75" s="711">
        <v>70</v>
      </c>
      <c r="L75" s="711">
        <v>50</v>
      </c>
    </row>
    <row r="76" spans="1:12" hidden="1" outlineLevel="1">
      <c r="A76" s="707">
        <v>43421</v>
      </c>
      <c r="B76" s="708" t="s">
        <v>97</v>
      </c>
      <c r="C76" s="709">
        <v>50</v>
      </c>
      <c r="D76" s="709">
        <v>60</v>
      </c>
      <c r="E76" s="709">
        <v>60</v>
      </c>
      <c r="F76" s="709">
        <v>70</v>
      </c>
      <c r="G76" s="709">
        <v>55</v>
      </c>
      <c r="H76" s="709">
        <v>70</v>
      </c>
      <c r="I76" s="710"/>
      <c r="J76" s="711">
        <v>60.833333333333336</v>
      </c>
      <c r="K76" s="711">
        <v>70</v>
      </c>
      <c r="L76" s="711">
        <v>50</v>
      </c>
    </row>
    <row r="77" spans="1:12" hidden="1" outlineLevel="1">
      <c r="A77" s="707">
        <v>43420</v>
      </c>
      <c r="B77" s="708" t="s">
        <v>97</v>
      </c>
      <c r="C77" s="709">
        <v>50</v>
      </c>
      <c r="D77" s="709">
        <v>60</v>
      </c>
      <c r="E77" s="709">
        <v>60</v>
      </c>
      <c r="F77" s="709">
        <v>70</v>
      </c>
      <c r="G77" s="709">
        <v>55</v>
      </c>
      <c r="H77" s="709">
        <v>70</v>
      </c>
      <c r="I77" s="710"/>
      <c r="J77" s="711">
        <v>60.833333333333336</v>
      </c>
      <c r="K77" s="711">
        <v>70</v>
      </c>
      <c r="L77" s="711">
        <v>50</v>
      </c>
    </row>
    <row r="78" spans="1:12" hidden="1" outlineLevel="1">
      <c r="A78" s="707">
        <v>43419</v>
      </c>
      <c r="B78" s="708" t="s">
        <v>97</v>
      </c>
      <c r="C78" s="709">
        <v>50</v>
      </c>
      <c r="D78" s="709">
        <v>60</v>
      </c>
      <c r="E78" s="709">
        <v>60</v>
      </c>
      <c r="F78" s="709">
        <v>70</v>
      </c>
      <c r="G78" s="709">
        <v>55</v>
      </c>
      <c r="H78" s="709">
        <v>70</v>
      </c>
      <c r="I78" s="710"/>
      <c r="J78" s="711">
        <v>60.833333333333336</v>
      </c>
      <c r="K78" s="711">
        <v>70</v>
      </c>
      <c r="L78" s="711">
        <v>50</v>
      </c>
    </row>
    <row r="79" spans="1:12" hidden="1" outlineLevel="1">
      <c r="A79" s="707">
        <v>43418</v>
      </c>
      <c r="B79" s="708" t="s">
        <v>97</v>
      </c>
      <c r="C79" s="709">
        <v>50</v>
      </c>
      <c r="D79" s="709">
        <v>60</v>
      </c>
      <c r="E79" s="709">
        <v>60</v>
      </c>
      <c r="F79" s="709">
        <v>70</v>
      </c>
      <c r="G79" s="709">
        <v>55</v>
      </c>
      <c r="H79" s="709">
        <v>70</v>
      </c>
      <c r="I79" s="710"/>
      <c r="J79" s="711">
        <v>60.833333333333336</v>
      </c>
      <c r="K79" s="711">
        <v>70</v>
      </c>
      <c r="L79" s="711">
        <v>50</v>
      </c>
    </row>
    <row r="80" spans="1:12" hidden="1" outlineLevel="1">
      <c r="A80" s="707">
        <v>43417</v>
      </c>
      <c r="B80" s="708" t="s">
        <v>97</v>
      </c>
      <c r="C80" s="709">
        <v>50</v>
      </c>
      <c r="D80" s="709">
        <v>60</v>
      </c>
      <c r="E80" s="709">
        <v>60</v>
      </c>
      <c r="F80" s="709">
        <v>70</v>
      </c>
      <c r="G80" s="709">
        <v>55</v>
      </c>
      <c r="H80" s="709">
        <v>70</v>
      </c>
      <c r="I80" s="710"/>
      <c r="J80" s="711">
        <v>60.833333333333336</v>
      </c>
      <c r="K80" s="711">
        <v>70</v>
      </c>
      <c r="L80" s="711">
        <v>50</v>
      </c>
    </row>
    <row r="81" spans="1:12" hidden="1" outlineLevel="1">
      <c r="A81" s="707">
        <v>43416</v>
      </c>
      <c r="B81" s="708" t="s">
        <v>97</v>
      </c>
      <c r="C81" s="709">
        <v>50</v>
      </c>
      <c r="D81" s="709">
        <v>60</v>
      </c>
      <c r="E81" s="709">
        <v>60</v>
      </c>
      <c r="F81" s="709">
        <v>70</v>
      </c>
      <c r="G81" s="709">
        <v>55</v>
      </c>
      <c r="H81" s="709">
        <v>70</v>
      </c>
      <c r="I81" s="710"/>
      <c r="J81" s="711">
        <v>60.833333333333336</v>
      </c>
      <c r="K81" s="711">
        <v>70</v>
      </c>
      <c r="L81" s="711">
        <v>50</v>
      </c>
    </row>
    <row r="82" spans="1:12" hidden="1" outlineLevel="1">
      <c r="A82" s="707">
        <v>43414</v>
      </c>
      <c r="B82" s="708" t="s">
        <v>97</v>
      </c>
      <c r="C82" s="709">
        <v>50</v>
      </c>
      <c r="D82" s="709">
        <v>60</v>
      </c>
      <c r="E82" s="709">
        <v>60</v>
      </c>
      <c r="F82" s="709">
        <v>70</v>
      </c>
      <c r="G82" s="709">
        <v>55</v>
      </c>
      <c r="H82" s="709">
        <v>70</v>
      </c>
      <c r="I82" s="710"/>
      <c r="J82" s="711">
        <v>60.833333333333336</v>
      </c>
      <c r="K82" s="711">
        <v>70</v>
      </c>
      <c r="L82" s="711">
        <v>50</v>
      </c>
    </row>
    <row r="83" spans="1:12" hidden="1" outlineLevel="1">
      <c r="A83" s="707">
        <v>43413</v>
      </c>
      <c r="B83" s="708" t="s">
        <v>97</v>
      </c>
      <c r="C83" s="709">
        <v>50</v>
      </c>
      <c r="D83" s="709">
        <v>60</v>
      </c>
      <c r="E83" s="709">
        <v>60</v>
      </c>
      <c r="F83" s="709">
        <v>70</v>
      </c>
      <c r="G83" s="709">
        <v>55</v>
      </c>
      <c r="H83" s="709">
        <v>70</v>
      </c>
      <c r="I83" s="710"/>
      <c r="J83" s="711">
        <v>60.833333333333336</v>
      </c>
      <c r="K83" s="711">
        <v>70</v>
      </c>
      <c r="L83" s="711">
        <v>50</v>
      </c>
    </row>
    <row r="84" spans="1:12" hidden="1" outlineLevel="1">
      <c r="A84" s="707">
        <v>43412</v>
      </c>
      <c r="B84" s="708" t="s">
        <v>97</v>
      </c>
      <c r="C84" s="709">
        <v>50</v>
      </c>
      <c r="D84" s="709">
        <v>60</v>
      </c>
      <c r="E84" s="709">
        <v>60</v>
      </c>
      <c r="F84" s="709">
        <v>70</v>
      </c>
      <c r="G84" s="709">
        <v>55</v>
      </c>
      <c r="H84" s="709">
        <v>70</v>
      </c>
      <c r="I84" s="710"/>
      <c r="J84" s="711">
        <v>60.833333333333336</v>
      </c>
      <c r="K84" s="711">
        <v>70</v>
      </c>
      <c r="L84" s="711">
        <v>50</v>
      </c>
    </row>
    <row r="85" spans="1:12" hidden="1" outlineLevel="1">
      <c r="A85" s="707">
        <v>43411</v>
      </c>
      <c r="B85" s="708" t="s">
        <v>97</v>
      </c>
      <c r="C85" s="709">
        <v>50</v>
      </c>
      <c r="D85" s="709">
        <v>60</v>
      </c>
      <c r="E85" s="709">
        <v>60</v>
      </c>
      <c r="F85" s="709">
        <v>70</v>
      </c>
      <c r="G85" s="709">
        <v>55</v>
      </c>
      <c r="H85" s="709">
        <v>70</v>
      </c>
      <c r="I85" s="710"/>
      <c r="J85" s="711">
        <v>60.833333333333336</v>
      </c>
      <c r="K85" s="711">
        <v>70</v>
      </c>
      <c r="L85" s="711">
        <v>50</v>
      </c>
    </row>
    <row r="86" spans="1:12" hidden="1" outlineLevel="1">
      <c r="A86" s="707" t="e">
        <f>#REF!</f>
        <v>#REF!</v>
      </c>
      <c r="B86" s="708" t="s">
        <v>97</v>
      </c>
      <c r="C86" s="709">
        <v>50</v>
      </c>
      <c r="D86" s="709">
        <v>60</v>
      </c>
      <c r="E86" s="709">
        <v>60</v>
      </c>
      <c r="F86" s="709">
        <v>70</v>
      </c>
      <c r="G86" s="709">
        <v>55</v>
      </c>
      <c r="H86" s="709">
        <v>70</v>
      </c>
      <c r="I86" s="710"/>
      <c r="J86" s="711">
        <v>60.833333333333336</v>
      </c>
      <c r="K86" s="711">
        <v>70</v>
      </c>
      <c r="L86" s="711">
        <v>50</v>
      </c>
    </row>
    <row r="87" spans="1:12" hidden="1" outlineLevel="1">
      <c r="A87" s="707">
        <v>43409</v>
      </c>
      <c r="B87" s="708" t="s">
        <v>97</v>
      </c>
      <c r="C87" s="709">
        <v>50</v>
      </c>
      <c r="D87" s="709">
        <v>60</v>
      </c>
      <c r="E87" s="709">
        <v>60</v>
      </c>
      <c r="F87" s="709">
        <v>70</v>
      </c>
      <c r="G87" s="709">
        <v>55</v>
      </c>
      <c r="H87" s="709">
        <v>70</v>
      </c>
      <c r="I87" s="710"/>
      <c r="J87" s="711">
        <v>60.833333333333336</v>
      </c>
      <c r="K87" s="711">
        <v>70</v>
      </c>
      <c r="L87" s="711">
        <v>50</v>
      </c>
    </row>
    <row r="88" spans="1:12" hidden="1" outlineLevel="1">
      <c r="A88" s="707">
        <v>43407</v>
      </c>
      <c r="B88" s="708" t="s">
        <v>97</v>
      </c>
      <c r="C88" s="709">
        <v>50</v>
      </c>
      <c r="D88" s="709">
        <v>60</v>
      </c>
      <c r="E88" s="709">
        <v>60</v>
      </c>
      <c r="F88" s="709">
        <v>70</v>
      </c>
      <c r="G88" s="709">
        <v>55</v>
      </c>
      <c r="H88" s="709">
        <v>70</v>
      </c>
      <c r="I88" s="710"/>
      <c r="J88" s="711">
        <v>60.833333333333336</v>
      </c>
      <c r="K88" s="711">
        <v>70</v>
      </c>
      <c r="L88" s="711">
        <v>50</v>
      </c>
    </row>
    <row r="89" spans="1:12" hidden="1" outlineLevel="1">
      <c r="A89" s="707">
        <v>43406</v>
      </c>
      <c r="B89" s="708" t="s">
        <v>97</v>
      </c>
      <c r="C89" s="709">
        <v>50</v>
      </c>
      <c r="D89" s="709">
        <v>60</v>
      </c>
      <c r="E89" s="709">
        <v>60</v>
      </c>
      <c r="F89" s="709">
        <v>70</v>
      </c>
      <c r="G89" s="709">
        <v>55</v>
      </c>
      <c r="H89" s="709">
        <v>70</v>
      </c>
      <c r="I89" s="710"/>
      <c r="J89" s="711">
        <v>60.833333333333336</v>
      </c>
      <c r="K89" s="711">
        <v>70</v>
      </c>
      <c r="L89" s="711">
        <v>50</v>
      </c>
    </row>
    <row r="90" spans="1:12" hidden="1" outlineLevel="1">
      <c r="A90" s="707">
        <v>43405</v>
      </c>
      <c r="B90" s="708" t="s">
        <v>97</v>
      </c>
      <c r="C90" s="709">
        <v>50</v>
      </c>
      <c r="D90" s="709">
        <v>60</v>
      </c>
      <c r="E90" s="709">
        <v>60</v>
      </c>
      <c r="F90" s="709">
        <v>70</v>
      </c>
      <c r="G90" s="709">
        <v>55</v>
      </c>
      <c r="H90" s="709">
        <v>70</v>
      </c>
      <c r="I90" s="710"/>
      <c r="J90" s="711">
        <v>60.833333333333336</v>
      </c>
      <c r="K90" s="711">
        <v>70</v>
      </c>
      <c r="L90" s="711">
        <v>50</v>
      </c>
    </row>
    <row r="91" spans="1:12" hidden="1" outlineLevel="1">
      <c r="A91" s="707">
        <v>43404</v>
      </c>
      <c r="B91" s="708" t="s">
        <v>97</v>
      </c>
      <c r="C91" s="709">
        <v>53.333333333333336</v>
      </c>
      <c r="D91" s="709">
        <v>53.333333333333336</v>
      </c>
      <c r="E91" s="709">
        <v>53.333333333333336</v>
      </c>
      <c r="F91" s="709">
        <v>52.222222222222229</v>
      </c>
      <c r="G91" s="709">
        <v>48.333333333333336</v>
      </c>
      <c r="H91" s="709">
        <v>43.981481481481488</v>
      </c>
      <c r="I91" s="710"/>
      <c r="J91" s="711">
        <v>50.756172839506171</v>
      </c>
      <c r="K91" s="711">
        <v>53.333333333333336</v>
      </c>
      <c r="L91" s="711">
        <v>43.981481481481488</v>
      </c>
    </row>
    <row r="92" spans="1:12" hidden="1" outlineLevel="1">
      <c r="A92" s="707">
        <v>43403</v>
      </c>
      <c r="B92" s="708" t="s">
        <v>97</v>
      </c>
      <c r="C92" s="709">
        <v>53.333333333333336</v>
      </c>
      <c r="D92" s="709">
        <v>53.333333333333336</v>
      </c>
      <c r="E92" s="709">
        <v>53.333333333333336</v>
      </c>
      <c r="F92" s="709">
        <v>52.222222222222229</v>
      </c>
      <c r="G92" s="709">
        <v>48.333333333333336</v>
      </c>
      <c r="H92" s="709">
        <v>43.981481481481488</v>
      </c>
      <c r="I92" s="710"/>
      <c r="J92" s="711">
        <v>50.756172839506171</v>
      </c>
      <c r="K92" s="711">
        <v>53.333333333333336</v>
      </c>
      <c r="L92" s="711">
        <v>43.981481481481488</v>
      </c>
    </row>
    <row r="93" spans="1:12" hidden="1" outlineLevel="1">
      <c r="A93" s="707">
        <v>43402</v>
      </c>
      <c r="B93" s="708" t="s">
        <v>97</v>
      </c>
      <c r="C93" s="709">
        <v>53.333333333333336</v>
      </c>
      <c r="D93" s="709">
        <v>53.333333333333336</v>
      </c>
      <c r="E93" s="709">
        <v>53.333333333333336</v>
      </c>
      <c r="F93" s="709">
        <v>52.222222222222229</v>
      </c>
      <c r="G93" s="709">
        <v>48.333333333333336</v>
      </c>
      <c r="H93" s="709">
        <v>43.981481481481488</v>
      </c>
      <c r="I93" s="710"/>
      <c r="J93" s="711">
        <v>50.756172839506171</v>
      </c>
      <c r="K93" s="711">
        <v>53.333333333333336</v>
      </c>
      <c r="L93" s="711">
        <v>43.981481481481488</v>
      </c>
    </row>
    <row r="94" spans="1:12" hidden="1" outlineLevel="1">
      <c r="A94" s="707">
        <v>43400</v>
      </c>
      <c r="B94" s="708" t="s">
        <v>97</v>
      </c>
      <c r="C94" s="709">
        <v>53.333333333333336</v>
      </c>
      <c r="D94" s="709">
        <v>53.333333333333336</v>
      </c>
      <c r="E94" s="709">
        <v>53.333333333333336</v>
      </c>
      <c r="F94" s="709">
        <v>52.222222222222229</v>
      </c>
      <c r="G94" s="709">
        <v>48.333333333333336</v>
      </c>
      <c r="H94" s="709">
        <v>43.981481481481488</v>
      </c>
      <c r="I94" s="710"/>
      <c r="J94" s="711">
        <v>50.756172839506171</v>
      </c>
      <c r="K94" s="711">
        <v>53.333333333333336</v>
      </c>
      <c r="L94" s="711">
        <v>43.981481481481488</v>
      </c>
    </row>
    <row r="95" spans="1:12" hidden="1" outlineLevel="1">
      <c r="A95" s="707">
        <v>43399</v>
      </c>
      <c r="B95" s="708" t="s">
        <v>97</v>
      </c>
      <c r="C95" s="709">
        <v>53.333333333333336</v>
      </c>
      <c r="D95" s="709">
        <v>53.333333333333336</v>
      </c>
      <c r="E95" s="709">
        <v>53.333333333333336</v>
      </c>
      <c r="F95" s="709">
        <v>52.222222222222229</v>
      </c>
      <c r="G95" s="709">
        <v>48.333333333333336</v>
      </c>
      <c r="H95" s="709">
        <v>43.981481481481488</v>
      </c>
      <c r="I95" s="710"/>
      <c r="J95" s="711">
        <v>50.756172839506171</v>
      </c>
      <c r="K95" s="711">
        <v>53.333333333333336</v>
      </c>
      <c r="L95" s="711">
        <v>43.981481481481488</v>
      </c>
    </row>
    <row r="96" spans="1:12" hidden="1" outlineLevel="1">
      <c r="A96" s="707">
        <v>43398</v>
      </c>
      <c r="B96" s="708" t="s">
        <v>97</v>
      </c>
      <c r="C96" s="709">
        <v>53.333333333333336</v>
      </c>
      <c r="D96" s="709">
        <v>53.333333333333336</v>
      </c>
      <c r="E96" s="709">
        <v>53.333333333333336</v>
      </c>
      <c r="F96" s="709">
        <v>52.222222222222229</v>
      </c>
      <c r="G96" s="709">
        <v>48.333333333333336</v>
      </c>
      <c r="H96" s="709">
        <v>43.981481481481488</v>
      </c>
      <c r="I96" s="710"/>
      <c r="J96" s="711">
        <v>50.756172839506171</v>
      </c>
      <c r="K96" s="711">
        <v>53.333333333333336</v>
      </c>
      <c r="L96" s="711">
        <v>43.981481481481488</v>
      </c>
    </row>
    <row r="97" spans="1:12" collapsed="1">
      <c r="A97" s="707"/>
      <c r="B97" s="708"/>
      <c r="C97" s="709"/>
      <c r="D97" s="709"/>
      <c r="E97" s="709"/>
      <c r="F97" s="709"/>
      <c r="G97" s="709"/>
      <c r="H97" s="709"/>
      <c r="I97" s="710"/>
      <c r="J97" s="711"/>
      <c r="K97" s="711"/>
      <c r="L97" s="711"/>
    </row>
    <row r="98" spans="1:12">
      <c r="A98" s="707"/>
      <c r="B98" s="708"/>
      <c r="C98" s="709"/>
      <c r="D98" s="709"/>
      <c r="E98" s="709"/>
      <c r="F98" s="709"/>
      <c r="G98" s="709"/>
      <c r="H98" s="709"/>
      <c r="I98" s="710"/>
      <c r="J98" s="711"/>
      <c r="K98" s="711"/>
      <c r="L98" s="711"/>
    </row>
    <row r="99" spans="1:12">
      <c r="A99" s="707"/>
      <c r="B99" s="741"/>
      <c r="C99" s="709"/>
      <c r="D99" s="709"/>
      <c r="E99" s="709"/>
      <c r="F99" s="709"/>
      <c r="G99" s="709"/>
      <c r="H99" s="709"/>
      <c r="I99" s="710"/>
      <c r="J99" s="711"/>
      <c r="K99" s="711"/>
      <c r="L99" s="711"/>
    </row>
    <row r="100" spans="1:12">
      <c r="A100" s="707"/>
      <c r="B100" s="741"/>
      <c r="C100" s="709"/>
      <c r="D100" s="709"/>
      <c r="E100" s="709"/>
      <c r="F100" s="709"/>
      <c r="G100" s="709"/>
      <c r="H100" s="709"/>
      <c r="I100" s="710"/>
      <c r="J100" s="711"/>
      <c r="K100" s="711"/>
      <c r="L100" s="711"/>
    </row>
    <row r="101" spans="1:12">
      <c r="A101" s="707"/>
      <c r="B101" s="744"/>
      <c r="C101" s="746"/>
      <c r="D101" s="747"/>
      <c r="E101" s="746"/>
      <c r="F101" s="746"/>
      <c r="G101" s="747"/>
      <c r="H101" s="746"/>
      <c r="I101" s="749"/>
      <c r="J101" s="747"/>
      <c r="K101" s="747"/>
      <c r="L101" s="747"/>
    </row>
    <row r="102" spans="1:12">
      <c r="A102" s="707"/>
      <c r="B102" s="744"/>
      <c r="C102" s="746"/>
      <c r="D102" s="747"/>
      <c r="E102" s="746"/>
      <c r="F102" s="746"/>
      <c r="G102" s="747"/>
      <c r="H102" s="746"/>
      <c r="I102" s="749"/>
      <c r="J102" s="747"/>
      <c r="K102" s="747"/>
      <c r="L102" s="747"/>
    </row>
    <row r="103" spans="1:12">
      <c r="A103" s="707"/>
      <c r="B103" s="744"/>
      <c r="C103" s="746"/>
      <c r="D103" s="747"/>
      <c r="E103" s="746"/>
      <c r="F103" s="746"/>
      <c r="G103" s="747"/>
      <c r="H103" s="746"/>
      <c r="I103" s="749"/>
      <c r="J103" s="747"/>
      <c r="K103" s="747"/>
      <c r="L103" s="747"/>
    </row>
    <row r="104" spans="1:12">
      <c r="A104" s="707"/>
      <c r="B104" s="744"/>
      <c r="C104" s="746"/>
      <c r="D104" s="747"/>
      <c r="E104" s="746"/>
      <c r="F104" s="746"/>
      <c r="G104" s="747"/>
      <c r="H104" s="746"/>
      <c r="I104" s="749"/>
      <c r="J104" s="747"/>
      <c r="K104" s="747"/>
      <c r="L104" s="747"/>
    </row>
    <row r="105" spans="1:12">
      <c r="A105" s="707"/>
      <c r="B105" s="744"/>
      <c r="C105" s="746"/>
      <c r="D105" s="747"/>
      <c r="E105" s="746"/>
      <c r="F105" s="746"/>
      <c r="G105" s="747"/>
      <c r="H105" s="746"/>
      <c r="I105" s="749"/>
      <c r="J105" s="747"/>
      <c r="K105" s="747"/>
      <c r="L105" s="747"/>
    </row>
    <row r="106" spans="1:12">
      <c r="A106" s="707"/>
      <c r="B106" s="744"/>
      <c r="C106" s="747"/>
      <c r="D106" s="747"/>
      <c r="E106" s="747"/>
      <c r="F106" s="747"/>
      <c r="G106" s="747"/>
      <c r="H106" s="747"/>
      <c r="I106" s="749"/>
      <c r="J106" s="747"/>
      <c r="K106" s="747"/>
      <c r="L106" s="747"/>
    </row>
    <row r="107" spans="1:12">
      <c r="A107" s="707"/>
      <c r="B107" s="744"/>
      <c r="C107" s="747"/>
      <c r="D107" s="747"/>
      <c r="E107" s="747"/>
      <c r="F107" s="747"/>
      <c r="G107" s="747"/>
      <c r="H107" s="747"/>
      <c r="I107" s="749"/>
      <c r="J107" s="747"/>
      <c r="K107" s="747"/>
      <c r="L107" s="747"/>
    </row>
    <row r="108" spans="1:12">
      <c r="A108" s="707"/>
      <c r="B108" s="744"/>
      <c r="C108" s="747"/>
      <c r="D108" s="747"/>
      <c r="E108" s="746"/>
      <c r="F108" s="747"/>
      <c r="G108" s="747"/>
      <c r="H108" s="747"/>
      <c r="I108" s="749"/>
      <c r="J108" s="747"/>
      <c r="K108" s="747"/>
      <c r="L108" s="747"/>
    </row>
    <row r="109" spans="1:12">
      <c r="A109" s="707"/>
      <c r="B109" s="744"/>
      <c r="C109" s="747"/>
      <c r="D109" s="747"/>
      <c r="E109" s="747"/>
      <c r="F109" s="747"/>
      <c r="G109" s="747"/>
      <c r="H109" s="747"/>
      <c r="I109" s="749"/>
      <c r="J109" s="747"/>
      <c r="K109" s="747"/>
      <c r="L109" s="747"/>
    </row>
    <row r="110" spans="1:12">
      <c r="A110" s="707"/>
      <c r="B110" s="744"/>
      <c r="C110" s="747"/>
      <c r="D110" s="747"/>
      <c r="E110" s="747"/>
      <c r="F110" s="747"/>
      <c r="G110" s="747"/>
      <c r="H110" s="747"/>
      <c r="I110" s="749"/>
      <c r="J110" s="747"/>
      <c r="K110" s="747"/>
      <c r="L110" s="747"/>
    </row>
    <row r="111" spans="1:12">
      <c r="A111" s="707"/>
      <c r="B111" s="744"/>
      <c r="C111" s="747"/>
      <c r="D111" s="747"/>
      <c r="E111" s="747"/>
      <c r="F111" s="747"/>
      <c r="G111" s="747"/>
      <c r="H111" s="747"/>
      <c r="I111" s="749"/>
      <c r="J111" s="747"/>
      <c r="K111" s="747"/>
      <c r="L111" s="747"/>
    </row>
    <row r="112" spans="1:12">
      <c r="A112" s="707"/>
      <c r="B112" s="744"/>
      <c r="C112" s="747"/>
      <c r="D112" s="747"/>
      <c r="E112" s="747"/>
      <c r="F112" s="747"/>
      <c r="G112" s="747"/>
      <c r="H112" s="747"/>
      <c r="I112" s="749"/>
      <c r="J112" s="747"/>
      <c r="K112" s="747"/>
      <c r="L112" s="747"/>
    </row>
    <row r="113" spans="1:12">
      <c r="A113" s="751"/>
      <c r="B113" s="752"/>
      <c r="C113" s="711"/>
      <c r="D113" s="711"/>
      <c r="E113" s="711"/>
      <c r="F113" s="711"/>
      <c r="G113" s="711"/>
      <c r="H113" s="711"/>
      <c r="I113" s="710"/>
      <c r="J113" s="711"/>
      <c r="K113" s="711"/>
      <c r="L113" s="711"/>
    </row>
    <row r="114" spans="1:12">
      <c r="A114" s="751"/>
      <c r="B114" s="752"/>
      <c r="C114" s="711"/>
      <c r="D114" s="711"/>
      <c r="E114" s="711"/>
      <c r="F114" s="711"/>
      <c r="G114" s="711"/>
      <c r="H114" s="711"/>
      <c r="I114" s="710"/>
      <c r="J114" s="711"/>
      <c r="K114" s="711"/>
      <c r="L114" s="711"/>
    </row>
    <row r="115" spans="1:12">
      <c r="A115" s="751"/>
      <c r="B115" s="752"/>
      <c r="C115" s="711"/>
      <c r="D115" s="711"/>
      <c r="E115" s="711"/>
      <c r="F115" s="711"/>
      <c r="G115" s="711"/>
      <c r="H115" s="711"/>
      <c r="I115" s="710"/>
      <c r="J115" s="711"/>
      <c r="K115" s="711"/>
      <c r="L115" s="711"/>
    </row>
    <row r="116" spans="1:12">
      <c r="A116" s="751"/>
      <c r="B116" s="752"/>
      <c r="C116" s="711"/>
      <c r="D116" s="711"/>
      <c r="E116" s="711"/>
      <c r="F116" s="711"/>
      <c r="G116" s="711"/>
      <c r="H116" s="711"/>
      <c r="I116" s="710"/>
      <c r="J116" s="711"/>
      <c r="K116" s="711"/>
      <c r="L116" s="711"/>
    </row>
    <row r="117" spans="1:12">
      <c r="A117" s="1047"/>
      <c r="B117" s="752"/>
      <c r="C117" s="711"/>
      <c r="D117" s="711"/>
      <c r="E117" s="711"/>
      <c r="F117" s="711"/>
      <c r="G117" s="711"/>
      <c r="H117" s="711"/>
      <c r="I117" s="710"/>
      <c r="J117" s="711"/>
      <c r="K117" s="711"/>
      <c r="L117" s="711"/>
    </row>
    <row r="118" spans="1:12">
      <c r="A118" s="1048"/>
      <c r="B118" s="752"/>
      <c r="C118" s="711"/>
      <c r="D118" s="711"/>
      <c r="E118" s="711"/>
      <c r="F118" s="711"/>
      <c r="G118" s="711"/>
      <c r="H118" s="711"/>
      <c r="I118" s="710"/>
      <c r="J118" s="711"/>
      <c r="K118" s="711"/>
      <c r="L118" s="711"/>
    </row>
    <row r="119" spans="1:12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4"/>
      <c r="B288" s="754"/>
      <c r="C288" s="755"/>
      <c r="D288" s="755"/>
      <c r="E288" s="755"/>
      <c r="F288" s="755"/>
      <c r="G288" s="755"/>
      <c r="H288" s="755"/>
      <c r="I288" s="756"/>
      <c r="J288" s="755"/>
      <c r="K288" s="755"/>
      <c r="L288" s="755"/>
    </row>
    <row r="289" spans="1:12" ht="15.75" customHeight="1">
      <c r="A289" s="754"/>
      <c r="B289" s="754"/>
      <c r="C289" s="755"/>
      <c r="D289" s="755"/>
      <c r="E289" s="755"/>
      <c r="F289" s="755"/>
      <c r="G289" s="755"/>
      <c r="H289" s="755"/>
      <c r="I289" s="756"/>
      <c r="J289" s="755"/>
      <c r="K289" s="755"/>
      <c r="L289" s="755"/>
    </row>
    <row r="290" spans="1:12" ht="15.75" customHeight="1">
      <c r="A290" s="754"/>
      <c r="B290" s="754"/>
      <c r="C290" s="755"/>
      <c r="D290" s="755"/>
      <c r="E290" s="755"/>
      <c r="F290" s="755"/>
      <c r="G290" s="755"/>
      <c r="H290" s="755"/>
      <c r="I290" s="756"/>
      <c r="J290" s="755"/>
      <c r="K290" s="755"/>
      <c r="L290" s="755"/>
    </row>
    <row r="291" spans="1:12" ht="15.75" customHeight="1">
      <c r="A291" s="754"/>
      <c r="B291" s="754"/>
      <c r="C291" s="755"/>
      <c r="D291" s="755"/>
      <c r="E291" s="755"/>
      <c r="F291" s="755"/>
      <c r="G291" s="755"/>
      <c r="H291" s="755"/>
      <c r="I291" s="756"/>
      <c r="J291" s="755"/>
      <c r="K291" s="755"/>
      <c r="L291" s="755"/>
    </row>
    <row r="292" spans="1:12" ht="15.75" customHeight="1">
      <c r="A292" s="754"/>
      <c r="B292" s="754"/>
      <c r="C292" s="755"/>
      <c r="D292" s="755"/>
      <c r="E292" s="755"/>
      <c r="F292" s="755"/>
      <c r="G292" s="755"/>
      <c r="H292" s="755"/>
      <c r="I292" s="756"/>
      <c r="J292" s="755"/>
      <c r="K292" s="755"/>
      <c r="L292" s="755"/>
    </row>
    <row r="293" spans="1:12" ht="15.75" customHeight="1">
      <c r="A293" s="754"/>
      <c r="B293" s="754"/>
      <c r="C293" s="755"/>
      <c r="D293" s="755"/>
      <c r="E293" s="755"/>
      <c r="F293" s="755"/>
      <c r="G293" s="755"/>
      <c r="H293" s="755"/>
      <c r="I293" s="756"/>
      <c r="J293" s="755"/>
      <c r="K293" s="755"/>
      <c r="L293" s="755"/>
    </row>
    <row r="294" spans="1:12" ht="15.75" customHeight="1">
      <c r="A294" s="754"/>
      <c r="B294" s="754"/>
      <c r="C294" s="755"/>
      <c r="D294" s="755"/>
      <c r="E294" s="755"/>
      <c r="F294" s="755"/>
      <c r="G294" s="755"/>
      <c r="H294" s="755"/>
      <c r="I294" s="756"/>
      <c r="J294" s="755"/>
      <c r="K294" s="755"/>
      <c r="L294" s="755"/>
    </row>
    <row r="295" spans="1:12" ht="15.75" customHeight="1">
      <c r="A295" s="754"/>
      <c r="B295" s="754"/>
      <c r="C295" s="755"/>
      <c r="D295" s="755"/>
      <c r="E295" s="755"/>
      <c r="F295" s="755"/>
      <c r="G295" s="755"/>
      <c r="H295" s="755"/>
      <c r="I295" s="756"/>
      <c r="J295" s="755"/>
      <c r="K295" s="755"/>
      <c r="L295" s="755"/>
    </row>
    <row r="296" spans="1:12" ht="15.75" customHeight="1">
      <c r="A296" s="754"/>
      <c r="B296" s="754"/>
      <c r="C296" s="755"/>
      <c r="D296" s="755"/>
      <c r="E296" s="755"/>
      <c r="F296" s="755"/>
      <c r="G296" s="755"/>
      <c r="H296" s="755"/>
      <c r="I296" s="756"/>
      <c r="J296" s="755"/>
      <c r="K296" s="755"/>
      <c r="L296" s="755"/>
    </row>
    <row r="297" spans="1:12" ht="15.75" customHeight="1">
      <c r="A297" s="754"/>
      <c r="B297" s="754"/>
      <c r="C297" s="755"/>
      <c r="D297" s="755"/>
      <c r="E297" s="755"/>
      <c r="F297" s="755"/>
      <c r="G297" s="755"/>
      <c r="H297" s="755"/>
      <c r="I297" s="756"/>
      <c r="J297" s="755"/>
      <c r="K297" s="755"/>
      <c r="L297" s="755"/>
    </row>
    <row r="298" spans="1:12" ht="15.75" customHeight="1">
      <c r="A298" s="754"/>
      <c r="B298" s="754"/>
      <c r="C298" s="755"/>
      <c r="D298" s="755"/>
      <c r="E298" s="755"/>
      <c r="F298" s="755"/>
      <c r="G298" s="755"/>
      <c r="H298" s="755"/>
      <c r="I298" s="756"/>
      <c r="J298" s="755"/>
      <c r="K298" s="755"/>
      <c r="L298" s="755"/>
    </row>
    <row r="299" spans="1:12" ht="15.75" customHeight="1">
      <c r="A299" s="754"/>
      <c r="B299" s="754"/>
      <c r="C299" s="755"/>
      <c r="D299" s="755"/>
      <c r="E299" s="755"/>
      <c r="F299" s="755"/>
      <c r="G299" s="755"/>
      <c r="H299" s="755"/>
      <c r="I299" s="756"/>
      <c r="J299" s="755"/>
      <c r="K299" s="755"/>
      <c r="L299" s="755"/>
    </row>
    <row r="300" spans="1:12" ht="15.75" customHeight="1">
      <c r="A300" s="754"/>
      <c r="B300" s="754"/>
      <c r="C300" s="755"/>
      <c r="D300" s="755"/>
      <c r="E300" s="755"/>
      <c r="F300" s="755"/>
      <c r="G300" s="755"/>
      <c r="H300" s="755"/>
      <c r="I300" s="756"/>
      <c r="J300" s="755"/>
      <c r="K300" s="755"/>
      <c r="L300" s="755"/>
    </row>
    <row r="301" spans="1:12" ht="15.75" customHeight="1">
      <c r="A301" s="754"/>
      <c r="B301" s="754"/>
      <c r="C301" s="755"/>
      <c r="D301" s="755"/>
      <c r="E301" s="755"/>
      <c r="F301" s="755"/>
      <c r="G301" s="755"/>
      <c r="H301" s="755"/>
      <c r="I301" s="756"/>
      <c r="J301" s="755"/>
      <c r="K301" s="755"/>
      <c r="L301" s="755"/>
    </row>
    <row r="302" spans="1:12" ht="15.75" customHeight="1">
      <c r="A302" s="754"/>
      <c r="B302" s="754"/>
      <c r="C302" s="755"/>
      <c r="D302" s="755"/>
      <c r="E302" s="755"/>
      <c r="F302" s="755"/>
      <c r="G302" s="755"/>
      <c r="H302" s="755"/>
      <c r="I302" s="756"/>
      <c r="J302" s="755"/>
      <c r="K302" s="755"/>
      <c r="L302" s="755"/>
    </row>
    <row r="303" spans="1:12" ht="15.75" customHeight="1">
      <c r="A303" s="754"/>
      <c r="B303" s="754"/>
      <c r="C303" s="755"/>
      <c r="D303" s="755"/>
      <c r="E303" s="755"/>
      <c r="F303" s="755"/>
      <c r="G303" s="755"/>
      <c r="H303" s="755"/>
      <c r="I303" s="756"/>
      <c r="J303" s="755"/>
      <c r="K303" s="755"/>
      <c r="L303" s="755"/>
    </row>
    <row r="304" spans="1:12" ht="15.75" customHeight="1">
      <c r="A304" s="754"/>
      <c r="B304" s="754"/>
      <c r="C304" s="755"/>
      <c r="D304" s="755"/>
      <c r="E304" s="755"/>
      <c r="F304" s="755"/>
      <c r="G304" s="755"/>
      <c r="H304" s="755"/>
      <c r="I304" s="756"/>
      <c r="J304" s="755"/>
      <c r="K304" s="755"/>
      <c r="L304" s="755"/>
    </row>
    <row r="305" spans="1:12" ht="15.75" customHeight="1">
      <c r="A305" s="754"/>
      <c r="B305" s="754"/>
      <c r="C305" s="755"/>
      <c r="D305" s="755"/>
      <c r="E305" s="755"/>
      <c r="F305" s="755"/>
      <c r="G305" s="755"/>
      <c r="H305" s="755"/>
      <c r="I305" s="756"/>
      <c r="J305" s="755"/>
      <c r="K305" s="755"/>
      <c r="L305" s="755"/>
    </row>
    <row r="306" spans="1:12" ht="15.75" customHeight="1">
      <c r="A306" s="754"/>
      <c r="B306" s="754"/>
      <c r="C306" s="755"/>
      <c r="D306" s="755"/>
      <c r="E306" s="755"/>
      <c r="F306" s="755"/>
      <c r="G306" s="755"/>
      <c r="H306" s="755"/>
      <c r="I306" s="756"/>
      <c r="J306" s="755"/>
      <c r="K306" s="755"/>
      <c r="L306" s="755"/>
    </row>
    <row r="307" spans="1:12" ht="15.75" customHeight="1">
      <c r="A307" s="754"/>
      <c r="B307" s="754"/>
      <c r="C307" s="755"/>
      <c r="D307" s="755"/>
      <c r="E307" s="755"/>
      <c r="F307" s="755"/>
      <c r="G307" s="755"/>
      <c r="H307" s="755"/>
      <c r="I307" s="756"/>
      <c r="J307" s="755"/>
      <c r="K307" s="755"/>
      <c r="L307" s="755"/>
    </row>
    <row r="308" spans="1:12" ht="15.75" customHeight="1">
      <c r="A308" s="754"/>
      <c r="B308" s="754"/>
      <c r="C308" s="755"/>
      <c r="D308" s="755"/>
      <c r="E308" s="755"/>
      <c r="F308" s="755"/>
      <c r="G308" s="755"/>
      <c r="H308" s="755"/>
      <c r="I308" s="756"/>
      <c r="J308" s="755"/>
      <c r="K308" s="755"/>
      <c r="L308" s="755"/>
    </row>
    <row r="309" spans="1:12" ht="15.75" customHeight="1">
      <c r="A309" s="754"/>
      <c r="B309" s="754"/>
      <c r="C309" s="755"/>
      <c r="D309" s="755"/>
      <c r="E309" s="755"/>
      <c r="F309" s="755"/>
      <c r="G309" s="755"/>
      <c r="H309" s="755"/>
      <c r="I309" s="756"/>
      <c r="J309" s="755"/>
      <c r="K309" s="755"/>
      <c r="L309" s="755"/>
    </row>
    <row r="310" spans="1:12" ht="15.75" customHeight="1">
      <c r="A310" s="754"/>
      <c r="B310" s="754"/>
      <c r="C310" s="755"/>
      <c r="D310" s="755"/>
      <c r="E310" s="755"/>
      <c r="F310" s="755"/>
      <c r="G310" s="755"/>
      <c r="H310" s="755"/>
      <c r="I310" s="756"/>
      <c r="J310" s="755"/>
      <c r="K310" s="755"/>
      <c r="L310" s="755"/>
    </row>
    <row r="311" spans="1:12" ht="15.75" customHeight="1">
      <c r="A311" s="754"/>
      <c r="B311" s="754"/>
      <c r="C311" s="755"/>
      <c r="D311" s="755"/>
      <c r="E311" s="755"/>
      <c r="F311" s="755"/>
      <c r="G311" s="755"/>
      <c r="H311" s="755"/>
      <c r="I311" s="756"/>
      <c r="J311" s="755"/>
      <c r="K311" s="755"/>
      <c r="L311" s="755"/>
    </row>
    <row r="312" spans="1:12" ht="15.75" customHeight="1">
      <c r="A312" s="754"/>
      <c r="B312" s="754"/>
      <c r="C312" s="755"/>
      <c r="D312" s="755"/>
      <c r="E312" s="755"/>
      <c r="F312" s="755"/>
      <c r="G312" s="755"/>
      <c r="H312" s="755"/>
      <c r="I312" s="756"/>
      <c r="J312" s="755"/>
      <c r="K312" s="755"/>
      <c r="L312" s="755"/>
    </row>
    <row r="313" spans="1:12" ht="15.75" customHeight="1">
      <c r="A313" s="754"/>
      <c r="B313" s="754"/>
      <c r="C313" s="755"/>
      <c r="D313" s="755"/>
      <c r="E313" s="755"/>
      <c r="F313" s="755"/>
      <c r="G313" s="755"/>
      <c r="H313" s="755"/>
      <c r="I313" s="756"/>
      <c r="J313" s="755"/>
      <c r="K313" s="755"/>
      <c r="L313" s="755"/>
    </row>
    <row r="314" spans="1:12" ht="15.75" customHeight="1">
      <c r="A314" s="754"/>
      <c r="B314" s="754"/>
      <c r="C314" s="755"/>
      <c r="D314" s="755"/>
      <c r="E314" s="755"/>
      <c r="F314" s="755"/>
      <c r="G314" s="755"/>
      <c r="H314" s="755"/>
      <c r="I314" s="756"/>
      <c r="J314" s="755"/>
      <c r="K314" s="755"/>
      <c r="L314" s="755"/>
    </row>
    <row r="315" spans="1:12" ht="15.75" customHeight="1">
      <c r="A315" s="754"/>
      <c r="B315" s="754"/>
      <c r="C315" s="755"/>
      <c r="D315" s="755"/>
      <c r="E315" s="755"/>
      <c r="F315" s="755"/>
      <c r="G315" s="755"/>
      <c r="H315" s="755"/>
      <c r="I315" s="756"/>
      <c r="J315" s="755"/>
      <c r="K315" s="755"/>
      <c r="L315" s="755"/>
    </row>
    <row r="316" spans="1:12" ht="15.75" customHeight="1">
      <c r="A316" s="754"/>
      <c r="B316" s="754"/>
      <c r="C316" s="755"/>
      <c r="D316" s="755"/>
      <c r="E316" s="755"/>
      <c r="F316" s="755"/>
      <c r="G316" s="755"/>
      <c r="H316" s="755"/>
      <c r="I316" s="756"/>
      <c r="J316" s="755"/>
      <c r="K316" s="755"/>
      <c r="L316" s="755"/>
    </row>
    <row r="317" spans="1:12" ht="15.75" customHeight="1">
      <c r="A317" s="754"/>
      <c r="B317" s="754"/>
      <c r="C317" s="755"/>
      <c r="D317" s="755"/>
      <c r="E317" s="755"/>
      <c r="F317" s="755"/>
      <c r="G317" s="755"/>
      <c r="H317" s="755"/>
      <c r="I317" s="756"/>
      <c r="J317" s="755"/>
      <c r="K317" s="755"/>
      <c r="L317" s="755"/>
    </row>
    <row r="318" spans="1:12" ht="15.75" customHeight="1">
      <c r="A318" s="754"/>
      <c r="B318" s="754"/>
      <c r="C318" s="755"/>
      <c r="D318" s="755"/>
      <c r="E318" s="755"/>
      <c r="F318" s="755"/>
      <c r="G318" s="755"/>
      <c r="H318" s="755"/>
      <c r="I318" s="756"/>
      <c r="J318" s="755"/>
      <c r="K318" s="755"/>
      <c r="L318" s="755"/>
    </row>
    <row r="319" spans="1:12" ht="15.75" customHeight="1">
      <c r="A319" s="754"/>
      <c r="B319" s="754"/>
      <c r="C319" s="755"/>
      <c r="D319" s="755"/>
      <c r="E319" s="755"/>
      <c r="F319" s="755"/>
      <c r="G319" s="755"/>
      <c r="H319" s="755"/>
      <c r="I319" s="756"/>
      <c r="J319" s="755"/>
      <c r="K319" s="755"/>
      <c r="L319" s="755"/>
    </row>
    <row r="320" spans="1:12" ht="15.75" customHeight="1">
      <c r="A320" s="754"/>
      <c r="B320" s="754"/>
      <c r="C320" s="755"/>
      <c r="D320" s="755"/>
      <c r="E320" s="755"/>
      <c r="F320" s="755"/>
      <c r="G320" s="755"/>
      <c r="H320" s="755"/>
      <c r="I320" s="756"/>
      <c r="J320" s="755"/>
      <c r="K320" s="755"/>
      <c r="L320" s="755"/>
    </row>
    <row r="321" spans="1:12" ht="15.75" customHeight="1">
      <c r="A321" s="754"/>
      <c r="B321" s="754"/>
      <c r="C321" s="755"/>
      <c r="D321" s="755"/>
      <c r="E321" s="755"/>
      <c r="F321" s="755"/>
      <c r="G321" s="755"/>
      <c r="H321" s="755"/>
      <c r="I321" s="756"/>
      <c r="J321" s="755"/>
      <c r="K321" s="755"/>
      <c r="L321" s="755"/>
    </row>
    <row r="322" spans="1:12" ht="15.75" customHeight="1">
      <c r="A322" s="754"/>
      <c r="B322" s="754"/>
      <c r="C322" s="755"/>
      <c r="D322" s="755"/>
      <c r="E322" s="755"/>
      <c r="F322" s="755"/>
      <c r="G322" s="755"/>
      <c r="H322" s="755"/>
      <c r="I322" s="756"/>
      <c r="J322" s="755"/>
      <c r="K322" s="755"/>
      <c r="L322" s="755"/>
    </row>
    <row r="323" spans="1:12" ht="15.75" customHeight="1">
      <c r="A323" s="754"/>
      <c r="B323" s="754"/>
      <c r="C323" s="755"/>
      <c r="D323" s="755"/>
      <c r="E323" s="755"/>
      <c r="F323" s="755"/>
      <c r="G323" s="755"/>
      <c r="H323" s="755"/>
      <c r="I323" s="756"/>
      <c r="J323" s="755"/>
      <c r="K323" s="755"/>
      <c r="L323" s="755"/>
    </row>
    <row r="324" spans="1:12" ht="15.75" customHeight="1">
      <c r="A324" s="754"/>
      <c r="B324" s="754"/>
      <c r="C324" s="755"/>
      <c r="D324" s="755"/>
      <c r="E324" s="755"/>
      <c r="F324" s="755"/>
      <c r="G324" s="755"/>
      <c r="H324" s="755"/>
      <c r="I324" s="756"/>
      <c r="J324" s="755"/>
      <c r="K324" s="755"/>
      <c r="L324" s="755"/>
    </row>
    <row r="325" spans="1:12" ht="15.75" customHeight="1">
      <c r="A325" s="754"/>
      <c r="B325" s="754"/>
      <c r="C325" s="755"/>
      <c r="D325" s="755"/>
      <c r="E325" s="755"/>
      <c r="F325" s="755"/>
      <c r="G325" s="755"/>
      <c r="H325" s="755"/>
      <c r="I325" s="756"/>
      <c r="J325" s="755"/>
      <c r="K325" s="755"/>
      <c r="L325" s="755"/>
    </row>
    <row r="326" spans="1:12" ht="15.75" customHeight="1">
      <c r="A326" s="754"/>
      <c r="B326" s="754"/>
      <c r="C326" s="755"/>
      <c r="D326" s="755"/>
      <c r="E326" s="755"/>
      <c r="F326" s="755"/>
      <c r="G326" s="755"/>
      <c r="H326" s="755"/>
      <c r="I326" s="756"/>
      <c r="J326" s="755"/>
      <c r="K326" s="755"/>
      <c r="L326" s="755"/>
    </row>
    <row r="327" spans="1:12" ht="15.75" customHeight="1">
      <c r="A327" s="754"/>
      <c r="B327" s="754"/>
      <c r="C327" s="755"/>
      <c r="D327" s="755"/>
      <c r="E327" s="755"/>
      <c r="F327" s="755"/>
      <c r="G327" s="755"/>
      <c r="H327" s="755"/>
      <c r="I327" s="756"/>
      <c r="J327" s="755"/>
      <c r="K327" s="755"/>
      <c r="L327" s="755"/>
    </row>
    <row r="328" spans="1:12" ht="15.75" customHeight="1">
      <c r="A328" s="754"/>
      <c r="B328" s="754"/>
      <c r="C328" s="755"/>
      <c r="D328" s="755"/>
      <c r="E328" s="755"/>
      <c r="F328" s="755"/>
      <c r="G328" s="755"/>
      <c r="H328" s="755"/>
      <c r="I328" s="756"/>
      <c r="J328" s="755"/>
      <c r="K328" s="755"/>
      <c r="L328" s="755"/>
    </row>
    <row r="329" spans="1:12" ht="15.75" customHeight="1">
      <c r="A329" s="754"/>
      <c r="B329" s="754"/>
      <c r="C329" s="755"/>
      <c r="D329" s="755"/>
      <c r="E329" s="755"/>
      <c r="F329" s="755"/>
      <c r="G329" s="755"/>
      <c r="H329" s="755"/>
      <c r="I329" s="756"/>
      <c r="J329" s="755"/>
      <c r="K329" s="755"/>
      <c r="L329" s="755"/>
    </row>
    <row r="330" spans="1:12" ht="15.75" customHeight="1">
      <c r="A330" s="754"/>
      <c r="B330" s="754"/>
      <c r="C330" s="755"/>
      <c r="D330" s="755"/>
      <c r="E330" s="755"/>
      <c r="F330" s="755"/>
      <c r="G330" s="755"/>
      <c r="H330" s="755"/>
      <c r="I330" s="756"/>
      <c r="J330" s="755"/>
      <c r="K330" s="755"/>
      <c r="L330" s="755"/>
    </row>
    <row r="331" spans="1:12" ht="15.75" customHeight="1">
      <c r="A331" s="754"/>
      <c r="B331" s="754"/>
      <c r="C331" s="755"/>
      <c r="D331" s="755"/>
      <c r="E331" s="755"/>
      <c r="F331" s="755"/>
      <c r="G331" s="755"/>
      <c r="H331" s="755"/>
      <c r="I331" s="756"/>
      <c r="J331" s="755"/>
      <c r="K331" s="755"/>
      <c r="L331" s="755"/>
    </row>
    <row r="332" spans="1:12" ht="15.75" customHeight="1">
      <c r="A332" s="754"/>
      <c r="B332" s="754"/>
      <c r="C332" s="755"/>
      <c r="D332" s="755"/>
      <c r="E332" s="755"/>
      <c r="F332" s="755"/>
      <c r="G332" s="755"/>
      <c r="H332" s="755"/>
      <c r="I332" s="756"/>
      <c r="J332" s="755"/>
      <c r="K332" s="755"/>
      <c r="L332" s="755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758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758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758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758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758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758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758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758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758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758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758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758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758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758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758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758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758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758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758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758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758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758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758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758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758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758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758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758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758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758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758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758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758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758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  <row r="1102" spans="1:12" ht="15.75" customHeight="1">
      <c r="A1102" s="758"/>
      <c r="B1102" s="758"/>
      <c r="C1102" s="758"/>
      <c r="D1102" s="758"/>
      <c r="E1102" s="758"/>
      <c r="F1102" s="758"/>
      <c r="G1102" s="758"/>
      <c r="H1102" s="758"/>
      <c r="I1102" s="758"/>
      <c r="J1102" s="758"/>
      <c r="K1102" s="758"/>
      <c r="L1102" s="758"/>
    </row>
    <row r="1103" spans="1:12" ht="15.75" customHeight="1">
      <c r="A1103" s="758"/>
      <c r="B1103" s="758"/>
      <c r="C1103" s="758"/>
      <c r="D1103" s="758"/>
      <c r="E1103" s="758"/>
      <c r="F1103" s="758"/>
      <c r="G1103" s="758"/>
      <c r="H1103" s="758"/>
      <c r="I1103" s="758"/>
      <c r="J1103" s="758"/>
      <c r="K1103" s="758"/>
      <c r="L1103" s="758"/>
    </row>
    <row r="1104" spans="1:12" ht="15.75" customHeight="1">
      <c r="A1104" s="758"/>
      <c r="B1104" s="758"/>
      <c r="C1104" s="758"/>
      <c r="D1104" s="758"/>
      <c r="E1104" s="758"/>
      <c r="F1104" s="758"/>
      <c r="G1104" s="758"/>
      <c r="H1104" s="758"/>
      <c r="I1104" s="758"/>
      <c r="J1104" s="758"/>
      <c r="K1104" s="758"/>
      <c r="L1104" s="758"/>
    </row>
    <row r="1105" spans="1:12" ht="15.75" customHeight="1">
      <c r="A1105" s="758"/>
      <c r="B1105" s="758"/>
      <c r="C1105" s="758"/>
      <c r="D1105" s="758"/>
      <c r="E1105" s="758"/>
      <c r="F1105" s="758"/>
      <c r="G1105" s="758"/>
      <c r="H1105" s="758"/>
      <c r="I1105" s="758"/>
      <c r="J1105" s="758"/>
      <c r="K1105" s="758"/>
      <c r="L1105" s="758"/>
    </row>
    <row r="1106" spans="1:12" ht="15.75" customHeight="1">
      <c r="A1106" s="758"/>
      <c r="B1106" s="758"/>
      <c r="C1106" s="758"/>
      <c r="D1106" s="758"/>
      <c r="E1106" s="758"/>
      <c r="F1106" s="758"/>
      <c r="G1106" s="758"/>
      <c r="H1106" s="758"/>
      <c r="I1106" s="758"/>
      <c r="J1106" s="758"/>
      <c r="K1106" s="758"/>
      <c r="L1106" s="758"/>
    </row>
    <row r="1107" spans="1:12" ht="15.75" customHeight="1">
      <c r="A1107" s="758"/>
      <c r="B1107" s="758"/>
      <c r="C1107" s="758"/>
      <c r="D1107" s="758"/>
      <c r="E1107" s="758"/>
      <c r="F1107" s="758"/>
      <c r="G1107" s="758"/>
      <c r="H1107" s="758"/>
      <c r="I1107" s="758"/>
      <c r="J1107" s="758"/>
      <c r="K1107" s="758"/>
      <c r="L1107" s="758"/>
    </row>
    <row r="1108" spans="1:12" ht="15.75" customHeight="1">
      <c r="A1108" s="758"/>
      <c r="B1108" s="758"/>
      <c r="C1108" s="758"/>
      <c r="D1108" s="758"/>
      <c r="E1108" s="758"/>
      <c r="F1108" s="758"/>
      <c r="G1108" s="758"/>
      <c r="H1108" s="758"/>
      <c r="I1108" s="758"/>
      <c r="J1108" s="758"/>
      <c r="K1108" s="758"/>
      <c r="L1108" s="758"/>
    </row>
    <row r="1109" spans="1:12" ht="15.75" customHeight="1">
      <c r="A1109" s="758"/>
      <c r="B1109" s="758"/>
      <c r="C1109" s="758"/>
      <c r="D1109" s="758"/>
      <c r="E1109" s="758"/>
      <c r="F1109" s="758"/>
      <c r="G1109" s="758"/>
      <c r="H1109" s="758"/>
      <c r="I1109" s="758"/>
      <c r="J1109" s="758"/>
      <c r="K1109" s="758"/>
      <c r="L1109" s="758"/>
    </row>
    <row r="1110" spans="1:12" ht="15.75" customHeight="1">
      <c r="A1110" s="758"/>
      <c r="B1110" s="758"/>
      <c r="C1110" s="758"/>
      <c r="D1110" s="758"/>
      <c r="E1110" s="758"/>
      <c r="F1110" s="758"/>
      <c r="G1110" s="758"/>
      <c r="H1110" s="758"/>
      <c r="I1110" s="758"/>
      <c r="J1110" s="758"/>
      <c r="K1110" s="758"/>
      <c r="L1110" s="758"/>
    </row>
    <row r="1111" spans="1:12" ht="15.75" customHeight="1">
      <c r="A1111" s="758"/>
      <c r="B1111" s="758"/>
      <c r="C1111" s="758"/>
      <c r="D1111" s="758"/>
      <c r="E1111" s="758"/>
      <c r="F1111" s="758"/>
      <c r="G1111" s="758"/>
      <c r="H1111" s="758"/>
      <c r="I1111" s="758"/>
      <c r="J1111" s="758"/>
      <c r="K1111" s="758"/>
      <c r="L1111" s="758"/>
    </row>
    <row r="1112" spans="1:12" ht="15.75" customHeight="1">
      <c r="A1112" s="758"/>
      <c r="B1112" s="758"/>
      <c r="C1112" s="758"/>
      <c r="D1112" s="758"/>
      <c r="E1112" s="758"/>
      <c r="F1112" s="758"/>
      <c r="G1112" s="758"/>
      <c r="H1112" s="758"/>
      <c r="I1112" s="758"/>
      <c r="J1112" s="758"/>
      <c r="K1112" s="758"/>
      <c r="L1112" s="758"/>
    </row>
  </sheetData>
  <mergeCells count="1">
    <mergeCell ref="A117:A118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067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11.7109375" customWidth="1"/>
    <col min="4" max="4" width="10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'Today''s Prices'!G1</f>
        <v>43661</v>
      </c>
      <c r="B3" s="708" t="s">
        <v>97</v>
      </c>
      <c r="C3" s="709">
        <f>Computations!AT4</f>
        <v>0</v>
      </c>
      <c r="D3" s="709">
        <f>Computations!AT13</f>
        <v>0</v>
      </c>
      <c r="E3" s="709">
        <f>Computations!AT22</f>
        <v>0</v>
      </c>
      <c r="F3" s="709">
        <f>Computations!AT31</f>
        <v>0</v>
      </c>
      <c r="G3" s="709">
        <f>Computations!AT40</f>
        <v>0</v>
      </c>
      <c r="H3" s="709">
        <f>Computations!AT49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MIN(C3,D3,E3,F3,G3,H3)</f>
        <v>0</v>
      </c>
    </row>
    <row r="4" spans="1:12" hidden="1" outlineLevel="1">
      <c r="A4" s="707">
        <v>43453</v>
      </c>
      <c r="B4" s="708" t="s">
        <v>97</v>
      </c>
      <c r="C4" s="709">
        <v>118.33333333333333</v>
      </c>
      <c r="D4" s="709">
        <v>106.66666666666667</v>
      </c>
      <c r="E4" s="709">
        <v>108.33333333333333</v>
      </c>
      <c r="F4" s="709">
        <v>118.33333333333333</v>
      </c>
      <c r="G4" s="709">
        <v>113.33333333333333</v>
      </c>
      <c r="H4" s="709">
        <v>115</v>
      </c>
      <c r="I4" s="710"/>
      <c r="J4" s="711">
        <v>113.33333333333333</v>
      </c>
      <c r="K4" s="711">
        <v>118.33333333333333</v>
      </c>
      <c r="L4" s="711">
        <v>106.66666666666667</v>
      </c>
    </row>
    <row r="5" spans="1:12" hidden="1" outlineLevel="1">
      <c r="A5" s="707">
        <v>43452</v>
      </c>
      <c r="B5" s="708" t="s">
        <v>97</v>
      </c>
      <c r="C5" s="709">
        <v>118.33333333333333</v>
      </c>
      <c r="D5" s="709">
        <v>106.66666666666667</v>
      </c>
      <c r="E5" s="709">
        <v>108.33333333333333</v>
      </c>
      <c r="F5" s="709">
        <v>118.33333333333333</v>
      </c>
      <c r="G5" s="709">
        <v>113.33333333333333</v>
      </c>
      <c r="H5" s="709">
        <v>115</v>
      </c>
      <c r="I5" s="710"/>
      <c r="J5" s="711">
        <v>113.33333333333333</v>
      </c>
      <c r="K5" s="711">
        <v>118.33333333333333</v>
      </c>
      <c r="L5" s="711">
        <v>106.66666666666667</v>
      </c>
    </row>
    <row r="6" spans="1:12" hidden="1" outlineLevel="1">
      <c r="A6" s="707">
        <v>43451</v>
      </c>
      <c r="B6" s="708" t="s">
        <v>97</v>
      </c>
      <c r="C6" s="709">
        <v>118.33333333333333</v>
      </c>
      <c r="D6" s="709">
        <v>106.66666666666667</v>
      </c>
      <c r="E6" s="709">
        <v>108.33333333333333</v>
      </c>
      <c r="F6" s="709">
        <v>118.33333333333333</v>
      </c>
      <c r="G6" s="709">
        <v>113.33333333333333</v>
      </c>
      <c r="H6" s="709">
        <v>115</v>
      </c>
      <c r="I6" s="710"/>
      <c r="J6" s="711">
        <v>113.33333333333333</v>
      </c>
      <c r="K6" s="711">
        <v>118.33333333333333</v>
      </c>
      <c r="L6" s="711">
        <v>106.66666666666667</v>
      </c>
    </row>
    <row r="7" spans="1:12" hidden="1" outlineLevel="1">
      <c r="A7" s="707">
        <v>43449</v>
      </c>
      <c r="B7" s="708" t="s">
        <v>97</v>
      </c>
      <c r="C7" s="709">
        <v>118.33333333333333</v>
      </c>
      <c r="D7" s="709">
        <v>106.66666666666667</v>
      </c>
      <c r="E7" s="709">
        <v>108.33333333333333</v>
      </c>
      <c r="F7" s="709">
        <v>118.33333333333333</v>
      </c>
      <c r="G7" s="709">
        <v>113.33333333333333</v>
      </c>
      <c r="H7" s="709">
        <v>115</v>
      </c>
      <c r="I7" s="710"/>
      <c r="J7" s="711">
        <v>113.33333333333333</v>
      </c>
      <c r="K7" s="711">
        <v>118.33333333333333</v>
      </c>
      <c r="L7" s="711">
        <v>106.66666666666667</v>
      </c>
    </row>
    <row r="8" spans="1:12" hidden="1" outlineLevel="1">
      <c r="A8" s="707">
        <v>43448</v>
      </c>
      <c r="B8" s="708" t="s">
        <v>97</v>
      </c>
      <c r="C8" s="709">
        <v>118.33333333333333</v>
      </c>
      <c r="D8" s="709">
        <v>106.66666666666667</v>
      </c>
      <c r="E8" s="709">
        <v>108.33333333333333</v>
      </c>
      <c r="F8" s="709">
        <v>118.33333333333333</v>
      </c>
      <c r="G8" s="709">
        <v>113.33333333333333</v>
      </c>
      <c r="H8" s="709">
        <v>115</v>
      </c>
      <c r="I8" s="710"/>
      <c r="J8" s="711">
        <v>113.33333333333333</v>
      </c>
      <c r="K8" s="711">
        <v>118.33333333333333</v>
      </c>
      <c r="L8" s="711">
        <v>106.66666666666667</v>
      </c>
    </row>
    <row r="9" spans="1:12" hidden="1" outlineLevel="1">
      <c r="A9" s="707">
        <v>43447</v>
      </c>
      <c r="B9" s="708" t="s">
        <v>97</v>
      </c>
      <c r="C9" s="709">
        <v>118.33333333333333</v>
      </c>
      <c r="D9" s="709">
        <v>106.66666666666667</v>
      </c>
      <c r="E9" s="709">
        <v>108.33333333333333</v>
      </c>
      <c r="F9" s="709">
        <v>118.33333333333333</v>
      </c>
      <c r="G9" s="709">
        <v>113.33333333333333</v>
      </c>
      <c r="H9" s="709">
        <v>115</v>
      </c>
      <c r="I9" s="710"/>
      <c r="J9" s="711">
        <v>113.33333333333333</v>
      </c>
      <c r="K9" s="711">
        <v>118.33333333333333</v>
      </c>
      <c r="L9" s="711">
        <v>106.66666666666667</v>
      </c>
    </row>
    <row r="10" spans="1:12" hidden="1" outlineLevel="1">
      <c r="A10" s="707">
        <v>43446</v>
      </c>
      <c r="B10" s="708" t="s">
        <v>97</v>
      </c>
      <c r="C10" s="709">
        <v>118.33333333333333</v>
      </c>
      <c r="D10" s="709">
        <v>106.66666666666667</v>
      </c>
      <c r="E10" s="709">
        <v>108.33333333333333</v>
      </c>
      <c r="F10" s="709">
        <v>118.33333333333333</v>
      </c>
      <c r="G10" s="709">
        <v>113.33333333333333</v>
      </c>
      <c r="H10" s="709">
        <v>115</v>
      </c>
      <c r="I10" s="710"/>
      <c r="J10" s="711">
        <v>113.33333333333333</v>
      </c>
      <c r="K10" s="711">
        <v>118.33333333333333</v>
      </c>
      <c r="L10" s="711">
        <v>106.66666666666667</v>
      </c>
    </row>
    <row r="11" spans="1:12" hidden="1" outlineLevel="1">
      <c r="A11" s="707">
        <v>43445</v>
      </c>
      <c r="B11" s="708" t="s">
        <v>97</v>
      </c>
      <c r="C11" s="709">
        <v>118.33333333333333</v>
      </c>
      <c r="D11" s="709">
        <v>106.66666666666667</v>
      </c>
      <c r="E11" s="709">
        <v>108.33333333333333</v>
      </c>
      <c r="F11" s="709">
        <v>118.33333333333333</v>
      </c>
      <c r="G11" s="709">
        <v>113.33333333333333</v>
      </c>
      <c r="H11" s="709">
        <v>115</v>
      </c>
      <c r="I11" s="710"/>
      <c r="J11" s="711">
        <v>113.33333333333333</v>
      </c>
      <c r="K11" s="711">
        <v>118.33333333333333</v>
      </c>
      <c r="L11" s="711">
        <v>106.66666666666667</v>
      </c>
    </row>
    <row r="12" spans="1:12" hidden="1" outlineLevel="1">
      <c r="A12" s="707">
        <v>43444</v>
      </c>
      <c r="B12" s="708" t="s">
        <v>97</v>
      </c>
      <c r="C12" s="709">
        <v>118.33333333333333</v>
      </c>
      <c r="D12" s="709">
        <v>106.66666666666667</v>
      </c>
      <c r="E12" s="709">
        <v>108.33333333333333</v>
      </c>
      <c r="F12" s="709">
        <v>118.33333333333333</v>
      </c>
      <c r="G12" s="709">
        <v>113.33333333333333</v>
      </c>
      <c r="H12" s="709">
        <v>115</v>
      </c>
      <c r="I12" s="710"/>
      <c r="J12" s="711">
        <v>113.33333333333333</v>
      </c>
      <c r="K12" s="711">
        <v>118.33333333333333</v>
      </c>
      <c r="L12" s="711">
        <v>106.66666666666667</v>
      </c>
    </row>
    <row r="13" spans="1:12" hidden="1" outlineLevel="1">
      <c r="A13" s="707">
        <v>43442</v>
      </c>
      <c r="B13" s="708" t="s">
        <v>97</v>
      </c>
      <c r="C13" s="709">
        <v>118.33333333333333</v>
      </c>
      <c r="D13" s="709">
        <v>106.66666666666667</v>
      </c>
      <c r="E13" s="709">
        <v>111.66666666666667</v>
      </c>
      <c r="F13" s="709">
        <v>118.33333333333333</v>
      </c>
      <c r="G13" s="709">
        <v>113.33333333333333</v>
      </c>
      <c r="H13" s="709">
        <v>115</v>
      </c>
      <c r="I13" s="710"/>
      <c r="J13" s="711">
        <v>113.8888888888889</v>
      </c>
      <c r="K13" s="711">
        <v>118.33333333333333</v>
      </c>
      <c r="L13" s="711">
        <v>106.66666666666667</v>
      </c>
    </row>
    <row r="14" spans="1:12" hidden="1" outlineLevel="1">
      <c r="A14" s="707">
        <v>43441</v>
      </c>
      <c r="B14" s="708" t="s">
        <v>97</v>
      </c>
      <c r="C14" s="709">
        <v>118.33333333333333</v>
      </c>
      <c r="D14" s="709">
        <v>106.66666666666667</v>
      </c>
      <c r="E14" s="709">
        <v>111.66666666666667</v>
      </c>
      <c r="F14" s="709">
        <v>118.33333333333333</v>
      </c>
      <c r="G14" s="709">
        <v>113.33333333333333</v>
      </c>
      <c r="H14" s="709">
        <v>115</v>
      </c>
      <c r="I14" s="710"/>
      <c r="J14" s="711">
        <v>113.8888888888889</v>
      </c>
      <c r="K14" s="711">
        <v>118.33333333333333</v>
      </c>
      <c r="L14" s="711">
        <v>106.66666666666667</v>
      </c>
    </row>
    <row r="15" spans="1:12" hidden="1" outlineLevel="1">
      <c r="A15" s="707">
        <v>43440</v>
      </c>
      <c r="B15" s="708" t="s">
        <v>97</v>
      </c>
      <c r="C15" s="709">
        <v>118.33333333333333</v>
      </c>
      <c r="D15" s="709">
        <v>106.66666666666667</v>
      </c>
      <c r="E15" s="709">
        <v>111.66666666666667</v>
      </c>
      <c r="F15" s="709">
        <v>118.33333333333333</v>
      </c>
      <c r="G15" s="709">
        <v>120</v>
      </c>
      <c r="H15" s="709">
        <v>118.33333333333333</v>
      </c>
      <c r="I15" s="710"/>
      <c r="J15" s="711">
        <v>115.55555555555556</v>
      </c>
      <c r="K15" s="711">
        <v>120</v>
      </c>
      <c r="L15" s="711">
        <v>106.66666666666667</v>
      </c>
    </row>
    <row r="16" spans="1:12" hidden="1" outlineLevel="1">
      <c r="A16" s="707">
        <v>43439</v>
      </c>
      <c r="B16" s="708" t="s">
        <v>97</v>
      </c>
      <c r="C16" s="709">
        <v>118.33333333333333</v>
      </c>
      <c r="D16" s="709">
        <v>106.66666666666667</v>
      </c>
      <c r="E16" s="709">
        <v>111.66666666666667</v>
      </c>
      <c r="F16" s="709">
        <v>118.33333333333333</v>
      </c>
      <c r="G16" s="709">
        <v>120</v>
      </c>
      <c r="H16" s="709">
        <v>118.33333333333333</v>
      </c>
      <c r="I16" s="710"/>
      <c r="J16" s="711">
        <v>115.55555555555556</v>
      </c>
      <c r="K16" s="711">
        <v>120</v>
      </c>
      <c r="L16" s="711">
        <v>106.66666666666667</v>
      </c>
    </row>
    <row r="17" spans="1:12" hidden="1" outlineLevel="1">
      <c r="A17" s="707">
        <v>43438</v>
      </c>
      <c r="B17" s="708" t="s">
        <v>97</v>
      </c>
      <c r="C17" s="709">
        <v>118.33333333333333</v>
      </c>
      <c r="D17" s="709">
        <v>106.66666666666667</v>
      </c>
      <c r="E17" s="709">
        <v>111.66666666666667</v>
      </c>
      <c r="F17" s="709">
        <v>118.33333333333333</v>
      </c>
      <c r="G17" s="709">
        <v>120</v>
      </c>
      <c r="H17" s="709">
        <v>118.33333333333333</v>
      </c>
      <c r="I17" s="710"/>
      <c r="J17" s="711">
        <v>115.55555555555556</v>
      </c>
      <c r="K17" s="711">
        <v>120</v>
      </c>
      <c r="L17" s="711">
        <v>106.66666666666667</v>
      </c>
    </row>
    <row r="18" spans="1:12" hidden="1" outlineLevel="1">
      <c r="A18" s="707">
        <v>43437</v>
      </c>
      <c r="B18" s="708" t="s">
        <v>97</v>
      </c>
      <c r="C18" s="709">
        <v>118.33333333333333</v>
      </c>
      <c r="D18" s="709">
        <v>106.66666666666667</v>
      </c>
      <c r="E18" s="709">
        <v>111.66666666666667</v>
      </c>
      <c r="F18" s="709">
        <v>118.33333333333333</v>
      </c>
      <c r="G18" s="709">
        <v>120</v>
      </c>
      <c r="H18" s="709">
        <v>118.33333333333333</v>
      </c>
      <c r="I18" s="710"/>
      <c r="J18" s="711">
        <v>115.55555555555556</v>
      </c>
      <c r="K18" s="711">
        <v>120</v>
      </c>
      <c r="L18" s="711">
        <v>106.66666666666667</v>
      </c>
    </row>
    <row r="19" spans="1:12" hidden="1" outlineLevel="1">
      <c r="A19" s="734">
        <v>43435</v>
      </c>
      <c r="B19" s="723" t="s">
        <v>97</v>
      </c>
      <c r="C19" s="711">
        <v>118.33333333333333</v>
      </c>
      <c r="D19" s="711">
        <v>106.66666666666667</v>
      </c>
      <c r="E19" s="711">
        <v>111.66666666666667</v>
      </c>
      <c r="F19" s="711">
        <v>118.33333333333333</v>
      </c>
      <c r="G19" s="711">
        <v>120</v>
      </c>
      <c r="H19" s="711">
        <v>118.33333333333333</v>
      </c>
      <c r="I19" s="710"/>
      <c r="J19" s="711">
        <v>115.55555555555556</v>
      </c>
      <c r="K19" s="711">
        <v>120</v>
      </c>
      <c r="L19" s="711">
        <v>106.66666666666667</v>
      </c>
    </row>
    <row r="20" spans="1:12" hidden="1" outlineLevel="1">
      <c r="A20" s="707">
        <v>43434</v>
      </c>
      <c r="B20" s="723" t="s">
        <v>97</v>
      </c>
      <c r="C20" s="711">
        <v>118.33333333333333</v>
      </c>
      <c r="D20" s="711">
        <v>111.66666666666667</v>
      </c>
      <c r="E20" s="711">
        <v>118.33333333333333</v>
      </c>
      <c r="F20" s="711">
        <v>120</v>
      </c>
      <c r="G20" s="711">
        <v>120</v>
      </c>
      <c r="H20" s="711">
        <v>118.33333333333333</v>
      </c>
      <c r="I20" s="710"/>
      <c r="J20" s="711">
        <v>117.77777777777777</v>
      </c>
      <c r="K20" s="711">
        <v>120</v>
      </c>
      <c r="L20" s="711">
        <v>111.66666666666667</v>
      </c>
    </row>
    <row r="21" spans="1:12" hidden="1" outlineLevel="1">
      <c r="A21" s="734">
        <v>43433</v>
      </c>
      <c r="B21" s="723" t="s">
        <v>97</v>
      </c>
      <c r="C21" s="711">
        <v>118.33333333333333</v>
      </c>
      <c r="D21" s="711">
        <v>111.66666666666667</v>
      </c>
      <c r="E21" s="711">
        <v>118.33333333333333</v>
      </c>
      <c r="F21" s="711">
        <v>120</v>
      </c>
      <c r="G21" s="711">
        <v>120</v>
      </c>
      <c r="H21" s="711">
        <v>118.33333333333333</v>
      </c>
      <c r="I21" s="710"/>
      <c r="J21" s="711">
        <v>117.77777777777777</v>
      </c>
      <c r="K21" s="711">
        <v>120</v>
      </c>
      <c r="L21" s="711">
        <v>111.66666666666667</v>
      </c>
    </row>
    <row r="22" spans="1:12" hidden="1" outlineLevel="1">
      <c r="A22" s="707">
        <v>43432</v>
      </c>
      <c r="B22" s="723" t="s">
        <v>97</v>
      </c>
      <c r="C22" s="711">
        <v>118.33333333333333</v>
      </c>
      <c r="D22" s="711">
        <v>111.66666666666667</v>
      </c>
      <c r="E22" s="711">
        <v>118.33333333333333</v>
      </c>
      <c r="F22" s="711">
        <v>120</v>
      </c>
      <c r="G22" s="711">
        <v>120</v>
      </c>
      <c r="H22" s="711">
        <v>118.33333333333333</v>
      </c>
      <c r="I22" s="710"/>
      <c r="J22" s="711">
        <v>117.77777777777777</v>
      </c>
      <c r="K22" s="711">
        <v>120</v>
      </c>
      <c r="L22" s="711">
        <v>111.66666666666667</v>
      </c>
    </row>
    <row r="23" spans="1:12" hidden="1" outlineLevel="1">
      <c r="A23" s="707">
        <v>43431</v>
      </c>
      <c r="B23" s="708" t="s">
        <v>97</v>
      </c>
      <c r="C23" s="709">
        <v>118.33333333333333</v>
      </c>
      <c r="D23" s="709">
        <v>111.66666666666667</v>
      </c>
      <c r="E23" s="709">
        <v>118.33333333333333</v>
      </c>
      <c r="F23" s="709">
        <v>120</v>
      </c>
      <c r="G23" s="709">
        <v>120</v>
      </c>
      <c r="H23" s="709">
        <v>118.33333333333333</v>
      </c>
      <c r="I23" s="710"/>
      <c r="J23" s="711">
        <v>117.77777777777777</v>
      </c>
      <c r="K23" s="711">
        <v>120</v>
      </c>
      <c r="L23" s="711">
        <v>111.66666666666667</v>
      </c>
    </row>
    <row r="24" spans="1:12" hidden="1" outlineLevel="1">
      <c r="A24" s="707">
        <v>43430</v>
      </c>
      <c r="B24" s="708" t="s">
        <v>97</v>
      </c>
      <c r="C24" s="709">
        <v>118.33333333333333</v>
      </c>
      <c r="D24" s="709">
        <v>111.66666666666667</v>
      </c>
      <c r="E24" s="709">
        <v>118.33333333333333</v>
      </c>
      <c r="F24" s="709">
        <v>120</v>
      </c>
      <c r="G24" s="709">
        <v>120</v>
      </c>
      <c r="H24" s="709">
        <v>118.33333333333333</v>
      </c>
      <c r="I24" s="710"/>
      <c r="J24" s="711">
        <v>117.77777777777777</v>
      </c>
      <c r="K24" s="711">
        <v>120</v>
      </c>
      <c r="L24" s="711">
        <v>111.66666666666667</v>
      </c>
    </row>
    <row r="25" spans="1:12" hidden="1" outlineLevel="1">
      <c r="A25" s="707">
        <v>43428</v>
      </c>
      <c r="B25" s="708" t="s">
        <v>97</v>
      </c>
      <c r="C25" s="709">
        <v>118.33333333333333</v>
      </c>
      <c r="D25" s="709">
        <v>111.66666666666667</v>
      </c>
      <c r="E25" s="709">
        <v>118.33333333333333</v>
      </c>
      <c r="F25" s="709">
        <v>120</v>
      </c>
      <c r="G25" s="709">
        <v>120</v>
      </c>
      <c r="H25" s="709">
        <v>118.33333333333333</v>
      </c>
      <c r="I25" s="710"/>
      <c r="J25" s="711">
        <v>117.77777777777777</v>
      </c>
      <c r="K25" s="711">
        <v>120</v>
      </c>
      <c r="L25" s="711">
        <v>111.66666666666667</v>
      </c>
    </row>
    <row r="26" spans="1:12" hidden="1" outlineLevel="1">
      <c r="A26" s="707">
        <v>43427</v>
      </c>
      <c r="B26" s="708" t="s">
        <v>97</v>
      </c>
      <c r="C26" s="709">
        <v>118.33333333333333</v>
      </c>
      <c r="D26" s="709">
        <v>111.66666666666667</v>
      </c>
      <c r="E26" s="709">
        <v>118.33333333333333</v>
      </c>
      <c r="F26" s="709">
        <v>120</v>
      </c>
      <c r="G26" s="709">
        <v>120</v>
      </c>
      <c r="H26" s="709">
        <v>118.33333333333333</v>
      </c>
      <c r="I26" s="710"/>
      <c r="J26" s="711">
        <v>117.77777777777777</v>
      </c>
      <c r="K26" s="711">
        <v>120</v>
      </c>
      <c r="L26" s="711">
        <v>111.66666666666667</v>
      </c>
    </row>
    <row r="27" spans="1:12" hidden="1" outlineLevel="1">
      <c r="A27" s="707">
        <v>43426</v>
      </c>
      <c r="B27" s="708" t="s">
        <v>97</v>
      </c>
      <c r="C27" s="709">
        <v>118.33333333333333</v>
      </c>
      <c r="D27" s="709">
        <v>111.66666666666667</v>
      </c>
      <c r="E27" s="709">
        <v>118.33333333333333</v>
      </c>
      <c r="F27" s="709">
        <v>120</v>
      </c>
      <c r="G27" s="709">
        <v>120</v>
      </c>
      <c r="H27" s="709">
        <v>118.33333333333333</v>
      </c>
      <c r="I27" s="710"/>
      <c r="J27" s="711">
        <v>117.77777777777777</v>
      </c>
      <c r="K27" s="711">
        <v>120</v>
      </c>
      <c r="L27" s="711">
        <v>111.66666666666667</v>
      </c>
    </row>
    <row r="28" spans="1:12" hidden="1" outlineLevel="1">
      <c r="A28" s="707">
        <v>43425</v>
      </c>
      <c r="B28" s="708" t="s">
        <v>97</v>
      </c>
      <c r="C28" s="709">
        <v>118.33333333333333</v>
      </c>
      <c r="D28" s="709">
        <v>111.66666666666667</v>
      </c>
      <c r="E28" s="709">
        <v>118.33333333333333</v>
      </c>
      <c r="F28" s="709">
        <v>120</v>
      </c>
      <c r="G28" s="709">
        <v>120</v>
      </c>
      <c r="H28" s="709">
        <v>118.33333333333333</v>
      </c>
      <c r="I28" s="710"/>
      <c r="J28" s="711">
        <v>117.77777777777777</v>
      </c>
      <c r="K28" s="711">
        <v>120</v>
      </c>
      <c r="L28" s="711">
        <v>111.66666666666667</v>
      </c>
    </row>
    <row r="29" spans="1:12" hidden="1" outlineLevel="1">
      <c r="A29" s="707">
        <v>43424</v>
      </c>
      <c r="B29" s="708" t="s">
        <v>97</v>
      </c>
      <c r="C29" s="709">
        <v>118.33333333333333</v>
      </c>
      <c r="D29" s="709">
        <v>111.66666666666667</v>
      </c>
      <c r="E29" s="709">
        <v>118.33333333333333</v>
      </c>
      <c r="F29" s="709">
        <v>120</v>
      </c>
      <c r="G29" s="709">
        <v>120</v>
      </c>
      <c r="H29" s="709">
        <v>118.33333333333333</v>
      </c>
      <c r="I29" s="710"/>
      <c r="J29" s="711">
        <v>117.77777777777777</v>
      </c>
      <c r="K29" s="711">
        <v>120</v>
      </c>
      <c r="L29" s="711">
        <v>111.66666666666667</v>
      </c>
    </row>
    <row r="30" spans="1:12" hidden="1" outlineLevel="1">
      <c r="A30" s="707">
        <v>43423</v>
      </c>
      <c r="B30" s="708" t="s">
        <v>97</v>
      </c>
      <c r="C30" s="709">
        <v>118.33333333333333</v>
      </c>
      <c r="D30" s="709">
        <v>111.66666666666667</v>
      </c>
      <c r="E30" s="709">
        <v>118.33333333333333</v>
      </c>
      <c r="F30" s="709">
        <v>120</v>
      </c>
      <c r="G30" s="709">
        <v>120</v>
      </c>
      <c r="H30" s="709">
        <v>118.33333333333333</v>
      </c>
      <c r="I30" s="710"/>
      <c r="J30" s="711">
        <v>117.77777777777777</v>
      </c>
      <c r="K30" s="711">
        <v>120</v>
      </c>
      <c r="L30" s="711">
        <v>111.66666666666667</v>
      </c>
    </row>
    <row r="31" spans="1:12" hidden="1" outlineLevel="1">
      <c r="A31" s="707">
        <v>43421</v>
      </c>
      <c r="B31" s="708" t="s">
        <v>97</v>
      </c>
      <c r="C31" s="709">
        <v>118.33333333333333</v>
      </c>
      <c r="D31" s="709">
        <v>111.66666666666667</v>
      </c>
      <c r="E31" s="709">
        <v>150</v>
      </c>
      <c r="F31" s="709">
        <v>133.33333333333334</v>
      </c>
      <c r="G31" s="709">
        <v>125</v>
      </c>
      <c r="H31" s="709">
        <v>121.66666666666667</v>
      </c>
      <c r="I31" s="710"/>
      <c r="J31" s="711">
        <v>126.66666666666667</v>
      </c>
      <c r="K31" s="711">
        <v>150</v>
      </c>
      <c r="L31" s="711">
        <v>111.66666666666667</v>
      </c>
    </row>
    <row r="32" spans="1:12" hidden="1" outlineLevel="1">
      <c r="A32" s="707">
        <v>43420</v>
      </c>
      <c r="B32" s="708" t="s">
        <v>97</v>
      </c>
      <c r="C32" s="709">
        <v>118.33333333333333</v>
      </c>
      <c r="D32" s="709">
        <v>111.66666666666667</v>
      </c>
      <c r="E32" s="709">
        <v>150</v>
      </c>
      <c r="F32" s="709">
        <v>133.33333333333334</v>
      </c>
      <c r="G32" s="709">
        <v>125</v>
      </c>
      <c r="H32" s="709">
        <v>121.66666666666667</v>
      </c>
      <c r="I32" s="710"/>
      <c r="J32" s="711">
        <v>126.66666666666667</v>
      </c>
      <c r="K32" s="711">
        <v>150</v>
      </c>
      <c r="L32" s="711">
        <v>111.66666666666667</v>
      </c>
    </row>
    <row r="33" spans="1:12" hidden="1" outlineLevel="1">
      <c r="A33" s="707">
        <v>43419</v>
      </c>
      <c r="B33" s="708" t="s">
        <v>97</v>
      </c>
      <c r="C33" s="709">
        <v>118.33333333333333</v>
      </c>
      <c r="D33" s="709">
        <v>111.66666666666667</v>
      </c>
      <c r="E33" s="709">
        <v>150</v>
      </c>
      <c r="F33" s="709">
        <v>133.33333333333334</v>
      </c>
      <c r="G33" s="709">
        <v>125</v>
      </c>
      <c r="H33" s="709">
        <v>121.66666666666667</v>
      </c>
      <c r="I33" s="710"/>
      <c r="J33" s="711">
        <v>126.66666666666667</v>
      </c>
      <c r="K33" s="711">
        <v>150</v>
      </c>
      <c r="L33" s="711">
        <v>111.66666666666667</v>
      </c>
    </row>
    <row r="34" spans="1:12" hidden="1" outlineLevel="1">
      <c r="A34" s="707">
        <v>43418</v>
      </c>
      <c r="B34" s="708" t="s">
        <v>97</v>
      </c>
      <c r="C34" s="709">
        <v>118.33333333333333</v>
      </c>
      <c r="D34" s="709">
        <v>111.66666666666667</v>
      </c>
      <c r="E34" s="709">
        <v>150</v>
      </c>
      <c r="F34" s="709">
        <v>133.33333333333334</v>
      </c>
      <c r="G34" s="709">
        <v>125</v>
      </c>
      <c r="H34" s="709">
        <v>121.66666666666667</v>
      </c>
      <c r="I34" s="710"/>
      <c r="J34" s="711">
        <v>126.66666666666667</v>
      </c>
      <c r="K34" s="711">
        <v>150</v>
      </c>
      <c r="L34" s="711">
        <v>111.66666666666667</v>
      </c>
    </row>
    <row r="35" spans="1:12" hidden="1" outlineLevel="1">
      <c r="A35" s="707">
        <v>43417</v>
      </c>
      <c r="B35" s="708" t="s">
        <v>97</v>
      </c>
      <c r="C35" s="709">
        <v>118.33333333333333</v>
      </c>
      <c r="D35" s="709">
        <v>111.66666666666667</v>
      </c>
      <c r="E35" s="709">
        <v>150</v>
      </c>
      <c r="F35" s="709">
        <v>133.33333333333334</v>
      </c>
      <c r="G35" s="709">
        <v>125</v>
      </c>
      <c r="H35" s="709">
        <v>121.66666666666667</v>
      </c>
      <c r="I35" s="710"/>
      <c r="J35" s="711">
        <v>126.66666666666667</v>
      </c>
      <c r="K35" s="711">
        <v>150</v>
      </c>
      <c r="L35" s="711">
        <v>111.66666666666667</v>
      </c>
    </row>
    <row r="36" spans="1:12" hidden="1" outlineLevel="1">
      <c r="A36" s="707">
        <v>43416</v>
      </c>
      <c r="B36" s="708" t="s">
        <v>97</v>
      </c>
      <c r="C36" s="709">
        <v>118.33333333333333</v>
      </c>
      <c r="D36" s="709">
        <v>111.66666666666667</v>
      </c>
      <c r="E36" s="709">
        <v>150</v>
      </c>
      <c r="F36" s="709">
        <v>133.33333333333334</v>
      </c>
      <c r="G36" s="709">
        <v>125</v>
      </c>
      <c r="H36" s="709">
        <v>111.66666666666667</v>
      </c>
      <c r="I36" s="710"/>
      <c r="J36" s="711">
        <v>125</v>
      </c>
      <c r="K36" s="711">
        <v>150</v>
      </c>
      <c r="L36" s="711">
        <v>111.66666666666667</v>
      </c>
    </row>
    <row r="37" spans="1:12" hidden="1" outlineLevel="1">
      <c r="A37" s="707">
        <v>43414</v>
      </c>
      <c r="B37" s="708" t="s">
        <v>97</v>
      </c>
      <c r="C37" s="709">
        <v>118.33333333333333</v>
      </c>
      <c r="D37" s="709">
        <v>111.66666666666667</v>
      </c>
      <c r="E37" s="709">
        <v>150</v>
      </c>
      <c r="F37" s="709">
        <v>133.33333333333334</v>
      </c>
      <c r="G37" s="709">
        <v>125</v>
      </c>
      <c r="H37" s="709">
        <v>111.66666666666667</v>
      </c>
      <c r="I37" s="710"/>
      <c r="J37" s="711">
        <v>125</v>
      </c>
      <c r="K37" s="711">
        <v>150</v>
      </c>
      <c r="L37" s="711">
        <v>111.66666666666667</v>
      </c>
    </row>
    <row r="38" spans="1:12" hidden="1" outlineLevel="1">
      <c r="A38" s="707">
        <v>43413</v>
      </c>
      <c r="B38" s="708" t="s">
        <v>97</v>
      </c>
      <c r="C38" s="709">
        <v>118.33333333333333</v>
      </c>
      <c r="D38" s="709">
        <v>111.66666666666667</v>
      </c>
      <c r="E38" s="709">
        <v>150</v>
      </c>
      <c r="F38" s="709">
        <v>133.33333333333334</v>
      </c>
      <c r="G38" s="709">
        <v>125</v>
      </c>
      <c r="H38" s="709">
        <v>111.66666666666667</v>
      </c>
      <c r="I38" s="710"/>
      <c r="J38" s="711">
        <v>125</v>
      </c>
      <c r="K38" s="711">
        <v>150</v>
      </c>
      <c r="L38" s="711">
        <v>111.66666666666667</v>
      </c>
    </row>
    <row r="39" spans="1:12" hidden="1" outlineLevel="1">
      <c r="A39" s="707">
        <v>43412</v>
      </c>
      <c r="B39" s="708" t="s">
        <v>97</v>
      </c>
      <c r="C39" s="709">
        <v>118.33333333333333</v>
      </c>
      <c r="D39" s="709">
        <v>111.66666666666667</v>
      </c>
      <c r="E39" s="709">
        <v>150</v>
      </c>
      <c r="F39" s="709">
        <v>133.33333333333334</v>
      </c>
      <c r="G39" s="709">
        <v>125</v>
      </c>
      <c r="H39" s="709">
        <v>111.66666666666667</v>
      </c>
      <c r="I39" s="710"/>
      <c r="J39" s="711">
        <v>125</v>
      </c>
      <c r="K39" s="711">
        <v>150</v>
      </c>
      <c r="L39" s="711">
        <v>111.66666666666667</v>
      </c>
    </row>
    <row r="40" spans="1:12" hidden="1" outlineLevel="1">
      <c r="A40" s="707">
        <v>43411</v>
      </c>
      <c r="B40" s="708" t="s">
        <v>97</v>
      </c>
      <c r="C40" s="709">
        <v>118.33333333333333</v>
      </c>
      <c r="D40" s="709">
        <v>113.33333333333333</v>
      </c>
      <c r="E40" s="709">
        <v>150</v>
      </c>
      <c r="F40" s="709">
        <v>133.33333333333334</v>
      </c>
      <c r="G40" s="709">
        <v>125</v>
      </c>
      <c r="H40" s="709">
        <v>121.66666666666667</v>
      </c>
      <c r="I40" s="710"/>
      <c r="J40" s="711">
        <v>126.94444444444444</v>
      </c>
      <c r="K40" s="711">
        <v>150</v>
      </c>
      <c r="L40" s="711">
        <v>113.33333333333333</v>
      </c>
    </row>
    <row r="41" spans="1:12" hidden="1" outlineLevel="1">
      <c r="A41" s="707">
        <v>43410</v>
      </c>
      <c r="B41" s="708" t="s">
        <v>97</v>
      </c>
      <c r="C41" s="709">
        <v>118.33333333333333</v>
      </c>
      <c r="D41" s="709">
        <v>113.33333333333333</v>
      </c>
      <c r="E41" s="709">
        <v>150</v>
      </c>
      <c r="F41" s="709">
        <v>133.33333333333334</v>
      </c>
      <c r="G41" s="709">
        <v>125</v>
      </c>
      <c r="H41" s="709">
        <v>121.66666666666667</v>
      </c>
      <c r="I41" s="710"/>
      <c r="J41" s="711">
        <v>126.94444444444444</v>
      </c>
      <c r="K41" s="711">
        <v>150</v>
      </c>
      <c r="L41" s="711">
        <v>113.33333333333333</v>
      </c>
    </row>
    <row r="42" spans="1:12" hidden="1" outlineLevel="1">
      <c r="A42" s="707">
        <v>43409</v>
      </c>
      <c r="B42" s="708" t="s">
        <v>97</v>
      </c>
      <c r="C42" s="709">
        <v>118.33333333333333</v>
      </c>
      <c r="D42" s="709">
        <v>113.33333333333333</v>
      </c>
      <c r="E42" s="709">
        <v>150</v>
      </c>
      <c r="F42" s="709">
        <v>133.33333333333334</v>
      </c>
      <c r="G42" s="709">
        <v>125</v>
      </c>
      <c r="H42" s="709">
        <v>121.66666666666667</v>
      </c>
      <c r="I42" s="710"/>
      <c r="J42" s="711">
        <v>126.94444444444444</v>
      </c>
      <c r="K42" s="711">
        <v>150</v>
      </c>
      <c r="L42" s="711">
        <v>113.33333333333333</v>
      </c>
    </row>
    <row r="43" spans="1:12" hidden="1" outlineLevel="1">
      <c r="A43" s="707">
        <v>43407</v>
      </c>
      <c r="B43" s="708" t="s">
        <v>97</v>
      </c>
      <c r="C43" s="709">
        <v>120</v>
      </c>
      <c r="D43" s="709">
        <v>110</v>
      </c>
      <c r="E43" s="709">
        <v>150</v>
      </c>
      <c r="F43" s="709">
        <v>133.33333333333334</v>
      </c>
      <c r="G43" s="709">
        <v>125</v>
      </c>
      <c r="H43" s="709">
        <v>121.66666666666667</v>
      </c>
      <c r="I43" s="710"/>
      <c r="J43" s="711">
        <v>126.66666666666667</v>
      </c>
      <c r="K43" s="711">
        <v>150</v>
      </c>
      <c r="L43" s="711">
        <v>110</v>
      </c>
    </row>
    <row r="44" spans="1:12" hidden="1" outlineLevel="1">
      <c r="A44" s="707">
        <v>43406</v>
      </c>
      <c r="B44" s="708" t="s">
        <v>97</v>
      </c>
      <c r="C44" s="709">
        <v>120</v>
      </c>
      <c r="D44" s="709">
        <v>110</v>
      </c>
      <c r="E44" s="709">
        <v>150</v>
      </c>
      <c r="F44" s="709">
        <v>133.33333333333334</v>
      </c>
      <c r="G44" s="709">
        <v>125</v>
      </c>
      <c r="H44" s="709">
        <v>121.66666666666667</v>
      </c>
      <c r="I44" s="710"/>
      <c r="J44" s="711">
        <v>126.66666666666667</v>
      </c>
      <c r="K44" s="711">
        <v>150</v>
      </c>
      <c r="L44" s="711">
        <v>110</v>
      </c>
    </row>
    <row r="45" spans="1:12" hidden="1" outlineLevel="1">
      <c r="A45" s="707">
        <v>43405</v>
      </c>
      <c r="B45" s="708" t="s">
        <v>97</v>
      </c>
      <c r="C45" s="709">
        <v>120</v>
      </c>
      <c r="D45" s="709">
        <v>110</v>
      </c>
      <c r="E45" s="709">
        <v>150</v>
      </c>
      <c r="F45" s="709">
        <v>133.33333333333334</v>
      </c>
      <c r="G45" s="709">
        <v>125</v>
      </c>
      <c r="H45" s="709">
        <v>121.66666666666667</v>
      </c>
      <c r="I45" s="710"/>
      <c r="J45" s="711">
        <v>126.66666666666667</v>
      </c>
      <c r="K45" s="711">
        <v>150</v>
      </c>
      <c r="L45" s="711">
        <v>110</v>
      </c>
    </row>
    <row r="46" spans="1:12" hidden="1" outlineLevel="1">
      <c r="A46" s="707">
        <v>43404</v>
      </c>
      <c r="B46" s="708" t="s">
        <v>97</v>
      </c>
      <c r="C46" s="709">
        <v>120</v>
      </c>
      <c r="D46" s="709">
        <v>110</v>
      </c>
      <c r="E46" s="709">
        <v>150</v>
      </c>
      <c r="F46" s="709">
        <v>133.33333333333334</v>
      </c>
      <c r="G46" s="709">
        <v>125</v>
      </c>
      <c r="H46" s="709">
        <v>121.66666666666667</v>
      </c>
      <c r="I46" s="710"/>
      <c r="J46" s="711">
        <v>126.66666666666667</v>
      </c>
      <c r="K46" s="711">
        <v>150</v>
      </c>
      <c r="L46" s="711">
        <v>110</v>
      </c>
    </row>
    <row r="47" spans="1:12" hidden="1" outlineLevel="1">
      <c r="A47" s="707">
        <v>43403</v>
      </c>
      <c r="B47" s="708" t="s">
        <v>97</v>
      </c>
      <c r="C47" s="709">
        <v>120</v>
      </c>
      <c r="D47" s="709">
        <v>110</v>
      </c>
      <c r="E47" s="709">
        <v>150</v>
      </c>
      <c r="F47" s="709">
        <v>133.33333333333334</v>
      </c>
      <c r="G47" s="709">
        <v>125</v>
      </c>
      <c r="H47" s="709">
        <v>121.66666666666667</v>
      </c>
      <c r="I47" s="710"/>
      <c r="J47" s="711">
        <v>126.66666666666667</v>
      </c>
      <c r="K47" s="711">
        <v>150</v>
      </c>
      <c r="L47" s="711">
        <v>110</v>
      </c>
    </row>
    <row r="48" spans="1:12" hidden="1" outlineLevel="1">
      <c r="A48" s="707">
        <v>43402</v>
      </c>
      <c r="B48" s="741" t="s">
        <v>97</v>
      </c>
      <c r="C48" s="709">
        <v>120</v>
      </c>
      <c r="D48" s="709">
        <v>110</v>
      </c>
      <c r="E48" s="709">
        <v>150</v>
      </c>
      <c r="F48" s="709">
        <v>133.33333333333334</v>
      </c>
      <c r="G48" s="709">
        <v>125</v>
      </c>
      <c r="H48" s="709">
        <v>121.66666666666667</v>
      </c>
      <c r="I48" s="710"/>
      <c r="J48" s="711">
        <v>126.66666666666667</v>
      </c>
      <c r="K48" s="711">
        <v>150</v>
      </c>
      <c r="L48" s="711">
        <v>110</v>
      </c>
    </row>
    <row r="49" spans="1:12" hidden="1" outlineLevel="1">
      <c r="A49" s="707">
        <v>43400</v>
      </c>
      <c r="B49" s="741" t="s">
        <v>97</v>
      </c>
      <c r="C49" s="709">
        <v>120</v>
      </c>
      <c r="D49" s="709">
        <v>110</v>
      </c>
      <c r="E49" s="709">
        <v>150</v>
      </c>
      <c r="F49" s="709">
        <v>133.33333333333334</v>
      </c>
      <c r="G49" s="709">
        <v>125</v>
      </c>
      <c r="H49" s="709">
        <v>121.66666666666667</v>
      </c>
      <c r="I49" s="710"/>
      <c r="J49" s="711">
        <v>126.66666666666667</v>
      </c>
      <c r="K49" s="711">
        <v>150</v>
      </c>
      <c r="L49" s="711">
        <v>110</v>
      </c>
    </row>
    <row r="50" spans="1:12" hidden="1" outlineLevel="1">
      <c r="A50" s="707">
        <v>43399</v>
      </c>
      <c r="B50" s="741" t="s">
        <v>97</v>
      </c>
      <c r="C50" s="709">
        <v>120</v>
      </c>
      <c r="D50" s="709">
        <v>110</v>
      </c>
      <c r="E50" s="709">
        <v>150</v>
      </c>
      <c r="F50" s="709">
        <v>133.33333333333334</v>
      </c>
      <c r="G50" s="709">
        <v>125</v>
      </c>
      <c r="H50" s="709">
        <v>121.66666666666667</v>
      </c>
      <c r="I50" s="710"/>
      <c r="J50" s="711">
        <v>126.66666666666667</v>
      </c>
      <c r="K50" s="711">
        <v>150</v>
      </c>
      <c r="L50" s="711">
        <v>110</v>
      </c>
    </row>
    <row r="51" spans="1:12" hidden="1" outlineLevel="1">
      <c r="A51" s="707">
        <v>43398</v>
      </c>
      <c r="B51" s="741" t="s">
        <v>97</v>
      </c>
      <c r="C51" s="709">
        <v>120</v>
      </c>
      <c r="D51" s="709">
        <v>110</v>
      </c>
      <c r="E51" s="709">
        <v>150</v>
      </c>
      <c r="F51" s="709">
        <v>140</v>
      </c>
      <c r="G51" s="709">
        <v>155</v>
      </c>
      <c r="H51" s="709">
        <v>140</v>
      </c>
      <c r="I51" s="710"/>
      <c r="J51" s="711">
        <v>135.83333333333334</v>
      </c>
      <c r="K51" s="711">
        <v>155</v>
      </c>
      <c r="L51" s="711">
        <v>110</v>
      </c>
    </row>
    <row r="52" spans="1:12" collapsed="1">
      <c r="A52" s="707"/>
      <c r="B52" s="741"/>
      <c r="C52" s="709"/>
      <c r="D52" s="709"/>
      <c r="E52" s="709"/>
      <c r="F52" s="709"/>
      <c r="G52" s="709"/>
      <c r="H52" s="709"/>
      <c r="I52" s="710"/>
      <c r="J52" s="711"/>
      <c r="K52" s="711"/>
      <c r="L52" s="711"/>
    </row>
    <row r="53" spans="1:12">
      <c r="A53" s="707"/>
      <c r="B53" s="741"/>
      <c r="C53" s="709"/>
      <c r="D53" s="709"/>
      <c r="E53" s="709"/>
      <c r="F53" s="709"/>
      <c r="G53" s="709"/>
      <c r="H53" s="709"/>
      <c r="I53" s="710"/>
      <c r="J53" s="711"/>
      <c r="K53" s="711"/>
      <c r="L53" s="711"/>
    </row>
    <row r="54" spans="1:12">
      <c r="A54" s="707"/>
      <c r="B54" s="741"/>
      <c r="C54" s="709"/>
      <c r="D54" s="709"/>
      <c r="E54" s="709"/>
      <c r="F54" s="709"/>
      <c r="G54" s="709"/>
      <c r="H54" s="709"/>
      <c r="I54" s="710"/>
      <c r="J54" s="711"/>
      <c r="K54" s="711"/>
      <c r="L54" s="711"/>
    </row>
    <row r="55" spans="1:12">
      <c r="A55" s="707"/>
      <c r="B55" s="741"/>
      <c r="C55" s="709"/>
      <c r="D55" s="709"/>
      <c r="E55" s="709"/>
      <c r="F55" s="709"/>
      <c r="G55" s="709"/>
      <c r="H55" s="709"/>
      <c r="I55" s="710"/>
      <c r="J55" s="711"/>
      <c r="K55" s="711"/>
      <c r="L55" s="711"/>
    </row>
    <row r="56" spans="1:12">
      <c r="A56" s="707"/>
      <c r="B56" s="744"/>
      <c r="C56" s="746"/>
      <c r="D56" s="747"/>
      <c r="E56" s="746"/>
      <c r="F56" s="746"/>
      <c r="G56" s="747"/>
      <c r="H56" s="746"/>
      <c r="I56" s="749"/>
      <c r="J56" s="747"/>
      <c r="K56" s="747"/>
      <c r="L56" s="747"/>
    </row>
    <row r="57" spans="1:12">
      <c r="A57" s="707"/>
      <c r="B57" s="744"/>
      <c r="C57" s="746"/>
      <c r="D57" s="747"/>
      <c r="E57" s="746"/>
      <c r="F57" s="746"/>
      <c r="G57" s="747"/>
      <c r="H57" s="746"/>
      <c r="I57" s="749"/>
      <c r="J57" s="747"/>
      <c r="K57" s="747"/>
      <c r="L57" s="747"/>
    </row>
    <row r="58" spans="1:12">
      <c r="A58" s="707"/>
      <c r="B58" s="744"/>
      <c r="C58" s="746"/>
      <c r="D58" s="747"/>
      <c r="E58" s="746"/>
      <c r="F58" s="746"/>
      <c r="G58" s="747"/>
      <c r="H58" s="746"/>
      <c r="I58" s="749"/>
      <c r="J58" s="747"/>
      <c r="K58" s="747"/>
      <c r="L58" s="747"/>
    </row>
    <row r="59" spans="1:12">
      <c r="A59" s="707"/>
      <c r="B59" s="744"/>
      <c r="C59" s="746"/>
      <c r="D59" s="747"/>
      <c r="E59" s="746"/>
      <c r="F59" s="746"/>
      <c r="G59" s="747"/>
      <c r="H59" s="746"/>
      <c r="I59" s="749"/>
      <c r="J59" s="747"/>
      <c r="K59" s="747"/>
      <c r="L59" s="747"/>
    </row>
    <row r="60" spans="1:12">
      <c r="A60" s="707"/>
      <c r="B60" s="744"/>
      <c r="C60" s="746"/>
      <c r="D60" s="747"/>
      <c r="E60" s="746"/>
      <c r="F60" s="746"/>
      <c r="G60" s="747"/>
      <c r="H60" s="746"/>
      <c r="I60" s="749"/>
      <c r="J60" s="747"/>
      <c r="K60" s="747"/>
      <c r="L60" s="747"/>
    </row>
    <row r="61" spans="1:12">
      <c r="A61" s="707"/>
      <c r="B61" s="744"/>
      <c r="C61" s="747"/>
      <c r="D61" s="747"/>
      <c r="E61" s="747"/>
      <c r="F61" s="747"/>
      <c r="G61" s="747"/>
      <c r="H61" s="747"/>
      <c r="I61" s="749"/>
      <c r="J61" s="747"/>
      <c r="K61" s="747"/>
      <c r="L61" s="747"/>
    </row>
    <row r="62" spans="1:12">
      <c r="A62" s="707"/>
      <c r="B62" s="744"/>
      <c r="C62" s="747"/>
      <c r="D62" s="747"/>
      <c r="E62" s="747"/>
      <c r="F62" s="747"/>
      <c r="G62" s="747"/>
      <c r="H62" s="747"/>
      <c r="I62" s="749"/>
      <c r="J62" s="747"/>
      <c r="K62" s="747"/>
      <c r="L62" s="747"/>
    </row>
    <row r="63" spans="1:12">
      <c r="A63" s="707"/>
      <c r="B63" s="744"/>
      <c r="C63" s="747"/>
      <c r="D63" s="747"/>
      <c r="E63" s="746"/>
      <c r="F63" s="747"/>
      <c r="G63" s="747"/>
      <c r="H63" s="747"/>
      <c r="I63" s="749"/>
      <c r="J63" s="747"/>
      <c r="K63" s="747"/>
      <c r="L63" s="747"/>
    </row>
    <row r="64" spans="1:12">
      <c r="A64" s="707"/>
      <c r="B64" s="744"/>
      <c r="C64" s="747"/>
      <c r="D64" s="747"/>
      <c r="E64" s="747"/>
      <c r="F64" s="747"/>
      <c r="G64" s="747"/>
      <c r="H64" s="747"/>
      <c r="I64" s="749"/>
      <c r="J64" s="747"/>
      <c r="K64" s="747"/>
      <c r="L64" s="747"/>
    </row>
    <row r="65" spans="1:12">
      <c r="A65" s="707"/>
      <c r="B65" s="744"/>
      <c r="C65" s="747"/>
      <c r="D65" s="747"/>
      <c r="E65" s="747"/>
      <c r="F65" s="747"/>
      <c r="G65" s="747"/>
      <c r="H65" s="747"/>
      <c r="I65" s="749"/>
      <c r="J65" s="747"/>
      <c r="K65" s="747"/>
      <c r="L65" s="747"/>
    </row>
    <row r="66" spans="1:12">
      <c r="A66" s="707"/>
      <c r="B66" s="744"/>
      <c r="C66" s="747"/>
      <c r="D66" s="747"/>
      <c r="E66" s="747"/>
      <c r="F66" s="747"/>
      <c r="G66" s="747"/>
      <c r="H66" s="747"/>
      <c r="I66" s="749"/>
      <c r="J66" s="747"/>
      <c r="K66" s="747"/>
      <c r="L66" s="747"/>
    </row>
    <row r="67" spans="1:12">
      <c r="A67" s="707"/>
      <c r="B67" s="744"/>
      <c r="C67" s="747"/>
      <c r="D67" s="747"/>
      <c r="E67" s="747"/>
      <c r="F67" s="747"/>
      <c r="G67" s="747"/>
      <c r="H67" s="747"/>
      <c r="I67" s="749"/>
      <c r="J67" s="747"/>
      <c r="K67" s="747"/>
      <c r="L67" s="747"/>
    </row>
    <row r="68" spans="1:12">
      <c r="A68" s="751"/>
      <c r="B68" s="752"/>
      <c r="C68" s="711"/>
      <c r="D68" s="711"/>
      <c r="E68" s="711"/>
      <c r="F68" s="711"/>
      <c r="G68" s="711"/>
      <c r="H68" s="711"/>
      <c r="I68" s="710"/>
      <c r="J68" s="711"/>
      <c r="K68" s="711"/>
      <c r="L68" s="711"/>
    </row>
    <row r="69" spans="1:12">
      <c r="A69" s="751"/>
      <c r="B69" s="752"/>
      <c r="C69" s="711"/>
      <c r="D69" s="711"/>
      <c r="E69" s="711"/>
      <c r="F69" s="711"/>
      <c r="G69" s="711"/>
      <c r="H69" s="711"/>
      <c r="I69" s="710"/>
      <c r="J69" s="711"/>
      <c r="K69" s="711"/>
      <c r="L69" s="711"/>
    </row>
    <row r="70" spans="1:12">
      <c r="A70" s="751"/>
      <c r="B70" s="752"/>
      <c r="C70" s="711"/>
      <c r="D70" s="711"/>
      <c r="E70" s="711"/>
      <c r="F70" s="711"/>
      <c r="G70" s="711"/>
      <c r="H70" s="711"/>
      <c r="I70" s="710"/>
      <c r="J70" s="711"/>
      <c r="K70" s="711"/>
      <c r="L70" s="711"/>
    </row>
    <row r="71" spans="1:12">
      <c r="A71" s="751"/>
      <c r="B71" s="752"/>
      <c r="C71" s="711"/>
      <c r="D71" s="711"/>
      <c r="E71" s="711"/>
      <c r="F71" s="711"/>
      <c r="G71" s="711"/>
      <c r="H71" s="711"/>
      <c r="I71" s="710"/>
      <c r="J71" s="711"/>
      <c r="K71" s="711"/>
      <c r="L71" s="711"/>
    </row>
    <row r="72" spans="1:12">
      <c r="A72" s="1047"/>
      <c r="B72" s="752"/>
      <c r="C72" s="711"/>
      <c r="D72" s="711"/>
      <c r="E72" s="711"/>
      <c r="F72" s="711"/>
      <c r="G72" s="711"/>
      <c r="H72" s="711"/>
      <c r="I72" s="710"/>
      <c r="J72" s="711"/>
      <c r="K72" s="711"/>
      <c r="L72" s="711"/>
    </row>
    <row r="73" spans="1:12">
      <c r="A73" s="1048"/>
      <c r="B73" s="752"/>
      <c r="C73" s="711"/>
      <c r="D73" s="711"/>
      <c r="E73" s="711"/>
      <c r="F73" s="711"/>
      <c r="G73" s="711"/>
      <c r="H73" s="711"/>
      <c r="I73" s="710"/>
      <c r="J73" s="711"/>
      <c r="K73" s="711"/>
      <c r="L73" s="711"/>
    </row>
    <row r="74" spans="1:12">
      <c r="A74" s="754"/>
      <c r="B74" s="754"/>
      <c r="C74" s="755"/>
      <c r="D74" s="755"/>
      <c r="E74" s="755"/>
      <c r="F74" s="755"/>
      <c r="G74" s="755"/>
      <c r="H74" s="755"/>
      <c r="I74" s="756"/>
      <c r="J74" s="755"/>
      <c r="K74" s="755"/>
      <c r="L74" s="755"/>
    </row>
    <row r="75" spans="1:12">
      <c r="A75" s="754"/>
      <c r="B75" s="754"/>
      <c r="C75" s="755"/>
      <c r="D75" s="755"/>
      <c r="E75" s="755"/>
      <c r="F75" s="755"/>
      <c r="G75" s="755"/>
      <c r="H75" s="755"/>
      <c r="I75" s="756"/>
      <c r="J75" s="755"/>
      <c r="K75" s="755"/>
      <c r="L75" s="755"/>
    </row>
    <row r="76" spans="1:12">
      <c r="A76" s="754"/>
      <c r="B76" s="754"/>
      <c r="C76" s="755"/>
      <c r="D76" s="755"/>
      <c r="E76" s="755"/>
      <c r="F76" s="755"/>
      <c r="G76" s="755"/>
      <c r="H76" s="755"/>
      <c r="I76" s="756"/>
      <c r="J76" s="755"/>
      <c r="K76" s="755"/>
      <c r="L76" s="755"/>
    </row>
    <row r="77" spans="1:12">
      <c r="A77" s="754"/>
      <c r="B77" s="754"/>
      <c r="C77" s="755"/>
      <c r="D77" s="755"/>
      <c r="E77" s="755"/>
      <c r="F77" s="755"/>
      <c r="G77" s="755"/>
      <c r="H77" s="755"/>
      <c r="I77" s="756"/>
      <c r="J77" s="755"/>
      <c r="K77" s="755"/>
      <c r="L77" s="755"/>
    </row>
    <row r="78" spans="1:12">
      <c r="A78" s="754"/>
      <c r="B78" s="754"/>
      <c r="C78" s="755"/>
      <c r="D78" s="755"/>
      <c r="E78" s="755"/>
      <c r="F78" s="755"/>
      <c r="G78" s="755"/>
      <c r="H78" s="755"/>
      <c r="I78" s="756"/>
      <c r="J78" s="755"/>
      <c r="K78" s="755"/>
      <c r="L78" s="755"/>
    </row>
    <row r="79" spans="1:12">
      <c r="A79" s="754"/>
      <c r="B79" s="754"/>
      <c r="C79" s="755"/>
      <c r="D79" s="755"/>
      <c r="E79" s="755"/>
      <c r="F79" s="755"/>
      <c r="G79" s="755"/>
      <c r="H79" s="755"/>
      <c r="I79" s="756"/>
      <c r="J79" s="755"/>
      <c r="K79" s="755"/>
      <c r="L79" s="755"/>
    </row>
    <row r="80" spans="1:12">
      <c r="A80" s="754"/>
      <c r="B80" s="754"/>
      <c r="C80" s="755"/>
      <c r="D80" s="755"/>
      <c r="E80" s="755"/>
      <c r="F80" s="755"/>
      <c r="G80" s="755"/>
      <c r="H80" s="755"/>
      <c r="I80" s="756"/>
      <c r="J80" s="755"/>
      <c r="K80" s="755"/>
      <c r="L80" s="755"/>
    </row>
    <row r="81" spans="1:12">
      <c r="A81" s="754"/>
      <c r="B81" s="754"/>
      <c r="C81" s="755"/>
      <c r="D81" s="755"/>
      <c r="E81" s="755"/>
      <c r="F81" s="755"/>
      <c r="G81" s="755"/>
      <c r="H81" s="755"/>
      <c r="I81" s="756"/>
      <c r="J81" s="755"/>
      <c r="K81" s="755"/>
      <c r="L81" s="755"/>
    </row>
    <row r="82" spans="1:12">
      <c r="A82" s="754"/>
      <c r="B82" s="754"/>
      <c r="C82" s="755"/>
      <c r="D82" s="755"/>
      <c r="E82" s="755"/>
      <c r="F82" s="755"/>
      <c r="G82" s="755"/>
      <c r="H82" s="755"/>
      <c r="I82" s="756"/>
      <c r="J82" s="755"/>
      <c r="K82" s="755"/>
      <c r="L82" s="755"/>
    </row>
    <row r="83" spans="1:12">
      <c r="A83" s="754"/>
      <c r="B83" s="754"/>
      <c r="C83" s="755"/>
      <c r="D83" s="755"/>
      <c r="E83" s="755"/>
      <c r="F83" s="755"/>
      <c r="G83" s="755"/>
      <c r="H83" s="755"/>
      <c r="I83" s="756"/>
      <c r="J83" s="755"/>
      <c r="K83" s="755"/>
      <c r="L83" s="755"/>
    </row>
    <row r="84" spans="1:12">
      <c r="A84" s="754"/>
      <c r="B84" s="754"/>
      <c r="C84" s="755"/>
      <c r="D84" s="755"/>
      <c r="E84" s="755"/>
      <c r="F84" s="755"/>
      <c r="G84" s="755"/>
      <c r="H84" s="755"/>
      <c r="I84" s="756"/>
      <c r="J84" s="755"/>
      <c r="K84" s="755"/>
      <c r="L84" s="755"/>
    </row>
    <row r="85" spans="1:12">
      <c r="A85" s="754"/>
      <c r="B85" s="754"/>
      <c r="C85" s="755"/>
      <c r="D85" s="755"/>
      <c r="E85" s="755"/>
      <c r="F85" s="755"/>
      <c r="G85" s="755"/>
      <c r="H85" s="755"/>
      <c r="I85" s="756"/>
      <c r="J85" s="755"/>
      <c r="K85" s="755"/>
      <c r="L85" s="755"/>
    </row>
    <row r="86" spans="1:12">
      <c r="A86" s="754"/>
      <c r="B86" s="754"/>
      <c r="C86" s="755"/>
      <c r="D86" s="755"/>
      <c r="E86" s="755"/>
      <c r="F86" s="755"/>
      <c r="G86" s="755"/>
      <c r="H86" s="755"/>
      <c r="I86" s="756"/>
      <c r="J86" s="755"/>
      <c r="K86" s="755"/>
      <c r="L86" s="755"/>
    </row>
    <row r="87" spans="1:12">
      <c r="A87" s="754"/>
      <c r="B87" s="754"/>
      <c r="C87" s="755"/>
      <c r="D87" s="755"/>
      <c r="E87" s="755"/>
      <c r="F87" s="755"/>
      <c r="G87" s="755"/>
      <c r="H87" s="755"/>
      <c r="I87" s="756"/>
      <c r="J87" s="755"/>
      <c r="K87" s="755"/>
      <c r="L87" s="755"/>
    </row>
    <row r="88" spans="1:12" ht="15.75" customHeight="1">
      <c r="A88" s="754"/>
      <c r="B88" s="754"/>
      <c r="C88" s="755"/>
      <c r="D88" s="755"/>
      <c r="E88" s="755"/>
      <c r="F88" s="755"/>
      <c r="G88" s="755"/>
      <c r="H88" s="755"/>
      <c r="I88" s="756"/>
      <c r="J88" s="755"/>
      <c r="K88" s="755"/>
      <c r="L88" s="755"/>
    </row>
    <row r="89" spans="1:12" ht="15.75" customHeight="1">
      <c r="A89" s="754"/>
      <c r="B89" s="754"/>
      <c r="C89" s="755"/>
      <c r="D89" s="755"/>
      <c r="E89" s="755"/>
      <c r="F89" s="755"/>
      <c r="G89" s="755"/>
      <c r="H89" s="755"/>
      <c r="I89" s="756"/>
      <c r="J89" s="755"/>
      <c r="K89" s="755"/>
      <c r="L89" s="755"/>
    </row>
    <row r="90" spans="1:12" ht="15.75" customHeight="1">
      <c r="A90" s="754"/>
      <c r="B90" s="754"/>
      <c r="C90" s="755"/>
      <c r="D90" s="755"/>
      <c r="E90" s="755"/>
      <c r="F90" s="755"/>
      <c r="G90" s="755"/>
      <c r="H90" s="755"/>
      <c r="I90" s="756"/>
      <c r="J90" s="755"/>
      <c r="K90" s="755"/>
      <c r="L90" s="755"/>
    </row>
    <row r="91" spans="1:12" ht="15.75" customHeight="1">
      <c r="A91" s="754"/>
      <c r="B91" s="754"/>
      <c r="C91" s="755"/>
      <c r="D91" s="755"/>
      <c r="E91" s="755"/>
      <c r="F91" s="755"/>
      <c r="G91" s="755"/>
      <c r="H91" s="755"/>
      <c r="I91" s="756"/>
      <c r="J91" s="755"/>
      <c r="K91" s="755"/>
      <c r="L91" s="755"/>
    </row>
    <row r="92" spans="1:12" ht="15.75" customHeight="1">
      <c r="A92" s="754"/>
      <c r="B92" s="754"/>
      <c r="C92" s="755"/>
      <c r="D92" s="755"/>
      <c r="E92" s="755"/>
      <c r="F92" s="755"/>
      <c r="G92" s="755"/>
      <c r="H92" s="755"/>
      <c r="I92" s="756"/>
      <c r="J92" s="755"/>
      <c r="K92" s="755"/>
      <c r="L92" s="755"/>
    </row>
    <row r="93" spans="1:12" ht="15.75" customHeight="1">
      <c r="A93" s="754"/>
      <c r="B93" s="754"/>
      <c r="C93" s="755"/>
      <c r="D93" s="755"/>
      <c r="E93" s="755"/>
      <c r="F93" s="755"/>
      <c r="G93" s="755"/>
      <c r="H93" s="755"/>
      <c r="I93" s="756"/>
      <c r="J93" s="755"/>
      <c r="K93" s="755"/>
      <c r="L93" s="755"/>
    </row>
    <row r="94" spans="1:12" ht="15.75" customHeight="1">
      <c r="A94" s="754"/>
      <c r="B94" s="754"/>
      <c r="C94" s="755"/>
      <c r="D94" s="755"/>
      <c r="E94" s="755"/>
      <c r="F94" s="755"/>
      <c r="G94" s="755"/>
      <c r="H94" s="755"/>
      <c r="I94" s="756"/>
      <c r="J94" s="755"/>
      <c r="K94" s="755"/>
      <c r="L94" s="755"/>
    </row>
    <row r="95" spans="1:12" ht="15.75" customHeight="1">
      <c r="A95" s="754"/>
      <c r="B95" s="754"/>
      <c r="C95" s="755"/>
      <c r="D95" s="755"/>
      <c r="E95" s="755"/>
      <c r="F95" s="755"/>
      <c r="G95" s="755"/>
      <c r="H95" s="755"/>
      <c r="I95" s="756"/>
      <c r="J95" s="755"/>
      <c r="K95" s="755"/>
      <c r="L95" s="755"/>
    </row>
    <row r="96" spans="1:12" ht="15.75" customHeight="1">
      <c r="A96" s="754"/>
      <c r="B96" s="754"/>
      <c r="C96" s="755"/>
      <c r="D96" s="755"/>
      <c r="E96" s="755"/>
      <c r="F96" s="755"/>
      <c r="G96" s="755"/>
      <c r="H96" s="755"/>
      <c r="I96" s="756"/>
      <c r="J96" s="755"/>
      <c r="K96" s="755"/>
      <c r="L96" s="755"/>
    </row>
    <row r="97" spans="1:12" ht="15.75" customHeight="1">
      <c r="A97" s="754"/>
      <c r="B97" s="754"/>
      <c r="C97" s="755"/>
      <c r="D97" s="755"/>
      <c r="E97" s="755"/>
      <c r="F97" s="755"/>
      <c r="G97" s="755"/>
      <c r="H97" s="755"/>
      <c r="I97" s="756"/>
      <c r="J97" s="755"/>
      <c r="K97" s="755"/>
      <c r="L97" s="755"/>
    </row>
    <row r="98" spans="1:12" ht="15.75" customHeight="1">
      <c r="A98" s="754"/>
      <c r="B98" s="754"/>
      <c r="C98" s="755"/>
      <c r="D98" s="755"/>
      <c r="E98" s="755"/>
      <c r="F98" s="755"/>
      <c r="G98" s="755"/>
      <c r="H98" s="755"/>
      <c r="I98" s="756"/>
      <c r="J98" s="755"/>
      <c r="K98" s="755"/>
      <c r="L98" s="755"/>
    </row>
    <row r="99" spans="1:12" ht="15.75" customHeight="1">
      <c r="A99" s="754"/>
      <c r="B99" s="754"/>
      <c r="C99" s="755"/>
      <c r="D99" s="755"/>
      <c r="E99" s="755"/>
      <c r="F99" s="755"/>
      <c r="G99" s="755"/>
      <c r="H99" s="755"/>
      <c r="I99" s="756"/>
      <c r="J99" s="755"/>
      <c r="K99" s="755"/>
      <c r="L99" s="755"/>
    </row>
    <row r="100" spans="1:12" ht="15.75" customHeight="1">
      <c r="A100" s="754"/>
      <c r="B100" s="754"/>
      <c r="C100" s="755"/>
      <c r="D100" s="755"/>
      <c r="E100" s="755"/>
      <c r="F100" s="755"/>
      <c r="G100" s="755"/>
      <c r="H100" s="755"/>
      <c r="I100" s="756"/>
      <c r="J100" s="755"/>
      <c r="K100" s="755"/>
      <c r="L100" s="755"/>
    </row>
    <row r="101" spans="1:12" ht="15.75" customHeight="1">
      <c r="A101" s="754"/>
      <c r="B101" s="754"/>
      <c r="C101" s="755"/>
      <c r="D101" s="755"/>
      <c r="E101" s="755"/>
      <c r="F101" s="755"/>
      <c r="G101" s="755"/>
      <c r="H101" s="755"/>
      <c r="I101" s="756"/>
      <c r="J101" s="755"/>
      <c r="K101" s="755"/>
      <c r="L101" s="755"/>
    </row>
    <row r="102" spans="1:12" ht="15.75" customHeight="1">
      <c r="A102" s="754"/>
      <c r="B102" s="754"/>
      <c r="C102" s="755"/>
      <c r="D102" s="755"/>
      <c r="E102" s="755"/>
      <c r="F102" s="755"/>
      <c r="G102" s="755"/>
      <c r="H102" s="755"/>
      <c r="I102" s="756"/>
      <c r="J102" s="755"/>
      <c r="K102" s="755"/>
      <c r="L102" s="755"/>
    </row>
    <row r="103" spans="1:12" ht="15.75" customHeight="1">
      <c r="A103" s="754"/>
      <c r="B103" s="754"/>
      <c r="C103" s="755"/>
      <c r="D103" s="755"/>
      <c r="E103" s="755"/>
      <c r="F103" s="755"/>
      <c r="G103" s="755"/>
      <c r="H103" s="755"/>
      <c r="I103" s="756"/>
      <c r="J103" s="755"/>
      <c r="K103" s="755"/>
      <c r="L103" s="755"/>
    </row>
    <row r="104" spans="1:12" ht="15.75" customHeight="1">
      <c r="A104" s="754"/>
      <c r="B104" s="754"/>
      <c r="C104" s="755"/>
      <c r="D104" s="755"/>
      <c r="E104" s="755"/>
      <c r="F104" s="755"/>
      <c r="G104" s="755"/>
      <c r="H104" s="755"/>
      <c r="I104" s="756"/>
      <c r="J104" s="755"/>
      <c r="K104" s="755"/>
      <c r="L104" s="755"/>
    </row>
    <row r="105" spans="1:12" ht="15.75" customHeight="1">
      <c r="A105" s="754"/>
      <c r="B105" s="754"/>
      <c r="C105" s="755"/>
      <c r="D105" s="755"/>
      <c r="E105" s="755"/>
      <c r="F105" s="755"/>
      <c r="G105" s="755"/>
      <c r="H105" s="755"/>
      <c r="I105" s="756"/>
      <c r="J105" s="755"/>
      <c r="K105" s="755"/>
      <c r="L105" s="755"/>
    </row>
    <row r="106" spans="1:12" ht="15.75" customHeight="1">
      <c r="A106" s="754"/>
      <c r="B106" s="754"/>
      <c r="C106" s="755"/>
      <c r="D106" s="755"/>
      <c r="E106" s="755"/>
      <c r="F106" s="755"/>
      <c r="G106" s="755"/>
      <c r="H106" s="755"/>
      <c r="I106" s="756"/>
      <c r="J106" s="755"/>
      <c r="K106" s="755"/>
      <c r="L106" s="755"/>
    </row>
    <row r="107" spans="1:12" ht="15.75" customHeight="1">
      <c r="A107" s="754"/>
      <c r="B107" s="754"/>
      <c r="C107" s="755"/>
      <c r="D107" s="755"/>
      <c r="E107" s="755"/>
      <c r="F107" s="755"/>
      <c r="G107" s="755"/>
      <c r="H107" s="755"/>
      <c r="I107" s="756"/>
      <c r="J107" s="755"/>
      <c r="K107" s="755"/>
      <c r="L107" s="755"/>
    </row>
    <row r="108" spans="1:12" ht="15.75" customHeight="1">
      <c r="A108" s="754"/>
      <c r="B108" s="754"/>
      <c r="C108" s="755"/>
      <c r="D108" s="755"/>
      <c r="E108" s="755"/>
      <c r="F108" s="755"/>
      <c r="G108" s="755"/>
      <c r="H108" s="755"/>
      <c r="I108" s="756"/>
      <c r="J108" s="755"/>
      <c r="K108" s="755"/>
      <c r="L108" s="755"/>
    </row>
    <row r="109" spans="1:12" ht="15.75" customHeight="1">
      <c r="A109" s="754"/>
      <c r="B109" s="754"/>
      <c r="C109" s="755"/>
      <c r="D109" s="755"/>
      <c r="E109" s="755"/>
      <c r="F109" s="755"/>
      <c r="G109" s="755"/>
      <c r="H109" s="755"/>
      <c r="I109" s="756"/>
      <c r="J109" s="755"/>
      <c r="K109" s="755"/>
      <c r="L109" s="755"/>
    </row>
    <row r="110" spans="1:12" ht="15.75" customHeight="1">
      <c r="A110" s="754"/>
      <c r="B110" s="754"/>
      <c r="C110" s="755"/>
      <c r="D110" s="755"/>
      <c r="E110" s="755"/>
      <c r="F110" s="755"/>
      <c r="G110" s="755"/>
      <c r="H110" s="755"/>
      <c r="I110" s="756"/>
      <c r="J110" s="755"/>
      <c r="K110" s="755"/>
      <c r="L110" s="755"/>
    </row>
    <row r="111" spans="1:12" ht="15.75" customHeight="1">
      <c r="A111" s="754"/>
      <c r="B111" s="754"/>
      <c r="C111" s="755"/>
      <c r="D111" s="755"/>
      <c r="E111" s="755"/>
      <c r="F111" s="755"/>
      <c r="G111" s="755"/>
      <c r="H111" s="755"/>
      <c r="I111" s="756"/>
      <c r="J111" s="755"/>
      <c r="K111" s="755"/>
      <c r="L111" s="755"/>
    </row>
    <row r="112" spans="1:12" ht="15.75" customHeight="1">
      <c r="A112" s="754"/>
      <c r="B112" s="754"/>
      <c r="C112" s="755"/>
      <c r="D112" s="755"/>
      <c r="E112" s="755"/>
      <c r="F112" s="755"/>
      <c r="G112" s="755"/>
      <c r="H112" s="755"/>
      <c r="I112" s="756"/>
      <c r="J112" s="755"/>
      <c r="K112" s="755"/>
      <c r="L112" s="755"/>
    </row>
    <row r="113" spans="1:12" ht="15.75" customHeight="1">
      <c r="A113" s="754"/>
      <c r="B113" s="754"/>
      <c r="C113" s="755"/>
      <c r="D113" s="755"/>
      <c r="E113" s="755"/>
      <c r="F113" s="755"/>
      <c r="G113" s="755"/>
      <c r="H113" s="755"/>
      <c r="I113" s="756"/>
      <c r="J113" s="755"/>
      <c r="K113" s="755"/>
      <c r="L113" s="755"/>
    </row>
    <row r="114" spans="1:12" ht="15.75" customHeight="1">
      <c r="A114" s="754"/>
      <c r="B114" s="754"/>
      <c r="C114" s="755"/>
      <c r="D114" s="755"/>
      <c r="E114" s="755"/>
      <c r="F114" s="755"/>
      <c r="G114" s="755"/>
      <c r="H114" s="755"/>
      <c r="I114" s="756"/>
      <c r="J114" s="755"/>
      <c r="K114" s="755"/>
      <c r="L114" s="755"/>
    </row>
    <row r="115" spans="1:12" ht="15.75" customHeight="1">
      <c r="A115" s="754"/>
      <c r="B115" s="754"/>
      <c r="C115" s="755"/>
      <c r="D115" s="755"/>
      <c r="E115" s="755"/>
      <c r="F115" s="755"/>
      <c r="G115" s="755"/>
      <c r="H115" s="755"/>
      <c r="I115" s="756"/>
      <c r="J115" s="755"/>
      <c r="K115" s="755"/>
      <c r="L115" s="755"/>
    </row>
    <row r="116" spans="1:12" ht="15.75" customHeight="1">
      <c r="A116" s="754"/>
      <c r="B116" s="754"/>
      <c r="C116" s="755"/>
      <c r="D116" s="755"/>
      <c r="E116" s="755"/>
      <c r="F116" s="755"/>
      <c r="G116" s="755"/>
      <c r="H116" s="755"/>
      <c r="I116" s="756"/>
      <c r="J116" s="755"/>
      <c r="K116" s="755"/>
      <c r="L116" s="755"/>
    </row>
    <row r="117" spans="1:12" ht="15.75" customHeight="1">
      <c r="A117" s="754"/>
      <c r="B117" s="754"/>
      <c r="C117" s="755"/>
      <c r="D117" s="755"/>
      <c r="E117" s="755"/>
      <c r="F117" s="755"/>
      <c r="G117" s="755"/>
      <c r="H117" s="755"/>
      <c r="I117" s="756"/>
      <c r="J117" s="755"/>
      <c r="K117" s="755"/>
      <c r="L117" s="755"/>
    </row>
    <row r="118" spans="1:12" ht="15.75" customHeight="1">
      <c r="A118" s="754"/>
      <c r="B118" s="754"/>
      <c r="C118" s="755"/>
      <c r="D118" s="755"/>
      <c r="E118" s="755"/>
      <c r="F118" s="755"/>
      <c r="G118" s="755"/>
      <c r="H118" s="755"/>
      <c r="I118" s="756"/>
      <c r="J118" s="755"/>
      <c r="K118" s="755"/>
      <c r="L118" s="755"/>
    </row>
    <row r="119" spans="1:12" ht="15.75" customHeight="1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 ht="15.75" customHeight="1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 ht="15.75" customHeight="1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 ht="15.75" customHeight="1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 ht="15.75" customHeight="1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 ht="15.75" customHeight="1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 ht="15.75" customHeight="1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 ht="15.75" customHeight="1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 ht="15.75" customHeight="1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 ht="15.75" customHeight="1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 ht="15.75" customHeight="1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 ht="15.75" customHeight="1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 ht="15.75" customHeight="1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 ht="15.75" customHeight="1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8"/>
      <c r="B288" s="758"/>
      <c r="C288" s="758"/>
      <c r="D288" s="758"/>
      <c r="E288" s="758"/>
      <c r="F288" s="758"/>
      <c r="G288" s="758"/>
      <c r="H288" s="758"/>
      <c r="I288" s="758"/>
      <c r="J288" s="758"/>
      <c r="K288" s="758"/>
      <c r="L288" s="758"/>
    </row>
    <row r="289" spans="1:12" ht="15.75" customHeight="1">
      <c r="A289" s="758"/>
      <c r="B289" s="758"/>
      <c r="C289" s="758"/>
      <c r="D289" s="758"/>
      <c r="E289" s="758"/>
      <c r="F289" s="758"/>
      <c r="G289" s="758"/>
      <c r="H289" s="758"/>
      <c r="I289" s="758"/>
      <c r="J289" s="758"/>
      <c r="K289" s="758"/>
      <c r="L289" s="758"/>
    </row>
    <row r="290" spans="1:12" ht="15.75" customHeight="1">
      <c r="A290" s="758"/>
      <c r="B290" s="758"/>
      <c r="C290" s="758"/>
      <c r="D290" s="758"/>
      <c r="E290" s="758"/>
      <c r="F290" s="758"/>
      <c r="G290" s="758"/>
      <c r="H290" s="758"/>
      <c r="I290" s="758"/>
      <c r="J290" s="758"/>
      <c r="K290" s="758"/>
      <c r="L290" s="758"/>
    </row>
    <row r="291" spans="1:12" ht="15.75" customHeight="1">
      <c r="A291" s="758"/>
      <c r="B291" s="758"/>
      <c r="C291" s="758"/>
      <c r="D291" s="758"/>
      <c r="E291" s="758"/>
      <c r="F291" s="758"/>
      <c r="G291" s="758"/>
      <c r="H291" s="758"/>
      <c r="I291" s="758"/>
      <c r="J291" s="758"/>
      <c r="K291" s="758"/>
      <c r="L291" s="758"/>
    </row>
    <row r="292" spans="1:12" ht="15.75" customHeight="1">
      <c r="A292" s="758"/>
      <c r="B292" s="758"/>
      <c r="C292" s="758"/>
      <c r="D292" s="758"/>
      <c r="E292" s="758"/>
      <c r="F292" s="758"/>
      <c r="G292" s="758"/>
      <c r="H292" s="758"/>
      <c r="I292" s="758"/>
      <c r="J292" s="758"/>
      <c r="K292" s="758"/>
      <c r="L292" s="758"/>
    </row>
    <row r="293" spans="1:12" ht="15.75" customHeight="1">
      <c r="A293" s="758"/>
      <c r="B293" s="758"/>
      <c r="C293" s="758"/>
      <c r="D293" s="758"/>
      <c r="E293" s="758"/>
      <c r="F293" s="758"/>
      <c r="G293" s="758"/>
      <c r="H293" s="758"/>
      <c r="I293" s="758"/>
      <c r="J293" s="758"/>
      <c r="K293" s="758"/>
      <c r="L293" s="758"/>
    </row>
    <row r="294" spans="1:12" ht="15.75" customHeight="1">
      <c r="A294" s="758"/>
      <c r="B294" s="758"/>
      <c r="C294" s="758"/>
      <c r="D294" s="758"/>
      <c r="E294" s="758"/>
      <c r="F294" s="758"/>
      <c r="G294" s="758"/>
      <c r="H294" s="758"/>
      <c r="I294" s="758"/>
      <c r="J294" s="758"/>
      <c r="K294" s="758"/>
      <c r="L294" s="758"/>
    </row>
    <row r="295" spans="1:12" ht="15.75" customHeight="1">
      <c r="A295" s="758"/>
      <c r="B295" s="758"/>
      <c r="C295" s="758"/>
      <c r="D295" s="758"/>
      <c r="E295" s="758"/>
      <c r="F295" s="758"/>
      <c r="G295" s="758"/>
      <c r="H295" s="758"/>
      <c r="I295" s="758"/>
      <c r="J295" s="758"/>
      <c r="K295" s="758"/>
      <c r="L295" s="758"/>
    </row>
    <row r="296" spans="1:12" ht="15.75" customHeight="1">
      <c r="A296" s="758"/>
      <c r="B296" s="758"/>
      <c r="C296" s="758"/>
      <c r="D296" s="758"/>
      <c r="E296" s="758"/>
      <c r="F296" s="758"/>
      <c r="G296" s="758"/>
      <c r="H296" s="758"/>
      <c r="I296" s="758"/>
      <c r="J296" s="758"/>
      <c r="K296" s="758"/>
      <c r="L296" s="758"/>
    </row>
    <row r="297" spans="1:12" ht="15.75" customHeight="1">
      <c r="A297" s="758"/>
      <c r="B297" s="758"/>
      <c r="C297" s="758"/>
      <c r="D297" s="758"/>
      <c r="E297" s="758"/>
      <c r="F297" s="758"/>
      <c r="G297" s="758"/>
      <c r="H297" s="758"/>
      <c r="I297" s="758"/>
      <c r="J297" s="758"/>
      <c r="K297" s="758"/>
      <c r="L297" s="758"/>
    </row>
    <row r="298" spans="1:12" ht="15.75" customHeight="1">
      <c r="A298" s="758"/>
      <c r="B298" s="758"/>
      <c r="C298" s="758"/>
      <c r="D298" s="758"/>
      <c r="E298" s="758"/>
      <c r="F298" s="758"/>
      <c r="G298" s="758"/>
      <c r="H298" s="758"/>
      <c r="I298" s="758"/>
      <c r="J298" s="758"/>
      <c r="K298" s="758"/>
      <c r="L298" s="758"/>
    </row>
    <row r="299" spans="1:12" ht="15.75" customHeight="1">
      <c r="A299" s="758"/>
      <c r="B299" s="758"/>
      <c r="C299" s="758"/>
      <c r="D299" s="758"/>
      <c r="E299" s="758"/>
      <c r="F299" s="758"/>
      <c r="G299" s="758"/>
      <c r="H299" s="758"/>
      <c r="I299" s="758"/>
      <c r="J299" s="758"/>
      <c r="K299" s="758"/>
      <c r="L299" s="758"/>
    </row>
    <row r="300" spans="1:12" ht="15.75" customHeight="1">
      <c r="A300" s="758"/>
      <c r="B300" s="758"/>
      <c r="C300" s="758"/>
      <c r="D300" s="758"/>
      <c r="E300" s="758"/>
      <c r="F300" s="758"/>
      <c r="G300" s="758"/>
      <c r="H300" s="758"/>
      <c r="I300" s="758"/>
      <c r="J300" s="758"/>
      <c r="K300" s="758"/>
      <c r="L300" s="758"/>
    </row>
    <row r="301" spans="1:12" ht="15.75" customHeight="1">
      <c r="A301" s="758"/>
      <c r="B301" s="758"/>
      <c r="C301" s="758"/>
      <c r="D301" s="758"/>
      <c r="E301" s="758"/>
      <c r="F301" s="758"/>
      <c r="G301" s="758"/>
      <c r="H301" s="758"/>
      <c r="I301" s="758"/>
      <c r="J301" s="758"/>
      <c r="K301" s="758"/>
      <c r="L301" s="758"/>
    </row>
    <row r="302" spans="1:12" ht="15.75" customHeight="1">
      <c r="A302" s="758"/>
      <c r="B302" s="758"/>
      <c r="C302" s="758"/>
      <c r="D302" s="758"/>
      <c r="E302" s="758"/>
      <c r="F302" s="758"/>
      <c r="G302" s="758"/>
      <c r="H302" s="758"/>
      <c r="I302" s="758"/>
      <c r="J302" s="758"/>
      <c r="K302" s="758"/>
      <c r="L302" s="758"/>
    </row>
    <row r="303" spans="1:12" ht="15.75" customHeight="1">
      <c r="A303" s="758"/>
      <c r="B303" s="758"/>
      <c r="C303" s="758"/>
      <c r="D303" s="758"/>
      <c r="E303" s="758"/>
      <c r="F303" s="758"/>
      <c r="G303" s="758"/>
      <c r="H303" s="758"/>
      <c r="I303" s="758"/>
      <c r="J303" s="758"/>
      <c r="K303" s="758"/>
      <c r="L303" s="758"/>
    </row>
    <row r="304" spans="1:12" ht="15.75" customHeight="1">
      <c r="A304" s="758"/>
      <c r="B304" s="758"/>
      <c r="C304" s="758"/>
      <c r="D304" s="758"/>
      <c r="E304" s="758"/>
      <c r="F304" s="758"/>
      <c r="G304" s="758"/>
      <c r="H304" s="758"/>
      <c r="I304" s="758"/>
      <c r="J304" s="758"/>
      <c r="K304" s="758"/>
      <c r="L304" s="758"/>
    </row>
    <row r="305" spans="1:12" ht="15.75" customHeight="1">
      <c r="A305" s="758"/>
      <c r="B305" s="758"/>
      <c r="C305" s="758"/>
      <c r="D305" s="758"/>
      <c r="E305" s="758"/>
      <c r="F305" s="758"/>
      <c r="G305" s="758"/>
      <c r="H305" s="758"/>
      <c r="I305" s="758"/>
      <c r="J305" s="758"/>
      <c r="K305" s="758"/>
      <c r="L305" s="758"/>
    </row>
    <row r="306" spans="1:12" ht="15.75" customHeight="1">
      <c r="A306" s="758"/>
      <c r="B306" s="758"/>
      <c r="C306" s="758"/>
      <c r="D306" s="758"/>
      <c r="E306" s="758"/>
      <c r="F306" s="758"/>
      <c r="G306" s="758"/>
      <c r="H306" s="758"/>
      <c r="I306" s="758"/>
      <c r="J306" s="758"/>
      <c r="K306" s="758"/>
      <c r="L306" s="758"/>
    </row>
    <row r="307" spans="1:12" ht="15.75" customHeight="1">
      <c r="A307" s="758"/>
      <c r="B307" s="758"/>
      <c r="C307" s="758"/>
      <c r="D307" s="758"/>
      <c r="E307" s="758"/>
      <c r="F307" s="758"/>
      <c r="G307" s="758"/>
      <c r="H307" s="758"/>
      <c r="I307" s="758"/>
      <c r="J307" s="758"/>
      <c r="K307" s="758"/>
      <c r="L307" s="758"/>
    </row>
    <row r="308" spans="1:12" ht="15.75" customHeight="1">
      <c r="A308" s="758"/>
      <c r="B308" s="758"/>
      <c r="C308" s="758"/>
      <c r="D308" s="758"/>
      <c r="E308" s="758"/>
      <c r="F308" s="758"/>
      <c r="G308" s="758"/>
      <c r="H308" s="758"/>
      <c r="I308" s="758"/>
      <c r="J308" s="758"/>
      <c r="K308" s="758"/>
      <c r="L308" s="758"/>
    </row>
    <row r="309" spans="1:12" ht="15.75" customHeight="1">
      <c r="A309" s="758"/>
      <c r="B309" s="758"/>
      <c r="C309" s="758"/>
      <c r="D309" s="758"/>
      <c r="E309" s="758"/>
      <c r="F309" s="758"/>
      <c r="G309" s="758"/>
      <c r="H309" s="758"/>
      <c r="I309" s="758"/>
      <c r="J309" s="758"/>
      <c r="K309" s="758"/>
      <c r="L309" s="758"/>
    </row>
    <row r="310" spans="1:12" ht="15.75" customHeight="1">
      <c r="A310" s="758"/>
      <c r="B310" s="758"/>
      <c r="C310" s="758"/>
      <c r="D310" s="758"/>
      <c r="E310" s="758"/>
      <c r="F310" s="758"/>
      <c r="G310" s="758"/>
      <c r="H310" s="758"/>
      <c r="I310" s="758"/>
      <c r="J310" s="758"/>
      <c r="K310" s="758"/>
      <c r="L310" s="758"/>
    </row>
    <row r="311" spans="1:12" ht="15.75" customHeight="1">
      <c r="A311" s="758"/>
      <c r="B311" s="758"/>
      <c r="C311" s="758"/>
      <c r="D311" s="758"/>
      <c r="E311" s="758"/>
      <c r="F311" s="758"/>
      <c r="G311" s="758"/>
      <c r="H311" s="758"/>
      <c r="I311" s="758"/>
      <c r="J311" s="758"/>
      <c r="K311" s="758"/>
      <c r="L311" s="758"/>
    </row>
    <row r="312" spans="1:12" ht="15.75" customHeight="1">
      <c r="A312" s="758"/>
      <c r="B312" s="758"/>
      <c r="C312" s="758"/>
      <c r="D312" s="758"/>
      <c r="E312" s="758"/>
      <c r="F312" s="758"/>
      <c r="G312" s="758"/>
      <c r="H312" s="758"/>
      <c r="I312" s="758"/>
      <c r="J312" s="758"/>
      <c r="K312" s="758"/>
      <c r="L312" s="758"/>
    </row>
    <row r="313" spans="1:12" ht="15.75" customHeight="1">
      <c r="A313" s="758"/>
      <c r="B313" s="758"/>
      <c r="C313" s="758"/>
      <c r="D313" s="758"/>
      <c r="E313" s="758"/>
      <c r="F313" s="758"/>
      <c r="G313" s="758"/>
      <c r="H313" s="758"/>
      <c r="I313" s="758"/>
      <c r="J313" s="758"/>
      <c r="K313" s="758"/>
      <c r="L313" s="758"/>
    </row>
    <row r="314" spans="1:12" ht="15.75" customHeight="1">
      <c r="A314" s="758"/>
      <c r="B314" s="758"/>
      <c r="C314" s="758"/>
      <c r="D314" s="758"/>
      <c r="E314" s="758"/>
      <c r="F314" s="758"/>
      <c r="G314" s="758"/>
      <c r="H314" s="758"/>
      <c r="I314" s="758"/>
      <c r="J314" s="758"/>
      <c r="K314" s="758"/>
      <c r="L314" s="758"/>
    </row>
    <row r="315" spans="1:12" ht="15.75" customHeight="1">
      <c r="A315" s="758"/>
      <c r="B315" s="758"/>
      <c r="C315" s="758"/>
      <c r="D315" s="758"/>
      <c r="E315" s="758"/>
      <c r="F315" s="758"/>
      <c r="G315" s="758"/>
      <c r="H315" s="758"/>
      <c r="I315" s="758"/>
      <c r="J315" s="758"/>
      <c r="K315" s="758"/>
      <c r="L315" s="758"/>
    </row>
    <row r="316" spans="1:12" ht="15.75" customHeight="1">
      <c r="A316" s="758"/>
      <c r="B316" s="758"/>
      <c r="C316" s="758"/>
      <c r="D316" s="758"/>
      <c r="E316" s="758"/>
      <c r="F316" s="758"/>
      <c r="G316" s="758"/>
      <c r="H316" s="758"/>
      <c r="I316" s="758"/>
      <c r="J316" s="758"/>
      <c r="K316" s="758"/>
      <c r="L316" s="758"/>
    </row>
    <row r="317" spans="1:12" ht="15.75" customHeight="1">
      <c r="A317" s="758"/>
      <c r="B317" s="758"/>
      <c r="C317" s="758"/>
      <c r="D317" s="758"/>
      <c r="E317" s="758"/>
      <c r="F317" s="758"/>
      <c r="G317" s="758"/>
      <c r="H317" s="758"/>
      <c r="I317" s="758"/>
      <c r="J317" s="758"/>
      <c r="K317" s="758"/>
      <c r="L317" s="758"/>
    </row>
    <row r="318" spans="1:12" ht="15.75" customHeight="1">
      <c r="A318" s="758"/>
      <c r="B318" s="758"/>
      <c r="C318" s="758"/>
      <c r="D318" s="758"/>
      <c r="E318" s="758"/>
      <c r="F318" s="758"/>
      <c r="G318" s="758"/>
      <c r="H318" s="758"/>
      <c r="I318" s="758"/>
      <c r="J318" s="758"/>
      <c r="K318" s="758"/>
      <c r="L318" s="758"/>
    </row>
    <row r="319" spans="1:12" ht="15.75" customHeight="1">
      <c r="A319" s="758"/>
      <c r="B319" s="758"/>
      <c r="C319" s="758"/>
      <c r="D319" s="758"/>
      <c r="E319" s="758"/>
      <c r="F319" s="758"/>
      <c r="G319" s="758"/>
      <c r="H319" s="758"/>
      <c r="I319" s="758"/>
      <c r="J319" s="758"/>
      <c r="K319" s="758"/>
      <c r="L319" s="758"/>
    </row>
    <row r="320" spans="1:12" ht="15.75" customHeight="1">
      <c r="A320" s="758"/>
      <c r="B320" s="758"/>
      <c r="C320" s="758"/>
      <c r="D320" s="758"/>
      <c r="E320" s="758"/>
      <c r="F320" s="758"/>
      <c r="G320" s="758"/>
      <c r="H320" s="758"/>
      <c r="I320" s="758"/>
      <c r="J320" s="758"/>
      <c r="K320" s="758"/>
      <c r="L320" s="758"/>
    </row>
    <row r="321" spans="1:12" ht="15.75" customHeight="1">
      <c r="A321" s="758"/>
      <c r="B321" s="758"/>
      <c r="C321" s="758"/>
      <c r="D321" s="758"/>
      <c r="E321" s="758"/>
      <c r="F321" s="758"/>
      <c r="G321" s="758"/>
      <c r="H321" s="758"/>
      <c r="I321" s="758"/>
      <c r="J321" s="758"/>
      <c r="K321" s="758"/>
      <c r="L321" s="758"/>
    </row>
    <row r="322" spans="1:12" ht="15.75" customHeight="1">
      <c r="A322" s="758"/>
      <c r="B322" s="758"/>
      <c r="C322" s="758"/>
      <c r="D322" s="758"/>
      <c r="E322" s="758"/>
      <c r="F322" s="758"/>
      <c r="G322" s="758"/>
      <c r="H322" s="758"/>
      <c r="I322" s="758"/>
      <c r="J322" s="758"/>
      <c r="K322" s="758"/>
      <c r="L322" s="758"/>
    </row>
    <row r="323" spans="1:12" ht="15.75" customHeight="1">
      <c r="A323" s="758"/>
      <c r="B323" s="758"/>
      <c r="C323" s="758"/>
      <c r="D323" s="758"/>
      <c r="E323" s="758"/>
      <c r="F323" s="758"/>
      <c r="G323" s="758"/>
      <c r="H323" s="758"/>
      <c r="I323" s="758"/>
      <c r="J323" s="758"/>
      <c r="K323" s="758"/>
      <c r="L323" s="758"/>
    </row>
    <row r="324" spans="1:12" ht="15.75" customHeight="1">
      <c r="A324" s="758"/>
      <c r="B324" s="758"/>
      <c r="C324" s="758"/>
      <c r="D324" s="758"/>
      <c r="E324" s="758"/>
      <c r="F324" s="758"/>
      <c r="G324" s="758"/>
      <c r="H324" s="758"/>
      <c r="I324" s="758"/>
      <c r="J324" s="758"/>
      <c r="K324" s="758"/>
      <c r="L324" s="758"/>
    </row>
    <row r="325" spans="1:12" ht="15.75" customHeight="1">
      <c r="A325" s="758"/>
      <c r="B325" s="758"/>
      <c r="C325" s="758"/>
      <c r="D325" s="758"/>
      <c r="E325" s="758"/>
      <c r="F325" s="758"/>
      <c r="G325" s="758"/>
      <c r="H325" s="758"/>
      <c r="I325" s="758"/>
      <c r="J325" s="758"/>
      <c r="K325" s="758"/>
      <c r="L325" s="758"/>
    </row>
    <row r="326" spans="1:12" ht="15.75" customHeight="1">
      <c r="A326" s="758"/>
      <c r="B326" s="758"/>
      <c r="C326" s="758"/>
      <c r="D326" s="758"/>
      <c r="E326" s="758"/>
      <c r="F326" s="758"/>
      <c r="G326" s="758"/>
      <c r="H326" s="758"/>
      <c r="I326" s="758"/>
      <c r="J326" s="758"/>
      <c r="K326" s="758"/>
      <c r="L326" s="758"/>
    </row>
    <row r="327" spans="1:12" ht="15.75" customHeight="1">
      <c r="A327" s="758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758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758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758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758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758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</sheetData>
  <mergeCells count="1">
    <mergeCell ref="A72:A73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103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9.85546875" customWidth="1"/>
    <col min="4" max="4" width="9.570312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5"/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'Today''s Prices'!G1</f>
        <v>43661</v>
      </c>
      <c r="B3" s="708" t="s">
        <v>97</v>
      </c>
      <c r="C3" s="709">
        <f>Computations!AL4</f>
        <v>0</v>
      </c>
      <c r="D3" s="709">
        <f>Computations!AL13</f>
        <v>0</v>
      </c>
      <c r="E3" s="709">
        <f>Computations!AL22</f>
        <v>0</v>
      </c>
      <c r="F3" s="709">
        <f>Computations!AL31</f>
        <v>0</v>
      </c>
      <c r="G3" s="709">
        <f>Computations!AL40</f>
        <v>0</v>
      </c>
      <c r="H3" s="709">
        <f>Computations!AL49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MIN(C3,D3,E3,F3,G3,H3)</f>
        <v>0</v>
      </c>
    </row>
    <row r="4" spans="1:12" outlineLevel="1">
      <c r="A4" s="1030">
        <v>43511</v>
      </c>
      <c r="B4" s="708" t="s">
        <v>97</v>
      </c>
      <c r="C4" s="709">
        <v>33.333333333333336</v>
      </c>
      <c r="D4" s="709">
        <v>31.666666666666668</v>
      </c>
      <c r="E4" s="709">
        <v>30</v>
      </c>
      <c r="F4" s="709">
        <v>30</v>
      </c>
      <c r="G4" s="709">
        <v>31.666666666666668</v>
      </c>
      <c r="H4" s="709">
        <v>30</v>
      </c>
      <c r="I4" s="710"/>
      <c r="J4" s="711">
        <v>31.111111111111111</v>
      </c>
      <c r="K4" s="711">
        <v>33.333333333333336</v>
      </c>
      <c r="L4" s="711">
        <v>30</v>
      </c>
    </row>
    <row r="5" spans="1:12" outlineLevel="1">
      <c r="A5" s="1030">
        <v>43510</v>
      </c>
      <c r="B5" s="708" t="s">
        <v>97</v>
      </c>
      <c r="C5" s="709">
        <v>33.333333333333336</v>
      </c>
      <c r="D5" s="709">
        <v>31.666666666666668</v>
      </c>
      <c r="E5" s="709">
        <v>30</v>
      </c>
      <c r="F5" s="709">
        <v>30</v>
      </c>
      <c r="G5" s="709">
        <v>31.666666666666668</v>
      </c>
      <c r="H5" s="709">
        <v>30</v>
      </c>
      <c r="I5" s="710"/>
      <c r="J5" s="711">
        <v>31.111111111111111</v>
      </c>
      <c r="K5" s="711">
        <v>33.333333333333336</v>
      </c>
      <c r="L5" s="711">
        <v>30</v>
      </c>
    </row>
    <row r="6" spans="1:12" outlineLevel="1">
      <c r="A6" s="1030">
        <v>43509</v>
      </c>
      <c r="B6" s="708" t="s">
        <v>97</v>
      </c>
      <c r="C6" s="709">
        <v>33.333333333333336</v>
      </c>
      <c r="D6" s="709">
        <v>31.666666666666668</v>
      </c>
      <c r="E6" s="709">
        <v>30</v>
      </c>
      <c r="F6" s="709">
        <v>30</v>
      </c>
      <c r="G6" s="709">
        <v>31.666666666666668</v>
      </c>
      <c r="H6" s="709">
        <v>30</v>
      </c>
      <c r="I6" s="710"/>
      <c r="J6" s="711">
        <v>31.111111111111111</v>
      </c>
      <c r="K6" s="711">
        <v>33.333333333333336</v>
      </c>
      <c r="L6" s="711">
        <v>30</v>
      </c>
    </row>
    <row r="7" spans="1:12" outlineLevel="1">
      <c r="A7" s="1030">
        <v>43508</v>
      </c>
      <c r="B7" s="708" t="s">
        <v>97</v>
      </c>
      <c r="C7" s="709">
        <v>33.333333333333336</v>
      </c>
      <c r="D7" s="709">
        <v>31.666666666666668</v>
      </c>
      <c r="E7" s="709">
        <v>30</v>
      </c>
      <c r="F7" s="709">
        <v>30</v>
      </c>
      <c r="G7" s="709">
        <v>31.666666666666668</v>
      </c>
      <c r="H7" s="709">
        <v>30</v>
      </c>
      <c r="I7" s="710"/>
      <c r="J7" s="711">
        <v>31.111111111111111</v>
      </c>
      <c r="K7" s="711">
        <v>33.333333333333336</v>
      </c>
      <c r="L7" s="711">
        <v>30</v>
      </c>
    </row>
    <row r="8" spans="1:12" outlineLevel="1">
      <c r="A8" s="1030">
        <v>43507</v>
      </c>
      <c r="B8" s="708" t="s">
        <v>97</v>
      </c>
      <c r="C8" s="709">
        <v>33.333333333333336</v>
      </c>
      <c r="D8" s="709">
        <v>31.666666666666668</v>
      </c>
      <c r="E8" s="709">
        <v>30</v>
      </c>
      <c r="F8" s="709">
        <v>30</v>
      </c>
      <c r="G8" s="709">
        <v>31.666666666666668</v>
      </c>
      <c r="H8" s="709">
        <v>30</v>
      </c>
      <c r="I8" s="710"/>
      <c r="J8" s="711">
        <v>31.111111111111111</v>
      </c>
      <c r="K8" s="711">
        <v>33.333333333333336</v>
      </c>
      <c r="L8" s="711">
        <v>30</v>
      </c>
    </row>
    <row r="9" spans="1:12" outlineLevel="1">
      <c r="A9" s="1030">
        <v>43504</v>
      </c>
      <c r="B9" s="708" t="s">
        <v>97</v>
      </c>
      <c r="C9" s="709">
        <v>33.333333333333336</v>
      </c>
      <c r="D9" s="709">
        <v>31.666666666666668</v>
      </c>
      <c r="E9" s="709">
        <v>30</v>
      </c>
      <c r="F9" s="709">
        <v>30</v>
      </c>
      <c r="G9" s="709">
        <v>31.666666666666668</v>
      </c>
      <c r="H9" s="709">
        <v>30</v>
      </c>
      <c r="I9" s="710"/>
      <c r="J9" s="711">
        <v>31.111111111111111</v>
      </c>
      <c r="K9" s="711">
        <v>33.333333333333336</v>
      </c>
      <c r="L9" s="711">
        <v>30</v>
      </c>
    </row>
    <row r="10" spans="1:12" outlineLevel="1">
      <c r="A10" s="1030">
        <v>43503</v>
      </c>
      <c r="B10" s="708" t="s">
        <v>97</v>
      </c>
      <c r="C10" s="709">
        <v>33.333333333333336</v>
      </c>
      <c r="D10" s="709">
        <v>31.666666666666668</v>
      </c>
      <c r="E10" s="709">
        <v>30</v>
      </c>
      <c r="F10" s="709">
        <v>30</v>
      </c>
      <c r="G10" s="709">
        <v>31.666666666666668</v>
      </c>
      <c r="H10" s="709">
        <v>30</v>
      </c>
      <c r="I10" s="710"/>
      <c r="J10" s="711">
        <v>31.111111111111111</v>
      </c>
      <c r="K10" s="711">
        <v>33.333333333333336</v>
      </c>
      <c r="L10" s="711">
        <v>30</v>
      </c>
    </row>
    <row r="11" spans="1:12" outlineLevel="1">
      <c r="A11" s="1030">
        <v>43502</v>
      </c>
      <c r="B11" s="708" t="s">
        <v>97</v>
      </c>
      <c r="C11" s="709">
        <v>33.333333333333336</v>
      </c>
      <c r="D11" s="709">
        <v>31.666666666666668</v>
      </c>
      <c r="E11" s="709">
        <v>30</v>
      </c>
      <c r="F11" s="709">
        <v>30</v>
      </c>
      <c r="G11" s="709">
        <v>31.666666666666668</v>
      </c>
      <c r="H11" s="709">
        <v>30</v>
      </c>
      <c r="I11" s="710"/>
      <c r="J11" s="711">
        <v>31.111111111111111</v>
      </c>
      <c r="K11" s="711">
        <v>33.333333333333336</v>
      </c>
      <c r="L11" s="711">
        <v>30</v>
      </c>
    </row>
    <row r="12" spans="1:12" outlineLevel="1">
      <c r="A12" s="1030">
        <v>43501</v>
      </c>
      <c r="B12" s="708" t="s">
        <v>97</v>
      </c>
      <c r="C12" s="709">
        <v>33.333333333333336</v>
      </c>
      <c r="D12" s="709">
        <v>31.666666666666668</v>
      </c>
      <c r="E12" s="709">
        <v>30</v>
      </c>
      <c r="F12" s="709">
        <v>30</v>
      </c>
      <c r="G12" s="709">
        <v>31.666666666666668</v>
      </c>
      <c r="H12" s="709">
        <v>30</v>
      </c>
      <c r="I12" s="710"/>
      <c r="J12" s="711">
        <v>31.111111111111111</v>
      </c>
      <c r="K12" s="711">
        <v>33.333333333333336</v>
      </c>
      <c r="L12" s="711">
        <v>30</v>
      </c>
    </row>
    <row r="13" spans="1:12" outlineLevel="1">
      <c r="A13" s="1030">
        <v>43500</v>
      </c>
      <c r="B13" s="708" t="s">
        <v>97</v>
      </c>
      <c r="C13" s="709">
        <v>33.333333333333336</v>
      </c>
      <c r="D13" s="709">
        <v>31.666666666666668</v>
      </c>
      <c r="E13" s="709">
        <v>30</v>
      </c>
      <c r="F13" s="709">
        <v>30</v>
      </c>
      <c r="G13" s="709">
        <v>31.666666666666668</v>
      </c>
      <c r="H13" s="709">
        <v>30</v>
      </c>
      <c r="I13" s="710"/>
      <c r="J13" s="711">
        <v>31.111111111111111</v>
      </c>
      <c r="K13" s="711">
        <v>33.333333333333336</v>
      </c>
      <c r="L13" s="711">
        <v>30</v>
      </c>
    </row>
    <row r="14" spans="1:12" outlineLevel="1">
      <c r="A14" s="1030">
        <v>43497</v>
      </c>
      <c r="B14" s="708" t="s">
        <v>97</v>
      </c>
      <c r="C14" s="709">
        <v>33.333333333333336</v>
      </c>
      <c r="D14" s="709">
        <v>31.666666666666668</v>
      </c>
      <c r="E14" s="709">
        <v>30</v>
      </c>
      <c r="F14" s="709">
        <v>30</v>
      </c>
      <c r="G14" s="709">
        <v>31.666666666666668</v>
      </c>
      <c r="H14" s="709">
        <v>30</v>
      </c>
      <c r="I14" s="710"/>
      <c r="J14" s="711">
        <v>31.111111111111111</v>
      </c>
      <c r="K14" s="711">
        <v>33.333333333333336</v>
      </c>
      <c r="L14" s="711">
        <v>30</v>
      </c>
    </row>
    <row r="15" spans="1:12" outlineLevel="1">
      <c r="A15" s="1030">
        <v>43496</v>
      </c>
      <c r="B15" s="708" t="s">
        <v>97</v>
      </c>
      <c r="C15" s="709">
        <v>33.333333333333336</v>
      </c>
      <c r="D15" s="709">
        <v>31.666666666666668</v>
      </c>
      <c r="E15" s="709">
        <v>30</v>
      </c>
      <c r="F15" s="709">
        <v>30</v>
      </c>
      <c r="G15" s="709">
        <v>31.666666666666668</v>
      </c>
      <c r="H15" s="709">
        <v>30</v>
      </c>
      <c r="I15" s="710"/>
      <c r="J15" s="711">
        <v>31.111111111111111</v>
      </c>
      <c r="K15" s="711">
        <v>33.333333333333336</v>
      </c>
      <c r="L15" s="711">
        <v>30</v>
      </c>
    </row>
    <row r="16" spans="1:12" outlineLevel="1">
      <c r="A16" s="1030">
        <v>43495</v>
      </c>
      <c r="B16" s="708" t="s">
        <v>97</v>
      </c>
      <c r="C16" s="709">
        <v>33.333333333333336</v>
      </c>
      <c r="D16" s="709">
        <v>31.666666666666668</v>
      </c>
      <c r="E16" s="709">
        <v>30</v>
      </c>
      <c r="F16" s="709">
        <v>30</v>
      </c>
      <c r="G16" s="709">
        <v>31.666666666666668</v>
      </c>
      <c r="H16" s="709">
        <v>30</v>
      </c>
      <c r="I16" s="710"/>
      <c r="J16" s="711">
        <v>31.111111111111111</v>
      </c>
      <c r="K16" s="711">
        <v>33.333333333333336</v>
      </c>
      <c r="L16" s="711">
        <v>30</v>
      </c>
    </row>
    <row r="17" spans="1:12" outlineLevel="1">
      <c r="A17" s="1030">
        <v>43494</v>
      </c>
      <c r="B17" s="708" t="s">
        <v>97</v>
      </c>
      <c r="C17" s="709">
        <v>33.333333333333336</v>
      </c>
      <c r="D17" s="709">
        <v>31.666666666666668</v>
      </c>
      <c r="E17" s="709">
        <v>30</v>
      </c>
      <c r="F17" s="709">
        <v>30</v>
      </c>
      <c r="G17" s="709">
        <v>31.666666666666668</v>
      </c>
      <c r="H17" s="709">
        <v>30</v>
      </c>
      <c r="I17" s="710"/>
      <c r="J17" s="711">
        <v>31.111111111111111</v>
      </c>
      <c r="K17" s="711">
        <v>33.333333333333336</v>
      </c>
      <c r="L17" s="711">
        <v>30</v>
      </c>
    </row>
    <row r="18" spans="1:12" outlineLevel="1">
      <c r="A18" s="1030">
        <v>43493</v>
      </c>
      <c r="B18" s="708" t="s">
        <v>97</v>
      </c>
      <c r="C18" s="709">
        <v>33.333333333333336</v>
      </c>
      <c r="D18" s="709">
        <v>31.666666666666668</v>
      </c>
      <c r="E18" s="709">
        <v>30</v>
      </c>
      <c r="F18" s="709">
        <v>30</v>
      </c>
      <c r="G18" s="709">
        <v>31.666666666666668</v>
      </c>
      <c r="H18" s="709">
        <v>30</v>
      </c>
      <c r="I18" s="710"/>
      <c r="J18" s="711">
        <v>31.111111111111111</v>
      </c>
      <c r="K18" s="711">
        <v>33.333333333333336</v>
      </c>
      <c r="L18" s="711">
        <v>30</v>
      </c>
    </row>
    <row r="19" spans="1:12" outlineLevel="1">
      <c r="A19" s="938">
        <v>43490</v>
      </c>
      <c r="B19" s="708" t="s">
        <v>97</v>
      </c>
      <c r="C19" s="709">
        <v>33.333333333333336</v>
      </c>
      <c r="D19" s="709">
        <v>31.666666666666668</v>
      </c>
      <c r="E19" s="709">
        <v>31.666666666666668</v>
      </c>
      <c r="F19" s="709">
        <v>30</v>
      </c>
      <c r="G19" s="709">
        <v>30</v>
      </c>
      <c r="H19" s="709">
        <v>30</v>
      </c>
      <c r="I19" s="710"/>
      <c r="J19" s="711">
        <v>31.111111111111114</v>
      </c>
      <c r="K19" s="711">
        <v>33.333333333333336</v>
      </c>
      <c r="L19" s="711">
        <v>30</v>
      </c>
    </row>
    <row r="20" spans="1:12" outlineLevel="1">
      <c r="A20" s="938">
        <f t="shared" ref="A20:A23" si="0">A19-1</f>
        <v>43489</v>
      </c>
      <c r="B20" s="708" t="s">
        <v>97</v>
      </c>
      <c r="C20" s="709">
        <v>33.333333333333336</v>
      </c>
      <c r="D20" s="709">
        <v>31.666666666666668</v>
      </c>
      <c r="E20" s="709">
        <v>31.666666666666668</v>
      </c>
      <c r="F20" s="709">
        <v>30</v>
      </c>
      <c r="G20" s="709">
        <v>30</v>
      </c>
      <c r="H20" s="709">
        <v>30</v>
      </c>
      <c r="I20" s="710"/>
      <c r="J20" s="711">
        <v>31.111111111111114</v>
      </c>
      <c r="K20" s="711">
        <v>33.333333333333336</v>
      </c>
      <c r="L20" s="711">
        <v>30</v>
      </c>
    </row>
    <row r="21" spans="1:12" outlineLevel="1">
      <c r="A21" s="938">
        <f t="shared" si="0"/>
        <v>43488</v>
      </c>
      <c r="B21" s="708" t="s">
        <v>97</v>
      </c>
      <c r="C21" s="709">
        <v>33.333333333333336</v>
      </c>
      <c r="D21" s="709">
        <v>31.666666666666668</v>
      </c>
      <c r="E21" s="709">
        <v>31.666666666666668</v>
      </c>
      <c r="F21" s="709">
        <v>31.666666666666668</v>
      </c>
      <c r="G21" s="709">
        <v>31.666666666666668</v>
      </c>
      <c r="H21" s="709">
        <v>30</v>
      </c>
      <c r="I21" s="710"/>
      <c r="J21" s="711">
        <v>31.666666666666668</v>
      </c>
      <c r="K21" s="711">
        <v>33.333333333333336</v>
      </c>
      <c r="L21" s="711">
        <v>30</v>
      </c>
    </row>
    <row r="22" spans="1:12" outlineLevel="1">
      <c r="A22" s="938">
        <f t="shared" si="0"/>
        <v>43487</v>
      </c>
      <c r="B22" s="708" t="s">
        <v>97</v>
      </c>
      <c r="C22" s="709">
        <v>33.333333333333336</v>
      </c>
      <c r="D22" s="709">
        <v>31.666666666666668</v>
      </c>
      <c r="E22" s="709">
        <v>31.666666666666668</v>
      </c>
      <c r="F22" s="709">
        <v>31.666666666666668</v>
      </c>
      <c r="G22" s="709">
        <v>31.666666666666668</v>
      </c>
      <c r="H22" s="709">
        <v>30</v>
      </c>
      <c r="I22" s="710"/>
      <c r="J22" s="711">
        <v>31.666666666666668</v>
      </c>
      <c r="K22" s="711">
        <v>33.333333333333336</v>
      </c>
      <c r="L22" s="711">
        <v>30</v>
      </c>
    </row>
    <row r="23" spans="1:12" outlineLevel="1">
      <c r="A23" s="938">
        <f t="shared" si="0"/>
        <v>43486</v>
      </c>
      <c r="B23" s="708" t="s">
        <v>97</v>
      </c>
      <c r="C23" s="709">
        <v>33.333333333333336</v>
      </c>
      <c r="D23" s="709">
        <v>31.666666666666668</v>
      </c>
      <c r="E23" s="709">
        <v>31.666666666666668</v>
      </c>
      <c r="F23" s="709">
        <v>31.666666666666668</v>
      </c>
      <c r="G23" s="709">
        <v>31.666666666666668</v>
      </c>
      <c r="H23" s="709">
        <v>30</v>
      </c>
      <c r="I23" s="710"/>
      <c r="J23" s="711">
        <v>31.666666666666668</v>
      </c>
      <c r="K23" s="711">
        <v>33.333333333333336</v>
      </c>
      <c r="L23" s="711">
        <v>30</v>
      </c>
    </row>
    <row r="24" spans="1:12" outlineLevel="1">
      <c r="A24" s="938">
        <f>A23-3</f>
        <v>43483</v>
      </c>
      <c r="B24" s="708" t="s">
        <v>97</v>
      </c>
      <c r="C24" s="709">
        <v>33.333333333333336</v>
      </c>
      <c r="D24" s="709">
        <v>31.666666666666668</v>
      </c>
      <c r="E24" s="709">
        <v>30</v>
      </c>
      <c r="F24" s="709">
        <v>31.666666666666668</v>
      </c>
      <c r="G24" s="709">
        <v>31.666666666666668</v>
      </c>
      <c r="H24" s="709">
        <v>33.333333333333336</v>
      </c>
      <c r="I24" s="710"/>
      <c r="J24" s="711">
        <v>31.944444444444446</v>
      </c>
      <c r="K24" s="711">
        <v>33.333333333333336</v>
      </c>
      <c r="L24" s="711">
        <v>30</v>
      </c>
    </row>
    <row r="25" spans="1:12" outlineLevel="1">
      <c r="A25" s="938">
        <f t="shared" ref="A25:A28" si="1">A24-1</f>
        <v>43482</v>
      </c>
      <c r="B25" s="708" t="s">
        <v>97</v>
      </c>
      <c r="C25" s="709">
        <v>33.333333333333336</v>
      </c>
      <c r="D25" s="709">
        <v>31.666666666666668</v>
      </c>
      <c r="E25" s="709">
        <v>30</v>
      </c>
      <c r="F25" s="709">
        <v>31.666666666666668</v>
      </c>
      <c r="G25" s="709">
        <v>31.666666666666668</v>
      </c>
      <c r="H25" s="709">
        <v>33.333333333333336</v>
      </c>
      <c r="I25" s="710"/>
      <c r="J25" s="711">
        <v>31.944444444444446</v>
      </c>
      <c r="K25" s="711">
        <v>33.333333333333336</v>
      </c>
      <c r="L25" s="711">
        <v>30</v>
      </c>
    </row>
    <row r="26" spans="1:12" outlineLevel="1">
      <c r="A26" s="938">
        <f t="shared" si="1"/>
        <v>43481</v>
      </c>
      <c r="B26" s="708" t="s">
        <v>97</v>
      </c>
      <c r="C26" s="709">
        <v>33.333333333333336</v>
      </c>
      <c r="D26" s="709">
        <v>31.666666666666668</v>
      </c>
      <c r="E26" s="709">
        <v>30</v>
      </c>
      <c r="F26" s="709">
        <v>31.666666666666668</v>
      </c>
      <c r="G26" s="709">
        <v>31.666666666666668</v>
      </c>
      <c r="H26" s="709">
        <v>33.333333333333336</v>
      </c>
      <c r="I26" s="710"/>
      <c r="J26" s="711">
        <v>31.944444444444446</v>
      </c>
      <c r="K26" s="711">
        <v>33.333333333333336</v>
      </c>
      <c r="L26" s="711">
        <v>30</v>
      </c>
    </row>
    <row r="27" spans="1:12" outlineLevel="1">
      <c r="A27" s="938">
        <f t="shared" si="1"/>
        <v>43480</v>
      </c>
      <c r="B27" s="708" t="s">
        <v>97</v>
      </c>
      <c r="C27" s="709">
        <v>33.333333333333336</v>
      </c>
      <c r="D27" s="709">
        <v>31.666666666666668</v>
      </c>
      <c r="E27" s="709">
        <v>30</v>
      </c>
      <c r="F27" s="709">
        <v>31.666666666666668</v>
      </c>
      <c r="G27" s="709">
        <v>31.666666666666668</v>
      </c>
      <c r="H27" s="709">
        <v>33.333333333333336</v>
      </c>
      <c r="I27" s="710"/>
      <c r="J27" s="711">
        <v>31.944444444444446</v>
      </c>
      <c r="K27" s="711">
        <v>33.333333333333336</v>
      </c>
      <c r="L27" s="711">
        <v>30</v>
      </c>
    </row>
    <row r="28" spans="1:12" outlineLevel="1">
      <c r="A28" s="938">
        <f t="shared" si="1"/>
        <v>43479</v>
      </c>
      <c r="B28" s="708" t="s">
        <v>97</v>
      </c>
      <c r="C28" s="709">
        <v>33.333333333333336</v>
      </c>
      <c r="D28" s="709">
        <v>33.333333333333336</v>
      </c>
      <c r="E28" s="709">
        <v>30</v>
      </c>
      <c r="F28" s="709">
        <v>31.666666666666668</v>
      </c>
      <c r="G28" s="709">
        <v>31.666666666666668</v>
      </c>
      <c r="H28" s="709">
        <v>33.333333333333336</v>
      </c>
      <c r="I28" s="710"/>
      <c r="J28" s="711">
        <v>32.222222222222221</v>
      </c>
      <c r="K28" s="711">
        <v>33.333333333333336</v>
      </c>
      <c r="L28" s="711">
        <v>30</v>
      </c>
    </row>
    <row r="29" spans="1:12" outlineLevel="1">
      <c r="A29" s="938">
        <v>43476</v>
      </c>
      <c r="B29" s="708" t="s">
        <v>97</v>
      </c>
      <c r="C29" s="709">
        <v>33.333333333333336</v>
      </c>
      <c r="D29" s="709">
        <v>33.333333333333336</v>
      </c>
      <c r="E29" s="709">
        <v>30</v>
      </c>
      <c r="F29" s="709">
        <v>31.666666666666668</v>
      </c>
      <c r="G29" s="709">
        <v>31.666666666666668</v>
      </c>
      <c r="H29" s="709">
        <v>33.333333333333336</v>
      </c>
      <c r="I29" s="710"/>
      <c r="J29" s="711">
        <v>32.222222222222221</v>
      </c>
      <c r="K29" s="711">
        <v>33.333333333333336</v>
      </c>
      <c r="L29" s="711">
        <v>30</v>
      </c>
    </row>
    <row r="30" spans="1:12" outlineLevel="1">
      <c r="A30" s="938">
        <f t="shared" ref="A30:A33" si="2">A29-1</f>
        <v>43475</v>
      </c>
      <c r="B30" s="708" t="s">
        <v>97</v>
      </c>
      <c r="C30" s="709">
        <v>33.333333333333336</v>
      </c>
      <c r="D30" s="709">
        <v>33.333333333333336</v>
      </c>
      <c r="E30" s="709">
        <v>30</v>
      </c>
      <c r="F30" s="709">
        <v>31.666666666666668</v>
      </c>
      <c r="G30" s="709">
        <v>31.666666666666668</v>
      </c>
      <c r="H30" s="709">
        <v>33.333333333333336</v>
      </c>
      <c r="I30" s="710"/>
      <c r="J30" s="711">
        <v>32.222222222222221</v>
      </c>
      <c r="K30" s="711">
        <v>33.333333333333336</v>
      </c>
      <c r="L30" s="711">
        <v>30</v>
      </c>
    </row>
    <row r="31" spans="1:12" outlineLevel="1">
      <c r="A31" s="938">
        <f t="shared" si="2"/>
        <v>43474</v>
      </c>
      <c r="B31" s="708" t="s">
        <v>97</v>
      </c>
      <c r="C31" s="709">
        <v>33.333333333333336</v>
      </c>
      <c r="D31" s="709">
        <v>33.333333333333336</v>
      </c>
      <c r="E31" s="709">
        <v>30</v>
      </c>
      <c r="F31" s="709">
        <v>31.666666666666668</v>
      </c>
      <c r="G31" s="709">
        <v>31.666666666666668</v>
      </c>
      <c r="H31" s="709">
        <v>33.333333333333336</v>
      </c>
      <c r="I31" s="710"/>
      <c r="J31" s="711">
        <v>32.222222222222221</v>
      </c>
      <c r="K31" s="711">
        <v>33.333333333333336</v>
      </c>
      <c r="L31" s="711">
        <v>30</v>
      </c>
    </row>
    <row r="32" spans="1:12" outlineLevel="1">
      <c r="A32" s="938">
        <f t="shared" si="2"/>
        <v>43473</v>
      </c>
      <c r="B32" s="708" t="s">
        <v>97</v>
      </c>
      <c r="C32" s="709">
        <v>30</v>
      </c>
      <c r="D32" s="709">
        <v>30</v>
      </c>
      <c r="E32" s="709">
        <v>30</v>
      </c>
      <c r="F32" s="709">
        <v>30</v>
      </c>
      <c r="G32" s="709">
        <v>30</v>
      </c>
      <c r="H32" s="709">
        <v>30</v>
      </c>
      <c r="I32" s="710"/>
      <c r="J32" s="711">
        <v>30</v>
      </c>
      <c r="K32" s="711">
        <v>30</v>
      </c>
      <c r="L32" s="711">
        <v>30</v>
      </c>
    </row>
    <row r="33" spans="1:12" outlineLevel="1">
      <c r="A33" s="938">
        <f t="shared" si="2"/>
        <v>43472</v>
      </c>
      <c r="B33" s="708" t="s">
        <v>97</v>
      </c>
      <c r="C33" s="709">
        <v>30</v>
      </c>
      <c r="D33" s="709">
        <v>30</v>
      </c>
      <c r="E33" s="709">
        <v>30</v>
      </c>
      <c r="F33" s="709">
        <v>30</v>
      </c>
      <c r="G33" s="709">
        <v>30</v>
      </c>
      <c r="H33" s="709">
        <v>30</v>
      </c>
      <c r="I33" s="710"/>
      <c r="J33" s="711">
        <v>30</v>
      </c>
      <c r="K33" s="711">
        <v>30</v>
      </c>
      <c r="L33" s="711">
        <v>30</v>
      </c>
    </row>
    <row r="34" spans="1:12" outlineLevel="1">
      <c r="A34" s="939">
        <f>A33-3</f>
        <v>43469</v>
      </c>
      <c r="B34" s="723" t="s">
        <v>97</v>
      </c>
      <c r="C34" s="711">
        <v>30</v>
      </c>
      <c r="D34" s="711">
        <v>30</v>
      </c>
      <c r="E34" s="711">
        <v>30</v>
      </c>
      <c r="F34" s="711">
        <v>30</v>
      </c>
      <c r="G34" s="711">
        <v>30</v>
      </c>
      <c r="H34" s="711">
        <v>30</v>
      </c>
      <c r="I34" s="710"/>
      <c r="J34" s="711">
        <v>30</v>
      </c>
      <c r="K34" s="711">
        <v>30</v>
      </c>
      <c r="L34" s="711">
        <v>30</v>
      </c>
    </row>
    <row r="35" spans="1:12" outlineLevel="1">
      <c r="A35" s="938">
        <f t="shared" ref="A35:A36" si="3">A34-1</f>
        <v>43468</v>
      </c>
      <c r="B35" s="723" t="s">
        <v>97</v>
      </c>
      <c r="C35" s="711">
        <v>30</v>
      </c>
      <c r="D35" s="711">
        <v>30</v>
      </c>
      <c r="E35" s="711">
        <v>30</v>
      </c>
      <c r="F35" s="711">
        <v>30</v>
      </c>
      <c r="G35" s="711">
        <v>31.666666666666668</v>
      </c>
      <c r="H35" s="711">
        <v>30</v>
      </c>
      <c r="I35" s="710"/>
      <c r="J35" s="711">
        <v>30.277777777777775</v>
      </c>
      <c r="K35" s="711">
        <v>31.666666666666668</v>
      </c>
      <c r="L35" s="711">
        <v>30</v>
      </c>
    </row>
    <row r="36" spans="1:12" outlineLevel="1">
      <c r="A36" s="938">
        <f t="shared" si="3"/>
        <v>43467</v>
      </c>
      <c r="B36" s="723" t="s">
        <v>97</v>
      </c>
      <c r="C36" s="711">
        <v>30</v>
      </c>
      <c r="D36" s="711">
        <v>30</v>
      </c>
      <c r="E36" s="711">
        <v>30</v>
      </c>
      <c r="F36" s="711">
        <v>30</v>
      </c>
      <c r="G36" s="711">
        <v>31.666666666666668</v>
      </c>
      <c r="H36" s="711">
        <v>30</v>
      </c>
      <c r="I36" s="710"/>
      <c r="J36" s="711">
        <v>30.277777777777775</v>
      </c>
      <c r="K36" s="711">
        <v>31.666666666666668</v>
      </c>
      <c r="L36" s="711">
        <v>30</v>
      </c>
    </row>
    <row r="37" spans="1:12" outlineLevel="1">
      <c r="A37" s="938">
        <v>43455</v>
      </c>
      <c r="B37" s="723" t="s">
        <v>97</v>
      </c>
      <c r="C37" s="711">
        <v>30</v>
      </c>
      <c r="D37" s="711">
        <v>30</v>
      </c>
      <c r="E37" s="711">
        <v>30</v>
      </c>
      <c r="F37" s="711">
        <v>30</v>
      </c>
      <c r="G37" s="711">
        <v>31.666666666666668</v>
      </c>
      <c r="H37" s="711">
        <v>30</v>
      </c>
      <c r="I37" s="710"/>
      <c r="J37" s="711">
        <v>30.277777777777775</v>
      </c>
      <c r="K37" s="711">
        <v>31.666666666666668</v>
      </c>
      <c r="L37" s="711">
        <v>30</v>
      </c>
    </row>
    <row r="38" spans="1:12" outlineLevel="1">
      <c r="A38" s="938">
        <v>43454</v>
      </c>
      <c r="B38" s="708" t="s">
        <v>97</v>
      </c>
      <c r="C38" s="709">
        <v>30</v>
      </c>
      <c r="D38" s="709">
        <v>30</v>
      </c>
      <c r="E38" s="709">
        <v>30</v>
      </c>
      <c r="F38" s="709">
        <v>30</v>
      </c>
      <c r="G38" s="709">
        <v>31.666666666666668</v>
      </c>
      <c r="H38" s="709">
        <v>30</v>
      </c>
      <c r="I38" s="710"/>
      <c r="J38" s="711">
        <v>30.277777777777775</v>
      </c>
      <c r="K38" s="711">
        <v>31.666666666666668</v>
      </c>
      <c r="L38" s="711">
        <v>30</v>
      </c>
    </row>
    <row r="39" spans="1:12" outlineLevel="1">
      <c r="A39" s="707">
        <v>43453</v>
      </c>
      <c r="B39" s="708" t="s">
        <v>97</v>
      </c>
      <c r="C39" s="709">
        <v>33.333333333333336</v>
      </c>
      <c r="D39" s="709">
        <v>31.666666666666668</v>
      </c>
      <c r="E39" s="709">
        <v>31.666666666666668</v>
      </c>
      <c r="F39" s="709">
        <v>30</v>
      </c>
      <c r="G39" s="709">
        <v>30</v>
      </c>
      <c r="H39" s="709">
        <v>30</v>
      </c>
      <c r="I39" s="710"/>
      <c r="J39" s="711">
        <v>31.111111111111114</v>
      </c>
      <c r="K39" s="711">
        <v>33.333333333333336</v>
      </c>
      <c r="L39" s="711">
        <v>30</v>
      </c>
    </row>
    <row r="40" spans="1:12" outlineLevel="1">
      <c r="A40" s="707">
        <v>43452</v>
      </c>
      <c r="B40" s="708" t="s">
        <v>97</v>
      </c>
      <c r="C40" s="709">
        <v>33.333333333333336</v>
      </c>
      <c r="D40" s="709">
        <v>31.666666666666668</v>
      </c>
      <c r="E40" s="709">
        <v>31.666666666666668</v>
      </c>
      <c r="F40" s="709">
        <v>30</v>
      </c>
      <c r="G40" s="709">
        <v>30</v>
      </c>
      <c r="H40" s="709">
        <v>30</v>
      </c>
      <c r="I40" s="710"/>
      <c r="J40" s="711">
        <v>31.111111111111114</v>
      </c>
      <c r="K40" s="711">
        <v>33.333333333333336</v>
      </c>
      <c r="L40" s="711">
        <v>30</v>
      </c>
    </row>
    <row r="41" spans="1:12" outlineLevel="1">
      <c r="A41" s="707">
        <v>43451</v>
      </c>
      <c r="B41" s="708" t="s">
        <v>97</v>
      </c>
      <c r="C41" s="709">
        <v>33.333333333333336</v>
      </c>
      <c r="D41" s="709">
        <v>31.666666666666668</v>
      </c>
      <c r="E41" s="709">
        <v>31.666666666666668</v>
      </c>
      <c r="F41" s="709">
        <v>31.666666666666668</v>
      </c>
      <c r="G41" s="709">
        <v>31.666666666666668</v>
      </c>
      <c r="H41" s="709">
        <v>30</v>
      </c>
      <c r="I41" s="710"/>
      <c r="J41" s="711">
        <v>31.666666666666668</v>
      </c>
      <c r="K41" s="711">
        <v>33.333333333333336</v>
      </c>
      <c r="L41" s="711">
        <v>30</v>
      </c>
    </row>
    <row r="42" spans="1:12" outlineLevel="1">
      <c r="A42" s="707">
        <v>43449</v>
      </c>
      <c r="B42" s="708" t="s">
        <v>97</v>
      </c>
      <c r="C42" s="709">
        <v>33.333333333333336</v>
      </c>
      <c r="D42" s="709">
        <v>31.666666666666668</v>
      </c>
      <c r="E42" s="709">
        <v>31.666666666666668</v>
      </c>
      <c r="F42" s="709">
        <v>31.666666666666668</v>
      </c>
      <c r="G42" s="709">
        <v>31.666666666666668</v>
      </c>
      <c r="H42" s="709">
        <v>30</v>
      </c>
      <c r="I42" s="710"/>
      <c r="J42" s="711">
        <v>31.666666666666668</v>
      </c>
      <c r="K42" s="711">
        <v>33.333333333333336</v>
      </c>
      <c r="L42" s="711">
        <v>30</v>
      </c>
    </row>
    <row r="43" spans="1:12" outlineLevel="1">
      <c r="A43" s="707">
        <v>43448</v>
      </c>
      <c r="B43" s="708" t="s">
        <v>97</v>
      </c>
      <c r="C43" s="709">
        <v>33.333333333333336</v>
      </c>
      <c r="D43" s="709">
        <v>31.666666666666668</v>
      </c>
      <c r="E43" s="709">
        <v>31.666666666666668</v>
      </c>
      <c r="F43" s="709">
        <v>31.666666666666668</v>
      </c>
      <c r="G43" s="709">
        <v>31.666666666666668</v>
      </c>
      <c r="H43" s="709">
        <v>30</v>
      </c>
      <c r="I43" s="710"/>
      <c r="J43" s="711">
        <v>31.666666666666668</v>
      </c>
      <c r="K43" s="711">
        <v>33.333333333333336</v>
      </c>
      <c r="L43" s="711">
        <v>30</v>
      </c>
    </row>
    <row r="44" spans="1:12" outlineLevel="1">
      <c r="A44" s="707">
        <v>43447</v>
      </c>
      <c r="B44" s="708" t="s">
        <v>97</v>
      </c>
      <c r="C44" s="709">
        <v>33.333333333333336</v>
      </c>
      <c r="D44" s="709">
        <v>31.666666666666668</v>
      </c>
      <c r="E44" s="709">
        <v>30</v>
      </c>
      <c r="F44" s="709">
        <v>31.666666666666668</v>
      </c>
      <c r="G44" s="709">
        <v>31.666666666666668</v>
      </c>
      <c r="H44" s="709">
        <v>33.333333333333336</v>
      </c>
      <c r="I44" s="710"/>
      <c r="J44" s="711">
        <v>31.944444444444446</v>
      </c>
      <c r="K44" s="711">
        <v>33.333333333333336</v>
      </c>
      <c r="L44" s="711">
        <v>30</v>
      </c>
    </row>
    <row r="45" spans="1:12" outlineLevel="1">
      <c r="A45" s="707">
        <v>43446</v>
      </c>
      <c r="B45" s="708" t="s">
        <v>97</v>
      </c>
      <c r="C45" s="709">
        <v>33.333333333333336</v>
      </c>
      <c r="D45" s="709">
        <v>31.666666666666668</v>
      </c>
      <c r="E45" s="709">
        <v>30</v>
      </c>
      <c r="F45" s="709">
        <v>31.666666666666668</v>
      </c>
      <c r="G45" s="709">
        <v>31.666666666666668</v>
      </c>
      <c r="H45" s="709">
        <v>33.333333333333336</v>
      </c>
      <c r="I45" s="710"/>
      <c r="J45" s="711">
        <v>31.944444444444446</v>
      </c>
      <c r="K45" s="711">
        <v>33.333333333333336</v>
      </c>
      <c r="L45" s="711">
        <v>30</v>
      </c>
    </row>
    <row r="46" spans="1:12" outlineLevel="1">
      <c r="A46" s="707">
        <v>43445</v>
      </c>
      <c r="B46" s="708" t="s">
        <v>97</v>
      </c>
      <c r="C46" s="709">
        <v>33.333333333333336</v>
      </c>
      <c r="D46" s="709">
        <v>31.666666666666668</v>
      </c>
      <c r="E46" s="709">
        <v>30</v>
      </c>
      <c r="F46" s="709">
        <v>31.666666666666668</v>
      </c>
      <c r="G46" s="709">
        <v>31.666666666666668</v>
      </c>
      <c r="H46" s="709">
        <v>33.333333333333336</v>
      </c>
      <c r="I46" s="710"/>
      <c r="J46" s="711">
        <v>31.944444444444446</v>
      </c>
      <c r="K46" s="711">
        <v>33.333333333333336</v>
      </c>
      <c r="L46" s="711">
        <v>30</v>
      </c>
    </row>
    <row r="47" spans="1:12" outlineLevel="1">
      <c r="A47" s="707">
        <v>43444</v>
      </c>
      <c r="B47" s="708" t="s">
        <v>97</v>
      </c>
      <c r="C47" s="709">
        <v>33.333333333333336</v>
      </c>
      <c r="D47" s="709">
        <v>31.666666666666668</v>
      </c>
      <c r="E47" s="709">
        <v>30</v>
      </c>
      <c r="F47" s="709">
        <v>31.666666666666668</v>
      </c>
      <c r="G47" s="709">
        <v>31.666666666666668</v>
      </c>
      <c r="H47" s="709">
        <v>33.333333333333336</v>
      </c>
      <c r="I47" s="710"/>
      <c r="J47" s="711">
        <v>31.944444444444446</v>
      </c>
      <c r="K47" s="711">
        <v>33.333333333333336</v>
      </c>
      <c r="L47" s="711">
        <v>30</v>
      </c>
    </row>
    <row r="48" spans="1:12" outlineLevel="1">
      <c r="A48" s="707">
        <v>43442</v>
      </c>
      <c r="B48" s="708" t="s">
        <v>97</v>
      </c>
      <c r="C48" s="709">
        <v>33.333333333333336</v>
      </c>
      <c r="D48" s="709">
        <v>33.333333333333336</v>
      </c>
      <c r="E48" s="709">
        <v>30</v>
      </c>
      <c r="F48" s="709">
        <v>31.666666666666668</v>
      </c>
      <c r="G48" s="709">
        <v>31.666666666666668</v>
      </c>
      <c r="H48" s="709">
        <v>33.333333333333336</v>
      </c>
      <c r="I48" s="710"/>
      <c r="J48" s="711">
        <v>32.222222222222221</v>
      </c>
      <c r="K48" s="711">
        <v>33.333333333333336</v>
      </c>
      <c r="L48" s="711">
        <v>30</v>
      </c>
    </row>
    <row r="49" spans="1:12" outlineLevel="1">
      <c r="A49" s="707">
        <v>43441</v>
      </c>
      <c r="B49" s="708" t="s">
        <v>97</v>
      </c>
      <c r="C49" s="709">
        <v>33.333333333333336</v>
      </c>
      <c r="D49" s="709">
        <v>33.333333333333336</v>
      </c>
      <c r="E49" s="709">
        <v>30</v>
      </c>
      <c r="F49" s="709">
        <v>31.666666666666668</v>
      </c>
      <c r="G49" s="709">
        <v>31.666666666666668</v>
      </c>
      <c r="H49" s="709">
        <v>33.333333333333336</v>
      </c>
      <c r="I49" s="710"/>
      <c r="J49" s="711">
        <v>32.222222222222221</v>
      </c>
      <c r="K49" s="711">
        <v>33.333333333333336</v>
      </c>
      <c r="L49" s="711">
        <v>30</v>
      </c>
    </row>
    <row r="50" spans="1:12" outlineLevel="1">
      <c r="A50" s="707">
        <v>43440</v>
      </c>
      <c r="B50" s="708" t="s">
        <v>97</v>
      </c>
      <c r="C50" s="709">
        <v>33.333333333333336</v>
      </c>
      <c r="D50" s="709">
        <v>33.333333333333336</v>
      </c>
      <c r="E50" s="709">
        <v>30</v>
      </c>
      <c r="F50" s="709">
        <v>31.666666666666668</v>
      </c>
      <c r="G50" s="709">
        <v>31.666666666666668</v>
      </c>
      <c r="H50" s="709">
        <v>33.333333333333336</v>
      </c>
      <c r="I50" s="710"/>
      <c r="J50" s="711">
        <v>32.222222222222221</v>
      </c>
      <c r="K50" s="711">
        <v>33.333333333333336</v>
      </c>
      <c r="L50" s="711">
        <v>30</v>
      </c>
    </row>
    <row r="51" spans="1:12" outlineLevel="1">
      <c r="A51" s="707">
        <v>43439</v>
      </c>
      <c r="B51" s="708" t="s">
        <v>97</v>
      </c>
      <c r="C51" s="709">
        <v>33.333333333333336</v>
      </c>
      <c r="D51" s="709">
        <v>33.333333333333336</v>
      </c>
      <c r="E51" s="709">
        <v>30</v>
      </c>
      <c r="F51" s="709">
        <v>31.666666666666668</v>
      </c>
      <c r="G51" s="709">
        <v>31.666666666666668</v>
      </c>
      <c r="H51" s="709">
        <v>33.333333333333336</v>
      </c>
      <c r="I51" s="710"/>
      <c r="J51" s="711">
        <v>32.222222222222221</v>
      </c>
      <c r="K51" s="711">
        <v>33.333333333333336</v>
      </c>
      <c r="L51" s="711">
        <v>30</v>
      </c>
    </row>
    <row r="52" spans="1:12" outlineLevel="1">
      <c r="A52" s="707">
        <v>43438</v>
      </c>
      <c r="B52" s="708" t="s">
        <v>97</v>
      </c>
      <c r="C52" s="709">
        <v>30</v>
      </c>
      <c r="D52" s="709">
        <v>30</v>
      </c>
      <c r="E52" s="709">
        <v>30</v>
      </c>
      <c r="F52" s="709">
        <v>30</v>
      </c>
      <c r="G52" s="709">
        <v>30</v>
      </c>
      <c r="H52" s="709">
        <v>30</v>
      </c>
      <c r="I52" s="710"/>
      <c r="J52" s="711">
        <v>30</v>
      </c>
      <c r="K52" s="711">
        <v>30</v>
      </c>
      <c r="L52" s="711">
        <v>30</v>
      </c>
    </row>
    <row r="53" spans="1:12" outlineLevel="1">
      <c r="A53" s="707">
        <v>43437</v>
      </c>
      <c r="B53" s="708" t="s">
        <v>97</v>
      </c>
      <c r="C53" s="709">
        <v>30</v>
      </c>
      <c r="D53" s="709">
        <v>30</v>
      </c>
      <c r="E53" s="709">
        <v>30</v>
      </c>
      <c r="F53" s="709">
        <v>30</v>
      </c>
      <c r="G53" s="709">
        <v>30</v>
      </c>
      <c r="H53" s="709">
        <v>30</v>
      </c>
      <c r="I53" s="710"/>
      <c r="J53" s="711">
        <v>30</v>
      </c>
      <c r="K53" s="711">
        <v>30</v>
      </c>
      <c r="L53" s="711">
        <v>30</v>
      </c>
    </row>
    <row r="54" spans="1:12" outlineLevel="1">
      <c r="A54" s="734">
        <v>43435</v>
      </c>
      <c r="B54" s="723" t="s">
        <v>97</v>
      </c>
      <c r="C54" s="711">
        <v>30</v>
      </c>
      <c r="D54" s="711">
        <v>30</v>
      </c>
      <c r="E54" s="711">
        <v>30</v>
      </c>
      <c r="F54" s="711">
        <v>30</v>
      </c>
      <c r="G54" s="711">
        <v>30</v>
      </c>
      <c r="H54" s="711">
        <v>30</v>
      </c>
      <c r="I54" s="710"/>
      <c r="J54" s="711">
        <v>30</v>
      </c>
      <c r="K54" s="711">
        <v>30</v>
      </c>
      <c r="L54" s="711">
        <v>30</v>
      </c>
    </row>
    <row r="55" spans="1:12" outlineLevel="1">
      <c r="A55" s="707">
        <v>43434</v>
      </c>
      <c r="B55" s="723" t="s">
        <v>97</v>
      </c>
      <c r="C55" s="711">
        <v>30</v>
      </c>
      <c r="D55" s="711">
        <v>30</v>
      </c>
      <c r="E55" s="711">
        <v>30</v>
      </c>
      <c r="F55" s="711">
        <v>30</v>
      </c>
      <c r="G55" s="711">
        <v>31.666666666666668</v>
      </c>
      <c r="H55" s="711">
        <v>30</v>
      </c>
      <c r="I55" s="710"/>
      <c r="J55" s="711">
        <v>30.277777777777775</v>
      </c>
      <c r="K55" s="711">
        <v>31.666666666666668</v>
      </c>
      <c r="L55" s="711">
        <v>30</v>
      </c>
    </row>
    <row r="56" spans="1:12" outlineLevel="1">
      <c r="A56" s="734">
        <v>43433</v>
      </c>
      <c r="B56" s="723" t="s">
        <v>97</v>
      </c>
      <c r="C56" s="711">
        <v>30</v>
      </c>
      <c r="D56" s="711">
        <v>30</v>
      </c>
      <c r="E56" s="711">
        <v>30</v>
      </c>
      <c r="F56" s="711">
        <v>30</v>
      </c>
      <c r="G56" s="711">
        <v>31.666666666666668</v>
      </c>
      <c r="H56" s="711">
        <v>30</v>
      </c>
      <c r="I56" s="710"/>
      <c r="J56" s="711">
        <v>30.277777777777775</v>
      </c>
      <c r="K56" s="711">
        <v>31.666666666666668</v>
      </c>
      <c r="L56" s="711">
        <v>30</v>
      </c>
    </row>
    <row r="57" spans="1:12" outlineLevel="1">
      <c r="A57" s="707">
        <v>43432</v>
      </c>
      <c r="B57" s="723" t="s">
        <v>97</v>
      </c>
      <c r="C57" s="711">
        <v>30</v>
      </c>
      <c r="D57" s="711">
        <v>30</v>
      </c>
      <c r="E57" s="711">
        <v>30</v>
      </c>
      <c r="F57" s="711">
        <v>30</v>
      </c>
      <c r="G57" s="711">
        <v>31.666666666666668</v>
      </c>
      <c r="H57" s="711">
        <v>30</v>
      </c>
      <c r="I57" s="710"/>
      <c r="J57" s="711">
        <v>30.277777777777775</v>
      </c>
      <c r="K57" s="711">
        <v>31.666666666666668</v>
      </c>
      <c r="L57" s="711">
        <v>30</v>
      </c>
    </row>
    <row r="58" spans="1:12" outlineLevel="1">
      <c r="A58" s="707">
        <v>43431</v>
      </c>
      <c r="B58" s="708" t="s">
        <v>97</v>
      </c>
      <c r="C58" s="709">
        <v>30</v>
      </c>
      <c r="D58" s="709">
        <v>30</v>
      </c>
      <c r="E58" s="709">
        <v>30</v>
      </c>
      <c r="F58" s="709">
        <v>30</v>
      </c>
      <c r="G58" s="709">
        <v>31.666666666666668</v>
      </c>
      <c r="H58" s="709">
        <v>30</v>
      </c>
      <c r="I58" s="710"/>
      <c r="J58" s="711">
        <v>30.277777777777775</v>
      </c>
      <c r="K58" s="711">
        <v>31.666666666666668</v>
      </c>
      <c r="L58" s="711">
        <v>30</v>
      </c>
    </row>
    <row r="59" spans="1:12" outlineLevel="1">
      <c r="A59" s="707">
        <v>43430</v>
      </c>
      <c r="B59" s="708" t="s">
        <v>97</v>
      </c>
      <c r="C59" s="709">
        <v>30</v>
      </c>
      <c r="D59" s="709">
        <v>30</v>
      </c>
      <c r="E59" s="709">
        <v>30</v>
      </c>
      <c r="F59" s="709">
        <v>30</v>
      </c>
      <c r="G59" s="709">
        <v>31.666666666666668</v>
      </c>
      <c r="H59" s="709">
        <v>30</v>
      </c>
      <c r="I59" s="710"/>
      <c r="J59" s="711">
        <v>30.277777777777775</v>
      </c>
      <c r="K59" s="711">
        <v>31.666666666666668</v>
      </c>
      <c r="L59" s="711">
        <v>30</v>
      </c>
    </row>
    <row r="60" spans="1:12" outlineLevel="1">
      <c r="A60" s="707">
        <v>43428</v>
      </c>
      <c r="B60" s="708" t="s">
        <v>97</v>
      </c>
      <c r="C60" s="709">
        <v>30</v>
      </c>
      <c r="D60" s="709">
        <v>30</v>
      </c>
      <c r="E60" s="709">
        <v>30</v>
      </c>
      <c r="F60" s="709">
        <v>30</v>
      </c>
      <c r="G60" s="709">
        <v>31.666666666666668</v>
      </c>
      <c r="H60" s="709">
        <v>30</v>
      </c>
      <c r="I60" s="710"/>
      <c r="J60" s="711">
        <v>30.277777777777775</v>
      </c>
      <c r="K60" s="711">
        <v>31.666666666666668</v>
      </c>
      <c r="L60" s="711">
        <v>30</v>
      </c>
    </row>
    <row r="61" spans="1:12" outlineLevel="1">
      <c r="A61" s="707">
        <v>43427</v>
      </c>
      <c r="B61" s="708" t="s">
        <v>97</v>
      </c>
      <c r="C61" s="709">
        <v>30</v>
      </c>
      <c r="D61" s="709">
        <v>30</v>
      </c>
      <c r="E61" s="709">
        <v>30</v>
      </c>
      <c r="F61" s="709">
        <v>30</v>
      </c>
      <c r="G61" s="709">
        <v>31.666666666666668</v>
      </c>
      <c r="H61" s="709">
        <v>30</v>
      </c>
      <c r="I61" s="710"/>
      <c r="J61" s="711">
        <v>30.277777777777775</v>
      </c>
      <c r="K61" s="711">
        <v>31.666666666666668</v>
      </c>
      <c r="L61" s="711">
        <v>30</v>
      </c>
    </row>
    <row r="62" spans="1:12" outlineLevel="1">
      <c r="A62" s="707">
        <v>43426</v>
      </c>
      <c r="B62" s="708" t="s">
        <v>97</v>
      </c>
      <c r="C62" s="709">
        <v>30</v>
      </c>
      <c r="D62" s="709">
        <v>30</v>
      </c>
      <c r="E62" s="709">
        <v>30</v>
      </c>
      <c r="F62" s="709">
        <v>30</v>
      </c>
      <c r="G62" s="709">
        <v>31.666666666666668</v>
      </c>
      <c r="H62" s="709">
        <v>30</v>
      </c>
      <c r="I62" s="710"/>
      <c r="J62" s="711">
        <v>30.277777777777775</v>
      </c>
      <c r="K62" s="711">
        <v>31.666666666666668</v>
      </c>
      <c r="L62" s="711">
        <v>30</v>
      </c>
    </row>
    <row r="63" spans="1:12" outlineLevel="1">
      <c r="A63" s="707">
        <v>43425</v>
      </c>
      <c r="B63" s="708" t="s">
        <v>97</v>
      </c>
      <c r="C63" s="709">
        <v>30</v>
      </c>
      <c r="D63" s="709">
        <v>30</v>
      </c>
      <c r="E63" s="709">
        <v>30</v>
      </c>
      <c r="F63" s="709">
        <v>30</v>
      </c>
      <c r="G63" s="709">
        <v>31.666666666666668</v>
      </c>
      <c r="H63" s="709">
        <v>30</v>
      </c>
      <c r="I63" s="710"/>
      <c r="J63" s="711">
        <v>30.277777777777775</v>
      </c>
      <c r="K63" s="711">
        <v>31.666666666666668</v>
      </c>
      <c r="L63" s="711">
        <v>30</v>
      </c>
    </row>
    <row r="64" spans="1:12" outlineLevel="1">
      <c r="A64" s="707">
        <v>43424</v>
      </c>
      <c r="B64" s="708" t="s">
        <v>97</v>
      </c>
      <c r="C64" s="709">
        <v>30</v>
      </c>
      <c r="D64" s="709">
        <v>30</v>
      </c>
      <c r="E64" s="709">
        <v>30</v>
      </c>
      <c r="F64" s="709">
        <v>30</v>
      </c>
      <c r="G64" s="709">
        <v>31.666666666666668</v>
      </c>
      <c r="H64" s="709">
        <v>30</v>
      </c>
      <c r="I64" s="710"/>
      <c r="J64" s="711">
        <v>30.277777777777775</v>
      </c>
      <c r="K64" s="711">
        <v>31.666666666666668</v>
      </c>
      <c r="L64" s="711">
        <v>30</v>
      </c>
    </row>
    <row r="65" spans="1:12" outlineLevel="1">
      <c r="A65" s="707">
        <v>43423</v>
      </c>
      <c r="B65" s="708" t="s">
        <v>97</v>
      </c>
      <c r="C65" s="709">
        <v>30</v>
      </c>
      <c r="D65" s="709">
        <v>30</v>
      </c>
      <c r="E65" s="709">
        <v>30</v>
      </c>
      <c r="F65" s="709">
        <v>30</v>
      </c>
      <c r="G65" s="709">
        <v>31.666666666666668</v>
      </c>
      <c r="H65" s="709">
        <v>30</v>
      </c>
      <c r="I65" s="710"/>
      <c r="J65" s="711">
        <v>30.277777777777775</v>
      </c>
      <c r="K65" s="711">
        <v>31.666666666666668</v>
      </c>
      <c r="L65" s="711">
        <v>30</v>
      </c>
    </row>
    <row r="66" spans="1:12" outlineLevel="1">
      <c r="A66" s="707">
        <v>43421</v>
      </c>
      <c r="B66" s="708" t="s">
        <v>97</v>
      </c>
      <c r="C66" s="709">
        <v>30</v>
      </c>
      <c r="D66" s="709">
        <v>30</v>
      </c>
      <c r="E66" s="709">
        <v>30</v>
      </c>
      <c r="F66" s="709">
        <v>30</v>
      </c>
      <c r="G66" s="709">
        <v>31.666666666666668</v>
      </c>
      <c r="H66" s="709">
        <v>30</v>
      </c>
      <c r="I66" s="710"/>
      <c r="J66" s="711">
        <v>30.277777777777775</v>
      </c>
      <c r="K66" s="711">
        <v>31.666666666666668</v>
      </c>
      <c r="L66" s="711">
        <v>30</v>
      </c>
    </row>
    <row r="67" spans="1:12" outlineLevel="1">
      <c r="A67" s="707">
        <v>43420</v>
      </c>
      <c r="B67" s="708" t="s">
        <v>97</v>
      </c>
      <c r="C67" s="709">
        <v>30</v>
      </c>
      <c r="D67" s="709">
        <v>30</v>
      </c>
      <c r="E67" s="709">
        <v>30</v>
      </c>
      <c r="F67" s="709">
        <v>30</v>
      </c>
      <c r="G67" s="709">
        <v>31.666666666666668</v>
      </c>
      <c r="H67" s="709">
        <v>30</v>
      </c>
      <c r="I67" s="710"/>
      <c r="J67" s="711">
        <v>30.277777777777775</v>
      </c>
      <c r="K67" s="711">
        <v>31.666666666666668</v>
      </c>
      <c r="L67" s="711">
        <v>30</v>
      </c>
    </row>
    <row r="68" spans="1:12" outlineLevel="1">
      <c r="A68" s="707">
        <v>43419</v>
      </c>
      <c r="B68" s="708" t="s">
        <v>97</v>
      </c>
      <c r="C68" s="709">
        <v>30</v>
      </c>
      <c r="D68" s="709">
        <v>30</v>
      </c>
      <c r="E68" s="709">
        <v>30</v>
      </c>
      <c r="F68" s="709">
        <v>30</v>
      </c>
      <c r="G68" s="709">
        <v>31.666666666666668</v>
      </c>
      <c r="H68" s="709">
        <v>30</v>
      </c>
      <c r="I68" s="710"/>
      <c r="J68" s="711">
        <v>30.277777777777775</v>
      </c>
      <c r="K68" s="711">
        <v>31.666666666666668</v>
      </c>
      <c r="L68" s="711">
        <v>30</v>
      </c>
    </row>
    <row r="69" spans="1:12" outlineLevel="1">
      <c r="A69" s="707">
        <v>43418</v>
      </c>
      <c r="B69" s="708" t="s">
        <v>97</v>
      </c>
      <c r="C69" s="709">
        <v>30</v>
      </c>
      <c r="D69" s="709">
        <v>30</v>
      </c>
      <c r="E69" s="709">
        <v>30</v>
      </c>
      <c r="F69" s="709">
        <v>30</v>
      </c>
      <c r="G69" s="709">
        <v>31.666666666666668</v>
      </c>
      <c r="H69" s="709">
        <v>30</v>
      </c>
      <c r="I69" s="710"/>
      <c r="J69" s="711">
        <v>30.277777777777775</v>
      </c>
      <c r="K69" s="711">
        <v>31.666666666666668</v>
      </c>
      <c r="L69" s="711">
        <v>30</v>
      </c>
    </row>
    <row r="70" spans="1:12" outlineLevel="1">
      <c r="A70" s="707">
        <v>43417</v>
      </c>
      <c r="B70" s="708" t="s">
        <v>97</v>
      </c>
      <c r="C70" s="709">
        <v>30</v>
      </c>
      <c r="D70" s="709">
        <v>30</v>
      </c>
      <c r="E70" s="709">
        <v>30</v>
      </c>
      <c r="F70" s="709">
        <v>30</v>
      </c>
      <c r="G70" s="709">
        <v>31.666666666666668</v>
      </c>
      <c r="H70" s="709">
        <v>30</v>
      </c>
      <c r="I70" s="710"/>
      <c r="J70" s="711">
        <v>30.277777777777775</v>
      </c>
      <c r="K70" s="711">
        <v>31.666666666666668</v>
      </c>
      <c r="L70" s="711">
        <v>30</v>
      </c>
    </row>
    <row r="71" spans="1:12" outlineLevel="1">
      <c r="A71" s="707">
        <v>43416</v>
      </c>
      <c r="B71" s="708" t="s">
        <v>97</v>
      </c>
      <c r="C71" s="709">
        <v>30</v>
      </c>
      <c r="D71" s="709">
        <v>30</v>
      </c>
      <c r="E71" s="709">
        <v>30</v>
      </c>
      <c r="F71" s="709">
        <v>30</v>
      </c>
      <c r="G71" s="709">
        <v>31.666666666666668</v>
      </c>
      <c r="H71" s="709">
        <v>30</v>
      </c>
      <c r="I71" s="710"/>
      <c r="J71" s="711">
        <v>30.277777777777775</v>
      </c>
      <c r="K71" s="711">
        <v>31.666666666666668</v>
      </c>
      <c r="L71" s="711">
        <v>30</v>
      </c>
    </row>
    <row r="72" spans="1:12" outlineLevel="1">
      <c r="A72" s="707">
        <v>43414</v>
      </c>
      <c r="B72" s="708" t="s">
        <v>97</v>
      </c>
      <c r="C72" s="709">
        <v>30</v>
      </c>
      <c r="D72" s="709">
        <v>30</v>
      </c>
      <c r="E72" s="709">
        <v>30</v>
      </c>
      <c r="F72" s="709">
        <v>30</v>
      </c>
      <c r="G72" s="709">
        <v>31.666666666666668</v>
      </c>
      <c r="H72" s="709">
        <v>30</v>
      </c>
      <c r="I72" s="710"/>
      <c r="J72" s="711">
        <v>30.277777777777775</v>
      </c>
      <c r="K72" s="711">
        <v>31.666666666666668</v>
      </c>
      <c r="L72" s="711">
        <v>30</v>
      </c>
    </row>
    <row r="73" spans="1:12" outlineLevel="1">
      <c r="A73" s="707">
        <v>43413</v>
      </c>
      <c r="B73" s="708" t="s">
        <v>97</v>
      </c>
      <c r="C73" s="709">
        <v>30</v>
      </c>
      <c r="D73" s="709">
        <v>30</v>
      </c>
      <c r="E73" s="709">
        <v>30</v>
      </c>
      <c r="F73" s="709">
        <v>30</v>
      </c>
      <c r="G73" s="709">
        <v>31.666666666666668</v>
      </c>
      <c r="H73" s="709">
        <v>30</v>
      </c>
      <c r="I73" s="710"/>
      <c r="J73" s="711">
        <v>30.277777777777775</v>
      </c>
      <c r="K73" s="711">
        <v>31.666666666666668</v>
      </c>
      <c r="L73" s="711">
        <v>30</v>
      </c>
    </row>
    <row r="74" spans="1:12" outlineLevel="1">
      <c r="A74" s="707">
        <v>43412</v>
      </c>
      <c r="B74" s="708" t="s">
        <v>97</v>
      </c>
      <c r="C74" s="709">
        <v>30</v>
      </c>
      <c r="D74" s="709">
        <v>30</v>
      </c>
      <c r="E74" s="709">
        <v>30</v>
      </c>
      <c r="F74" s="709">
        <v>30</v>
      </c>
      <c r="G74" s="709">
        <v>31.666666666666668</v>
      </c>
      <c r="H74" s="709">
        <v>30</v>
      </c>
      <c r="I74" s="710"/>
      <c r="J74" s="711">
        <v>30.277777777777775</v>
      </c>
      <c r="K74" s="711">
        <v>31.666666666666668</v>
      </c>
      <c r="L74" s="711">
        <v>30</v>
      </c>
    </row>
    <row r="75" spans="1:12" outlineLevel="1">
      <c r="A75" s="707">
        <v>43411</v>
      </c>
      <c r="B75" s="708" t="s">
        <v>97</v>
      </c>
      <c r="C75" s="709">
        <v>30</v>
      </c>
      <c r="D75" s="709">
        <v>30</v>
      </c>
      <c r="E75" s="709">
        <v>30</v>
      </c>
      <c r="F75" s="709">
        <v>30</v>
      </c>
      <c r="G75" s="709">
        <v>31.666666666666668</v>
      </c>
      <c r="H75" s="709">
        <v>30</v>
      </c>
      <c r="I75" s="710"/>
      <c r="J75" s="711">
        <v>30.277777777777775</v>
      </c>
      <c r="K75" s="711">
        <v>31.666666666666668</v>
      </c>
      <c r="L75" s="711">
        <v>30</v>
      </c>
    </row>
    <row r="76" spans="1:12" outlineLevel="1">
      <c r="A76" s="707">
        <v>43410</v>
      </c>
      <c r="B76" s="708" t="s">
        <v>97</v>
      </c>
      <c r="C76" s="709">
        <v>30</v>
      </c>
      <c r="D76" s="709">
        <v>30</v>
      </c>
      <c r="E76" s="709">
        <v>30</v>
      </c>
      <c r="F76" s="709">
        <v>30</v>
      </c>
      <c r="G76" s="709">
        <v>31.666666666666668</v>
      </c>
      <c r="H76" s="709">
        <v>30</v>
      </c>
      <c r="I76" s="710"/>
      <c r="J76" s="711">
        <v>30.277777777777775</v>
      </c>
      <c r="K76" s="711">
        <v>31.666666666666668</v>
      </c>
      <c r="L76" s="711">
        <v>30</v>
      </c>
    </row>
    <row r="77" spans="1:12" outlineLevel="1">
      <c r="A77" s="707">
        <v>43409</v>
      </c>
      <c r="B77" s="708" t="s">
        <v>97</v>
      </c>
      <c r="C77" s="709">
        <v>30</v>
      </c>
      <c r="D77" s="709">
        <v>30</v>
      </c>
      <c r="E77" s="709">
        <v>30</v>
      </c>
      <c r="F77" s="709">
        <v>30</v>
      </c>
      <c r="G77" s="709">
        <v>31.666666666666668</v>
      </c>
      <c r="H77" s="709">
        <v>30</v>
      </c>
      <c r="I77" s="710"/>
      <c r="J77" s="711">
        <v>30.277777777777775</v>
      </c>
      <c r="K77" s="711">
        <v>31.666666666666668</v>
      </c>
      <c r="L77" s="711">
        <v>30</v>
      </c>
    </row>
    <row r="78" spans="1:12" outlineLevel="1">
      <c r="A78" s="707">
        <v>43407</v>
      </c>
      <c r="B78" s="708" t="s">
        <v>97</v>
      </c>
      <c r="C78" s="709">
        <v>30</v>
      </c>
      <c r="D78" s="709">
        <v>30</v>
      </c>
      <c r="E78" s="709">
        <v>30</v>
      </c>
      <c r="F78" s="709">
        <v>30</v>
      </c>
      <c r="G78" s="709">
        <v>31.666666666666668</v>
      </c>
      <c r="H78" s="709">
        <v>30</v>
      </c>
      <c r="I78" s="710"/>
      <c r="J78" s="711">
        <v>30.277777777777775</v>
      </c>
      <c r="K78" s="711">
        <v>31.666666666666668</v>
      </c>
      <c r="L78" s="711">
        <v>30</v>
      </c>
    </row>
    <row r="79" spans="1:12" outlineLevel="1">
      <c r="A79" s="707">
        <v>43406</v>
      </c>
      <c r="B79" s="708" t="s">
        <v>97</v>
      </c>
      <c r="C79" s="709">
        <v>30</v>
      </c>
      <c r="D79" s="709">
        <v>30</v>
      </c>
      <c r="E79" s="709">
        <v>30</v>
      </c>
      <c r="F79" s="709">
        <v>30</v>
      </c>
      <c r="G79" s="709">
        <v>31.666666666666668</v>
      </c>
      <c r="H79" s="709">
        <v>30</v>
      </c>
      <c r="I79" s="710"/>
      <c r="J79" s="711">
        <v>30.277777777777775</v>
      </c>
      <c r="K79" s="711">
        <v>31.666666666666668</v>
      </c>
      <c r="L79" s="711">
        <v>30</v>
      </c>
    </row>
    <row r="80" spans="1:12" outlineLevel="1">
      <c r="A80" s="707">
        <v>43405</v>
      </c>
      <c r="B80" s="741" t="s">
        <v>97</v>
      </c>
      <c r="C80" s="709">
        <v>30</v>
      </c>
      <c r="D80" s="709">
        <v>30</v>
      </c>
      <c r="E80" s="709">
        <v>30</v>
      </c>
      <c r="F80" s="709">
        <v>31.666666666666668</v>
      </c>
      <c r="G80" s="709">
        <v>31.666666666666668</v>
      </c>
      <c r="H80" s="709">
        <v>31.666666666666668</v>
      </c>
      <c r="I80" s="710"/>
      <c r="J80" s="711">
        <v>30.833333333333332</v>
      </c>
      <c r="K80" s="711">
        <v>31.666666666666668</v>
      </c>
      <c r="L80" s="711">
        <v>30</v>
      </c>
    </row>
    <row r="81" spans="1:12" outlineLevel="1">
      <c r="A81" s="707">
        <v>43404</v>
      </c>
      <c r="B81" s="741" t="s">
        <v>97</v>
      </c>
      <c r="C81" s="709">
        <v>30</v>
      </c>
      <c r="D81" s="709">
        <v>30</v>
      </c>
      <c r="E81" s="709">
        <v>30</v>
      </c>
      <c r="F81" s="709">
        <v>31.666666666666668</v>
      </c>
      <c r="G81" s="709">
        <v>31.666666666666668</v>
      </c>
      <c r="H81" s="709">
        <v>31.666666666666668</v>
      </c>
      <c r="I81" s="710"/>
      <c r="J81" s="711">
        <v>30.833333333333332</v>
      </c>
      <c r="K81" s="711">
        <v>31.666666666666668</v>
      </c>
      <c r="L81" s="711">
        <v>30</v>
      </c>
    </row>
    <row r="82" spans="1:12" outlineLevel="1">
      <c r="A82" s="707">
        <v>43403</v>
      </c>
      <c r="B82" s="741" t="s">
        <v>97</v>
      </c>
      <c r="C82" s="709">
        <v>30</v>
      </c>
      <c r="D82" s="709">
        <v>30</v>
      </c>
      <c r="E82" s="709">
        <v>30</v>
      </c>
      <c r="F82" s="709">
        <v>30</v>
      </c>
      <c r="G82" s="709">
        <v>30</v>
      </c>
      <c r="H82" s="709">
        <v>30</v>
      </c>
      <c r="I82" s="710"/>
      <c r="J82" s="711">
        <v>30</v>
      </c>
      <c r="K82" s="711">
        <v>30</v>
      </c>
      <c r="L82" s="711">
        <v>30</v>
      </c>
    </row>
    <row r="83" spans="1:12" outlineLevel="1">
      <c r="A83" s="707">
        <v>43402</v>
      </c>
      <c r="B83" s="741" t="s">
        <v>97</v>
      </c>
      <c r="C83" s="709">
        <v>30</v>
      </c>
      <c r="D83" s="709">
        <v>30</v>
      </c>
      <c r="E83" s="709">
        <v>30</v>
      </c>
      <c r="F83" s="709">
        <v>30</v>
      </c>
      <c r="G83" s="709">
        <v>30</v>
      </c>
      <c r="H83" s="709">
        <v>30</v>
      </c>
      <c r="I83" s="710"/>
      <c r="J83" s="711">
        <v>30</v>
      </c>
      <c r="K83" s="711">
        <v>30</v>
      </c>
      <c r="L83" s="711">
        <v>30</v>
      </c>
    </row>
    <row r="84" spans="1:12" outlineLevel="1">
      <c r="A84" s="707">
        <v>43400</v>
      </c>
      <c r="B84" s="741" t="s">
        <v>97</v>
      </c>
      <c r="C84" s="709">
        <v>30</v>
      </c>
      <c r="D84" s="709">
        <v>30</v>
      </c>
      <c r="E84" s="709">
        <v>30</v>
      </c>
      <c r="F84" s="709">
        <v>30</v>
      </c>
      <c r="G84" s="709">
        <v>30</v>
      </c>
      <c r="H84" s="709">
        <v>30</v>
      </c>
      <c r="I84" s="710"/>
      <c r="J84" s="711">
        <v>30</v>
      </c>
      <c r="K84" s="711">
        <v>30</v>
      </c>
      <c r="L84" s="711">
        <v>30</v>
      </c>
    </row>
    <row r="85" spans="1:12" outlineLevel="1">
      <c r="A85" s="707">
        <v>43399</v>
      </c>
      <c r="B85" s="741" t="s">
        <v>97</v>
      </c>
      <c r="C85" s="709">
        <v>30</v>
      </c>
      <c r="D85" s="709">
        <v>30</v>
      </c>
      <c r="E85" s="709">
        <v>30</v>
      </c>
      <c r="F85" s="709">
        <v>30</v>
      </c>
      <c r="G85" s="709">
        <v>30</v>
      </c>
      <c r="H85" s="709">
        <v>30</v>
      </c>
      <c r="I85" s="710"/>
      <c r="J85" s="711">
        <v>30</v>
      </c>
      <c r="K85" s="711">
        <v>30</v>
      </c>
      <c r="L85" s="711">
        <v>30</v>
      </c>
    </row>
    <row r="86" spans="1:12" outlineLevel="1">
      <c r="A86" s="707">
        <v>43398</v>
      </c>
      <c r="B86" s="741" t="s">
        <v>97</v>
      </c>
      <c r="C86" s="709">
        <v>30</v>
      </c>
      <c r="D86" s="709">
        <v>30</v>
      </c>
      <c r="E86" s="709">
        <v>30</v>
      </c>
      <c r="F86" s="709">
        <v>30</v>
      </c>
      <c r="G86" s="709">
        <v>30</v>
      </c>
      <c r="H86" s="709">
        <v>30</v>
      </c>
      <c r="I86" s="710"/>
      <c r="J86" s="711">
        <v>30</v>
      </c>
      <c r="K86" s="711">
        <v>30</v>
      </c>
      <c r="L86" s="711">
        <v>30</v>
      </c>
    </row>
    <row r="87" spans="1:12" outlineLevel="1">
      <c r="A87" s="707">
        <v>43397</v>
      </c>
      <c r="B87" s="741" t="s">
        <v>97</v>
      </c>
      <c r="C87" s="709">
        <v>30</v>
      </c>
      <c r="D87" s="709">
        <v>30</v>
      </c>
      <c r="E87" s="709">
        <v>32</v>
      </c>
      <c r="F87" s="709">
        <v>32</v>
      </c>
      <c r="G87" s="709">
        <v>30</v>
      </c>
      <c r="H87" s="709">
        <v>30</v>
      </c>
      <c r="I87" s="710"/>
      <c r="J87" s="711">
        <v>30.666666666666668</v>
      </c>
      <c r="K87" s="711">
        <v>32</v>
      </c>
      <c r="L87" s="711">
        <v>30</v>
      </c>
    </row>
    <row r="88" spans="1:12" outlineLevel="1">
      <c r="A88" s="707">
        <v>43396</v>
      </c>
      <c r="B88" s="741" t="s">
        <v>97</v>
      </c>
      <c r="C88" s="709">
        <v>30</v>
      </c>
      <c r="D88" s="709">
        <v>30</v>
      </c>
      <c r="E88" s="709">
        <v>32</v>
      </c>
      <c r="F88" s="709">
        <v>32</v>
      </c>
      <c r="G88" s="709">
        <v>30</v>
      </c>
      <c r="H88" s="709">
        <v>30</v>
      </c>
      <c r="I88" s="710"/>
      <c r="J88" s="711">
        <v>30.666666666666668</v>
      </c>
      <c r="K88" s="711">
        <v>32</v>
      </c>
      <c r="L88" s="711">
        <v>30</v>
      </c>
    </row>
    <row r="89" spans="1:12" outlineLevel="1">
      <c r="A89" s="707">
        <v>43395</v>
      </c>
      <c r="B89" s="741" t="s">
        <v>97</v>
      </c>
      <c r="C89" s="709">
        <v>30</v>
      </c>
      <c r="D89" s="709">
        <v>30</v>
      </c>
      <c r="E89" s="709">
        <v>32</v>
      </c>
      <c r="F89" s="709">
        <v>32</v>
      </c>
      <c r="G89" s="709">
        <v>30</v>
      </c>
      <c r="H89" s="709">
        <v>30</v>
      </c>
      <c r="I89" s="710"/>
      <c r="J89" s="711">
        <v>30.666666666666668</v>
      </c>
      <c r="K89" s="711">
        <v>32</v>
      </c>
      <c r="L89" s="711">
        <v>30</v>
      </c>
    </row>
    <row r="90" spans="1:12" outlineLevel="1">
      <c r="A90" s="707">
        <v>43393</v>
      </c>
      <c r="B90" s="741" t="s">
        <v>97</v>
      </c>
      <c r="C90" s="709">
        <v>30</v>
      </c>
      <c r="D90" s="709">
        <v>30</v>
      </c>
      <c r="E90" s="709">
        <v>32</v>
      </c>
      <c r="F90" s="709">
        <v>32</v>
      </c>
      <c r="G90" s="709">
        <v>30</v>
      </c>
      <c r="H90" s="709">
        <v>30</v>
      </c>
      <c r="I90" s="710"/>
      <c r="J90" s="711">
        <v>30.666666666666668</v>
      </c>
      <c r="K90" s="711">
        <v>32</v>
      </c>
      <c r="L90" s="711">
        <v>30</v>
      </c>
    </row>
    <row r="91" spans="1:12" outlineLevel="1">
      <c r="A91" s="707">
        <v>43392</v>
      </c>
      <c r="B91" s="741" t="s">
        <v>97</v>
      </c>
      <c r="C91" s="709">
        <v>30</v>
      </c>
      <c r="D91" s="709">
        <v>30</v>
      </c>
      <c r="E91" s="709">
        <v>32</v>
      </c>
      <c r="F91" s="709">
        <v>32</v>
      </c>
      <c r="G91" s="709">
        <v>30</v>
      </c>
      <c r="H91" s="709">
        <v>30</v>
      </c>
      <c r="I91" s="710"/>
      <c r="J91" s="711">
        <v>30.666666666666668</v>
      </c>
      <c r="K91" s="711">
        <v>32</v>
      </c>
      <c r="L91" s="711">
        <v>30</v>
      </c>
    </row>
    <row r="92" spans="1:12">
      <c r="A92" s="707"/>
      <c r="B92" s="744"/>
      <c r="C92" s="746"/>
      <c r="D92" s="747"/>
      <c r="E92" s="746"/>
      <c r="F92" s="746"/>
      <c r="G92" s="747"/>
      <c r="H92" s="746"/>
      <c r="I92" s="749"/>
      <c r="J92" s="747"/>
      <c r="K92" s="747"/>
      <c r="L92" s="747"/>
    </row>
    <row r="93" spans="1:12">
      <c r="A93" s="707"/>
      <c r="B93" s="744"/>
      <c r="C93" s="746"/>
      <c r="D93" s="747"/>
      <c r="E93" s="746"/>
      <c r="F93" s="746"/>
      <c r="G93" s="747"/>
      <c r="H93" s="746"/>
      <c r="I93" s="749"/>
      <c r="J93" s="747"/>
      <c r="K93" s="747"/>
      <c r="L93" s="747"/>
    </row>
    <row r="94" spans="1:12">
      <c r="A94" s="707"/>
      <c r="B94" s="744"/>
      <c r="C94" s="746"/>
      <c r="D94" s="747"/>
      <c r="E94" s="746"/>
      <c r="F94" s="746"/>
      <c r="G94" s="747"/>
      <c r="H94" s="746"/>
      <c r="I94" s="749"/>
      <c r="J94" s="747"/>
      <c r="K94" s="747"/>
      <c r="L94" s="747"/>
    </row>
    <row r="95" spans="1:12">
      <c r="A95" s="707"/>
      <c r="B95" s="744"/>
      <c r="C95" s="746"/>
      <c r="D95" s="747"/>
      <c r="E95" s="746"/>
      <c r="F95" s="746"/>
      <c r="G95" s="747"/>
      <c r="H95" s="746"/>
      <c r="I95" s="749"/>
      <c r="J95" s="747"/>
      <c r="K95" s="747"/>
      <c r="L95" s="747"/>
    </row>
    <row r="96" spans="1:12">
      <c r="A96" s="707"/>
      <c r="B96" s="744"/>
      <c r="C96" s="746"/>
      <c r="D96" s="747"/>
      <c r="E96" s="746"/>
      <c r="F96" s="746"/>
      <c r="G96" s="747"/>
      <c r="H96" s="746"/>
      <c r="I96" s="749"/>
      <c r="J96" s="747"/>
      <c r="K96" s="747"/>
      <c r="L96" s="747"/>
    </row>
    <row r="97" spans="1:12">
      <c r="A97" s="707"/>
      <c r="B97" s="744"/>
      <c r="C97" s="747"/>
      <c r="D97" s="747"/>
      <c r="E97" s="747"/>
      <c r="F97" s="747"/>
      <c r="G97" s="747"/>
      <c r="H97" s="747"/>
      <c r="I97" s="749"/>
      <c r="J97" s="747"/>
      <c r="K97" s="747"/>
      <c r="L97" s="747"/>
    </row>
    <row r="98" spans="1:12">
      <c r="A98" s="707"/>
      <c r="B98" s="744"/>
      <c r="C98" s="747"/>
      <c r="D98" s="747"/>
      <c r="E98" s="747"/>
      <c r="F98" s="747"/>
      <c r="G98" s="747"/>
      <c r="H98" s="747"/>
      <c r="I98" s="749"/>
      <c r="J98" s="747"/>
      <c r="K98" s="747"/>
      <c r="L98" s="747"/>
    </row>
    <row r="99" spans="1:12">
      <c r="A99" s="707"/>
      <c r="B99" s="744"/>
      <c r="C99" s="747"/>
      <c r="D99" s="747"/>
      <c r="E99" s="746"/>
      <c r="F99" s="747"/>
      <c r="G99" s="747"/>
      <c r="H99" s="747"/>
      <c r="I99" s="749"/>
      <c r="J99" s="747"/>
      <c r="K99" s="747"/>
      <c r="L99" s="747"/>
    </row>
    <row r="100" spans="1:12">
      <c r="A100" s="707"/>
      <c r="B100" s="744"/>
      <c r="C100" s="747"/>
      <c r="D100" s="747"/>
      <c r="E100" s="747"/>
      <c r="F100" s="747"/>
      <c r="G100" s="747"/>
      <c r="H100" s="747"/>
      <c r="I100" s="749"/>
      <c r="J100" s="747"/>
      <c r="K100" s="747"/>
      <c r="L100" s="747"/>
    </row>
    <row r="101" spans="1:12">
      <c r="A101" s="707"/>
      <c r="B101" s="744"/>
      <c r="C101" s="747"/>
      <c r="D101" s="747"/>
      <c r="E101" s="747"/>
      <c r="F101" s="747"/>
      <c r="G101" s="747"/>
      <c r="H101" s="747"/>
      <c r="I101" s="749"/>
      <c r="J101" s="747"/>
      <c r="K101" s="747"/>
      <c r="L101" s="747"/>
    </row>
    <row r="102" spans="1:12">
      <c r="A102" s="707"/>
      <c r="B102" s="744"/>
      <c r="C102" s="747"/>
      <c r="D102" s="747"/>
      <c r="E102" s="747"/>
      <c r="F102" s="747"/>
      <c r="G102" s="747"/>
      <c r="H102" s="747"/>
      <c r="I102" s="749"/>
      <c r="J102" s="747"/>
      <c r="K102" s="747"/>
      <c r="L102" s="747"/>
    </row>
    <row r="103" spans="1:12">
      <c r="A103" s="707"/>
      <c r="B103" s="744"/>
      <c r="C103" s="747"/>
      <c r="D103" s="747"/>
      <c r="E103" s="747"/>
      <c r="F103" s="747"/>
      <c r="G103" s="747"/>
      <c r="H103" s="747"/>
      <c r="I103" s="749"/>
      <c r="J103" s="747"/>
      <c r="K103" s="747"/>
      <c r="L103" s="747"/>
    </row>
    <row r="104" spans="1:12">
      <c r="A104" s="751"/>
      <c r="B104" s="752"/>
      <c r="C104" s="711"/>
      <c r="D104" s="711"/>
      <c r="E104" s="711"/>
      <c r="F104" s="711"/>
      <c r="G104" s="711"/>
      <c r="H104" s="711"/>
      <c r="I104" s="710"/>
      <c r="J104" s="711"/>
      <c r="K104" s="711"/>
      <c r="L104" s="711"/>
    </row>
    <row r="105" spans="1:12">
      <c r="A105" s="751"/>
      <c r="B105" s="752"/>
      <c r="C105" s="711"/>
      <c r="D105" s="711"/>
      <c r="E105" s="711"/>
      <c r="F105" s="711"/>
      <c r="G105" s="711"/>
      <c r="H105" s="711"/>
      <c r="I105" s="710"/>
      <c r="J105" s="711"/>
      <c r="K105" s="711"/>
      <c r="L105" s="711"/>
    </row>
    <row r="106" spans="1:12">
      <c r="A106" s="751"/>
      <c r="B106" s="752"/>
      <c r="C106" s="711"/>
      <c r="D106" s="711"/>
      <c r="E106" s="711"/>
      <c r="F106" s="711"/>
      <c r="G106" s="711"/>
      <c r="H106" s="711"/>
      <c r="I106" s="710"/>
      <c r="J106" s="711"/>
      <c r="K106" s="711"/>
      <c r="L106" s="711"/>
    </row>
    <row r="107" spans="1:12">
      <c r="A107" s="751"/>
      <c r="B107" s="752"/>
      <c r="C107" s="711"/>
      <c r="D107" s="711"/>
      <c r="E107" s="711"/>
      <c r="F107" s="711"/>
      <c r="G107" s="711"/>
      <c r="H107" s="711"/>
      <c r="I107" s="710"/>
      <c r="J107" s="711"/>
      <c r="K107" s="711"/>
      <c r="L107" s="711"/>
    </row>
    <row r="108" spans="1:12">
      <c r="A108" s="1047"/>
      <c r="B108" s="752"/>
      <c r="C108" s="711"/>
      <c r="D108" s="711"/>
      <c r="E108" s="711"/>
      <c r="F108" s="711"/>
      <c r="G108" s="711"/>
      <c r="H108" s="711"/>
      <c r="I108" s="710"/>
      <c r="J108" s="711"/>
      <c r="K108" s="711"/>
      <c r="L108" s="711"/>
    </row>
    <row r="109" spans="1:12">
      <c r="A109" s="1048"/>
      <c r="B109" s="752"/>
      <c r="C109" s="711"/>
      <c r="D109" s="711"/>
      <c r="E109" s="711"/>
      <c r="F109" s="711"/>
      <c r="G109" s="711"/>
      <c r="H109" s="711"/>
      <c r="I109" s="710"/>
      <c r="J109" s="711"/>
      <c r="K109" s="711"/>
      <c r="L109" s="711"/>
    </row>
    <row r="110" spans="1:12">
      <c r="A110" s="754"/>
      <c r="B110" s="754"/>
      <c r="C110" s="755"/>
      <c r="D110" s="755"/>
      <c r="E110" s="755"/>
      <c r="F110" s="755"/>
      <c r="G110" s="755"/>
      <c r="H110" s="755"/>
      <c r="I110" s="756"/>
      <c r="J110" s="755"/>
      <c r="K110" s="755"/>
      <c r="L110" s="755"/>
    </row>
    <row r="111" spans="1:12">
      <c r="A111" s="754"/>
      <c r="B111" s="754"/>
      <c r="C111" s="755"/>
      <c r="D111" s="755"/>
      <c r="E111" s="755"/>
      <c r="F111" s="755"/>
      <c r="G111" s="755"/>
      <c r="H111" s="755"/>
      <c r="I111" s="756"/>
      <c r="J111" s="755"/>
      <c r="K111" s="755"/>
      <c r="L111" s="755"/>
    </row>
    <row r="112" spans="1:12">
      <c r="A112" s="754"/>
      <c r="B112" s="754"/>
      <c r="C112" s="755"/>
      <c r="D112" s="755"/>
      <c r="E112" s="755"/>
      <c r="F112" s="755"/>
      <c r="G112" s="755"/>
      <c r="H112" s="755"/>
      <c r="I112" s="756"/>
      <c r="J112" s="755"/>
      <c r="K112" s="755"/>
      <c r="L112" s="755"/>
    </row>
    <row r="113" spans="1:12">
      <c r="A113" s="754"/>
      <c r="B113" s="754"/>
      <c r="C113" s="755"/>
      <c r="D113" s="755"/>
      <c r="E113" s="755"/>
      <c r="F113" s="755"/>
      <c r="G113" s="755"/>
      <c r="H113" s="755"/>
      <c r="I113" s="756"/>
      <c r="J113" s="755"/>
      <c r="K113" s="755"/>
      <c r="L113" s="755"/>
    </row>
    <row r="114" spans="1:12">
      <c r="A114" s="754"/>
      <c r="B114" s="754"/>
      <c r="C114" s="755"/>
      <c r="D114" s="755"/>
      <c r="E114" s="755"/>
      <c r="F114" s="755"/>
      <c r="G114" s="755"/>
      <c r="H114" s="755"/>
      <c r="I114" s="756"/>
      <c r="J114" s="755"/>
      <c r="K114" s="755"/>
      <c r="L114" s="755"/>
    </row>
    <row r="115" spans="1:12">
      <c r="A115" s="754"/>
      <c r="B115" s="754"/>
      <c r="C115" s="755"/>
      <c r="D115" s="755"/>
      <c r="E115" s="755"/>
      <c r="F115" s="755"/>
      <c r="G115" s="755"/>
      <c r="H115" s="755"/>
      <c r="I115" s="756"/>
      <c r="J115" s="755"/>
      <c r="K115" s="755"/>
      <c r="L115" s="755"/>
    </row>
    <row r="116" spans="1:12">
      <c r="A116" s="754"/>
      <c r="B116" s="754"/>
      <c r="C116" s="755"/>
      <c r="D116" s="755"/>
      <c r="E116" s="755"/>
      <c r="F116" s="755"/>
      <c r="G116" s="755"/>
      <c r="H116" s="755"/>
      <c r="I116" s="756"/>
      <c r="J116" s="755"/>
      <c r="K116" s="755"/>
      <c r="L116" s="755"/>
    </row>
    <row r="117" spans="1:12">
      <c r="A117" s="754"/>
      <c r="B117" s="754"/>
      <c r="C117" s="755"/>
      <c r="D117" s="755"/>
      <c r="E117" s="755"/>
      <c r="F117" s="755"/>
      <c r="G117" s="755"/>
      <c r="H117" s="755"/>
      <c r="I117" s="756"/>
      <c r="J117" s="755"/>
      <c r="K117" s="755"/>
      <c r="L117" s="755"/>
    </row>
    <row r="118" spans="1:12">
      <c r="A118" s="754"/>
      <c r="B118" s="754"/>
      <c r="C118" s="755"/>
      <c r="D118" s="755"/>
      <c r="E118" s="755"/>
      <c r="F118" s="755"/>
      <c r="G118" s="755"/>
      <c r="H118" s="755"/>
      <c r="I118" s="756"/>
      <c r="J118" s="755"/>
      <c r="K118" s="755"/>
      <c r="L118" s="755"/>
    </row>
    <row r="119" spans="1:12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 ht="15.75" customHeight="1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 ht="15.75" customHeight="1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 ht="15.75" customHeight="1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 ht="15.75" customHeight="1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 ht="15.75" customHeight="1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 ht="15.75" customHeight="1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 ht="15.75" customHeight="1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 ht="15.75" customHeight="1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 ht="15.75" customHeight="1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4"/>
      <c r="B288" s="754"/>
      <c r="C288" s="755"/>
      <c r="D288" s="755"/>
      <c r="E288" s="755"/>
      <c r="F288" s="755"/>
      <c r="G288" s="755"/>
      <c r="H288" s="755"/>
      <c r="I288" s="756"/>
      <c r="J288" s="755"/>
      <c r="K288" s="755"/>
      <c r="L288" s="755"/>
    </row>
    <row r="289" spans="1:12" ht="15.75" customHeight="1">
      <c r="A289" s="754"/>
      <c r="B289" s="754"/>
      <c r="C289" s="755"/>
      <c r="D289" s="755"/>
      <c r="E289" s="755"/>
      <c r="F289" s="755"/>
      <c r="G289" s="755"/>
      <c r="H289" s="755"/>
      <c r="I289" s="756"/>
      <c r="J289" s="755"/>
      <c r="K289" s="755"/>
      <c r="L289" s="755"/>
    </row>
    <row r="290" spans="1:12" ht="15.75" customHeight="1">
      <c r="A290" s="754"/>
      <c r="B290" s="754"/>
      <c r="C290" s="755"/>
      <c r="D290" s="755"/>
      <c r="E290" s="755"/>
      <c r="F290" s="755"/>
      <c r="G290" s="755"/>
      <c r="H290" s="755"/>
      <c r="I290" s="756"/>
      <c r="J290" s="755"/>
      <c r="K290" s="755"/>
      <c r="L290" s="755"/>
    </row>
    <row r="291" spans="1:12" ht="15.75" customHeight="1">
      <c r="A291" s="754"/>
      <c r="B291" s="754"/>
      <c r="C291" s="755"/>
      <c r="D291" s="755"/>
      <c r="E291" s="755"/>
      <c r="F291" s="755"/>
      <c r="G291" s="755"/>
      <c r="H291" s="755"/>
      <c r="I291" s="756"/>
      <c r="J291" s="755"/>
      <c r="K291" s="755"/>
      <c r="L291" s="755"/>
    </row>
    <row r="292" spans="1:12" ht="15.75" customHeight="1">
      <c r="A292" s="754"/>
      <c r="B292" s="754"/>
      <c r="C292" s="755"/>
      <c r="D292" s="755"/>
      <c r="E292" s="755"/>
      <c r="F292" s="755"/>
      <c r="G292" s="755"/>
      <c r="H292" s="755"/>
      <c r="I292" s="756"/>
      <c r="J292" s="755"/>
      <c r="K292" s="755"/>
      <c r="L292" s="755"/>
    </row>
    <row r="293" spans="1:12" ht="15.75" customHeight="1">
      <c r="A293" s="754"/>
      <c r="B293" s="754"/>
      <c r="C293" s="755"/>
      <c r="D293" s="755"/>
      <c r="E293" s="755"/>
      <c r="F293" s="755"/>
      <c r="G293" s="755"/>
      <c r="H293" s="755"/>
      <c r="I293" s="756"/>
      <c r="J293" s="755"/>
      <c r="K293" s="755"/>
      <c r="L293" s="755"/>
    </row>
    <row r="294" spans="1:12" ht="15.75" customHeight="1">
      <c r="A294" s="754"/>
      <c r="B294" s="754"/>
      <c r="C294" s="755"/>
      <c r="D294" s="755"/>
      <c r="E294" s="755"/>
      <c r="F294" s="755"/>
      <c r="G294" s="755"/>
      <c r="H294" s="755"/>
      <c r="I294" s="756"/>
      <c r="J294" s="755"/>
      <c r="K294" s="755"/>
      <c r="L294" s="755"/>
    </row>
    <row r="295" spans="1:12" ht="15.75" customHeight="1">
      <c r="A295" s="754"/>
      <c r="B295" s="754"/>
      <c r="C295" s="755"/>
      <c r="D295" s="755"/>
      <c r="E295" s="755"/>
      <c r="F295" s="755"/>
      <c r="G295" s="755"/>
      <c r="H295" s="755"/>
      <c r="I295" s="756"/>
      <c r="J295" s="755"/>
      <c r="K295" s="755"/>
      <c r="L295" s="755"/>
    </row>
    <row r="296" spans="1:12" ht="15.75" customHeight="1">
      <c r="A296" s="754"/>
      <c r="B296" s="754"/>
      <c r="C296" s="755"/>
      <c r="D296" s="755"/>
      <c r="E296" s="755"/>
      <c r="F296" s="755"/>
      <c r="G296" s="755"/>
      <c r="H296" s="755"/>
      <c r="I296" s="756"/>
      <c r="J296" s="755"/>
      <c r="K296" s="755"/>
      <c r="L296" s="755"/>
    </row>
    <row r="297" spans="1:12" ht="15.75" customHeight="1">
      <c r="A297" s="754"/>
      <c r="B297" s="754"/>
      <c r="C297" s="755"/>
      <c r="D297" s="755"/>
      <c r="E297" s="755"/>
      <c r="F297" s="755"/>
      <c r="G297" s="755"/>
      <c r="H297" s="755"/>
      <c r="I297" s="756"/>
      <c r="J297" s="755"/>
      <c r="K297" s="755"/>
      <c r="L297" s="755"/>
    </row>
    <row r="298" spans="1:12" ht="15.75" customHeight="1">
      <c r="A298" s="754"/>
      <c r="B298" s="754"/>
      <c r="C298" s="755"/>
      <c r="D298" s="755"/>
      <c r="E298" s="755"/>
      <c r="F298" s="755"/>
      <c r="G298" s="755"/>
      <c r="H298" s="755"/>
      <c r="I298" s="756"/>
      <c r="J298" s="755"/>
      <c r="K298" s="755"/>
      <c r="L298" s="755"/>
    </row>
    <row r="299" spans="1:12" ht="15.75" customHeight="1">
      <c r="A299" s="754"/>
      <c r="B299" s="754"/>
      <c r="C299" s="755"/>
      <c r="D299" s="755"/>
      <c r="E299" s="755"/>
      <c r="F299" s="755"/>
      <c r="G299" s="755"/>
      <c r="H299" s="755"/>
      <c r="I299" s="756"/>
      <c r="J299" s="755"/>
      <c r="K299" s="755"/>
      <c r="L299" s="755"/>
    </row>
    <row r="300" spans="1:12" ht="15.75" customHeight="1">
      <c r="A300" s="754"/>
      <c r="B300" s="754"/>
      <c r="C300" s="755"/>
      <c r="D300" s="755"/>
      <c r="E300" s="755"/>
      <c r="F300" s="755"/>
      <c r="G300" s="755"/>
      <c r="H300" s="755"/>
      <c r="I300" s="756"/>
      <c r="J300" s="755"/>
      <c r="K300" s="755"/>
      <c r="L300" s="755"/>
    </row>
    <row r="301" spans="1:12" ht="15.75" customHeight="1">
      <c r="A301" s="754"/>
      <c r="B301" s="754"/>
      <c r="C301" s="755"/>
      <c r="D301" s="755"/>
      <c r="E301" s="755"/>
      <c r="F301" s="755"/>
      <c r="G301" s="755"/>
      <c r="H301" s="755"/>
      <c r="I301" s="756"/>
      <c r="J301" s="755"/>
      <c r="K301" s="755"/>
      <c r="L301" s="755"/>
    </row>
    <row r="302" spans="1:12" ht="15.75" customHeight="1">
      <c r="A302" s="754"/>
      <c r="B302" s="754"/>
      <c r="C302" s="755"/>
      <c r="D302" s="755"/>
      <c r="E302" s="755"/>
      <c r="F302" s="755"/>
      <c r="G302" s="755"/>
      <c r="H302" s="755"/>
      <c r="I302" s="756"/>
      <c r="J302" s="755"/>
      <c r="K302" s="755"/>
      <c r="L302" s="755"/>
    </row>
    <row r="303" spans="1:12" ht="15.75" customHeight="1">
      <c r="A303" s="754"/>
      <c r="B303" s="754"/>
      <c r="C303" s="755"/>
      <c r="D303" s="755"/>
      <c r="E303" s="755"/>
      <c r="F303" s="755"/>
      <c r="G303" s="755"/>
      <c r="H303" s="755"/>
      <c r="I303" s="756"/>
      <c r="J303" s="755"/>
      <c r="K303" s="755"/>
      <c r="L303" s="755"/>
    </row>
    <row r="304" spans="1:12" ht="15.75" customHeight="1">
      <c r="A304" s="754"/>
      <c r="B304" s="754"/>
      <c r="C304" s="755"/>
      <c r="D304" s="755"/>
      <c r="E304" s="755"/>
      <c r="F304" s="755"/>
      <c r="G304" s="755"/>
      <c r="H304" s="755"/>
      <c r="I304" s="756"/>
      <c r="J304" s="755"/>
      <c r="K304" s="755"/>
      <c r="L304" s="755"/>
    </row>
    <row r="305" spans="1:12" ht="15.75" customHeight="1">
      <c r="A305" s="754"/>
      <c r="B305" s="754"/>
      <c r="C305" s="755"/>
      <c r="D305" s="755"/>
      <c r="E305" s="755"/>
      <c r="F305" s="755"/>
      <c r="G305" s="755"/>
      <c r="H305" s="755"/>
      <c r="I305" s="756"/>
      <c r="J305" s="755"/>
      <c r="K305" s="755"/>
      <c r="L305" s="755"/>
    </row>
    <row r="306" spans="1:12" ht="15.75" customHeight="1">
      <c r="A306" s="754"/>
      <c r="B306" s="754"/>
      <c r="C306" s="755"/>
      <c r="D306" s="755"/>
      <c r="E306" s="755"/>
      <c r="F306" s="755"/>
      <c r="G306" s="755"/>
      <c r="H306" s="755"/>
      <c r="I306" s="756"/>
      <c r="J306" s="755"/>
      <c r="K306" s="755"/>
      <c r="L306" s="755"/>
    </row>
    <row r="307" spans="1:12" ht="15.75" customHeight="1">
      <c r="A307" s="754"/>
      <c r="B307" s="754"/>
      <c r="C307" s="755"/>
      <c r="D307" s="755"/>
      <c r="E307" s="755"/>
      <c r="F307" s="755"/>
      <c r="G307" s="755"/>
      <c r="H307" s="755"/>
      <c r="I307" s="756"/>
      <c r="J307" s="755"/>
      <c r="K307" s="755"/>
      <c r="L307" s="755"/>
    </row>
    <row r="308" spans="1:12" ht="15.75" customHeight="1">
      <c r="A308" s="754"/>
      <c r="B308" s="754"/>
      <c r="C308" s="755"/>
      <c r="D308" s="755"/>
      <c r="E308" s="755"/>
      <c r="F308" s="755"/>
      <c r="G308" s="755"/>
      <c r="H308" s="755"/>
      <c r="I308" s="756"/>
      <c r="J308" s="755"/>
      <c r="K308" s="755"/>
      <c r="L308" s="755"/>
    </row>
    <row r="309" spans="1:12" ht="15.75" customHeight="1">
      <c r="A309" s="754"/>
      <c r="B309" s="754"/>
      <c r="C309" s="755"/>
      <c r="D309" s="755"/>
      <c r="E309" s="755"/>
      <c r="F309" s="755"/>
      <c r="G309" s="755"/>
      <c r="H309" s="755"/>
      <c r="I309" s="756"/>
      <c r="J309" s="755"/>
      <c r="K309" s="755"/>
      <c r="L309" s="755"/>
    </row>
    <row r="310" spans="1:12" ht="15.75" customHeight="1">
      <c r="A310" s="754"/>
      <c r="B310" s="754"/>
      <c r="C310" s="755"/>
      <c r="D310" s="755"/>
      <c r="E310" s="755"/>
      <c r="F310" s="755"/>
      <c r="G310" s="755"/>
      <c r="H310" s="755"/>
      <c r="I310" s="756"/>
      <c r="J310" s="755"/>
      <c r="K310" s="755"/>
      <c r="L310" s="755"/>
    </row>
    <row r="311" spans="1:12" ht="15.75" customHeight="1">
      <c r="A311" s="754"/>
      <c r="B311" s="754"/>
      <c r="C311" s="755"/>
      <c r="D311" s="755"/>
      <c r="E311" s="755"/>
      <c r="F311" s="755"/>
      <c r="G311" s="755"/>
      <c r="H311" s="755"/>
      <c r="I311" s="756"/>
      <c r="J311" s="755"/>
      <c r="K311" s="755"/>
      <c r="L311" s="755"/>
    </row>
    <row r="312" spans="1:12" ht="15.75" customHeight="1">
      <c r="A312" s="754"/>
      <c r="B312" s="754"/>
      <c r="C312" s="755"/>
      <c r="D312" s="755"/>
      <c r="E312" s="755"/>
      <c r="F312" s="755"/>
      <c r="G312" s="755"/>
      <c r="H312" s="755"/>
      <c r="I312" s="756"/>
      <c r="J312" s="755"/>
      <c r="K312" s="755"/>
      <c r="L312" s="755"/>
    </row>
    <row r="313" spans="1:12" ht="15.75" customHeight="1">
      <c r="A313" s="754"/>
      <c r="B313" s="754"/>
      <c r="C313" s="755"/>
      <c r="D313" s="755"/>
      <c r="E313" s="755"/>
      <c r="F313" s="755"/>
      <c r="G313" s="755"/>
      <c r="H313" s="755"/>
      <c r="I313" s="756"/>
      <c r="J313" s="755"/>
      <c r="K313" s="755"/>
      <c r="L313" s="755"/>
    </row>
    <row r="314" spans="1:12" ht="15.75" customHeight="1">
      <c r="A314" s="754"/>
      <c r="B314" s="754"/>
      <c r="C314" s="755"/>
      <c r="D314" s="755"/>
      <c r="E314" s="755"/>
      <c r="F314" s="755"/>
      <c r="G314" s="755"/>
      <c r="H314" s="755"/>
      <c r="I314" s="756"/>
      <c r="J314" s="755"/>
      <c r="K314" s="755"/>
      <c r="L314" s="755"/>
    </row>
    <row r="315" spans="1:12" ht="15.75" customHeight="1">
      <c r="A315" s="754"/>
      <c r="B315" s="754"/>
      <c r="C315" s="755"/>
      <c r="D315" s="755"/>
      <c r="E315" s="755"/>
      <c r="F315" s="755"/>
      <c r="G315" s="755"/>
      <c r="H315" s="755"/>
      <c r="I315" s="756"/>
      <c r="J315" s="755"/>
      <c r="K315" s="755"/>
      <c r="L315" s="755"/>
    </row>
    <row r="316" spans="1:12" ht="15.75" customHeight="1">
      <c r="A316" s="754"/>
      <c r="B316" s="754"/>
      <c r="C316" s="755"/>
      <c r="D316" s="755"/>
      <c r="E316" s="755"/>
      <c r="F316" s="755"/>
      <c r="G316" s="755"/>
      <c r="H316" s="755"/>
      <c r="I316" s="756"/>
      <c r="J316" s="755"/>
      <c r="K316" s="755"/>
      <c r="L316" s="755"/>
    </row>
    <row r="317" spans="1:12" ht="15.75" customHeight="1">
      <c r="A317" s="754"/>
      <c r="B317" s="754"/>
      <c r="C317" s="755"/>
      <c r="D317" s="755"/>
      <c r="E317" s="755"/>
      <c r="F317" s="755"/>
      <c r="G317" s="755"/>
      <c r="H317" s="755"/>
      <c r="I317" s="756"/>
      <c r="J317" s="755"/>
      <c r="K317" s="755"/>
      <c r="L317" s="755"/>
    </row>
    <row r="318" spans="1:12" ht="15.75" customHeight="1">
      <c r="A318" s="754"/>
      <c r="B318" s="754"/>
      <c r="C318" s="755"/>
      <c r="D318" s="755"/>
      <c r="E318" s="755"/>
      <c r="F318" s="755"/>
      <c r="G318" s="755"/>
      <c r="H318" s="755"/>
      <c r="I318" s="756"/>
      <c r="J318" s="755"/>
      <c r="K318" s="755"/>
      <c r="L318" s="755"/>
    </row>
    <row r="319" spans="1:12" ht="15.75" customHeight="1">
      <c r="A319" s="754"/>
      <c r="B319" s="754"/>
      <c r="C319" s="755"/>
      <c r="D319" s="755"/>
      <c r="E319" s="755"/>
      <c r="F319" s="755"/>
      <c r="G319" s="755"/>
      <c r="H319" s="755"/>
      <c r="I319" s="756"/>
      <c r="J319" s="755"/>
      <c r="K319" s="755"/>
      <c r="L319" s="755"/>
    </row>
    <row r="320" spans="1:12" ht="15.75" customHeight="1">
      <c r="A320" s="754"/>
      <c r="B320" s="754"/>
      <c r="C320" s="755"/>
      <c r="D320" s="755"/>
      <c r="E320" s="755"/>
      <c r="F320" s="755"/>
      <c r="G320" s="755"/>
      <c r="H320" s="755"/>
      <c r="I320" s="756"/>
      <c r="J320" s="755"/>
      <c r="K320" s="755"/>
      <c r="L320" s="755"/>
    </row>
    <row r="321" spans="1:12" ht="15.75" customHeight="1">
      <c r="A321" s="754"/>
      <c r="B321" s="754"/>
      <c r="C321" s="755"/>
      <c r="D321" s="755"/>
      <c r="E321" s="755"/>
      <c r="F321" s="755"/>
      <c r="G321" s="755"/>
      <c r="H321" s="755"/>
      <c r="I321" s="756"/>
      <c r="J321" s="755"/>
      <c r="K321" s="755"/>
      <c r="L321" s="755"/>
    </row>
    <row r="322" spans="1:12" ht="15.75" customHeight="1">
      <c r="A322" s="754"/>
      <c r="B322" s="754"/>
      <c r="C322" s="755"/>
      <c r="D322" s="755"/>
      <c r="E322" s="755"/>
      <c r="F322" s="755"/>
      <c r="G322" s="755"/>
      <c r="H322" s="755"/>
      <c r="I322" s="756"/>
      <c r="J322" s="755"/>
      <c r="K322" s="755"/>
      <c r="L322" s="755"/>
    </row>
    <row r="323" spans="1:12" ht="15.75" customHeight="1">
      <c r="A323" s="754"/>
      <c r="B323" s="754"/>
      <c r="C323" s="755"/>
      <c r="D323" s="755"/>
      <c r="E323" s="755"/>
      <c r="F323" s="755"/>
      <c r="G323" s="755"/>
      <c r="H323" s="755"/>
      <c r="I323" s="756"/>
      <c r="J323" s="755"/>
      <c r="K323" s="755"/>
      <c r="L323" s="755"/>
    </row>
    <row r="324" spans="1:12" ht="15.75" customHeight="1">
      <c r="A324" s="758"/>
      <c r="B324" s="758"/>
      <c r="C324" s="758"/>
      <c r="D324" s="758"/>
      <c r="E324" s="758"/>
      <c r="F324" s="758"/>
      <c r="G324" s="758"/>
      <c r="H324" s="758"/>
      <c r="I324" s="758"/>
      <c r="J324" s="758"/>
      <c r="K324" s="758"/>
      <c r="L324" s="758"/>
    </row>
    <row r="325" spans="1:12" ht="15.75" customHeight="1">
      <c r="A325" s="758"/>
      <c r="B325" s="758"/>
      <c r="C325" s="758"/>
      <c r="D325" s="758"/>
      <c r="E325" s="758"/>
      <c r="F325" s="758"/>
      <c r="G325" s="758"/>
      <c r="H325" s="758"/>
      <c r="I325" s="758"/>
      <c r="J325" s="758"/>
      <c r="K325" s="758"/>
      <c r="L325" s="758"/>
    </row>
    <row r="326" spans="1:12" ht="15.75" customHeight="1">
      <c r="A326" s="758"/>
      <c r="B326" s="758"/>
      <c r="C326" s="758"/>
      <c r="D326" s="758"/>
      <c r="E326" s="758"/>
      <c r="F326" s="758"/>
      <c r="G326" s="758"/>
      <c r="H326" s="758"/>
      <c r="I326" s="758"/>
      <c r="J326" s="758"/>
      <c r="K326" s="758"/>
      <c r="L326" s="758"/>
    </row>
    <row r="327" spans="1:12" ht="15.75" customHeight="1">
      <c r="A327" s="758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758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758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758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758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758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758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758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758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758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758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758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758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758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758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758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758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758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758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758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758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758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758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758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758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758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758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758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758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758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758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758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758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758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758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758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758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758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758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758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  <row r="1102" spans="1:12" ht="15.75" customHeight="1">
      <c r="A1102" s="758"/>
      <c r="B1102" s="758"/>
      <c r="C1102" s="758"/>
      <c r="D1102" s="758"/>
      <c r="E1102" s="758"/>
      <c r="F1102" s="758"/>
      <c r="G1102" s="758"/>
      <c r="H1102" s="758"/>
      <c r="I1102" s="758"/>
      <c r="J1102" s="758"/>
      <c r="K1102" s="758"/>
      <c r="L1102" s="758"/>
    </row>
    <row r="1103" spans="1:12" ht="15.75" customHeight="1">
      <c r="A1103" s="758"/>
      <c r="B1103" s="758"/>
      <c r="C1103" s="758"/>
      <c r="D1103" s="758"/>
      <c r="E1103" s="758"/>
      <c r="F1103" s="758"/>
      <c r="G1103" s="758"/>
      <c r="H1103" s="758"/>
      <c r="I1103" s="758"/>
      <c r="J1103" s="758"/>
      <c r="K1103" s="758"/>
      <c r="L1103" s="758"/>
    </row>
  </sheetData>
  <mergeCells count="1">
    <mergeCell ref="A108:A109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101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18" customWidth="1"/>
    <col min="2" max="2" width="10.85546875" customWidth="1"/>
    <col min="3" max="3" width="11.7109375" customWidth="1"/>
    <col min="4" max="4" width="10.7109375" customWidth="1"/>
    <col min="5" max="5" width="12.140625" customWidth="1"/>
    <col min="6" max="6" width="14.140625" customWidth="1"/>
    <col min="7" max="7" width="8.5703125" customWidth="1"/>
    <col min="8" max="8" width="10.85546875" customWidth="1"/>
    <col min="9" max="9" width="12.140625" customWidth="1"/>
    <col min="10" max="11" width="9" customWidth="1"/>
    <col min="12" max="12" width="9.42578125" customWidth="1"/>
  </cols>
  <sheetData>
    <row r="1" spans="1:12" ht="18.75" customHeight="1">
      <c r="A1" s="704" t="s">
        <v>143</v>
      </c>
      <c r="B1" s="704" t="s">
        <v>4</v>
      </c>
      <c r="C1" s="705" t="s">
        <v>7</v>
      </c>
      <c r="D1" s="705" t="s">
        <v>9</v>
      </c>
      <c r="E1" s="705" t="s">
        <v>10</v>
      </c>
      <c r="F1" s="705" t="s">
        <v>11</v>
      </c>
      <c r="G1" s="705" t="s">
        <v>12</v>
      </c>
      <c r="H1" s="705" t="s">
        <v>13</v>
      </c>
      <c r="I1" s="705" t="s">
        <v>183</v>
      </c>
      <c r="J1" s="705" t="s">
        <v>14</v>
      </c>
      <c r="K1" s="705" t="s">
        <v>15</v>
      </c>
      <c r="L1" s="705" t="s">
        <v>16</v>
      </c>
    </row>
    <row r="2" spans="1:12">
      <c r="A2" s="705"/>
      <c r="B2" s="706" t="s">
        <v>97</v>
      </c>
      <c r="C2" s="706" t="s">
        <v>184</v>
      </c>
      <c r="D2" s="705"/>
      <c r="E2" s="705"/>
      <c r="F2" s="705"/>
      <c r="G2" s="705"/>
      <c r="H2" s="705"/>
      <c r="I2" s="705"/>
      <c r="J2" s="705"/>
      <c r="K2" s="705"/>
      <c r="L2" s="705"/>
    </row>
    <row r="3" spans="1:12">
      <c r="A3" s="707">
        <f>'Today''s Prices'!G1</f>
        <v>43661</v>
      </c>
      <c r="B3" s="708">
        <v>100</v>
      </c>
      <c r="C3" s="709">
        <f>Computations!BG4/B3</f>
        <v>0</v>
      </c>
      <c r="D3" s="709">
        <f>Computations!BG13/B3</f>
        <v>0</v>
      </c>
      <c r="E3" s="709">
        <f>Computations!BG22/B3</f>
        <v>0</v>
      </c>
      <c r="F3" s="709">
        <f>Computations!BG31/B3</f>
        <v>0</v>
      </c>
      <c r="G3" s="709">
        <f>Computations!BG40/B3</f>
        <v>0</v>
      </c>
      <c r="H3" s="709">
        <f>Computations!BG49/B3</f>
        <v>0</v>
      </c>
      <c r="I3" s="710"/>
      <c r="J3" s="711">
        <f>AVERAGE(C3,D3,E3,F3,G3,H3)</f>
        <v>0</v>
      </c>
      <c r="K3" s="711">
        <f>MAX(C3,D3,E3,F3,G3,H3)</f>
        <v>0</v>
      </c>
      <c r="L3" s="711">
        <f>MIN(C3,D3,E3,F3,G3,H3)</f>
        <v>0</v>
      </c>
    </row>
    <row r="4" spans="1:12" outlineLevel="1">
      <c r="A4" s="707">
        <v>43511</v>
      </c>
      <c r="B4" s="708">
        <v>100</v>
      </c>
      <c r="C4" s="709">
        <v>37</v>
      </c>
      <c r="D4" s="709">
        <v>35</v>
      </c>
      <c r="E4" s="709">
        <v>35</v>
      </c>
      <c r="F4" s="709">
        <v>35.333333333333336</v>
      </c>
      <c r="G4" s="709">
        <v>37</v>
      </c>
      <c r="H4" s="709">
        <v>36.666666666666664</v>
      </c>
      <c r="I4" s="710"/>
      <c r="J4" s="711">
        <v>36</v>
      </c>
      <c r="K4" s="711">
        <v>37</v>
      </c>
      <c r="L4" s="711">
        <v>35</v>
      </c>
    </row>
    <row r="5" spans="1:12" outlineLevel="1">
      <c r="A5" s="707">
        <v>43509</v>
      </c>
      <c r="B5" s="708">
        <v>100</v>
      </c>
      <c r="C5" s="709">
        <v>37</v>
      </c>
      <c r="D5" s="709">
        <v>35</v>
      </c>
      <c r="E5" s="709">
        <v>35</v>
      </c>
      <c r="F5" s="709">
        <v>35.333333333333336</v>
      </c>
      <c r="G5" s="709">
        <v>37</v>
      </c>
      <c r="H5" s="709">
        <v>36.666666666666664</v>
      </c>
      <c r="I5" s="710"/>
      <c r="J5" s="711">
        <v>36</v>
      </c>
      <c r="K5" s="711">
        <v>37</v>
      </c>
      <c r="L5" s="711">
        <v>35</v>
      </c>
    </row>
    <row r="6" spans="1:12" outlineLevel="1">
      <c r="A6" s="707">
        <v>43508</v>
      </c>
      <c r="B6" s="708">
        <v>100</v>
      </c>
      <c r="C6" s="709">
        <v>37</v>
      </c>
      <c r="D6" s="709">
        <v>35</v>
      </c>
      <c r="E6" s="709">
        <v>35</v>
      </c>
      <c r="F6" s="709">
        <v>35.333333333333336</v>
      </c>
      <c r="G6" s="709">
        <v>37</v>
      </c>
      <c r="H6" s="709">
        <v>36.666666666666664</v>
      </c>
      <c r="I6" s="710"/>
      <c r="J6" s="711">
        <v>36</v>
      </c>
      <c r="K6" s="711">
        <v>37</v>
      </c>
      <c r="L6" s="711">
        <v>35</v>
      </c>
    </row>
    <row r="7" spans="1:12" outlineLevel="1">
      <c r="A7" s="707">
        <v>43507</v>
      </c>
      <c r="B7" s="708">
        <v>100</v>
      </c>
      <c r="C7" s="709">
        <v>33.666666666666664</v>
      </c>
      <c r="D7" s="709">
        <v>35</v>
      </c>
      <c r="E7" s="709">
        <v>35</v>
      </c>
      <c r="F7" s="709">
        <v>34.333333333333336</v>
      </c>
      <c r="G7" s="709">
        <v>35</v>
      </c>
      <c r="H7" s="709">
        <v>35</v>
      </c>
      <c r="I7" s="710"/>
      <c r="J7" s="711">
        <v>34.666666666666664</v>
      </c>
      <c r="K7" s="711">
        <v>35</v>
      </c>
      <c r="L7" s="711">
        <v>33.666666666666664</v>
      </c>
    </row>
    <row r="8" spans="1:12" outlineLevel="1">
      <c r="A8" s="707">
        <v>43504</v>
      </c>
      <c r="B8" s="708">
        <v>100</v>
      </c>
      <c r="C8" s="709">
        <v>33.666666666666664</v>
      </c>
      <c r="D8" s="709">
        <v>35</v>
      </c>
      <c r="E8" s="709">
        <v>35</v>
      </c>
      <c r="F8" s="709">
        <v>34.333333333333336</v>
      </c>
      <c r="G8" s="709">
        <v>35</v>
      </c>
      <c r="H8" s="709">
        <v>35</v>
      </c>
      <c r="I8" s="710"/>
      <c r="J8" s="711">
        <v>34.666666666666664</v>
      </c>
      <c r="K8" s="711">
        <v>35</v>
      </c>
      <c r="L8" s="711">
        <v>33.666666666666664</v>
      </c>
    </row>
    <row r="9" spans="1:12" outlineLevel="1">
      <c r="A9" s="707">
        <v>43503</v>
      </c>
      <c r="B9" s="708">
        <v>100</v>
      </c>
      <c r="C9" s="709">
        <v>33.666666666666664</v>
      </c>
      <c r="D9" s="709">
        <v>35</v>
      </c>
      <c r="E9" s="709">
        <v>35</v>
      </c>
      <c r="F9" s="709">
        <v>34.333333333333336</v>
      </c>
      <c r="G9" s="709">
        <v>35</v>
      </c>
      <c r="H9" s="709">
        <v>35</v>
      </c>
      <c r="I9" s="710"/>
      <c r="J9" s="711">
        <v>34.666666666666664</v>
      </c>
      <c r="K9" s="711">
        <v>35</v>
      </c>
      <c r="L9" s="711">
        <v>33.666666666666664</v>
      </c>
    </row>
    <row r="10" spans="1:12" outlineLevel="1">
      <c r="A10" s="1030">
        <v>43502</v>
      </c>
      <c r="B10" s="708">
        <v>100</v>
      </c>
      <c r="C10" s="709">
        <v>33.666666666666664</v>
      </c>
      <c r="D10" s="709">
        <v>35</v>
      </c>
      <c r="E10" s="709">
        <v>35</v>
      </c>
      <c r="F10" s="709">
        <v>34.333333333333336</v>
      </c>
      <c r="G10" s="709">
        <v>35</v>
      </c>
      <c r="H10" s="709">
        <v>35</v>
      </c>
      <c r="I10" s="710"/>
      <c r="J10" s="711">
        <v>34.666666666666664</v>
      </c>
      <c r="K10" s="711">
        <v>35</v>
      </c>
      <c r="L10" s="711">
        <v>33.666666666666664</v>
      </c>
    </row>
    <row r="11" spans="1:12" outlineLevel="1">
      <c r="A11" s="1030">
        <v>43501</v>
      </c>
      <c r="B11" s="708">
        <v>100</v>
      </c>
      <c r="C11" s="709">
        <v>33.666666666666664</v>
      </c>
      <c r="D11" s="709">
        <v>35</v>
      </c>
      <c r="E11" s="709">
        <v>35</v>
      </c>
      <c r="F11" s="709">
        <v>34.333333333333336</v>
      </c>
      <c r="G11" s="709">
        <v>35</v>
      </c>
      <c r="H11" s="709">
        <v>35</v>
      </c>
      <c r="I11" s="710"/>
      <c r="J11" s="711">
        <v>34.666666666666664</v>
      </c>
      <c r="K11" s="711">
        <v>35</v>
      </c>
      <c r="L11" s="711">
        <v>33.666666666666664</v>
      </c>
    </row>
    <row r="12" spans="1:12" outlineLevel="1">
      <c r="A12" s="1030">
        <v>43500</v>
      </c>
      <c r="B12" s="708">
        <v>100</v>
      </c>
      <c r="C12" s="709">
        <v>33.666666666666664</v>
      </c>
      <c r="D12" s="709">
        <v>35</v>
      </c>
      <c r="E12" s="709">
        <v>35</v>
      </c>
      <c r="F12" s="709">
        <v>34.333333333333336</v>
      </c>
      <c r="G12" s="709">
        <v>35</v>
      </c>
      <c r="H12" s="709">
        <v>35</v>
      </c>
      <c r="I12" s="710"/>
      <c r="J12" s="711">
        <v>34.666666666666664</v>
      </c>
      <c r="K12" s="711">
        <v>35</v>
      </c>
      <c r="L12" s="711">
        <v>33.666666666666664</v>
      </c>
    </row>
    <row r="13" spans="1:12" outlineLevel="1">
      <c r="A13" s="1030">
        <v>43497</v>
      </c>
      <c r="B13" s="708">
        <v>100</v>
      </c>
      <c r="C13" s="709">
        <v>33.666666666666664</v>
      </c>
      <c r="D13" s="709">
        <v>33.33</v>
      </c>
      <c r="E13" s="709">
        <v>35</v>
      </c>
      <c r="F13" s="709">
        <v>34.333333333333336</v>
      </c>
      <c r="G13" s="709">
        <v>35</v>
      </c>
      <c r="H13" s="709">
        <v>35</v>
      </c>
      <c r="I13" s="710"/>
      <c r="J13" s="711">
        <v>34.388888888888893</v>
      </c>
      <c r="K13" s="711">
        <v>35</v>
      </c>
      <c r="L13" s="711">
        <v>33.333333333333336</v>
      </c>
    </row>
    <row r="14" spans="1:12" outlineLevel="1">
      <c r="A14" s="1030">
        <v>43496</v>
      </c>
      <c r="B14" s="708">
        <v>100</v>
      </c>
      <c r="C14" s="709">
        <v>33.666666666666664</v>
      </c>
      <c r="D14" s="709">
        <v>33.333333333333336</v>
      </c>
      <c r="E14" s="709">
        <v>35</v>
      </c>
      <c r="F14" s="709">
        <v>34.333333333333336</v>
      </c>
      <c r="G14" s="709">
        <v>35</v>
      </c>
      <c r="H14" s="709">
        <v>35</v>
      </c>
      <c r="I14" s="710"/>
      <c r="J14" s="711">
        <v>34.388888888888893</v>
      </c>
      <c r="K14" s="711">
        <v>35</v>
      </c>
      <c r="L14" s="711">
        <v>33.333333333333336</v>
      </c>
    </row>
    <row r="15" spans="1:12" outlineLevel="1">
      <c r="A15" s="1030">
        <v>43495</v>
      </c>
      <c r="B15" s="708">
        <v>100</v>
      </c>
      <c r="C15" s="709">
        <v>33.666666666666664</v>
      </c>
      <c r="D15" s="709">
        <v>33.333333333333336</v>
      </c>
      <c r="E15" s="709">
        <v>35</v>
      </c>
      <c r="F15" s="709">
        <v>34.333333333333336</v>
      </c>
      <c r="G15" s="709">
        <v>35</v>
      </c>
      <c r="H15" s="709">
        <v>35</v>
      </c>
      <c r="I15" s="710"/>
      <c r="J15" s="711">
        <v>34.388888888888893</v>
      </c>
      <c r="K15" s="711">
        <v>35</v>
      </c>
      <c r="L15" s="711">
        <v>33.333333333333336</v>
      </c>
    </row>
    <row r="16" spans="1:12" outlineLevel="1">
      <c r="A16" s="1030">
        <v>43494</v>
      </c>
      <c r="B16" s="708">
        <v>100</v>
      </c>
      <c r="C16" s="709">
        <v>33.666666666666664</v>
      </c>
      <c r="D16" s="709">
        <v>33.333333333333336</v>
      </c>
      <c r="E16" s="709">
        <v>34</v>
      </c>
      <c r="F16" s="709">
        <v>34.333333333333336</v>
      </c>
      <c r="G16" s="709">
        <v>33</v>
      </c>
      <c r="H16" s="709">
        <v>32.666666666666664</v>
      </c>
      <c r="I16" s="710"/>
      <c r="J16" s="711">
        <v>33.5</v>
      </c>
      <c r="K16" s="711">
        <v>34.333333333333336</v>
      </c>
      <c r="L16" s="711">
        <v>32.666666666666664</v>
      </c>
    </row>
    <row r="17" spans="1:12" outlineLevel="1">
      <c r="A17" s="1030">
        <v>43493</v>
      </c>
      <c r="B17" s="708">
        <v>100</v>
      </c>
      <c r="C17" s="709">
        <v>34.333333333333336</v>
      </c>
      <c r="D17" s="709">
        <v>34.333333333333336</v>
      </c>
      <c r="E17" s="709">
        <v>34</v>
      </c>
      <c r="F17" s="709">
        <v>34.333333333333336</v>
      </c>
      <c r="G17" s="709">
        <v>33</v>
      </c>
      <c r="H17" s="709">
        <v>32.666666666666664</v>
      </c>
      <c r="I17" s="710"/>
      <c r="J17" s="711">
        <v>33.777777777777779</v>
      </c>
      <c r="K17" s="711">
        <v>34.333333333333336</v>
      </c>
      <c r="L17" s="711">
        <v>32.666666666666664</v>
      </c>
    </row>
    <row r="18" spans="1:12" outlineLevel="1">
      <c r="A18" s="938">
        <v>43490</v>
      </c>
      <c r="B18" s="708">
        <v>100</v>
      </c>
      <c r="C18" s="709">
        <v>30.333333333333336</v>
      </c>
      <c r="D18" s="709">
        <v>30.666666666666664</v>
      </c>
      <c r="E18" s="709">
        <v>31.666666666666664</v>
      </c>
      <c r="F18" s="709">
        <v>31.666666666666664</v>
      </c>
      <c r="G18" s="709">
        <v>31.666666666666664</v>
      </c>
      <c r="H18" s="709">
        <v>31.666666666666664</v>
      </c>
      <c r="I18" s="710"/>
      <c r="J18" s="711">
        <v>31.277777777777771</v>
      </c>
      <c r="K18" s="711">
        <v>31.666666666666664</v>
      </c>
      <c r="L18" s="711">
        <v>30.333333333333336</v>
      </c>
    </row>
    <row r="19" spans="1:12" outlineLevel="1">
      <c r="A19" s="938">
        <f t="shared" ref="A19:A22" si="0">A18-1</f>
        <v>43489</v>
      </c>
      <c r="B19" s="708">
        <v>100</v>
      </c>
      <c r="C19" s="709">
        <v>30.333333333333336</v>
      </c>
      <c r="D19" s="709">
        <v>30.666666666666664</v>
      </c>
      <c r="E19" s="709">
        <v>31.666666666666664</v>
      </c>
      <c r="F19" s="709">
        <v>31.666666666666664</v>
      </c>
      <c r="G19" s="709">
        <v>31.666666666666664</v>
      </c>
      <c r="H19" s="709">
        <v>31.666666666666664</v>
      </c>
      <c r="I19" s="710"/>
      <c r="J19" s="711">
        <v>31.277777777777771</v>
      </c>
      <c r="K19" s="711">
        <v>31.666666666666664</v>
      </c>
      <c r="L19" s="711">
        <v>30.333333333333336</v>
      </c>
    </row>
    <row r="20" spans="1:12" outlineLevel="1">
      <c r="A20" s="938">
        <f t="shared" si="0"/>
        <v>43488</v>
      </c>
      <c r="B20" s="708">
        <v>100</v>
      </c>
      <c r="C20" s="709">
        <v>30.333333333333336</v>
      </c>
      <c r="D20" s="709">
        <v>30.666666666666664</v>
      </c>
      <c r="E20" s="709">
        <v>31.666666666666664</v>
      </c>
      <c r="F20" s="709">
        <v>31.666666666666664</v>
      </c>
      <c r="G20" s="709">
        <v>31.666666666666664</v>
      </c>
      <c r="H20" s="709">
        <v>31.666666666666664</v>
      </c>
      <c r="I20" s="710"/>
      <c r="J20" s="711">
        <v>31.277777777777771</v>
      </c>
      <c r="K20" s="711">
        <v>31.666666666666664</v>
      </c>
      <c r="L20" s="711">
        <v>30.333333333333336</v>
      </c>
    </row>
    <row r="21" spans="1:12" outlineLevel="1">
      <c r="A21" s="938">
        <f t="shared" si="0"/>
        <v>43487</v>
      </c>
      <c r="B21" s="708">
        <v>100</v>
      </c>
      <c r="C21" s="709">
        <v>30.333333333333336</v>
      </c>
      <c r="D21" s="709">
        <v>30.666666666666664</v>
      </c>
      <c r="E21" s="709">
        <v>31.666666666666664</v>
      </c>
      <c r="F21" s="709">
        <v>31.666666666666664</v>
      </c>
      <c r="G21" s="709">
        <v>31.666666666666664</v>
      </c>
      <c r="H21" s="709">
        <v>31.666666666666664</v>
      </c>
      <c r="I21" s="710"/>
      <c r="J21" s="711">
        <v>31.277777777777771</v>
      </c>
      <c r="K21" s="711">
        <v>31.666666666666664</v>
      </c>
      <c r="L21" s="711">
        <v>30.333333333333336</v>
      </c>
    </row>
    <row r="22" spans="1:12" outlineLevel="1">
      <c r="A22" s="938">
        <f t="shared" si="0"/>
        <v>43486</v>
      </c>
      <c r="B22" s="708">
        <v>100</v>
      </c>
      <c r="C22" s="709">
        <v>30.333333333333336</v>
      </c>
      <c r="D22" s="709">
        <v>30.666666666666664</v>
      </c>
      <c r="E22" s="709">
        <v>31.666666666666664</v>
      </c>
      <c r="F22" s="709">
        <v>31.666666666666664</v>
      </c>
      <c r="G22" s="709">
        <v>31.666666666666664</v>
      </c>
      <c r="H22" s="709">
        <v>31.666666666666664</v>
      </c>
      <c r="I22" s="710"/>
      <c r="J22" s="711">
        <v>31.277777777777771</v>
      </c>
      <c r="K22" s="711">
        <v>31.666666666666664</v>
      </c>
      <c r="L22" s="711">
        <v>30.333333333333336</v>
      </c>
    </row>
    <row r="23" spans="1:12" outlineLevel="1">
      <c r="A23" s="938">
        <f>A22-3</f>
        <v>43483</v>
      </c>
      <c r="B23" s="708">
        <v>100</v>
      </c>
      <c r="C23" s="709">
        <v>25</v>
      </c>
      <c r="D23" s="709">
        <v>25.333333333333336</v>
      </c>
      <c r="E23" s="709">
        <v>27</v>
      </c>
      <c r="F23" s="709">
        <v>26.333333333333336</v>
      </c>
      <c r="G23" s="709">
        <v>25.666666666666664</v>
      </c>
      <c r="H23" s="709">
        <v>25.666666666666664</v>
      </c>
      <c r="I23" s="710"/>
      <c r="J23" s="711">
        <v>25.833333333333332</v>
      </c>
      <c r="K23" s="711">
        <v>27</v>
      </c>
      <c r="L23" s="711">
        <v>25</v>
      </c>
    </row>
    <row r="24" spans="1:12" outlineLevel="1">
      <c r="A24" s="938">
        <f t="shared" ref="A24:A27" si="1">A23-1</f>
        <v>43482</v>
      </c>
      <c r="B24" s="708">
        <v>100</v>
      </c>
      <c r="C24" s="709">
        <v>25</v>
      </c>
      <c r="D24" s="709">
        <v>25.333333333333336</v>
      </c>
      <c r="E24" s="709">
        <v>27</v>
      </c>
      <c r="F24" s="709">
        <v>26.333333333333336</v>
      </c>
      <c r="G24" s="709">
        <v>25.666666666666664</v>
      </c>
      <c r="H24" s="709">
        <v>25.666666666666664</v>
      </c>
      <c r="I24" s="710"/>
      <c r="J24" s="711">
        <v>25.833333333333332</v>
      </c>
      <c r="K24" s="711">
        <v>27</v>
      </c>
      <c r="L24" s="711">
        <v>25</v>
      </c>
    </row>
    <row r="25" spans="1:12" outlineLevel="1">
      <c r="A25" s="938">
        <f t="shared" si="1"/>
        <v>43481</v>
      </c>
      <c r="B25" s="708">
        <v>100</v>
      </c>
      <c r="C25" s="709">
        <v>25</v>
      </c>
      <c r="D25" s="709">
        <v>25.333333333333336</v>
      </c>
      <c r="E25" s="709">
        <v>27</v>
      </c>
      <c r="F25" s="709">
        <v>26.333333333333336</v>
      </c>
      <c r="G25" s="709">
        <v>25.666666666666664</v>
      </c>
      <c r="H25" s="709">
        <v>25.666666666666664</v>
      </c>
      <c r="I25" s="710"/>
      <c r="J25" s="711">
        <v>25.833333333333332</v>
      </c>
      <c r="K25" s="711">
        <v>27</v>
      </c>
      <c r="L25" s="711">
        <v>25</v>
      </c>
    </row>
    <row r="26" spans="1:12" outlineLevel="1">
      <c r="A26" s="938">
        <f t="shared" si="1"/>
        <v>43480</v>
      </c>
      <c r="B26" s="708">
        <v>100</v>
      </c>
      <c r="C26" s="709">
        <v>25</v>
      </c>
      <c r="D26" s="709">
        <v>25.333333333333336</v>
      </c>
      <c r="E26" s="709">
        <v>27</v>
      </c>
      <c r="F26" s="709">
        <v>26.333333333333336</v>
      </c>
      <c r="G26" s="709">
        <v>25.666666666666664</v>
      </c>
      <c r="H26" s="709">
        <v>25.666666666666664</v>
      </c>
      <c r="I26" s="710"/>
      <c r="J26" s="711">
        <v>25.833333333333332</v>
      </c>
      <c r="K26" s="711">
        <v>27</v>
      </c>
      <c r="L26" s="711">
        <v>25</v>
      </c>
    </row>
    <row r="27" spans="1:12" outlineLevel="1">
      <c r="A27" s="938">
        <f t="shared" si="1"/>
        <v>43479</v>
      </c>
      <c r="B27" s="708">
        <v>100</v>
      </c>
      <c r="C27" s="709">
        <v>25</v>
      </c>
      <c r="D27" s="709">
        <v>25.333333333333336</v>
      </c>
      <c r="E27" s="709">
        <v>27</v>
      </c>
      <c r="F27" s="709">
        <v>26.333333333333336</v>
      </c>
      <c r="G27" s="709">
        <v>25.666666666666664</v>
      </c>
      <c r="H27" s="709">
        <v>25.666666666666664</v>
      </c>
      <c r="I27" s="710"/>
      <c r="J27" s="711">
        <v>25.833333333333332</v>
      </c>
      <c r="K27" s="711">
        <v>27</v>
      </c>
      <c r="L27" s="711">
        <v>25</v>
      </c>
    </row>
    <row r="28" spans="1:12" outlineLevel="1">
      <c r="A28" s="938">
        <v>43476</v>
      </c>
      <c r="B28" s="708">
        <v>100</v>
      </c>
      <c r="C28" s="709">
        <v>25</v>
      </c>
      <c r="D28" s="709">
        <v>25.333333333333336</v>
      </c>
      <c r="E28" s="709">
        <v>27</v>
      </c>
      <c r="F28" s="709">
        <v>26.333333333333336</v>
      </c>
      <c r="G28" s="709">
        <v>25.666666666666664</v>
      </c>
      <c r="H28" s="709">
        <v>25.666666666666664</v>
      </c>
      <c r="I28" s="710"/>
      <c r="J28" s="711">
        <v>25.833333333333332</v>
      </c>
      <c r="K28" s="711">
        <v>27</v>
      </c>
      <c r="L28" s="711">
        <v>25</v>
      </c>
    </row>
    <row r="29" spans="1:12" outlineLevel="1">
      <c r="A29" s="938">
        <f t="shared" ref="A29:A32" si="2">A28-1</f>
        <v>43475</v>
      </c>
      <c r="B29" s="708">
        <v>100</v>
      </c>
      <c r="C29" s="709">
        <v>25</v>
      </c>
      <c r="D29" s="709">
        <v>25.333333333333336</v>
      </c>
      <c r="E29" s="709">
        <v>27</v>
      </c>
      <c r="F29" s="709">
        <v>26.333333333333336</v>
      </c>
      <c r="G29" s="709">
        <v>25.666666666666664</v>
      </c>
      <c r="H29" s="709">
        <v>25.666666666666664</v>
      </c>
      <c r="I29" s="710"/>
      <c r="J29" s="711">
        <v>25.833333333333332</v>
      </c>
      <c r="K29" s="711">
        <v>27</v>
      </c>
      <c r="L29" s="711">
        <v>25</v>
      </c>
    </row>
    <row r="30" spans="1:12" outlineLevel="1">
      <c r="A30" s="938">
        <f t="shared" si="2"/>
        <v>43474</v>
      </c>
      <c r="B30" s="708">
        <v>100</v>
      </c>
      <c r="C30" s="709">
        <v>25</v>
      </c>
      <c r="D30" s="709">
        <v>25.333333333333336</v>
      </c>
      <c r="E30" s="709">
        <v>27</v>
      </c>
      <c r="F30" s="709">
        <v>26.333333333333336</v>
      </c>
      <c r="G30" s="709">
        <v>25.666666666666664</v>
      </c>
      <c r="H30" s="709">
        <v>25.666666666666664</v>
      </c>
      <c r="I30" s="710"/>
      <c r="J30" s="711">
        <v>25.833333333333332</v>
      </c>
      <c r="K30" s="711">
        <v>27</v>
      </c>
      <c r="L30" s="711">
        <v>25</v>
      </c>
    </row>
    <row r="31" spans="1:12" outlineLevel="1">
      <c r="A31" s="938">
        <f t="shared" si="2"/>
        <v>43473</v>
      </c>
      <c r="B31" s="708">
        <v>100</v>
      </c>
      <c r="C31" s="709">
        <v>25</v>
      </c>
      <c r="D31" s="709">
        <v>25.333333333333336</v>
      </c>
      <c r="E31" s="709">
        <v>27</v>
      </c>
      <c r="F31" s="709">
        <v>26.333333333333336</v>
      </c>
      <c r="G31" s="709">
        <v>25.666666666666664</v>
      </c>
      <c r="H31" s="709">
        <v>25.666666666666664</v>
      </c>
      <c r="I31" s="710"/>
      <c r="J31" s="711">
        <v>25.833333333333332</v>
      </c>
      <c r="K31" s="711">
        <v>27</v>
      </c>
      <c r="L31" s="711">
        <v>25</v>
      </c>
    </row>
    <row r="32" spans="1:12" outlineLevel="1">
      <c r="A32" s="938">
        <f t="shared" si="2"/>
        <v>43472</v>
      </c>
      <c r="B32" s="708">
        <v>100</v>
      </c>
      <c r="C32" s="709">
        <v>25</v>
      </c>
      <c r="D32" s="709">
        <v>25.333333333333336</v>
      </c>
      <c r="E32" s="709">
        <v>27</v>
      </c>
      <c r="F32" s="709">
        <v>26.333333333333336</v>
      </c>
      <c r="G32" s="709">
        <v>25.666666666666664</v>
      </c>
      <c r="H32" s="709">
        <v>25.666666666666664</v>
      </c>
      <c r="I32" s="710"/>
      <c r="J32" s="711">
        <v>25.833333333333332</v>
      </c>
      <c r="K32" s="711">
        <v>27</v>
      </c>
      <c r="L32" s="711">
        <v>25</v>
      </c>
    </row>
    <row r="33" spans="1:12" outlineLevel="1">
      <c r="A33" s="939">
        <f>A32-3</f>
        <v>43469</v>
      </c>
      <c r="B33" s="723">
        <v>100</v>
      </c>
      <c r="C33" s="711">
        <v>25</v>
      </c>
      <c r="D33" s="711">
        <v>25.333333333333336</v>
      </c>
      <c r="E33" s="711">
        <v>27</v>
      </c>
      <c r="F33" s="711">
        <v>26.333333333333336</v>
      </c>
      <c r="G33" s="711">
        <v>25.666666666666664</v>
      </c>
      <c r="H33" s="711">
        <v>25.666666666666664</v>
      </c>
      <c r="I33" s="710"/>
      <c r="J33" s="711">
        <v>25.833333333333332</v>
      </c>
      <c r="K33" s="711">
        <v>27</v>
      </c>
      <c r="L33" s="711">
        <v>25</v>
      </c>
    </row>
    <row r="34" spans="1:12" outlineLevel="1">
      <c r="A34" s="938">
        <f t="shared" ref="A34:A35" si="3">A33-1</f>
        <v>43468</v>
      </c>
      <c r="B34" s="723">
        <v>100</v>
      </c>
      <c r="C34" s="711">
        <v>25</v>
      </c>
      <c r="D34" s="711">
        <v>25.333333333333336</v>
      </c>
      <c r="E34" s="711">
        <v>27</v>
      </c>
      <c r="F34" s="711">
        <v>26.333333333333336</v>
      </c>
      <c r="G34" s="711">
        <v>25.666666666666664</v>
      </c>
      <c r="H34" s="711">
        <v>25.666666666666664</v>
      </c>
      <c r="I34" s="710"/>
      <c r="J34" s="711">
        <v>25.833333333333332</v>
      </c>
      <c r="K34" s="711">
        <v>27</v>
      </c>
      <c r="L34" s="711">
        <v>25</v>
      </c>
    </row>
    <row r="35" spans="1:12" outlineLevel="1">
      <c r="A35" s="938">
        <f t="shared" si="3"/>
        <v>43467</v>
      </c>
      <c r="B35" s="723">
        <v>100</v>
      </c>
      <c r="C35" s="711">
        <v>25</v>
      </c>
      <c r="D35" s="711">
        <v>25.333333333333336</v>
      </c>
      <c r="E35" s="711">
        <v>27</v>
      </c>
      <c r="F35" s="711">
        <v>26.333333333333336</v>
      </c>
      <c r="G35" s="711">
        <v>25.666666666666664</v>
      </c>
      <c r="H35" s="711">
        <v>25.666666666666664</v>
      </c>
      <c r="I35" s="710"/>
      <c r="J35" s="711">
        <v>25.833333333333332</v>
      </c>
      <c r="K35" s="711">
        <v>27</v>
      </c>
      <c r="L35" s="711">
        <v>25</v>
      </c>
    </row>
    <row r="36" spans="1:12" outlineLevel="1">
      <c r="A36" s="938">
        <v>43455</v>
      </c>
      <c r="B36" s="723">
        <v>100</v>
      </c>
      <c r="C36" s="711">
        <v>25</v>
      </c>
      <c r="D36" s="711">
        <v>25.333333333333336</v>
      </c>
      <c r="E36" s="711">
        <v>27</v>
      </c>
      <c r="F36" s="711">
        <v>26.333333333333336</v>
      </c>
      <c r="G36" s="711">
        <v>25.666666666666664</v>
      </c>
      <c r="H36" s="711">
        <v>25.666666666666664</v>
      </c>
      <c r="I36" s="710"/>
      <c r="J36" s="711">
        <v>25.833333333333332</v>
      </c>
      <c r="K36" s="711">
        <v>27</v>
      </c>
      <c r="L36" s="711">
        <v>25</v>
      </c>
    </row>
    <row r="37" spans="1:12" outlineLevel="1">
      <c r="A37" s="938">
        <v>43454</v>
      </c>
      <c r="B37" s="708">
        <v>100</v>
      </c>
      <c r="C37" s="709">
        <v>25</v>
      </c>
      <c r="D37" s="709">
        <v>25.333333333333336</v>
      </c>
      <c r="E37" s="709">
        <v>27</v>
      </c>
      <c r="F37" s="709">
        <v>26.333333333333336</v>
      </c>
      <c r="G37" s="709">
        <v>25.666666666666664</v>
      </c>
      <c r="H37" s="709">
        <v>25.666666666666664</v>
      </c>
      <c r="I37" s="710"/>
      <c r="J37" s="711">
        <v>25.833333333333332</v>
      </c>
      <c r="K37" s="711">
        <v>27</v>
      </c>
      <c r="L37" s="711">
        <v>25</v>
      </c>
    </row>
    <row r="38" spans="1:12" outlineLevel="1">
      <c r="A38" s="707">
        <v>43453</v>
      </c>
      <c r="B38" s="708">
        <v>100</v>
      </c>
      <c r="C38" s="709">
        <v>30.333333333333336</v>
      </c>
      <c r="D38" s="709">
        <v>30.666666666666664</v>
      </c>
      <c r="E38" s="709">
        <v>31.666666666666664</v>
      </c>
      <c r="F38" s="709">
        <v>31.666666666666664</v>
      </c>
      <c r="G38" s="709">
        <v>31.666666666666664</v>
      </c>
      <c r="H38" s="709">
        <v>31.666666666666664</v>
      </c>
      <c r="I38" s="710"/>
      <c r="J38" s="711">
        <v>31.277777777777771</v>
      </c>
      <c r="K38" s="711">
        <v>31.666666666666664</v>
      </c>
      <c r="L38" s="711">
        <v>30.333333333333336</v>
      </c>
    </row>
    <row r="39" spans="1:12" outlineLevel="1">
      <c r="A39" s="707">
        <v>43452</v>
      </c>
      <c r="B39" s="708">
        <v>100</v>
      </c>
      <c r="C39" s="709">
        <v>30.333333333333336</v>
      </c>
      <c r="D39" s="709">
        <v>30.666666666666664</v>
      </c>
      <c r="E39" s="709">
        <v>31.666666666666664</v>
      </c>
      <c r="F39" s="709">
        <v>31.666666666666664</v>
      </c>
      <c r="G39" s="709">
        <v>31.666666666666664</v>
      </c>
      <c r="H39" s="709">
        <v>31.666666666666664</v>
      </c>
      <c r="I39" s="710"/>
      <c r="J39" s="711">
        <v>31.277777777777771</v>
      </c>
      <c r="K39" s="711">
        <v>31.666666666666664</v>
      </c>
      <c r="L39" s="711">
        <v>30.333333333333336</v>
      </c>
    </row>
    <row r="40" spans="1:12" outlineLevel="1">
      <c r="A40" s="707">
        <v>43451</v>
      </c>
      <c r="B40" s="708">
        <v>100</v>
      </c>
      <c r="C40" s="709">
        <v>30.333333333333336</v>
      </c>
      <c r="D40" s="709">
        <v>30.666666666666664</v>
      </c>
      <c r="E40" s="709">
        <v>31.666666666666664</v>
      </c>
      <c r="F40" s="709">
        <v>31.666666666666664</v>
      </c>
      <c r="G40" s="709">
        <v>31.666666666666664</v>
      </c>
      <c r="H40" s="709">
        <v>31.666666666666664</v>
      </c>
      <c r="I40" s="710"/>
      <c r="J40" s="711">
        <v>31.277777777777771</v>
      </c>
      <c r="K40" s="711">
        <v>31.666666666666664</v>
      </c>
      <c r="L40" s="711">
        <v>30.333333333333336</v>
      </c>
    </row>
    <row r="41" spans="1:12" outlineLevel="1">
      <c r="A41" s="707">
        <v>43449</v>
      </c>
      <c r="B41" s="708">
        <v>100</v>
      </c>
      <c r="C41" s="709">
        <v>30.333333333333336</v>
      </c>
      <c r="D41" s="709">
        <v>30.666666666666664</v>
      </c>
      <c r="E41" s="709">
        <v>31.666666666666664</v>
      </c>
      <c r="F41" s="709">
        <v>31.666666666666664</v>
      </c>
      <c r="G41" s="709">
        <v>31.666666666666664</v>
      </c>
      <c r="H41" s="709">
        <v>31.666666666666664</v>
      </c>
      <c r="I41" s="710"/>
      <c r="J41" s="711">
        <v>31.277777777777771</v>
      </c>
      <c r="K41" s="711">
        <v>31.666666666666664</v>
      </c>
      <c r="L41" s="711">
        <v>30.333333333333336</v>
      </c>
    </row>
    <row r="42" spans="1:12" outlineLevel="1">
      <c r="A42" s="707">
        <v>43448</v>
      </c>
      <c r="B42" s="708">
        <v>100</v>
      </c>
      <c r="C42" s="709">
        <v>30.333333333333336</v>
      </c>
      <c r="D42" s="709">
        <v>30.666666666666664</v>
      </c>
      <c r="E42" s="709">
        <v>31.666666666666664</v>
      </c>
      <c r="F42" s="709">
        <v>31.666666666666664</v>
      </c>
      <c r="G42" s="709">
        <v>31.666666666666664</v>
      </c>
      <c r="H42" s="709">
        <v>31.666666666666664</v>
      </c>
      <c r="I42" s="710"/>
      <c r="J42" s="711">
        <v>31.277777777777771</v>
      </c>
      <c r="K42" s="711">
        <v>31.666666666666664</v>
      </c>
      <c r="L42" s="711">
        <v>30.333333333333336</v>
      </c>
    </row>
    <row r="43" spans="1:12" outlineLevel="1">
      <c r="A43" s="707">
        <v>43447</v>
      </c>
      <c r="B43" s="708">
        <v>100</v>
      </c>
      <c r="C43" s="709">
        <v>25</v>
      </c>
      <c r="D43" s="709">
        <v>25.333333333333336</v>
      </c>
      <c r="E43" s="709">
        <v>27</v>
      </c>
      <c r="F43" s="709">
        <v>26.333333333333336</v>
      </c>
      <c r="G43" s="709">
        <v>25.666666666666664</v>
      </c>
      <c r="H43" s="709">
        <v>25.666666666666664</v>
      </c>
      <c r="I43" s="710"/>
      <c r="J43" s="711">
        <v>25.833333333333332</v>
      </c>
      <c r="K43" s="711">
        <v>27</v>
      </c>
      <c r="L43" s="711">
        <v>25</v>
      </c>
    </row>
    <row r="44" spans="1:12" outlineLevel="1">
      <c r="A44" s="707">
        <v>43446</v>
      </c>
      <c r="B44" s="708">
        <v>100</v>
      </c>
      <c r="C44" s="709">
        <v>25</v>
      </c>
      <c r="D44" s="709">
        <v>25.333333333333336</v>
      </c>
      <c r="E44" s="709">
        <v>27</v>
      </c>
      <c r="F44" s="709">
        <v>26.333333333333336</v>
      </c>
      <c r="G44" s="709">
        <v>25.666666666666664</v>
      </c>
      <c r="H44" s="709">
        <v>25.666666666666664</v>
      </c>
      <c r="I44" s="710"/>
      <c r="J44" s="711">
        <v>25.833333333333332</v>
      </c>
      <c r="K44" s="711">
        <v>27</v>
      </c>
      <c r="L44" s="711">
        <v>25</v>
      </c>
    </row>
    <row r="45" spans="1:12" outlineLevel="1">
      <c r="A45" s="707">
        <v>43445</v>
      </c>
      <c r="B45" s="708">
        <v>100</v>
      </c>
      <c r="C45" s="709">
        <v>25</v>
      </c>
      <c r="D45" s="709">
        <v>25.333333333333336</v>
      </c>
      <c r="E45" s="709">
        <v>27</v>
      </c>
      <c r="F45" s="709">
        <v>26.333333333333336</v>
      </c>
      <c r="G45" s="709">
        <v>25.666666666666664</v>
      </c>
      <c r="H45" s="709">
        <v>25.666666666666664</v>
      </c>
      <c r="I45" s="710"/>
      <c r="J45" s="711">
        <v>25.833333333333332</v>
      </c>
      <c r="K45" s="711">
        <v>27</v>
      </c>
      <c r="L45" s="711">
        <v>25</v>
      </c>
    </row>
    <row r="46" spans="1:12" outlineLevel="1">
      <c r="A46" s="707">
        <v>43444</v>
      </c>
      <c r="B46" s="708">
        <v>100</v>
      </c>
      <c r="C46" s="709">
        <v>25</v>
      </c>
      <c r="D46" s="709">
        <v>25.333333333333336</v>
      </c>
      <c r="E46" s="709">
        <v>27</v>
      </c>
      <c r="F46" s="709">
        <v>26.333333333333336</v>
      </c>
      <c r="G46" s="709">
        <v>25.666666666666664</v>
      </c>
      <c r="H46" s="709">
        <v>25.666666666666664</v>
      </c>
      <c r="I46" s="710"/>
      <c r="J46" s="711">
        <v>25.833333333333332</v>
      </c>
      <c r="K46" s="711">
        <v>27</v>
      </c>
      <c r="L46" s="711">
        <v>25</v>
      </c>
    </row>
    <row r="47" spans="1:12" outlineLevel="1">
      <c r="A47" s="707">
        <v>43442</v>
      </c>
      <c r="B47" s="708">
        <v>100</v>
      </c>
      <c r="C47" s="709">
        <v>25</v>
      </c>
      <c r="D47" s="709">
        <v>25.333333333333336</v>
      </c>
      <c r="E47" s="709">
        <v>27</v>
      </c>
      <c r="F47" s="709">
        <v>26.333333333333336</v>
      </c>
      <c r="G47" s="709">
        <v>25.666666666666664</v>
      </c>
      <c r="H47" s="709">
        <v>25.666666666666664</v>
      </c>
      <c r="I47" s="710"/>
      <c r="J47" s="711">
        <v>25.833333333333332</v>
      </c>
      <c r="K47" s="711">
        <v>27</v>
      </c>
      <c r="L47" s="711">
        <v>25</v>
      </c>
    </row>
    <row r="48" spans="1:12" outlineLevel="1">
      <c r="A48" s="707">
        <v>43441</v>
      </c>
      <c r="B48" s="708">
        <v>100</v>
      </c>
      <c r="C48" s="709">
        <v>25</v>
      </c>
      <c r="D48" s="709">
        <v>25.333333333333336</v>
      </c>
      <c r="E48" s="709">
        <v>27</v>
      </c>
      <c r="F48" s="709">
        <v>26.333333333333336</v>
      </c>
      <c r="G48" s="709">
        <v>25.666666666666664</v>
      </c>
      <c r="H48" s="709">
        <v>25.666666666666664</v>
      </c>
      <c r="I48" s="710"/>
      <c r="J48" s="711">
        <v>25.833333333333332</v>
      </c>
      <c r="K48" s="711">
        <v>27</v>
      </c>
      <c r="L48" s="711">
        <v>25</v>
      </c>
    </row>
    <row r="49" spans="1:12" outlineLevel="1">
      <c r="A49" s="707">
        <v>43440</v>
      </c>
      <c r="B49" s="708">
        <v>100</v>
      </c>
      <c r="C49" s="709">
        <v>25</v>
      </c>
      <c r="D49" s="709">
        <v>25.333333333333336</v>
      </c>
      <c r="E49" s="709">
        <v>27</v>
      </c>
      <c r="F49" s="709">
        <v>26.333333333333336</v>
      </c>
      <c r="G49" s="709">
        <v>25.666666666666664</v>
      </c>
      <c r="H49" s="709">
        <v>25.666666666666664</v>
      </c>
      <c r="I49" s="710"/>
      <c r="J49" s="711">
        <v>25.833333333333332</v>
      </c>
      <c r="K49" s="711">
        <v>27</v>
      </c>
      <c r="L49" s="711">
        <v>25</v>
      </c>
    </row>
    <row r="50" spans="1:12" outlineLevel="1">
      <c r="A50" s="707">
        <v>43439</v>
      </c>
      <c r="B50" s="708">
        <v>100</v>
      </c>
      <c r="C50" s="709">
        <v>25</v>
      </c>
      <c r="D50" s="709">
        <v>25.333333333333336</v>
      </c>
      <c r="E50" s="709">
        <v>27</v>
      </c>
      <c r="F50" s="709">
        <v>26.333333333333336</v>
      </c>
      <c r="G50" s="709">
        <v>25.666666666666664</v>
      </c>
      <c r="H50" s="709">
        <v>25.666666666666664</v>
      </c>
      <c r="I50" s="710"/>
      <c r="J50" s="711">
        <v>25.833333333333332</v>
      </c>
      <c r="K50" s="711">
        <v>27</v>
      </c>
      <c r="L50" s="711">
        <v>25</v>
      </c>
    </row>
    <row r="51" spans="1:12" outlineLevel="1">
      <c r="A51" s="707">
        <v>43438</v>
      </c>
      <c r="B51" s="708">
        <v>100</v>
      </c>
      <c r="C51" s="709">
        <v>25</v>
      </c>
      <c r="D51" s="709">
        <v>25.333333333333336</v>
      </c>
      <c r="E51" s="709">
        <v>27</v>
      </c>
      <c r="F51" s="709">
        <v>26.333333333333336</v>
      </c>
      <c r="G51" s="709">
        <v>25.666666666666664</v>
      </c>
      <c r="H51" s="709">
        <v>25.666666666666664</v>
      </c>
      <c r="I51" s="710"/>
      <c r="J51" s="711">
        <v>25.833333333333332</v>
      </c>
      <c r="K51" s="711">
        <v>27</v>
      </c>
      <c r="L51" s="711">
        <v>25</v>
      </c>
    </row>
    <row r="52" spans="1:12" outlineLevel="1">
      <c r="A52" s="707">
        <v>43437</v>
      </c>
      <c r="B52" s="708">
        <v>100</v>
      </c>
      <c r="C52" s="709">
        <v>25</v>
      </c>
      <c r="D52" s="709">
        <v>25.333333333333336</v>
      </c>
      <c r="E52" s="709">
        <v>27</v>
      </c>
      <c r="F52" s="709">
        <v>26.333333333333336</v>
      </c>
      <c r="G52" s="709">
        <v>25.666666666666664</v>
      </c>
      <c r="H52" s="709">
        <v>25.666666666666664</v>
      </c>
      <c r="I52" s="710"/>
      <c r="J52" s="711">
        <v>25.833333333333332</v>
      </c>
      <c r="K52" s="711">
        <v>27</v>
      </c>
      <c r="L52" s="711">
        <v>25</v>
      </c>
    </row>
    <row r="53" spans="1:12" outlineLevel="1">
      <c r="A53" s="734">
        <v>43435</v>
      </c>
      <c r="B53" s="723">
        <v>100</v>
      </c>
      <c r="C53" s="711">
        <v>25</v>
      </c>
      <c r="D53" s="711">
        <v>25.333333333333336</v>
      </c>
      <c r="E53" s="711">
        <v>27</v>
      </c>
      <c r="F53" s="711">
        <v>26.333333333333336</v>
      </c>
      <c r="G53" s="711">
        <v>25.666666666666664</v>
      </c>
      <c r="H53" s="711">
        <v>25.666666666666664</v>
      </c>
      <c r="I53" s="710"/>
      <c r="J53" s="711">
        <v>25.833333333333332</v>
      </c>
      <c r="K53" s="711">
        <v>27</v>
      </c>
      <c r="L53" s="711">
        <v>25</v>
      </c>
    </row>
    <row r="54" spans="1:12" outlineLevel="1">
      <c r="A54" s="707">
        <v>43434</v>
      </c>
      <c r="B54" s="723">
        <v>100</v>
      </c>
      <c r="C54" s="711">
        <v>25</v>
      </c>
      <c r="D54" s="711">
        <v>25.333333333333336</v>
      </c>
      <c r="E54" s="711">
        <v>27</v>
      </c>
      <c r="F54" s="711">
        <v>26.333333333333336</v>
      </c>
      <c r="G54" s="711">
        <v>25.666666666666664</v>
      </c>
      <c r="H54" s="711">
        <v>25.666666666666664</v>
      </c>
      <c r="I54" s="710"/>
      <c r="J54" s="711">
        <v>25.833333333333332</v>
      </c>
      <c r="K54" s="711">
        <v>27</v>
      </c>
      <c r="L54" s="711">
        <v>25</v>
      </c>
    </row>
    <row r="55" spans="1:12" outlineLevel="1">
      <c r="A55" s="734">
        <v>43433</v>
      </c>
      <c r="B55" s="723">
        <v>100</v>
      </c>
      <c r="C55" s="711">
        <v>25</v>
      </c>
      <c r="D55" s="711">
        <v>25.333333333333336</v>
      </c>
      <c r="E55" s="711">
        <v>27</v>
      </c>
      <c r="F55" s="711">
        <v>26.333333333333336</v>
      </c>
      <c r="G55" s="711">
        <v>25.666666666666664</v>
      </c>
      <c r="H55" s="711">
        <v>25.666666666666664</v>
      </c>
      <c r="I55" s="710"/>
      <c r="J55" s="711">
        <v>25.833333333333332</v>
      </c>
      <c r="K55" s="711">
        <v>27</v>
      </c>
      <c r="L55" s="711">
        <v>25</v>
      </c>
    </row>
    <row r="56" spans="1:12" outlineLevel="1">
      <c r="A56" s="707">
        <v>43432</v>
      </c>
      <c r="B56" s="723">
        <v>100</v>
      </c>
      <c r="C56" s="711">
        <v>25</v>
      </c>
      <c r="D56" s="711">
        <v>25.333333333333336</v>
      </c>
      <c r="E56" s="711">
        <v>27</v>
      </c>
      <c r="F56" s="711">
        <v>26.333333333333336</v>
      </c>
      <c r="G56" s="711">
        <v>25.666666666666664</v>
      </c>
      <c r="H56" s="711">
        <v>25.666666666666664</v>
      </c>
      <c r="I56" s="710"/>
      <c r="J56" s="711">
        <v>25.833333333333332</v>
      </c>
      <c r="K56" s="711">
        <v>27</v>
      </c>
      <c r="L56" s="711">
        <v>25</v>
      </c>
    </row>
    <row r="57" spans="1:12" outlineLevel="1">
      <c r="A57" s="707">
        <v>43431</v>
      </c>
      <c r="B57" s="708">
        <v>100</v>
      </c>
      <c r="C57" s="709">
        <v>25</v>
      </c>
      <c r="D57" s="709">
        <v>25.333333333333336</v>
      </c>
      <c r="E57" s="709">
        <v>27</v>
      </c>
      <c r="F57" s="709">
        <v>26.333333333333336</v>
      </c>
      <c r="G57" s="709">
        <v>25.666666666666664</v>
      </c>
      <c r="H57" s="709">
        <v>25.666666666666664</v>
      </c>
      <c r="I57" s="710"/>
      <c r="J57" s="711">
        <v>25.833333333333332</v>
      </c>
      <c r="K57" s="711">
        <v>27</v>
      </c>
      <c r="L57" s="711">
        <v>25</v>
      </c>
    </row>
    <row r="58" spans="1:12" outlineLevel="1">
      <c r="A58" s="707">
        <v>43430</v>
      </c>
      <c r="B58" s="708">
        <v>100</v>
      </c>
      <c r="C58" s="709">
        <v>25</v>
      </c>
      <c r="D58" s="709">
        <v>25.333333333333336</v>
      </c>
      <c r="E58" s="709">
        <v>27</v>
      </c>
      <c r="F58" s="709">
        <v>26.333333333333336</v>
      </c>
      <c r="G58" s="709">
        <v>25.666666666666664</v>
      </c>
      <c r="H58" s="709">
        <v>25.666666666666664</v>
      </c>
      <c r="I58" s="710"/>
      <c r="J58" s="711">
        <v>25.833333333333332</v>
      </c>
      <c r="K58" s="711">
        <v>27</v>
      </c>
      <c r="L58" s="711">
        <v>25</v>
      </c>
    </row>
    <row r="59" spans="1:12" outlineLevel="1">
      <c r="A59" s="707">
        <v>43428</v>
      </c>
      <c r="B59" s="708">
        <v>100</v>
      </c>
      <c r="C59" s="709">
        <v>25</v>
      </c>
      <c r="D59" s="709">
        <v>25.333333333333336</v>
      </c>
      <c r="E59" s="709">
        <v>27</v>
      </c>
      <c r="F59" s="709">
        <v>26.333333333333336</v>
      </c>
      <c r="G59" s="709">
        <v>25.666666666666664</v>
      </c>
      <c r="H59" s="709">
        <v>25.666666666666664</v>
      </c>
      <c r="I59" s="710"/>
      <c r="J59" s="711">
        <v>25.833333333333332</v>
      </c>
      <c r="K59" s="711">
        <v>27</v>
      </c>
      <c r="L59" s="711">
        <v>25</v>
      </c>
    </row>
    <row r="60" spans="1:12" outlineLevel="1">
      <c r="A60" s="707">
        <v>43427</v>
      </c>
      <c r="B60" s="708">
        <v>100</v>
      </c>
      <c r="C60" s="709">
        <v>25</v>
      </c>
      <c r="D60" s="709">
        <v>25.333333333333336</v>
      </c>
      <c r="E60" s="709">
        <v>27</v>
      </c>
      <c r="F60" s="709">
        <v>26.333333333333336</v>
      </c>
      <c r="G60" s="709">
        <v>25.666666666666664</v>
      </c>
      <c r="H60" s="709">
        <v>25.666666666666664</v>
      </c>
      <c r="I60" s="710"/>
      <c r="J60" s="711">
        <v>25.833333333333332</v>
      </c>
      <c r="K60" s="711">
        <v>27</v>
      </c>
      <c r="L60" s="711">
        <v>25</v>
      </c>
    </row>
    <row r="61" spans="1:12" outlineLevel="1">
      <c r="A61" s="707">
        <v>43426</v>
      </c>
      <c r="B61" s="708">
        <v>100</v>
      </c>
      <c r="C61" s="709">
        <v>25</v>
      </c>
      <c r="D61" s="709">
        <v>25.333333333333336</v>
      </c>
      <c r="E61" s="709">
        <v>27</v>
      </c>
      <c r="F61" s="709">
        <v>26.333333333333336</v>
      </c>
      <c r="G61" s="709">
        <v>25.666666666666664</v>
      </c>
      <c r="H61" s="709">
        <v>25.666666666666664</v>
      </c>
      <c r="I61" s="710"/>
      <c r="J61" s="711">
        <v>25.833333333333332</v>
      </c>
      <c r="K61" s="711">
        <v>27</v>
      </c>
      <c r="L61" s="711">
        <v>25</v>
      </c>
    </row>
    <row r="62" spans="1:12" outlineLevel="1">
      <c r="A62" s="707">
        <v>43425</v>
      </c>
      <c r="B62" s="708">
        <v>100</v>
      </c>
      <c r="C62" s="709">
        <v>25</v>
      </c>
      <c r="D62" s="709">
        <v>25.333333333333336</v>
      </c>
      <c r="E62" s="709">
        <v>27</v>
      </c>
      <c r="F62" s="709">
        <v>26.333333333333336</v>
      </c>
      <c r="G62" s="709">
        <v>25.666666666666664</v>
      </c>
      <c r="H62" s="709">
        <v>25.666666666666664</v>
      </c>
      <c r="I62" s="710"/>
      <c r="J62" s="711">
        <v>25.833333333333332</v>
      </c>
      <c r="K62" s="711">
        <v>27</v>
      </c>
      <c r="L62" s="711">
        <v>25</v>
      </c>
    </row>
    <row r="63" spans="1:12" outlineLevel="1">
      <c r="A63" s="707">
        <v>43424</v>
      </c>
      <c r="B63" s="708">
        <v>100</v>
      </c>
      <c r="C63" s="709">
        <v>25</v>
      </c>
      <c r="D63" s="709">
        <v>25.333333333333336</v>
      </c>
      <c r="E63" s="709">
        <v>27</v>
      </c>
      <c r="F63" s="709">
        <v>26.333333333333336</v>
      </c>
      <c r="G63" s="709">
        <v>25.666666666666664</v>
      </c>
      <c r="H63" s="709">
        <v>25.666666666666664</v>
      </c>
      <c r="I63" s="710"/>
      <c r="J63" s="711">
        <v>25.833333333333332</v>
      </c>
      <c r="K63" s="711">
        <v>27</v>
      </c>
      <c r="L63" s="711">
        <v>25</v>
      </c>
    </row>
    <row r="64" spans="1:12" outlineLevel="1">
      <c r="A64" s="707">
        <v>43423</v>
      </c>
      <c r="B64" s="708">
        <v>100</v>
      </c>
      <c r="C64" s="709">
        <v>25</v>
      </c>
      <c r="D64" s="709">
        <v>25.333333333333336</v>
      </c>
      <c r="E64" s="709">
        <v>27</v>
      </c>
      <c r="F64" s="709">
        <v>26.333333333333336</v>
      </c>
      <c r="G64" s="709">
        <v>25.666666666666664</v>
      </c>
      <c r="H64" s="709">
        <v>25.666666666666664</v>
      </c>
      <c r="I64" s="710"/>
      <c r="J64" s="711">
        <v>25.833333333333332</v>
      </c>
      <c r="K64" s="711">
        <v>27</v>
      </c>
      <c r="L64" s="711">
        <v>25</v>
      </c>
    </row>
    <row r="65" spans="1:12" outlineLevel="1">
      <c r="A65" s="707">
        <v>43421</v>
      </c>
      <c r="B65" s="708">
        <v>100</v>
      </c>
      <c r="C65" s="709">
        <v>25</v>
      </c>
      <c r="D65" s="709">
        <v>25.333333333333336</v>
      </c>
      <c r="E65" s="709">
        <v>27</v>
      </c>
      <c r="F65" s="709">
        <v>26.333333333333336</v>
      </c>
      <c r="G65" s="709">
        <v>25.666666666666664</v>
      </c>
      <c r="H65" s="709">
        <v>25.666666666666664</v>
      </c>
      <c r="I65" s="710"/>
      <c r="J65" s="711">
        <v>25.833333333333332</v>
      </c>
      <c r="K65" s="711">
        <v>27</v>
      </c>
      <c r="L65" s="711">
        <v>25</v>
      </c>
    </row>
    <row r="66" spans="1:12" outlineLevel="1">
      <c r="A66" s="707">
        <v>43420</v>
      </c>
      <c r="B66" s="708">
        <v>100</v>
      </c>
      <c r="C66" s="709">
        <v>25</v>
      </c>
      <c r="D66" s="709">
        <v>25.333333333333336</v>
      </c>
      <c r="E66" s="709">
        <v>27</v>
      </c>
      <c r="F66" s="709">
        <v>26.333333333333336</v>
      </c>
      <c r="G66" s="709">
        <v>25.666666666666664</v>
      </c>
      <c r="H66" s="709">
        <v>25.666666666666664</v>
      </c>
      <c r="I66" s="710"/>
      <c r="J66" s="711">
        <v>25.833333333333332</v>
      </c>
      <c r="K66" s="711">
        <v>27</v>
      </c>
      <c r="L66" s="711">
        <v>25</v>
      </c>
    </row>
    <row r="67" spans="1:12" outlineLevel="1">
      <c r="A67" s="707">
        <v>43419</v>
      </c>
      <c r="B67" s="708">
        <v>100</v>
      </c>
      <c r="C67" s="709">
        <v>26.666666666666664</v>
      </c>
      <c r="D67" s="709">
        <v>26</v>
      </c>
      <c r="E67" s="709">
        <v>27</v>
      </c>
      <c r="F67" s="709">
        <v>26.333333333333336</v>
      </c>
      <c r="G67" s="709">
        <v>25.666666666666664</v>
      </c>
      <c r="H67" s="709">
        <v>25.666666666666664</v>
      </c>
      <c r="I67" s="710"/>
      <c r="J67" s="711">
        <v>26.222222222222218</v>
      </c>
      <c r="K67" s="711">
        <v>27</v>
      </c>
      <c r="L67" s="711">
        <v>25.666666666666664</v>
      </c>
    </row>
    <row r="68" spans="1:12" outlineLevel="1">
      <c r="A68" s="707">
        <v>43418</v>
      </c>
      <c r="B68" s="708">
        <v>100</v>
      </c>
      <c r="C68" s="709">
        <v>26.666666666666664</v>
      </c>
      <c r="D68" s="709">
        <v>26</v>
      </c>
      <c r="E68" s="709">
        <v>27</v>
      </c>
      <c r="F68" s="709">
        <v>26.333333333333336</v>
      </c>
      <c r="G68" s="709">
        <v>25.666666666666664</v>
      </c>
      <c r="H68" s="709">
        <v>25.666666666666664</v>
      </c>
      <c r="I68" s="710"/>
      <c r="J68" s="711">
        <v>26.222222222222218</v>
      </c>
      <c r="K68" s="711">
        <v>27</v>
      </c>
      <c r="L68" s="711">
        <v>25.666666666666664</v>
      </c>
    </row>
    <row r="69" spans="1:12" outlineLevel="1">
      <c r="A69" s="707">
        <v>43417</v>
      </c>
      <c r="B69" s="708">
        <v>100</v>
      </c>
      <c r="C69" s="709">
        <v>26.666666666666664</v>
      </c>
      <c r="D69" s="709">
        <v>26</v>
      </c>
      <c r="E69" s="709">
        <v>27</v>
      </c>
      <c r="F69" s="709">
        <v>26.333333333333336</v>
      </c>
      <c r="G69" s="709">
        <v>25.666666666666664</v>
      </c>
      <c r="H69" s="709">
        <v>25.666666666666664</v>
      </c>
      <c r="I69" s="710"/>
      <c r="J69" s="711">
        <v>26.222222222222218</v>
      </c>
      <c r="K69" s="711">
        <v>27</v>
      </c>
      <c r="L69" s="711">
        <v>25.666666666666664</v>
      </c>
    </row>
    <row r="70" spans="1:12" outlineLevel="1">
      <c r="A70" s="707">
        <v>43416</v>
      </c>
      <c r="B70" s="708">
        <v>100</v>
      </c>
      <c r="C70" s="709">
        <v>26.666666666666664</v>
      </c>
      <c r="D70" s="709">
        <v>26</v>
      </c>
      <c r="E70" s="709">
        <v>27</v>
      </c>
      <c r="F70" s="709">
        <v>28.666666666666664</v>
      </c>
      <c r="G70" s="709">
        <v>27</v>
      </c>
      <c r="H70" s="709">
        <v>26.666666666666664</v>
      </c>
      <c r="I70" s="710"/>
      <c r="J70" s="711">
        <v>26.999999999999996</v>
      </c>
      <c r="K70" s="711">
        <v>28.666666666666664</v>
      </c>
      <c r="L70" s="711">
        <v>26</v>
      </c>
    </row>
    <row r="71" spans="1:12" outlineLevel="1">
      <c r="A71" s="707">
        <v>43414</v>
      </c>
      <c r="B71" s="708">
        <v>100</v>
      </c>
      <c r="C71" s="709">
        <v>26.666666666666664</v>
      </c>
      <c r="D71" s="709">
        <v>26</v>
      </c>
      <c r="E71" s="709">
        <v>27</v>
      </c>
      <c r="F71" s="709">
        <v>28.666666666666664</v>
      </c>
      <c r="G71" s="709">
        <v>27</v>
      </c>
      <c r="H71" s="709">
        <v>26.666666666666664</v>
      </c>
      <c r="I71" s="710"/>
      <c r="J71" s="711">
        <v>26.999999999999996</v>
      </c>
      <c r="K71" s="711">
        <v>28.666666666666664</v>
      </c>
      <c r="L71" s="711">
        <v>26</v>
      </c>
    </row>
    <row r="72" spans="1:12" outlineLevel="1">
      <c r="A72" s="707">
        <v>43413</v>
      </c>
      <c r="B72" s="708">
        <v>100</v>
      </c>
      <c r="C72" s="709">
        <v>26.666666666666664</v>
      </c>
      <c r="D72" s="709">
        <v>26</v>
      </c>
      <c r="E72" s="709">
        <v>27</v>
      </c>
      <c r="F72" s="709">
        <v>28.666666666666664</v>
      </c>
      <c r="G72" s="709">
        <v>27</v>
      </c>
      <c r="H72" s="709">
        <v>26.666666666666664</v>
      </c>
      <c r="I72" s="710"/>
      <c r="J72" s="711">
        <v>26.999999999999996</v>
      </c>
      <c r="K72" s="711">
        <v>28.666666666666664</v>
      </c>
      <c r="L72" s="711">
        <v>26</v>
      </c>
    </row>
    <row r="73" spans="1:12" outlineLevel="1">
      <c r="A73" s="707">
        <v>43412</v>
      </c>
      <c r="B73" s="708">
        <v>100</v>
      </c>
      <c r="C73" s="709">
        <v>26.666666666666664</v>
      </c>
      <c r="D73" s="709">
        <v>26</v>
      </c>
      <c r="E73" s="709">
        <v>27</v>
      </c>
      <c r="F73" s="709">
        <v>28.666666666666664</v>
      </c>
      <c r="G73" s="709">
        <v>27</v>
      </c>
      <c r="H73" s="709">
        <v>26.666666666666664</v>
      </c>
      <c r="I73" s="710"/>
      <c r="J73" s="711">
        <v>26.999999999999996</v>
      </c>
      <c r="K73" s="711">
        <v>28.666666666666664</v>
      </c>
      <c r="L73" s="711">
        <v>26</v>
      </c>
    </row>
    <row r="74" spans="1:12" outlineLevel="1">
      <c r="A74" s="707">
        <v>43411</v>
      </c>
      <c r="B74" s="708">
        <v>100</v>
      </c>
      <c r="C74" s="709">
        <v>26.666666666666664</v>
      </c>
      <c r="D74" s="709">
        <v>26</v>
      </c>
      <c r="E74" s="709">
        <v>27</v>
      </c>
      <c r="F74" s="709">
        <v>28.666666666666664</v>
      </c>
      <c r="G74" s="709">
        <v>27</v>
      </c>
      <c r="H74" s="709">
        <v>26.666666666666664</v>
      </c>
      <c r="I74" s="710"/>
      <c r="J74" s="711">
        <v>26.999999999999996</v>
      </c>
      <c r="K74" s="711">
        <v>28.666666666666664</v>
      </c>
      <c r="L74" s="711">
        <v>26</v>
      </c>
    </row>
    <row r="75" spans="1:12" outlineLevel="1">
      <c r="A75" s="707">
        <v>43410</v>
      </c>
      <c r="B75" s="708">
        <v>100</v>
      </c>
      <c r="C75" s="709">
        <v>26.666666666666664</v>
      </c>
      <c r="D75" s="709">
        <v>26</v>
      </c>
      <c r="E75" s="709">
        <v>27</v>
      </c>
      <c r="F75" s="709">
        <v>28.666666666666664</v>
      </c>
      <c r="G75" s="709">
        <v>27</v>
      </c>
      <c r="H75" s="709">
        <v>26.666666666666664</v>
      </c>
      <c r="I75" s="710"/>
      <c r="J75" s="711">
        <v>26.999999999999996</v>
      </c>
      <c r="K75" s="711">
        <v>28.666666666666664</v>
      </c>
      <c r="L75" s="711">
        <v>26</v>
      </c>
    </row>
    <row r="76" spans="1:12" outlineLevel="1">
      <c r="A76" s="707">
        <v>43409</v>
      </c>
      <c r="B76" s="708">
        <v>100</v>
      </c>
      <c r="C76" s="709">
        <v>26.666666666666664</v>
      </c>
      <c r="D76" s="709">
        <v>26</v>
      </c>
      <c r="E76" s="709">
        <v>27</v>
      </c>
      <c r="F76" s="709">
        <v>28.666666666666664</v>
      </c>
      <c r="G76" s="709">
        <v>27</v>
      </c>
      <c r="H76" s="709">
        <v>26.666666666666664</v>
      </c>
      <c r="I76" s="710"/>
      <c r="J76" s="711">
        <v>26.999999999999996</v>
      </c>
      <c r="K76" s="711">
        <v>28.666666666666664</v>
      </c>
      <c r="L76" s="711">
        <v>26</v>
      </c>
    </row>
    <row r="77" spans="1:12" outlineLevel="1">
      <c r="A77" s="707">
        <v>43407</v>
      </c>
      <c r="B77" s="708">
        <v>100</v>
      </c>
      <c r="C77" s="709">
        <v>25</v>
      </c>
      <c r="D77" s="709">
        <v>25</v>
      </c>
      <c r="E77" s="709">
        <v>27</v>
      </c>
      <c r="F77" s="709">
        <v>28.666666666666664</v>
      </c>
      <c r="G77" s="709">
        <v>27</v>
      </c>
      <c r="H77" s="709">
        <v>26.666666666666664</v>
      </c>
      <c r="I77" s="710"/>
      <c r="J77" s="711">
        <v>26.555555555555554</v>
      </c>
      <c r="K77" s="711">
        <v>28.666666666666664</v>
      </c>
      <c r="L77" s="711">
        <v>25</v>
      </c>
    </row>
    <row r="78" spans="1:12" outlineLevel="1">
      <c r="A78" s="707">
        <v>43406</v>
      </c>
      <c r="B78" s="708">
        <v>100</v>
      </c>
      <c r="C78" s="709">
        <v>25</v>
      </c>
      <c r="D78" s="709">
        <v>25</v>
      </c>
      <c r="E78" s="709">
        <v>27</v>
      </c>
      <c r="F78" s="709">
        <v>28.666666666666664</v>
      </c>
      <c r="G78" s="709">
        <v>27</v>
      </c>
      <c r="H78" s="709">
        <v>26.666666666666664</v>
      </c>
      <c r="I78" s="710"/>
      <c r="J78" s="711">
        <v>26.555555555555554</v>
      </c>
      <c r="K78" s="711">
        <v>28.666666666666664</v>
      </c>
      <c r="L78" s="711">
        <v>25</v>
      </c>
    </row>
    <row r="79" spans="1:12" outlineLevel="1">
      <c r="A79" s="707">
        <v>43405</v>
      </c>
      <c r="B79" s="708">
        <v>100</v>
      </c>
      <c r="C79" s="709">
        <v>25</v>
      </c>
      <c r="D79" s="709">
        <v>25</v>
      </c>
      <c r="E79" s="709">
        <v>27</v>
      </c>
      <c r="F79" s="709">
        <v>28.666666666666664</v>
      </c>
      <c r="G79" s="709">
        <v>27</v>
      </c>
      <c r="H79" s="709">
        <v>26.666666666666664</v>
      </c>
      <c r="I79" s="710"/>
      <c r="J79" s="711">
        <v>26.555555555555554</v>
      </c>
      <c r="K79" s="711">
        <v>28.666666666666664</v>
      </c>
      <c r="L79" s="711">
        <v>25</v>
      </c>
    </row>
    <row r="80" spans="1:12" outlineLevel="1">
      <c r="A80" s="707">
        <v>43404</v>
      </c>
      <c r="B80" s="708">
        <v>100</v>
      </c>
      <c r="C80" s="709">
        <v>25</v>
      </c>
      <c r="D80" s="709">
        <v>25</v>
      </c>
      <c r="E80" s="709">
        <v>27</v>
      </c>
      <c r="F80" s="709">
        <v>28.666666666666664</v>
      </c>
      <c r="G80" s="709">
        <v>27</v>
      </c>
      <c r="H80" s="709">
        <v>26.666666666666664</v>
      </c>
      <c r="I80" s="710"/>
      <c r="J80" s="711">
        <v>26.555555555555554</v>
      </c>
      <c r="K80" s="711">
        <v>28.666666666666664</v>
      </c>
      <c r="L80" s="711">
        <v>25</v>
      </c>
    </row>
    <row r="81" spans="1:12" outlineLevel="1">
      <c r="A81" s="707">
        <v>43403</v>
      </c>
      <c r="B81" s="708">
        <v>100</v>
      </c>
      <c r="C81" s="709">
        <v>28</v>
      </c>
      <c r="D81" s="709">
        <v>30</v>
      </c>
      <c r="E81" s="709">
        <v>32</v>
      </c>
      <c r="F81" s="709">
        <v>29.333333333333336</v>
      </c>
      <c r="G81" s="709">
        <v>27</v>
      </c>
      <c r="H81" s="709">
        <v>33</v>
      </c>
      <c r="I81" s="710"/>
      <c r="J81" s="711">
        <v>29.888888888888889</v>
      </c>
      <c r="K81" s="711">
        <v>33</v>
      </c>
      <c r="L81" s="711">
        <v>27</v>
      </c>
    </row>
    <row r="82" spans="1:12" outlineLevel="1">
      <c r="A82" s="707">
        <v>43402</v>
      </c>
      <c r="B82" s="708">
        <v>100</v>
      </c>
      <c r="C82" s="709">
        <v>28</v>
      </c>
      <c r="D82" s="709">
        <v>30</v>
      </c>
      <c r="E82" s="709">
        <v>32</v>
      </c>
      <c r="F82" s="709">
        <v>29.333333333333336</v>
      </c>
      <c r="G82" s="709">
        <v>27</v>
      </c>
      <c r="H82" s="709">
        <v>33</v>
      </c>
      <c r="I82" s="710"/>
      <c r="J82" s="711">
        <v>29.888888888888889</v>
      </c>
      <c r="K82" s="711">
        <v>33</v>
      </c>
      <c r="L82" s="711">
        <v>27</v>
      </c>
    </row>
    <row r="83" spans="1:12" outlineLevel="1">
      <c r="A83" s="707">
        <v>43400</v>
      </c>
      <c r="B83" s="708">
        <v>100</v>
      </c>
      <c r="C83" s="709">
        <v>28</v>
      </c>
      <c r="D83" s="709">
        <v>30</v>
      </c>
      <c r="E83" s="709">
        <v>32</v>
      </c>
      <c r="F83" s="709">
        <v>29.333333333333336</v>
      </c>
      <c r="G83" s="709">
        <v>27</v>
      </c>
      <c r="H83" s="709">
        <v>33</v>
      </c>
      <c r="I83" s="710"/>
      <c r="J83" s="711">
        <v>29.888888888888889</v>
      </c>
      <c r="K83" s="711">
        <v>33</v>
      </c>
      <c r="L83" s="711">
        <v>27</v>
      </c>
    </row>
    <row r="84" spans="1:12" outlineLevel="1">
      <c r="A84" s="707">
        <v>43399</v>
      </c>
      <c r="B84" s="708">
        <v>100</v>
      </c>
      <c r="C84" s="709">
        <v>28</v>
      </c>
      <c r="D84" s="709">
        <v>30</v>
      </c>
      <c r="E84" s="709">
        <v>32</v>
      </c>
      <c r="F84" s="709">
        <v>29.333333333333336</v>
      </c>
      <c r="G84" s="709">
        <v>27</v>
      </c>
      <c r="H84" s="709">
        <v>33</v>
      </c>
      <c r="I84" s="710"/>
      <c r="J84" s="711">
        <v>29.888888888888889</v>
      </c>
      <c r="K84" s="711">
        <v>33</v>
      </c>
      <c r="L84" s="711">
        <v>27</v>
      </c>
    </row>
    <row r="85" spans="1:12" outlineLevel="1">
      <c r="A85" s="707">
        <v>43398</v>
      </c>
      <c r="B85" s="708">
        <v>100</v>
      </c>
      <c r="C85" s="709">
        <v>28</v>
      </c>
      <c r="D85" s="709">
        <v>30</v>
      </c>
      <c r="E85" s="709">
        <v>32</v>
      </c>
      <c r="F85" s="709">
        <v>30</v>
      </c>
      <c r="G85" s="709">
        <v>27</v>
      </c>
      <c r="H85" s="709">
        <v>33</v>
      </c>
      <c r="I85" s="710"/>
      <c r="J85" s="711">
        <v>30</v>
      </c>
      <c r="K85" s="711">
        <v>33</v>
      </c>
      <c r="L85" s="711">
        <v>27</v>
      </c>
    </row>
    <row r="86" spans="1:12">
      <c r="A86" s="707"/>
      <c r="B86" s="741"/>
      <c r="C86" s="709"/>
      <c r="D86" s="709"/>
      <c r="E86" s="709"/>
      <c r="F86" s="709"/>
      <c r="G86" s="709"/>
      <c r="H86" s="709"/>
      <c r="I86" s="710"/>
      <c r="J86" s="711"/>
      <c r="K86" s="711"/>
      <c r="L86" s="711"/>
    </row>
    <row r="87" spans="1:12">
      <c r="A87" s="707"/>
      <c r="B87" s="741"/>
      <c r="C87" s="709"/>
      <c r="D87" s="709"/>
      <c r="E87" s="709"/>
      <c r="F87" s="709"/>
      <c r="G87" s="709"/>
      <c r="H87" s="709"/>
      <c r="I87" s="710"/>
      <c r="J87" s="711"/>
      <c r="K87" s="711"/>
      <c r="L87" s="711"/>
    </row>
    <row r="88" spans="1:12">
      <c r="A88" s="707"/>
      <c r="B88" s="741"/>
      <c r="C88" s="709"/>
      <c r="D88" s="709"/>
      <c r="E88" s="709"/>
      <c r="F88" s="709"/>
      <c r="G88" s="709"/>
      <c r="H88" s="709"/>
      <c r="I88" s="710"/>
      <c r="J88" s="711"/>
      <c r="K88" s="711"/>
      <c r="L88" s="711"/>
    </row>
    <row r="89" spans="1:12">
      <c r="A89" s="707"/>
      <c r="B89" s="741"/>
      <c r="C89" s="709"/>
      <c r="D89" s="709"/>
      <c r="E89" s="709"/>
      <c r="F89" s="709"/>
      <c r="G89" s="709"/>
      <c r="H89" s="709"/>
      <c r="I89" s="710"/>
      <c r="J89" s="711"/>
      <c r="K89" s="711"/>
      <c r="L89" s="711"/>
    </row>
    <row r="90" spans="1:12">
      <c r="A90" s="707"/>
      <c r="B90" s="744"/>
      <c r="C90" s="746"/>
      <c r="D90" s="747"/>
      <c r="E90" s="746"/>
      <c r="F90" s="746"/>
      <c r="G90" s="747"/>
      <c r="H90" s="746"/>
      <c r="I90" s="749"/>
      <c r="J90" s="747"/>
      <c r="K90" s="747"/>
      <c r="L90" s="747"/>
    </row>
    <row r="91" spans="1:12">
      <c r="A91" s="707"/>
      <c r="B91" s="744"/>
      <c r="C91" s="746"/>
      <c r="D91" s="747"/>
      <c r="E91" s="746"/>
      <c r="F91" s="746"/>
      <c r="G91" s="747"/>
      <c r="H91" s="746"/>
      <c r="I91" s="749"/>
      <c r="J91" s="747"/>
      <c r="K91" s="747"/>
      <c r="L91" s="747"/>
    </row>
    <row r="92" spans="1:12">
      <c r="A92" s="707"/>
      <c r="B92" s="744"/>
      <c r="C92" s="746"/>
      <c r="D92" s="747"/>
      <c r="E92" s="746"/>
      <c r="F92" s="746"/>
      <c r="G92" s="747"/>
      <c r="H92" s="746"/>
      <c r="I92" s="749"/>
      <c r="J92" s="747"/>
      <c r="K92" s="747"/>
      <c r="L92" s="747"/>
    </row>
    <row r="93" spans="1:12">
      <c r="A93" s="707"/>
      <c r="B93" s="744"/>
      <c r="C93" s="746"/>
      <c r="D93" s="747"/>
      <c r="E93" s="746"/>
      <c r="F93" s="746"/>
      <c r="G93" s="747"/>
      <c r="H93" s="746"/>
      <c r="I93" s="749"/>
      <c r="J93" s="747"/>
      <c r="K93" s="747"/>
      <c r="L93" s="747"/>
    </row>
    <row r="94" spans="1:12">
      <c r="A94" s="707"/>
      <c r="B94" s="744"/>
      <c r="C94" s="746"/>
      <c r="D94" s="747"/>
      <c r="E94" s="746"/>
      <c r="F94" s="746"/>
      <c r="G94" s="747"/>
      <c r="H94" s="746"/>
      <c r="I94" s="749"/>
      <c r="J94" s="747"/>
      <c r="K94" s="747"/>
      <c r="L94" s="747"/>
    </row>
    <row r="95" spans="1:12">
      <c r="A95" s="707"/>
      <c r="B95" s="744"/>
      <c r="C95" s="747"/>
      <c r="D95" s="747"/>
      <c r="E95" s="747"/>
      <c r="F95" s="747"/>
      <c r="G95" s="747"/>
      <c r="H95" s="747"/>
      <c r="I95" s="749"/>
      <c r="J95" s="747"/>
      <c r="K95" s="747"/>
      <c r="L95" s="747"/>
    </row>
    <row r="96" spans="1:12">
      <c r="A96" s="707"/>
      <c r="B96" s="744"/>
      <c r="C96" s="747"/>
      <c r="D96" s="747"/>
      <c r="E96" s="747"/>
      <c r="F96" s="747"/>
      <c r="G96" s="747"/>
      <c r="H96" s="747"/>
      <c r="I96" s="749"/>
      <c r="J96" s="747"/>
      <c r="K96" s="747"/>
      <c r="L96" s="747"/>
    </row>
    <row r="97" spans="1:12">
      <c r="A97" s="707"/>
      <c r="B97" s="744"/>
      <c r="C97" s="747"/>
      <c r="D97" s="747"/>
      <c r="E97" s="746"/>
      <c r="F97" s="747"/>
      <c r="G97" s="747"/>
      <c r="H97" s="747"/>
      <c r="I97" s="749"/>
      <c r="J97" s="747"/>
      <c r="K97" s="747"/>
      <c r="L97" s="747"/>
    </row>
    <row r="98" spans="1:12">
      <c r="A98" s="707"/>
      <c r="B98" s="744"/>
      <c r="C98" s="747"/>
      <c r="D98" s="747"/>
      <c r="E98" s="747"/>
      <c r="F98" s="747"/>
      <c r="G98" s="747"/>
      <c r="H98" s="747"/>
      <c r="I98" s="749"/>
      <c r="J98" s="747"/>
      <c r="K98" s="747"/>
      <c r="L98" s="747"/>
    </row>
    <row r="99" spans="1:12">
      <c r="A99" s="707"/>
      <c r="B99" s="744"/>
      <c r="C99" s="747"/>
      <c r="D99" s="747"/>
      <c r="E99" s="747"/>
      <c r="F99" s="747"/>
      <c r="G99" s="747"/>
      <c r="H99" s="747"/>
      <c r="I99" s="749"/>
      <c r="J99" s="747"/>
      <c r="K99" s="747"/>
      <c r="L99" s="747"/>
    </row>
    <row r="100" spans="1:12">
      <c r="A100" s="707"/>
      <c r="B100" s="744"/>
      <c r="C100" s="747"/>
      <c r="D100" s="747"/>
      <c r="E100" s="747"/>
      <c r="F100" s="747"/>
      <c r="G100" s="747"/>
      <c r="H100" s="747"/>
      <c r="I100" s="749"/>
      <c r="J100" s="747"/>
      <c r="K100" s="747"/>
      <c r="L100" s="747"/>
    </row>
    <row r="101" spans="1:12">
      <c r="A101" s="707"/>
      <c r="B101" s="744"/>
      <c r="C101" s="747"/>
      <c r="D101" s="747"/>
      <c r="E101" s="747"/>
      <c r="F101" s="747"/>
      <c r="G101" s="747"/>
      <c r="H101" s="747"/>
      <c r="I101" s="749"/>
      <c r="J101" s="747"/>
      <c r="K101" s="747"/>
      <c r="L101" s="747"/>
    </row>
    <row r="102" spans="1:12">
      <c r="A102" s="751"/>
      <c r="B102" s="752"/>
      <c r="C102" s="711"/>
      <c r="D102" s="711"/>
      <c r="E102" s="711"/>
      <c r="F102" s="711"/>
      <c r="G102" s="711"/>
      <c r="H102" s="711"/>
      <c r="I102" s="710"/>
      <c r="J102" s="711"/>
      <c r="K102" s="711"/>
      <c r="L102" s="711"/>
    </row>
    <row r="103" spans="1:12">
      <c r="A103" s="751"/>
      <c r="B103" s="752"/>
      <c r="C103" s="711"/>
      <c r="D103" s="711"/>
      <c r="E103" s="711"/>
      <c r="F103" s="711"/>
      <c r="G103" s="711"/>
      <c r="H103" s="711"/>
      <c r="I103" s="710"/>
      <c r="J103" s="711"/>
      <c r="K103" s="711"/>
      <c r="L103" s="711"/>
    </row>
    <row r="104" spans="1:12">
      <c r="A104" s="751"/>
      <c r="B104" s="752"/>
      <c r="C104" s="711"/>
      <c r="D104" s="711"/>
      <c r="E104" s="711"/>
      <c r="F104" s="711"/>
      <c r="G104" s="711"/>
      <c r="H104" s="711"/>
      <c r="I104" s="710"/>
      <c r="J104" s="711"/>
      <c r="K104" s="711"/>
      <c r="L104" s="711"/>
    </row>
    <row r="105" spans="1:12">
      <c r="A105" s="751"/>
      <c r="B105" s="752"/>
      <c r="C105" s="711"/>
      <c r="D105" s="711"/>
      <c r="E105" s="711"/>
      <c r="F105" s="711"/>
      <c r="G105" s="711"/>
      <c r="H105" s="711"/>
      <c r="I105" s="710"/>
      <c r="J105" s="711"/>
      <c r="K105" s="711"/>
      <c r="L105" s="711"/>
    </row>
    <row r="106" spans="1:12">
      <c r="A106" s="1047"/>
      <c r="B106" s="752"/>
      <c r="C106" s="711"/>
      <c r="D106" s="711"/>
      <c r="E106" s="711"/>
      <c r="F106" s="711"/>
      <c r="G106" s="711"/>
      <c r="H106" s="711"/>
      <c r="I106" s="710"/>
      <c r="J106" s="711"/>
      <c r="K106" s="711"/>
      <c r="L106" s="711"/>
    </row>
    <row r="107" spans="1:12">
      <c r="A107" s="1048"/>
      <c r="B107" s="752"/>
      <c r="C107" s="711"/>
      <c r="D107" s="711"/>
      <c r="E107" s="711"/>
      <c r="F107" s="711"/>
      <c r="G107" s="711"/>
      <c r="H107" s="711"/>
      <c r="I107" s="710"/>
      <c r="J107" s="711"/>
      <c r="K107" s="711"/>
      <c r="L107" s="711"/>
    </row>
    <row r="108" spans="1:12">
      <c r="A108" s="754"/>
      <c r="B108" s="754"/>
      <c r="C108" s="755"/>
      <c r="D108" s="755"/>
      <c r="E108" s="755"/>
      <c r="F108" s="755"/>
      <c r="G108" s="755"/>
      <c r="H108" s="755"/>
      <c r="I108" s="756"/>
      <c r="J108" s="755"/>
      <c r="K108" s="755"/>
      <c r="L108" s="755"/>
    </row>
    <row r="109" spans="1:12">
      <c r="A109" s="754"/>
      <c r="B109" s="754"/>
      <c r="C109" s="755"/>
      <c r="D109" s="755"/>
      <c r="E109" s="755"/>
      <c r="F109" s="755"/>
      <c r="G109" s="755"/>
      <c r="H109" s="755"/>
      <c r="I109" s="756"/>
      <c r="J109" s="755"/>
      <c r="K109" s="755"/>
      <c r="L109" s="755"/>
    </row>
    <row r="110" spans="1:12">
      <c r="A110" s="754"/>
      <c r="B110" s="754"/>
      <c r="C110" s="755"/>
      <c r="D110" s="755"/>
      <c r="E110" s="755"/>
      <c r="F110" s="755"/>
      <c r="G110" s="755"/>
      <c r="H110" s="755"/>
      <c r="I110" s="756"/>
      <c r="J110" s="755"/>
      <c r="K110" s="755"/>
      <c r="L110" s="755"/>
    </row>
    <row r="111" spans="1:12">
      <c r="A111" s="754"/>
      <c r="B111" s="754"/>
      <c r="C111" s="755"/>
      <c r="D111" s="755"/>
      <c r="E111" s="755"/>
      <c r="F111" s="755"/>
      <c r="G111" s="755"/>
      <c r="H111" s="755"/>
      <c r="I111" s="756"/>
      <c r="J111" s="755"/>
      <c r="K111" s="755"/>
      <c r="L111" s="755"/>
    </row>
    <row r="112" spans="1:12">
      <c r="A112" s="754"/>
      <c r="B112" s="754"/>
      <c r="C112" s="755"/>
      <c r="D112" s="755"/>
      <c r="E112" s="755"/>
      <c r="F112" s="755"/>
      <c r="G112" s="755"/>
      <c r="H112" s="755"/>
      <c r="I112" s="756"/>
      <c r="J112" s="755"/>
      <c r="K112" s="755"/>
      <c r="L112" s="755"/>
    </row>
    <row r="113" spans="1:12">
      <c r="A113" s="754"/>
      <c r="B113" s="754"/>
      <c r="C113" s="755"/>
      <c r="D113" s="755"/>
      <c r="E113" s="755"/>
      <c r="F113" s="755"/>
      <c r="G113" s="755"/>
      <c r="H113" s="755"/>
      <c r="I113" s="756"/>
      <c r="J113" s="755"/>
      <c r="K113" s="755"/>
      <c r="L113" s="755"/>
    </row>
    <row r="114" spans="1:12">
      <c r="A114" s="754"/>
      <c r="B114" s="754"/>
      <c r="C114" s="755"/>
      <c r="D114" s="755"/>
      <c r="E114" s="755"/>
      <c r="F114" s="755"/>
      <c r="G114" s="755"/>
      <c r="H114" s="755"/>
      <c r="I114" s="756"/>
      <c r="J114" s="755"/>
      <c r="K114" s="755"/>
      <c r="L114" s="755"/>
    </row>
    <row r="115" spans="1:12">
      <c r="A115" s="754"/>
      <c r="B115" s="754"/>
      <c r="C115" s="755"/>
      <c r="D115" s="755"/>
      <c r="E115" s="755"/>
      <c r="F115" s="755"/>
      <c r="G115" s="755"/>
      <c r="H115" s="755"/>
      <c r="I115" s="756"/>
      <c r="J115" s="755"/>
      <c r="K115" s="755"/>
      <c r="L115" s="755"/>
    </row>
    <row r="116" spans="1:12">
      <c r="A116" s="754"/>
      <c r="B116" s="754"/>
      <c r="C116" s="755"/>
      <c r="D116" s="755"/>
      <c r="E116" s="755"/>
      <c r="F116" s="755"/>
      <c r="G116" s="755"/>
      <c r="H116" s="755"/>
      <c r="I116" s="756"/>
      <c r="J116" s="755"/>
      <c r="K116" s="755"/>
      <c r="L116" s="755"/>
    </row>
    <row r="117" spans="1:12">
      <c r="A117" s="754"/>
      <c r="B117" s="754"/>
      <c r="C117" s="755"/>
      <c r="D117" s="755"/>
      <c r="E117" s="755"/>
      <c r="F117" s="755"/>
      <c r="G117" s="755"/>
      <c r="H117" s="755"/>
      <c r="I117" s="756"/>
      <c r="J117" s="755"/>
      <c r="K117" s="755"/>
      <c r="L117" s="755"/>
    </row>
    <row r="118" spans="1:12">
      <c r="A118" s="754"/>
      <c r="B118" s="754"/>
      <c r="C118" s="755"/>
      <c r="D118" s="755"/>
      <c r="E118" s="755"/>
      <c r="F118" s="755"/>
      <c r="G118" s="755"/>
      <c r="H118" s="755"/>
      <c r="I118" s="756"/>
      <c r="J118" s="755"/>
      <c r="K118" s="755"/>
      <c r="L118" s="755"/>
    </row>
    <row r="119" spans="1:12">
      <c r="A119" s="754"/>
      <c r="B119" s="754"/>
      <c r="C119" s="755"/>
      <c r="D119" s="755"/>
      <c r="E119" s="755"/>
      <c r="F119" s="755"/>
      <c r="G119" s="755"/>
      <c r="H119" s="755"/>
      <c r="I119" s="756"/>
      <c r="J119" s="755"/>
      <c r="K119" s="755"/>
      <c r="L119" s="755"/>
    </row>
    <row r="120" spans="1:12">
      <c r="A120" s="754"/>
      <c r="B120" s="754"/>
      <c r="C120" s="755"/>
      <c r="D120" s="755"/>
      <c r="E120" s="755"/>
      <c r="F120" s="755"/>
      <c r="G120" s="755"/>
      <c r="H120" s="755"/>
      <c r="I120" s="756"/>
      <c r="J120" s="755"/>
      <c r="K120" s="755"/>
      <c r="L120" s="755"/>
    </row>
    <row r="121" spans="1:12">
      <c r="A121" s="754"/>
      <c r="B121" s="754"/>
      <c r="C121" s="755"/>
      <c r="D121" s="755"/>
      <c r="E121" s="755"/>
      <c r="F121" s="755"/>
      <c r="G121" s="755"/>
      <c r="H121" s="755"/>
      <c r="I121" s="756"/>
      <c r="J121" s="755"/>
      <c r="K121" s="755"/>
      <c r="L121" s="755"/>
    </row>
    <row r="122" spans="1:12" ht="15.75" customHeight="1">
      <c r="A122" s="754"/>
      <c r="B122" s="754"/>
      <c r="C122" s="755"/>
      <c r="D122" s="755"/>
      <c r="E122" s="755"/>
      <c r="F122" s="755"/>
      <c r="G122" s="755"/>
      <c r="H122" s="755"/>
      <c r="I122" s="756"/>
      <c r="J122" s="755"/>
      <c r="K122" s="755"/>
      <c r="L122" s="755"/>
    </row>
    <row r="123" spans="1:12" ht="15.75" customHeight="1">
      <c r="A123" s="754"/>
      <c r="B123" s="754"/>
      <c r="C123" s="755"/>
      <c r="D123" s="755"/>
      <c r="E123" s="755"/>
      <c r="F123" s="755"/>
      <c r="G123" s="755"/>
      <c r="H123" s="755"/>
      <c r="I123" s="756"/>
      <c r="J123" s="755"/>
      <c r="K123" s="755"/>
      <c r="L123" s="755"/>
    </row>
    <row r="124" spans="1:12" ht="15.75" customHeight="1">
      <c r="A124" s="754"/>
      <c r="B124" s="754"/>
      <c r="C124" s="755"/>
      <c r="D124" s="755"/>
      <c r="E124" s="755"/>
      <c r="F124" s="755"/>
      <c r="G124" s="755"/>
      <c r="H124" s="755"/>
      <c r="I124" s="756"/>
      <c r="J124" s="755"/>
      <c r="K124" s="755"/>
      <c r="L124" s="755"/>
    </row>
    <row r="125" spans="1:12" ht="15.75" customHeight="1">
      <c r="A125" s="754"/>
      <c r="B125" s="754"/>
      <c r="C125" s="755"/>
      <c r="D125" s="755"/>
      <c r="E125" s="755"/>
      <c r="F125" s="755"/>
      <c r="G125" s="755"/>
      <c r="H125" s="755"/>
      <c r="I125" s="756"/>
      <c r="J125" s="755"/>
      <c r="K125" s="755"/>
      <c r="L125" s="755"/>
    </row>
    <row r="126" spans="1:12" ht="15.75" customHeight="1">
      <c r="A126" s="754"/>
      <c r="B126" s="754"/>
      <c r="C126" s="755"/>
      <c r="D126" s="755"/>
      <c r="E126" s="755"/>
      <c r="F126" s="755"/>
      <c r="G126" s="755"/>
      <c r="H126" s="755"/>
      <c r="I126" s="756"/>
      <c r="J126" s="755"/>
      <c r="K126" s="755"/>
      <c r="L126" s="755"/>
    </row>
    <row r="127" spans="1:12" ht="15.75" customHeight="1">
      <c r="A127" s="754"/>
      <c r="B127" s="754"/>
      <c r="C127" s="755"/>
      <c r="D127" s="755"/>
      <c r="E127" s="755"/>
      <c r="F127" s="755"/>
      <c r="G127" s="755"/>
      <c r="H127" s="755"/>
      <c r="I127" s="756"/>
      <c r="J127" s="755"/>
      <c r="K127" s="755"/>
      <c r="L127" s="755"/>
    </row>
    <row r="128" spans="1:12" ht="15.75" customHeight="1">
      <c r="A128" s="754"/>
      <c r="B128" s="754"/>
      <c r="C128" s="755"/>
      <c r="D128" s="755"/>
      <c r="E128" s="755"/>
      <c r="F128" s="755"/>
      <c r="G128" s="755"/>
      <c r="H128" s="755"/>
      <c r="I128" s="756"/>
      <c r="J128" s="755"/>
      <c r="K128" s="755"/>
      <c r="L128" s="755"/>
    </row>
    <row r="129" spans="1:12" ht="15.75" customHeight="1">
      <c r="A129" s="754"/>
      <c r="B129" s="754"/>
      <c r="C129" s="755"/>
      <c r="D129" s="755"/>
      <c r="E129" s="755"/>
      <c r="F129" s="755"/>
      <c r="G129" s="755"/>
      <c r="H129" s="755"/>
      <c r="I129" s="756"/>
      <c r="J129" s="755"/>
      <c r="K129" s="755"/>
      <c r="L129" s="755"/>
    </row>
    <row r="130" spans="1:12" ht="15.75" customHeight="1">
      <c r="A130" s="754"/>
      <c r="B130" s="754"/>
      <c r="C130" s="755"/>
      <c r="D130" s="755"/>
      <c r="E130" s="755"/>
      <c r="F130" s="755"/>
      <c r="G130" s="755"/>
      <c r="H130" s="755"/>
      <c r="I130" s="756"/>
      <c r="J130" s="755"/>
      <c r="K130" s="755"/>
      <c r="L130" s="755"/>
    </row>
    <row r="131" spans="1:12" ht="15.75" customHeight="1">
      <c r="A131" s="754"/>
      <c r="B131" s="754"/>
      <c r="C131" s="755"/>
      <c r="D131" s="755"/>
      <c r="E131" s="755"/>
      <c r="F131" s="755"/>
      <c r="G131" s="755"/>
      <c r="H131" s="755"/>
      <c r="I131" s="756"/>
      <c r="J131" s="755"/>
      <c r="K131" s="755"/>
      <c r="L131" s="755"/>
    </row>
    <row r="132" spans="1:12" ht="15.75" customHeight="1">
      <c r="A132" s="754"/>
      <c r="B132" s="754"/>
      <c r="C132" s="755"/>
      <c r="D132" s="755"/>
      <c r="E132" s="755"/>
      <c r="F132" s="755"/>
      <c r="G132" s="755"/>
      <c r="H132" s="755"/>
      <c r="I132" s="756"/>
      <c r="J132" s="755"/>
      <c r="K132" s="755"/>
      <c r="L132" s="755"/>
    </row>
    <row r="133" spans="1:12" ht="15.75" customHeight="1">
      <c r="A133" s="754"/>
      <c r="B133" s="754"/>
      <c r="C133" s="755"/>
      <c r="D133" s="755"/>
      <c r="E133" s="755"/>
      <c r="F133" s="755"/>
      <c r="G133" s="755"/>
      <c r="H133" s="755"/>
      <c r="I133" s="756"/>
      <c r="J133" s="755"/>
      <c r="K133" s="755"/>
      <c r="L133" s="755"/>
    </row>
    <row r="134" spans="1:12" ht="15.75" customHeight="1">
      <c r="A134" s="754"/>
      <c r="B134" s="754"/>
      <c r="C134" s="755"/>
      <c r="D134" s="755"/>
      <c r="E134" s="755"/>
      <c r="F134" s="755"/>
      <c r="G134" s="755"/>
      <c r="H134" s="755"/>
      <c r="I134" s="756"/>
      <c r="J134" s="755"/>
      <c r="K134" s="755"/>
      <c r="L134" s="755"/>
    </row>
    <row r="135" spans="1:12" ht="15.75" customHeight="1">
      <c r="A135" s="754"/>
      <c r="B135" s="754"/>
      <c r="C135" s="755"/>
      <c r="D135" s="755"/>
      <c r="E135" s="755"/>
      <c r="F135" s="755"/>
      <c r="G135" s="755"/>
      <c r="H135" s="755"/>
      <c r="I135" s="756"/>
      <c r="J135" s="755"/>
      <c r="K135" s="755"/>
      <c r="L135" s="755"/>
    </row>
    <row r="136" spans="1:12" ht="15.75" customHeight="1">
      <c r="A136" s="754"/>
      <c r="B136" s="754"/>
      <c r="C136" s="755"/>
      <c r="D136" s="755"/>
      <c r="E136" s="755"/>
      <c r="F136" s="755"/>
      <c r="G136" s="755"/>
      <c r="H136" s="755"/>
      <c r="I136" s="756"/>
      <c r="J136" s="755"/>
      <c r="K136" s="755"/>
      <c r="L136" s="755"/>
    </row>
    <row r="137" spans="1:12" ht="15.75" customHeight="1">
      <c r="A137" s="754"/>
      <c r="B137" s="754"/>
      <c r="C137" s="755"/>
      <c r="D137" s="755"/>
      <c r="E137" s="755"/>
      <c r="F137" s="755"/>
      <c r="G137" s="755"/>
      <c r="H137" s="755"/>
      <c r="I137" s="756"/>
      <c r="J137" s="755"/>
      <c r="K137" s="755"/>
      <c r="L137" s="755"/>
    </row>
    <row r="138" spans="1:12" ht="15.75" customHeight="1">
      <c r="A138" s="754"/>
      <c r="B138" s="754"/>
      <c r="C138" s="755"/>
      <c r="D138" s="755"/>
      <c r="E138" s="755"/>
      <c r="F138" s="755"/>
      <c r="G138" s="755"/>
      <c r="H138" s="755"/>
      <c r="I138" s="756"/>
      <c r="J138" s="755"/>
      <c r="K138" s="755"/>
      <c r="L138" s="755"/>
    </row>
    <row r="139" spans="1:12" ht="15.75" customHeight="1">
      <c r="A139" s="754"/>
      <c r="B139" s="754"/>
      <c r="C139" s="755"/>
      <c r="D139" s="755"/>
      <c r="E139" s="755"/>
      <c r="F139" s="755"/>
      <c r="G139" s="755"/>
      <c r="H139" s="755"/>
      <c r="I139" s="756"/>
      <c r="J139" s="755"/>
      <c r="K139" s="755"/>
      <c r="L139" s="755"/>
    </row>
    <row r="140" spans="1:12" ht="15.75" customHeight="1">
      <c r="A140" s="754"/>
      <c r="B140" s="754"/>
      <c r="C140" s="755"/>
      <c r="D140" s="755"/>
      <c r="E140" s="755"/>
      <c r="F140" s="755"/>
      <c r="G140" s="755"/>
      <c r="H140" s="755"/>
      <c r="I140" s="756"/>
      <c r="J140" s="755"/>
      <c r="K140" s="755"/>
      <c r="L140" s="755"/>
    </row>
    <row r="141" spans="1:12" ht="15.75" customHeight="1">
      <c r="A141" s="754"/>
      <c r="B141" s="754"/>
      <c r="C141" s="755"/>
      <c r="D141" s="755"/>
      <c r="E141" s="755"/>
      <c r="F141" s="755"/>
      <c r="G141" s="755"/>
      <c r="H141" s="755"/>
      <c r="I141" s="756"/>
      <c r="J141" s="755"/>
      <c r="K141" s="755"/>
      <c r="L141" s="755"/>
    </row>
    <row r="142" spans="1:12" ht="15.75" customHeight="1">
      <c r="A142" s="754"/>
      <c r="B142" s="754"/>
      <c r="C142" s="755"/>
      <c r="D142" s="755"/>
      <c r="E142" s="755"/>
      <c r="F142" s="755"/>
      <c r="G142" s="755"/>
      <c r="H142" s="755"/>
      <c r="I142" s="756"/>
      <c r="J142" s="755"/>
      <c r="K142" s="755"/>
      <c r="L142" s="755"/>
    </row>
    <row r="143" spans="1:12" ht="15.75" customHeight="1">
      <c r="A143" s="754"/>
      <c r="B143" s="754"/>
      <c r="C143" s="755"/>
      <c r="D143" s="755"/>
      <c r="E143" s="755"/>
      <c r="F143" s="755"/>
      <c r="G143" s="755"/>
      <c r="H143" s="755"/>
      <c r="I143" s="756"/>
      <c r="J143" s="755"/>
      <c r="K143" s="755"/>
      <c r="L143" s="755"/>
    </row>
    <row r="144" spans="1:12" ht="15.75" customHeight="1">
      <c r="A144" s="754"/>
      <c r="B144" s="754"/>
      <c r="C144" s="755"/>
      <c r="D144" s="755"/>
      <c r="E144" s="755"/>
      <c r="F144" s="755"/>
      <c r="G144" s="755"/>
      <c r="H144" s="755"/>
      <c r="I144" s="756"/>
      <c r="J144" s="755"/>
      <c r="K144" s="755"/>
      <c r="L144" s="755"/>
    </row>
    <row r="145" spans="1:12" ht="15.75" customHeight="1">
      <c r="A145" s="754"/>
      <c r="B145" s="754"/>
      <c r="C145" s="755"/>
      <c r="D145" s="755"/>
      <c r="E145" s="755"/>
      <c r="F145" s="755"/>
      <c r="G145" s="755"/>
      <c r="H145" s="755"/>
      <c r="I145" s="756"/>
      <c r="J145" s="755"/>
      <c r="K145" s="755"/>
      <c r="L145" s="755"/>
    </row>
    <row r="146" spans="1:12" ht="15.75" customHeight="1">
      <c r="A146" s="754"/>
      <c r="B146" s="754"/>
      <c r="C146" s="755"/>
      <c r="D146" s="755"/>
      <c r="E146" s="755"/>
      <c r="F146" s="755"/>
      <c r="G146" s="755"/>
      <c r="H146" s="755"/>
      <c r="I146" s="756"/>
      <c r="J146" s="755"/>
      <c r="K146" s="755"/>
      <c r="L146" s="755"/>
    </row>
    <row r="147" spans="1:12" ht="15.75" customHeight="1">
      <c r="A147" s="754"/>
      <c r="B147" s="754"/>
      <c r="C147" s="755"/>
      <c r="D147" s="755"/>
      <c r="E147" s="755"/>
      <c r="F147" s="755"/>
      <c r="G147" s="755"/>
      <c r="H147" s="755"/>
      <c r="I147" s="756"/>
      <c r="J147" s="755"/>
      <c r="K147" s="755"/>
      <c r="L147" s="755"/>
    </row>
    <row r="148" spans="1:12" ht="15.75" customHeight="1">
      <c r="A148" s="754"/>
      <c r="B148" s="754"/>
      <c r="C148" s="755"/>
      <c r="D148" s="755"/>
      <c r="E148" s="755"/>
      <c r="F148" s="755"/>
      <c r="G148" s="755"/>
      <c r="H148" s="755"/>
      <c r="I148" s="756"/>
      <c r="J148" s="755"/>
      <c r="K148" s="755"/>
      <c r="L148" s="755"/>
    </row>
    <row r="149" spans="1:12" ht="15.75" customHeight="1">
      <c r="A149" s="754"/>
      <c r="B149" s="754"/>
      <c r="C149" s="755"/>
      <c r="D149" s="755"/>
      <c r="E149" s="755"/>
      <c r="F149" s="755"/>
      <c r="G149" s="755"/>
      <c r="H149" s="755"/>
      <c r="I149" s="756"/>
      <c r="J149" s="755"/>
      <c r="K149" s="755"/>
      <c r="L149" s="755"/>
    </row>
    <row r="150" spans="1:12" ht="15.75" customHeight="1">
      <c r="A150" s="754"/>
      <c r="B150" s="754"/>
      <c r="C150" s="755"/>
      <c r="D150" s="755"/>
      <c r="E150" s="755"/>
      <c r="F150" s="755"/>
      <c r="G150" s="755"/>
      <c r="H150" s="755"/>
      <c r="I150" s="756"/>
      <c r="J150" s="755"/>
      <c r="K150" s="755"/>
      <c r="L150" s="755"/>
    </row>
    <row r="151" spans="1:12" ht="15.75" customHeight="1">
      <c r="A151" s="754"/>
      <c r="B151" s="754"/>
      <c r="C151" s="755"/>
      <c r="D151" s="755"/>
      <c r="E151" s="755"/>
      <c r="F151" s="755"/>
      <c r="G151" s="755"/>
      <c r="H151" s="755"/>
      <c r="I151" s="756"/>
      <c r="J151" s="755"/>
      <c r="K151" s="755"/>
      <c r="L151" s="755"/>
    </row>
    <row r="152" spans="1:12" ht="15.75" customHeight="1">
      <c r="A152" s="754"/>
      <c r="B152" s="754"/>
      <c r="C152" s="755"/>
      <c r="D152" s="755"/>
      <c r="E152" s="755"/>
      <c r="F152" s="755"/>
      <c r="G152" s="755"/>
      <c r="H152" s="755"/>
      <c r="I152" s="756"/>
      <c r="J152" s="755"/>
      <c r="K152" s="755"/>
      <c r="L152" s="755"/>
    </row>
    <row r="153" spans="1:12" ht="15.75" customHeight="1">
      <c r="A153" s="754"/>
      <c r="B153" s="754"/>
      <c r="C153" s="755"/>
      <c r="D153" s="755"/>
      <c r="E153" s="755"/>
      <c r="F153" s="755"/>
      <c r="G153" s="755"/>
      <c r="H153" s="755"/>
      <c r="I153" s="756"/>
      <c r="J153" s="755"/>
      <c r="K153" s="755"/>
      <c r="L153" s="755"/>
    </row>
    <row r="154" spans="1:12" ht="15.75" customHeight="1">
      <c r="A154" s="754"/>
      <c r="B154" s="754"/>
      <c r="C154" s="755"/>
      <c r="D154" s="755"/>
      <c r="E154" s="755"/>
      <c r="F154" s="755"/>
      <c r="G154" s="755"/>
      <c r="H154" s="755"/>
      <c r="I154" s="756"/>
      <c r="J154" s="755"/>
      <c r="K154" s="755"/>
      <c r="L154" s="755"/>
    </row>
    <row r="155" spans="1:12" ht="15.75" customHeight="1">
      <c r="A155" s="754"/>
      <c r="B155" s="754"/>
      <c r="C155" s="755"/>
      <c r="D155" s="755"/>
      <c r="E155" s="755"/>
      <c r="F155" s="755"/>
      <c r="G155" s="755"/>
      <c r="H155" s="755"/>
      <c r="I155" s="756"/>
      <c r="J155" s="755"/>
      <c r="K155" s="755"/>
      <c r="L155" s="755"/>
    </row>
    <row r="156" spans="1:12" ht="15.75" customHeight="1">
      <c r="A156" s="754"/>
      <c r="B156" s="754"/>
      <c r="C156" s="755"/>
      <c r="D156" s="755"/>
      <c r="E156" s="755"/>
      <c r="F156" s="755"/>
      <c r="G156" s="755"/>
      <c r="H156" s="755"/>
      <c r="I156" s="756"/>
      <c r="J156" s="755"/>
      <c r="K156" s="755"/>
      <c r="L156" s="755"/>
    </row>
    <row r="157" spans="1:12" ht="15.75" customHeight="1">
      <c r="A157" s="754"/>
      <c r="B157" s="754"/>
      <c r="C157" s="755"/>
      <c r="D157" s="755"/>
      <c r="E157" s="755"/>
      <c r="F157" s="755"/>
      <c r="G157" s="755"/>
      <c r="H157" s="755"/>
      <c r="I157" s="756"/>
      <c r="J157" s="755"/>
      <c r="K157" s="755"/>
      <c r="L157" s="755"/>
    </row>
    <row r="158" spans="1:12" ht="15.75" customHeight="1">
      <c r="A158" s="754"/>
      <c r="B158" s="754"/>
      <c r="C158" s="755"/>
      <c r="D158" s="755"/>
      <c r="E158" s="755"/>
      <c r="F158" s="755"/>
      <c r="G158" s="755"/>
      <c r="H158" s="755"/>
      <c r="I158" s="756"/>
      <c r="J158" s="755"/>
      <c r="K158" s="755"/>
      <c r="L158" s="755"/>
    </row>
    <row r="159" spans="1:12" ht="15.75" customHeight="1">
      <c r="A159" s="754"/>
      <c r="B159" s="754"/>
      <c r="C159" s="755"/>
      <c r="D159" s="755"/>
      <c r="E159" s="755"/>
      <c r="F159" s="755"/>
      <c r="G159" s="755"/>
      <c r="H159" s="755"/>
      <c r="I159" s="756"/>
      <c r="J159" s="755"/>
      <c r="K159" s="755"/>
      <c r="L159" s="755"/>
    </row>
    <row r="160" spans="1:12" ht="15.75" customHeight="1">
      <c r="A160" s="754"/>
      <c r="B160" s="754"/>
      <c r="C160" s="755"/>
      <c r="D160" s="755"/>
      <c r="E160" s="755"/>
      <c r="F160" s="755"/>
      <c r="G160" s="755"/>
      <c r="H160" s="755"/>
      <c r="I160" s="756"/>
      <c r="J160" s="755"/>
      <c r="K160" s="755"/>
      <c r="L160" s="755"/>
    </row>
    <row r="161" spans="1:12" ht="15.75" customHeight="1">
      <c r="A161" s="754"/>
      <c r="B161" s="754"/>
      <c r="C161" s="755"/>
      <c r="D161" s="755"/>
      <c r="E161" s="755"/>
      <c r="F161" s="755"/>
      <c r="G161" s="755"/>
      <c r="H161" s="755"/>
      <c r="I161" s="756"/>
      <c r="J161" s="755"/>
      <c r="K161" s="755"/>
      <c r="L161" s="755"/>
    </row>
    <row r="162" spans="1:12" ht="15.75" customHeight="1">
      <c r="A162" s="754"/>
      <c r="B162" s="754"/>
      <c r="C162" s="755"/>
      <c r="D162" s="755"/>
      <c r="E162" s="755"/>
      <c r="F162" s="755"/>
      <c r="G162" s="755"/>
      <c r="H162" s="755"/>
      <c r="I162" s="756"/>
      <c r="J162" s="755"/>
      <c r="K162" s="755"/>
      <c r="L162" s="755"/>
    </row>
    <row r="163" spans="1:12" ht="15.75" customHeight="1">
      <c r="A163" s="754"/>
      <c r="B163" s="754"/>
      <c r="C163" s="755"/>
      <c r="D163" s="755"/>
      <c r="E163" s="755"/>
      <c r="F163" s="755"/>
      <c r="G163" s="755"/>
      <c r="H163" s="755"/>
      <c r="I163" s="756"/>
      <c r="J163" s="755"/>
      <c r="K163" s="755"/>
      <c r="L163" s="755"/>
    </row>
    <row r="164" spans="1:12" ht="15.75" customHeight="1">
      <c r="A164" s="754"/>
      <c r="B164" s="754"/>
      <c r="C164" s="755"/>
      <c r="D164" s="755"/>
      <c r="E164" s="755"/>
      <c r="F164" s="755"/>
      <c r="G164" s="755"/>
      <c r="H164" s="755"/>
      <c r="I164" s="756"/>
      <c r="J164" s="755"/>
      <c r="K164" s="755"/>
      <c r="L164" s="755"/>
    </row>
    <row r="165" spans="1:12" ht="15.75" customHeight="1">
      <c r="A165" s="754"/>
      <c r="B165" s="754"/>
      <c r="C165" s="755"/>
      <c r="D165" s="755"/>
      <c r="E165" s="755"/>
      <c r="F165" s="755"/>
      <c r="G165" s="755"/>
      <c r="H165" s="755"/>
      <c r="I165" s="756"/>
      <c r="J165" s="755"/>
      <c r="K165" s="755"/>
      <c r="L165" s="755"/>
    </row>
    <row r="166" spans="1:12" ht="15.75" customHeight="1">
      <c r="A166" s="754"/>
      <c r="B166" s="754"/>
      <c r="C166" s="755"/>
      <c r="D166" s="755"/>
      <c r="E166" s="755"/>
      <c r="F166" s="755"/>
      <c r="G166" s="755"/>
      <c r="H166" s="755"/>
      <c r="I166" s="756"/>
      <c r="J166" s="755"/>
      <c r="K166" s="755"/>
      <c r="L166" s="755"/>
    </row>
    <row r="167" spans="1:12" ht="15.75" customHeight="1">
      <c r="A167" s="754"/>
      <c r="B167" s="754"/>
      <c r="C167" s="755"/>
      <c r="D167" s="755"/>
      <c r="E167" s="755"/>
      <c r="F167" s="755"/>
      <c r="G167" s="755"/>
      <c r="H167" s="755"/>
      <c r="I167" s="756"/>
      <c r="J167" s="755"/>
      <c r="K167" s="755"/>
      <c r="L167" s="755"/>
    </row>
    <row r="168" spans="1:12" ht="15.75" customHeight="1">
      <c r="A168" s="754"/>
      <c r="B168" s="754"/>
      <c r="C168" s="755"/>
      <c r="D168" s="755"/>
      <c r="E168" s="755"/>
      <c r="F168" s="755"/>
      <c r="G168" s="755"/>
      <c r="H168" s="755"/>
      <c r="I168" s="756"/>
      <c r="J168" s="755"/>
      <c r="K168" s="755"/>
      <c r="L168" s="755"/>
    </row>
    <row r="169" spans="1:12" ht="15.75" customHeight="1">
      <c r="A169" s="754"/>
      <c r="B169" s="754"/>
      <c r="C169" s="755"/>
      <c r="D169" s="755"/>
      <c r="E169" s="755"/>
      <c r="F169" s="755"/>
      <c r="G169" s="755"/>
      <c r="H169" s="755"/>
      <c r="I169" s="756"/>
      <c r="J169" s="755"/>
      <c r="K169" s="755"/>
      <c r="L169" s="755"/>
    </row>
    <row r="170" spans="1:12" ht="15.75" customHeight="1">
      <c r="A170" s="754"/>
      <c r="B170" s="754"/>
      <c r="C170" s="755"/>
      <c r="D170" s="755"/>
      <c r="E170" s="755"/>
      <c r="F170" s="755"/>
      <c r="G170" s="755"/>
      <c r="H170" s="755"/>
      <c r="I170" s="756"/>
      <c r="J170" s="755"/>
      <c r="K170" s="755"/>
      <c r="L170" s="755"/>
    </row>
    <row r="171" spans="1:12" ht="15.75" customHeight="1">
      <c r="A171" s="754"/>
      <c r="B171" s="754"/>
      <c r="C171" s="755"/>
      <c r="D171" s="755"/>
      <c r="E171" s="755"/>
      <c r="F171" s="755"/>
      <c r="G171" s="755"/>
      <c r="H171" s="755"/>
      <c r="I171" s="756"/>
      <c r="J171" s="755"/>
      <c r="K171" s="755"/>
      <c r="L171" s="755"/>
    </row>
    <row r="172" spans="1:12" ht="15.75" customHeight="1">
      <c r="A172" s="754"/>
      <c r="B172" s="754"/>
      <c r="C172" s="755"/>
      <c r="D172" s="755"/>
      <c r="E172" s="755"/>
      <c r="F172" s="755"/>
      <c r="G172" s="755"/>
      <c r="H172" s="755"/>
      <c r="I172" s="756"/>
      <c r="J172" s="755"/>
      <c r="K172" s="755"/>
      <c r="L172" s="755"/>
    </row>
    <row r="173" spans="1:12" ht="15.75" customHeight="1">
      <c r="A173" s="754"/>
      <c r="B173" s="754"/>
      <c r="C173" s="755"/>
      <c r="D173" s="755"/>
      <c r="E173" s="755"/>
      <c r="F173" s="755"/>
      <c r="G173" s="755"/>
      <c r="H173" s="755"/>
      <c r="I173" s="756"/>
      <c r="J173" s="755"/>
      <c r="K173" s="755"/>
      <c r="L173" s="755"/>
    </row>
    <row r="174" spans="1:12" ht="15.75" customHeight="1">
      <c r="A174" s="754"/>
      <c r="B174" s="754"/>
      <c r="C174" s="755"/>
      <c r="D174" s="755"/>
      <c r="E174" s="755"/>
      <c r="F174" s="755"/>
      <c r="G174" s="755"/>
      <c r="H174" s="755"/>
      <c r="I174" s="756"/>
      <c r="J174" s="755"/>
      <c r="K174" s="755"/>
      <c r="L174" s="755"/>
    </row>
    <row r="175" spans="1:12" ht="15.75" customHeight="1">
      <c r="A175" s="754"/>
      <c r="B175" s="754"/>
      <c r="C175" s="755"/>
      <c r="D175" s="755"/>
      <c r="E175" s="755"/>
      <c r="F175" s="755"/>
      <c r="G175" s="755"/>
      <c r="H175" s="755"/>
      <c r="I175" s="756"/>
      <c r="J175" s="755"/>
      <c r="K175" s="755"/>
      <c r="L175" s="755"/>
    </row>
    <row r="176" spans="1:12" ht="15.75" customHeight="1">
      <c r="A176" s="754"/>
      <c r="B176" s="754"/>
      <c r="C176" s="755"/>
      <c r="D176" s="755"/>
      <c r="E176" s="755"/>
      <c r="F176" s="755"/>
      <c r="G176" s="755"/>
      <c r="H176" s="755"/>
      <c r="I176" s="756"/>
      <c r="J176" s="755"/>
      <c r="K176" s="755"/>
      <c r="L176" s="755"/>
    </row>
    <row r="177" spans="1:12" ht="15.75" customHeight="1">
      <c r="A177" s="754"/>
      <c r="B177" s="754"/>
      <c r="C177" s="755"/>
      <c r="D177" s="755"/>
      <c r="E177" s="755"/>
      <c r="F177" s="755"/>
      <c r="G177" s="755"/>
      <c r="H177" s="755"/>
      <c r="I177" s="756"/>
      <c r="J177" s="755"/>
      <c r="K177" s="755"/>
      <c r="L177" s="755"/>
    </row>
    <row r="178" spans="1:12" ht="15.75" customHeight="1">
      <c r="A178" s="754"/>
      <c r="B178" s="754"/>
      <c r="C178" s="755"/>
      <c r="D178" s="755"/>
      <c r="E178" s="755"/>
      <c r="F178" s="755"/>
      <c r="G178" s="755"/>
      <c r="H178" s="755"/>
      <c r="I178" s="756"/>
      <c r="J178" s="755"/>
      <c r="K178" s="755"/>
      <c r="L178" s="755"/>
    </row>
    <row r="179" spans="1:12" ht="15.75" customHeight="1">
      <c r="A179" s="754"/>
      <c r="B179" s="754"/>
      <c r="C179" s="755"/>
      <c r="D179" s="755"/>
      <c r="E179" s="755"/>
      <c r="F179" s="755"/>
      <c r="G179" s="755"/>
      <c r="H179" s="755"/>
      <c r="I179" s="756"/>
      <c r="J179" s="755"/>
      <c r="K179" s="755"/>
      <c r="L179" s="755"/>
    </row>
    <row r="180" spans="1:12" ht="15.75" customHeight="1">
      <c r="A180" s="754"/>
      <c r="B180" s="754"/>
      <c r="C180" s="755"/>
      <c r="D180" s="755"/>
      <c r="E180" s="755"/>
      <c r="F180" s="755"/>
      <c r="G180" s="755"/>
      <c r="H180" s="755"/>
      <c r="I180" s="756"/>
      <c r="J180" s="755"/>
      <c r="K180" s="755"/>
      <c r="L180" s="755"/>
    </row>
    <row r="181" spans="1:12" ht="15.75" customHeight="1">
      <c r="A181" s="754"/>
      <c r="B181" s="754"/>
      <c r="C181" s="755"/>
      <c r="D181" s="755"/>
      <c r="E181" s="755"/>
      <c r="F181" s="755"/>
      <c r="G181" s="755"/>
      <c r="H181" s="755"/>
      <c r="I181" s="756"/>
      <c r="J181" s="755"/>
      <c r="K181" s="755"/>
      <c r="L181" s="755"/>
    </row>
    <row r="182" spans="1:12" ht="15.75" customHeight="1">
      <c r="A182" s="754"/>
      <c r="B182" s="754"/>
      <c r="C182" s="755"/>
      <c r="D182" s="755"/>
      <c r="E182" s="755"/>
      <c r="F182" s="755"/>
      <c r="G182" s="755"/>
      <c r="H182" s="755"/>
      <c r="I182" s="756"/>
      <c r="J182" s="755"/>
      <c r="K182" s="755"/>
      <c r="L182" s="755"/>
    </row>
    <row r="183" spans="1:12" ht="15.75" customHeight="1">
      <c r="A183" s="754"/>
      <c r="B183" s="754"/>
      <c r="C183" s="755"/>
      <c r="D183" s="755"/>
      <c r="E183" s="755"/>
      <c r="F183" s="755"/>
      <c r="G183" s="755"/>
      <c r="H183" s="755"/>
      <c r="I183" s="756"/>
      <c r="J183" s="755"/>
      <c r="K183" s="755"/>
      <c r="L183" s="755"/>
    </row>
    <row r="184" spans="1:12" ht="15.75" customHeight="1">
      <c r="A184" s="754"/>
      <c r="B184" s="754"/>
      <c r="C184" s="755"/>
      <c r="D184" s="755"/>
      <c r="E184" s="755"/>
      <c r="F184" s="755"/>
      <c r="G184" s="755"/>
      <c r="H184" s="755"/>
      <c r="I184" s="756"/>
      <c r="J184" s="755"/>
      <c r="K184" s="755"/>
      <c r="L184" s="755"/>
    </row>
    <row r="185" spans="1:12" ht="15.75" customHeight="1">
      <c r="A185" s="754"/>
      <c r="B185" s="754"/>
      <c r="C185" s="755"/>
      <c r="D185" s="755"/>
      <c r="E185" s="755"/>
      <c r="F185" s="755"/>
      <c r="G185" s="755"/>
      <c r="H185" s="755"/>
      <c r="I185" s="756"/>
      <c r="J185" s="755"/>
      <c r="K185" s="755"/>
      <c r="L185" s="755"/>
    </row>
    <row r="186" spans="1:12" ht="15.75" customHeight="1">
      <c r="A186" s="754"/>
      <c r="B186" s="754"/>
      <c r="C186" s="755"/>
      <c r="D186" s="755"/>
      <c r="E186" s="755"/>
      <c r="F186" s="755"/>
      <c r="G186" s="755"/>
      <c r="H186" s="755"/>
      <c r="I186" s="756"/>
      <c r="J186" s="755"/>
      <c r="K186" s="755"/>
      <c r="L186" s="755"/>
    </row>
    <row r="187" spans="1:12" ht="15.75" customHeight="1">
      <c r="A187" s="754"/>
      <c r="B187" s="754"/>
      <c r="C187" s="755"/>
      <c r="D187" s="755"/>
      <c r="E187" s="755"/>
      <c r="F187" s="755"/>
      <c r="G187" s="755"/>
      <c r="H187" s="755"/>
      <c r="I187" s="756"/>
      <c r="J187" s="755"/>
      <c r="K187" s="755"/>
      <c r="L187" s="755"/>
    </row>
    <row r="188" spans="1:12" ht="15.75" customHeight="1">
      <c r="A188" s="754"/>
      <c r="B188" s="754"/>
      <c r="C188" s="755"/>
      <c r="D188" s="755"/>
      <c r="E188" s="755"/>
      <c r="F188" s="755"/>
      <c r="G188" s="755"/>
      <c r="H188" s="755"/>
      <c r="I188" s="756"/>
      <c r="J188" s="755"/>
      <c r="K188" s="755"/>
      <c r="L188" s="755"/>
    </row>
    <row r="189" spans="1:12" ht="15.75" customHeight="1">
      <c r="A189" s="754"/>
      <c r="B189" s="754"/>
      <c r="C189" s="755"/>
      <c r="D189" s="755"/>
      <c r="E189" s="755"/>
      <c r="F189" s="755"/>
      <c r="G189" s="755"/>
      <c r="H189" s="755"/>
      <c r="I189" s="756"/>
      <c r="J189" s="755"/>
      <c r="K189" s="755"/>
      <c r="L189" s="755"/>
    </row>
    <row r="190" spans="1:12" ht="15.75" customHeight="1">
      <c r="A190" s="754"/>
      <c r="B190" s="754"/>
      <c r="C190" s="755"/>
      <c r="D190" s="755"/>
      <c r="E190" s="755"/>
      <c r="F190" s="755"/>
      <c r="G190" s="755"/>
      <c r="H190" s="755"/>
      <c r="I190" s="756"/>
      <c r="J190" s="755"/>
      <c r="K190" s="755"/>
      <c r="L190" s="755"/>
    </row>
    <row r="191" spans="1:12" ht="15.75" customHeight="1">
      <c r="A191" s="754"/>
      <c r="B191" s="754"/>
      <c r="C191" s="755"/>
      <c r="D191" s="755"/>
      <c r="E191" s="755"/>
      <c r="F191" s="755"/>
      <c r="G191" s="755"/>
      <c r="H191" s="755"/>
      <c r="I191" s="756"/>
      <c r="J191" s="755"/>
      <c r="K191" s="755"/>
      <c r="L191" s="755"/>
    </row>
    <row r="192" spans="1:12" ht="15.75" customHeight="1">
      <c r="A192" s="754"/>
      <c r="B192" s="754"/>
      <c r="C192" s="755"/>
      <c r="D192" s="755"/>
      <c r="E192" s="755"/>
      <c r="F192" s="755"/>
      <c r="G192" s="755"/>
      <c r="H192" s="755"/>
      <c r="I192" s="756"/>
      <c r="J192" s="755"/>
      <c r="K192" s="755"/>
      <c r="L192" s="755"/>
    </row>
    <row r="193" spans="1:12" ht="15.75" customHeight="1">
      <c r="A193" s="754"/>
      <c r="B193" s="754"/>
      <c r="C193" s="755"/>
      <c r="D193" s="755"/>
      <c r="E193" s="755"/>
      <c r="F193" s="755"/>
      <c r="G193" s="755"/>
      <c r="H193" s="755"/>
      <c r="I193" s="756"/>
      <c r="J193" s="755"/>
      <c r="K193" s="755"/>
      <c r="L193" s="755"/>
    </row>
    <row r="194" spans="1:12" ht="15.75" customHeight="1">
      <c r="A194" s="754"/>
      <c r="B194" s="754"/>
      <c r="C194" s="755"/>
      <c r="D194" s="755"/>
      <c r="E194" s="755"/>
      <c r="F194" s="755"/>
      <c r="G194" s="755"/>
      <c r="H194" s="755"/>
      <c r="I194" s="756"/>
      <c r="J194" s="755"/>
      <c r="K194" s="755"/>
      <c r="L194" s="755"/>
    </row>
    <row r="195" spans="1:12" ht="15.75" customHeight="1">
      <c r="A195" s="754"/>
      <c r="B195" s="754"/>
      <c r="C195" s="755"/>
      <c r="D195" s="755"/>
      <c r="E195" s="755"/>
      <c r="F195" s="755"/>
      <c r="G195" s="755"/>
      <c r="H195" s="755"/>
      <c r="I195" s="756"/>
      <c r="J195" s="755"/>
      <c r="K195" s="755"/>
      <c r="L195" s="755"/>
    </row>
    <row r="196" spans="1:12" ht="15.75" customHeight="1">
      <c r="A196" s="754"/>
      <c r="B196" s="754"/>
      <c r="C196" s="755"/>
      <c r="D196" s="755"/>
      <c r="E196" s="755"/>
      <c r="F196" s="755"/>
      <c r="G196" s="755"/>
      <c r="H196" s="755"/>
      <c r="I196" s="756"/>
      <c r="J196" s="755"/>
      <c r="K196" s="755"/>
      <c r="L196" s="755"/>
    </row>
    <row r="197" spans="1:12" ht="15.75" customHeight="1">
      <c r="A197" s="754"/>
      <c r="B197" s="754"/>
      <c r="C197" s="755"/>
      <c r="D197" s="755"/>
      <c r="E197" s="755"/>
      <c r="F197" s="755"/>
      <c r="G197" s="755"/>
      <c r="H197" s="755"/>
      <c r="I197" s="756"/>
      <c r="J197" s="755"/>
      <c r="K197" s="755"/>
      <c r="L197" s="755"/>
    </row>
    <row r="198" spans="1:12" ht="15.75" customHeight="1">
      <c r="A198" s="754"/>
      <c r="B198" s="754"/>
      <c r="C198" s="755"/>
      <c r="D198" s="755"/>
      <c r="E198" s="755"/>
      <c r="F198" s="755"/>
      <c r="G198" s="755"/>
      <c r="H198" s="755"/>
      <c r="I198" s="756"/>
      <c r="J198" s="755"/>
      <c r="K198" s="755"/>
      <c r="L198" s="755"/>
    </row>
    <row r="199" spans="1:12" ht="15.75" customHeight="1">
      <c r="A199" s="754"/>
      <c r="B199" s="754"/>
      <c r="C199" s="755"/>
      <c r="D199" s="755"/>
      <c r="E199" s="755"/>
      <c r="F199" s="755"/>
      <c r="G199" s="755"/>
      <c r="H199" s="755"/>
      <c r="I199" s="756"/>
      <c r="J199" s="755"/>
      <c r="K199" s="755"/>
      <c r="L199" s="755"/>
    </row>
    <row r="200" spans="1:12" ht="15.75" customHeight="1">
      <c r="A200" s="754"/>
      <c r="B200" s="754"/>
      <c r="C200" s="755"/>
      <c r="D200" s="755"/>
      <c r="E200" s="755"/>
      <c r="F200" s="755"/>
      <c r="G200" s="755"/>
      <c r="H200" s="755"/>
      <c r="I200" s="756"/>
      <c r="J200" s="755"/>
      <c r="K200" s="755"/>
      <c r="L200" s="755"/>
    </row>
    <row r="201" spans="1:12" ht="15.75" customHeight="1">
      <c r="A201" s="754"/>
      <c r="B201" s="754"/>
      <c r="C201" s="755"/>
      <c r="D201" s="755"/>
      <c r="E201" s="755"/>
      <c r="F201" s="755"/>
      <c r="G201" s="755"/>
      <c r="H201" s="755"/>
      <c r="I201" s="756"/>
      <c r="J201" s="755"/>
      <c r="K201" s="755"/>
      <c r="L201" s="755"/>
    </row>
    <row r="202" spans="1:12" ht="15.75" customHeight="1">
      <c r="A202" s="754"/>
      <c r="B202" s="754"/>
      <c r="C202" s="755"/>
      <c r="D202" s="755"/>
      <c r="E202" s="755"/>
      <c r="F202" s="755"/>
      <c r="G202" s="755"/>
      <c r="H202" s="755"/>
      <c r="I202" s="756"/>
      <c r="J202" s="755"/>
      <c r="K202" s="755"/>
      <c r="L202" s="755"/>
    </row>
    <row r="203" spans="1:12" ht="15.75" customHeight="1">
      <c r="A203" s="754"/>
      <c r="B203" s="754"/>
      <c r="C203" s="755"/>
      <c r="D203" s="755"/>
      <c r="E203" s="755"/>
      <c r="F203" s="755"/>
      <c r="G203" s="755"/>
      <c r="H203" s="755"/>
      <c r="I203" s="756"/>
      <c r="J203" s="755"/>
      <c r="K203" s="755"/>
      <c r="L203" s="755"/>
    </row>
    <row r="204" spans="1:12" ht="15.75" customHeight="1">
      <c r="A204" s="754"/>
      <c r="B204" s="754"/>
      <c r="C204" s="755"/>
      <c r="D204" s="755"/>
      <c r="E204" s="755"/>
      <c r="F204" s="755"/>
      <c r="G204" s="755"/>
      <c r="H204" s="755"/>
      <c r="I204" s="756"/>
      <c r="J204" s="755"/>
      <c r="K204" s="755"/>
      <c r="L204" s="755"/>
    </row>
    <row r="205" spans="1:12" ht="15.75" customHeight="1">
      <c r="A205" s="754"/>
      <c r="B205" s="754"/>
      <c r="C205" s="755"/>
      <c r="D205" s="755"/>
      <c r="E205" s="755"/>
      <c r="F205" s="755"/>
      <c r="G205" s="755"/>
      <c r="H205" s="755"/>
      <c r="I205" s="756"/>
      <c r="J205" s="755"/>
      <c r="K205" s="755"/>
      <c r="L205" s="755"/>
    </row>
    <row r="206" spans="1:12" ht="15.75" customHeight="1">
      <c r="A206" s="754"/>
      <c r="B206" s="754"/>
      <c r="C206" s="755"/>
      <c r="D206" s="755"/>
      <c r="E206" s="755"/>
      <c r="F206" s="755"/>
      <c r="G206" s="755"/>
      <c r="H206" s="755"/>
      <c r="I206" s="756"/>
      <c r="J206" s="755"/>
      <c r="K206" s="755"/>
      <c r="L206" s="755"/>
    </row>
    <row r="207" spans="1:12" ht="15.75" customHeight="1">
      <c r="A207" s="754"/>
      <c r="B207" s="754"/>
      <c r="C207" s="755"/>
      <c r="D207" s="755"/>
      <c r="E207" s="755"/>
      <c r="F207" s="755"/>
      <c r="G207" s="755"/>
      <c r="H207" s="755"/>
      <c r="I207" s="756"/>
      <c r="J207" s="755"/>
      <c r="K207" s="755"/>
      <c r="L207" s="755"/>
    </row>
    <row r="208" spans="1:12" ht="15.75" customHeight="1">
      <c r="A208" s="754"/>
      <c r="B208" s="754"/>
      <c r="C208" s="755"/>
      <c r="D208" s="755"/>
      <c r="E208" s="755"/>
      <c r="F208" s="755"/>
      <c r="G208" s="755"/>
      <c r="H208" s="755"/>
      <c r="I208" s="756"/>
      <c r="J208" s="755"/>
      <c r="K208" s="755"/>
      <c r="L208" s="755"/>
    </row>
    <row r="209" spans="1:12" ht="15.75" customHeight="1">
      <c r="A209" s="754"/>
      <c r="B209" s="754"/>
      <c r="C209" s="755"/>
      <c r="D209" s="755"/>
      <c r="E209" s="755"/>
      <c r="F209" s="755"/>
      <c r="G209" s="755"/>
      <c r="H209" s="755"/>
      <c r="I209" s="756"/>
      <c r="J209" s="755"/>
      <c r="K209" s="755"/>
      <c r="L209" s="755"/>
    </row>
    <row r="210" spans="1:12" ht="15.75" customHeight="1">
      <c r="A210" s="754"/>
      <c r="B210" s="754"/>
      <c r="C210" s="755"/>
      <c r="D210" s="755"/>
      <c r="E210" s="755"/>
      <c r="F210" s="755"/>
      <c r="G210" s="755"/>
      <c r="H210" s="755"/>
      <c r="I210" s="756"/>
      <c r="J210" s="755"/>
      <c r="K210" s="755"/>
      <c r="L210" s="755"/>
    </row>
    <row r="211" spans="1:12" ht="15.75" customHeight="1">
      <c r="A211" s="754"/>
      <c r="B211" s="754"/>
      <c r="C211" s="755"/>
      <c r="D211" s="755"/>
      <c r="E211" s="755"/>
      <c r="F211" s="755"/>
      <c r="G211" s="755"/>
      <c r="H211" s="755"/>
      <c r="I211" s="756"/>
      <c r="J211" s="755"/>
      <c r="K211" s="755"/>
      <c r="L211" s="755"/>
    </row>
    <row r="212" spans="1:12" ht="15.75" customHeight="1">
      <c r="A212" s="754"/>
      <c r="B212" s="754"/>
      <c r="C212" s="755"/>
      <c r="D212" s="755"/>
      <c r="E212" s="755"/>
      <c r="F212" s="755"/>
      <c r="G212" s="755"/>
      <c r="H212" s="755"/>
      <c r="I212" s="756"/>
      <c r="J212" s="755"/>
      <c r="K212" s="755"/>
      <c r="L212" s="755"/>
    </row>
    <row r="213" spans="1:12" ht="15.75" customHeight="1">
      <c r="A213" s="754"/>
      <c r="B213" s="754"/>
      <c r="C213" s="755"/>
      <c r="D213" s="755"/>
      <c r="E213" s="755"/>
      <c r="F213" s="755"/>
      <c r="G213" s="755"/>
      <c r="H213" s="755"/>
      <c r="I213" s="756"/>
      <c r="J213" s="755"/>
      <c r="K213" s="755"/>
      <c r="L213" s="755"/>
    </row>
    <row r="214" spans="1:12" ht="15.75" customHeight="1">
      <c r="A214" s="754"/>
      <c r="B214" s="754"/>
      <c r="C214" s="755"/>
      <c r="D214" s="755"/>
      <c r="E214" s="755"/>
      <c r="F214" s="755"/>
      <c r="G214" s="755"/>
      <c r="H214" s="755"/>
      <c r="I214" s="756"/>
      <c r="J214" s="755"/>
      <c r="K214" s="755"/>
      <c r="L214" s="755"/>
    </row>
    <row r="215" spans="1:12" ht="15.75" customHeight="1">
      <c r="A215" s="754"/>
      <c r="B215" s="754"/>
      <c r="C215" s="755"/>
      <c r="D215" s="755"/>
      <c r="E215" s="755"/>
      <c r="F215" s="755"/>
      <c r="G215" s="755"/>
      <c r="H215" s="755"/>
      <c r="I215" s="756"/>
      <c r="J215" s="755"/>
      <c r="K215" s="755"/>
      <c r="L215" s="755"/>
    </row>
    <row r="216" spans="1:12" ht="15.75" customHeight="1">
      <c r="A216" s="754"/>
      <c r="B216" s="754"/>
      <c r="C216" s="755"/>
      <c r="D216" s="755"/>
      <c r="E216" s="755"/>
      <c r="F216" s="755"/>
      <c r="G216" s="755"/>
      <c r="H216" s="755"/>
      <c r="I216" s="756"/>
      <c r="J216" s="755"/>
      <c r="K216" s="755"/>
      <c r="L216" s="755"/>
    </row>
    <row r="217" spans="1:12" ht="15.75" customHeight="1">
      <c r="A217" s="754"/>
      <c r="B217" s="754"/>
      <c r="C217" s="755"/>
      <c r="D217" s="755"/>
      <c r="E217" s="755"/>
      <c r="F217" s="755"/>
      <c r="G217" s="755"/>
      <c r="H217" s="755"/>
      <c r="I217" s="756"/>
      <c r="J217" s="755"/>
      <c r="K217" s="755"/>
      <c r="L217" s="755"/>
    </row>
    <row r="218" spans="1:12" ht="15.75" customHeight="1">
      <c r="A218" s="754"/>
      <c r="B218" s="754"/>
      <c r="C218" s="755"/>
      <c r="D218" s="755"/>
      <c r="E218" s="755"/>
      <c r="F218" s="755"/>
      <c r="G218" s="755"/>
      <c r="H218" s="755"/>
      <c r="I218" s="756"/>
      <c r="J218" s="755"/>
      <c r="K218" s="755"/>
      <c r="L218" s="755"/>
    </row>
    <row r="219" spans="1:12" ht="15.75" customHeight="1">
      <c r="A219" s="754"/>
      <c r="B219" s="754"/>
      <c r="C219" s="755"/>
      <c r="D219" s="755"/>
      <c r="E219" s="755"/>
      <c r="F219" s="755"/>
      <c r="G219" s="755"/>
      <c r="H219" s="755"/>
      <c r="I219" s="756"/>
      <c r="J219" s="755"/>
      <c r="K219" s="755"/>
      <c r="L219" s="755"/>
    </row>
    <row r="220" spans="1:12" ht="15.75" customHeight="1">
      <c r="A220" s="754"/>
      <c r="B220" s="754"/>
      <c r="C220" s="755"/>
      <c r="D220" s="755"/>
      <c r="E220" s="755"/>
      <c r="F220" s="755"/>
      <c r="G220" s="755"/>
      <c r="H220" s="755"/>
      <c r="I220" s="756"/>
      <c r="J220" s="755"/>
      <c r="K220" s="755"/>
      <c r="L220" s="755"/>
    </row>
    <row r="221" spans="1:12" ht="15.75" customHeight="1">
      <c r="A221" s="754"/>
      <c r="B221" s="754"/>
      <c r="C221" s="755"/>
      <c r="D221" s="755"/>
      <c r="E221" s="755"/>
      <c r="F221" s="755"/>
      <c r="G221" s="755"/>
      <c r="H221" s="755"/>
      <c r="I221" s="756"/>
      <c r="J221" s="755"/>
      <c r="K221" s="755"/>
      <c r="L221" s="755"/>
    </row>
    <row r="222" spans="1:12" ht="15.75" customHeight="1">
      <c r="A222" s="754"/>
      <c r="B222" s="754"/>
      <c r="C222" s="755"/>
      <c r="D222" s="755"/>
      <c r="E222" s="755"/>
      <c r="F222" s="755"/>
      <c r="G222" s="755"/>
      <c r="H222" s="755"/>
      <c r="I222" s="756"/>
      <c r="J222" s="755"/>
      <c r="K222" s="755"/>
      <c r="L222" s="755"/>
    </row>
    <row r="223" spans="1:12" ht="15.75" customHeight="1">
      <c r="A223" s="754"/>
      <c r="B223" s="754"/>
      <c r="C223" s="755"/>
      <c r="D223" s="755"/>
      <c r="E223" s="755"/>
      <c r="F223" s="755"/>
      <c r="G223" s="755"/>
      <c r="H223" s="755"/>
      <c r="I223" s="756"/>
      <c r="J223" s="755"/>
      <c r="K223" s="755"/>
      <c r="L223" s="755"/>
    </row>
    <row r="224" spans="1:12" ht="15.75" customHeight="1">
      <c r="A224" s="754"/>
      <c r="B224" s="754"/>
      <c r="C224" s="755"/>
      <c r="D224" s="755"/>
      <c r="E224" s="755"/>
      <c r="F224" s="755"/>
      <c r="G224" s="755"/>
      <c r="H224" s="755"/>
      <c r="I224" s="756"/>
      <c r="J224" s="755"/>
      <c r="K224" s="755"/>
      <c r="L224" s="755"/>
    </row>
    <row r="225" spans="1:12" ht="15.75" customHeight="1">
      <c r="A225" s="754"/>
      <c r="B225" s="754"/>
      <c r="C225" s="755"/>
      <c r="D225" s="755"/>
      <c r="E225" s="755"/>
      <c r="F225" s="755"/>
      <c r="G225" s="755"/>
      <c r="H225" s="755"/>
      <c r="I225" s="756"/>
      <c r="J225" s="755"/>
      <c r="K225" s="755"/>
      <c r="L225" s="755"/>
    </row>
    <row r="226" spans="1:12" ht="15.75" customHeight="1">
      <c r="A226" s="754"/>
      <c r="B226" s="754"/>
      <c r="C226" s="755"/>
      <c r="D226" s="755"/>
      <c r="E226" s="755"/>
      <c r="F226" s="755"/>
      <c r="G226" s="755"/>
      <c r="H226" s="755"/>
      <c r="I226" s="756"/>
      <c r="J226" s="755"/>
      <c r="K226" s="755"/>
      <c r="L226" s="755"/>
    </row>
    <row r="227" spans="1:12" ht="15.75" customHeight="1">
      <c r="A227" s="754"/>
      <c r="B227" s="754"/>
      <c r="C227" s="755"/>
      <c r="D227" s="755"/>
      <c r="E227" s="755"/>
      <c r="F227" s="755"/>
      <c r="G227" s="755"/>
      <c r="H227" s="755"/>
      <c r="I227" s="756"/>
      <c r="J227" s="755"/>
      <c r="K227" s="755"/>
      <c r="L227" s="755"/>
    </row>
    <row r="228" spans="1:12" ht="15.75" customHeight="1">
      <c r="A228" s="754"/>
      <c r="B228" s="754"/>
      <c r="C228" s="755"/>
      <c r="D228" s="755"/>
      <c r="E228" s="755"/>
      <c r="F228" s="755"/>
      <c r="G228" s="755"/>
      <c r="H228" s="755"/>
      <c r="I228" s="756"/>
      <c r="J228" s="755"/>
      <c r="K228" s="755"/>
      <c r="L228" s="755"/>
    </row>
    <row r="229" spans="1:12" ht="15.75" customHeight="1">
      <c r="A229" s="754"/>
      <c r="B229" s="754"/>
      <c r="C229" s="755"/>
      <c r="D229" s="755"/>
      <c r="E229" s="755"/>
      <c r="F229" s="755"/>
      <c r="G229" s="755"/>
      <c r="H229" s="755"/>
      <c r="I229" s="756"/>
      <c r="J229" s="755"/>
      <c r="K229" s="755"/>
      <c r="L229" s="755"/>
    </row>
    <row r="230" spans="1:12" ht="15.75" customHeight="1">
      <c r="A230" s="754"/>
      <c r="B230" s="754"/>
      <c r="C230" s="755"/>
      <c r="D230" s="755"/>
      <c r="E230" s="755"/>
      <c r="F230" s="755"/>
      <c r="G230" s="755"/>
      <c r="H230" s="755"/>
      <c r="I230" s="756"/>
      <c r="J230" s="755"/>
      <c r="K230" s="755"/>
      <c r="L230" s="755"/>
    </row>
    <row r="231" spans="1:12" ht="15.75" customHeight="1">
      <c r="A231" s="754"/>
      <c r="B231" s="754"/>
      <c r="C231" s="755"/>
      <c r="D231" s="755"/>
      <c r="E231" s="755"/>
      <c r="F231" s="755"/>
      <c r="G231" s="755"/>
      <c r="H231" s="755"/>
      <c r="I231" s="756"/>
      <c r="J231" s="755"/>
      <c r="K231" s="755"/>
      <c r="L231" s="755"/>
    </row>
    <row r="232" spans="1:12" ht="15.75" customHeight="1">
      <c r="A232" s="754"/>
      <c r="B232" s="754"/>
      <c r="C232" s="755"/>
      <c r="D232" s="755"/>
      <c r="E232" s="755"/>
      <c r="F232" s="755"/>
      <c r="G232" s="755"/>
      <c r="H232" s="755"/>
      <c r="I232" s="756"/>
      <c r="J232" s="755"/>
      <c r="K232" s="755"/>
      <c r="L232" s="755"/>
    </row>
    <row r="233" spans="1:12" ht="15.75" customHeight="1">
      <c r="A233" s="754"/>
      <c r="B233" s="754"/>
      <c r="C233" s="755"/>
      <c r="D233" s="755"/>
      <c r="E233" s="755"/>
      <c r="F233" s="755"/>
      <c r="G233" s="755"/>
      <c r="H233" s="755"/>
      <c r="I233" s="756"/>
      <c r="J233" s="755"/>
      <c r="K233" s="755"/>
      <c r="L233" s="755"/>
    </row>
    <row r="234" spans="1:12" ht="15.75" customHeight="1">
      <c r="A234" s="754"/>
      <c r="B234" s="754"/>
      <c r="C234" s="755"/>
      <c r="D234" s="755"/>
      <c r="E234" s="755"/>
      <c r="F234" s="755"/>
      <c r="G234" s="755"/>
      <c r="H234" s="755"/>
      <c r="I234" s="756"/>
      <c r="J234" s="755"/>
      <c r="K234" s="755"/>
      <c r="L234" s="755"/>
    </row>
    <row r="235" spans="1:12" ht="15.75" customHeight="1">
      <c r="A235" s="754"/>
      <c r="B235" s="754"/>
      <c r="C235" s="755"/>
      <c r="D235" s="755"/>
      <c r="E235" s="755"/>
      <c r="F235" s="755"/>
      <c r="G235" s="755"/>
      <c r="H235" s="755"/>
      <c r="I235" s="756"/>
      <c r="J235" s="755"/>
      <c r="K235" s="755"/>
      <c r="L235" s="755"/>
    </row>
    <row r="236" spans="1:12" ht="15.75" customHeight="1">
      <c r="A236" s="754"/>
      <c r="B236" s="754"/>
      <c r="C236" s="755"/>
      <c r="D236" s="755"/>
      <c r="E236" s="755"/>
      <c r="F236" s="755"/>
      <c r="G236" s="755"/>
      <c r="H236" s="755"/>
      <c r="I236" s="756"/>
      <c r="J236" s="755"/>
      <c r="K236" s="755"/>
      <c r="L236" s="755"/>
    </row>
    <row r="237" spans="1:12" ht="15.75" customHeight="1">
      <c r="A237" s="754"/>
      <c r="B237" s="754"/>
      <c r="C237" s="755"/>
      <c r="D237" s="755"/>
      <c r="E237" s="755"/>
      <c r="F237" s="755"/>
      <c r="G237" s="755"/>
      <c r="H237" s="755"/>
      <c r="I237" s="756"/>
      <c r="J237" s="755"/>
      <c r="K237" s="755"/>
      <c r="L237" s="755"/>
    </row>
    <row r="238" spans="1:12" ht="15.75" customHeight="1">
      <c r="A238" s="754"/>
      <c r="B238" s="754"/>
      <c r="C238" s="755"/>
      <c r="D238" s="755"/>
      <c r="E238" s="755"/>
      <c r="F238" s="755"/>
      <c r="G238" s="755"/>
      <c r="H238" s="755"/>
      <c r="I238" s="756"/>
      <c r="J238" s="755"/>
      <c r="K238" s="755"/>
      <c r="L238" s="755"/>
    </row>
    <row r="239" spans="1:12" ht="15.75" customHeight="1">
      <c r="A239" s="754"/>
      <c r="B239" s="754"/>
      <c r="C239" s="755"/>
      <c r="D239" s="755"/>
      <c r="E239" s="755"/>
      <c r="F239" s="755"/>
      <c r="G239" s="755"/>
      <c r="H239" s="755"/>
      <c r="I239" s="756"/>
      <c r="J239" s="755"/>
      <c r="K239" s="755"/>
      <c r="L239" s="755"/>
    </row>
    <row r="240" spans="1:12" ht="15.75" customHeight="1">
      <c r="A240" s="754"/>
      <c r="B240" s="754"/>
      <c r="C240" s="755"/>
      <c r="D240" s="755"/>
      <c r="E240" s="755"/>
      <c r="F240" s="755"/>
      <c r="G240" s="755"/>
      <c r="H240" s="755"/>
      <c r="I240" s="756"/>
      <c r="J240" s="755"/>
      <c r="K240" s="755"/>
      <c r="L240" s="755"/>
    </row>
    <row r="241" spans="1:12" ht="15.75" customHeight="1">
      <c r="A241" s="754"/>
      <c r="B241" s="754"/>
      <c r="C241" s="755"/>
      <c r="D241" s="755"/>
      <c r="E241" s="755"/>
      <c r="F241" s="755"/>
      <c r="G241" s="755"/>
      <c r="H241" s="755"/>
      <c r="I241" s="756"/>
      <c r="J241" s="755"/>
      <c r="K241" s="755"/>
      <c r="L241" s="755"/>
    </row>
    <row r="242" spans="1:12" ht="15.75" customHeight="1">
      <c r="A242" s="754"/>
      <c r="B242" s="754"/>
      <c r="C242" s="755"/>
      <c r="D242" s="755"/>
      <c r="E242" s="755"/>
      <c r="F242" s="755"/>
      <c r="G242" s="755"/>
      <c r="H242" s="755"/>
      <c r="I242" s="756"/>
      <c r="J242" s="755"/>
      <c r="K242" s="755"/>
      <c r="L242" s="755"/>
    </row>
    <row r="243" spans="1:12" ht="15.75" customHeight="1">
      <c r="A243" s="754"/>
      <c r="B243" s="754"/>
      <c r="C243" s="755"/>
      <c r="D243" s="755"/>
      <c r="E243" s="755"/>
      <c r="F243" s="755"/>
      <c r="G243" s="755"/>
      <c r="H243" s="755"/>
      <c r="I243" s="756"/>
      <c r="J243" s="755"/>
      <c r="K243" s="755"/>
      <c r="L243" s="755"/>
    </row>
    <row r="244" spans="1:12" ht="15.75" customHeight="1">
      <c r="A244" s="754"/>
      <c r="B244" s="754"/>
      <c r="C244" s="755"/>
      <c r="D244" s="755"/>
      <c r="E244" s="755"/>
      <c r="F244" s="755"/>
      <c r="G244" s="755"/>
      <c r="H244" s="755"/>
      <c r="I244" s="756"/>
      <c r="J244" s="755"/>
      <c r="K244" s="755"/>
      <c r="L244" s="755"/>
    </row>
    <row r="245" spans="1:12" ht="15.75" customHeight="1">
      <c r="A245" s="754"/>
      <c r="B245" s="754"/>
      <c r="C245" s="755"/>
      <c r="D245" s="755"/>
      <c r="E245" s="755"/>
      <c r="F245" s="755"/>
      <c r="G245" s="755"/>
      <c r="H245" s="755"/>
      <c r="I245" s="756"/>
      <c r="J245" s="755"/>
      <c r="K245" s="755"/>
      <c r="L245" s="755"/>
    </row>
    <row r="246" spans="1:12" ht="15.75" customHeight="1">
      <c r="A246" s="754"/>
      <c r="B246" s="754"/>
      <c r="C246" s="755"/>
      <c r="D246" s="755"/>
      <c r="E246" s="755"/>
      <c r="F246" s="755"/>
      <c r="G246" s="755"/>
      <c r="H246" s="755"/>
      <c r="I246" s="756"/>
      <c r="J246" s="755"/>
      <c r="K246" s="755"/>
      <c r="L246" s="755"/>
    </row>
    <row r="247" spans="1:12" ht="15.75" customHeight="1">
      <c r="A247" s="754"/>
      <c r="B247" s="754"/>
      <c r="C247" s="755"/>
      <c r="D247" s="755"/>
      <c r="E247" s="755"/>
      <c r="F247" s="755"/>
      <c r="G247" s="755"/>
      <c r="H247" s="755"/>
      <c r="I247" s="756"/>
      <c r="J247" s="755"/>
      <c r="K247" s="755"/>
      <c r="L247" s="755"/>
    </row>
    <row r="248" spans="1:12" ht="15.75" customHeight="1">
      <c r="A248" s="754"/>
      <c r="B248" s="754"/>
      <c r="C248" s="755"/>
      <c r="D248" s="755"/>
      <c r="E248" s="755"/>
      <c r="F248" s="755"/>
      <c r="G248" s="755"/>
      <c r="H248" s="755"/>
      <c r="I248" s="756"/>
      <c r="J248" s="755"/>
      <c r="K248" s="755"/>
      <c r="L248" s="755"/>
    </row>
    <row r="249" spans="1:12" ht="15.75" customHeight="1">
      <c r="A249" s="754"/>
      <c r="B249" s="754"/>
      <c r="C249" s="755"/>
      <c r="D249" s="755"/>
      <c r="E249" s="755"/>
      <c r="F249" s="755"/>
      <c r="G249" s="755"/>
      <c r="H249" s="755"/>
      <c r="I249" s="756"/>
      <c r="J249" s="755"/>
      <c r="K249" s="755"/>
      <c r="L249" s="755"/>
    </row>
    <row r="250" spans="1:12" ht="15.75" customHeight="1">
      <c r="A250" s="754"/>
      <c r="B250" s="754"/>
      <c r="C250" s="755"/>
      <c r="D250" s="755"/>
      <c r="E250" s="755"/>
      <c r="F250" s="755"/>
      <c r="G250" s="755"/>
      <c r="H250" s="755"/>
      <c r="I250" s="756"/>
      <c r="J250" s="755"/>
      <c r="K250" s="755"/>
      <c r="L250" s="755"/>
    </row>
    <row r="251" spans="1:12" ht="15.75" customHeight="1">
      <c r="A251" s="754"/>
      <c r="B251" s="754"/>
      <c r="C251" s="755"/>
      <c r="D251" s="755"/>
      <c r="E251" s="755"/>
      <c r="F251" s="755"/>
      <c r="G251" s="755"/>
      <c r="H251" s="755"/>
      <c r="I251" s="756"/>
      <c r="J251" s="755"/>
      <c r="K251" s="755"/>
      <c r="L251" s="755"/>
    </row>
    <row r="252" spans="1:12" ht="15.75" customHeight="1">
      <c r="A252" s="754"/>
      <c r="B252" s="754"/>
      <c r="C252" s="755"/>
      <c r="D252" s="755"/>
      <c r="E252" s="755"/>
      <c r="F252" s="755"/>
      <c r="G252" s="755"/>
      <c r="H252" s="755"/>
      <c r="I252" s="756"/>
      <c r="J252" s="755"/>
      <c r="K252" s="755"/>
      <c r="L252" s="755"/>
    </row>
    <row r="253" spans="1:12" ht="15.75" customHeight="1">
      <c r="A253" s="754"/>
      <c r="B253" s="754"/>
      <c r="C253" s="755"/>
      <c r="D253" s="755"/>
      <c r="E253" s="755"/>
      <c r="F253" s="755"/>
      <c r="G253" s="755"/>
      <c r="H253" s="755"/>
      <c r="I253" s="756"/>
      <c r="J253" s="755"/>
      <c r="K253" s="755"/>
      <c r="L253" s="755"/>
    </row>
    <row r="254" spans="1:12" ht="15.75" customHeight="1">
      <c r="A254" s="754"/>
      <c r="B254" s="754"/>
      <c r="C254" s="755"/>
      <c r="D254" s="755"/>
      <c r="E254" s="755"/>
      <c r="F254" s="755"/>
      <c r="G254" s="755"/>
      <c r="H254" s="755"/>
      <c r="I254" s="756"/>
      <c r="J254" s="755"/>
      <c r="K254" s="755"/>
      <c r="L254" s="755"/>
    </row>
    <row r="255" spans="1:12" ht="15.75" customHeight="1">
      <c r="A255" s="754"/>
      <c r="B255" s="754"/>
      <c r="C255" s="755"/>
      <c r="D255" s="755"/>
      <c r="E255" s="755"/>
      <c r="F255" s="755"/>
      <c r="G255" s="755"/>
      <c r="H255" s="755"/>
      <c r="I255" s="756"/>
      <c r="J255" s="755"/>
      <c r="K255" s="755"/>
      <c r="L255" s="755"/>
    </row>
    <row r="256" spans="1:12" ht="15.75" customHeight="1">
      <c r="A256" s="754"/>
      <c r="B256" s="754"/>
      <c r="C256" s="755"/>
      <c r="D256" s="755"/>
      <c r="E256" s="755"/>
      <c r="F256" s="755"/>
      <c r="G256" s="755"/>
      <c r="H256" s="755"/>
      <c r="I256" s="756"/>
      <c r="J256" s="755"/>
      <c r="K256" s="755"/>
      <c r="L256" s="755"/>
    </row>
    <row r="257" spans="1:12" ht="15.75" customHeight="1">
      <c r="A257" s="754"/>
      <c r="B257" s="754"/>
      <c r="C257" s="755"/>
      <c r="D257" s="755"/>
      <c r="E257" s="755"/>
      <c r="F257" s="755"/>
      <c r="G257" s="755"/>
      <c r="H257" s="755"/>
      <c r="I257" s="756"/>
      <c r="J257" s="755"/>
      <c r="K257" s="755"/>
      <c r="L257" s="755"/>
    </row>
    <row r="258" spans="1:12" ht="15.75" customHeight="1">
      <c r="A258" s="754"/>
      <c r="B258" s="754"/>
      <c r="C258" s="755"/>
      <c r="D258" s="755"/>
      <c r="E258" s="755"/>
      <c r="F258" s="755"/>
      <c r="G258" s="755"/>
      <c r="H258" s="755"/>
      <c r="I258" s="756"/>
      <c r="J258" s="755"/>
      <c r="K258" s="755"/>
      <c r="L258" s="755"/>
    </row>
    <row r="259" spans="1:12" ht="15.75" customHeight="1">
      <c r="A259" s="754"/>
      <c r="B259" s="754"/>
      <c r="C259" s="755"/>
      <c r="D259" s="755"/>
      <c r="E259" s="755"/>
      <c r="F259" s="755"/>
      <c r="G259" s="755"/>
      <c r="H259" s="755"/>
      <c r="I259" s="756"/>
      <c r="J259" s="755"/>
      <c r="K259" s="755"/>
      <c r="L259" s="755"/>
    </row>
    <row r="260" spans="1:12" ht="15.75" customHeight="1">
      <c r="A260" s="754"/>
      <c r="B260" s="754"/>
      <c r="C260" s="755"/>
      <c r="D260" s="755"/>
      <c r="E260" s="755"/>
      <c r="F260" s="755"/>
      <c r="G260" s="755"/>
      <c r="H260" s="755"/>
      <c r="I260" s="756"/>
      <c r="J260" s="755"/>
      <c r="K260" s="755"/>
      <c r="L260" s="755"/>
    </row>
    <row r="261" spans="1:12" ht="15.75" customHeight="1">
      <c r="A261" s="754"/>
      <c r="B261" s="754"/>
      <c r="C261" s="755"/>
      <c r="D261" s="755"/>
      <c r="E261" s="755"/>
      <c r="F261" s="755"/>
      <c r="G261" s="755"/>
      <c r="H261" s="755"/>
      <c r="I261" s="756"/>
      <c r="J261" s="755"/>
      <c r="K261" s="755"/>
      <c r="L261" s="755"/>
    </row>
    <row r="262" spans="1:12" ht="15.75" customHeight="1">
      <c r="A262" s="754"/>
      <c r="B262" s="754"/>
      <c r="C262" s="755"/>
      <c r="D262" s="755"/>
      <c r="E262" s="755"/>
      <c r="F262" s="755"/>
      <c r="G262" s="755"/>
      <c r="H262" s="755"/>
      <c r="I262" s="756"/>
      <c r="J262" s="755"/>
      <c r="K262" s="755"/>
      <c r="L262" s="755"/>
    </row>
    <row r="263" spans="1:12" ht="15.75" customHeight="1">
      <c r="A263" s="754"/>
      <c r="B263" s="754"/>
      <c r="C263" s="755"/>
      <c r="D263" s="755"/>
      <c r="E263" s="755"/>
      <c r="F263" s="755"/>
      <c r="G263" s="755"/>
      <c r="H263" s="755"/>
      <c r="I263" s="756"/>
      <c r="J263" s="755"/>
      <c r="K263" s="755"/>
      <c r="L263" s="755"/>
    </row>
    <row r="264" spans="1:12" ht="15.75" customHeight="1">
      <c r="A264" s="754"/>
      <c r="B264" s="754"/>
      <c r="C264" s="755"/>
      <c r="D264" s="755"/>
      <c r="E264" s="755"/>
      <c r="F264" s="755"/>
      <c r="G264" s="755"/>
      <c r="H264" s="755"/>
      <c r="I264" s="756"/>
      <c r="J264" s="755"/>
      <c r="K264" s="755"/>
      <c r="L264" s="755"/>
    </row>
    <row r="265" spans="1:12" ht="15.75" customHeight="1">
      <c r="A265" s="754"/>
      <c r="B265" s="754"/>
      <c r="C265" s="755"/>
      <c r="D265" s="755"/>
      <c r="E265" s="755"/>
      <c r="F265" s="755"/>
      <c r="G265" s="755"/>
      <c r="H265" s="755"/>
      <c r="I265" s="756"/>
      <c r="J265" s="755"/>
      <c r="K265" s="755"/>
      <c r="L265" s="755"/>
    </row>
    <row r="266" spans="1:12" ht="15.75" customHeight="1">
      <c r="A266" s="754"/>
      <c r="B266" s="754"/>
      <c r="C266" s="755"/>
      <c r="D266" s="755"/>
      <c r="E266" s="755"/>
      <c r="F266" s="755"/>
      <c r="G266" s="755"/>
      <c r="H266" s="755"/>
      <c r="I266" s="756"/>
      <c r="J266" s="755"/>
      <c r="K266" s="755"/>
      <c r="L266" s="755"/>
    </row>
    <row r="267" spans="1:12" ht="15.75" customHeight="1">
      <c r="A267" s="754"/>
      <c r="B267" s="754"/>
      <c r="C267" s="755"/>
      <c r="D267" s="755"/>
      <c r="E267" s="755"/>
      <c r="F267" s="755"/>
      <c r="G267" s="755"/>
      <c r="H267" s="755"/>
      <c r="I267" s="756"/>
      <c r="J267" s="755"/>
      <c r="K267" s="755"/>
      <c r="L267" s="755"/>
    </row>
    <row r="268" spans="1:12" ht="15.75" customHeight="1">
      <c r="A268" s="754"/>
      <c r="B268" s="754"/>
      <c r="C268" s="755"/>
      <c r="D268" s="755"/>
      <c r="E268" s="755"/>
      <c r="F268" s="755"/>
      <c r="G268" s="755"/>
      <c r="H268" s="755"/>
      <c r="I268" s="756"/>
      <c r="J268" s="755"/>
      <c r="K268" s="755"/>
      <c r="L268" s="755"/>
    </row>
    <row r="269" spans="1:12" ht="15.75" customHeight="1">
      <c r="A269" s="754"/>
      <c r="B269" s="754"/>
      <c r="C269" s="755"/>
      <c r="D269" s="755"/>
      <c r="E269" s="755"/>
      <c r="F269" s="755"/>
      <c r="G269" s="755"/>
      <c r="H269" s="755"/>
      <c r="I269" s="756"/>
      <c r="J269" s="755"/>
      <c r="K269" s="755"/>
      <c r="L269" s="755"/>
    </row>
    <row r="270" spans="1:12" ht="15.75" customHeight="1">
      <c r="A270" s="754"/>
      <c r="B270" s="754"/>
      <c r="C270" s="755"/>
      <c r="D270" s="755"/>
      <c r="E270" s="755"/>
      <c r="F270" s="755"/>
      <c r="G270" s="755"/>
      <c r="H270" s="755"/>
      <c r="I270" s="756"/>
      <c r="J270" s="755"/>
      <c r="K270" s="755"/>
      <c r="L270" s="755"/>
    </row>
    <row r="271" spans="1:12" ht="15.75" customHeight="1">
      <c r="A271" s="754"/>
      <c r="B271" s="754"/>
      <c r="C271" s="755"/>
      <c r="D271" s="755"/>
      <c r="E271" s="755"/>
      <c r="F271" s="755"/>
      <c r="G271" s="755"/>
      <c r="H271" s="755"/>
      <c r="I271" s="756"/>
      <c r="J271" s="755"/>
      <c r="K271" s="755"/>
      <c r="L271" s="755"/>
    </row>
    <row r="272" spans="1:12" ht="15.75" customHeight="1">
      <c r="A272" s="754"/>
      <c r="B272" s="754"/>
      <c r="C272" s="755"/>
      <c r="D272" s="755"/>
      <c r="E272" s="755"/>
      <c r="F272" s="755"/>
      <c r="G272" s="755"/>
      <c r="H272" s="755"/>
      <c r="I272" s="756"/>
      <c r="J272" s="755"/>
      <c r="K272" s="755"/>
      <c r="L272" s="755"/>
    </row>
    <row r="273" spans="1:12" ht="15.75" customHeight="1">
      <c r="A273" s="754"/>
      <c r="B273" s="754"/>
      <c r="C273" s="755"/>
      <c r="D273" s="755"/>
      <c r="E273" s="755"/>
      <c r="F273" s="755"/>
      <c r="G273" s="755"/>
      <c r="H273" s="755"/>
      <c r="I273" s="756"/>
      <c r="J273" s="755"/>
      <c r="K273" s="755"/>
      <c r="L273" s="755"/>
    </row>
    <row r="274" spans="1:12" ht="15.75" customHeight="1">
      <c r="A274" s="754"/>
      <c r="B274" s="754"/>
      <c r="C274" s="755"/>
      <c r="D274" s="755"/>
      <c r="E274" s="755"/>
      <c r="F274" s="755"/>
      <c r="G274" s="755"/>
      <c r="H274" s="755"/>
      <c r="I274" s="756"/>
      <c r="J274" s="755"/>
      <c r="K274" s="755"/>
      <c r="L274" s="755"/>
    </row>
    <row r="275" spans="1:12" ht="15.75" customHeight="1">
      <c r="A275" s="754"/>
      <c r="B275" s="754"/>
      <c r="C275" s="755"/>
      <c r="D275" s="755"/>
      <c r="E275" s="755"/>
      <c r="F275" s="755"/>
      <c r="G275" s="755"/>
      <c r="H275" s="755"/>
      <c r="I275" s="756"/>
      <c r="J275" s="755"/>
      <c r="K275" s="755"/>
      <c r="L275" s="755"/>
    </row>
    <row r="276" spans="1:12" ht="15.75" customHeight="1">
      <c r="A276" s="754"/>
      <c r="B276" s="754"/>
      <c r="C276" s="755"/>
      <c r="D276" s="755"/>
      <c r="E276" s="755"/>
      <c r="F276" s="755"/>
      <c r="G276" s="755"/>
      <c r="H276" s="755"/>
      <c r="I276" s="756"/>
      <c r="J276" s="755"/>
      <c r="K276" s="755"/>
      <c r="L276" s="755"/>
    </row>
    <row r="277" spans="1:12" ht="15.75" customHeight="1">
      <c r="A277" s="754"/>
      <c r="B277" s="754"/>
      <c r="C277" s="755"/>
      <c r="D277" s="755"/>
      <c r="E277" s="755"/>
      <c r="F277" s="755"/>
      <c r="G277" s="755"/>
      <c r="H277" s="755"/>
      <c r="I277" s="756"/>
      <c r="J277" s="755"/>
      <c r="K277" s="755"/>
      <c r="L277" s="755"/>
    </row>
    <row r="278" spans="1:12" ht="15.75" customHeight="1">
      <c r="A278" s="754"/>
      <c r="B278" s="754"/>
      <c r="C278" s="755"/>
      <c r="D278" s="755"/>
      <c r="E278" s="755"/>
      <c r="F278" s="755"/>
      <c r="G278" s="755"/>
      <c r="H278" s="755"/>
      <c r="I278" s="756"/>
      <c r="J278" s="755"/>
      <c r="K278" s="755"/>
      <c r="L278" s="755"/>
    </row>
    <row r="279" spans="1:12" ht="15.75" customHeight="1">
      <c r="A279" s="754"/>
      <c r="B279" s="754"/>
      <c r="C279" s="755"/>
      <c r="D279" s="755"/>
      <c r="E279" s="755"/>
      <c r="F279" s="755"/>
      <c r="G279" s="755"/>
      <c r="H279" s="755"/>
      <c r="I279" s="756"/>
      <c r="J279" s="755"/>
      <c r="K279" s="755"/>
      <c r="L279" s="755"/>
    </row>
    <row r="280" spans="1:12" ht="15.75" customHeight="1">
      <c r="A280" s="754"/>
      <c r="B280" s="754"/>
      <c r="C280" s="755"/>
      <c r="D280" s="755"/>
      <c r="E280" s="755"/>
      <c r="F280" s="755"/>
      <c r="G280" s="755"/>
      <c r="H280" s="755"/>
      <c r="I280" s="756"/>
      <c r="J280" s="755"/>
      <c r="K280" s="755"/>
      <c r="L280" s="755"/>
    </row>
    <row r="281" spans="1:12" ht="15.75" customHeight="1">
      <c r="A281" s="754"/>
      <c r="B281" s="754"/>
      <c r="C281" s="755"/>
      <c r="D281" s="755"/>
      <c r="E281" s="755"/>
      <c r="F281" s="755"/>
      <c r="G281" s="755"/>
      <c r="H281" s="755"/>
      <c r="I281" s="756"/>
      <c r="J281" s="755"/>
      <c r="K281" s="755"/>
      <c r="L281" s="755"/>
    </row>
    <row r="282" spans="1:12" ht="15.75" customHeight="1">
      <c r="A282" s="754"/>
      <c r="B282" s="754"/>
      <c r="C282" s="755"/>
      <c r="D282" s="755"/>
      <c r="E282" s="755"/>
      <c r="F282" s="755"/>
      <c r="G282" s="755"/>
      <c r="H282" s="755"/>
      <c r="I282" s="756"/>
      <c r="J282" s="755"/>
      <c r="K282" s="755"/>
      <c r="L282" s="755"/>
    </row>
    <row r="283" spans="1:12" ht="15.75" customHeight="1">
      <c r="A283" s="754"/>
      <c r="B283" s="754"/>
      <c r="C283" s="755"/>
      <c r="D283" s="755"/>
      <c r="E283" s="755"/>
      <c r="F283" s="755"/>
      <c r="G283" s="755"/>
      <c r="H283" s="755"/>
      <c r="I283" s="756"/>
      <c r="J283" s="755"/>
      <c r="K283" s="755"/>
      <c r="L283" s="755"/>
    </row>
    <row r="284" spans="1:12" ht="15.75" customHeight="1">
      <c r="A284" s="754"/>
      <c r="B284" s="754"/>
      <c r="C284" s="755"/>
      <c r="D284" s="755"/>
      <c r="E284" s="755"/>
      <c r="F284" s="755"/>
      <c r="G284" s="755"/>
      <c r="H284" s="755"/>
      <c r="I284" s="756"/>
      <c r="J284" s="755"/>
      <c r="K284" s="755"/>
      <c r="L284" s="755"/>
    </row>
    <row r="285" spans="1:12" ht="15.75" customHeight="1">
      <c r="A285" s="754"/>
      <c r="B285" s="754"/>
      <c r="C285" s="755"/>
      <c r="D285" s="755"/>
      <c r="E285" s="755"/>
      <c r="F285" s="755"/>
      <c r="G285" s="755"/>
      <c r="H285" s="755"/>
      <c r="I285" s="756"/>
      <c r="J285" s="755"/>
      <c r="K285" s="755"/>
      <c r="L285" s="755"/>
    </row>
    <row r="286" spans="1:12" ht="15.75" customHeight="1">
      <c r="A286" s="754"/>
      <c r="B286" s="754"/>
      <c r="C286" s="755"/>
      <c r="D286" s="755"/>
      <c r="E286" s="755"/>
      <c r="F286" s="755"/>
      <c r="G286" s="755"/>
      <c r="H286" s="755"/>
      <c r="I286" s="756"/>
      <c r="J286" s="755"/>
      <c r="K286" s="755"/>
      <c r="L286" s="755"/>
    </row>
    <row r="287" spans="1:12" ht="15.75" customHeight="1">
      <c r="A287" s="754"/>
      <c r="B287" s="754"/>
      <c r="C287" s="755"/>
      <c r="D287" s="755"/>
      <c r="E287" s="755"/>
      <c r="F287" s="755"/>
      <c r="G287" s="755"/>
      <c r="H287" s="755"/>
      <c r="I287" s="756"/>
      <c r="J287" s="755"/>
      <c r="K287" s="755"/>
      <c r="L287" s="755"/>
    </row>
    <row r="288" spans="1:12" ht="15.75" customHeight="1">
      <c r="A288" s="754"/>
      <c r="B288" s="754"/>
      <c r="C288" s="755"/>
      <c r="D288" s="755"/>
      <c r="E288" s="755"/>
      <c r="F288" s="755"/>
      <c r="G288" s="755"/>
      <c r="H288" s="755"/>
      <c r="I288" s="756"/>
      <c r="J288" s="755"/>
      <c r="K288" s="755"/>
      <c r="L288" s="755"/>
    </row>
    <row r="289" spans="1:12" ht="15.75" customHeight="1">
      <c r="A289" s="754"/>
      <c r="B289" s="754"/>
      <c r="C289" s="755"/>
      <c r="D289" s="755"/>
      <c r="E289" s="755"/>
      <c r="F289" s="755"/>
      <c r="G289" s="755"/>
      <c r="H289" s="755"/>
      <c r="I289" s="756"/>
      <c r="J289" s="755"/>
      <c r="K289" s="755"/>
      <c r="L289" s="755"/>
    </row>
    <row r="290" spans="1:12" ht="15.75" customHeight="1">
      <c r="A290" s="754"/>
      <c r="B290" s="754"/>
      <c r="C290" s="755"/>
      <c r="D290" s="755"/>
      <c r="E290" s="755"/>
      <c r="F290" s="755"/>
      <c r="G290" s="755"/>
      <c r="H290" s="755"/>
      <c r="I290" s="756"/>
      <c r="J290" s="755"/>
      <c r="K290" s="755"/>
      <c r="L290" s="755"/>
    </row>
    <row r="291" spans="1:12" ht="15.75" customHeight="1">
      <c r="A291" s="754"/>
      <c r="B291" s="754"/>
      <c r="C291" s="755"/>
      <c r="D291" s="755"/>
      <c r="E291" s="755"/>
      <c r="F291" s="755"/>
      <c r="G291" s="755"/>
      <c r="H291" s="755"/>
      <c r="I291" s="756"/>
      <c r="J291" s="755"/>
      <c r="K291" s="755"/>
      <c r="L291" s="755"/>
    </row>
    <row r="292" spans="1:12" ht="15.75" customHeight="1">
      <c r="A292" s="754"/>
      <c r="B292" s="754"/>
      <c r="C292" s="755"/>
      <c r="D292" s="755"/>
      <c r="E292" s="755"/>
      <c r="F292" s="755"/>
      <c r="G292" s="755"/>
      <c r="H292" s="755"/>
      <c r="I292" s="756"/>
      <c r="J292" s="755"/>
      <c r="K292" s="755"/>
      <c r="L292" s="755"/>
    </row>
    <row r="293" spans="1:12" ht="15.75" customHeight="1">
      <c r="A293" s="754"/>
      <c r="B293" s="754"/>
      <c r="C293" s="755"/>
      <c r="D293" s="755"/>
      <c r="E293" s="755"/>
      <c r="F293" s="755"/>
      <c r="G293" s="755"/>
      <c r="H293" s="755"/>
      <c r="I293" s="756"/>
      <c r="J293" s="755"/>
      <c r="K293" s="755"/>
      <c r="L293" s="755"/>
    </row>
    <row r="294" spans="1:12" ht="15.75" customHeight="1">
      <c r="A294" s="754"/>
      <c r="B294" s="754"/>
      <c r="C294" s="755"/>
      <c r="D294" s="755"/>
      <c r="E294" s="755"/>
      <c r="F294" s="755"/>
      <c r="G294" s="755"/>
      <c r="H294" s="755"/>
      <c r="I294" s="756"/>
      <c r="J294" s="755"/>
      <c r="K294" s="755"/>
      <c r="L294" s="755"/>
    </row>
    <row r="295" spans="1:12" ht="15.75" customHeight="1">
      <c r="A295" s="754"/>
      <c r="B295" s="754"/>
      <c r="C295" s="755"/>
      <c r="D295" s="755"/>
      <c r="E295" s="755"/>
      <c r="F295" s="755"/>
      <c r="G295" s="755"/>
      <c r="H295" s="755"/>
      <c r="I295" s="756"/>
      <c r="J295" s="755"/>
      <c r="K295" s="755"/>
      <c r="L295" s="755"/>
    </row>
    <row r="296" spans="1:12" ht="15.75" customHeight="1">
      <c r="A296" s="754"/>
      <c r="B296" s="754"/>
      <c r="C296" s="755"/>
      <c r="D296" s="755"/>
      <c r="E296" s="755"/>
      <c r="F296" s="755"/>
      <c r="G296" s="755"/>
      <c r="H296" s="755"/>
      <c r="I296" s="756"/>
      <c r="J296" s="755"/>
      <c r="K296" s="755"/>
      <c r="L296" s="755"/>
    </row>
    <row r="297" spans="1:12" ht="15.75" customHeight="1">
      <c r="A297" s="754"/>
      <c r="B297" s="754"/>
      <c r="C297" s="755"/>
      <c r="D297" s="755"/>
      <c r="E297" s="755"/>
      <c r="F297" s="755"/>
      <c r="G297" s="755"/>
      <c r="H297" s="755"/>
      <c r="I297" s="756"/>
      <c r="J297" s="755"/>
      <c r="K297" s="755"/>
      <c r="L297" s="755"/>
    </row>
    <row r="298" spans="1:12" ht="15.75" customHeight="1">
      <c r="A298" s="754"/>
      <c r="B298" s="754"/>
      <c r="C298" s="755"/>
      <c r="D298" s="755"/>
      <c r="E298" s="755"/>
      <c r="F298" s="755"/>
      <c r="G298" s="755"/>
      <c r="H298" s="755"/>
      <c r="I298" s="756"/>
      <c r="J298" s="755"/>
      <c r="K298" s="755"/>
      <c r="L298" s="755"/>
    </row>
    <row r="299" spans="1:12" ht="15.75" customHeight="1">
      <c r="A299" s="754"/>
      <c r="B299" s="754"/>
      <c r="C299" s="755"/>
      <c r="D299" s="755"/>
      <c r="E299" s="755"/>
      <c r="F299" s="755"/>
      <c r="G299" s="755"/>
      <c r="H299" s="755"/>
      <c r="I299" s="756"/>
      <c r="J299" s="755"/>
      <c r="K299" s="755"/>
      <c r="L299" s="755"/>
    </row>
    <row r="300" spans="1:12" ht="15.75" customHeight="1">
      <c r="A300" s="754"/>
      <c r="B300" s="754"/>
      <c r="C300" s="755"/>
      <c r="D300" s="755"/>
      <c r="E300" s="755"/>
      <c r="F300" s="755"/>
      <c r="G300" s="755"/>
      <c r="H300" s="755"/>
      <c r="I300" s="756"/>
      <c r="J300" s="755"/>
      <c r="K300" s="755"/>
      <c r="L300" s="755"/>
    </row>
    <row r="301" spans="1:12" ht="15.75" customHeight="1">
      <c r="A301" s="754"/>
      <c r="B301" s="754"/>
      <c r="C301" s="755"/>
      <c r="D301" s="755"/>
      <c r="E301" s="755"/>
      <c r="F301" s="755"/>
      <c r="G301" s="755"/>
      <c r="H301" s="755"/>
      <c r="I301" s="756"/>
      <c r="J301" s="755"/>
      <c r="K301" s="755"/>
      <c r="L301" s="755"/>
    </row>
    <row r="302" spans="1:12" ht="15.75" customHeight="1">
      <c r="A302" s="754"/>
      <c r="B302" s="754"/>
      <c r="C302" s="755"/>
      <c r="D302" s="755"/>
      <c r="E302" s="755"/>
      <c r="F302" s="755"/>
      <c r="G302" s="755"/>
      <c r="H302" s="755"/>
      <c r="I302" s="756"/>
      <c r="J302" s="755"/>
      <c r="K302" s="755"/>
      <c r="L302" s="755"/>
    </row>
    <row r="303" spans="1:12" ht="15.75" customHeight="1">
      <c r="A303" s="754"/>
      <c r="B303" s="754"/>
      <c r="C303" s="755"/>
      <c r="D303" s="755"/>
      <c r="E303" s="755"/>
      <c r="F303" s="755"/>
      <c r="G303" s="755"/>
      <c r="H303" s="755"/>
      <c r="I303" s="756"/>
      <c r="J303" s="755"/>
      <c r="K303" s="755"/>
      <c r="L303" s="755"/>
    </row>
    <row r="304" spans="1:12" ht="15.75" customHeight="1">
      <c r="A304" s="754"/>
      <c r="B304" s="754"/>
      <c r="C304" s="755"/>
      <c r="D304" s="755"/>
      <c r="E304" s="755"/>
      <c r="F304" s="755"/>
      <c r="G304" s="755"/>
      <c r="H304" s="755"/>
      <c r="I304" s="756"/>
      <c r="J304" s="755"/>
      <c r="K304" s="755"/>
      <c r="L304" s="755"/>
    </row>
    <row r="305" spans="1:12" ht="15.75" customHeight="1">
      <c r="A305" s="754"/>
      <c r="B305" s="754"/>
      <c r="C305" s="755"/>
      <c r="D305" s="755"/>
      <c r="E305" s="755"/>
      <c r="F305" s="755"/>
      <c r="G305" s="755"/>
      <c r="H305" s="755"/>
      <c r="I305" s="756"/>
      <c r="J305" s="755"/>
      <c r="K305" s="755"/>
      <c r="L305" s="755"/>
    </row>
    <row r="306" spans="1:12" ht="15.75" customHeight="1">
      <c r="A306" s="754"/>
      <c r="B306" s="754"/>
      <c r="C306" s="755"/>
      <c r="D306" s="755"/>
      <c r="E306" s="755"/>
      <c r="F306" s="755"/>
      <c r="G306" s="755"/>
      <c r="H306" s="755"/>
      <c r="I306" s="756"/>
      <c r="J306" s="755"/>
      <c r="K306" s="755"/>
      <c r="L306" s="755"/>
    </row>
    <row r="307" spans="1:12" ht="15.75" customHeight="1">
      <c r="A307" s="754"/>
      <c r="B307" s="754"/>
      <c r="C307" s="755"/>
      <c r="D307" s="755"/>
      <c r="E307" s="755"/>
      <c r="F307" s="755"/>
      <c r="G307" s="755"/>
      <c r="H307" s="755"/>
      <c r="I307" s="756"/>
      <c r="J307" s="755"/>
      <c r="K307" s="755"/>
      <c r="L307" s="755"/>
    </row>
    <row r="308" spans="1:12" ht="15.75" customHeight="1">
      <c r="A308" s="754"/>
      <c r="B308" s="754"/>
      <c r="C308" s="755"/>
      <c r="D308" s="755"/>
      <c r="E308" s="755"/>
      <c r="F308" s="755"/>
      <c r="G308" s="755"/>
      <c r="H308" s="755"/>
      <c r="I308" s="756"/>
      <c r="J308" s="755"/>
      <c r="K308" s="755"/>
      <c r="L308" s="755"/>
    </row>
    <row r="309" spans="1:12" ht="15.75" customHeight="1">
      <c r="A309" s="754"/>
      <c r="B309" s="754"/>
      <c r="C309" s="755"/>
      <c r="D309" s="755"/>
      <c r="E309" s="755"/>
      <c r="F309" s="755"/>
      <c r="G309" s="755"/>
      <c r="H309" s="755"/>
      <c r="I309" s="756"/>
      <c r="J309" s="755"/>
      <c r="K309" s="755"/>
      <c r="L309" s="755"/>
    </row>
    <row r="310" spans="1:12" ht="15.75" customHeight="1">
      <c r="A310" s="754"/>
      <c r="B310" s="754"/>
      <c r="C310" s="755"/>
      <c r="D310" s="755"/>
      <c r="E310" s="755"/>
      <c r="F310" s="755"/>
      <c r="G310" s="755"/>
      <c r="H310" s="755"/>
      <c r="I310" s="756"/>
      <c r="J310" s="755"/>
      <c r="K310" s="755"/>
      <c r="L310" s="755"/>
    </row>
    <row r="311" spans="1:12" ht="15.75" customHeight="1">
      <c r="A311" s="754"/>
      <c r="B311" s="754"/>
      <c r="C311" s="755"/>
      <c r="D311" s="755"/>
      <c r="E311" s="755"/>
      <c r="F311" s="755"/>
      <c r="G311" s="755"/>
      <c r="H311" s="755"/>
      <c r="I311" s="756"/>
      <c r="J311" s="755"/>
      <c r="K311" s="755"/>
      <c r="L311" s="755"/>
    </row>
    <row r="312" spans="1:12" ht="15.75" customHeight="1">
      <c r="A312" s="754"/>
      <c r="B312" s="754"/>
      <c r="C312" s="755"/>
      <c r="D312" s="755"/>
      <c r="E312" s="755"/>
      <c r="F312" s="755"/>
      <c r="G312" s="755"/>
      <c r="H312" s="755"/>
      <c r="I312" s="756"/>
      <c r="J312" s="755"/>
      <c r="K312" s="755"/>
      <c r="L312" s="755"/>
    </row>
    <row r="313" spans="1:12" ht="15.75" customHeight="1">
      <c r="A313" s="754"/>
      <c r="B313" s="754"/>
      <c r="C313" s="755"/>
      <c r="D313" s="755"/>
      <c r="E313" s="755"/>
      <c r="F313" s="755"/>
      <c r="G313" s="755"/>
      <c r="H313" s="755"/>
      <c r="I313" s="756"/>
      <c r="J313" s="755"/>
      <c r="K313" s="755"/>
      <c r="L313" s="755"/>
    </row>
    <row r="314" spans="1:12" ht="15.75" customHeight="1">
      <c r="A314" s="754"/>
      <c r="B314" s="754"/>
      <c r="C314" s="755"/>
      <c r="D314" s="755"/>
      <c r="E314" s="755"/>
      <c r="F314" s="755"/>
      <c r="G314" s="755"/>
      <c r="H314" s="755"/>
      <c r="I314" s="756"/>
      <c r="J314" s="755"/>
      <c r="K314" s="755"/>
      <c r="L314" s="755"/>
    </row>
    <row r="315" spans="1:12" ht="15.75" customHeight="1">
      <c r="A315" s="754"/>
      <c r="B315" s="754"/>
      <c r="C315" s="755"/>
      <c r="D315" s="755"/>
      <c r="E315" s="755"/>
      <c r="F315" s="755"/>
      <c r="G315" s="755"/>
      <c r="H315" s="755"/>
      <c r="I315" s="756"/>
      <c r="J315" s="755"/>
      <c r="K315" s="755"/>
      <c r="L315" s="755"/>
    </row>
    <row r="316" spans="1:12" ht="15.75" customHeight="1">
      <c r="A316" s="754"/>
      <c r="B316" s="754"/>
      <c r="C316" s="755"/>
      <c r="D316" s="755"/>
      <c r="E316" s="755"/>
      <c r="F316" s="755"/>
      <c r="G316" s="755"/>
      <c r="H316" s="755"/>
      <c r="I316" s="756"/>
      <c r="J316" s="755"/>
      <c r="K316" s="755"/>
      <c r="L316" s="755"/>
    </row>
    <row r="317" spans="1:12" ht="15.75" customHeight="1">
      <c r="A317" s="754"/>
      <c r="B317" s="754"/>
      <c r="C317" s="755"/>
      <c r="D317" s="755"/>
      <c r="E317" s="755"/>
      <c r="F317" s="755"/>
      <c r="G317" s="755"/>
      <c r="H317" s="755"/>
      <c r="I317" s="756"/>
      <c r="J317" s="755"/>
      <c r="K317" s="755"/>
      <c r="L317" s="755"/>
    </row>
    <row r="318" spans="1:12" ht="15.75" customHeight="1">
      <c r="A318" s="754"/>
      <c r="B318" s="754"/>
      <c r="C318" s="755"/>
      <c r="D318" s="755"/>
      <c r="E318" s="755"/>
      <c r="F318" s="755"/>
      <c r="G318" s="755"/>
      <c r="H318" s="755"/>
      <c r="I318" s="756"/>
      <c r="J318" s="755"/>
      <c r="K318" s="755"/>
      <c r="L318" s="755"/>
    </row>
    <row r="319" spans="1:12" ht="15.75" customHeight="1">
      <c r="A319" s="754"/>
      <c r="B319" s="754"/>
      <c r="C319" s="755"/>
      <c r="D319" s="755"/>
      <c r="E319" s="755"/>
      <c r="F319" s="755"/>
      <c r="G319" s="755"/>
      <c r="H319" s="755"/>
      <c r="I319" s="756"/>
      <c r="J319" s="755"/>
      <c r="K319" s="755"/>
      <c r="L319" s="755"/>
    </row>
    <row r="320" spans="1:12" ht="15.75" customHeight="1">
      <c r="A320" s="754"/>
      <c r="B320" s="754"/>
      <c r="C320" s="755"/>
      <c r="D320" s="755"/>
      <c r="E320" s="755"/>
      <c r="F320" s="755"/>
      <c r="G320" s="755"/>
      <c r="H320" s="755"/>
      <c r="I320" s="756"/>
      <c r="J320" s="755"/>
      <c r="K320" s="755"/>
      <c r="L320" s="755"/>
    </row>
    <row r="321" spans="1:12" ht="15.75" customHeight="1">
      <c r="A321" s="754"/>
      <c r="B321" s="754"/>
      <c r="C321" s="755"/>
      <c r="D321" s="755"/>
      <c r="E321" s="755"/>
      <c r="F321" s="755"/>
      <c r="G321" s="755"/>
      <c r="H321" s="755"/>
      <c r="I321" s="756"/>
      <c r="J321" s="755"/>
      <c r="K321" s="755"/>
      <c r="L321" s="755"/>
    </row>
    <row r="322" spans="1:12" ht="15.75" customHeight="1">
      <c r="A322" s="758"/>
      <c r="B322" s="758"/>
      <c r="C322" s="758"/>
      <c r="D322" s="758"/>
      <c r="E322" s="758"/>
      <c r="F322" s="758"/>
      <c r="G322" s="758"/>
      <c r="H322" s="758"/>
      <c r="I322" s="758"/>
      <c r="J322" s="758"/>
      <c r="K322" s="758"/>
      <c r="L322" s="758"/>
    </row>
    <row r="323" spans="1:12" ht="15.75" customHeight="1">
      <c r="A323" s="758"/>
      <c r="B323" s="758"/>
      <c r="C323" s="758"/>
      <c r="D323" s="758"/>
      <c r="E323" s="758"/>
      <c r="F323" s="758"/>
      <c r="G323" s="758"/>
      <c r="H323" s="758"/>
      <c r="I323" s="758"/>
      <c r="J323" s="758"/>
      <c r="K323" s="758"/>
      <c r="L323" s="758"/>
    </row>
    <row r="324" spans="1:12" ht="15.75" customHeight="1">
      <c r="A324" s="758"/>
      <c r="B324" s="758"/>
      <c r="C324" s="758"/>
      <c r="D324" s="758"/>
      <c r="E324" s="758"/>
      <c r="F324" s="758"/>
      <c r="G324" s="758"/>
      <c r="H324" s="758"/>
      <c r="I324" s="758"/>
      <c r="J324" s="758"/>
      <c r="K324" s="758"/>
      <c r="L324" s="758"/>
    </row>
    <row r="325" spans="1:12" ht="15.75" customHeight="1">
      <c r="A325" s="758"/>
      <c r="B325" s="758"/>
      <c r="C325" s="758"/>
      <c r="D325" s="758"/>
      <c r="E325" s="758"/>
      <c r="F325" s="758"/>
      <c r="G325" s="758"/>
      <c r="H325" s="758"/>
      <c r="I325" s="758"/>
      <c r="J325" s="758"/>
      <c r="K325" s="758"/>
      <c r="L325" s="758"/>
    </row>
    <row r="326" spans="1:12" ht="15.75" customHeight="1">
      <c r="A326" s="758"/>
      <c r="B326" s="758"/>
      <c r="C326" s="758"/>
      <c r="D326" s="758"/>
      <c r="E326" s="758"/>
      <c r="F326" s="758"/>
      <c r="G326" s="758"/>
      <c r="H326" s="758"/>
      <c r="I326" s="758"/>
      <c r="J326" s="758"/>
      <c r="K326" s="758"/>
      <c r="L326" s="758"/>
    </row>
    <row r="327" spans="1:12" ht="15.75" customHeight="1">
      <c r="A327" s="758"/>
      <c r="B327" s="758"/>
      <c r="C327" s="758"/>
      <c r="D327" s="758"/>
      <c r="E327" s="758"/>
      <c r="F327" s="758"/>
      <c r="G327" s="758"/>
      <c r="H327" s="758"/>
      <c r="I327" s="758"/>
      <c r="J327" s="758"/>
      <c r="K327" s="758"/>
      <c r="L327" s="758"/>
    </row>
    <row r="328" spans="1:12" ht="15.75" customHeight="1">
      <c r="A328" s="758"/>
      <c r="B328" s="758"/>
      <c r="C328" s="758"/>
      <c r="D328" s="758"/>
      <c r="E328" s="758"/>
      <c r="F328" s="758"/>
      <c r="G328" s="758"/>
      <c r="H328" s="758"/>
      <c r="I328" s="758"/>
      <c r="J328" s="758"/>
      <c r="K328" s="758"/>
      <c r="L328" s="758"/>
    </row>
    <row r="329" spans="1:12" ht="15.75" customHeight="1">
      <c r="A329" s="758"/>
      <c r="B329" s="758"/>
      <c r="C329" s="758"/>
      <c r="D329" s="758"/>
      <c r="E329" s="758"/>
      <c r="F329" s="758"/>
      <c r="G329" s="758"/>
      <c r="H329" s="758"/>
      <c r="I329" s="758"/>
      <c r="J329" s="758"/>
      <c r="K329" s="758"/>
      <c r="L329" s="758"/>
    </row>
    <row r="330" spans="1:12" ht="15.75" customHeight="1">
      <c r="A330" s="758"/>
      <c r="B330" s="758"/>
      <c r="C330" s="758"/>
      <c r="D330" s="758"/>
      <c r="E330" s="758"/>
      <c r="F330" s="758"/>
      <c r="G330" s="758"/>
      <c r="H330" s="758"/>
      <c r="I330" s="758"/>
      <c r="J330" s="758"/>
      <c r="K330" s="758"/>
      <c r="L330" s="758"/>
    </row>
    <row r="331" spans="1:12" ht="15.75" customHeight="1">
      <c r="A331" s="758"/>
      <c r="B331" s="758"/>
      <c r="C331" s="758"/>
      <c r="D331" s="758"/>
      <c r="E331" s="758"/>
      <c r="F331" s="758"/>
      <c r="G331" s="758"/>
      <c r="H331" s="758"/>
      <c r="I331" s="758"/>
      <c r="J331" s="758"/>
      <c r="K331" s="758"/>
      <c r="L331" s="758"/>
    </row>
    <row r="332" spans="1:12" ht="15.75" customHeight="1">
      <c r="A332" s="758"/>
      <c r="B332" s="758"/>
      <c r="C332" s="758"/>
      <c r="D332" s="758"/>
      <c r="E332" s="758"/>
      <c r="F332" s="758"/>
      <c r="G332" s="758"/>
      <c r="H332" s="758"/>
      <c r="I332" s="758"/>
      <c r="J332" s="758"/>
      <c r="K332" s="758"/>
      <c r="L332" s="758"/>
    </row>
    <row r="333" spans="1:12" ht="15.75" customHeight="1">
      <c r="A333" s="758"/>
      <c r="B333" s="758"/>
      <c r="C333" s="758"/>
      <c r="D333" s="758"/>
      <c r="E333" s="758"/>
      <c r="F333" s="758"/>
      <c r="G333" s="758"/>
      <c r="H333" s="758"/>
      <c r="I333" s="758"/>
      <c r="J333" s="758"/>
      <c r="K333" s="758"/>
      <c r="L333" s="758"/>
    </row>
    <row r="334" spans="1:12" ht="15.75" customHeight="1">
      <c r="A334" s="758"/>
      <c r="B334" s="758"/>
      <c r="C334" s="758"/>
      <c r="D334" s="758"/>
      <c r="E334" s="758"/>
      <c r="F334" s="758"/>
      <c r="G334" s="758"/>
      <c r="H334" s="758"/>
      <c r="I334" s="758"/>
      <c r="J334" s="758"/>
      <c r="K334" s="758"/>
      <c r="L334" s="758"/>
    </row>
    <row r="335" spans="1:12" ht="15.75" customHeight="1">
      <c r="A335" s="758"/>
      <c r="B335" s="758"/>
      <c r="C335" s="758"/>
      <c r="D335" s="758"/>
      <c r="E335" s="758"/>
      <c r="F335" s="758"/>
      <c r="G335" s="758"/>
      <c r="H335" s="758"/>
      <c r="I335" s="758"/>
      <c r="J335" s="758"/>
      <c r="K335" s="758"/>
      <c r="L335" s="758"/>
    </row>
    <row r="336" spans="1:12" ht="15.75" customHeight="1">
      <c r="A336" s="758"/>
      <c r="B336" s="758"/>
      <c r="C336" s="758"/>
      <c r="D336" s="758"/>
      <c r="E336" s="758"/>
      <c r="F336" s="758"/>
      <c r="G336" s="758"/>
      <c r="H336" s="758"/>
      <c r="I336" s="758"/>
      <c r="J336" s="758"/>
      <c r="K336" s="758"/>
      <c r="L336" s="758"/>
    </row>
    <row r="337" spans="1:12" ht="15.75" customHeight="1">
      <c r="A337" s="758"/>
      <c r="B337" s="758"/>
      <c r="C337" s="758"/>
      <c r="D337" s="758"/>
      <c r="E337" s="758"/>
      <c r="F337" s="758"/>
      <c r="G337" s="758"/>
      <c r="H337" s="758"/>
      <c r="I337" s="758"/>
      <c r="J337" s="758"/>
      <c r="K337" s="758"/>
      <c r="L337" s="758"/>
    </row>
    <row r="338" spans="1:12" ht="15.75" customHeight="1">
      <c r="A338" s="758"/>
      <c r="B338" s="758"/>
      <c r="C338" s="758"/>
      <c r="D338" s="758"/>
      <c r="E338" s="758"/>
      <c r="F338" s="758"/>
      <c r="G338" s="758"/>
      <c r="H338" s="758"/>
      <c r="I338" s="758"/>
      <c r="J338" s="758"/>
      <c r="K338" s="758"/>
      <c r="L338" s="758"/>
    </row>
    <row r="339" spans="1:12" ht="15.75" customHeight="1">
      <c r="A339" s="758"/>
      <c r="B339" s="758"/>
      <c r="C339" s="758"/>
      <c r="D339" s="758"/>
      <c r="E339" s="758"/>
      <c r="F339" s="758"/>
      <c r="G339" s="758"/>
      <c r="H339" s="758"/>
      <c r="I339" s="758"/>
      <c r="J339" s="758"/>
      <c r="K339" s="758"/>
      <c r="L339" s="758"/>
    </row>
    <row r="340" spans="1:12" ht="15.75" customHeight="1">
      <c r="A340" s="758"/>
      <c r="B340" s="758"/>
      <c r="C340" s="758"/>
      <c r="D340" s="758"/>
      <c r="E340" s="758"/>
      <c r="F340" s="758"/>
      <c r="G340" s="758"/>
      <c r="H340" s="758"/>
      <c r="I340" s="758"/>
      <c r="J340" s="758"/>
      <c r="K340" s="758"/>
      <c r="L340" s="758"/>
    </row>
    <row r="341" spans="1:12" ht="15.75" customHeight="1">
      <c r="A341" s="758"/>
      <c r="B341" s="758"/>
      <c r="C341" s="758"/>
      <c r="D341" s="758"/>
      <c r="E341" s="758"/>
      <c r="F341" s="758"/>
      <c r="G341" s="758"/>
      <c r="H341" s="758"/>
      <c r="I341" s="758"/>
      <c r="J341" s="758"/>
      <c r="K341" s="758"/>
      <c r="L341" s="758"/>
    </row>
    <row r="342" spans="1:12" ht="15.75" customHeight="1">
      <c r="A342" s="758"/>
      <c r="B342" s="758"/>
      <c r="C342" s="758"/>
      <c r="D342" s="758"/>
      <c r="E342" s="758"/>
      <c r="F342" s="758"/>
      <c r="G342" s="758"/>
      <c r="H342" s="758"/>
      <c r="I342" s="758"/>
      <c r="J342" s="758"/>
      <c r="K342" s="758"/>
      <c r="L342" s="758"/>
    </row>
    <row r="343" spans="1:12" ht="15.75" customHeight="1">
      <c r="A343" s="758"/>
      <c r="B343" s="758"/>
      <c r="C343" s="758"/>
      <c r="D343" s="758"/>
      <c r="E343" s="758"/>
      <c r="F343" s="758"/>
      <c r="G343" s="758"/>
      <c r="H343" s="758"/>
      <c r="I343" s="758"/>
      <c r="J343" s="758"/>
      <c r="K343" s="758"/>
      <c r="L343" s="758"/>
    </row>
    <row r="344" spans="1:12" ht="15.75" customHeight="1">
      <c r="A344" s="758"/>
      <c r="B344" s="758"/>
      <c r="C344" s="758"/>
      <c r="D344" s="758"/>
      <c r="E344" s="758"/>
      <c r="F344" s="758"/>
      <c r="G344" s="758"/>
      <c r="H344" s="758"/>
      <c r="I344" s="758"/>
      <c r="J344" s="758"/>
      <c r="K344" s="758"/>
      <c r="L344" s="758"/>
    </row>
    <row r="345" spans="1:12" ht="15.75" customHeight="1">
      <c r="A345" s="758"/>
      <c r="B345" s="758"/>
      <c r="C345" s="758"/>
      <c r="D345" s="758"/>
      <c r="E345" s="758"/>
      <c r="F345" s="758"/>
      <c r="G345" s="758"/>
      <c r="H345" s="758"/>
      <c r="I345" s="758"/>
      <c r="J345" s="758"/>
      <c r="K345" s="758"/>
      <c r="L345" s="758"/>
    </row>
    <row r="346" spans="1:12" ht="15.75" customHeight="1">
      <c r="A346" s="758"/>
      <c r="B346" s="758"/>
      <c r="C346" s="758"/>
      <c r="D346" s="758"/>
      <c r="E346" s="758"/>
      <c r="F346" s="758"/>
      <c r="G346" s="758"/>
      <c r="H346" s="758"/>
      <c r="I346" s="758"/>
      <c r="J346" s="758"/>
      <c r="K346" s="758"/>
      <c r="L346" s="758"/>
    </row>
    <row r="347" spans="1:12" ht="15.75" customHeight="1">
      <c r="A347" s="758"/>
      <c r="B347" s="758"/>
      <c r="C347" s="758"/>
      <c r="D347" s="758"/>
      <c r="E347" s="758"/>
      <c r="F347" s="758"/>
      <c r="G347" s="758"/>
      <c r="H347" s="758"/>
      <c r="I347" s="758"/>
      <c r="J347" s="758"/>
      <c r="K347" s="758"/>
      <c r="L347" s="758"/>
    </row>
    <row r="348" spans="1:12" ht="15.75" customHeight="1">
      <c r="A348" s="758"/>
      <c r="B348" s="758"/>
      <c r="C348" s="758"/>
      <c r="D348" s="758"/>
      <c r="E348" s="758"/>
      <c r="F348" s="758"/>
      <c r="G348" s="758"/>
      <c r="H348" s="758"/>
      <c r="I348" s="758"/>
      <c r="J348" s="758"/>
      <c r="K348" s="758"/>
      <c r="L348" s="758"/>
    </row>
    <row r="349" spans="1:12" ht="15.75" customHeight="1">
      <c r="A349" s="758"/>
      <c r="B349" s="758"/>
      <c r="C349" s="758"/>
      <c r="D349" s="758"/>
      <c r="E349" s="758"/>
      <c r="F349" s="758"/>
      <c r="G349" s="758"/>
      <c r="H349" s="758"/>
      <c r="I349" s="758"/>
      <c r="J349" s="758"/>
      <c r="K349" s="758"/>
      <c r="L349" s="758"/>
    </row>
    <row r="350" spans="1:12" ht="15.75" customHeight="1">
      <c r="A350" s="758"/>
      <c r="B350" s="758"/>
      <c r="C350" s="758"/>
      <c r="D350" s="758"/>
      <c r="E350" s="758"/>
      <c r="F350" s="758"/>
      <c r="G350" s="758"/>
      <c r="H350" s="758"/>
      <c r="I350" s="758"/>
      <c r="J350" s="758"/>
      <c r="K350" s="758"/>
      <c r="L350" s="758"/>
    </row>
    <row r="351" spans="1:12" ht="15.75" customHeight="1">
      <c r="A351" s="758"/>
      <c r="B351" s="758"/>
      <c r="C351" s="758"/>
      <c r="D351" s="758"/>
      <c r="E351" s="758"/>
      <c r="F351" s="758"/>
      <c r="G351" s="758"/>
      <c r="H351" s="758"/>
      <c r="I351" s="758"/>
      <c r="J351" s="758"/>
      <c r="K351" s="758"/>
      <c r="L351" s="758"/>
    </row>
    <row r="352" spans="1:12" ht="15.75" customHeight="1">
      <c r="A352" s="758"/>
      <c r="B352" s="758"/>
      <c r="C352" s="758"/>
      <c r="D352" s="758"/>
      <c r="E352" s="758"/>
      <c r="F352" s="758"/>
      <c r="G352" s="758"/>
      <c r="H352" s="758"/>
      <c r="I352" s="758"/>
      <c r="J352" s="758"/>
      <c r="K352" s="758"/>
      <c r="L352" s="758"/>
    </row>
    <row r="353" spans="1:12" ht="15.75" customHeight="1">
      <c r="A353" s="758"/>
      <c r="B353" s="758"/>
      <c r="C353" s="758"/>
      <c r="D353" s="758"/>
      <c r="E353" s="758"/>
      <c r="F353" s="758"/>
      <c r="G353" s="758"/>
      <c r="H353" s="758"/>
      <c r="I353" s="758"/>
      <c r="J353" s="758"/>
      <c r="K353" s="758"/>
      <c r="L353" s="758"/>
    </row>
    <row r="354" spans="1:12" ht="15.75" customHeight="1">
      <c r="A354" s="758"/>
      <c r="B354" s="758"/>
      <c r="C354" s="758"/>
      <c r="D354" s="758"/>
      <c r="E354" s="758"/>
      <c r="F354" s="758"/>
      <c r="G354" s="758"/>
      <c r="H354" s="758"/>
      <c r="I354" s="758"/>
      <c r="J354" s="758"/>
      <c r="K354" s="758"/>
      <c r="L354" s="758"/>
    </row>
    <row r="355" spans="1:12" ht="15.75" customHeight="1">
      <c r="A355" s="758"/>
      <c r="B355" s="758"/>
      <c r="C355" s="758"/>
      <c r="D355" s="758"/>
      <c r="E355" s="758"/>
      <c r="F355" s="758"/>
      <c r="G355" s="758"/>
      <c r="H355" s="758"/>
      <c r="I355" s="758"/>
      <c r="J355" s="758"/>
      <c r="K355" s="758"/>
      <c r="L355" s="758"/>
    </row>
    <row r="356" spans="1:12" ht="15.75" customHeight="1">
      <c r="A356" s="758"/>
      <c r="B356" s="758"/>
      <c r="C356" s="758"/>
      <c r="D356" s="758"/>
      <c r="E356" s="758"/>
      <c r="F356" s="758"/>
      <c r="G356" s="758"/>
      <c r="H356" s="758"/>
      <c r="I356" s="758"/>
      <c r="J356" s="758"/>
      <c r="K356" s="758"/>
      <c r="L356" s="758"/>
    </row>
    <row r="357" spans="1:12" ht="15.75" customHeight="1">
      <c r="A357" s="758"/>
      <c r="B357" s="758"/>
      <c r="C357" s="758"/>
      <c r="D357" s="758"/>
      <c r="E357" s="758"/>
      <c r="F357" s="758"/>
      <c r="G357" s="758"/>
      <c r="H357" s="758"/>
      <c r="I357" s="758"/>
      <c r="J357" s="758"/>
      <c r="K357" s="758"/>
      <c r="L357" s="758"/>
    </row>
    <row r="358" spans="1:12" ht="15.75" customHeight="1">
      <c r="A358" s="758"/>
      <c r="B358" s="758"/>
      <c r="C358" s="758"/>
      <c r="D358" s="758"/>
      <c r="E358" s="758"/>
      <c r="F358" s="758"/>
      <c r="G358" s="758"/>
      <c r="H358" s="758"/>
      <c r="I358" s="758"/>
      <c r="J358" s="758"/>
      <c r="K358" s="758"/>
      <c r="L358" s="758"/>
    </row>
    <row r="359" spans="1:12" ht="15.75" customHeight="1">
      <c r="A359" s="758"/>
      <c r="B359" s="758"/>
      <c r="C359" s="758"/>
      <c r="D359" s="758"/>
      <c r="E359" s="758"/>
      <c r="F359" s="758"/>
      <c r="G359" s="758"/>
      <c r="H359" s="758"/>
      <c r="I359" s="758"/>
      <c r="J359" s="758"/>
      <c r="K359" s="758"/>
      <c r="L359" s="758"/>
    </row>
    <row r="360" spans="1:12" ht="15.75" customHeight="1">
      <c r="A360" s="758"/>
      <c r="B360" s="758"/>
      <c r="C360" s="758"/>
      <c r="D360" s="758"/>
      <c r="E360" s="758"/>
      <c r="F360" s="758"/>
      <c r="G360" s="758"/>
      <c r="H360" s="758"/>
      <c r="I360" s="758"/>
      <c r="J360" s="758"/>
      <c r="K360" s="758"/>
      <c r="L360" s="758"/>
    </row>
    <row r="361" spans="1:12" ht="15.75" customHeight="1">
      <c r="A361" s="758"/>
      <c r="B361" s="758"/>
      <c r="C361" s="758"/>
      <c r="D361" s="758"/>
      <c r="E361" s="758"/>
      <c r="F361" s="758"/>
      <c r="G361" s="758"/>
      <c r="H361" s="758"/>
      <c r="I361" s="758"/>
      <c r="J361" s="758"/>
      <c r="K361" s="758"/>
      <c r="L361" s="758"/>
    </row>
    <row r="362" spans="1:12" ht="15.75" customHeight="1">
      <c r="A362" s="758"/>
      <c r="B362" s="758"/>
      <c r="C362" s="758"/>
      <c r="D362" s="758"/>
      <c r="E362" s="758"/>
      <c r="F362" s="758"/>
      <c r="G362" s="758"/>
      <c r="H362" s="758"/>
      <c r="I362" s="758"/>
      <c r="J362" s="758"/>
      <c r="K362" s="758"/>
      <c r="L362" s="758"/>
    </row>
    <row r="363" spans="1:12" ht="15.75" customHeight="1">
      <c r="A363" s="758"/>
      <c r="B363" s="758"/>
      <c r="C363" s="758"/>
      <c r="D363" s="758"/>
      <c r="E363" s="758"/>
      <c r="F363" s="758"/>
      <c r="G363" s="758"/>
      <c r="H363" s="758"/>
      <c r="I363" s="758"/>
      <c r="J363" s="758"/>
      <c r="K363" s="758"/>
      <c r="L363" s="758"/>
    </row>
    <row r="364" spans="1:12" ht="15.75" customHeight="1">
      <c r="A364" s="758"/>
      <c r="B364" s="758"/>
      <c r="C364" s="758"/>
      <c r="D364" s="758"/>
      <c r="E364" s="758"/>
      <c r="F364" s="758"/>
      <c r="G364" s="758"/>
      <c r="H364" s="758"/>
      <c r="I364" s="758"/>
      <c r="J364" s="758"/>
      <c r="K364" s="758"/>
      <c r="L364" s="758"/>
    </row>
    <row r="365" spans="1:12" ht="15.75" customHeight="1">
      <c r="A365" s="758"/>
      <c r="B365" s="758"/>
      <c r="C365" s="758"/>
      <c r="D365" s="758"/>
      <c r="E365" s="758"/>
      <c r="F365" s="758"/>
      <c r="G365" s="758"/>
      <c r="H365" s="758"/>
      <c r="I365" s="758"/>
      <c r="J365" s="758"/>
      <c r="K365" s="758"/>
      <c r="L365" s="758"/>
    </row>
    <row r="366" spans="1:12" ht="15.75" customHeight="1">
      <c r="A366" s="758"/>
      <c r="B366" s="758"/>
      <c r="C366" s="758"/>
      <c r="D366" s="758"/>
      <c r="E366" s="758"/>
      <c r="F366" s="758"/>
      <c r="G366" s="758"/>
      <c r="H366" s="758"/>
      <c r="I366" s="758"/>
      <c r="J366" s="758"/>
      <c r="K366" s="758"/>
      <c r="L366" s="758"/>
    </row>
    <row r="367" spans="1:12" ht="15.75" customHeight="1">
      <c r="A367" s="758"/>
      <c r="B367" s="758"/>
      <c r="C367" s="758"/>
      <c r="D367" s="758"/>
      <c r="E367" s="758"/>
      <c r="F367" s="758"/>
      <c r="G367" s="758"/>
      <c r="H367" s="758"/>
      <c r="I367" s="758"/>
      <c r="J367" s="758"/>
      <c r="K367" s="758"/>
      <c r="L367" s="758"/>
    </row>
    <row r="368" spans="1:12" ht="15.75" customHeight="1">
      <c r="A368" s="758"/>
      <c r="B368" s="758"/>
      <c r="C368" s="758"/>
      <c r="D368" s="758"/>
      <c r="E368" s="758"/>
      <c r="F368" s="758"/>
      <c r="G368" s="758"/>
      <c r="H368" s="758"/>
      <c r="I368" s="758"/>
      <c r="J368" s="758"/>
      <c r="K368" s="758"/>
      <c r="L368" s="758"/>
    </row>
    <row r="369" spans="1:12" ht="15.75" customHeight="1">
      <c r="A369" s="758"/>
      <c r="B369" s="758"/>
      <c r="C369" s="758"/>
      <c r="D369" s="758"/>
      <c r="E369" s="758"/>
      <c r="F369" s="758"/>
      <c r="G369" s="758"/>
      <c r="H369" s="758"/>
      <c r="I369" s="758"/>
      <c r="J369" s="758"/>
      <c r="K369" s="758"/>
      <c r="L369" s="758"/>
    </row>
    <row r="370" spans="1:12" ht="15.75" customHeight="1">
      <c r="A370" s="758"/>
      <c r="B370" s="758"/>
      <c r="C370" s="758"/>
      <c r="D370" s="758"/>
      <c r="E370" s="758"/>
      <c r="F370" s="758"/>
      <c r="G370" s="758"/>
      <c r="H370" s="758"/>
      <c r="I370" s="758"/>
      <c r="J370" s="758"/>
      <c r="K370" s="758"/>
      <c r="L370" s="758"/>
    </row>
    <row r="371" spans="1:12" ht="15.75" customHeight="1">
      <c r="A371" s="758"/>
      <c r="B371" s="758"/>
      <c r="C371" s="758"/>
      <c r="D371" s="758"/>
      <c r="E371" s="758"/>
      <c r="F371" s="758"/>
      <c r="G371" s="758"/>
      <c r="H371" s="758"/>
      <c r="I371" s="758"/>
      <c r="J371" s="758"/>
      <c r="K371" s="758"/>
      <c r="L371" s="758"/>
    </row>
    <row r="372" spans="1:12" ht="15.75" customHeight="1">
      <c r="A372" s="758"/>
      <c r="B372" s="758"/>
      <c r="C372" s="758"/>
      <c r="D372" s="758"/>
      <c r="E372" s="758"/>
      <c r="F372" s="758"/>
      <c r="G372" s="758"/>
      <c r="H372" s="758"/>
      <c r="I372" s="758"/>
      <c r="J372" s="758"/>
      <c r="K372" s="758"/>
      <c r="L372" s="758"/>
    </row>
    <row r="373" spans="1:12" ht="15.75" customHeight="1">
      <c r="A373" s="758"/>
      <c r="B373" s="758"/>
      <c r="C373" s="758"/>
      <c r="D373" s="758"/>
      <c r="E373" s="758"/>
      <c r="F373" s="758"/>
      <c r="G373" s="758"/>
      <c r="H373" s="758"/>
      <c r="I373" s="758"/>
      <c r="J373" s="758"/>
      <c r="K373" s="758"/>
      <c r="L373" s="758"/>
    </row>
    <row r="374" spans="1:12" ht="15.75" customHeight="1">
      <c r="A374" s="758"/>
      <c r="B374" s="758"/>
      <c r="C374" s="758"/>
      <c r="D374" s="758"/>
      <c r="E374" s="758"/>
      <c r="F374" s="758"/>
      <c r="G374" s="758"/>
      <c r="H374" s="758"/>
      <c r="I374" s="758"/>
      <c r="J374" s="758"/>
      <c r="K374" s="758"/>
      <c r="L374" s="758"/>
    </row>
    <row r="375" spans="1:12" ht="15.75" customHeight="1">
      <c r="A375" s="758"/>
      <c r="B375" s="758"/>
      <c r="C375" s="758"/>
      <c r="D375" s="758"/>
      <c r="E375" s="758"/>
      <c r="F375" s="758"/>
      <c r="G375" s="758"/>
      <c r="H375" s="758"/>
      <c r="I375" s="758"/>
      <c r="J375" s="758"/>
      <c r="K375" s="758"/>
      <c r="L375" s="758"/>
    </row>
    <row r="376" spans="1:12" ht="15.75" customHeight="1">
      <c r="A376" s="758"/>
      <c r="B376" s="758"/>
      <c r="C376" s="758"/>
      <c r="D376" s="758"/>
      <c r="E376" s="758"/>
      <c r="F376" s="758"/>
      <c r="G376" s="758"/>
      <c r="H376" s="758"/>
      <c r="I376" s="758"/>
      <c r="J376" s="758"/>
      <c r="K376" s="758"/>
      <c r="L376" s="758"/>
    </row>
    <row r="377" spans="1:12" ht="15.75" customHeight="1">
      <c r="A377" s="758"/>
      <c r="B377" s="758"/>
      <c r="C377" s="758"/>
      <c r="D377" s="758"/>
      <c r="E377" s="758"/>
      <c r="F377" s="758"/>
      <c r="G377" s="758"/>
      <c r="H377" s="758"/>
      <c r="I377" s="758"/>
      <c r="J377" s="758"/>
      <c r="K377" s="758"/>
      <c r="L377" s="758"/>
    </row>
    <row r="378" spans="1:12" ht="15.75" customHeight="1">
      <c r="A378" s="758"/>
      <c r="B378" s="758"/>
      <c r="C378" s="758"/>
      <c r="D378" s="758"/>
      <c r="E378" s="758"/>
      <c r="F378" s="758"/>
      <c r="G378" s="758"/>
      <c r="H378" s="758"/>
      <c r="I378" s="758"/>
      <c r="J378" s="758"/>
      <c r="K378" s="758"/>
      <c r="L378" s="758"/>
    </row>
    <row r="379" spans="1:12" ht="15.75" customHeight="1">
      <c r="A379" s="758"/>
      <c r="B379" s="758"/>
      <c r="C379" s="758"/>
      <c r="D379" s="758"/>
      <c r="E379" s="758"/>
      <c r="F379" s="758"/>
      <c r="G379" s="758"/>
      <c r="H379" s="758"/>
      <c r="I379" s="758"/>
      <c r="J379" s="758"/>
      <c r="K379" s="758"/>
      <c r="L379" s="758"/>
    </row>
    <row r="380" spans="1:12" ht="15.75" customHeight="1">
      <c r="A380" s="758"/>
      <c r="B380" s="758"/>
      <c r="C380" s="758"/>
      <c r="D380" s="758"/>
      <c r="E380" s="758"/>
      <c r="F380" s="758"/>
      <c r="G380" s="758"/>
      <c r="H380" s="758"/>
      <c r="I380" s="758"/>
      <c r="J380" s="758"/>
      <c r="K380" s="758"/>
      <c r="L380" s="758"/>
    </row>
    <row r="381" spans="1:12" ht="15.75" customHeight="1">
      <c r="A381" s="758"/>
      <c r="B381" s="758"/>
      <c r="C381" s="758"/>
      <c r="D381" s="758"/>
      <c r="E381" s="758"/>
      <c r="F381" s="758"/>
      <c r="G381" s="758"/>
      <c r="H381" s="758"/>
      <c r="I381" s="758"/>
      <c r="J381" s="758"/>
      <c r="K381" s="758"/>
      <c r="L381" s="758"/>
    </row>
    <row r="382" spans="1:12" ht="15.75" customHeight="1">
      <c r="A382" s="758"/>
      <c r="B382" s="758"/>
      <c r="C382" s="758"/>
      <c r="D382" s="758"/>
      <c r="E382" s="758"/>
      <c r="F382" s="758"/>
      <c r="G382" s="758"/>
      <c r="H382" s="758"/>
      <c r="I382" s="758"/>
      <c r="J382" s="758"/>
      <c r="K382" s="758"/>
      <c r="L382" s="758"/>
    </row>
    <row r="383" spans="1:12" ht="15.75" customHeight="1">
      <c r="A383" s="758"/>
      <c r="B383" s="758"/>
      <c r="C383" s="758"/>
      <c r="D383" s="758"/>
      <c r="E383" s="758"/>
      <c r="F383" s="758"/>
      <c r="G383" s="758"/>
      <c r="H383" s="758"/>
      <c r="I383" s="758"/>
      <c r="J383" s="758"/>
      <c r="K383" s="758"/>
      <c r="L383" s="758"/>
    </row>
    <row r="384" spans="1:12" ht="15.75" customHeight="1">
      <c r="A384" s="758"/>
      <c r="B384" s="758"/>
      <c r="C384" s="758"/>
      <c r="D384" s="758"/>
      <c r="E384" s="758"/>
      <c r="F384" s="758"/>
      <c r="G384" s="758"/>
      <c r="H384" s="758"/>
      <c r="I384" s="758"/>
      <c r="J384" s="758"/>
      <c r="K384" s="758"/>
      <c r="L384" s="758"/>
    </row>
    <row r="385" spans="1:12" ht="15.75" customHeight="1">
      <c r="A385" s="758"/>
      <c r="B385" s="758"/>
      <c r="C385" s="758"/>
      <c r="D385" s="758"/>
      <c r="E385" s="758"/>
      <c r="F385" s="758"/>
      <c r="G385" s="758"/>
      <c r="H385" s="758"/>
      <c r="I385" s="758"/>
      <c r="J385" s="758"/>
      <c r="K385" s="758"/>
      <c r="L385" s="758"/>
    </row>
    <row r="386" spans="1:12" ht="15.75" customHeight="1">
      <c r="A386" s="758"/>
      <c r="B386" s="758"/>
      <c r="C386" s="758"/>
      <c r="D386" s="758"/>
      <c r="E386" s="758"/>
      <c r="F386" s="758"/>
      <c r="G386" s="758"/>
      <c r="H386" s="758"/>
      <c r="I386" s="758"/>
      <c r="J386" s="758"/>
      <c r="K386" s="758"/>
      <c r="L386" s="758"/>
    </row>
    <row r="387" spans="1:12" ht="15.75" customHeight="1">
      <c r="A387" s="758"/>
      <c r="B387" s="758"/>
      <c r="C387" s="758"/>
      <c r="D387" s="758"/>
      <c r="E387" s="758"/>
      <c r="F387" s="758"/>
      <c r="G387" s="758"/>
      <c r="H387" s="758"/>
      <c r="I387" s="758"/>
      <c r="J387" s="758"/>
      <c r="K387" s="758"/>
      <c r="L387" s="758"/>
    </row>
    <row r="388" spans="1:12" ht="15.75" customHeight="1">
      <c r="A388" s="758"/>
      <c r="B388" s="758"/>
      <c r="C388" s="758"/>
      <c r="D388" s="758"/>
      <c r="E388" s="758"/>
      <c r="F388" s="758"/>
      <c r="G388" s="758"/>
      <c r="H388" s="758"/>
      <c r="I388" s="758"/>
      <c r="J388" s="758"/>
      <c r="K388" s="758"/>
      <c r="L388" s="758"/>
    </row>
    <row r="389" spans="1:12" ht="15.75" customHeight="1">
      <c r="A389" s="758"/>
      <c r="B389" s="758"/>
      <c r="C389" s="758"/>
      <c r="D389" s="758"/>
      <c r="E389" s="758"/>
      <c r="F389" s="758"/>
      <c r="G389" s="758"/>
      <c r="H389" s="758"/>
      <c r="I389" s="758"/>
      <c r="J389" s="758"/>
      <c r="K389" s="758"/>
      <c r="L389" s="758"/>
    </row>
    <row r="390" spans="1:12" ht="15.75" customHeight="1">
      <c r="A390" s="758"/>
      <c r="B390" s="758"/>
      <c r="C390" s="758"/>
      <c r="D390" s="758"/>
      <c r="E390" s="758"/>
      <c r="F390" s="758"/>
      <c r="G390" s="758"/>
      <c r="H390" s="758"/>
      <c r="I390" s="758"/>
      <c r="J390" s="758"/>
      <c r="K390" s="758"/>
      <c r="L390" s="758"/>
    </row>
    <row r="391" spans="1:12" ht="15.75" customHeight="1">
      <c r="A391" s="758"/>
      <c r="B391" s="758"/>
      <c r="C391" s="758"/>
      <c r="D391" s="758"/>
      <c r="E391" s="758"/>
      <c r="F391" s="758"/>
      <c r="G391" s="758"/>
      <c r="H391" s="758"/>
      <c r="I391" s="758"/>
      <c r="J391" s="758"/>
      <c r="K391" s="758"/>
      <c r="L391" s="758"/>
    </row>
    <row r="392" spans="1:12" ht="15.75" customHeight="1">
      <c r="A392" s="758"/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</row>
    <row r="393" spans="1:12" ht="15.75" customHeight="1">
      <c r="A393" s="758"/>
      <c r="B393" s="758"/>
      <c r="C393" s="758"/>
      <c r="D393" s="758"/>
      <c r="E393" s="758"/>
      <c r="F393" s="758"/>
      <c r="G393" s="758"/>
      <c r="H393" s="758"/>
      <c r="I393" s="758"/>
      <c r="J393" s="758"/>
      <c r="K393" s="758"/>
      <c r="L393" s="758"/>
    </row>
    <row r="394" spans="1:12" ht="15.75" customHeight="1">
      <c r="A394" s="758"/>
      <c r="B394" s="758"/>
      <c r="C394" s="758"/>
      <c r="D394" s="758"/>
      <c r="E394" s="758"/>
      <c r="F394" s="758"/>
      <c r="G394" s="758"/>
      <c r="H394" s="758"/>
      <c r="I394" s="758"/>
      <c r="J394" s="758"/>
      <c r="K394" s="758"/>
      <c r="L394" s="758"/>
    </row>
    <row r="395" spans="1:12" ht="15.75" customHeight="1">
      <c r="A395" s="758"/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</row>
    <row r="396" spans="1:12" ht="15.75" customHeight="1">
      <c r="A396" s="758"/>
      <c r="B396" s="758"/>
      <c r="C396" s="758"/>
      <c r="D396" s="758"/>
      <c r="E396" s="758"/>
      <c r="F396" s="758"/>
      <c r="G396" s="758"/>
      <c r="H396" s="758"/>
      <c r="I396" s="758"/>
      <c r="J396" s="758"/>
      <c r="K396" s="758"/>
      <c r="L396" s="758"/>
    </row>
    <row r="397" spans="1:12" ht="15.75" customHeight="1">
      <c r="A397" s="758"/>
      <c r="B397" s="758"/>
      <c r="C397" s="758"/>
      <c r="D397" s="758"/>
      <c r="E397" s="758"/>
      <c r="F397" s="758"/>
      <c r="G397" s="758"/>
      <c r="H397" s="758"/>
      <c r="I397" s="758"/>
      <c r="J397" s="758"/>
      <c r="K397" s="758"/>
      <c r="L397" s="758"/>
    </row>
    <row r="398" spans="1:12" ht="15.75" customHeight="1">
      <c r="A398" s="758"/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</row>
    <row r="399" spans="1:12" ht="15.75" customHeight="1">
      <c r="A399" s="758"/>
      <c r="B399" s="758"/>
      <c r="C399" s="758"/>
      <c r="D399" s="758"/>
      <c r="E399" s="758"/>
      <c r="F399" s="758"/>
      <c r="G399" s="758"/>
      <c r="H399" s="758"/>
      <c r="I399" s="758"/>
      <c r="J399" s="758"/>
      <c r="K399" s="758"/>
      <c r="L399" s="758"/>
    </row>
    <row r="400" spans="1:12" ht="15.75" customHeight="1">
      <c r="A400" s="758"/>
      <c r="B400" s="758"/>
      <c r="C400" s="758"/>
      <c r="D400" s="758"/>
      <c r="E400" s="758"/>
      <c r="F400" s="758"/>
      <c r="G400" s="758"/>
      <c r="H400" s="758"/>
      <c r="I400" s="758"/>
      <c r="J400" s="758"/>
      <c r="K400" s="758"/>
      <c r="L400" s="758"/>
    </row>
    <row r="401" spans="1:12" ht="15.75" customHeight="1">
      <c r="A401" s="758"/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</row>
    <row r="402" spans="1:12" ht="15.75" customHeight="1">
      <c r="A402" s="758"/>
      <c r="B402" s="758"/>
      <c r="C402" s="758"/>
      <c r="D402" s="758"/>
      <c r="E402" s="758"/>
      <c r="F402" s="758"/>
      <c r="G402" s="758"/>
      <c r="H402" s="758"/>
      <c r="I402" s="758"/>
      <c r="J402" s="758"/>
      <c r="K402" s="758"/>
      <c r="L402" s="758"/>
    </row>
    <row r="403" spans="1:12" ht="15.75" customHeight="1">
      <c r="A403" s="758"/>
      <c r="B403" s="758"/>
      <c r="C403" s="758"/>
      <c r="D403" s="758"/>
      <c r="E403" s="758"/>
      <c r="F403" s="758"/>
      <c r="G403" s="758"/>
      <c r="H403" s="758"/>
      <c r="I403" s="758"/>
      <c r="J403" s="758"/>
      <c r="K403" s="758"/>
      <c r="L403" s="758"/>
    </row>
    <row r="404" spans="1:12" ht="15.75" customHeight="1">
      <c r="A404" s="758"/>
      <c r="B404" s="758"/>
      <c r="C404" s="758"/>
      <c r="D404" s="758"/>
      <c r="E404" s="758"/>
      <c r="F404" s="758"/>
      <c r="G404" s="758"/>
      <c r="H404" s="758"/>
      <c r="I404" s="758"/>
      <c r="J404" s="758"/>
      <c r="K404" s="758"/>
      <c r="L404" s="758"/>
    </row>
    <row r="405" spans="1:12" ht="15.75" customHeight="1">
      <c r="A405" s="758"/>
      <c r="B405" s="758"/>
      <c r="C405" s="758"/>
      <c r="D405" s="758"/>
      <c r="E405" s="758"/>
      <c r="F405" s="758"/>
      <c r="G405" s="758"/>
      <c r="H405" s="758"/>
      <c r="I405" s="758"/>
      <c r="J405" s="758"/>
      <c r="K405" s="758"/>
      <c r="L405" s="758"/>
    </row>
    <row r="406" spans="1:12" ht="15.75" customHeight="1">
      <c r="A406" s="758"/>
      <c r="B406" s="758"/>
      <c r="C406" s="758"/>
      <c r="D406" s="758"/>
      <c r="E406" s="758"/>
      <c r="F406" s="758"/>
      <c r="G406" s="758"/>
      <c r="H406" s="758"/>
      <c r="I406" s="758"/>
      <c r="J406" s="758"/>
      <c r="K406" s="758"/>
      <c r="L406" s="758"/>
    </row>
    <row r="407" spans="1:12" ht="15.75" customHeight="1">
      <c r="A407" s="758"/>
      <c r="B407" s="758"/>
      <c r="C407" s="758"/>
      <c r="D407" s="758"/>
      <c r="E407" s="758"/>
      <c r="F407" s="758"/>
      <c r="G407" s="758"/>
      <c r="H407" s="758"/>
      <c r="I407" s="758"/>
      <c r="J407" s="758"/>
      <c r="K407" s="758"/>
      <c r="L407" s="758"/>
    </row>
    <row r="408" spans="1:12" ht="15.75" customHeight="1">
      <c r="A408" s="758"/>
      <c r="B408" s="758"/>
      <c r="C408" s="758"/>
      <c r="D408" s="758"/>
      <c r="E408" s="758"/>
      <c r="F408" s="758"/>
      <c r="G408" s="758"/>
      <c r="H408" s="758"/>
      <c r="I408" s="758"/>
      <c r="J408" s="758"/>
      <c r="K408" s="758"/>
      <c r="L408" s="758"/>
    </row>
    <row r="409" spans="1:12" ht="15.75" customHeight="1">
      <c r="A409" s="758"/>
      <c r="B409" s="758"/>
      <c r="C409" s="758"/>
      <c r="D409" s="758"/>
      <c r="E409" s="758"/>
      <c r="F409" s="758"/>
      <c r="G409" s="758"/>
      <c r="H409" s="758"/>
      <c r="I409" s="758"/>
      <c r="J409" s="758"/>
      <c r="K409" s="758"/>
      <c r="L409" s="758"/>
    </row>
    <row r="410" spans="1:12" ht="15.75" customHeight="1">
      <c r="A410" s="758"/>
      <c r="B410" s="758"/>
      <c r="C410" s="758"/>
      <c r="D410" s="758"/>
      <c r="E410" s="758"/>
      <c r="F410" s="758"/>
      <c r="G410" s="758"/>
      <c r="H410" s="758"/>
      <c r="I410" s="758"/>
      <c r="J410" s="758"/>
      <c r="K410" s="758"/>
      <c r="L410" s="758"/>
    </row>
    <row r="411" spans="1:12" ht="15.75" customHeight="1">
      <c r="A411" s="758"/>
      <c r="B411" s="758"/>
      <c r="C411" s="758"/>
      <c r="D411" s="758"/>
      <c r="E411" s="758"/>
      <c r="F411" s="758"/>
      <c r="G411" s="758"/>
      <c r="H411" s="758"/>
      <c r="I411" s="758"/>
      <c r="J411" s="758"/>
      <c r="K411" s="758"/>
      <c r="L411" s="758"/>
    </row>
    <row r="412" spans="1:12" ht="15.75" customHeight="1">
      <c r="A412" s="758"/>
      <c r="B412" s="758"/>
      <c r="C412" s="758"/>
      <c r="D412" s="758"/>
      <c r="E412" s="758"/>
      <c r="F412" s="758"/>
      <c r="G412" s="758"/>
      <c r="H412" s="758"/>
      <c r="I412" s="758"/>
      <c r="J412" s="758"/>
      <c r="K412" s="758"/>
      <c r="L412" s="758"/>
    </row>
    <row r="413" spans="1:12" ht="15.75" customHeight="1">
      <c r="A413" s="758"/>
      <c r="B413" s="758"/>
      <c r="C413" s="758"/>
      <c r="D413" s="758"/>
      <c r="E413" s="758"/>
      <c r="F413" s="758"/>
      <c r="G413" s="758"/>
      <c r="H413" s="758"/>
      <c r="I413" s="758"/>
      <c r="J413" s="758"/>
      <c r="K413" s="758"/>
      <c r="L413" s="758"/>
    </row>
    <row r="414" spans="1:12" ht="15.75" customHeight="1">
      <c r="A414" s="758"/>
      <c r="B414" s="758"/>
      <c r="C414" s="758"/>
      <c r="D414" s="758"/>
      <c r="E414" s="758"/>
      <c r="F414" s="758"/>
      <c r="G414" s="758"/>
      <c r="H414" s="758"/>
      <c r="I414" s="758"/>
      <c r="J414" s="758"/>
      <c r="K414" s="758"/>
      <c r="L414" s="758"/>
    </row>
    <row r="415" spans="1:12" ht="15.75" customHeight="1">
      <c r="A415" s="758"/>
      <c r="B415" s="758"/>
      <c r="C415" s="758"/>
      <c r="D415" s="758"/>
      <c r="E415" s="758"/>
      <c r="F415" s="758"/>
      <c r="G415" s="758"/>
      <c r="H415" s="758"/>
      <c r="I415" s="758"/>
      <c r="J415" s="758"/>
      <c r="K415" s="758"/>
      <c r="L415" s="758"/>
    </row>
    <row r="416" spans="1:12" ht="15.75" customHeight="1">
      <c r="A416" s="758"/>
      <c r="B416" s="758"/>
      <c r="C416" s="758"/>
      <c r="D416" s="758"/>
      <c r="E416" s="758"/>
      <c r="F416" s="758"/>
      <c r="G416" s="758"/>
      <c r="H416" s="758"/>
      <c r="I416" s="758"/>
      <c r="J416" s="758"/>
      <c r="K416" s="758"/>
      <c r="L416" s="758"/>
    </row>
    <row r="417" spans="1:12" ht="15.75" customHeight="1">
      <c r="A417" s="758"/>
      <c r="B417" s="758"/>
      <c r="C417" s="758"/>
      <c r="D417" s="758"/>
      <c r="E417" s="758"/>
      <c r="F417" s="758"/>
      <c r="G417" s="758"/>
      <c r="H417" s="758"/>
      <c r="I417" s="758"/>
      <c r="J417" s="758"/>
      <c r="K417" s="758"/>
      <c r="L417" s="758"/>
    </row>
    <row r="418" spans="1:12" ht="15.75" customHeight="1">
      <c r="A418" s="758"/>
      <c r="B418" s="758"/>
      <c r="C418" s="758"/>
      <c r="D418" s="758"/>
      <c r="E418" s="758"/>
      <c r="F418" s="758"/>
      <c r="G418" s="758"/>
      <c r="H418" s="758"/>
      <c r="I418" s="758"/>
      <c r="J418" s="758"/>
      <c r="K418" s="758"/>
      <c r="L418" s="758"/>
    </row>
    <row r="419" spans="1:12" ht="15.75" customHeight="1">
      <c r="A419" s="758"/>
      <c r="B419" s="758"/>
      <c r="C419" s="758"/>
      <c r="D419" s="758"/>
      <c r="E419" s="758"/>
      <c r="F419" s="758"/>
      <c r="G419" s="758"/>
      <c r="H419" s="758"/>
      <c r="I419" s="758"/>
      <c r="J419" s="758"/>
      <c r="K419" s="758"/>
      <c r="L419" s="758"/>
    </row>
    <row r="420" spans="1:12" ht="15.75" customHeight="1">
      <c r="A420" s="758"/>
      <c r="B420" s="758"/>
      <c r="C420" s="758"/>
      <c r="D420" s="758"/>
      <c r="E420" s="758"/>
      <c r="F420" s="758"/>
      <c r="G420" s="758"/>
      <c r="H420" s="758"/>
      <c r="I420" s="758"/>
      <c r="J420" s="758"/>
      <c r="K420" s="758"/>
      <c r="L420" s="758"/>
    </row>
    <row r="421" spans="1:12" ht="15.75" customHeight="1">
      <c r="A421" s="758"/>
      <c r="B421" s="758"/>
      <c r="C421" s="758"/>
      <c r="D421" s="758"/>
      <c r="E421" s="758"/>
      <c r="F421" s="758"/>
      <c r="G421" s="758"/>
      <c r="H421" s="758"/>
      <c r="I421" s="758"/>
      <c r="J421" s="758"/>
      <c r="K421" s="758"/>
      <c r="L421" s="758"/>
    </row>
    <row r="422" spans="1:12" ht="15.75" customHeight="1">
      <c r="A422" s="758"/>
      <c r="B422" s="758"/>
      <c r="C422" s="758"/>
      <c r="D422" s="758"/>
      <c r="E422" s="758"/>
      <c r="F422" s="758"/>
      <c r="G422" s="758"/>
      <c r="H422" s="758"/>
      <c r="I422" s="758"/>
      <c r="J422" s="758"/>
      <c r="K422" s="758"/>
      <c r="L422" s="758"/>
    </row>
    <row r="423" spans="1:12" ht="15.75" customHeight="1">
      <c r="A423" s="758"/>
      <c r="B423" s="758"/>
      <c r="C423" s="758"/>
      <c r="D423" s="758"/>
      <c r="E423" s="758"/>
      <c r="F423" s="758"/>
      <c r="G423" s="758"/>
      <c r="H423" s="758"/>
      <c r="I423" s="758"/>
      <c r="J423" s="758"/>
      <c r="K423" s="758"/>
      <c r="L423" s="758"/>
    </row>
    <row r="424" spans="1:12" ht="15.75" customHeight="1">
      <c r="A424" s="758"/>
      <c r="B424" s="758"/>
      <c r="C424" s="758"/>
      <c r="D424" s="758"/>
      <c r="E424" s="758"/>
      <c r="F424" s="758"/>
      <c r="G424" s="758"/>
      <c r="H424" s="758"/>
      <c r="I424" s="758"/>
      <c r="J424" s="758"/>
      <c r="K424" s="758"/>
      <c r="L424" s="758"/>
    </row>
    <row r="425" spans="1:12" ht="15.75" customHeight="1">
      <c r="A425" s="758"/>
      <c r="B425" s="758"/>
      <c r="C425" s="758"/>
      <c r="D425" s="758"/>
      <c r="E425" s="758"/>
      <c r="F425" s="758"/>
      <c r="G425" s="758"/>
      <c r="H425" s="758"/>
      <c r="I425" s="758"/>
      <c r="J425" s="758"/>
      <c r="K425" s="758"/>
      <c r="L425" s="758"/>
    </row>
    <row r="426" spans="1:12" ht="15.75" customHeight="1">
      <c r="A426" s="758"/>
      <c r="B426" s="758"/>
      <c r="C426" s="758"/>
      <c r="D426" s="758"/>
      <c r="E426" s="758"/>
      <c r="F426" s="758"/>
      <c r="G426" s="758"/>
      <c r="H426" s="758"/>
      <c r="I426" s="758"/>
      <c r="J426" s="758"/>
      <c r="K426" s="758"/>
      <c r="L426" s="758"/>
    </row>
    <row r="427" spans="1:12" ht="15.75" customHeight="1">
      <c r="A427" s="758"/>
      <c r="B427" s="758"/>
      <c r="C427" s="758"/>
      <c r="D427" s="758"/>
      <c r="E427" s="758"/>
      <c r="F427" s="758"/>
      <c r="G427" s="758"/>
      <c r="H427" s="758"/>
      <c r="I427" s="758"/>
      <c r="J427" s="758"/>
      <c r="K427" s="758"/>
      <c r="L427" s="758"/>
    </row>
    <row r="428" spans="1:12" ht="15.75" customHeight="1">
      <c r="A428" s="758"/>
      <c r="B428" s="758"/>
      <c r="C428" s="758"/>
      <c r="D428" s="758"/>
      <c r="E428" s="758"/>
      <c r="F428" s="758"/>
      <c r="G428" s="758"/>
      <c r="H428" s="758"/>
      <c r="I428" s="758"/>
      <c r="J428" s="758"/>
      <c r="K428" s="758"/>
      <c r="L428" s="758"/>
    </row>
    <row r="429" spans="1:12" ht="15.75" customHeight="1">
      <c r="A429" s="758"/>
      <c r="B429" s="758"/>
      <c r="C429" s="758"/>
      <c r="D429" s="758"/>
      <c r="E429" s="758"/>
      <c r="F429" s="758"/>
      <c r="G429" s="758"/>
      <c r="H429" s="758"/>
      <c r="I429" s="758"/>
      <c r="J429" s="758"/>
      <c r="K429" s="758"/>
      <c r="L429" s="758"/>
    </row>
    <row r="430" spans="1:12" ht="15.75" customHeight="1">
      <c r="A430" s="758"/>
      <c r="B430" s="758"/>
      <c r="C430" s="758"/>
      <c r="D430" s="758"/>
      <c r="E430" s="758"/>
      <c r="F430" s="758"/>
      <c r="G430" s="758"/>
      <c r="H430" s="758"/>
      <c r="I430" s="758"/>
      <c r="J430" s="758"/>
      <c r="K430" s="758"/>
      <c r="L430" s="758"/>
    </row>
    <row r="431" spans="1:12" ht="15.75" customHeight="1">
      <c r="A431" s="758"/>
      <c r="B431" s="758"/>
      <c r="C431" s="758"/>
      <c r="D431" s="758"/>
      <c r="E431" s="758"/>
      <c r="F431" s="758"/>
      <c r="G431" s="758"/>
      <c r="H431" s="758"/>
      <c r="I431" s="758"/>
      <c r="J431" s="758"/>
      <c r="K431" s="758"/>
      <c r="L431" s="758"/>
    </row>
    <row r="432" spans="1:12" ht="15.75" customHeight="1">
      <c r="A432" s="758"/>
      <c r="B432" s="758"/>
      <c r="C432" s="758"/>
      <c r="D432" s="758"/>
      <c r="E432" s="758"/>
      <c r="F432" s="758"/>
      <c r="G432" s="758"/>
      <c r="H432" s="758"/>
      <c r="I432" s="758"/>
      <c r="J432" s="758"/>
      <c r="K432" s="758"/>
      <c r="L432" s="758"/>
    </row>
    <row r="433" spans="1:12" ht="15.75" customHeight="1">
      <c r="A433" s="758"/>
      <c r="B433" s="758"/>
      <c r="C433" s="758"/>
      <c r="D433" s="758"/>
      <c r="E433" s="758"/>
      <c r="F433" s="758"/>
      <c r="G433" s="758"/>
      <c r="H433" s="758"/>
      <c r="I433" s="758"/>
      <c r="J433" s="758"/>
      <c r="K433" s="758"/>
      <c r="L433" s="758"/>
    </row>
    <row r="434" spans="1:12" ht="15.75" customHeight="1">
      <c r="A434" s="758"/>
      <c r="B434" s="758"/>
      <c r="C434" s="758"/>
      <c r="D434" s="758"/>
      <c r="E434" s="758"/>
      <c r="F434" s="758"/>
      <c r="G434" s="758"/>
      <c r="H434" s="758"/>
      <c r="I434" s="758"/>
      <c r="J434" s="758"/>
      <c r="K434" s="758"/>
      <c r="L434" s="758"/>
    </row>
    <row r="435" spans="1:12" ht="15.75" customHeight="1">
      <c r="A435" s="758"/>
      <c r="B435" s="758"/>
      <c r="C435" s="758"/>
      <c r="D435" s="758"/>
      <c r="E435" s="758"/>
      <c r="F435" s="758"/>
      <c r="G435" s="758"/>
      <c r="H435" s="758"/>
      <c r="I435" s="758"/>
      <c r="J435" s="758"/>
      <c r="K435" s="758"/>
      <c r="L435" s="758"/>
    </row>
    <row r="436" spans="1:12" ht="15.75" customHeight="1">
      <c r="A436" s="758"/>
      <c r="B436" s="758"/>
      <c r="C436" s="758"/>
      <c r="D436" s="758"/>
      <c r="E436" s="758"/>
      <c r="F436" s="758"/>
      <c r="G436" s="758"/>
      <c r="H436" s="758"/>
      <c r="I436" s="758"/>
      <c r="J436" s="758"/>
      <c r="K436" s="758"/>
      <c r="L436" s="758"/>
    </row>
    <row r="437" spans="1:12" ht="15.75" customHeight="1">
      <c r="A437" s="758"/>
      <c r="B437" s="758"/>
      <c r="C437" s="758"/>
      <c r="D437" s="758"/>
      <c r="E437" s="758"/>
      <c r="F437" s="758"/>
      <c r="G437" s="758"/>
      <c r="H437" s="758"/>
      <c r="I437" s="758"/>
      <c r="J437" s="758"/>
      <c r="K437" s="758"/>
      <c r="L437" s="758"/>
    </row>
    <row r="438" spans="1:12" ht="15.75" customHeight="1">
      <c r="A438" s="758"/>
      <c r="B438" s="758"/>
      <c r="C438" s="758"/>
      <c r="D438" s="758"/>
      <c r="E438" s="758"/>
      <c r="F438" s="758"/>
      <c r="G438" s="758"/>
      <c r="H438" s="758"/>
      <c r="I438" s="758"/>
      <c r="J438" s="758"/>
      <c r="K438" s="758"/>
      <c r="L438" s="758"/>
    </row>
    <row r="439" spans="1:12" ht="15.75" customHeight="1">
      <c r="A439" s="758"/>
      <c r="B439" s="758"/>
      <c r="C439" s="758"/>
      <c r="D439" s="758"/>
      <c r="E439" s="758"/>
      <c r="F439" s="758"/>
      <c r="G439" s="758"/>
      <c r="H439" s="758"/>
      <c r="I439" s="758"/>
      <c r="J439" s="758"/>
      <c r="K439" s="758"/>
      <c r="L439" s="758"/>
    </row>
    <row r="440" spans="1:12" ht="15.75" customHeight="1">
      <c r="A440" s="758"/>
      <c r="B440" s="758"/>
      <c r="C440" s="758"/>
      <c r="D440" s="758"/>
      <c r="E440" s="758"/>
      <c r="F440" s="758"/>
      <c r="G440" s="758"/>
      <c r="H440" s="758"/>
      <c r="I440" s="758"/>
      <c r="J440" s="758"/>
      <c r="K440" s="758"/>
      <c r="L440" s="758"/>
    </row>
    <row r="441" spans="1:12" ht="15.75" customHeight="1">
      <c r="A441" s="758"/>
      <c r="B441" s="758"/>
      <c r="C441" s="758"/>
      <c r="D441" s="758"/>
      <c r="E441" s="758"/>
      <c r="F441" s="758"/>
      <c r="G441" s="758"/>
      <c r="H441" s="758"/>
      <c r="I441" s="758"/>
      <c r="J441" s="758"/>
      <c r="K441" s="758"/>
      <c r="L441" s="758"/>
    </row>
    <row r="442" spans="1:12" ht="15.75" customHeight="1">
      <c r="A442" s="758"/>
      <c r="B442" s="758"/>
      <c r="C442" s="758"/>
      <c r="D442" s="758"/>
      <c r="E442" s="758"/>
      <c r="F442" s="758"/>
      <c r="G442" s="758"/>
      <c r="H442" s="758"/>
      <c r="I442" s="758"/>
      <c r="J442" s="758"/>
      <c r="K442" s="758"/>
      <c r="L442" s="758"/>
    </row>
    <row r="443" spans="1:12" ht="15.75" customHeight="1">
      <c r="A443" s="758"/>
      <c r="B443" s="758"/>
      <c r="C443" s="758"/>
      <c r="D443" s="758"/>
      <c r="E443" s="758"/>
      <c r="F443" s="758"/>
      <c r="G443" s="758"/>
      <c r="H443" s="758"/>
      <c r="I443" s="758"/>
      <c r="J443" s="758"/>
      <c r="K443" s="758"/>
      <c r="L443" s="758"/>
    </row>
    <row r="444" spans="1:12" ht="15.75" customHeight="1">
      <c r="A444" s="758"/>
      <c r="B444" s="758"/>
      <c r="C444" s="758"/>
      <c r="D444" s="758"/>
      <c r="E444" s="758"/>
      <c r="F444" s="758"/>
      <c r="G444" s="758"/>
      <c r="H444" s="758"/>
      <c r="I444" s="758"/>
      <c r="J444" s="758"/>
      <c r="K444" s="758"/>
      <c r="L444" s="758"/>
    </row>
    <row r="445" spans="1:12" ht="15.75" customHeight="1">
      <c r="A445" s="758"/>
      <c r="B445" s="758"/>
      <c r="C445" s="758"/>
      <c r="D445" s="758"/>
      <c r="E445" s="758"/>
      <c r="F445" s="758"/>
      <c r="G445" s="758"/>
      <c r="H445" s="758"/>
      <c r="I445" s="758"/>
      <c r="J445" s="758"/>
      <c r="K445" s="758"/>
      <c r="L445" s="758"/>
    </row>
    <row r="446" spans="1:12" ht="15.75" customHeight="1">
      <c r="A446" s="758"/>
      <c r="B446" s="758"/>
      <c r="C446" s="758"/>
      <c r="D446" s="758"/>
      <c r="E446" s="758"/>
      <c r="F446" s="758"/>
      <c r="G446" s="758"/>
      <c r="H446" s="758"/>
      <c r="I446" s="758"/>
      <c r="J446" s="758"/>
      <c r="K446" s="758"/>
      <c r="L446" s="758"/>
    </row>
    <row r="447" spans="1:12" ht="15.75" customHeight="1">
      <c r="A447" s="758"/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</row>
    <row r="448" spans="1:12" ht="15.75" customHeight="1">
      <c r="A448" s="758"/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</row>
    <row r="449" spans="1:12" ht="15.75" customHeight="1">
      <c r="A449" s="758"/>
      <c r="B449" s="758"/>
      <c r="C449" s="758"/>
      <c r="D449" s="758"/>
      <c r="E449" s="758"/>
      <c r="F449" s="758"/>
      <c r="G449" s="758"/>
      <c r="H449" s="758"/>
      <c r="I449" s="758"/>
      <c r="J449" s="758"/>
      <c r="K449" s="758"/>
      <c r="L449" s="758"/>
    </row>
    <row r="450" spans="1:12" ht="15.75" customHeight="1">
      <c r="A450" s="758"/>
      <c r="B450" s="758"/>
      <c r="C450" s="758"/>
      <c r="D450" s="758"/>
      <c r="E450" s="758"/>
      <c r="F450" s="758"/>
      <c r="G450" s="758"/>
      <c r="H450" s="758"/>
      <c r="I450" s="758"/>
      <c r="J450" s="758"/>
      <c r="K450" s="758"/>
      <c r="L450" s="758"/>
    </row>
    <row r="451" spans="1:12" ht="15.75" customHeight="1">
      <c r="A451" s="758"/>
      <c r="B451" s="758"/>
      <c r="C451" s="758"/>
      <c r="D451" s="758"/>
      <c r="E451" s="758"/>
      <c r="F451" s="758"/>
      <c r="G451" s="758"/>
      <c r="H451" s="758"/>
      <c r="I451" s="758"/>
      <c r="J451" s="758"/>
      <c r="K451" s="758"/>
      <c r="L451" s="758"/>
    </row>
    <row r="452" spans="1:12" ht="15.75" customHeight="1">
      <c r="A452" s="758"/>
      <c r="B452" s="758"/>
      <c r="C452" s="758"/>
      <c r="D452" s="758"/>
      <c r="E452" s="758"/>
      <c r="F452" s="758"/>
      <c r="G452" s="758"/>
      <c r="H452" s="758"/>
      <c r="I452" s="758"/>
      <c r="J452" s="758"/>
      <c r="K452" s="758"/>
      <c r="L452" s="758"/>
    </row>
    <row r="453" spans="1:12" ht="15.75" customHeight="1">
      <c r="A453" s="758"/>
      <c r="B453" s="758"/>
      <c r="C453" s="758"/>
      <c r="D453" s="758"/>
      <c r="E453" s="758"/>
      <c r="F453" s="758"/>
      <c r="G453" s="758"/>
      <c r="H453" s="758"/>
      <c r="I453" s="758"/>
      <c r="J453" s="758"/>
      <c r="K453" s="758"/>
      <c r="L453" s="758"/>
    </row>
    <row r="454" spans="1:12" ht="15.75" customHeight="1">
      <c r="A454" s="758"/>
      <c r="B454" s="758"/>
      <c r="C454" s="758"/>
      <c r="D454" s="758"/>
      <c r="E454" s="758"/>
      <c r="F454" s="758"/>
      <c r="G454" s="758"/>
      <c r="H454" s="758"/>
      <c r="I454" s="758"/>
      <c r="J454" s="758"/>
      <c r="K454" s="758"/>
      <c r="L454" s="758"/>
    </row>
    <row r="455" spans="1:12" ht="15.75" customHeight="1">
      <c r="A455" s="758"/>
      <c r="B455" s="758"/>
      <c r="C455" s="758"/>
      <c r="D455" s="758"/>
      <c r="E455" s="758"/>
      <c r="F455" s="758"/>
      <c r="G455" s="758"/>
      <c r="H455" s="758"/>
      <c r="I455" s="758"/>
      <c r="J455" s="758"/>
      <c r="K455" s="758"/>
      <c r="L455" s="758"/>
    </row>
    <row r="456" spans="1:12" ht="15.75" customHeight="1">
      <c r="A456" s="758"/>
      <c r="B456" s="758"/>
      <c r="C456" s="758"/>
      <c r="D456" s="758"/>
      <c r="E456" s="758"/>
      <c r="F456" s="758"/>
      <c r="G456" s="758"/>
      <c r="H456" s="758"/>
      <c r="I456" s="758"/>
      <c r="J456" s="758"/>
      <c r="K456" s="758"/>
      <c r="L456" s="758"/>
    </row>
    <row r="457" spans="1:12" ht="15.75" customHeight="1">
      <c r="A457" s="758"/>
      <c r="B457" s="758"/>
      <c r="C457" s="758"/>
      <c r="D457" s="758"/>
      <c r="E457" s="758"/>
      <c r="F457" s="758"/>
      <c r="G457" s="758"/>
      <c r="H457" s="758"/>
      <c r="I457" s="758"/>
      <c r="J457" s="758"/>
      <c r="K457" s="758"/>
      <c r="L457" s="758"/>
    </row>
    <row r="458" spans="1:12" ht="15.75" customHeight="1">
      <c r="A458" s="758"/>
      <c r="B458" s="758"/>
      <c r="C458" s="758"/>
      <c r="D458" s="758"/>
      <c r="E458" s="758"/>
      <c r="F458" s="758"/>
      <c r="G458" s="758"/>
      <c r="H458" s="758"/>
      <c r="I458" s="758"/>
      <c r="J458" s="758"/>
      <c r="K458" s="758"/>
      <c r="L458" s="758"/>
    </row>
    <row r="459" spans="1:12" ht="15.75" customHeight="1">
      <c r="A459" s="758"/>
      <c r="B459" s="758"/>
      <c r="C459" s="758"/>
      <c r="D459" s="758"/>
      <c r="E459" s="758"/>
      <c r="F459" s="758"/>
      <c r="G459" s="758"/>
      <c r="H459" s="758"/>
      <c r="I459" s="758"/>
      <c r="J459" s="758"/>
      <c r="K459" s="758"/>
      <c r="L459" s="758"/>
    </row>
    <row r="460" spans="1:12" ht="15.75" customHeight="1">
      <c r="A460" s="758"/>
      <c r="B460" s="758"/>
      <c r="C460" s="758"/>
      <c r="D460" s="758"/>
      <c r="E460" s="758"/>
      <c r="F460" s="758"/>
      <c r="G460" s="758"/>
      <c r="H460" s="758"/>
      <c r="I460" s="758"/>
      <c r="J460" s="758"/>
      <c r="K460" s="758"/>
      <c r="L460" s="758"/>
    </row>
    <row r="461" spans="1:12" ht="15.75" customHeight="1">
      <c r="A461" s="758"/>
      <c r="B461" s="758"/>
      <c r="C461" s="758"/>
      <c r="D461" s="758"/>
      <c r="E461" s="758"/>
      <c r="F461" s="758"/>
      <c r="G461" s="758"/>
      <c r="H461" s="758"/>
      <c r="I461" s="758"/>
      <c r="J461" s="758"/>
      <c r="K461" s="758"/>
      <c r="L461" s="758"/>
    </row>
    <row r="462" spans="1:12" ht="15.75" customHeight="1">
      <c r="A462" s="758"/>
      <c r="B462" s="758"/>
      <c r="C462" s="758"/>
      <c r="D462" s="758"/>
      <c r="E462" s="758"/>
      <c r="F462" s="758"/>
      <c r="G462" s="758"/>
      <c r="H462" s="758"/>
      <c r="I462" s="758"/>
      <c r="J462" s="758"/>
      <c r="K462" s="758"/>
      <c r="L462" s="758"/>
    </row>
    <row r="463" spans="1:12" ht="15.75" customHeight="1">
      <c r="A463" s="758"/>
      <c r="B463" s="758"/>
      <c r="C463" s="758"/>
      <c r="D463" s="758"/>
      <c r="E463" s="758"/>
      <c r="F463" s="758"/>
      <c r="G463" s="758"/>
      <c r="H463" s="758"/>
      <c r="I463" s="758"/>
      <c r="J463" s="758"/>
      <c r="K463" s="758"/>
      <c r="L463" s="758"/>
    </row>
    <row r="464" spans="1:12" ht="15.75" customHeight="1">
      <c r="A464" s="758"/>
      <c r="B464" s="758"/>
      <c r="C464" s="758"/>
      <c r="D464" s="758"/>
      <c r="E464" s="758"/>
      <c r="F464" s="758"/>
      <c r="G464" s="758"/>
      <c r="H464" s="758"/>
      <c r="I464" s="758"/>
      <c r="J464" s="758"/>
      <c r="K464" s="758"/>
      <c r="L464" s="758"/>
    </row>
    <row r="465" spans="1:12" ht="15.75" customHeight="1">
      <c r="A465" s="758"/>
      <c r="B465" s="758"/>
      <c r="C465" s="758"/>
      <c r="D465" s="758"/>
      <c r="E465" s="758"/>
      <c r="F465" s="758"/>
      <c r="G465" s="758"/>
      <c r="H465" s="758"/>
      <c r="I465" s="758"/>
      <c r="J465" s="758"/>
      <c r="K465" s="758"/>
      <c r="L465" s="758"/>
    </row>
    <row r="466" spans="1:12" ht="15.75" customHeight="1">
      <c r="A466" s="758"/>
      <c r="B466" s="758"/>
      <c r="C466" s="758"/>
      <c r="D466" s="758"/>
      <c r="E466" s="758"/>
      <c r="F466" s="758"/>
      <c r="G466" s="758"/>
      <c r="H466" s="758"/>
      <c r="I466" s="758"/>
      <c r="J466" s="758"/>
      <c r="K466" s="758"/>
      <c r="L466" s="758"/>
    </row>
    <row r="467" spans="1:12" ht="15.75" customHeight="1">
      <c r="A467" s="758"/>
      <c r="B467" s="758"/>
      <c r="C467" s="758"/>
      <c r="D467" s="758"/>
      <c r="E467" s="758"/>
      <c r="F467" s="758"/>
      <c r="G467" s="758"/>
      <c r="H467" s="758"/>
      <c r="I467" s="758"/>
      <c r="J467" s="758"/>
      <c r="K467" s="758"/>
      <c r="L467" s="758"/>
    </row>
    <row r="468" spans="1:12" ht="15.75" customHeight="1">
      <c r="A468" s="758"/>
      <c r="B468" s="758"/>
      <c r="C468" s="758"/>
      <c r="D468" s="758"/>
      <c r="E468" s="758"/>
      <c r="F468" s="758"/>
      <c r="G468" s="758"/>
      <c r="H468" s="758"/>
      <c r="I468" s="758"/>
      <c r="J468" s="758"/>
      <c r="K468" s="758"/>
      <c r="L468" s="758"/>
    </row>
    <row r="469" spans="1:12" ht="15.75" customHeight="1">
      <c r="A469" s="758"/>
      <c r="B469" s="758"/>
      <c r="C469" s="758"/>
      <c r="D469" s="758"/>
      <c r="E469" s="758"/>
      <c r="F469" s="758"/>
      <c r="G469" s="758"/>
      <c r="H469" s="758"/>
      <c r="I469" s="758"/>
      <c r="J469" s="758"/>
      <c r="K469" s="758"/>
      <c r="L469" s="758"/>
    </row>
    <row r="470" spans="1:12" ht="15.75" customHeight="1">
      <c r="A470" s="758"/>
      <c r="B470" s="758"/>
      <c r="C470" s="758"/>
      <c r="D470" s="758"/>
      <c r="E470" s="758"/>
      <c r="F470" s="758"/>
      <c r="G470" s="758"/>
      <c r="H470" s="758"/>
      <c r="I470" s="758"/>
      <c r="J470" s="758"/>
      <c r="K470" s="758"/>
      <c r="L470" s="758"/>
    </row>
    <row r="471" spans="1:12" ht="15.75" customHeight="1">
      <c r="A471" s="758"/>
      <c r="B471" s="758"/>
      <c r="C471" s="758"/>
      <c r="D471" s="758"/>
      <c r="E471" s="758"/>
      <c r="F471" s="758"/>
      <c r="G471" s="758"/>
      <c r="H471" s="758"/>
      <c r="I471" s="758"/>
      <c r="J471" s="758"/>
      <c r="K471" s="758"/>
      <c r="L471" s="758"/>
    </row>
    <row r="472" spans="1:12" ht="15.75" customHeight="1">
      <c r="A472" s="758"/>
      <c r="B472" s="758"/>
      <c r="C472" s="758"/>
      <c r="D472" s="758"/>
      <c r="E472" s="758"/>
      <c r="F472" s="758"/>
      <c r="G472" s="758"/>
      <c r="H472" s="758"/>
      <c r="I472" s="758"/>
      <c r="J472" s="758"/>
      <c r="K472" s="758"/>
      <c r="L472" s="758"/>
    </row>
    <row r="473" spans="1:12" ht="15.75" customHeight="1">
      <c r="A473" s="758"/>
      <c r="B473" s="758"/>
      <c r="C473" s="758"/>
      <c r="D473" s="758"/>
      <c r="E473" s="758"/>
      <c r="F473" s="758"/>
      <c r="G473" s="758"/>
      <c r="H473" s="758"/>
      <c r="I473" s="758"/>
      <c r="J473" s="758"/>
      <c r="K473" s="758"/>
      <c r="L473" s="758"/>
    </row>
    <row r="474" spans="1:12" ht="15.75" customHeight="1">
      <c r="A474" s="758"/>
      <c r="B474" s="758"/>
      <c r="C474" s="758"/>
      <c r="D474" s="758"/>
      <c r="E474" s="758"/>
      <c r="F474" s="758"/>
      <c r="G474" s="758"/>
      <c r="H474" s="758"/>
      <c r="I474" s="758"/>
      <c r="J474" s="758"/>
      <c r="K474" s="758"/>
      <c r="L474" s="758"/>
    </row>
    <row r="475" spans="1:12" ht="15.75" customHeight="1">
      <c r="A475" s="758"/>
      <c r="B475" s="758"/>
      <c r="C475" s="758"/>
      <c r="D475" s="758"/>
      <c r="E475" s="758"/>
      <c r="F475" s="758"/>
      <c r="G475" s="758"/>
      <c r="H475" s="758"/>
      <c r="I475" s="758"/>
      <c r="J475" s="758"/>
      <c r="K475" s="758"/>
      <c r="L475" s="758"/>
    </row>
    <row r="476" spans="1:12" ht="15.75" customHeight="1">
      <c r="A476" s="758"/>
      <c r="B476" s="758"/>
      <c r="C476" s="758"/>
      <c r="D476" s="758"/>
      <c r="E476" s="758"/>
      <c r="F476" s="758"/>
      <c r="G476" s="758"/>
      <c r="H476" s="758"/>
      <c r="I476" s="758"/>
      <c r="J476" s="758"/>
      <c r="K476" s="758"/>
      <c r="L476" s="758"/>
    </row>
    <row r="477" spans="1:12" ht="15.75" customHeight="1">
      <c r="A477" s="758"/>
      <c r="B477" s="758"/>
      <c r="C477" s="758"/>
      <c r="D477" s="758"/>
      <c r="E477" s="758"/>
      <c r="F477" s="758"/>
      <c r="G477" s="758"/>
      <c r="H477" s="758"/>
      <c r="I477" s="758"/>
      <c r="J477" s="758"/>
      <c r="K477" s="758"/>
      <c r="L477" s="758"/>
    </row>
    <row r="478" spans="1:12" ht="15.75" customHeight="1">
      <c r="A478" s="758"/>
      <c r="B478" s="758"/>
      <c r="C478" s="758"/>
      <c r="D478" s="758"/>
      <c r="E478" s="758"/>
      <c r="F478" s="758"/>
      <c r="G478" s="758"/>
      <c r="H478" s="758"/>
      <c r="I478" s="758"/>
      <c r="J478" s="758"/>
      <c r="K478" s="758"/>
      <c r="L478" s="758"/>
    </row>
    <row r="479" spans="1:12" ht="15.75" customHeight="1">
      <c r="A479" s="758"/>
      <c r="B479" s="758"/>
      <c r="C479" s="758"/>
      <c r="D479" s="758"/>
      <c r="E479" s="758"/>
      <c r="F479" s="758"/>
      <c r="G479" s="758"/>
      <c r="H479" s="758"/>
      <c r="I479" s="758"/>
      <c r="J479" s="758"/>
      <c r="K479" s="758"/>
      <c r="L479" s="758"/>
    </row>
    <row r="480" spans="1:12" ht="15.75" customHeight="1">
      <c r="A480" s="758"/>
      <c r="B480" s="758"/>
      <c r="C480" s="758"/>
      <c r="D480" s="758"/>
      <c r="E480" s="758"/>
      <c r="F480" s="758"/>
      <c r="G480" s="758"/>
      <c r="H480" s="758"/>
      <c r="I480" s="758"/>
      <c r="J480" s="758"/>
      <c r="K480" s="758"/>
      <c r="L480" s="758"/>
    </row>
    <row r="481" spans="1:12" ht="15.75" customHeight="1">
      <c r="A481" s="758"/>
      <c r="B481" s="758"/>
      <c r="C481" s="758"/>
      <c r="D481" s="758"/>
      <c r="E481" s="758"/>
      <c r="F481" s="758"/>
      <c r="G481" s="758"/>
      <c r="H481" s="758"/>
      <c r="I481" s="758"/>
      <c r="J481" s="758"/>
      <c r="K481" s="758"/>
      <c r="L481" s="758"/>
    </row>
    <row r="482" spans="1:12" ht="15.75" customHeight="1">
      <c r="A482" s="758"/>
      <c r="B482" s="758"/>
      <c r="C482" s="758"/>
      <c r="D482" s="758"/>
      <c r="E482" s="758"/>
      <c r="F482" s="758"/>
      <c r="G482" s="758"/>
      <c r="H482" s="758"/>
      <c r="I482" s="758"/>
      <c r="J482" s="758"/>
      <c r="K482" s="758"/>
      <c r="L482" s="758"/>
    </row>
    <row r="483" spans="1:12" ht="15.75" customHeight="1">
      <c r="A483" s="758"/>
      <c r="B483" s="758"/>
      <c r="C483" s="758"/>
      <c r="D483" s="758"/>
      <c r="E483" s="758"/>
      <c r="F483" s="758"/>
      <c r="G483" s="758"/>
      <c r="H483" s="758"/>
      <c r="I483" s="758"/>
      <c r="J483" s="758"/>
      <c r="K483" s="758"/>
      <c r="L483" s="758"/>
    </row>
    <row r="484" spans="1:12" ht="15.75" customHeight="1">
      <c r="A484" s="758"/>
      <c r="B484" s="758"/>
      <c r="C484" s="758"/>
      <c r="D484" s="758"/>
      <c r="E484" s="758"/>
      <c r="F484" s="758"/>
      <c r="G484" s="758"/>
      <c r="H484" s="758"/>
      <c r="I484" s="758"/>
      <c r="J484" s="758"/>
      <c r="K484" s="758"/>
      <c r="L484" s="758"/>
    </row>
    <row r="485" spans="1:12" ht="15.75" customHeight="1">
      <c r="A485" s="758"/>
      <c r="B485" s="758"/>
      <c r="C485" s="758"/>
      <c r="D485" s="758"/>
      <c r="E485" s="758"/>
      <c r="F485" s="758"/>
      <c r="G485" s="758"/>
      <c r="H485" s="758"/>
      <c r="I485" s="758"/>
      <c r="J485" s="758"/>
      <c r="K485" s="758"/>
      <c r="L485" s="758"/>
    </row>
    <row r="486" spans="1:12" ht="15.75" customHeight="1">
      <c r="A486" s="758"/>
      <c r="B486" s="758"/>
      <c r="C486" s="758"/>
      <c r="D486" s="758"/>
      <c r="E486" s="758"/>
      <c r="F486" s="758"/>
      <c r="G486" s="758"/>
      <c r="H486" s="758"/>
      <c r="I486" s="758"/>
      <c r="J486" s="758"/>
      <c r="K486" s="758"/>
      <c r="L486" s="758"/>
    </row>
    <row r="487" spans="1:12" ht="15.75" customHeight="1">
      <c r="A487" s="758"/>
      <c r="B487" s="758"/>
      <c r="C487" s="758"/>
      <c r="D487" s="758"/>
      <c r="E487" s="758"/>
      <c r="F487" s="758"/>
      <c r="G487" s="758"/>
      <c r="H487" s="758"/>
      <c r="I487" s="758"/>
      <c r="J487" s="758"/>
      <c r="K487" s="758"/>
      <c r="L487" s="758"/>
    </row>
    <row r="488" spans="1:12" ht="15.75" customHeight="1">
      <c r="A488" s="758"/>
      <c r="B488" s="758"/>
      <c r="C488" s="758"/>
      <c r="D488" s="758"/>
      <c r="E488" s="758"/>
      <c r="F488" s="758"/>
      <c r="G488" s="758"/>
      <c r="H488" s="758"/>
      <c r="I488" s="758"/>
      <c r="J488" s="758"/>
      <c r="K488" s="758"/>
      <c r="L488" s="758"/>
    </row>
    <row r="489" spans="1:12" ht="15.75" customHeight="1">
      <c r="A489" s="758"/>
      <c r="B489" s="758"/>
      <c r="C489" s="758"/>
      <c r="D489" s="758"/>
      <c r="E489" s="758"/>
      <c r="F489" s="758"/>
      <c r="G489" s="758"/>
      <c r="H489" s="758"/>
      <c r="I489" s="758"/>
      <c r="J489" s="758"/>
      <c r="K489" s="758"/>
      <c r="L489" s="758"/>
    </row>
    <row r="490" spans="1:12" ht="15.75" customHeight="1">
      <c r="A490" s="758"/>
      <c r="B490" s="758"/>
      <c r="C490" s="758"/>
      <c r="D490" s="758"/>
      <c r="E490" s="758"/>
      <c r="F490" s="758"/>
      <c r="G490" s="758"/>
      <c r="H490" s="758"/>
      <c r="I490" s="758"/>
      <c r="J490" s="758"/>
      <c r="K490" s="758"/>
      <c r="L490" s="758"/>
    </row>
    <row r="491" spans="1:12" ht="15.75" customHeight="1">
      <c r="A491" s="758"/>
      <c r="B491" s="758"/>
      <c r="C491" s="758"/>
      <c r="D491" s="758"/>
      <c r="E491" s="758"/>
      <c r="F491" s="758"/>
      <c r="G491" s="758"/>
      <c r="H491" s="758"/>
      <c r="I491" s="758"/>
      <c r="J491" s="758"/>
      <c r="K491" s="758"/>
      <c r="L491" s="758"/>
    </row>
    <row r="492" spans="1:12" ht="15.75" customHeight="1">
      <c r="A492" s="758"/>
      <c r="B492" s="758"/>
      <c r="C492" s="758"/>
      <c r="D492" s="758"/>
      <c r="E492" s="758"/>
      <c r="F492" s="758"/>
      <c r="G492" s="758"/>
      <c r="H492" s="758"/>
      <c r="I492" s="758"/>
      <c r="J492" s="758"/>
      <c r="K492" s="758"/>
      <c r="L492" s="758"/>
    </row>
    <row r="493" spans="1:12" ht="15.75" customHeight="1">
      <c r="A493" s="758"/>
      <c r="B493" s="758"/>
      <c r="C493" s="758"/>
      <c r="D493" s="758"/>
      <c r="E493" s="758"/>
      <c r="F493" s="758"/>
      <c r="G493" s="758"/>
      <c r="H493" s="758"/>
      <c r="I493" s="758"/>
      <c r="J493" s="758"/>
      <c r="K493" s="758"/>
      <c r="L493" s="758"/>
    </row>
    <row r="494" spans="1:12" ht="15.75" customHeight="1">
      <c r="A494" s="758"/>
      <c r="B494" s="758"/>
      <c r="C494" s="758"/>
      <c r="D494" s="758"/>
      <c r="E494" s="758"/>
      <c r="F494" s="758"/>
      <c r="G494" s="758"/>
      <c r="H494" s="758"/>
      <c r="I494" s="758"/>
      <c r="J494" s="758"/>
      <c r="K494" s="758"/>
      <c r="L494" s="758"/>
    </row>
    <row r="495" spans="1:12" ht="15.75" customHeight="1">
      <c r="A495" s="758"/>
      <c r="B495" s="758"/>
      <c r="C495" s="758"/>
      <c r="D495" s="758"/>
      <c r="E495" s="758"/>
      <c r="F495" s="758"/>
      <c r="G495" s="758"/>
      <c r="H495" s="758"/>
      <c r="I495" s="758"/>
      <c r="J495" s="758"/>
      <c r="K495" s="758"/>
      <c r="L495" s="758"/>
    </row>
    <row r="496" spans="1:12" ht="15.75" customHeight="1">
      <c r="A496" s="758"/>
      <c r="B496" s="758"/>
      <c r="C496" s="758"/>
      <c r="D496" s="758"/>
      <c r="E496" s="758"/>
      <c r="F496" s="758"/>
      <c r="G496" s="758"/>
      <c r="H496" s="758"/>
      <c r="I496" s="758"/>
      <c r="J496" s="758"/>
      <c r="K496" s="758"/>
      <c r="L496" s="758"/>
    </row>
    <row r="497" spans="1:12" ht="15.75" customHeight="1">
      <c r="A497" s="758"/>
      <c r="B497" s="758"/>
      <c r="C497" s="758"/>
      <c r="D497" s="758"/>
      <c r="E497" s="758"/>
      <c r="F497" s="758"/>
      <c r="G497" s="758"/>
      <c r="H497" s="758"/>
      <c r="I497" s="758"/>
      <c r="J497" s="758"/>
      <c r="K497" s="758"/>
      <c r="L497" s="758"/>
    </row>
    <row r="498" spans="1:12" ht="15.75" customHeight="1">
      <c r="A498" s="758"/>
      <c r="B498" s="758"/>
      <c r="C498" s="758"/>
      <c r="D498" s="758"/>
      <c r="E498" s="758"/>
      <c r="F498" s="758"/>
      <c r="G498" s="758"/>
      <c r="H498" s="758"/>
      <c r="I498" s="758"/>
      <c r="J498" s="758"/>
      <c r="K498" s="758"/>
      <c r="L498" s="758"/>
    </row>
    <row r="499" spans="1:12" ht="15.75" customHeight="1">
      <c r="A499" s="758"/>
      <c r="B499" s="758"/>
      <c r="C499" s="758"/>
      <c r="D499" s="758"/>
      <c r="E499" s="758"/>
      <c r="F499" s="758"/>
      <c r="G499" s="758"/>
      <c r="H499" s="758"/>
      <c r="I499" s="758"/>
      <c r="J499" s="758"/>
      <c r="K499" s="758"/>
      <c r="L499" s="758"/>
    </row>
    <row r="500" spans="1:12" ht="15.75" customHeight="1">
      <c r="A500" s="758"/>
      <c r="B500" s="758"/>
      <c r="C500" s="758"/>
      <c r="D500" s="758"/>
      <c r="E500" s="758"/>
      <c r="F500" s="758"/>
      <c r="G500" s="758"/>
      <c r="H500" s="758"/>
      <c r="I500" s="758"/>
      <c r="J500" s="758"/>
      <c r="K500" s="758"/>
      <c r="L500" s="758"/>
    </row>
    <row r="501" spans="1:12" ht="15.75" customHeight="1">
      <c r="A501" s="758"/>
      <c r="B501" s="758"/>
      <c r="C501" s="758"/>
      <c r="D501" s="758"/>
      <c r="E501" s="758"/>
      <c r="F501" s="758"/>
      <c r="G501" s="758"/>
      <c r="H501" s="758"/>
      <c r="I501" s="758"/>
      <c r="J501" s="758"/>
      <c r="K501" s="758"/>
      <c r="L501" s="758"/>
    </row>
    <row r="502" spans="1:12" ht="15.75" customHeight="1">
      <c r="A502" s="758"/>
      <c r="B502" s="758"/>
      <c r="C502" s="758"/>
      <c r="D502" s="758"/>
      <c r="E502" s="758"/>
      <c r="F502" s="758"/>
      <c r="G502" s="758"/>
      <c r="H502" s="758"/>
      <c r="I502" s="758"/>
      <c r="J502" s="758"/>
      <c r="K502" s="758"/>
      <c r="L502" s="758"/>
    </row>
    <row r="503" spans="1:12" ht="15.75" customHeight="1">
      <c r="A503" s="758"/>
      <c r="B503" s="758"/>
      <c r="C503" s="758"/>
      <c r="D503" s="758"/>
      <c r="E503" s="758"/>
      <c r="F503" s="758"/>
      <c r="G503" s="758"/>
      <c r="H503" s="758"/>
      <c r="I503" s="758"/>
      <c r="J503" s="758"/>
      <c r="K503" s="758"/>
      <c r="L503" s="758"/>
    </row>
    <row r="504" spans="1:12" ht="15.75" customHeight="1">
      <c r="A504" s="758"/>
      <c r="B504" s="758"/>
      <c r="C504" s="758"/>
      <c r="D504" s="758"/>
      <c r="E504" s="758"/>
      <c r="F504" s="758"/>
      <c r="G504" s="758"/>
      <c r="H504" s="758"/>
      <c r="I504" s="758"/>
      <c r="J504" s="758"/>
      <c r="K504" s="758"/>
      <c r="L504" s="758"/>
    </row>
    <row r="505" spans="1:12" ht="15.75" customHeight="1">
      <c r="A505" s="758"/>
      <c r="B505" s="758"/>
      <c r="C505" s="758"/>
      <c r="D505" s="758"/>
      <c r="E505" s="758"/>
      <c r="F505" s="758"/>
      <c r="G505" s="758"/>
      <c r="H505" s="758"/>
      <c r="I505" s="758"/>
      <c r="J505" s="758"/>
      <c r="K505" s="758"/>
      <c r="L505" s="758"/>
    </row>
    <row r="506" spans="1:12" ht="15.75" customHeight="1">
      <c r="A506" s="758"/>
      <c r="B506" s="758"/>
      <c r="C506" s="758"/>
      <c r="D506" s="758"/>
      <c r="E506" s="758"/>
      <c r="F506" s="758"/>
      <c r="G506" s="758"/>
      <c r="H506" s="758"/>
      <c r="I506" s="758"/>
      <c r="J506" s="758"/>
      <c r="K506" s="758"/>
      <c r="L506" s="758"/>
    </row>
    <row r="507" spans="1:12" ht="15.75" customHeight="1">
      <c r="A507" s="758"/>
      <c r="B507" s="758"/>
      <c r="C507" s="758"/>
      <c r="D507" s="758"/>
      <c r="E507" s="758"/>
      <c r="F507" s="758"/>
      <c r="G507" s="758"/>
      <c r="H507" s="758"/>
      <c r="I507" s="758"/>
      <c r="J507" s="758"/>
      <c r="K507" s="758"/>
      <c r="L507" s="758"/>
    </row>
    <row r="508" spans="1:12" ht="15.75" customHeight="1">
      <c r="A508" s="758"/>
      <c r="B508" s="758"/>
      <c r="C508" s="758"/>
      <c r="D508" s="758"/>
      <c r="E508" s="758"/>
      <c r="F508" s="758"/>
      <c r="G508" s="758"/>
      <c r="H508" s="758"/>
      <c r="I508" s="758"/>
      <c r="J508" s="758"/>
      <c r="K508" s="758"/>
      <c r="L508" s="758"/>
    </row>
    <row r="509" spans="1:12" ht="15.75" customHeight="1">
      <c r="A509" s="758"/>
      <c r="B509" s="758"/>
      <c r="C509" s="758"/>
      <c r="D509" s="758"/>
      <c r="E509" s="758"/>
      <c r="F509" s="758"/>
      <c r="G509" s="758"/>
      <c r="H509" s="758"/>
      <c r="I509" s="758"/>
      <c r="J509" s="758"/>
      <c r="K509" s="758"/>
      <c r="L509" s="758"/>
    </row>
    <row r="510" spans="1:12" ht="15.75" customHeight="1">
      <c r="A510" s="758"/>
      <c r="B510" s="758"/>
      <c r="C510" s="758"/>
      <c r="D510" s="758"/>
      <c r="E510" s="758"/>
      <c r="F510" s="758"/>
      <c r="G510" s="758"/>
      <c r="H510" s="758"/>
      <c r="I510" s="758"/>
      <c r="J510" s="758"/>
      <c r="K510" s="758"/>
      <c r="L510" s="758"/>
    </row>
    <row r="511" spans="1:12" ht="15.75" customHeight="1">
      <c r="A511" s="758"/>
      <c r="B511" s="758"/>
      <c r="C511" s="758"/>
      <c r="D511" s="758"/>
      <c r="E511" s="758"/>
      <c r="F511" s="758"/>
      <c r="G511" s="758"/>
      <c r="H511" s="758"/>
      <c r="I511" s="758"/>
      <c r="J511" s="758"/>
      <c r="K511" s="758"/>
      <c r="L511" s="758"/>
    </row>
    <row r="512" spans="1:12" ht="15.75" customHeight="1">
      <c r="A512" s="758"/>
      <c r="B512" s="758"/>
      <c r="C512" s="758"/>
      <c r="D512" s="758"/>
      <c r="E512" s="758"/>
      <c r="F512" s="758"/>
      <c r="G512" s="758"/>
      <c r="H512" s="758"/>
      <c r="I512" s="758"/>
      <c r="J512" s="758"/>
      <c r="K512" s="758"/>
      <c r="L512" s="758"/>
    </row>
    <row r="513" spans="1:12" ht="15.75" customHeight="1">
      <c r="A513" s="758"/>
      <c r="B513" s="758"/>
      <c r="C513" s="758"/>
      <c r="D513" s="758"/>
      <c r="E513" s="758"/>
      <c r="F513" s="758"/>
      <c r="G513" s="758"/>
      <c r="H513" s="758"/>
      <c r="I513" s="758"/>
      <c r="J513" s="758"/>
      <c r="K513" s="758"/>
      <c r="L513" s="758"/>
    </row>
    <row r="514" spans="1:12" ht="15.75" customHeight="1">
      <c r="A514" s="758"/>
      <c r="B514" s="758"/>
      <c r="C514" s="758"/>
      <c r="D514" s="758"/>
      <c r="E514" s="758"/>
      <c r="F514" s="758"/>
      <c r="G514" s="758"/>
      <c r="H514" s="758"/>
      <c r="I514" s="758"/>
      <c r="J514" s="758"/>
      <c r="K514" s="758"/>
      <c r="L514" s="758"/>
    </row>
    <row r="515" spans="1:12" ht="15.75" customHeight="1">
      <c r="A515" s="758"/>
      <c r="B515" s="758"/>
      <c r="C515" s="758"/>
      <c r="D515" s="758"/>
      <c r="E515" s="758"/>
      <c r="F515" s="758"/>
      <c r="G515" s="758"/>
      <c r="H515" s="758"/>
      <c r="I515" s="758"/>
      <c r="J515" s="758"/>
      <c r="K515" s="758"/>
      <c r="L515" s="758"/>
    </row>
    <row r="516" spans="1:12" ht="15.75" customHeight="1">
      <c r="A516" s="758"/>
      <c r="B516" s="758"/>
      <c r="C516" s="758"/>
      <c r="D516" s="758"/>
      <c r="E516" s="758"/>
      <c r="F516" s="758"/>
      <c r="G516" s="758"/>
      <c r="H516" s="758"/>
      <c r="I516" s="758"/>
      <c r="J516" s="758"/>
      <c r="K516" s="758"/>
      <c r="L516" s="758"/>
    </row>
    <row r="517" spans="1:12" ht="15.75" customHeight="1">
      <c r="A517" s="758"/>
      <c r="B517" s="758"/>
      <c r="C517" s="758"/>
      <c r="D517" s="758"/>
      <c r="E517" s="758"/>
      <c r="F517" s="758"/>
      <c r="G517" s="758"/>
      <c r="H517" s="758"/>
      <c r="I517" s="758"/>
      <c r="J517" s="758"/>
      <c r="K517" s="758"/>
      <c r="L517" s="758"/>
    </row>
    <row r="518" spans="1:12" ht="15.75" customHeight="1">
      <c r="A518" s="758"/>
      <c r="B518" s="758"/>
      <c r="C518" s="758"/>
      <c r="D518" s="758"/>
      <c r="E518" s="758"/>
      <c r="F518" s="758"/>
      <c r="G518" s="758"/>
      <c r="H518" s="758"/>
      <c r="I518" s="758"/>
      <c r="J518" s="758"/>
      <c r="K518" s="758"/>
      <c r="L518" s="758"/>
    </row>
    <row r="519" spans="1:12" ht="15.75" customHeight="1">
      <c r="A519" s="758"/>
      <c r="B519" s="758"/>
      <c r="C519" s="758"/>
      <c r="D519" s="758"/>
      <c r="E519" s="758"/>
      <c r="F519" s="758"/>
      <c r="G519" s="758"/>
      <c r="H519" s="758"/>
      <c r="I519" s="758"/>
      <c r="J519" s="758"/>
      <c r="K519" s="758"/>
      <c r="L519" s="758"/>
    </row>
    <row r="520" spans="1:12" ht="15.75" customHeight="1">
      <c r="A520" s="758"/>
      <c r="B520" s="75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</row>
    <row r="521" spans="1:12" ht="15.75" customHeight="1">
      <c r="A521" s="758"/>
      <c r="B521" s="758"/>
      <c r="C521" s="758"/>
      <c r="D521" s="758"/>
      <c r="E521" s="758"/>
      <c r="F521" s="758"/>
      <c r="G521" s="758"/>
      <c r="H521" s="758"/>
      <c r="I521" s="758"/>
      <c r="J521" s="758"/>
      <c r="K521" s="758"/>
      <c r="L521" s="758"/>
    </row>
    <row r="522" spans="1:12" ht="15.75" customHeight="1">
      <c r="A522" s="758"/>
      <c r="B522" s="758"/>
      <c r="C522" s="758"/>
      <c r="D522" s="758"/>
      <c r="E522" s="758"/>
      <c r="F522" s="758"/>
      <c r="G522" s="758"/>
      <c r="H522" s="758"/>
      <c r="I522" s="758"/>
      <c r="J522" s="758"/>
      <c r="K522" s="758"/>
      <c r="L522" s="758"/>
    </row>
    <row r="523" spans="1:12" ht="15.75" customHeight="1">
      <c r="A523" s="758"/>
      <c r="B523" s="758"/>
      <c r="C523" s="758"/>
      <c r="D523" s="758"/>
      <c r="E523" s="758"/>
      <c r="F523" s="758"/>
      <c r="G523" s="758"/>
      <c r="H523" s="758"/>
      <c r="I523" s="758"/>
      <c r="J523" s="758"/>
      <c r="K523" s="758"/>
      <c r="L523" s="758"/>
    </row>
    <row r="524" spans="1:12" ht="15.75" customHeight="1">
      <c r="A524" s="758"/>
      <c r="B524" s="75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</row>
    <row r="525" spans="1:12" ht="15.75" customHeight="1">
      <c r="A525" s="758"/>
      <c r="B525" s="758"/>
      <c r="C525" s="758"/>
      <c r="D525" s="758"/>
      <c r="E525" s="758"/>
      <c r="F525" s="758"/>
      <c r="G525" s="758"/>
      <c r="H525" s="758"/>
      <c r="I525" s="758"/>
      <c r="J525" s="758"/>
      <c r="K525" s="758"/>
      <c r="L525" s="758"/>
    </row>
    <row r="526" spans="1:12" ht="15.75" customHeight="1">
      <c r="A526" s="758"/>
      <c r="B526" s="758"/>
      <c r="C526" s="758"/>
      <c r="D526" s="758"/>
      <c r="E526" s="758"/>
      <c r="F526" s="758"/>
      <c r="G526" s="758"/>
      <c r="H526" s="758"/>
      <c r="I526" s="758"/>
      <c r="J526" s="758"/>
      <c r="K526" s="758"/>
      <c r="L526" s="758"/>
    </row>
    <row r="527" spans="1:12" ht="15.75" customHeight="1">
      <c r="A527" s="758"/>
      <c r="B527" s="758"/>
      <c r="C527" s="758"/>
      <c r="D527" s="758"/>
      <c r="E527" s="758"/>
      <c r="F527" s="758"/>
      <c r="G527" s="758"/>
      <c r="H527" s="758"/>
      <c r="I527" s="758"/>
      <c r="J527" s="758"/>
      <c r="K527" s="758"/>
      <c r="L527" s="758"/>
    </row>
    <row r="528" spans="1:12" ht="15.75" customHeight="1">
      <c r="A528" s="758"/>
      <c r="B528" s="758"/>
      <c r="C528" s="758"/>
      <c r="D528" s="758"/>
      <c r="E528" s="758"/>
      <c r="F528" s="758"/>
      <c r="G528" s="758"/>
      <c r="H528" s="758"/>
      <c r="I528" s="758"/>
      <c r="J528" s="758"/>
      <c r="K528" s="758"/>
      <c r="L528" s="758"/>
    </row>
    <row r="529" spans="1:12" ht="15.75" customHeight="1">
      <c r="A529" s="758"/>
      <c r="B529" s="758"/>
      <c r="C529" s="758"/>
      <c r="D529" s="758"/>
      <c r="E529" s="758"/>
      <c r="F529" s="758"/>
      <c r="G529" s="758"/>
      <c r="H529" s="758"/>
      <c r="I529" s="758"/>
      <c r="J529" s="758"/>
      <c r="K529" s="758"/>
      <c r="L529" s="758"/>
    </row>
    <row r="530" spans="1:12" ht="15.75" customHeight="1">
      <c r="A530" s="758"/>
      <c r="B530" s="758"/>
      <c r="C530" s="758"/>
      <c r="D530" s="758"/>
      <c r="E530" s="758"/>
      <c r="F530" s="758"/>
      <c r="G530" s="758"/>
      <c r="H530" s="758"/>
      <c r="I530" s="758"/>
      <c r="J530" s="758"/>
      <c r="K530" s="758"/>
      <c r="L530" s="758"/>
    </row>
    <row r="531" spans="1:12" ht="15.75" customHeight="1">
      <c r="A531" s="758"/>
      <c r="B531" s="758"/>
      <c r="C531" s="758"/>
      <c r="D531" s="758"/>
      <c r="E531" s="758"/>
      <c r="F531" s="758"/>
      <c r="G531" s="758"/>
      <c r="H531" s="758"/>
      <c r="I531" s="758"/>
      <c r="J531" s="758"/>
      <c r="K531" s="758"/>
      <c r="L531" s="758"/>
    </row>
    <row r="532" spans="1:12" ht="15.75" customHeight="1">
      <c r="A532" s="758"/>
      <c r="B532" s="758"/>
      <c r="C532" s="758"/>
      <c r="D532" s="758"/>
      <c r="E532" s="758"/>
      <c r="F532" s="758"/>
      <c r="G532" s="758"/>
      <c r="H532" s="758"/>
      <c r="I532" s="758"/>
      <c r="J532" s="758"/>
      <c r="K532" s="758"/>
      <c r="L532" s="758"/>
    </row>
    <row r="533" spans="1:12" ht="15.75" customHeight="1">
      <c r="A533" s="758"/>
      <c r="B533" s="758"/>
      <c r="C533" s="758"/>
      <c r="D533" s="758"/>
      <c r="E533" s="758"/>
      <c r="F533" s="758"/>
      <c r="G533" s="758"/>
      <c r="H533" s="758"/>
      <c r="I533" s="758"/>
      <c r="J533" s="758"/>
      <c r="K533" s="758"/>
      <c r="L533" s="758"/>
    </row>
    <row r="534" spans="1:12" ht="15.75" customHeight="1">
      <c r="A534" s="758"/>
      <c r="B534" s="758"/>
      <c r="C534" s="758"/>
      <c r="D534" s="758"/>
      <c r="E534" s="758"/>
      <c r="F534" s="758"/>
      <c r="G534" s="758"/>
      <c r="H534" s="758"/>
      <c r="I534" s="758"/>
      <c r="J534" s="758"/>
      <c r="K534" s="758"/>
      <c r="L534" s="758"/>
    </row>
    <row r="535" spans="1:12" ht="15.75" customHeight="1">
      <c r="A535" s="758"/>
      <c r="B535" s="758"/>
      <c r="C535" s="758"/>
      <c r="D535" s="758"/>
      <c r="E535" s="758"/>
      <c r="F535" s="758"/>
      <c r="G535" s="758"/>
      <c r="H535" s="758"/>
      <c r="I535" s="758"/>
      <c r="J535" s="758"/>
      <c r="K535" s="758"/>
      <c r="L535" s="758"/>
    </row>
    <row r="536" spans="1:12" ht="15.75" customHeight="1">
      <c r="A536" s="758"/>
      <c r="B536" s="758"/>
      <c r="C536" s="758"/>
      <c r="D536" s="758"/>
      <c r="E536" s="758"/>
      <c r="F536" s="758"/>
      <c r="G536" s="758"/>
      <c r="H536" s="758"/>
      <c r="I536" s="758"/>
      <c r="J536" s="758"/>
      <c r="K536" s="758"/>
      <c r="L536" s="758"/>
    </row>
    <row r="537" spans="1:12" ht="15.75" customHeight="1">
      <c r="A537" s="758"/>
      <c r="B537" s="758"/>
      <c r="C537" s="758"/>
      <c r="D537" s="758"/>
      <c r="E537" s="758"/>
      <c r="F537" s="758"/>
      <c r="G537" s="758"/>
      <c r="H537" s="758"/>
      <c r="I537" s="758"/>
      <c r="J537" s="758"/>
      <c r="K537" s="758"/>
      <c r="L537" s="758"/>
    </row>
    <row r="538" spans="1:12" ht="15.75" customHeight="1">
      <c r="A538" s="758"/>
      <c r="B538" s="758"/>
      <c r="C538" s="758"/>
      <c r="D538" s="758"/>
      <c r="E538" s="758"/>
      <c r="F538" s="758"/>
      <c r="G538" s="758"/>
      <c r="H538" s="758"/>
      <c r="I538" s="758"/>
      <c r="J538" s="758"/>
      <c r="K538" s="758"/>
      <c r="L538" s="758"/>
    </row>
    <row r="539" spans="1:12" ht="15.75" customHeight="1">
      <c r="A539" s="758"/>
      <c r="B539" s="758"/>
      <c r="C539" s="758"/>
      <c r="D539" s="758"/>
      <c r="E539" s="758"/>
      <c r="F539" s="758"/>
      <c r="G539" s="758"/>
      <c r="H539" s="758"/>
      <c r="I539" s="758"/>
      <c r="J539" s="758"/>
      <c r="K539" s="758"/>
      <c r="L539" s="758"/>
    </row>
    <row r="540" spans="1:12" ht="15.75" customHeight="1">
      <c r="A540" s="758"/>
      <c r="B540" s="758"/>
      <c r="C540" s="758"/>
      <c r="D540" s="758"/>
      <c r="E540" s="758"/>
      <c r="F540" s="758"/>
      <c r="G540" s="758"/>
      <c r="H540" s="758"/>
      <c r="I540" s="758"/>
      <c r="J540" s="758"/>
      <c r="K540" s="758"/>
      <c r="L540" s="758"/>
    </row>
    <row r="541" spans="1:12" ht="15.75" customHeight="1">
      <c r="A541" s="758"/>
      <c r="B541" s="758"/>
      <c r="C541" s="758"/>
      <c r="D541" s="758"/>
      <c r="E541" s="758"/>
      <c r="F541" s="758"/>
      <c r="G541" s="758"/>
      <c r="H541" s="758"/>
      <c r="I541" s="758"/>
      <c r="J541" s="758"/>
      <c r="K541" s="758"/>
      <c r="L541" s="758"/>
    </row>
    <row r="542" spans="1:12" ht="15.75" customHeight="1">
      <c r="A542" s="758"/>
      <c r="B542" s="758"/>
      <c r="C542" s="758"/>
      <c r="D542" s="758"/>
      <c r="E542" s="758"/>
      <c r="F542" s="758"/>
      <c r="G542" s="758"/>
      <c r="H542" s="758"/>
      <c r="I542" s="758"/>
      <c r="J542" s="758"/>
      <c r="K542" s="758"/>
      <c r="L542" s="758"/>
    </row>
    <row r="543" spans="1:12" ht="15.75" customHeight="1">
      <c r="A543" s="758"/>
      <c r="B543" s="758"/>
      <c r="C543" s="758"/>
      <c r="D543" s="758"/>
      <c r="E543" s="758"/>
      <c r="F543" s="758"/>
      <c r="G543" s="758"/>
      <c r="H543" s="758"/>
      <c r="I543" s="758"/>
      <c r="J543" s="758"/>
      <c r="K543" s="758"/>
      <c r="L543" s="758"/>
    </row>
    <row r="544" spans="1:12" ht="15.75" customHeight="1">
      <c r="A544" s="758"/>
      <c r="B544" s="758"/>
      <c r="C544" s="758"/>
      <c r="D544" s="758"/>
      <c r="E544" s="758"/>
      <c r="F544" s="758"/>
      <c r="G544" s="758"/>
      <c r="H544" s="758"/>
      <c r="I544" s="758"/>
      <c r="J544" s="758"/>
      <c r="K544" s="758"/>
      <c r="L544" s="758"/>
    </row>
    <row r="545" spans="1:12" ht="15.75" customHeight="1">
      <c r="A545" s="758"/>
      <c r="B545" s="758"/>
      <c r="C545" s="758"/>
      <c r="D545" s="758"/>
      <c r="E545" s="758"/>
      <c r="F545" s="758"/>
      <c r="G545" s="758"/>
      <c r="H545" s="758"/>
      <c r="I545" s="758"/>
      <c r="J545" s="758"/>
      <c r="K545" s="758"/>
      <c r="L545" s="758"/>
    </row>
    <row r="546" spans="1:12" ht="15.75" customHeight="1">
      <c r="A546" s="758"/>
      <c r="B546" s="758"/>
      <c r="C546" s="758"/>
      <c r="D546" s="758"/>
      <c r="E546" s="758"/>
      <c r="F546" s="758"/>
      <c r="G546" s="758"/>
      <c r="H546" s="758"/>
      <c r="I546" s="758"/>
      <c r="J546" s="758"/>
      <c r="K546" s="758"/>
      <c r="L546" s="758"/>
    </row>
    <row r="547" spans="1:12" ht="15.75" customHeight="1">
      <c r="A547" s="758"/>
      <c r="B547" s="758"/>
      <c r="C547" s="758"/>
      <c r="D547" s="758"/>
      <c r="E547" s="758"/>
      <c r="F547" s="758"/>
      <c r="G547" s="758"/>
      <c r="H547" s="758"/>
      <c r="I547" s="758"/>
      <c r="J547" s="758"/>
      <c r="K547" s="758"/>
      <c r="L547" s="758"/>
    </row>
    <row r="548" spans="1:12" ht="15.75" customHeight="1">
      <c r="A548" s="758"/>
      <c r="B548" s="758"/>
      <c r="C548" s="758"/>
      <c r="D548" s="758"/>
      <c r="E548" s="758"/>
      <c r="F548" s="758"/>
      <c r="G548" s="758"/>
      <c r="H548" s="758"/>
      <c r="I548" s="758"/>
      <c r="J548" s="758"/>
      <c r="K548" s="758"/>
      <c r="L548" s="758"/>
    </row>
    <row r="549" spans="1:12" ht="15.75" customHeight="1">
      <c r="A549" s="758"/>
      <c r="B549" s="758"/>
      <c r="C549" s="758"/>
      <c r="D549" s="758"/>
      <c r="E549" s="758"/>
      <c r="F549" s="758"/>
      <c r="G549" s="758"/>
      <c r="H549" s="758"/>
      <c r="I549" s="758"/>
      <c r="J549" s="758"/>
      <c r="K549" s="758"/>
      <c r="L549" s="758"/>
    </row>
    <row r="550" spans="1:12" ht="15.75" customHeight="1">
      <c r="A550" s="758"/>
      <c r="B550" s="758"/>
      <c r="C550" s="758"/>
      <c r="D550" s="758"/>
      <c r="E550" s="758"/>
      <c r="F550" s="758"/>
      <c r="G550" s="758"/>
      <c r="H550" s="758"/>
      <c r="I550" s="758"/>
      <c r="J550" s="758"/>
      <c r="K550" s="758"/>
      <c r="L550" s="758"/>
    </row>
    <row r="551" spans="1:12" ht="15.75" customHeight="1">
      <c r="A551" s="758"/>
      <c r="B551" s="758"/>
      <c r="C551" s="758"/>
      <c r="D551" s="758"/>
      <c r="E551" s="758"/>
      <c r="F551" s="758"/>
      <c r="G551" s="758"/>
      <c r="H551" s="758"/>
      <c r="I551" s="758"/>
      <c r="J551" s="758"/>
      <c r="K551" s="758"/>
      <c r="L551" s="758"/>
    </row>
    <row r="552" spans="1:12" ht="15.75" customHeight="1">
      <c r="A552" s="758"/>
      <c r="B552" s="758"/>
      <c r="C552" s="758"/>
      <c r="D552" s="758"/>
      <c r="E552" s="758"/>
      <c r="F552" s="758"/>
      <c r="G552" s="758"/>
      <c r="H552" s="758"/>
      <c r="I552" s="758"/>
      <c r="J552" s="758"/>
      <c r="K552" s="758"/>
      <c r="L552" s="758"/>
    </row>
    <row r="553" spans="1:12" ht="15.75" customHeight="1">
      <c r="A553" s="758"/>
      <c r="B553" s="758"/>
      <c r="C553" s="758"/>
      <c r="D553" s="758"/>
      <c r="E553" s="758"/>
      <c r="F553" s="758"/>
      <c r="G553" s="758"/>
      <c r="H553" s="758"/>
      <c r="I553" s="758"/>
      <c r="J553" s="758"/>
      <c r="K553" s="758"/>
      <c r="L553" s="758"/>
    </row>
    <row r="554" spans="1:12" ht="15.75" customHeight="1">
      <c r="A554" s="758"/>
      <c r="B554" s="758"/>
      <c r="C554" s="758"/>
      <c r="D554" s="758"/>
      <c r="E554" s="758"/>
      <c r="F554" s="758"/>
      <c r="G554" s="758"/>
      <c r="H554" s="758"/>
      <c r="I554" s="758"/>
      <c r="J554" s="758"/>
      <c r="K554" s="758"/>
      <c r="L554" s="758"/>
    </row>
    <row r="555" spans="1:12" ht="15.75" customHeight="1">
      <c r="A555" s="758"/>
      <c r="B555" s="758"/>
      <c r="C555" s="758"/>
      <c r="D555" s="758"/>
      <c r="E555" s="758"/>
      <c r="F555" s="758"/>
      <c r="G555" s="758"/>
      <c r="H555" s="758"/>
      <c r="I555" s="758"/>
      <c r="J555" s="758"/>
      <c r="K555" s="758"/>
      <c r="L555" s="758"/>
    </row>
    <row r="556" spans="1:12" ht="15.75" customHeight="1">
      <c r="A556" s="758"/>
      <c r="B556" s="758"/>
      <c r="C556" s="758"/>
      <c r="D556" s="758"/>
      <c r="E556" s="758"/>
      <c r="F556" s="758"/>
      <c r="G556" s="758"/>
      <c r="H556" s="758"/>
      <c r="I556" s="758"/>
      <c r="J556" s="758"/>
      <c r="K556" s="758"/>
      <c r="L556" s="758"/>
    </row>
    <row r="557" spans="1:12" ht="15.75" customHeight="1">
      <c r="A557" s="758"/>
      <c r="B557" s="758"/>
      <c r="C557" s="758"/>
      <c r="D557" s="758"/>
      <c r="E557" s="758"/>
      <c r="F557" s="758"/>
      <c r="G557" s="758"/>
      <c r="H557" s="758"/>
      <c r="I557" s="758"/>
      <c r="J557" s="758"/>
      <c r="K557" s="758"/>
      <c r="L557" s="758"/>
    </row>
    <row r="558" spans="1:12" ht="15.75" customHeight="1">
      <c r="A558" s="758"/>
      <c r="B558" s="758"/>
      <c r="C558" s="758"/>
      <c r="D558" s="758"/>
      <c r="E558" s="758"/>
      <c r="F558" s="758"/>
      <c r="G558" s="758"/>
      <c r="H558" s="758"/>
      <c r="I558" s="758"/>
      <c r="J558" s="758"/>
      <c r="K558" s="758"/>
      <c r="L558" s="758"/>
    </row>
    <row r="559" spans="1:12" ht="15.75" customHeight="1">
      <c r="A559" s="758"/>
      <c r="B559" s="758"/>
      <c r="C559" s="758"/>
      <c r="D559" s="758"/>
      <c r="E559" s="758"/>
      <c r="F559" s="758"/>
      <c r="G559" s="758"/>
      <c r="H559" s="758"/>
      <c r="I559" s="758"/>
      <c r="J559" s="758"/>
      <c r="K559" s="758"/>
      <c r="L559" s="758"/>
    </row>
    <row r="560" spans="1:12" ht="15.75" customHeight="1">
      <c r="A560" s="758"/>
      <c r="B560" s="758"/>
      <c r="C560" s="758"/>
      <c r="D560" s="758"/>
      <c r="E560" s="758"/>
      <c r="F560" s="758"/>
      <c r="G560" s="758"/>
      <c r="H560" s="758"/>
      <c r="I560" s="758"/>
      <c r="J560" s="758"/>
      <c r="K560" s="758"/>
      <c r="L560" s="758"/>
    </row>
    <row r="561" spans="1:12" ht="15.75" customHeight="1">
      <c r="A561" s="758"/>
      <c r="B561" s="758"/>
      <c r="C561" s="758"/>
      <c r="D561" s="758"/>
      <c r="E561" s="758"/>
      <c r="F561" s="758"/>
      <c r="G561" s="758"/>
      <c r="H561" s="758"/>
      <c r="I561" s="758"/>
      <c r="J561" s="758"/>
      <c r="K561" s="758"/>
      <c r="L561" s="758"/>
    </row>
    <row r="562" spans="1:12" ht="15.75" customHeight="1">
      <c r="A562" s="758"/>
      <c r="B562" s="758"/>
      <c r="C562" s="758"/>
      <c r="D562" s="758"/>
      <c r="E562" s="758"/>
      <c r="F562" s="758"/>
      <c r="G562" s="758"/>
      <c r="H562" s="758"/>
      <c r="I562" s="758"/>
      <c r="J562" s="758"/>
      <c r="K562" s="758"/>
      <c r="L562" s="758"/>
    </row>
    <row r="563" spans="1:12" ht="15.75" customHeight="1">
      <c r="A563" s="758"/>
      <c r="B563" s="758"/>
      <c r="C563" s="758"/>
      <c r="D563" s="758"/>
      <c r="E563" s="758"/>
      <c r="F563" s="758"/>
      <c r="G563" s="758"/>
      <c r="H563" s="758"/>
      <c r="I563" s="758"/>
      <c r="J563" s="758"/>
      <c r="K563" s="758"/>
      <c r="L563" s="758"/>
    </row>
    <row r="564" spans="1:12" ht="15.75" customHeight="1">
      <c r="A564" s="758"/>
      <c r="B564" s="758"/>
      <c r="C564" s="758"/>
      <c r="D564" s="758"/>
      <c r="E564" s="758"/>
      <c r="F564" s="758"/>
      <c r="G564" s="758"/>
      <c r="H564" s="758"/>
      <c r="I564" s="758"/>
      <c r="J564" s="758"/>
      <c r="K564" s="758"/>
      <c r="L564" s="758"/>
    </row>
    <row r="565" spans="1:12" ht="15.75" customHeight="1">
      <c r="A565" s="758"/>
      <c r="B565" s="758"/>
      <c r="C565" s="758"/>
      <c r="D565" s="758"/>
      <c r="E565" s="758"/>
      <c r="F565" s="758"/>
      <c r="G565" s="758"/>
      <c r="H565" s="758"/>
      <c r="I565" s="758"/>
      <c r="J565" s="758"/>
      <c r="K565" s="758"/>
      <c r="L565" s="758"/>
    </row>
    <row r="566" spans="1:12" ht="15.75" customHeight="1">
      <c r="A566" s="758"/>
      <c r="B566" s="758"/>
      <c r="C566" s="758"/>
      <c r="D566" s="758"/>
      <c r="E566" s="758"/>
      <c r="F566" s="758"/>
      <c r="G566" s="758"/>
      <c r="H566" s="758"/>
      <c r="I566" s="758"/>
      <c r="J566" s="758"/>
      <c r="K566" s="758"/>
      <c r="L566" s="758"/>
    </row>
    <row r="567" spans="1:12" ht="15.75" customHeight="1">
      <c r="A567" s="758"/>
      <c r="B567" s="758"/>
      <c r="C567" s="758"/>
      <c r="D567" s="758"/>
      <c r="E567" s="758"/>
      <c r="F567" s="758"/>
      <c r="G567" s="758"/>
      <c r="H567" s="758"/>
      <c r="I567" s="758"/>
      <c r="J567" s="758"/>
      <c r="K567" s="758"/>
      <c r="L567" s="758"/>
    </row>
    <row r="568" spans="1:12" ht="15.75" customHeight="1">
      <c r="A568" s="758"/>
      <c r="B568" s="758"/>
      <c r="C568" s="758"/>
      <c r="D568" s="758"/>
      <c r="E568" s="758"/>
      <c r="F568" s="758"/>
      <c r="G568" s="758"/>
      <c r="H568" s="758"/>
      <c r="I568" s="758"/>
      <c r="J568" s="758"/>
      <c r="K568" s="758"/>
      <c r="L568" s="758"/>
    </row>
    <row r="569" spans="1:12" ht="15.75" customHeight="1">
      <c r="A569" s="758"/>
      <c r="B569" s="758"/>
      <c r="C569" s="758"/>
      <c r="D569" s="758"/>
      <c r="E569" s="758"/>
      <c r="F569" s="758"/>
      <c r="G569" s="758"/>
      <c r="H569" s="758"/>
      <c r="I569" s="758"/>
      <c r="J569" s="758"/>
      <c r="K569" s="758"/>
      <c r="L569" s="758"/>
    </row>
    <row r="570" spans="1:12" ht="15.75" customHeight="1">
      <c r="A570" s="758"/>
      <c r="B570" s="758"/>
      <c r="C570" s="758"/>
      <c r="D570" s="758"/>
      <c r="E570" s="758"/>
      <c r="F570" s="758"/>
      <c r="G570" s="758"/>
      <c r="H570" s="758"/>
      <c r="I570" s="758"/>
      <c r="J570" s="758"/>
      <c r="K570" s="758"/>
      <c r="L570" s="758"/>
    </row>
    <row r="571" spans="1:12" ht="15.75" customHeight="1">
      <c r="A571" s="758"/>
      <c r="B571" s="758"/>
      <c r="C571" s="758"/>
      <c r="D571" s="758"/>
      <c r="E571" s="758"/>
      <c r="F571" s="758"/>
      <c r="G571" s="758"/>
      <c r="H571" s="758"/>
      <c r="I571" s="758"/>
      <c r="J571" s="758"/>
      <c r="K571" s="758"/>
      <c r="L571" s="758"/>
    </row>
    <row r="572" spans="1:12" ht="15.75" customHeight="1">
      <c r="A572" s="758"/>
      <c r="B572" s="758"/>
      <c r="C572" s="758"/>
      <c r="D572" s="758"/>
      <c r="E572" s="758"/>
      <c r="F572" s="758"/>
      <c r="G572" s="758"/>
      <c r="H572" s="758"/>
      <c r="I572" s="758"/>
      <c r="J572" s="758"/>
      <c r="K572" s="758"/>
      <c r="L572" s="758"/>
    </row>
    <row r="573" spans="1:12" ht="15.75" customHeight="1">
      <c r="A573" s="758"/>
      <c r="B573" s="758"/>
      <c r="C573" s="758"/>
      <c r="D573" s="758"/>
      <c r="E573" s="758"/>
      <c r="F573" s="758"/>
      <c r="G573" s="758"/>
      <c r="H573" s="758"/>
      <c r="I573" s="758"/>
      <c r="J573" s="758"/>
      <c r="K573" s="758"/>
      <c r="L573" s="758"/>
    </row>
    <row r="574" spans="1:12" ht="15.75" customHeight="1">
      <c r="A574" s="758"/>
      <c r="B574" s="758"/>
      <c r="C574" s="758"/>
      <c r="D574" s="758"/>
      <c r="E574" s="758"/>
      <c r="F574" s="758"/>
      <c r="G574" s="758"/>
      <c r="H574" s="758"/>
      <c r="I574" s="758"/>
      <c r="J574" s="758"/>
      <c r="K574" s="758"/>
      <c r="L574" s="758"/>
    </row>
    <row r="575" spans="1:12" ht="15.75" customHeight="1">
      <c r="A575" s="758"/>
      <c r="B575" s="758"/>
      <c r="C575" s="758"/>
      <c r="D575" s="758"/>
      <c r="E575" s="758"/>
      <c r="F575" s="758"/>
      <c r="G575" s="758"/>
      <c r="H575" s="758"/>
      <c r="I575" s="758"/>
      <c r="J575" s="758"/>
      <c r="K575" s="758"/>
      <c r="L575" s="758"/>
    </row>
    <row r="576" spans="1:12" ht="15.75" customHeight="1">
      <c r="A576" s="758"/>
      <c r="B576" s="758"/>
      <c r="C576" s="758"/>
      <c r="D576" s="758"/>
      <c r="E576" s="758"/>
      <c r="F576" s="758"/>
      <c r="G576" s="758"/>
      <c r="H576" s="758"/>
      <c r="I576" s="758"/>
      <c r="J576" s="758"/>
      <c r="K576" s="758"/>
      <c r="L576" s="758"/>
    </row>
    <row r="577" spans="1:12" ht="15.75" customHeight="1">
      <c r="A577" s="758"/>
      <c r="B577" s="758"/>
      <c r="C577" s="758"/>
      <c r="D577" s="758"/>
      <c r="E577" s="758"/>
      <c r="F577" s="758"/>
      <c r="G577" s="758"/>
      <c r="H577" s="758"/>
      <c r="I577" s="758"/>
      <c r="J577" s="758"/>
      <c r="K577" s="758"/>
      <c r="L577" s="758"/>
    </row>
    <row r="578" spans="1:12" ht="15.75" customHeight="1">
      <c r="A578" s="758"/>
      <c r="B578" s="758"/>
      <c r="C578" s="758"/>
      <c r="D578" s="758"/>
      <c r="E578" s="758"/>
      <c r="F578" s="758"/>
      <c r="G578" s="758"/>
      <c r="H578" s="758"/>
      <c r="I578" s="758"/>
      <c r="J578" s="758"/>
      <c r="K578" s="758"/>
      <c r="L578" s="758"/>
    </row>
    <row r="579" spans="1:12" ht="15.75" customHeight="1">
      <c r="A579" s="758"/>
      <c r="B579" s="758"/>
      <c r="C579" s="758"/>
      <c r="D579" s="758"/>
      <c r="E579" s="758"/>
      <c r="F579" s="758"/>
      <c r="G579" s="758"/>
      <c r="H579" s="758"/>
      <c r="I579" s="758"/>
      <c r="J579" s="758"/>
      <c r="K579" s="758"/>
      <c r="L579" s="758"/>
    </row>
    <row r="580" spans="1:12" ht="15.75" customHeight="1">
      <c r="A580" s="758"/>
      <c r="B580" s="758"/>
      <c r="C580" s="758"/>
      <c r="D580" s="758"/>
      <c r="E580" s="758"/>
      <c r="F580" s="758"/>
      <c r="G580" s="758"/>
      <c r="H580" s="758"/>
      <c r="I580" s="758"/>
      <c r="J580" s="758"/>
      <c r="K580" s="758"/>
      <c r="L580" s="758"/>
    </row>
    <row r="581" spans="1:12" ht="15.75" customHeight="1">
      <c r="A581" s="758"/>
      <c r="B581" s="758"/>
      <c r="C581" s="758"/>
      <c r="D581" s="758"/>
      <c r="E581" s="758"/>
      <c r="F581" s="758"/>
      <c r="G581" s="758"/>
      <c r="H581" s="758"/>
      <c r="I581" s="758"/>
      <c r="J581" s="758"/>
      <c r="K581" s="758"/>
      <c r="L581" s="758"/>
    </row>
    <row r="582" spans="1:12" ht="15.75" customHeight="1">
      <c r="A582" s="758"/>
      <c r="B582" s="758"/>
      <c r="C582" s="758"/>
      <c r="D582" s="758"/>
      <c r="E582" s="758"/>
      <c r="F582" s="758"/>
      <c r="G582" s="758"/>
      <c r="H582" s="758"/>
      <c r="I582" s="758"/>
      <c r="J582" s="758"/>
      <c r="K582" s="758"/>
      <c r="L582" s="758"/>
    </row>
    <row r="583" spans="1:12" ht="15.75" customHeight="1">
      <c r="A583" s="758"/>
      <c r="B583" s="758"/>
      <c r="C583" s="758"/>
      <c r="D583" s="758"/>
      <c r="E583" s="758"/>
      <c r="F583" s="758"/>
      <c r="G583" s="758"/>
      <c r="H583" s="758"/>
      <c r="I583" s="758"/>
      <c r="J583" s="758"/>
      <c r="K583" s="758"/>
      <c r="L583" s="758"/>
    </row>
    <row r="584" spans="1:12" ht="15.75" customHeight="1">
      <c r="A584" s="758"/>
      <c r="B584" s="758"/>
      <c r="C584" s="758"/>
      <c r="D584" s="758"/>
      <c r="E584" s="758"/>
      <c r="F584" s="758"/>
      <c r="G584" s="758"/>
      <c r="H584" s="758"/>
      <c r="I584" s="758"/>
      <c r="J584" s="758"/>
      <c r="K584" s="758"/>
      <c r="L584" s="758"/>
    </row>
    <row r="585" spans="1:12" ht="15.75" customHeight="1">
      <c r="A585" s="758"/>
      <c r="B585" s="758"/>
      <c r="C585" s="758"/>
      <c r="D585" s="758"/>
      <c r="E585" s="758"/>
      <c r="F585" s="758"/>
      <c r="G585" s="758"/>
      <c r="H585" s="758"/>
      <c r="I585" s="758"/>
      <c r="J585" s="758"/>
      <c r="K585" s="758"/>
      <c r="L585" s="758"/>
    </row>
    <row r="586" spans="1:12" ht="15.75" customHeight="1">
      <c r="A586" s="758"/>
      <c r="B586" s="758"/>
      <c r="C586" s="758"/>
      <c r="D586" s="758"/>
      <c r="E586" s="758"/>
      <c r="F586" s="758"/>
      <c r="G586" s="758"/>
      <c r="H586" s="758"/>
      <c r="I586" s="758"/>
      <c r="J586" s="758"/>
      <c r="K586" s="758"/>
      <c r="L586" s="758"/>
    </row>
    <row r="587" spans="1:12" ht="15.75" customHeight="1">
      <c r="A587" s="758"/>
      <c r="B587" s="758"/>
      <c r="C587" s="758"/>
      <c r="D587" s="758"/>
      <c r="E587" s="758"/>
      <c r="F587" s="758"/>
      <c r="G587" s="758"/>
      <c r="H587" s="758"/>
      <c r="I587" s="758"/>
      <c r="J587" s="758"/>
      <c r="K587" s="758"/>
      <c r="L587" s="758"/>
    </row>
    <row r="588" spans="1:12" ht="15.75" customHeight="1">
      <c r="A588" s="758"/>
      <c r="B588" s="758"/>
      <c r="C588" s="758"/>
      <c r="D588" s="758"/>
      <c r="E588" s="758"/>
      <c r="F588" s="758"/>
      <c r="G588" s="758"/>
      <c r="H588" s="758"/>
      <c r="I588" s="758"/>
      <c r="J588" s="758"/>
      <c r="K588" s="758"/>
      <c r="L588" s="758"/>
    </row>
    <row r="589" spans="1:12" ht="15.75" customHeight="1">
      <c r="A589" s="758"/>
      <c r="B589" s="758"/>
      <c r="C589" s="758"/>
      <c r="D589" s="758"/>
      <c r="E589" s="758"/>
      <c r="F589" s="758"/>
      <c r="G589" s="758"/>
      <c r="H589" s="758"/>
      <c r="I589" s="758"/>
      <c r="J589" s="758"/>
      <c r="K589" s="758"/>
      <c r="L589" s="758"/>
    </row>
    <row r="590" spans="1:12" ht="15.75" customHeight="1">
      <c r="A590" s="758"/>
      <c r="B590" s="758"/>
      <c r="C590" s="758"/>
      <c r="D590" s="758"/>
      <c r="E590" s="758"/>
      <c r="F590" s="758"/>
      <c r="G590" s="758"/>
      <c r="H590" s="758"/>
      <c r="I590" s="758"/>
      <c r="J590" s="758"/>
      <c r="K590" s="758"/>
      <c r="L590" s="758"/>
    </row>
    <row r="591" spans="1:12" ht="15.75" customHeight="1">
      <c r="A591" s="758"/>
      <c r="B591" s="758"/>
      <c r="C591" s="758"/>
      <c r="D591" s="758"/>
      <c r="E591" s="758"/>
      <c r="F591" s="758"/>
      <c r="G591" s="758"/>
      <c r="H591" s="758"/>
      <c r="I591" s="758"/>
      <c r="J591" s="758"/>
      <c r="K591" s="758"/>
      <c r="L591" s="758"/>
    </row>
    <row r="592" spans="1:12" ht="15.75" customHeight="1">
      <c r="A592" s="758"/>
      <c r="B592" s="758"/>
      <c r="C592" s="758"/>
      <c r="D592" s="758"/>
      <c r="E592" s="758"/>
      <c r="F592" s="758"/>
      <c r="G592" s="758"/>
      <c r="H592" s="758"/>
      <c r="I592" s="758"/>
      <c r="J592" s="758"/>
      <c r="K592" s="758"/>
      <c r="L592" s="758"/>
    </row>
    <row r="593" spans="1:12" ht="15.75" customHeight="1">
      <c r="A593" s="758"/>
      <c r="B593" s="758"/>
      <c r="C593" s="758"/>
      <c r="D593" s="758"/>
      <c r="E593" s="758"/>
      <c r="F593" s="758"/>
      <c r="G593" s="758"/>
      <c r="H593" s="758"/>
      <c r="I593" s="758"/>
      <c r="J593" s="758"/>
      <c r="K593" s="758"/>
      <c r="L593" s="758"/>
    </row>
    <row r="594" spans="1:12" ht="15.75" customHeight="1">
      <c r="A594" s="758"/>
      <c r="B594" s="758"/>
      <c r="C594" s="758"/>
      <c r="D594" s="758"/>
      <c r="E594" s="758"/>
      <c r="F594" s="758"/>
      <c r="G594" s="758"/>
      <c r="H594" s="758"/>
      <c r="I594" s="758"/>
      <c r="J594" s="758"/>
      <c r="K594" s="758"/>
      <c r="L594" s="758"/>
    </row>
    <row r="595" spans="1:12" ht="15.75" customHeight="1">
      <c r="A595" s="758"/>
      <c r="B595" s="758"/>
      <c r="C595" s="758"/>
      <c r="D595" s="758"/>
      <c r="E595" s="758"/>
      <c r="F595" s="758"/>
      <c r="G595" s="758"/>
      <c r="H595" s="758"/>
      <c r="I595" s="758"/>
      <c r="J595" s="758"/>
      <c r="K595" s="758"/>
      <c r="L595" s="758"/>
    </row>
    <row r="596" spans="1:12" ht="15.75" customHeight="1">
      <c r="A596" s="758"/>
      <c r="B596" s="758"/>
      <c r="C596" s="758"/>
      <c r="D596" s="758"/>
      <c r="E596" s="758"/>
      <c r="F596" s="758"/>
      <c r="G596" s="758"/>
      <c r="H596" s="758"/>
      <c r="I596" s="758"/>
      <c r="J596" s="758"/>
      <c r="K596" s="758"/>
      <c r="L596" s="758"/>
    </row>
    <row r="597" spans="1:12" ht="15.75" customHeight="1">
      <c r="A597" s="758"/>
      <c r="B597" s="758"/>
      <c r="C597" s="758"/>
      <c r="D597" s="758"/>
      <c r="E597" s="758"/>
      <c r="F597" s="758"/>
      <c r="G597" s="758"/>
      <c r="H597" s="758"/>
      <c r="I597" s="758"/>
      <c r="J597" s="758"/>
      <c r="K597" s="758"/>
      <c r="L597" s="758"/>
    </row>
    <row r="598" spans="1:12" ht="15.75" customHeight="1">
      <c r="A598" s="758"/>
      <c r="B598" s="758"/>
      <c r="C598" s="758"/>
      <c r="D598" s="758"/>
      <c r="E598" s="758"/>
      <c r="F598" s="758"/>
      <c r="G598" s="758"/>
      <c r="H598" s="758"/>
      <c r="I598" s="758"/>
      <c r="J598" s="758"/>
      <c r="K598" s="758"/>
      <c r="L598" s="758"/>
    </row>
    <row r="599" spans="1:12" ht="15.75" customHeight="1">
      <c r="A599" s="758"/>
      <c r="B599" s="758"/>
      <c r="C599" s="758"/>
      <c r="D599" s="758"/>
      <c r="E599" s="758"/>
      <c r="F599" s="758"/>
      <c r="G599" s="758"/>
      <c r="H599" s="758"/>
      <c r="I599" s="758"/>
      <c r="J599" s="758"/>
      <c r="K599" s="758"/>
      <c r="L599" s="758"/>
    </row>
    <row r="600" spans="1:12" ht="15.75" customHeight="1">
      <c r="A600" s="758"/>
      <c r="B600" s="758"/>
      <c r="C600" s="758"/>
      <c r="D600" s="758"/>
      <c r="E600" s="758"/>
      <c r="F600" s="758"/>
      <c r="G600" s="758"/>
      <c r="H600" s="758"/>
      <c r="I600" s="758"/>
      <c r="J600" s="758"/>
      <c r="K600" s="758"/>
      <c r="L600" s="758"/>
    </row>
    <row r="601" spans="1:12" ht="15.75" customHeight="1">
      <c r="A601" s="758"/>
      <c r="B601" s="758"/>
      <c r="C601" s="758"/>
      <c r="D601" s="758"/>
      <c r="E601" s="758"/>
      <c r="F601" s="758"/>
      <c r="G601" s="758"/>
      <c r="H601" s="758"/>
      <c r="I601" s="758"/>
      <c r="J601" s="758"/>
      <c r="K601" s="758"/>
      <c r="L601" s="758"/>
    </row>
    <row r="602" spans="1:12" ht="15.75" customHeight="1">
      <c r="A602" s="758"/>
      <c r="B602" s="758"/>
      <c r="C602" s="758"/>
      <c r="D602" s="758"/>
      <c r="E602" s="758"/>
      <c r="F602" s="758"/>
      <c r="G602" s="758"/>
      <c r="H602" s="758"/>
      <c r="I602" s="758"/>
      <c r="J602" s="758"/>
      <c r="K602" s="758"/>
      <c r="L602" s="758"/>
    </row>
    <row r="603" spans="1:12" ht="15.75" customHeight="1">
      <c r="A603" s="758"/>
      <c r="B603" s="758"/>
      <c r="C603" s="758"/>
      <c r="D603" s="758"/>
      <c r="E603" s="758"/>
      <c r="F603" s="758"/>
      <c r="G603" s="758"/>
      <c r="H603" s="758"/>
      <c r="I603" s="758"/>
      <c r="J603" s="758"/>
      <c r="K603" s="758"/>
      <c r="L603" s="758"/>
    </row>
    <row r="604" spans="1:12" ht="15.75" customHeight="1">
      <c r="A604" s="758"/>
      <c r="B604" s="758"/>
      <c r="C604" s="758"/>
      <c r="D604" s="758"/>
      <c r="E604" s="758"/>
      <c r="F604" s="758"/>
      <c r="G604" s="758"/>
      <c r="H604" s="758"/>
      <c r="I604" s="758"/>
      <c r="J604" s="758"/>
      <c r="K604" s="758"/>
      <c r="L604" s="758"/>
    </row>
    <row r="605" spans="1:12" ht="15.75" customHeight="1">
      <c r="A605" s="758"/>
      <c r="B605" s="758"/>
      <c r="C605" s="758"/>
      <c r="D605" s="758"/>
      <c r="E605" s="758"/>
      <c r="F605" s="758"/>
      <c r="G605" s="758"/>
      <c r="H605" s="758"/>
      <c r="I605" s="758"/>
      <c r="J605" s="758"/>
      <c r="K605" s="758"/>
      <c r="L605" s="758"/>
    </row>
    <row r="606" spans="1:12" ht="15.75" customHeight="1">
      <c r="A606" s="758"/>
      <c r="B606" s="758"/>
      <c r="C606" s="758"/>
      <c r="D606" s="758"/>
      <c r="E606" s="758"/>
      <c r="F606" s="758"/>
      <c r="G606" s="758"/>
      <c r="H606" s="758"/>
      <c r="I606" s="758"/>
      <c r="J606" s="758"/>
      <c r="K606" s="758"/>
      <c r="L606" s="758"/>
    </row>
    <row r="607" spans="1:12" ht="15.75" customHeight="1">
      <c r="A607" s="758"/>
      <c r="B607" s="758"/>
      <c r="C607" s="758"/>
      <c r="D607" s="758"/>
      <c r="E607" s="758"/>
      <c r="F607" s="758"/>
      <c r="G607" s="758"/>
      <c r="H607" s="758"/>
      <c r="I607" s="758"/>
      <c r="J607" s="758"/>
      <c r="K607" s="758"/>
      <c r="L607" s="758"/>
    </row>
    <row r="608" spans="1:12" ht="15.75" customHeight="1">
      <c r="A608" s="758"/>
      <c r="B608" s="758"/>
      <c r="C608" s="758"/>
      <c r="D608" s="758"/>
      <c r="E608" s="758"/>
      <c r="F608" s="758"/>
      <c r="G608" s="758"/>
      <c r="H608" s="758"/>
      <c r="I608" s="758"/>
      <c r="J608" s="758"/>
      <c r="K608" s="758"/>
      <c r="L608" s="758"/>
    </row>
    <row r="609" spans="1:12" ht="15.75" customHeight="1">
      <c r="A609" s="758"/>
      <c r="B609" s="758"/>
      <c r="C609" s="758"/>
      <c r="D609" s="758"/>
      <c r="E609" s="758"/>
      <c r="F609" s="758"/>
      <c r="G609" s="758"/>
      <c r="H609" s="758"/>
      <c r="I609" s="758"/>
      <c r="J609" s="758"/>
      <c r="K609" s="758"/>
      <c r="L609" s="758"/>
    </row>
    <row r="610" spans="1:12" ht="15.75" customHeight="1">
      <c r="A610" s="758"/>
      <c r="B610" s="758"/>
      <c r="C610" s="758"/>
      <c r="D610" s="758"/>
      <c r="E610" s="758"/>
      <c r="F610" s="758"/>
      <c r="G610" s="758"/>
      <c r="H610" s="758"/>
      <c r="I610" s="758"/>
      <c r="J610" s="758"/>
      <c r="K610" s="758"/>
      <c r="L610" s="758"/>
    </row>
    <row r="611" spans="1:12" ht="15.75" customHeight="1">
      <c r="A611" s="758"/>
      <c r="B611" s="758"/>
      <c r="C611" s="758"/>
      <c r="D611" s="758"/>
      <c r="E611" s="758"/>
      <c r="F611" s="758"/>
      <c r="G611" s="758"/>
      <c r="H611" s="758"/>
      <c r="I611" s="758"/>
      <c r="J611" s="758"/>
      <c r="K611" s="758"/>
      <c r="L611" s="758"/>
    </row>
    <row r="612" spans="1:12" ht="15.75" customHeight="1">
      <c r="A612" s="758"/>
      <c r="B612" s="758"/>
      <c r="C612" s="758"/>
      <c r="D612" s="758"/>
      <c r="E612" s="758"/>
      <c r="F612" s="758"/>
      <c r="G612" s="758"/>
      <c r="H612" s="758"/>
      <c r="I612" s="758"/>
      <c r="J612" s="758"/>
      <c r="K612" s="758"/>
      <c r="L612" s="758"/>
    </row>
    <row r="613" spans="1:12" ht="15.75" customHeight="1">
      <c r="A613" s="758"/>
      <c r="B613" s="758"/>
      <c r="C613" s="758"/>
      <c r="D613" s="758"/>
      <c r="E613" s="758"/>
      <c r="F613" s="758"/>
      <c r="G613" s="758"/>
      <c r="H613" s="758"/>
      <c r="I613" s="758"/>
      <c r="J613" s="758"/>
      <c r="K613" s="758"/>
      <c r="L613" s="758"/>
    </row>
    <row r="614" spans="1:12" ht="15.75" customHeight="1">
      <c r="A614" s="758"/>
      <c r="B614" s="758"/>
      <c r="C614" s="758"/>
      <c r="D614" s="758"/>
      <c r="E614" s="758"/>
      <c r="F614" s="758"/>
      <c r="G614" s="758"/>
      <c r="H614" s="758"/>
      <c r="I614" s="758"/>
      <c r="J614" s="758"/>
      <c r="K614" s="758"/>
      <c r="L614" s="758"/>
    </row>
    <row r="615" spans="1:12" ht="15.75" customHeight="1">
      <c r="A615" s="758"/>
      <c r="B615" s="758"/>
      <c r="C615" s="758"/>
      <c r="D615" s="758"/>
      <c r="E615" s="758"/>
      <c r="F615" s="758"/>
      <c r="G615" s="758"/>
      <c r="H615" s="758"/>
      <c r="I615" s="758"/>
      <c r="J615" s="758"/>
      <c r="K615" s="758"/>
      <c r="L615" s="758"/>
    </row>
    <row r="616" spans="1:12" ht="15.75" customHeight="1">
      <c r="A616" s="758"/>
      <c r="B616" s="758"/>
      <c r="C616" s="758"/>
      <c r="D616" s="758"/>
      <c r="E616" s="758"/>
      <c r="F616" s="758"/>
      <c r="G616" s="758"/>
      <c r="H616" s="758"/>
      <c r="I616" s="758"/>
      <c r="J616" s="758"/>
      <c r="K616" s="758"/>
      <c r="L616" s="758"/>
    </row>
    <row r="617" spans="1:12" ht="15.75" customHeight="1">
      <c r="A617" s="758"/>
      <c r="B617" s="758"/>
      <c r="C617" s="758"/>
      <c r="D617" s="758"/>
      <c r="E617" s="758"/>
      <c r="F617" s="758"/>
      <c r="G617" s="758"/>
      <c r="H617" s="758"/>
      <c r="I617" s="758"/>
      <c r="J617" s="758"/>
      <c r="K617" s="758"/>
      <c r="L617" s="758"/>
    </row>
    <row r="618" spans="1:12" ht="15.75" customHeight="1">
      <c r="A618" s="758"/>
      <c r="B618" s="758"/>
      <c r="C618" s="758"/>
      <c r="D618" s="758"/>
      <c r="E618" s="758"/>
      <c r="F618" s="758"/>
      <c r="G618" s="758"/>
      <c r="H618" s="758"/>
      <c r="I618" s="758"/>
      <c r="J618" s="758"/>
      <c r="K618" s="758"/>
      <c r="L618" s="758"/>
    </row>
    <row r="619" spans="1:12" ht="15.75" customHeight="1">
      <c r="A619" s="758"/>
      <c r="B619" s="758"/>
      <c r="C619" s="758"/>
      <c r="D619" s="758"/>
      <c r="E619" s="758"/>
      <c r="F619" s="758"/>
      <c r="G619" s="758"/>
      <c r="H619" s="758"/>
      <c r="I619" s="758"/>
      <c r="J619" s="758"/>
      <c r="K619" s="758"/>
      <c r="L619" s="758"/>
    </row>
    <row r="620" spans="1:12" ht="15.75" customHeight="1">
      <c r="A620" s="758"/>
      <c r="B620" s="758"/>
      <c r="C620" s="758"/>
      <c r="D620" s="758"/>
      <c r="E620" s="758"/>
      <c r="F620" s="758"/>
      <c r="G620" s="758"/>
      <c r="H620" s="758"/>
      <c r="I620" s="758"/>
      <c r="J620" s="758"/>
      <c r="K620" s="758"/>
      <c r="L620" s="758"/>
    </row>
    <row r="621" spans="1:12" ht="15.75" customHeight="1">
      <c r="A621" s="758"/>
      <c r="B621" s="758"/>
      <c r="C621" s="758"/>
      <c r="D621" s="758"/>
      <c r="E621" s="758"/>
      <c r="F621" s="758"/>
      <c r="G621" s="758"/>
      <c r="H621" s="758"/>
      <c r="I621" s="758"/>
      <c r="J621" s="758"/>
      <c r="K621" s="758"/>
      <c r="L621" s="758"/>
    </row>
    <row r="622" spans="1:12" ht="15.75" customHeight="1">
      <c r="A622" s="758"/>
      <c r="B622" s="758"/>
      <c r="C622" s="758"/>
      <c r="D622" s="758"/>
      <c r="E622" s="758"/>
      <c r="F622" s="758"/>
      <c r="G622" s="758"/>
      <c r="H622" s="758"/>
      <c r="I622" s="758"/>
      <c r="J622" s="758"/>
      <c r="K622" s="758"/>
      <c r="L622" s="758"/>
    </row>
    <row r="623" spans="1:12" ht="15.75" customHeight="1">
      <c r="A623" s="758"/>
      <c r="B623" s="758"/>
      <c r="C623" s="758"/>
      <c r="D623" s="758"/>
      <c r="E623" s="758"/>
      <c r="F623" s="758"/>
      <c r="G623" s="758"/>
      <c r="H623" s="758"/>
      <c r="I623" s="758"/>
      <c r="J623" s="758"/>
      <c r="K623" s="758"/>
      <c r="L623" s="758"/>
    </row>
    <row r="624" spans="1:12" ht="15.75" customHeight="1">
      <c r="A624" s="758"/>
      <c r="B624" s="758"/>
      <c r="C624" s="758"/>
      <c r="D624" s="758"/>
      <c r="E624" s="758"/>
      <c r="F624" s="758"/>
      <c r="G624" s="758"/>
      <c r="H624" s="758"/>
      <c r="I624" s="758"/>
      <c r="J624" s="758"/>
      <c r="K624" s="758"/>
      <c r="L624" s="758"/>
    </row>
    <row r="625" spans="1:12" ht="15.75" customHeight="1">
      <c r="A625" s="758"/>
      <c r="B625" s="758"/>
      <c r="C625" s="758"/>
      <c r="D625" s="758"/>
      <c r="E625" s="758"/>
      <c r="F625" s="758"/>
      <c r="G625" s="758"/>
      <c r="H625" s="758"/>
      <c r="I625" s="758"/>
      <c r="J625" s="758"/>
      <c r="K625" s="758"/>
      <c r="L625" s="758"/>
    </row>
    <row r="626" spans="1:12" ht="15.75" customHeight="1">
      <c r="A626" s="758"/>
      <c r="B626" s="758"/>
      <c r="C626" s="758"/>
      <c r="D626" s="758"/>
      <c r="E626" s="758"/>
      <c r="F626" s="758"/>
      <c r="G626" s="758"/>
      <c r="H626" s="758"/>
      <c r="I626" s="758"/>
      <c r="J626" s="758"/>
      <c r="K626" s="758"/>
      <c r="L626" s="758"/>
    </row>
    <row r="627" spans="1:12" ht="15.75" customHeight="1">
      <c r="A627" s="758"/>
      <c r="B627" s="758"/>
      <c r="C627" s="758"/>
      <c r="D627" s="758"/>
      <c r="E627" s="758"/>
      <c r="F627" s="758"/>
      <c r="G627" s="758"/>
      <c r="H627" s="758"/>
      <c r="I627" s="758"/>
      <c r="J627" s="758"/>
      <c r="K627" s="758"/>
      <c r="L627" s="758"/>
    </row>
    <row r="628" spans="1:12" ht="15.75" customHeight="1">
      <c r="A628" s="758"/>
      <c r="B628" s="758"/>
      <c r="C628" s="758"/>
      <c r="D628" s="758"/>
      <c r="E628" s="758"/>
      <c r="F628" s="758"/>
      <c r="G628" s="758"/>
      <c r="H628" s="758"/>
      <c r="I628" s="758"/>
      <c r="J628" s="758"/>
      <c r="K628" s="758"/>
      <c r="L628" s="758"/>
    </row>
    <row r="629" spans="1:12" ht="15.75" customHeight="1">
      <c r="A629" s="758"/>
      <c r="B629" s="758"/>
      <c r="C629" s="758"/>
      <c r="D629" s="758"/>
      <c r="E629" s="758"/>
      <c r="F629" s="758"/>
      <c r="G629" s="758"/>
      <c r="H629" s="758"/>
      <c r="I629" s="758"/>
      <c r="J629" s="758"/>
      <c r="K629" s="758"/>
      <c r="L629" s="758"/>
    </row>
    <row r="630" spans="1:12" ht="15.75" customHeight="1">
      <c r="A630" s="758"/>
      <c r="B630" s="758"/>
      <c r="C630" s="758"/>
      <c r="D630" s="758"/>
      <c r="E630" s="758"/>
      <c r="F630" s="758"/>
      <c r="G630" s="758"/>
      <c r="H630" s="758"/>
      <c r="I630" s="758"/>
      <c r="J630" s="758"/>
      <c r="K630" s="758"/>
      <c r="L630" s="758"/>
    </row>
    <row r="631" spans="1:12" ht="15.75" customHeight="1">
      <c r="A631" s="758"/>
      <c r="B631" s="758"/>
      <c r="C631" s="758"/>
      <c r="D631" s="758"/>
      <c r="E631" s="758"/>
      <c r="F631" s="758"/>
      <c r="G631" s="758"/>
      <c r="H631" s="758"/>
      <c r="I631" s="758"/>
      <c r="J631" s="758"/>
      <c r="K631" s="758"/>
      <c r="L631" s="758"/>
    </row>
    <row r="632" spans="1:12" ht="15.75" customHeight="1">
      <c r="A632" s="758"/>
      <c r="B632" s="758"/>
      <c r="C632" s="758"/>
      <c r="D632" s="758"/>
      <c r="E632" s="758"/>
      <c r="F632" s="758"/>
      <c r="G632" s="758"/>
      <c r="H632" s="758"/>
      <c r="I632" s="758"/>
      <c r="J632" s="758"/>
      <c r="K632" s="758"/>
      <c r="L632" s="758"/>
    </row>
    <row r="633" spans="1:12" ht="15.75" customHeight="1">
      <c r="A633" s="758"/>
      <c r="B633" s="758"/>
      <c r="C633" s="758"/>
      <c r="D633" s="758"/>
      <c r="E633" s="758"/>
      <c r="F633" s="758"/>
      <c r="G633" s="758"/>
      <c r="H633" s="758"/>
      <c r="I633" s="758"/>
      <c r="J633" s="758"/>
      <c r="K633" s="758"/>
      <c r="L633" s="758"/>
    </row>
    <row r="634" spans="1:12" ht="15.75" customHeight="1">
      <c r="A634" s="758"/>
      <c r="B634" s="758"/>
      <c r="C634" s="758"/>
      <c r="D634" s="758"/>
      <c r="E634" s="758"/>
      <c r="F634" s="758"/>
      <c r="G634" s="758"/>
      <c r="H634" s="758"/>
      <c r="I634" s="758"/>
      <c r="J634" s="758"/>
      <c r="K634" s="758"/>
      <c r="L634" s="758"/>
    </row>
    <row r="635" spans="1:12" ht="15.75" customHeight="1">
      <c r="A635" s="758"/>
      <c r="B635" s="758"/>
      <c r="C635" s="758"/>
      <c r="D635" s="758"/>
      <c r="E635" s="758"/>
      <c r="F635" s="758"/>
      <c r="G635" s="758"/>
      <c r="H635" s="758"/>
      <c r="I635" s="758"/>
      <c r="J635" s="758"/>
      <c r="K635" s="758"/>
      <c r="L635" s="758"/>
    </row>
    <row r="636" spans="1:12" ht="15.75" customHeight="1">
      <c r="A636" s="758"/>
      <c r="B636" s="758"/>
      <c r="C636" s="758"/>
      <c r="D636" s="758"/>
      <c r="E636" s="758"/>
      <c r="F636" s="758"/>
      <c r="G636" s="758"/>
      <c r="H636" s="758"/>
      <c r="I636" s="758"/>
      <c r="J636" s="758"/>
      <c r="K636" s="758"/>
      <c r="L636" s="758"/>
    </row>
    <row r="637" spans="1:12" ht="15.75" customHeight="1">
      <c r="A637" s="758"/>
      <c r="B637" s="758"/>
      <c r="C637" s="758"/>
      <c r="D637" s="758"/>
      <c r="E637" s="758"/>
      <c r="F637" s="758"/>
      <c r="G637" s="758"/>
      <c r="H637" s="758"/>
      <c r="I637" s="758"/>
      <c r="J637" s="758"/>
      <c r="K637" s="758"/>
      <c r="L637" s="758"/>
    </row>
    <row r="638" spans="1:12" ht="15.75" customHeight="1">
      <c r="A638" s="758"/>
      <c r="B638" s="758"/>
      <c r="C638" s="758"/>
      <c r="D638" s="758"/>
      <c r="E638" s="758"/>
      <c r="F638" s="758"/>
      <c r="G638" s="758"/>
      <c r="H638" s="758"/>
      <c r="I638" s="758"/>
      <c r="J638" s="758"/>
      <c r="K638" s="758"/>
      <c r="L638" s="758"/>
    </row>
    <row r="639" spans="1:12" ht="15.75" customHeight="1">
      <c r="A639" s="758"/>
      <c r="B639" s="758"/>
      <c r="C639" s="758"/>
      <c r="D639" s="758"/>
      <c r="E639" s="758"/>
      <c r="F639" s="758"/>
      <c r="G639" s="758"/>
      <c r="H639" s="758"/>
      <c r="I639" s="758"/>
      <c r="J639" s="758"/>
      <c r="K639" s="758"/>
      <c r="L639" s="758"/>
    </row>
    <row r="640" spans="1:12" ht="15.75" customHeight="1">
      <c r="A640" s="758"/>
      <c r="B640" s="758"/>
      <c r="C640" s="758"/>
      <c r="D640" s="758"/>
      <c r="E640" s="758"/>
      <c r="F640" s="758"/>
      <c r="G640" s="758"/>
      <c r="H640" s="758"/>
      <c r="I640" s="758"/>
      <c r="J640" s="758"/>
      <c r="K640" s="758"/>
      <c r="L640" s="758"/>
    </row>
    <row r="641" spans="1:12" ht="15.75" customHeight="1">
      <c r="A641" s="758"/>
      <c r="B641" s="758"/>
      <c r="C641" s="758"/>
      <c r="D641" s="758"/>
      <c r="E641" s="758"/>
      <c r="F641" s="758"/>
      <c r="G641" s="758"/>
      <c r="H641" s="758"/>
      <c r="I641" s="758"/>
      <c r="J641" s="758"/>
      <c r="K641" s="758"/>
      <c r="L641" s="758"/>
    </row>
    <row r="642" spans="1:12" ht="15.75" customHeight="1">
      <c r="A642" s="758"/>
      <c r="B642" s="758"/>
      <c r="C642" s="758"/>
      <c r="D642" s="758"/>
      <c r="E642" s="758"/>
      <c r="F642" s="758"/>
      <c r="G642" s="758"/>
      <c r="H642" s="758"/>
      <c r="I642" s="758"/>
      <c r="J642" s="758"/>
      <c r="K642" s="758"/>
      <c r="L642" s="758"/>
    </row>
    <row r="643" spans="1:12" ht="15.75" customHeight="1">
      <c r="A643" s="758"/>
      <c r="B643" s="758"/>
      <c r="C643" s="758"/>
      <c r="D643" s="758"/>
      <c r="E643" s="758"/>
      <c r="F643" s="758"/>
      <c r="G643" s="758"/>
      <c r="H643" s="758"/>
      <c r="I643" s="758"/>
      <c r="J643" s="758"/>
      <c r="K643" s="758"/>
      <c r="L643" s="758"/>
    </row>
    <row r="644" spans="1:12" ht="15.75" customHeight="1">
      <c r="A644" s="758"/>
      <c r="B644" s="758"/>
      <c r="C644" s="758"/>
      <c r="D644" s="758"/>
      <c r="E644" s="758"/>
      <c r="F644" s="758"/>
      <c r="G644" s="758"/>
      <c r="H644" s="758"/>
      <c r="I644" s="758"/>
      <c r="J644" s="758"/>
      <c r="K644" s="758"/>
      <c r="L644" s="758"/>
    </row>
    <row r="645" spans="1:12" ht="15.75" customHeight="1">
      <c r="A645" s="758"/>
      <c r="B645" s="758"/>
      <c r="C645" s="758"/>
      <c r="D645" s="758"/>
      <c r="E645" s="758"/>
      <c r="F645" s="758"/>
      <c r="G645" s="758"/>
      <c r="H645" s="758"/>
      <c r="I645" s="758"/>
      <c r="J645" s="758"/>
      <c r="K645" s="758"/>
      <c r="L645" s="758"/>
    </row>
    <row r="646" spans="1:12" ht="15.75" customHeight="1">
      <c r="A646" s="758"/>
      <c r="B646" s="758"/>
      <c r="C646" s="758"/>
      <c r="D646" s="758"/>
      <c r="E646" s="758"/>
      <c r="F646" s="758"/>
      <c r="G646" s="758"/>
      <c r="H646" s="758"/>
      <c r="I646" s="758"/>
      <c r="J646" s="758"/>
      <c r="K646" s="758"/>
      <c r="L646" s="758"/>
    </row>
    <row r="647" spans="1:12" ht="15.75" customHeight="1">
      <c r="A647" s="758"/>
      <c r="B647" s="758"/>
      <c r="C647" s="758"/>
      <c r="D647" s="758"/>
      <c r="E647" s="758"/>
      <c r="F647" s="758"/>
      <c r="G647" s="758"/>
      <c r="H647" s="758"/>
      <c r="I647" s="758"/>
      <c r="J647" s="758"/>
      <c r="K647" s="758"/>
      <c r="L647" s="758"/>
    </row>
    <row r="648" spans="1:12" ht="15.75" customHeight="1">
      <c r="A648" s="758"/>
      <c r="B648" s="758"/>
      <c r="C648" s="758"/>
      <c r="D648" s="758"/>
      <c r="E648" s="758"/>
      <c r="F648" s="758"/>
      <c r="G648" s="758"/>
      <c r="H648" s="758"/>
      <c r="I648" s="758"/>
      <c r="J648" s="758"/>
      <c r="K648" s="758"/>
      <c r="L648" s="758"/>
    </row>
    <row r="649" spans="1:12" ht="15.75" customHeight="1">
      <c r="A649" s="758"/>
      <c r="B649" s="758"/>
      <c r="C649" s="758"/>
      <c r="D649" s="758"/>
      <c r="E649" s="758"/>
      <c r="F649" s="758"/>
      <c r="G649" s="758"/>
      <c r="H649" s="758"/>
      <c r="I649" s="758"/>
      <c r="J649" s="758"/>
      <c r="K649" s="758"/>
      <c r="L649" s="758"/>
    </row>
    <row r="650" spans="1:12" ht="15.75" customHeight="1">
      <c r="A650" s="758"/>
      <c r="B650" s="758"/>
      <c r="C650" s="758"/>
      <c r="D650" s="758"/>
      <c r="E650" s="758"/>
      <c r="F650" s="758"/>
      <c r="G650" s="758"/>
      <c r="H650" s="758"/>
      <c r="I650" s="758"/>
      <c r="J650" s="758"/>
      <c r="K650" s="758"/>
      <c r="L650" s="758"/>
    </row>
    <row r="651" spans="1:12" ht="15.75" customHeight="1">
      <c r="A651" s="758"/>
      <c r="B651" s="758"/>
      <c r="C651" s="758"/>
      <c r="D651" s="758"/>
      <c r="E651" s="758"/>
      <c r="F651" s="758"/>
      <c r="G651" s="758"/>
      <c r="H651" s="758"/>
      <c r="I651" s="758"/>
      <c r="J651" s="758"/>
      <c r="K651" s="758"/>
      <c r="L651" s="758"/>
    </row>
    <row r="652" spans="1:12" ht="15.75" customHeight="1">
      <c r="A652" s="758"/>
      <c r="B652" s="758"/>
      <c r="C652" s="758"/>
      <c r="D652" s="758"/>
      <c r="E652" s="758"/>
      <c r="F652" s="758"/>
      <c r="G652" s="758"/>
      <c r="H652" s="758"/>
      <c r="I652" s="758"/>
      <c r="J652" s="758"/>
      <c r="K652" s="758"/>
      <c r="L652" s="758"/>
    </row>
    <row r="653" spans="1:12" ht="15.75" customHeight="1">
      <c r="A653" s="758"/>
      <c r="B653" s="758"/>
      <c r="C653" s="758"/>
      <c r="D653" s="758"/>
      <c r="E653" s="758"/>
      <c r="F653" s="758"/>
      <c r="G653" s="758"/>
      <c r="H653" s="758"/>
      <c r="I653" s="758"/>
      <c r="J653" s="758"/>
      <c r="K653" s="758"/>
      <c r="L653" s="758"/>
    </row>
    <row r="654" spans="1:12" ht="15.75" customHeight="1">
      <c r="A654" s="758"/>
      <c r="B654" s="758"/>
      <c r="C654" s="758"/>
      <c r="D654" s="758"/>
      <c r="E654" s="758"/>
      <c r="F654" s="758"/>
      <c r="G654" s="758"/>
      <c r="H654" s="758"/>
      <c r="I654" s="758"/>
      <c r="J654" s="758"/>
      <c r="K654" s="758"/>
      <c r="L654" s="758"/>
    </row>
    <row r="655" spans="1:12" ht="15.75" customHeight="1">
      <c r="A655" s="758"/>
      <c r="B655" s="758"/>
      <c r="C655" s="758"/>
      <c r="D655" s="758"/>
      <c r="E655" s="758"/>
      <c r="F655" s="758"/>
      <c r="G655" s="758"/>
      <c r="H655" s="758"/>
      <c r="I655" s="758"/>
      <c r="J655" s="758"/>
      <c r="K655" s="758"/>
      <c r="L655" s="758"/>
    </row>
    <row r="656" spans="1:12" ht="15.75" customHeight="1">
      <c r="A656" s="758"/>
      <c r="B656" s="758"/>
      <c r="C656" s="758"/>
      <c r="D656" s="758"/>
      <c r="E656" s="758"/>
      <c r="F656" s="758"/>
      <c r="G656" s="758"/>
      <c r="H656" s="758"/>
      <c r="I656" s="758"/>
      <c r="J656" s="758"/>
      <c r="K656" s="758"/>
      <c r="L656" s="758"/>
    </row>
    <row r="657" spans="1:12" ht="15.75" customHeight="1">
      <c r="A657" s="758"/>
      <c r="B657" s="758"/>
      <c r="C657" s="758"/>
      <c r="D657" s="758"/>
      <c r="E657" s="758"/>
      <c r="F657" s="758"/>
      <c r="G657" s="758"/>
      <c r="H657" s="758"/>
      <c r="I657" s="758"/>
      <c r="J657" s="758"/>
      <c r="K657" s="758"/>
      <c r="L657" s="758"/>
    </row>
    <row r="658" spans="1:12" ht="15.75" customHeight="1">
      <c r="A658" s="758"/>
      <c r="B658" s="758"/>
      <c r="C658" s="758"/>
      <c r="D658" s="758"/>
      <c r="E658" s="758"/>
      <c r="F658" s="758"/>
      <c r="G658" s="758"/>
      <c r="H658" s="758"/>
      <c r="I658" s="758"/>
      <c r="J658" s="758"/>
      <c r="K658" s="758"/>
      <c r="L658" s="758"/>
    </row>
    <row r="659" spans="1:12" ht="15.75" customHeight="1">
      <c r="A659" s="758"/>
      <c r="B659" s="758"/>
      <c r="C659" s="758"/>
      <c r="D659" s="758"/>
      <c r="E659" s="758"/>
      <c r="F659" s="758"/>
      <c r="G659" s="758"/>
      <c r="H659" s="758"/>
      <c r="I659" s="758"/>
      <c r="J659" s="758"/>
      <c r="K659" s="758"/>
      <c r="L659" s="758"/>
    </row>
    <row r="660" spans="1:12" ht="15.75" customHeight="1">
      <c r="A660" s="758"/>
      <c r="B660" s="758"/>
      <c r="C660" s="758"/>
      <c r="D660" s="758"/>
      <c r="E660" s="758"/>
      <c r="F660" s="758"/>
      <c r="G660" s="758"/>
      <c r="H660" s="758"/>
      <c r="I660" s="758"/>
      <c r="J660" s="758"/>
      <c r="K660" s="758"/>
      <c r="L660" s="758"/>
    </row>
    <row r="661" spans="1:12" ht="15.75" customHeight="1">
      <c r="A661" s="758"/>
      <c r="B661" s="758"/>
      <c r="C661" s="758"/>
      <c r="D661" s="758"/>
      <c r="E661" s="758"/>
      <c r="F661" s="758"/>
      <c r="G661" s="758"/>
      <c r="H661" s="758"/>
      <c r="I661" s="758"/>
      <c r="J661" s="758"/>
      <c r="K661" s="758"/>
      <c r="L661" s="758"/>
    </row>
    <row r="662" spans="1:12" ht="15.75" customHeight="1">
      <c r="A662" s="758"/>
      <c r="B662" s="758"/>
      <c r="C662" s="758"/>
      <c r="D662" s="758"/>
      <c r="E662" s="758"/>
      <c r="F662" s="758"/>
      <c r="G662" s="758"/>
      <c r="H662" s="758"/>
      <c r="I662" s="758"/>
      <c r="J662" s="758"/>
      <c r="K662" s="758"/>
      <c r="L662" s="758"/>
    </row>
    <row r="663" spans="1:12" ht="15.75" customHeight="1">
      <c r="A663" s="758"/>
      <c r="B663" s="758"/>
      <c r="C663" s="758"/>
      <c r="D663" s="758"/>
      <c r="E663" s="758"/>
      <c r="F663" s="758"/>
      <c r="G663" s="758"/>
      <c r="H663" s="758"/>
      <c r="I663" s="758"/>
      <c r="J663" s="758"/>
      <c r="K663" s="758"/>
      <c r="L663" s="758"/>
    </row>
    <row r="664" spans="1:12" ht="15.75" customHeight="1">
      <c r="A664" s="758"/>
      <c r="B664" s="758"/>
      <c r="C664" s="758"/>
      <c r="D664" s="758"/>
      <c r="E664" s="758"/>
      <c r="F664" s="758"/>
      <c r="G664" s="758"/>
      <c r="H664" s="758"/>
      <c r="I664" s="758"/>
      <c r="J664" s="758"/>
      <c r="K664" s="758"/>
      <c r="L664" s="758"/>
    </row>
    <row r="665" spans="1:12" ht="15.75" customHeight="1">
      <c r="A665" s="758"/>
      <c r="B665" s="758"/>
      <c r="C665" s="758"/>
      <c r="D665" s="758"/>
      <c r="E665" s="758"/>
      <c r="F665" s="758"/>
      <c r="G665" s="758"/>
      <c r="H665" s="758"/>
      <c r="I665" s="758"/>
      <c r="J665" s="758"/>
      <c r="K665" s="758"/>
      <c r="L665" s="758"/>
    </row>
    <row r="666" spans="1:12" ht="15.75" customHeight="1">
      <c r="A666" s="758"/>
      <c r="B666" s="758"/>
      <c r="C666" s="758"/>
      <c r="D666" s="758"/>
      <c r="E666" s="758"/>
      <c r="F666" s="758"/>
      <c r="G666" s="758"/>
      <c r="H666" s="758"/>
      <c r="I666" s="758"/>
      <c r="J666" s="758"/>
      <c r="K666" s="758"/>
      <c r="L666" s="758"/>
    </row>
    <row r="667" spans="1:12" ht="15.75" customHeight="1">
      <c r="A667" s="758"/>
      <c r="B667" s="758"/>
      <c r="C667" s="758"/>
      <c r="D667" s="758"/>
      <c r="E667" s="758"/>
      <c r="F667" s="758"/>
      <c r="G667" s="758"/>
      <c r="H667" s="758"/>
      <c r="I667" s="758"/>
      <c r="J667" s="758"/>
      <c r="K667" s="758"/>
      <c r="L667" s="758"/>
    </row>
    <row r="668" spans="1:12" ht="15.75" customHeight="1">
      <c r="A668" s="758"/>
      <c r="B668" s="758"/>
      <c r="C668" s="758"/>
      <c r="D668" s="758"/>
      <c r="E668" s="758"/>
      <c r="F668" s="758"/>
      <c r="G668" s="758"/>
      <c r="H668" s="758"/>
      <c r="I668" s="758"/>
      <c r="J668" s="758"/>
      <c r="K668" s="758"/>
      <c r="L668" s="758"/>
    </row>
    <row r="669" spans="1:12" ht="15.75" customHeight="1">
      <c r="A669" s="758"/>
      <c r="B669" s="758"/>
      <c r="C669" s="758"/>
      <c r="D669" s="758"/>
      <c r="E669" s="758"/>
      <c r="F669" s="758"/>
      <c r="G669" s="758"/>
      <c r="H669" s="758"/>
      <c r="I669" s="758"/>
      <c r="J669" s="758"/>
      <c r="K669" s="758"/>
      <c r="L669" s="758"/>
    </row>
    <row r="670" spans="1:12" ht="15.75" customHeight="1">
      <c r="A670" s="758"/>
      <c r="B670" s="758"/>
      <c r="C670" s="758"/>
      <c r="D670" s="758"/>
      <c r="E670" s="758"/>
      <c r="F670" s="758"/>
      <c r="G670" s="758"/>
      <c r="H670" s="758"/>
      <c r="I670" s="758"/>
      <c r="J670" s="758"/>
      <c r="K670" s="758"/>
      <c r="L670" s="758"/>
    </row>
    <row r="671" spans="1:12" ht="15.75" customHeight="1">
      <c r="A671" s="758"/>
      <c r="B671" s="758"/>
      <c r="C671" s="758"/>
      <c r="D671" s="758"/>
      <c r="E671" s="758"/>
      <c r="F671" s="758"/>
      <c r="G671" s="758"/>
      <c r="H671" s="758"/>
      <c r="I671" s="758"/>
      <c r="J671" s="758"/>
      <c r="K671" s="758"/>
      <c r="L671" s="758"/>
    </row>
    <row r="672" spans="1:12" ht="15.75" customHeight="1">
      <c r="A672" s="758"/>
      <c r="B672" s="758"/>
      <c r="C672" s="758"/>
      <c r="D672" s="758"/>
      <c r="E672" s="758"/>
      <c r="F672" s="758"/>
      <c r="G672" s="758"/>
      <c r="H672" s="758"/>
      <c r="I672" s="758"/>
      <c r="J672" s="758"/>
      <c r="K672" s="758"/>
      <c r="L672" s="758"/>
    </row>
    <row r="673" spans="1:12" ht="15.75" customHeight="1">
      <c r="A673" s="758"/>
      <c r="B673" s="758"/>
      <c r="C673" s="758"/>
      <c r="D673" s="758"/>
      <c r="E673" s="758"/>
      <c r="F673" s="758"/>
      <c r="G673" s="758"/>
      <c r="H673" s="758"/>
      <c r="I673" s="758"/>
      <c r="J673" s="758"/>
      <c r="K673" s="758"/>
      <c r="L673" s="758"/>
    </row>
    <row r="674" spans="1:12" ht="15.75" customHeight="1">
      <c r="A674" s="758"/>
      <c r="B674" s="758"/>
      <c r="C674" s="758"/>
      <c r="D674" s="758"/>
      <c r="E674" s="758"/>
      <c r="F674" s="758"/>
      <c r="G674" s="758"/>
      <c r="H674" s="758"/>
      <c r="I674" s="758"/>
      <c r="J674" s="758"/>
      <c r="K674" s="758"/>
      <c r="L674" s="758"/>
    </row>
    <row r="675" spans="1:12" ht="15.75" customHeight="1">
      <c r="A675" s="758"/>
      <c r="B675" s="758"/>
      <c r="C675" s="758"/>
      <c r="D675" s="758"/>
      <c r="E675" s="758"/>
      <c r="F675" s="758"/>
      <c r="G675" s="758"/>
      <c r="H675" s="758"/>
      <c r="I675" s="758"/>
      <c r="J675" s="758"/>
      <c r="K675" s="758"/>
      <c r="L675" s="758"/>
    </row>
    <row r="676" spans="1:12" ht="15.75" customHeight="1">
      <c r="A676" s="758"/>
      <c r="B676" s="758"/>
      <c r="C676" s="758"/>
      <c r="D676" s="758"/>
      <c r="E676" s="758"/>
      <c r="F676" s="758"/>
      <c r="G676" s="758"/>
      <c r="H676" s="758"/>
      <c r="I676" s="758"/>
      <c r="J676" s="758"/>
      <c r="K676" s="758"/>
      <c r="L676" s="758"/>
    </row>
    <row r="677" spans="1:12" ht="15.75" customHeight="1">
      <c r="A677" s="758"/>
      <c r="B677" s="758"/>
      <c r="C677" s="758"/>
      <c r="D677" s="758"/>
      <c r="E677" s="758"/>
      <c r="F677" s="758"/>
      <c r="G677" s="758"/>
      <c r="H677" s="758"/>
      <c r="I677" s="758"/>
      <c r="J677" s="758"/>
      <c r="K677" s="758"/>
      <c r="L677" s="758"/>
    </row>
    <row r="678" spans="1:12" ht="15.75" customHeight="1">
      <c r="A678" s="758"/>
      <c r="B678" s="758"/>
      <c r="C678" s="758"/>
      <c r="D678" s="758"/>
      <c r="E678" s="758"/>
      <c r="F678" s="758"/>
      <c r="G678" s="758"/>
      <c r="H678" s="758"/>
      <c r="I678" s="758"/>
      <c r="J678" s="758"/>
      <c r="K678" s="758"/>
      <c r="L678" s="758"/>
    </row>
    <row r="679" spans="1:12" ht="15.75" customHeight="1">
      <c r="A679" s="758"/>
      <c r="B679" s="758"/>
      <c r="C679" s="758"/>
      <c r="D679" s="758"/>
      <c r="E679" s="758"/>
      <c r="F679" s="758"/>
      <c r="G679" s="758"/>
      <c r="H679" s="758"/>
      <c r="I679" s="758"/>
      <c r="J679" s="758"/>
      <c r="K679" s="758"/>
      <c r="L679" s="758"/>
    </row>
    <row r="680" spans="1:12" ht="15.75" customHeight="1">
      <c r="A680" s="758"/>
      <c r="B680" s="758"/>
      <c r="C680" s="758"/>
      <c r="D680" s="758"/>
      <c r="E680" s="758"/>
      <c r="F680" s="758"/>
      <c r="G680" s="758"/>
      <c r="H680" s="758"/>
      <c r="I680" s="758"/>
      <c r="J680" s="758"/>
      <c r="K680" s="758"/>
      <c r="L680" s="758"/>
    </row>
    <row r="681" spans="1:12" ht="15.75" customHeight="1">
      <c r="A681" s="758"/>
      <c r="B681" s="758"/>
      <c r="C681" s="758"/>
      <c r="D681" s="758"/>
      <c r="E681" s="758"/>
      <c r="F681" s="758"/>
      <c r="G681" s="758"/>
      <c r="H681" s="758"/>
      <c r="I681" s="758"/>
      <c r="J681" s="758"/>
      <c r="K681" s="758"/>
      <c r="L681" s="758"/>
    </row>
    <row r="682" spans="1:12" ht="15.75" customHeight="1">
      <c r="A682" s="758"/>
      <c r="B682" s="758"/>
      <c r="C682" s="758"/>
      <c r="D682" s="758"/>
      <c r="E682" s="758"/>
      <c r="F682" s="758"/>
      <c r="G682" s="758"/>
      <c r="H682" s="758"/>
      <c r="I682" s="758"/>
      <c r="J682" s="758"/>
      <c r="K682" s="758"/>
      <c r="L682" s="758"/>
    </row>
    <row r="683" spans="1:12" ht="15.75" customHeight="1">
      <c r="A683" s="758"/>
      <c r="B683" s="758"/>
      <c r="C683" s="758"/>
      <c r="D683" s="758"/>
      <c r="E683" s="758"/>
      <c r="F683" s="758"/>
      <c r="G683" s="758"/>
      <c r="H683" s="758"/>
      <c r="I683" s="758"/>
      <c r="J683" s="758"/>
      <c r="K683" s="758"/>
      <c r="L683" s="758"/>
    </row>
    <row r="684" spans="1:12" ht="15.75" customHeight="1">
      <c r="A684" s="758"/>
      <c r="B684" s="758"/>
      <c r="C684" s="758"/>
      <c r="D684" s="758"/>
      <c r="E684" s="758"/>
      <c r="F684" s="758"/>
      <c r="G684" s="758"/>
      <c r="H684" s="758"/>
      <c r="I684" s="758"/>
      <c r="J684" s="758"/>
      <c r="K684" s="758"/>
      <c r="L684" s="758"/>
    </row>
    <row r="685" spans="1:12" ht="15.75" customHeight="1">
      <c r="A685" s="758"/>
      <c r="B685" s="758"/>
      <c r="C685" s="758"/>
      <c r="D685" s="758"/>
      <c r="E685" s="758"/>
      <c r="F685" s="758"/>
      <c r="G685" s="758"/>
      <c r="H685" s="758"/>
      <c r="I685" s="758"/>
      <c r="J685" s="758"/>
      <c r="K685" s="758"/>
      <c r="L685" s="758"/>
    </row>
    <row r="686" spans="1:12" ht="15.75" customHeight="1">
      <c r="A686" s="758"/>
      <c r="B686" s="758"/>
      <c r="C686" s="758"/>
      <c r="D686" s="758"/>
      <c r="E686" s="758"/>
      <c r="F686" s="758"/>
      <c r="G686" s="758"/>
      <c r="H686" s="758"/>
      <c r="I686" s="758"/>
      <c r="J686" s="758"/>
      <c r="K686" s="758"/>
      <c r="L686" s="758"/>
    </row>
    <row r="687" spans="1:12" ht="15.75" customHeight="1">
      <c r="A687" s="758"/>
      <c r="B687" s="758"/>
      <c r="C687" s="758"/>
      <c r="D687" s="758"/>
      <c r="E687" s="758"/>
      <c r="F687" s="758"/>
      <c r="G687" s="758"/>
      <c r="H687" s="758"/>
      <c r="I687" s="758"/>
      <c r="J687" s="758"/>
      <c r="K687" s="758"/>
      <c r="L687" s="758"/>
    </row>
    <row r="688" spans="1:12" ht="15.75" customHeight="1">
      <c r="A688" s="758"/>
      <c r="B688" s="758"/>
      <c r="C688" s="758"/>
      <c r="D688" s="758"/>
      <c r="E688" s="758"/>
      <c r="F688" s="758"/>
      <c r="G688" s="758"/>
      <c r="H688" s="758"/>
      <c r="I688" s="758"/>
      <c r="J688" s="758"/>
      <c r="K688" s="758"/>
      <c r="L688" s="758"/>
    </row>
    <row r="689" spans="1:12" ht="15.75" customHeight="1">
      <c r="A689" s="758"/>
      <c r="B689" s="758"/>
      <c r="C689" s="758"/>
      <c r="D689" s="758"/>
      <c r="E689" s="758"/>
      <c r="F689" s="758"/>
      <c r="G689" s="758"/>
      <c r="H689" s="758"/>
      <c r="I689" s="758"/>
      <c r="J689" s="758"/>
      <c r="K689" s="758"/>
      <c r="L689" s="758"/>
    </row>
    <row r="690" spans="1:12" ht="15.75" customHeight="1">
      <c r="A690" s="758"/>
      <c r="B690" s="758"/>
      <c r="C690" s="758"/>
      <c r="D690" s="758"/>
      <c r="E690" s="758"/>
      <c r="F690" s="758"/>
      <c r="G690" s="758"/>
      <c r="H690" s="758"/>
      <c r="I690" s="758"/>
      <c r="J690" s="758"/>
      <c r="K690" s="758"/>
      <c r="L690" s="758"/>
    </row>
    <row r="691" spans="1:12" ht="15.75" customHeight="1">
      <c r="A691" s="758"/>
      <c r="B691" s="758"/>
      <c r="C691" s="758"/>
      <c r="D691" s="758"/>
      <c r="E691" s="758"/>
      <c r="F691" s="758"/>
      <c r="G691" s="758"/>
      <c r="H691" s="758"/>
      <c r="I691" s="758"/>
      <c r="J691" s="758"/>
      <c r="K691" s="758"/>
      <c r="L691" s="758"/>
    </row>
    <row r="692" spans="1:12" ht="15.75" customHeight="1">
      <c r="A692" s="758"/>
      <c r="B692" s="758"/>
      <c r="C692" s="758"/>
      <c r="D692" s="758"/>
      <c r="E692" s="758"/>
      <c r="F692" s="758"/>
      <c r="G692" s="758"/>
      <c r="H692" s="758"/>
      <c r="I692" s="758"/>
      <c r="J692" s="758"/>
      <c r="K692" s="758"/>
      <c r="L692" s="758"/>
    </row>
    <row r="693" spans="1:12" ht="15.75" customHeight="1">
      <c r="A693" s="758"/>
      <c r="B693" s="758"/>
      <c r="C693" s="758"/>
      <c r="D693" s="758"/>
      <c r="E693" s="758"/>
      <c r="F693" s="758"/>
      <c r="G693" s="758"/>
      <c r="H693" s="758"/>
      <c r="I693" s="758"/>
      <c r="J693" s="758"/>
      <c r="K693" s="758"/>
      <c r="L693" s="758"/>
    </row>
    <row r="694" spans="1:12" ht="15.75" customHeight="1">
      <c r="A694" s="758"/>
      <c r="B694" s="758"/>
      <c r="C694" s="758"/>
      <c r="D694" s="758"/>
      <c r="E694" s="758"/>
      <c r="F694" s="758"/>
      <c r="G694" s="758"/>
      <c r="H694" s="758"/>
      <c r="I694" s="758"/>
      <c r="J694" s="758"/>
      <c r="K694" s="758"/>
      <c r="L694" s="758"/>
    </row>
    <row r="695" spans="1:12" ht="15.75" customHeight="1">
      <c r="A695" s="758"/>
      <c r="B695" s="758"/>
      <c r="C695" s="758"/>
      <c r="D695" s="758"/>
      <c r="E695" s="758"/>
      <c r="F695" s="758"/>
      <c r="G695" s="758"/>
      <c r="H695" s="758"/>
      <c r="I695" s="758"/>
      <c r="J695" s="758"/>
      <c r="K695" s="758"/>
      <c r="L695" s="758"/>
    </row>
    <row r="696" spans="1:12" ht="15.75" customHeight="1">
      <c r="A696" s="758"/>
      <c r="B696" s="758"/>
      <c r="C696" s="758"/>
      <c r="D696" s="758"/>
      <c r="E696" s="758"/>
      <c r="F696" s="758"/>
      <c r="G696" s="758"/>
      <c r="H696" s="758"/>
      <c r="I696" s="758"/>
      <c r="J696" s="758"/>
      <c r="K696" s="758"/>
      <c r="L696" s="758"/>
    </row>
    <row r="697" spans="1:12" ht="15.75" customHeight="1">
      <c r="A697" s="758"/>
      <c r="B697" s="758"/>
      <c r="C697" s="758"/>
      <c r="D697" s="758"/>
      <c r="E697" s="758"/>
      <c r="F697" s="758"/>
      <c r="G697" s="758"/>
      <c r="H697" s="758"/>
      <c r="I697" s="758"/>
      <c r="J697" s="758"/>
      <c r="K697" s="758"/>
      <c r="L697" s="758"/>
    </row>
    <row r="698" spans="1:12" ht="15.75" customHeight="1">
      <c r="A698" s="758"/>
      <c r="B698" s="758"/>
      <c r="C698" s="758"/>
      <c r="D698" s="758"/>
      <c r="E698" s="758"/>
      <c r="F698" s="758"/>
      <c r="G698" s="758"/>
      <c r="H698" s="758"/>
      <c r="I698" s="758"/>
      <c r="J698" s="758"/>
      <c r="K698" s="758"/>
      <c r="L698" s="758"/>
    </row>
    <row r="699" spans="1:12" ht="15.75" customHeight="1">
      <c r="A699" s="758"/>
      <c r="B699" s="758"/>
      <c r="C699" s="758"/>
      <c r="D699" s="758"/>
      <c r="E699" s="758"/>
      <c r="F699" s="758"/>
      <c r="G699" s="758"/>
      <c r="H699" s="758"/>
      <c r="I699" s="758"/>
      <c r="J699" s="758"/>
      <c r="K699" s="758"/>
      <c r="L699" s="758"/>
    </row>
    <row r="700" spans="1:12" ht="15.75" customHeight="1">
      <c r="A700" s="758"/>
      <c r="B700" s="758"/>
      <c r="C700" s="758"/>
      <c r="D700" s="758"/>
      <c r="E700" s="758"/>
      <c r="F700" s="758"/>
      <c r="G700" s="758"/>
      <c r="H700" s="758"/>
      <c r="I700" s="758"/>
      <c r="J700" s="758"/>
      <c r="K700" s="758"/>
      <c r="L700" s="758"/>
    </row>
    <row r="701" spans="1:12" ht="15.75" customHeight="1">
      <c r="A701" s="758"/>
      <c r="B701" s="758"/>
      <c r="C701" s="758"/>
      <c r="D701" s="758"/>
      <c r="E701" s="758"/>
      <c r="F701" s="758"/>
      <c r="G701" s="758"/>
      <c r="H701" s="758"/>
      <c r="I701" s="758"/>
      <c r="J701" s="758"/>
      <c r="K701" s="758"/>
      <c r="L701" s="758"/>
    </row>
    <row r="702" spans="1:12" ht="15.75" customHeight="1">
      <c r="A702" s="758"/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</row>
    <row r="703" spans="1:12" ht="15.75" customHeight="1">
      <c r="A703" s="758"/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</row>
    <row r="704" spans="1:12" ht="15.75" customHeight="1">
      <c r="A704" s="758"/>
      <c r="B704" s="758"/>
      <c r="C704" s="758"/>
      <c r="D704" s="758"/>
      <c r="E704" s="758"/>
      <c r="F704" s="758"/>
      <c r="G704" s="758"/>
      <c r="H704" s="758"/>
      <c r="I704" s="758"/>
      <c r="J704" s="758"/>
      <c r="K704" s="758"/>
      <c r="L704" s="758"/>
    </row>
    <row r="705" spans="1:12" ht="15.75" customHeight="1">
      <c r="A705" s="758"/>
      <c r="B705" s="758"/>
      <c r="C705" s="758"/>
      <c r="D705" s="758"/>
      <c r="E705" s="758"/>
      <c r="F705" s="758"/>
      <c r="G705" s="758"/>
      <c r="H705" s="758"/>
      <c r="I705" s="758"/>
      <c r="J705" s="758"/>
      <c r="K705" s="758"/>
      <c r="L705" s="758"/>
    </row>
    <row r="706" spans="1:12" ht="15.75" customHeight="1">
      <c r="A706" s="758"/>
      <c r="B706" s="758"/>
      <c r="C706" s="758"/>
      <c r="D706" s="758"/>
      <c r="E706" s="758"/>
      <c r="F706" s="758"/>
      <c r="G706" s="758"/>
      <c r="H706" s="758"/>
      <c r="I706" s="758"/>
      <c r="J706" s="758"/>
      <c r="K706" s="758"/>
      <c r="L706" s="758"/>
    </row>
    <row r="707" spans="1:12" ht="15.75" customHeight="1">
      <c r="A707" s="758"/>
      <c r="B707" s="758"/>
      <c r="C707" s="758"/>
      <c r="D707" s="758"/>
      <c r="E707" s="758"/>
      <c r="F707" s="758"/>
      <c r="G707" s="758"/>
      <c r="H707" s="758"/>
      <c r="I707" s="758"/>
      <c r="J707" s="758"/>
      <c r="K707" s="758"/>
      <c r="L707" s="758"/>
    </row>
    <row r="708" spans="1:12" ht="15.75" customHeight="1">
      <c r="A708" s="758"/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</row>
    <row r="709" spans="1:12" ht="15.75" customHeight="1">
      <c r="A709" s="758"/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</row>
    <row r="710" spans="1:12" ht="15.75" customHeight="1">
      <c r="A710" s="758"/>
      <c r="B710" s="758"/>
      <c r="C710" s="758"/>
      <c r="D710" s="758"/>
      <c r="E710" s="758"/>
      <c r="F710" s="758"/>
      <c r="G710" s="758"/>
      <c r="H710" s="758"/>
      <c r="I710" s="758"/>
      <c r="J710" s="758"/>
      <c r="K710" s="758"/>
      <c r="L710" s="758"/>
    </row>
    <row r="711" spans="1:12" ht="15.75" customHeight="1">
      <c r="A711" s="758"/>
      <c r="B711" s="758"/>
      <c r="C711" s="758"/>
      <c r="D711" s="758"/>
      <c r="E711" s="758"/>
      <c r="F711" s="758"/>
      <c r="G711" s="758"/>
      <c r="H711" s="758"/>
      <c r="I711" s="758"/>
      <c r="J711" s="758"/>
      <c r="K711" s="758"/>
      <c r="L711" s="758"/>
    </row>
    <row r="712" spans="1:12" ht="15.75" customHeight="1">
      <c r="A712" s="758"/>
      <c r="B712" s="758"/>
      <c r="C712" s="758"/>
      <c r="D712" s="758"/>
      <c r="E712" s="758"/>
      <c r="F712" s="758"/>
      <c r="G712" s="758"/>
      <c r="H712" s="758"/>
      <c r="I712" s="758"/>
      <c r="J712" s="758"/>
      <c r="K712" s="758"/>
      <c r="L712" s="758"/>
    </row>
    <row r="713" spans="1:12" ht="15.75" customHeight="1">
      <c r="A713" s="758"/>
      <c r="B713" s="758"/>
      <c r="C713" s="758"/>
      <c r="D713" s="758"/>
      <c r="E713" s="758"/>
      <c r="F713" s="758"/>
      <c r="G713" s="758"/>
      <c r="H713" s="758"/>
      <c r="I713" s="758"/>
      <c r="J713" s="758"/>
      <c r="K713" s="758"/>
      <c r="L713" s="758"/>
    </row>
    <row r="714" spans="1:12" ht="15.75" customHeight="1">
      <c r="A714" s="758"/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</row>
    <row r="715" spans="1:12" ht="15.75" customHeight="1">
      <c r="A715" s="758"/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</row>
    <row r="716" spans="1:12" ht="15.75" customHeight="1">
      <c r="A716" s="758"/>
      <c r="B716" s="758"/>
      <c r="C716" s="758"/>
      <c r="D716" s="758"/>
      <c r="E716" s="758"/>
      <c r="F716" s="758"/>
      <c r="G716" s="758"/>
      <c r="H716" s="758"/>
      <c r="I716" s="758"/>
      <c r="J716" s="758"/>
      <c r="K716" s="758"/>
      <c r="L716" s="758"/>
    </row>
    <row r="717" spans="1:12" ht="15.75" customHeight="1">
      <c r="A717" s="758"/>
      <c r="B717" s="758"/>
      <c r="C717" s="758"/>
      <c r="D717" s="758"/>
      <c r="E717" s="758"/>
      <c r="F717" s="758"/>
      <c r="G717" s="758"/>
      <c r="H717" s="758"/>
      <c r="I717" s="758"/>
      <c r="J717" s="758"/>
      <c r="K717" s="758"/>
      <c r="L717" s="758"/>
    </row>
    <row r="718" spans="1:12" ht="15.75" customHeight="1">
      <c r="A718" s="758"/>
      <c r="B718" s="758"/>
      <c r="C718" s="758"/>
      <c r="D718" s="758"/>
      <c r="E718" s="758"/>
      <c r="F718" s="758"/>
      <c r="G718" s="758"/>
      <c r="H718" s="758"/>
      <c r="I718" s="758"/>
      <c r="J718" s="758"/>
      <c r="K718" s="758"/>
      <c r="L718" s="758"/>
    </row>
    <row r="719" spans="1:12" ht="15.75" customHeight="1">
      <c r="A719" s="758"/>
      <c r="B719" s="758"/>
      <c r="C719" s="758"/>
      <c r="D719" s="758"/>
      <c r="E719" s="758"/>
      <c r="F719" s="758"/>
      <c r="G719" s="758"/>
      <c r="H719" s="758"/>
      <c r="I719" s="758"/>
      <c r="J719" s="758"/>
      <c r="K719" s="758"/>
      <c r="L719" s="758"/>
    </row>
    <row r="720" spans="1:12" ht="15.75" customHeight="1">
      <c r="A720" s="758"/>
      <c r="B720" s="758"/>
      <c r="C720" s="758"/>
      <c r="D720" s="758"/>
      <c r="E720" s="758"/>
      <c r="F720" s="758"/>
      <c r="G720" s="758"/>
      <c r="H720" s="758"/>
      <c r="I720" s="758"/>
      <c r="J720" s="758"/>
      <c r="K720" s="758"/>
      <c r="L720" s="758"/>
    </row>
    <row r="721" spans="1:12" ht="15.75" customHeight="1">
      <c r="A721" s="758"/>
      <c r="B721" s="758"/>
      <c r="C721" s="758"/>
      <c r="D721" s="758"/>
      <c r="E721" s="758"/>
      <c r="F721" s="758"/>
      <c r="G721" s="758"/>
      <c r="H721" s="758"/>
      <c r="I721" s="758"/>
      <c r="J721" s="758"/>
      <c r="K721" s="758"/>
      <c r="L721" s="758"/>
    </row>
    <row r="722" spans="1:12" ht="15.75" customHeight="1">
      <c r="A722" s="758"/>
      <c r="B722" s="758"/>
      <c r="C722" s="758"/>
      <c r="D722" s="758"/>
      <c r="E722" s="758"/>
      <c r="F722" s="758"/>
      <c r="G722" s="758"/>
      <c r="H722" s="758"/>
      <c r="I722" s="758"/>
      <c r="J722" s="758"/>
      <c r="K722" s="758"/>
      <c r="L722" s="758"/>
    </row>
    <row r="723" spans="1:12" ht="15.75" customHeight="1">
      <c r="A723" s="758"/>
      <c r="B723" s="758"/>
      <c r="C723" s="758"/>
      <c r="D723" s="758"/>
      <c r="E723" s="758"/>
      <c r="F723" s="758"/>
      <c r="G723" s="758"/>
      <c r="H723" s="758"/>
      <c r="I723" s="758"/>
      <c r="J723" s="758"/>
      <c r="K723" s="758"/>
      <c r="L723" s="758"/>
    </row>
    <row r="724" spans="1:12" ht="15.75" customHeight="1">
      <c r="A724" s="758"/>
      <c r="B724" s="758"/>
      <c r="C724" s="758"/>
      <c r="D724" s="758"/>
      <c r="E724" s="758"/>
      <c r="F724" s="758"/>
      <c r="G724" s="758"/>
      <c r="H724" s="758"/>
      <c r="I724" s="758"/>
      <c r="J724" s="758"/>
      <c r="K724" s="758"/>
      <c r="L724" s="758"/>
    </row>
    <row r="725" spans="1:12" ht="15.75" customHeight="1">
      <c r="A725" s="758"/>
      <c r="B725" s="758"/>
      <c r="C725" s="758"/>
      <c r="D725" s="758"/>
      <c r="E725" s="758"/>
      <c r="F725" s="758"/>
      <c r="G725" s="758"/>
      <c r="H725" s="758"/>
      <c r="I725" s="758"/>
      <c r="J725" s="758"/>
      <c r="K725" s="758"/>
      <c r="L725" s="758"/>
    </row>
    <row r="726" spans="1:12" ht="15.75" customHeight="1">
      <c r="A726" s="758"/>
      <c r="B726" s="758"/>
      <c r="C726" s="758"/>
      <c r="D726" s="758"/>
      <c r="E726" s="758"/>
      <c r="F726" s="758"/>
      <c r="G726" s="758"/>
      <c r="H726" s="758"/>
      <c r="I726" s="758"/>
      <c r="J726" s="758"/>
      <c r="K726" s="758"/>
      <c r="L726" s="758"/>
    </row>
    <row r="727" spans="1:12" ht="15.75" customHeight="1">
      <c r="A727" s="758"/>
      <c r="B727" s="758"/>
      <c r="C727" s="758"/>
      <c r="D727" s="758"/>
      <c r="E727" s="758"/>
      <c r="F727" s="758"/>
      <c r="G727" s="758"/>
      <c r="H727" s="758"/>
      <c r="I727" s="758"/>
      <c r="J727" s="758"/>
      <c r="K727" s="758"/>
      <c r="L727" s="758"/>
    </row>
    <row r="728" spans="1:12" ht="15.75" customHeight="1">
      <c r="A728" s="758"/>
      <c r="B728" s="758"/>
      <c r="C728" s="758"/>
      <c r="D728" s="758"/>
      <c r="E728" s="758"/>
      <c r="F728" s="758"/>
      <c r="G728" s="758"/>
      <c r="H728" s="758"/>
      <c r="I728" s="758"/>
      <c r="J728" s="758"/>
      <c r="K728" s="758"/>
      <c r="L728" s="758"/>
    </row>
    <row r="729" spans="1:12" ht="15.75" customHeight="1">
      <c r="A729" s="758"/>
      <c r="B729" s="758"/>
      <c r="C729" s="758"/>
      <c r="D729" s="758"/>
      <c r="E729" s="758"/>
      <c r="F729" s="758"/>
      <c r="G729" s="758"/>
      <c r="H729" s="758"/>
      <c r="I729" s="758"/>
      <c r="J729" s="758"/>
      <c r="K729" s="758"/>
      <c r="L729" s="758"/>
    </row>
    <row r="730" spans="1:12" ht="15.75" customHeight="1">
      <c r="A730" s="758"/>
      <c r="B730" s="758"/>
      <c r="C730" s="758"/>
      <c r="D730" s="758"/>
      <c r="E730" s="758"/>
      <c r="F730" s="758"/>
      <c r="G730" s="758"/>
      <c r="H730" s="758"/>
      <c r="I730" s="758"/>
      <c r="J730" s="758"/>
      <c r="K730" s="758"/>
      <c r="L730" s="758"/>
    </row>
    <row r="731" spans="1:12" ht="15.75" customHeight="1">
      <c r="A731" s="758"/>
      <c r="B731" s="758"/>
      <c r="C731" s="758"/>
      <c r="D731" s="758"/>
      <c r="E731" s="758"/>
      <c r="F731" s="758"/>
      <c r="G731" s="758"/>
      <c r="H731" s="758"/>
      <c r="I731" s="758"/>
      <c r="J731" s="758"/>
      <c r="K731" s="758"/>
      <c r="L731" s="758"/>
    </row>
    <row r="732" spans="1:12" ht="15.75" customHeight="1">
      <c r="A732" s="758"/>
      <c r="B732" s="758"/>
      <c r="C732" s="758"/>
      <c r="D732" s="758"/>
      <c r="E732" s="758"/>
      <c r="F732" s="758"/>
      <c r="G732" s="758"/>
      <c r="H732" s="758"/>
      <c r="I732" s="758"/>
      <c r="J732" s="758"/>
      <c r="K732" s="758"/>
      <c r="L732" s="758"/>
    </row>
    <row r="733" spans="1:12" ht="15.75" customHeight="1">
      <c r="A733" s="758"/>
      <c r="B733" s="758"/>
      <c r="C733" s="758"/>
      <c r="D733" s="758"/>
      <c r="E733" s="758"/>
      <c r="F733" s="758"/>
      <c r="G733" s="758"/>
      <c r="H733" s="758"/>
      <c r="I733" s="758"/>
      <c r="J733" s="758"/>
      <c r="K733" s="758"/>
      <c r="L733" s="758"/>
    </row>
    <row r="734" spans="1:12" ht="15.75" customHeight="1">
      <c r="A734" s="758"/>
      <c r="B734" s="758"/>
      <c r="C734" s="758"/>
      <c r="D734" s="758"/>
      <c r="E734" s="758"/>
      <c r="F734" s="758"/>
      <c r="G734" s="758"/>
      <c r="H734" s="758"/>
      <c r="I734" s="758"/>
      <c r="J734" s="758"/>
      <c r="K734" s="758"/>
      <c r="L734" s="758"/>
    </row>
    <row r="735" spans="1:12" ht="15.75" customHeight="1">
      <c r="A735" s="758"/>
      <c r="B735" s="758"/>
      <c r="C735" s="758"/>
      <c r="D735" s="758"/>
      <c r="E735" s="758"/>
      <c r="F735" s="758"/>
      <c r="G735" s="758"/>
      <c r="H735" s="758"/>
      <c r="I735" s="758"/>
      <c r="J735" s="758"/>
      <c r="K735" s="758"/>
      <c r="L735" s="758"/>
    </row>
    <row r="736" spans="1:12" ht="15.75" customHeight="1">
      <c r="A736" s="758"/>
      <c r="B736" s="758"/>
      <c r="C736" s="758"/>
      <c r="D736" s="758"/>
      <c r="E736" s="758"/>
      <c r="F736" s="758"/>
      <c r="G736" s="758"/>
      <c r="H736" s="758"/>
      <c r="I736" s="758"/>
      <c r="J736" s="758"/>
      <c r="K736" s="758"/>
      <c r="L736" s="758"/>
    </row>
    <row r="737" spans="1:12" ht="15.75" customHeight="1">
      <c r="A737" s="758"/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</row>
    <row r="738" spans="1:12" ht="15.75" customHeight="1">
      <c r="A738" s="758"/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</row>
    <row r="739" spans="1:12" ht="15.75" customHeight="1">
      <c r="A739" s="758"/>
      <c r="B739" s="758"/>
      <c r="C739" s="758"/>
      <c r="D739" s="758"/>
      <c r="E739" s="758"/>
      <c r="F739" s="758"/>
      <c r="G739" s="758"/>
      <c r="H739" s="758"/>
      <c r="I739" s="758"/>
      <c r="J739" s="758"/>
      <c r="K739" s="758"/>
      <c r="L739" s="758"/>
    </row>
    <row r="740" spans="1:12" ht="15.75" customHeight="1">
      <c r="A740" s="758"/>
      <c r="B740" s="758"/>
      <c r="C740" s="758"/>
      <c r="D740" s="758"/>
      <c r="E740" s="758"/>
      <c r="F740" s="758"/>
      <c r="G740" s="758"/>
      <c r="H740" s="758"/>
      <c r="I740" s="758"/>
      <c r="J740" s="758"/>
      <c r="K740" s="758"/>
      <c r="L740" s="758"/>
    </row>
    <row r="741" spans="1:12" ht="15.75" customHeight="1">
      <c r="A741" s="758"/>
      <c r="B741" s="758"/>
      <c r="C741" s="758"/>
      <c r="D741" s="758"/>
      <c r="E741" s="758"/>
      <c r="F741" s="758"/>
      <c r="G741" s="758"/>
      <c r="H741" s="758"/>
      <c r="I741" s="758"/>
      <c r="J741" s="758"/>
      <c r="K741" s="758"/>
      <c r="L741" s="758"/>
    </row>
    <row r="742" spans="1:12" ht="15.75" customHeight="1">
      <c r="A742" s="758"/>
      <c r="B742" s="758"/>
      <c r="C742" s="758"/>
      <c r="D742" s="758"/>
      <c r="E742" s="758"/>
      <c r="F742" s="758"/>
      <c r="G742" s="758"/>
      <c r="H742" s="758"/>
      <c r="I742" s="758"/>
      <c r="J742" s="758"/>
      <c r="K742" s="758"/>
      <c r="L742" s="758"/>
    </row>
    <row r="743" spans="1:12" ht="15.75" customHeight="1">
      <c r="A743" s="758"/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</row>
    <row r="744" spans="1:12" ht="15.75" customHeight="1">
      <c r="A744" s="758"/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</row>
    <row r="745" spans="1:12" ht="15.75" customHeight="1">
      <c r="A745" s="758"/>
      <c r="B745" s="758"/>
      <c r="C745" s="758"/>
      <c r="D745" s="758"/>
      <c r="E745" s="758"/>
      <c r="F745" s="758"/>
      <c r="G745" s="758"/>
      <c r="H745" s="758"/>
      <c r="I745" s="758"/>
      <c r="J745" s="758"/>
      <c r="K745" s="758"/>
      <c r="L745" s="758"/>
    </row>
    <row r="746" spans="1:12" ht="15.75" customHeight="1">
      <c r="A746" s="758"/>
      <c r="B746" s="758"/>
      <c r="C746" s="758"/>
      <c r="D746" s="758"/>
      <c r="E746" s="758"/>
      <c r="F746" s="758"/>
      <c r="G746" s="758"/>
      <c r="H746" s="758"/>
      <c r="I746" s="758"/>
      <c r="J746" s="758"/>
      <c r="K746" s="758"/>
      <c r="L746" s="758"/>
    </row>
    <row r="747" spans="1:12" ht="15.75" customHeight="1">
      <c r="A747" s="758"/>
      <c r="B747" s="758"/>
      <c r="C747" s="758"/>
      <c r="D747" s="758"/>
      <c r="E747" s="758"/>
      <c r="F747" s="758"/>
      <c r="G747" s="758"/>
      <c r="H747" s="758"/>
      <c r="I747" s="758"/>
      <c r="J747" s="758"/>
      <c r="K747" s="758"/>
      <c r="L747" s="758"/>
    </row>
    <row r="748" spans="1:12" ht="15.75" customHeight="1">
      <c r="A748" s="758"/>
      <c r="B748" s="758"/>
      <c r="C748" s="758"/>
      <c r="D748" s="758"/>
      <c r="E748" s="758"/>
      <c r="F748" s="758"/>
      <c r="G748" s="758"/>
      <c r="H748" s="758"/>
      <c r="I748" s="758"/>
      <c r="J748" s="758"/>
      <c r="K748" s="758"/>
      <c r="L748" s="758"/>
    </row>
    <row r="749" spans="1:12" ht="15.75" customHeight="1">
      <c r="A749" s="758"/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</row>
    <row r="750" spans="1:12" ht="15.75" customHeight="1">
      <c r="A750" s="758"/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</row>
    <row r="751" spans="1:12" ht="15.75" customHeight="1">
      <c r="A751" s="758"/>
      <c r="B751" s="758"/>
      <c r="C751" s="758"/>
      <c r="D751" s="758"/>
      <c r="E751" s="758"/>
      <c r="F751" s="758"/>
      <c r="G751" s="758"/>
      <c r="H751" s="758"/>
      <c r="I751" s="758"/>
      <c r="J751" s="758"/>
      <c r="K751" s="758"/>
      <c r="L751" s="758"/>
    </row>
    <row r="752" spans="1:12" ht="15.75" customHeight="1">
      <c r="A752" s="758"/>
      <c r="B752" s="758"/>
      <c r="C752" s="758"/>
      <c r="D752" s="758"/>
      <c r="E752" s="758"/>
      <c r="F752" s="758"/>
      <c r="G752" s="758"/>
      <c r="H752" s="758"/>
      <c r="I752" s="758"/>
      <c r="J752" s="758"/>
      <c r="K752" s="758"/>
      <c r="L752" s="758"/>
    </row>
    <row r="753" spans="1:12" ht="15.75" customHeight="1">
      <c r="A753" s="758"/>
      <c r="B753" s="758"/>
      <c r="C753" s="758"/>
      <c r="D753" s="758"/>
      <c r="E753" s="758"/>
      <c r="F753" s="758"/>
      <c r="G753" s="758"/>
      <c r="H753" s="758"/>
      <c r="I753" s="758"/>
      <c r="J753" s="758"/>
      <c r="K753" s="758"/>
      <c r="L753" s="758"/>
    </row>
    <row r="754" spans="1:12" ht="15.75" customHeight="1">
      <c r="A754" s="758"/>
      <c r="B754" s="758"/>
      <c r="C754" s="758"/>
      <c r="D754" s="758"/>
      <c r="E754" s="758"/>
      <c r="F754" s="758"/>
      <c r="G754" s="758"/>
      <c r="H754" s="758"/>
      <c r="I754" s="758"/>
      <c r="J754" s="758"/>
      <c r="K754" s="758"/>
      <c r="L754" s="758"/>
    </row>
    <row r="755" spans="1:12" ht="15.75" customHeight="1">
      <c r="A755" s="758"/>
      <c r="B755" s="758"/>
      <c r="C755" s="758"/>
      <c r="D755" s="758"/>
      <c r="E755" s="758"/>
      <c r="F755" s="758"/>
      <c r="G755" s="758"/>
      <c r="H755" s="758"/>
      <c r="I755" s="758"/>
      <c r="J755" s="758"/>
      <c r="K755" s="758"/>
      <c r="L755" s="758"/>
    </row>
    <row r="756" spans="1:12" ht="15.75" customHeight="1">
      <c r="A756" s="758"/>
      <c r="B756" s="758"/>
      <c r="C756" s="758"/>
      <c r="D756" s="758"/>
      <c r="E756" s="758"/>
      <c r="F756" s="758"/>
      <c r="G756" s="758"/>
      <c r="H756" s="758"/>
      <c r="I756" s="758"/>
      <c r="J756" s="758"/>
      <c r="K756" s="758"/>
      <c r="L756" s="758"/>
    </row>
    <row r="757" spans="1:12" ht="15.75" customHeight="1">
      <c r="A757" s="758"/>
      <c r="B757" s="758"/>
      <c r="C757" s="758"/>
      <c r="D757" s="758"/>
      <c r="E757" s="758"/>
      <c r="F757" s="758"/>
      <c r="G757" s="758"/>
      <c r="H757" s="758"/>
      <c r="I757" s="758"/>
      <c r="J757" s="758"/>
      <c r="K757" s="758"/>
      <c r="L757" s="758"/>
    </row>
    <row r="758" spans="1:12" ht="15.75" customHeight="1">
      <c r="A758" s="758"/>
      <c r="B758" s="758"/>
      <c r="C758" s="758"/>
      <c r="D758" s="758"/>
      <c r="E758" s="758"/>
      <c r="F758" s="758"/>
      <c r="G758" s="758"/>
      <c r="H758" s="758"/>
      <c r="I758" s="758"/>
      <c r="J758" s="758"/>
      <c r="K758" s="758"/>
      <c r="L758" s="758"/>
    </row>
    <row r="759" spans="1:12" ht="15.75" customHeight="1">
      <c r="A759" s="758"/>
      <c r="B759" s="758"/>
      <c r="C759" s="758"/>
      <c r="D759" s="758"/>
      <c r="E759" s="758"/>
      <c r="F759" s="758"/>
      <c r="G759" s="758"/>
      <c r="H759" s="758"/>
      <c r="I759" s="758"/>
      <c r="J759" s="758"/>
      <c r="K759" s="758"/>
      <c r="L759" s="758"/>
    </row>
    <row r="760" spans="1:12" ht="15.75" customHeight="1">
      <c r="A760" s="758"/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</row>
    <row r="761" spans="1:12" ht="15.75" customHeight="1">
      <c r="A761" s="758"/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</row>
    <row r="762" spans="1:12" ht="15.75" customHeight="1">
      <c r="A762" s="758"/>
      <c r="B762" s="758"/>
      <c r="C762" s="758"/>
      <c r="D762" s="758"/>
      <c r="E762" s="758"/>
      <c r="F762" s="758"/>
      <c r="G762" s="758"/>
      <c r="H762" s="758"/>
      <c r="I762" s="758"/>
      <c r="J762" s="758"/>
      <c r="K762" s="758"/>
      <c r="L762" s="758"/>
    </row>
    <row r="763" spans="1:12" ht="15.75" customHeight="1">
      <c r="A763" s="758"/>
      <c r="B763" s="758"/>
      <c r="C763" s="758"/>
      <c r="D763" s="758"/>
      <c r="E763" s="758"/>
      <c r="F763" s="758"/>
      <c r="G763" s="758"/>
      <c r="H763" s="758"/>
      <c r="I763" s="758"/>
      <c r="J763" s="758"/>
      <c r="K763" s="758"/>
      <c r="L763" s="758"/>
    </row>
    <row r="764" spans="1:12" ht="15.75" customHeight="1">
      <c r="A764" s="758"/>
      <c r="B764" s="758"/>
      <c r="C764" s="758"/>
      <c r="D764" s="758"/>
      <c r="E764" s="758"/>
      <c r="F764" s="758"/>
      <c r="G764" s="758"/>
      <c r="H764" s="758"/>
      <c r="I764" s="758"/>
      <c r="J764" s="758"/>
      <c r="K764" s="758"/>
      <c r="L764" s="758"/>
    </row>
    <row r="765" spans="1:12" ht="15.75" customHeight="1">
      <c r="A765" s="758"/>
      <c r="B765" s="758"/>
      <c r="C765" s="758"/>
      <c r="D765" s="758"/>
      <c r="E765" s="758"/>
      <c r="F765" s="758"/>
      <c r="G765" s="758"/>
      <c r="H765" s="758"/>
      <c r="I765" s="758"/>
      <c r="J765" s="758"/>
      <c r="K765" s="758"/>
      <c r="L765" s="758"/>
    </row>
    <row r="766" spans="1:12" ht="15.75" customHeight="1">
      <c r="A766" s="758"/>
      <c r="B766" s="758"/>
      <c r="C766" s="758"/>
      <c r="D766" s="758"/>
      <c r="E766" s="758"/>
      <c r="F766" s="758"/>
      <c r="G766" s="758"/>
      <c r="H766" s="758"/>
      <c r="I766" s="758"/>
      <c r="J766" s="758"/>
      <c r="K766" s="758"/>
      <c r="L766" s="758"/>
    </row>
    <row r="767" spans="1:12" ht="15.75" customHeight="1">
      <c r="A767" s="758"/>
      <c r="B767" s="758"/>
      <c r="C767" s="758"/>
      <c r="D767" s="758"/>
      <c r="E767" s="758"/>
      <c r="F767" s="758"/>
      <c r="G767" s="758"/>
      <c r="H767" s="758"/>
      <c r="I767" s="758"/>
      <c r="J767" s="758"/>
      <c r="K767" s="758"/>
      <c r="L767" s="758"/>
    </row>
    <row r="768" spans="1:12" ht="15.75" customHeight="1">
      <c r="A768" s="758"/>
      <c r="B768" s="758"/>
      <c r="C768" s="758"/>
      <c r="D768" s="758"/>
      <c r="E768" s="758"/>
      <c r="F768" s="758"/>
      <c r="G768" s="758"/>
      <c r="H768" s="758"/>
      <c r="I768" s="758"/>
      <c r="J768" s="758"/>
      <c r="K768" s="758"/>
      <c r="L768" s="758"/>
    </row>
    <row r="769" spans="1:12" ht="15.75" customHeight="1">
      <c r="A769" s="758"/>
      <c r="B769" s="758"/>
      <c r="C769" s="758"/>
      <c r="D769" s="758"/>
      <c r="E769" s="758"/>
      <c r="F769" s="758"/>
      <c r="G769" s="758"/>
      <c r="H769" s="758"/>
      <c r="I769" s="758"/>
      <c r="J769" s="758"/>
      <c r="K769" s="758"/>
      <c r="L769" s="758"/>
    </row>
    <row r="770" spans="1:12" ht="15.75" customHeight="1">
      <c r="A770" s="758"/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</row>
    <row r="771" spans="1:12" ht="15.75" customHeight="1">
      <c r="A771" s="758"/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</row>
    <row r="772" spans="1:12" ht="15.75" customHeight="1">
      <c r="A772" s="758"/>
      <c r="B772" s="758"/>
      <c r="C772" s="758"/>
      <c r="D772" s="758"/>
      <c r="E772" s="758"/>
      <c r="F772" s="758"/>
      <c r="G772" s="758"/>
      <c r="H772" s="758"/>
      <c r="I772" s="758"/>
      <c r="J772" s="758"/>
      <c r="K772" s="758"/>
      <c r="L772" s="758"/>
    </row>
    <row r="773" spans="1:12" ht="15.75" customHeight="1">
      <c r="A773" s="758"/>
      <c r="B773" s="758"/>
      <c r="C773" s="758"/>
      <c r="D773" s="758"/>
      <c r="E773" s="758"/>
      <c r="F773" s="758"/>
      <c r="G773" s="758"/>
      <c r="H773" s="758"/>
      <c r="I773" s="758"/>
      <c r="J773" s="758"/>
      <c r="K773" s="758"/>
      <c r="L773" s="758"/>
    </row>
    <row r="774" spans="1:12" ht="15.75" customHeight="1">
      <c r="A774" s="758"/>
      <c r="B774" s="758"/>
      <c r="C774" s="758"/>
      <c r="D774" s="758"/>
      <c r="E774" s="758"/>
      <c r="F774" s="758"/>
      <c r="G774" s="758"/>
      <c r="H774" s="758"/>
      <c r="I774" s="758"/>
      <c r="J774" s="758"/>
      <c r="K774" s="758"/>
      <c r="L774" s="758"/>
    </row>
    <row r="775" spans="1:12" ht="15.75" customHeight="1">
      <c r="A775" s="758"/>
      <c r="B775" s="758"/>
      <c r="C775" s="758"/>
      <c r="D775" s="758"/>
      <c r="E775" s="758"/>
      <c r="F775" s="758"/>
      <c r="G775" s="758"/>
      <c r="H775" s="758"/>
      <c r="I775" s="758"/>
      <c r="J775" s="758"/>
      <c r="K775" s="758"/>
      <c r="L775" s="758"/>
    </row>
    <row r="776" spans="1:12" ht="15.75" customHeight="1">
      <c r="A776" s="758"/>
      <c r="B776" s="758"/>
      <c r="C776" s="758"/>
      <c r="D776" s="758"/>
      <c r="E776" s="758"/>
      <c r="F776" s="758"/>
      <c r="G776" s="758"/>
      <c r="H776" s="758"/>
      <c r="I776" s="758"/>
      <c r="J776" s="758"/>
      <c r="K776" s="758"/>
      <c r="L776" s="758"/>
    </row>
    <row r="777" spans="1:12" ht="15.75" customHeight="1">
      <c r="A777" s="758"/>
      <c r="B777" s="758"/>
      <c r="C777" s="758"/>
      <c r="D777" s="758"/>
      <c r="E777" s="758"/>
      <c r="F777" s="758"/>
      <c r="G777" s="758"/>
      <c r="H777" s="758"/>
      <c r="I777" s="758"/>
      <c r="J777" s="758"/>
      <c r="K777" s="758"/>
      <c r="L777" s="758"/>
    </row>
    <row r="778" spans="1:12" ht="15.75" customHeight="1">
      <c r="A778" s="758"/>
      <c r="B778" s="758"/>
      <c r="C778" s="758"/>
      <c r="D778" s="758"/>
      <c r="E778" s="758"/>
      <c r="F778" s="758"/>
      <c r="G778" s="758"/>
      <c r="H778" s="758"/>
      <c r="I778" s="758"/>
      <c r="J778" s="758"/>
      <c r="K778" s="758"/>
      <c r="L778" s="758"/>
    </row>
    <row r="779" spans="1:12" ht="15.75" customHeight="1">
      <c r="A779" s="758"/>
      <c r="B779" s="758"/>
      <c r="C779" s="758"/>
      <c r="D779" s="758"/>
      <c r="E779" s="758"/>
      <c r="F779" s="758"/>
      <c r="G779" s="758"/>
      <c r="H779" s="758"/>
      <c r="I779" s="758"/>
      <c r="J779" s="758"/>
      <c r="K779" s="758"/>
      <c r="L779" s="758"/>
    </row>
    <row r="780" spans="1:12" ht="15.75" customHeight="1">
      <c r="A780" s="758"/>
      <c r="B780" s="758"/>
      <c r="C780" s="758"/>
      <c r="D780" s="758"/>
      <c r="E780" s="758"/>
      <c r="F780" s="758"/>
      <c r="G780" s="758"/>
      <c r="H780" s="758"/>
      <c r="I780" s="758"/>
      <c r="J780" s="758"/>
      <c r="K780" s="758"/>
      <c r="L780" s="758"/>
    </row>
    <row r="781" spans="1:12" ht="15.75" customHeight="1">
      <c r="A781" s="758"/>
      <c r="B781" s="758"/>
      <c r="C781" s="758"/>
      <c r="D781" s="758"/>
      <c r="E781" s="758"/>
      <c r="F781" s="758"/>
      <c r="G781" s="758"/>
      <c r="H781" s="758"/>
      <c r="I781" s="758"/>
      <c r="J781" s="758"/>
      <c r="K781" s="758"/>
      <c r="L781" s="758"/>
    </row>
    <row r="782" spans="1:12" ht="15.75" customHeight="1">
      <c r="A782" s="758"/>
      <c r="B782" s="758"/>
      <c r="C782" s="758"/>
      <c r="D782" s="758"/>
      <c r="E782" s="758"/>
      <c r="F782" s="758"/>
      <c r="G782" s="758"/>
      <c r="H782" s="758"/>
      <c r="I782" s="758"/>
      <c r="J782" s="758"/>
      <c r="K782" s="758"/>
      <c r="L782" s="758"/>
    </row>
    <row r="783" spans="1:12" ht="15.75" customHeight="1">
      <c r="A783" s="758"/>
      <c r="B783" s="758"/>
      <c r="C783" s="758"/>
      <c r="D783" s="758"/>
      <c r="E783" s="758"/>
      <c r="F783" s="758"/>
      <c r="G783" s="758"/>
      <c r="H783" s="758"/>
      <c r="I783" s="758"/>
      <c r="J783" s="758"/>
      <c r="K783" s="758"/>
      <c r="L783" s="758"/>
    </row>
    <row r="784" spans="1:12" ht="15.75" customHeight="1">
      <c r="A784" s="758"/>
      <c r="B784" s="758"/>
      <c r="C784" s="758"/>
      <c r="D784" s="758"/>
      <c r="E784" s="758"/>
      <c r="F784" s="758"/>
      <c r="G784" s="758"/>
      <c r="H784" s="758"/>
      <c r="I784" s="758"/>
      <c r="J784" s="758"/>
      <c r="K784" s="758"/>
      <c r="L784" s="758"/>
    </row>
    <row r="785" spans="1:12" ht="15.75" customHeight="1">
      <c r="A785" s="758"/>
      <c r="B785" s="758"/>
      <c r="C785" s="758"/>
      <c r="D785" s="758"/>
      <c r="E785" s="758"/>
      <c r="F785" s="758"/>
      <c r="G785" s="758"/>
      <c r="H785" s="758"/>
      <c r="I785" s="758"/>
      <c r="J785" s="758"/>
      <c r="K785" s="758"/>
      <c r="L785" s="758"/>
    </row>
    <row r="786" spans="1:12" ht="15.75" customHeight="1">
      <c r="A786" s="758"/>
      <c r="B786" s="758"/>
      <c r="C786" s="758"/>
      <c r="D786" s="758"/>
      <c r="E786" s="758"/>
      <c r="F786" s="758"/>
      <c r="G786" s="758"/>
      <c r="H786" s="758"/>
      <c r="I786" s="758"/>
      <c r="J786" s="758"/>
      <c r="K786" s="758"/>
      <c r="L786" s="758"/>
    </row>
    <row r="787" spans="1:12" ht="15.75" customHeight="1">
      <c r="A787" s="758"/>
      <c r="B787" s="758"/>
      <c r="C787" s="758"/>
      <c r="D787" s="758"/>
      <c r="E787" s="758"/>
      <c r="F787" s="758"/>
      <c r="G787" s="758"/>
      <c r="H787" s="758"/>
      <c r="I787" s="758"/>
      <c r="J787" s="758"/>
      <c r="K787" s="758"/>
      <c r="L787" s="758"/>
    </row>
    <row r="788" spans="1:12" ht="15.75" customHeight="1">
      <c r="A788" s="758"/>
      <c r="B788" s="758"/>
      <c r="C788" s="758"/>
      <c r="D788" s="758"/>
      <c r="E788" s="758"/>
      <c r="F788" s="758"/>
      <c r="G788" s="758"/>
      <c r="H788" s="758"/>
      <c r="I788" s="758"/>
      <c r="J788" s="758"/>
      <c r="K788" s="758"/>
      <c r="L788" s="758"/>
    </row>
    <row r="789" spans="1:12" ht="15.75" customHeight="1">
      <c r="A789" s="758"/>
      <c r="B789" s="758"/>
      <c r="C789" s="758"/>
      <c r="D789" s="758"/>
      <c r="E789" s="758"/>
      <c r="F789" s="758"/>
      <c r="G789" s="758"/>
      <c r="H789" s="758"/>
      <c r="I789" s="758"/>
      <c r="J789" s="758"/>
      <c r="K789" s="758"/>
      <c r="L789" s="758"/>
    </row>
    <row r="790" spans="1:12" ht="15.75" customHeight="1">
      <c r="A790" s="758"/>
      <c r="B790" s="758"/>
      <c r="C790" s="758"/>
      <c r="D790" s="758"/>
      <c r="E790" s="758"/>
      <c r="F790" s="758"/>
      <c r="G790" s="758"/>
      <c r="H790" s="758"/>
      <c r="I790" s="758"/>
      <c r="J790" s="758"/>
      <c r="K790" s="758"/>
      <c r="L790" s="758"/>
    </row>
    <row r="791" spans="1:12" ht="15.75" customHeight="1">
      <c r="A791" s="758"/>
      <c r="B791" s="758"/>
      <c r="C791" s="758"/>
      <c r="D791" s="758"/>
      <c r="E791" s="758"/>
      <c r="F791" s="758"/>
      <c r="G791" s="758"/>
      <c r="H791" s="758"/>
      <c r="I791" s="758"/>
      <c r="J791" s="758"/>
      <c r="K791" s="758"/>
      <c r="L791" s="758"/>
    </row>
    <row r="792" spans="1:12" ht="15.75" customHeight="1">
      <c r="A792" s="758"/>
      <c r="B792" s="758"/>
      <c r="C792" s="758"/>
      <c r="D792" s="758"/>
      <c r="E792" s="758"/>
      <c r="F792" s="758"/>
      <c r="G792" s="758"/>
      <c r="H792" s="758"/>
      <c r="I792" s="758"/>
      <c r="J792" s="758"/>
      <c r="K792" s="758"/>
      <c r="L792" s="758"/>
    </row>
    <row r="793" spans="1:12" ht="15.75" customHeight="1">
      <c r="A793" s="758"/>
      <c r="B793" s="758"/>
      <c r="C793" s="758"/>
      <c r="D793" s="758"/>
      <c r="E793" s="758"/>
      <c r="F793" s="758"/>
      <c r="G793" s="758"/>
      <c r="H793" s="758"/>
      <c r="I793" s="758"/>
      <c r="J793" s="758"/>
      <c r="K793" s="758"/>
      <c r="L793" s="758"/>
    </row>
    <row r="794" spans="1:12" ht="15.75" customHeight="1">
      <c r="A794" s="758"/>
      <c r="B794" s="758"/>
      <c r="C794" s="758"/>
      <c r="D794" s="758"/>
      <c r="E794" s="758"/>
      <c r="F794" s="758"/>
      <c r="G794" s="758"/>
      <c r="H794" s="758"/>
      <c r="I794" s="758"/>
      <c r="J794" s="758"/>
      <c r="K794" s="758"/>
      <c r="L794" s="758"/>
    </row>
    <row r="795" spans="1:12" ht="15.75" customHeight="1">
      <c r="A795" s="758"/>
      <c r="B795" s="758"/>
      <c r="C795" s="758"/>
      <c r="D795" s="758"/>
      <c r="E795" s="758"/>
      <c r="F795" s="758"/>
      <c r="G795" s="758"/>
      <c r="H795" s="758"/>
      <c r="I795" s="758"/>
      <c r="J795" s="758"/>
      <c r="K795" s="758"/>
      <c r="L795" s="758"/>
    </row>
    <row r="796" spans="1:12" ht="15.75" customHeight="1">
      <c r="A796" s="758"/>
      <c r="B796" s="758"/>
      <c r="C796" s="758"/>
      <c r="D796" s="758"/>
      <c r="E796" s="758"/>
      <c r="F796" s="758"/>
      <c r="G796" s="758"/>
      <c r="H796" s="758"/>
      <c r="I796" s="758"/>
      <c r="J796" s="758"/>
      <c r="K796" s="758"/>
      <c r="L796" s="758"/>
    </row>
    <row r="797" spans="1:12" ht="15.75" customHeight="1">
      <c r="A797" s="758"/>
      <c r="B797" s="758"/>
      <c r="C797" s="758"/>
      <c r="D797" s="758"/>
      <c r="E797" s="758"/>
      <c r="F797" s="758"/>
      <c r="G797" s="758"/>
      <c r="H797" s="758"/>
      <c r="I797" s="758"/>
      <c r="J797" s="758"/>
      <c r="K797" s="758"/>
      <c r="L797" s="758"/>
    </row>
    <row r="798" spans="1:12" ht="15.75" customHeight="1">
      <c r="A798" s="758"/>
      <c r="B798" s="758"/>
      <c r="C798" s="758"/>
      <c r="D798" s="758"/>
      <c r="E798" s="758"/>
      <c r="F798" s="758"/>
      <c r="G798" s="758"/>
      <c r="H798" s="758"/>
      <c r="I798" s="758"/>
      <c r="J798" s="758"/>
      <c r="K798" s="758"/>
      <c r="L798" s="758"/>
    </row>
    <row r="799" spans="1:12" ht="15.75" customHeight="1">
      <c r="A799" s="758"/>
      <c r="B799" s="758"/>
      <c r="C799" s="758"/>
      <c r="D799" s="758"/>
      <c r="E799" s="758"/>
      <c r="F799" s="758"/>
      <c r="G799" s="758"/>
      <c r="H799" s="758"/>
      <c r="I799" s="758"/>
      <c r="J799" s="758"/>
      <c r="K799" s="758"/>
      <c r="L799" s="758"/>
    </row>
    <row r="800" spans="1:12" ht="15.75" customHeight="1">
      <c r="A800" s="758"/>
      <c r="B800" s="758"/>
      <c r="C800" s="758"/>
      <c r="D800" s="758"/>
      <c r="E800" s="758"/>
      <c r="F800" s="758"/>
      <c r="G800" s="758"/>
      <c r="H800" s="758"/>
      <c r="I800" s="758"/>
      <c r="J800" s="758"/>
      <c r="K800" s="758"/>
      <c r="L800" s="758"/>
    </row>
    <row r="801" spans="1:12" ht="15.75" customHeight="1">
      <c r="A801" s="758"/>
      <c r="B801" s="758"/>
      <c r="C801" s="758"/>
      <c r="D801" s="758"/>
      <c r="E801" s="758"/>
      <c r="F801" s="758"/>
      <c r="G801" s="758"/>
      <c r="H801" s="758"/>
      <c r="I801" s="758"/>
      <c r="J801" s="758"/>
      <c r="K801" s="758"/>
      <c r="L801" s="758"/>
    </row>
    <row r="802" spans="1:12" ht="15.75" customHeight="1">
      <c r="A802" s="758"/>
      <c r="B802" s="758"/>
      <c r="C802" s="758"/>
      <c r="D802" s="758"/>
      <c r="E802" s="758"/>
      <c r="F802" s="758"/>
      <c r="G802" s="758"/>
      <c r="H802" s="758"/>
      <c r="I802" s="758"/>
      <c r="J802" s="758"/>
      <c r="K802" s="758"/>
      <c r="L802" s="758"/>
    </row>
    <row r="803" spans="1:12" ht="15.75" customHeight="1">
      <c r="A803" s="758"/>
      <c r="B803" s="758"/>
      <c r="C803" s="758"/>
      <c r="D803" s="758"/>
      <c r="E803" s="758"/>
      <c r="F803" s="758"/>
      <c r="G803" s="758"/>
      <c r="H803" s="758"/>
      <c r="I803" s="758"/>
      <c r="J803" s="758"/>
      <c r="K803" s="758"/>
      <c r="L803" s="758"/>
    </row>
    <row r="804" spans="1:12" ht="15.75" customHeight="1">
      <c r="A804" s="758"/>
      <c r="B804" s="758"/>
      <c r="C804" s="758"/>
      <c r="D804" s="758"/>
      <c r="E804" s="758"/>
      <c r="F804" s="758"/>
      <c r="G804" s="758"/>
      <c r="H804" s="758"/>
      <c r="I804" s="758"/>
      <c r="J804" s="758"/>
      <c r="K804" s="758"/>
      <c r="L804" s="758"/>
    </row>
    <row r="805" spans="1:12" ht="15.75" customHeight="1">
      <c r="A805" s="758"/>
      <c r="B805" s="758"/>
      <c r="C805" s="758"/>
      <c r="D805" s="758"/>
      <c r="E805" s="758"/>
      <c r="F805" s="758"/>
      <c r="G805" s="758"/>
      <c r="H805" s="758"/>
      <c r="I805" s="758"/>
      <c r="J805" s="758"/>
      <c r="K805" s="758"/>
      <c r="L805" s="758"/>
    </row>
    <row r="806" spans="1:12" ht="15.75" customHeight="1">
      <c r="A806" s="758"/>
      <c r="B806" s="758"/>
      <c r="C806" s="758"/>
      <c r="D806" s="758"/>
      <c r="E806" s="758"/>
      <c r="F806" s="758"/>
      <c r="G806" s="758"/>
      <c r="H806" s="758"/>
      <c r="I806" s="758"/>
      <c r="J806" s="758"/>
      <c r="K806" s="758"/>
      <c r="L806" s="758"/>
    </row>
    <row r="807" spans="1:12" ht="15.75" customHeight="1">
      <c r="A807" s="758"/>
      <c r="B807" s="758"/>
      <c r="C807" s="758"/>
      <c r="D807" s="758"/>
      <c r="E807" s="758"/>
      <c r="F807" s="758"/>
      <c r="G807" s="758"/>
      <c r="H807" s="758"/>
      <c r="I807" s="758"/>
      <c r="J807" s="758"/>
      <c r="K807" s="758"/>
      <c r="L807" s="758"/>
    </row>
    <row r="808" spans="1:12" ht="15.75" customHeight="1">
      <c r="A808" s="758"/>
      <c r="B808" s="758"/>
      <c r="C808" s="758"/>
      <c r="D808" s="758"/>
      <c r="E808" s="758"/>
      <c r="F808" s="758"/>
      <c r="G808" s="758"/>
      <c r="H808" s="758"/>
      <c r="I808" s="758"/>
      <c r="J808" s="758"/>
      <c r="K808" s="758"/>
      <c r="L808" s="758"/>
    </row>
    <row r="809" spans="1:12" ht="15.75" customHeight="1">
      <c r="A809" s="758"/>
      <c r="B809" s="758"/>
      <c r="C809" s="758"/>
      <c r="D809" s="758"/>
      <c r="E809" s="758"/>
      <c r="F809" s="758"/>
      <c r="G809" s="758"/>
      <c r="H809" s="758"/>
      <c r="I809" s="758"/>
      <c r="J809" s="758"/>
      <c r="K809" s="758"/>
      <c r="L809" s="758"/>
    </row>
    <row r="810" spans="1:12" ht="15.75" customHeight="1">
      <c r="A810" s="758"/>
      <c r="B810" s="758"/>
      <c r="C810" s="758"/>
      <c r="D810" s="758"/>
      <c r="E810" s="758"/>
      <c r="F810" s="758"/>
      <c r="G810" s="758"/>
      <c r="H810" s="758"/>
      <c r="I810" s="758"/>
      <c r="J810" s="758"/>
      <c r="K810" s="758"/>
      <c r="L810" s="758"/>
    </row>
    <row r="811" spans="1:12" ht="15.75" customHeight="1">
      <c r="A811" s="758"/>
      <c r="B811" s="758"/>
      <c r="C811" s="758"/>
      <c r="D811" s="758"/>
      <c r="E811" s="758"/>
      <c r="F811" s="758"/>
      <c r="G811" s="758"/>
      <c r="H811" s="758"/>
      <c r="I811" s="758"/>
      <c r="J811" s="758"/>
      <c r="K811" s="758"/>
      <c r="L811" s="758"/>
    </row>
    <row r="812" spans="1:12" ht="15.75" customHeight="1">
      <c r="A812" s="758"/>
      <c r="B812" s="758"/>
      <c r="C812" s="758"/>
      <c r="D812" s="758"/>
      <c r="E812" s="758"/>
      <c r="F812" s="758"/>
      <c r="G812" s="758"/>
      <c r="H812" s="758"/>
      <c r="I812" s="758"/>
      <c r="J812" s="758"/>
      <c r="K812" s="758"/>
      <c r="L812" s="758"/>
    </row>
    <row r="813" spans="1:12" ht="15.75" customHeight="1">
      <c r="A813" s="758"/>
      <c r="B813" s="758"/>
      <c r="C813" s="758"/>
      <c r="D813" s="758"/>
      <c r="E813" s="758"/>
      <c r="F813" s="758"/>
      <c r="G813" s="758"/>
      <c r="H813" s="758"/>
      <c r="I813" s="758"/>
      <c r="J813" s="758"/>
      <c r="K813" s="758"/>
      <c r="L813" s="758"/>
    </row>
    <row r="814" spans="1:12" ht="15.75" customHeight="1">
      <c r="A814" s="758"/>
      <c r="B814" s="758"/>
      <c r="C814" s="758"/>
      <c r="D814" s="758"/>
      <c r="E814" s="758"/>
      <c r="F814" s="758"/>
      <c r="G814" s="758"/>
      <c r="H814" s="758"/>
      <c r="I814" s="758"/>
      <c r="J814" s="758"/>
      <c r="K814" s="758"/>
      <c r="L814" s="758"/>
    </row>
    <row r="815" spans="1:12" ht="15.75" customHeight="1">
      <c r="A815" s="758"/>
      <c r="B815" s="758"/>
      <c r="C815" s="758"/>
      <c r="D815" s="758"/>
      <c r="E815" s="758"/>
      <c r="F815" s="758"/>
      <c r="G815" s="758"/>
      <c r="H815" s="758"/>
      <c r="I815" s="758"/>
      <c r="J815" s="758"/>
      <c r="K815" s="758"/>
      <c r="L815" s="758"/>
    </row>
    <row r="816" spans="1:12" ht="15.75" customHeight="1">
      <c r="A816" s="758"/>
      <c r="B816" s="758"/>
      <c r="C816" s="758"/>
      <c r="D816" s="758"/>
      <c r="E816" s="758"/>
      <c r="F816" s="758"/>
      <c r="G816" s="758"/>
      <c r="H816" s="758"/>
      <c r="I816" s="758"/>
      <c r="J816" s="758"/>
      <c r="K816" s="758"/>
      <c r="L816" s="758"/>
    </row>
    <row r="817" spans="1:12" ht="15.75" customHeight="1">
      <c r="A817" s="758"/>
      <c r="B817" s="758"/>
      <c r="C817" s="758"/>
      <c r="D817" s="758"/>
      <c r="E817" s="758"/>
      <c r="F817" s="758"/>
      <c r="G817" s="758"/>
      <c r="H817" s="758"/>
      <c r="I817" s="758"/>
      <c r="J817" s="758"/>
      <c r="K817" s="758"/>
      <c r="L817" s="758"/>
    </row>
    <row r="818" spans="1:12" ht="15.75" customHeight="1">
      <c r="A818" s="758"/>
      <c r="B818" s="758"/>
      <c r="C818" s="758"/>
      <c r="D818" s="758"/>
      <c r="E818" s="758"/>
      <c r="F818" s="758"/>
      <c r="G818" s="758"/>
      <c r="H818" s="758"/>
      <c r="I818" s="758"/>
      <c r="J818" s="758"/>
      <c r="K818" s="758"/>
      <c r="L818" s="758"/>
    </row>
    <row r="819" spans="1:12" ht="15.75" customHeight="1">
      <c r="A819" s="758"/>
      <c r="B819" s="758"/>
      <c r="C819" s="758"/>
      <c r="D819" s="758"/>
      <c r="E819" s="758"/>
      <c r="F819" s="758"/>
      <c r="G819" s="758"/>
      <c r="H819" s="758"/>
      <c r="I819" s="758"/>
      <c r="J819" s="758"/>
      <c r="K819" s="758"/>
      <c r="L819" s="758"/>
    </row>
    <row r="820" spans="1:12" ht="15.75" customHeight="1">
      <c r="A820" s="758"/>
      <c r="B820" s="758"/>
      <c r="C820" s="758"/>
      <c r="D820" s="758"/>
      <c r="E820" s="758"/>
      <c r="F820" s="758"/>
      <c r="G820" s="758"/>
      <c r="H820" s="758"/>
      <c r="I820" s="758"/>
      <c r="J820" s="758"/>
      <c r="K820" s="758"/>
      <c r="L820" s="758"/>
    </row>
    <row r="821" spans="1:12" ht="15.75" customHeight="1">
      <c r="A821" s="758"/>
      <c r="B821" s="758"/>
      <c r="C821" s="758"/>
      <c r="D821" s="758"/>
      <c r="E821" s="758"/>
      <c r="F821" s="758"/>
      <c r="G821" s="758"/>
      <c r="H821" s="758"/>
      <c r="I821" s="758"/>
      <c r="J821" s="758"/>
      <c r="K821" s="758"/>
      <c r="L821" s="758"/>
    </row>
    <row r="822" spans="1:12" ht="15.75" customHeight="1">
      <c r="A822" s="758"/>
      <c r="B822" s="758"/>
      <c r="C822" s="758"/>
      <c r="D822" s="758"/>
      <c r="E822" s="758"/>
      <c r="F822" s="758"/>
      <c r="G822" s="758"/>
      <c r="H822" s="758"/>
      <c r="I822" s="758"/>
      <c r="J822" s="758"/>
      <c r="K822" s="758"/>
      <c r="L822" s="758"/>
    </row>
    <row r="823" spans="1:12" ht="15.75" customHeight="1">
      <c r="A823" s="758"/>
      <c r="B823" s="758"/>
      <c r="C823" s="758"/>
      <c r="D823" s="758"/>
      <c r="E823" s="758"/>
      <c r="F823" s="758"/>
      <c r="G823" s="758"/>
      <c r="H823" s="758"/>
      <c r="I823" s="758"/>
      <c r="J823" s="758"/>
      <c r="K823" s="758"/>
      <c r="L823" s="758"/>
    </row>
    <row r="824" spans="1:12" ht="15.75" customHeight="1">
      <c r="A824" s="758"/>
      <c r="B824" s="758"/>
      <c r="C824" s="758"/>
      <c r="D824" s="758"/>
      <c r="E824" s="758"/>
      <c r="F824" s="758"/>
      <c r="G824" s="758"/>
      <c r="H824" s="758"/>
      <c r="I824" s="758"/>
      <c r="J824" s="758"/>
      <c r="K824" s="758"/>
      <c r="L824" s="758"/>
    </row>
    <row r="825" spans="1:12" ht="15.75" customHeight="1">
      <c r="A825" s="758"/>
      <c r="B825" s="758"/>
      <c r="C825" s="758"/>
      <c r="D825" s="758"/>
      <c r="E825" s="758"/>
      <c r="F825" s="758"/>
      <c r="G825" s="758"/>
      <c r="H825" s="758"/>
      <c r="I825" s="758"/>
      <c r="J825" s="758"/>
      <c r="K825" s="758"/>
      <c r="L825" s="758"/>
    </row>
    <row r="826" spans="1:12" ht="15.75" customHeight="1">
      <c r="A826" s="758"/>
      <c r="B826" s="758"/>
      <c r="C826" s="758"/>
      <c r="D826" s="758"/>
      <c r="E826" s="758"/>
      <c r="F826" s="758"/>
      <c r="G826" s="758"/>
      <c r="H826" s="758"/>
      <c r="I826" s="758"/>
      <c r="J826" s="758"/>
      <c r="K826" s="758"/>
      <c r="L826" s="758"/>
    </row>
    <row r="827" spans="1:12" ht="15.75" customHeight="1">
      <c r="A827" s="758"/>
      <c r="B827" s="758"/>
      <c r="C827" s="758"/>
      <c r="D827" s="758"/>
      <c r="E827" s="758"/>
      <c r="F827" s="758"/>
      <c r="G827" s="758"/>
      <c r="H827" s="758"/>
      <c r="I827" s="758"/>
      <c r="J827" s="758"/>
      <c r="K827" s="758"/>
      <c r="L827" s="758"/>
    </row>
    <row r="828" spans="1:12" ht="15.75" customHeight="1">
      <c r="A828" s="758"/>
      <c r="B828" s="758"/>
      <c r="C828" s="758"/>
      <c r="D828" s="758"/>
      <c r="E828" s="758"/>
      <c r="F828" s="758"/>
      <c r="G828" s="758"/>
      <c r="H828" s="758"/>
      <c r="I828" s="758"/>
      <c r="J828" s="758"/>
      <c r="K828" s="758"/>
      <c r="L828" s="758"/>
    </row>
    <row r="829" spans="1:12" ht="15.75" customHeight="1">
      <c r="A829" s="758"/>
      <c r="B829" s="758"/>
      <c r="C829" s="758"/>
      <c r="D829" s="758"/>
      <c r="E829" s="758"/>
      <c r="F829" s="758"/>
      <c r="G829" s="758"/>
      <c r="H829" s="758"/>
      <c r="I829" s="758"/>
      <c r="J829" s="758"/>
      <c r="K829" s="758"/>
      <c r="L829" s="758"/>
    </row>
    <row r="830" spans="1:12" ht="15.75" customHeight="1">
      <c r="A830" s="758"/>
      <c r="B830" s="758"/>
      <c r="C830" s="758"/>
      <c r="D830" s="758"/>
      <c r="E830" s="758"/>
      <c r="F830" s="758"/>
      <c r="G830" s="758"/>
      <c r="H830" s="758"/>
      <c r="I830" s="758"/>
      <c r="J830" s="758"/>
      <c r="K830" s="758"/>
      <c r="L830" s="758"/>
    </row>
    <row r="831" spans="1:12" ht="15.75" customHeight="1">
      <c r="A831" s="758"/>
      <c r="B831" s="758"/>
      <c r="C831" s="758"/>
      <c r="D831" s="758"/>
      <c r="E831" s="758"/>
      <c r="F831" s="758"/>
      <c r="G831" s="758"/>
      <c r="H831" s="758"/>
      <c r="I831" s="758"/>
      <c r="J831" s="758"/>
      <c r="K831" s="758"/>
      <c r="L831" s="758"/>
    </row>
    <row r="832" spans="1:12" ht="15.75" customHeight="1">
      <c r="A832" s="758"/>
      <c r="B832" s="758"/>
      <c r="C832" s="758"/>
      <c r="D832" s="758"/>
      <c r="E832" s="758"/>
      <c r="F832" s="758"/>
      <c r="G832" s="758"/>
      <c r="H832" s="758"/>
      <c r="I832" s="758"/>
      <c r="J832" s="758"/>
      <c r="K832" s="758"/>
      <c r="L832" s="758"/>
    </row>
    <row r="833" spans="1:12" ht="15.75" customHeight="1">
      <c r="A833" s="758"/>
      <c r="B833" s="758"/>
      <c r="C833" s="758"/>
      <c r="D833" s="758"/>
      <c r="E833" s="758"/>
      <c r="F833" s="758"/>
      <c r="G833" s="758"/>
      <c r="H833" s="758"/>
      <c r="I833" s="758"/>
      <c r="J833" s="758"/>
      <c r="K833" s="758"/>
      <c r="L833" s="758"/>
    </row>
    <row r="834" spans="1:12" ht="15.75" customHeight="1">
      <c r="A834" s="758"/>
      <c r="B834" s="758"/>
      <c r="C834" s="758"/>
      <c r="D834" s="758"/>
      <c r="E834" s="758"/>
      <c r="F834" s="758"/>
      <c r="G834" s="758"/>
      <c r="H834" s="758"/>
      <c r="I834" s="758"/>
      <c r="J834" s="758"/>
      <c r="K834" s="758"/>
      <c r="L834" s="758"/>
    </row>
    <row r="835" spans="1:12" ht="15.75" customHeight="1">
      <c r="A835" s="758"/>
      <c r="B835" s="758"/>
      <c r="C835" s="758"/>
      <c r="D835" s="758"/>
      <c r="E835" s="758"/>
      <c r="F835" s="758"/>
      <c r="G835" s="758"/>
      <c r="H835" s="758"/>
      <c r="I835" s="758"/>
      <c r="J835" s="758"/>
      <c r="K835" s="758"/>
      <c r="L835" s="758"/>
    </row>
    <row r="836" spans="1:12" ht="15.75" customHeight="1">
      <c r="A836" s="758"/>
      <c r="B836" s="758"/>
      <c r="C836" s="758"/>
      <c r="D836" s="758"/>
      <c r="E836" s="758"/>
      <c r="F836" s="758"/>
      <c r="G836" s="758"/>
      <c r="H836" s="758"/>
      <c r="I836" s="758"/>
      <c r="J836" s="758"/>
      <c r="K836" s="758"/>
      <c r="L836" s="758"/>
    </row>
    <row r="837" spans="1:12" ht="15.75" customHeight="1">
      <c r="A837" s="758"/>
      <c r="B837" s="758"/>
      <c r="C837" s="758"/>
      <c r="D837" s="758"/>
      <c r="E837" s="758"/>
      <c r="F837" s="758"/>
      <c r="G837" s="758"/>
      <c r="H837" s="758"/>
      <c r="I837" s="758"/>
      <c r="J837" s="758"/>
      <c r="K837" s="758"/>
      <c r="L837" s="758"/>
    </row>
    <row r="838" spans="1:12" ht="15.75" customHeight="1">
      <c r="A838" s="758"/>
      <c r="B838" s="758"/>
      <c r="C838" s="758"/>
      <c r="D838" s="758"/>
      <c r="E838" s="758"/>
      <c r="F838" s="758"/>
      <c r="G838" s="758"/>
      <c r="H838" s="758"/>
      <c r="I838" s="758"/>
      <c r="J838" s="758"/>
      <c r="K838" s="758"/>
      <c r="L838" s="758"/>
    </row>
    <row r="839" spans="1:12" ht="15.75" customHeight="1">
      <c r="A839" s="758"/>
      <c r="B839" s="758"/>
      <c r="C839" s="758"/>
      <c r="D839" s="758"/>
      <c r="E839" s="758"/>
      <c r="F839" s="758"/>
      <c r="G839" s="758"/>
      <c r="H839" s="758"/>
      <c r="I839" s="758"/>
      <c r="J839" s="758"/>
      <c r="K839" s="758"/>
      <c r="L839" s="758"/>
    </row>
    <row r="840" spans="1:12" ht="15.75" customHeight="1">
      <c r="A840" s="758"/>
      <c r="B840" s="758"/>
      <c r="C840" s="758"/>
      <c r="D840" s="758"/>
      <c r="E840" s="758"/>
      <c r="F840" s="758"/>
      <c r="G840" s="758"/>
      <c r="H840" s="758"/>
      <c r="I840" s="758"/>
      <c r="J840" s="758"/>
      <c r="K840" s="758"/>
      <c r="L840" s="758"/>
    </row>
    <row r="841" spans="1:12" ht="15.75" customHeight="1">
      <c r="A841" s="758"/>
      <c r="B841" s="758"/>
      <c r="C841" s="758"/>
      <c r="D841" s="758"/>
      <c r="E841" s="758"/>
      <c r="F841" s="758"/>
      <c r="G841" s="758"/>
      <c r="H841" s="758"/>
      <c r="I841" s="758"/>
      <c r="J841" s="758"/>
      <c r="K841" s="758"/>
      <c r="L841" s="758"/>
    </row>
    <row r="842" spans="1:12" ht="15.75" customHeight="1">
      <c r="A842" s="758"/>
      <c r="B842" s="758"/>
      <c r="C842" s="758"/>
      <c r="D842" s="758"/>
      <c r="E842" s="758"/>
      <c r="F842" s="758"/>
      <c r="G842" s="758"/>
      <c r="H842" s="758"/>
      <c r="I842" s="758"/>
      <c r="J842" s="758"/>
      <c r="K842" s="758"/>
      <c r="L842" s="758"/>
    </row>
    <row r="843" spans="1:12" ht="15.75" customHeight="1">
      <c r="A843" s="758"/>
      <c r="B843" s="758"/>
      <c r="C843" s="758"/>
      <c r="D843" s="758"/>
      <c r="E843" s="758"/>
      <c r="F843" s="758"/>
      <c r="G843" s="758"/>
      <c r="H843" s="758"/>
      <c r="I843" s="758"/>
      <c r="J843" s="758"/>
      <c r="K843" s="758"/>
      <c r="L843" s="758"/>
    </row>
    <row r="844" spans="1:12" ht="15.75" customHeight="1">
      <c r="A844" s="758"/>
      <c r="B844" s="758"/>
      <c r="C844" s="758"/>
      <c r="D844" s="758"/>
      <c r="E844" s="758"/>
      <c r="F844" s="758"/>
      <c r="G844" s="758"/>
      <c r="H844" s="758"/>
      <c r="I844" s="758"/>
      <c r="J844" s="758"/>
      <c r="K844" s="758"/>
      <c r="L844" s="758"/>
    </row>
    <row r="845" spans="1:12" ht="15.75" customHeight="1">
      <c r="A845" s="758"/>
      <c r="B845" s="758"/>
      <c r="C845" s="758"/>
      <c r="D845" s="758"/>
      <c r="E845" s="758"/>
      <c r="F845" s="758"/>
      <c r="G845" s="758"/>
      <c r="H845" s="758"/>
      <c r="I845" s="758"/>
      <c r="J845" s="758"/>
      <c r="K845" s="758"/>
      <c r="L845" s="758"/>
    </row>
    <row r="846" spans="1:12" ht="15.75" customHeight="1">
      <c r="A846" s="758"/>
      <c r="B846" s="758"/>
      <c r="C846" s="758"/>
      <c r="D846" s="758"/>
      <c r="E846" s="758"/>
      <c r="F846" s="758"/>
      <c r="G846" s="758"/>
      <c r="H846" s="758"/>
      <c r="I846" s="758"/>
      <c r="J846" s="758"/>
      <c r="K846" s="758"/>
      <c r="L846" s="758"/>
    </row>
    <row r="847" spans="1:12" ht="15.75" customHeight="1">
      <c r="A847" s="758"/>
      <c r="B847" s="758"/>
      <c r="C847" s="758"/>
      <c r="D847" s="758"/>
      <c r="E847" s="758"/>
      <c r="F847" s="758"/>
      <c r="G847" s="758"/>
      <c r="H847" s="758"/>
      <c r="I847" s="758"/>
      <c r="J847" s="758"/>
      <c r="K847" s="758"/>
      <c r="L847" s="758"/>
    </row>
    <row r="848" spans="1:12" ht="15.75" customHeight="1">
      <c r="A848" s="758"/>
      <c r="B848" s="758"/>
      <c r="C848" s="758"/>
      <c r="D848" s="758"/>
      <c r="E848" s="758"/>
      <c r="F848" s="758"/>
      <c r="G848" s="758"/>
      <c r="H848" s="758"/>
      <c r="I848" s="758"/>
      <c r="J848" s="758"/>
      <c r="K848" s="758"/>
      <c r="L848" s="758"/>
    </row>
    <row r="849" spans="1:12" ht="15.75" customHeight="1">
      <c r="A849" s="758"/>
      <c r="B849" s="758"/>
      <c r="C849" s="758"/>
      <c r="D849" s="758"/>
      <c r="E849" s="758"/>
      <c r="F849" s="758"/>
      <c r="G849" s="758"/>
      <c r="H849" s="758"/>
      <c r="I849" s="758"/>
      <c r="J849" s="758"/>
      <c r="K849" s="758"/>
      <c r="L849" s="758"/>
    </row>
    <row r="850" spans="1:12" ht="15.75" customHeight="1">
      <c r="A850" s="758"/>
      <c r="B850" s="758"/>
      <c r="C850" s="758"/>
      <c r="D850" s="758"/>
      <c r="E850" s="758"/>
      <c r="F850" s="758"/>
      <c r="G850" s="758"/>
      <c r="H850" s="758"/>
      <c r="I850" s="758"/>
      <c r="J850" s="758"/>
      <c r="K850" s="758"/>
      <c r="L850" s="758"/>
    </row>
    <row r="851" spans="1:12" ht="15.75" customHeight="1">
      <c r="A851" s="758"/>
      <c r="B851" s="758"/>
      <c r="C851" s="758"/>
      <c r="D851" s="758"/>
      <c r="E851" s="758"/>
      <c r="F851" s="758"/>
      <c r="G851" s="758"/>
      <c r="H851" s="758"/>
      <c r="I851" s="758"/>
      <c r="J851" s="758"/>
      <c r="K851" s="758"/>
      <c r="L851" s="758"/>
    </row>
    <row r="852" spans="1:12" ht="15.75" customHeight="1">
      <c r="A852" s="758"/>
      <c r="B852" s="758"/>
      <c r="C852" s="758"/>
      <c r="D852" s="758"/>
      <c r="E852" s="758"/>
      <c r="F852" s="758"/>
      <c r="G852" s="758"/>
      <c r="H852" s="758"/>
      <c r="I852" s="758"/>
      <c r="J852" s="758"/>
      <c r="K852" s="758"/>
      <c r="L852" s="758"/>
    </row>
    <row r="853" spans="1:12" ht="15.75" customHeight="1">
      <c r="A853" s="758"/>
      <c r="B853" s="758"/>
      <c r="C853" s="758"/>
      <c r="D853" s="758"/>
      <c r="E853" s="758"/>
      <c r="F853" s="758"/>
      <c r="G853" s="758"/>
      <c r="H853" s="758"/>
      <c r="I853" s="758"/>
      <c r="J853" s="758"/>
      <c r="K853" s="758"/>
      <c r="L853" s="758"/>
    </row>
    <row r="854" spans="1:12" ht="15.75" customHeight="1">
      <c r="A854" s="758"/>
      <c r="B854" s="758"/>
      <c r="C854" s="758"/>
      <c r="D854" s="758"/>
      <c r="E854" s="758"/>
      <c r="F854" s="758"/>
      <c r="G854" s="758"/>
      <c r="H854" s="758"/>
      <c r="I854" s="758"/>
      <c r="J854" s="758"/>
      <c r="K854" s="758"/>
      <c r="L854" s="758"/>
    </row>
    <row r="855" spans="1:12" ht="15.75" customHeight="1">
      <c r="A855" s="758"/>
      <c r="B855" s="758"/>
      <c r="C855" s="758"/>
      <c r="D855" s="758"/>
      <c r="E855" s="758"/>
      <c r="F855" s="758"/>
      <c r="G855" s="758"/>
      <c r="H855" s="758"/>
      <c r="I855" s="758"/>
      <c r="J855" s="758"/>
      <c r="K855" s="758"/>
      <c r="L855" s="758"/>
    </row>
    <row r="856" spans="1:12" ht="15.75" customHeight="1">
      <c r="A856" s="758"/>
      <c r="B856" s="758"/>
      <c r="C856" s="758"/>
      <c r="D856" s="758"/>
      <c r="E856" s="758"/>
      <c r="F856" s="758"/>
      <c r="G856" s="758"/>
      <c r="H856" s="758"/>
      <c r="I856" s="758"/>
      <c r="J856" s="758"/>
      <c r="K856" s="758"/>
      <c r="L856" s="758"/>
    </row>
    <row r="857" spans="1:12" ht="15.75" customHeight="1">
      <c r="A857" s="758"/>
      <c r="B857" s="758"/>
      <c r="C857" s="758"/>
      <c r="D857" s="758"/>
      <c r="E857" s="758"/>
      <c r="F857" s="758"/>
      <c r="G857" s="758"/>
      <c r="H857" s="758"/>
      <c r="I857" s="758"/>
      <c r="J857" s="758"/>
      <c r="K857" s="758"/>
      <c r="L857" s="758"/>
    </row>
    <row r="858" spans="1:12" ht="15.75" customHeight="1">
      <c r="A858" s="758"/>
      <c r="B858" s="758"/>
      <c r="C858" s="758"/>
      <c r="D858" s="758"/>
      <c r="E858" s="758"/>
      <c r="F858" s="758"/>
      <c r="G858" s="758"/>
      <c r="H858" s="758"/>
      <c r="I858" s="758"/>
      <c r="J858" s="758"/>
      <c r="K858" s="758"/>
      <c r="L858" s="758"/>
    </row>
    <row r="859" spans="1:12" ht="15.75" customHeight="1">
      <c r="A859" s="758"/>
      <c r="B859" s="758"/>
      <c r="C859" s="758"/>
      <c r="D859" s="758"/>
      <c r="E859" s="758"/>
      <c r="F859" s="758"/>
      <c r="G859" s="758"/>
      <c r="H859" s="758"/>
      <c r="I859" s="758"/>
      <c r="J859" s="758"/>
      <c r="K859" s="758"/>
      <c r="L859" s="758"/>
    </row>
    <row r="860" spans="1:12" ht="15.75" customHeight="1">
      <c r="A860" s="758"/>
      <c r="B860" s="758"/>
      <c r="C860" s="758"/>
      <c r="D860" s="758"/>
      <c r="E860" s="758"/>
      <c r="F860" s="758"/>
      <c r="G860" s="758"/>
      <c r="H860" s="758"/>
      <c r="I860" s="758"/>
      <c r="J860" s="758"/>
      <c r="K860" s="758"/>
      <c r="L860" s="758"/>
    </row>
    <row r="861" spans="1:12" ht="15.75" customHeight="1">
      <c r="A861" s="758"/>
      <c r="B861" s="758"/>
      <c r="C861" s="758"/>
      <c r="D861" s="758"/>
      <c r="E861" s="758"/>
      <c r="F861" s="758"/>
      <c r="G861" s="758"/>
      <c r="H861" s="758"/>
      <c r="I861" s="758"/>
      <c r="J861" s="758"/>
      <c r="K861" s="758"/>
      <c r="L861" s="758"/>
    </row>
    <row r="862" spans="1:12" ht="15.75" customHeight="1">
      <c r="A862" s="758"/>
      <c r="B862" s="758"/>
      <c r="C862" s="758"/>
      <c r="D862" s="758"/>
      <c r="E862" s="758"/>
      <c r="F862" s="758"/>
      <c r="G862" s="758"/>
      <c r="H862" s="758"/>
      <c r="I862" s="758"/>
      <c r="J862" s="758"/>
      <c r="K862" s="758"/>
      <c r="L862" s="758"/>
    </row>
    <row r="863" spans="1:12" ht="15.75" customHeight="1">
      <c r="A863" s="758"/>
      <c r="B863" s="758"/>
      <c r="C863" s="758"/>
      <c r="D863" s="758"/>
      <c r="E863" s="758"/>
      <c r="F863" s="758"/>
      <c r="G863" s="758"/>
      <c r="H863" s="758"/>
      <c r="I863" s="758"/>
      <c r="J863" s="758"/>
      <c r="K863" s="758"/>
      <c r="L863" s="758"/>
    </row>
    <row r="864" spans="1:12" ht="15.75" customHeight="1">
      <c r="A864" s="758"/>
      <c r="B864" s="758"/>
      <c r="C864" s="758"/>
      <c r="D864" s="758"/>
      <c r="E864" s="758"/>
      <c r="F864" s="758"/>
      <c r="G864" s="758"/>
      <c r="H864" s="758"/>
      <c r="I864" s="758"/>
      <c r="J864" s="758"/>
      <c r="K864" s="758"/>
      <c r="L864" s="758"/>
    </row>
    <row r="865" spans="1:12" ht="15.75" customHeight="1">
      <c r="A865" s="758"/>
      <c r="B865" s="758"/>
      <c r="C865" s="758"/>
      <c r="D865" s="758"/>
      <c r="E865" s="758"/>
      <c r="F865" s="758"/>
      <c r="G865" s="758"/>
      <c r="H865" s="758"/>
      <c r="I865" s="758"/>
      <c r="J865" s="758"/>
      <c r="K865" s="758"/>
      <c r="L865" s="758"/>
    </row>
    <row r="866" spans="1:12" ht="15.75" customHeight="1">
      <c r="A866" s="758"/>
      <c r="B866" s="758"/>
      <c r="C866" s="758"/>
      <c r="D866" s="758"/>
      <c r="E866" s="758"/>
      <c r="F866" s="758"/>
      <c r="G866" s="758"/>
      <c r="H866" s="758"/>
      <c r="I866" s="758"/>
      <c r="J866" s="758"/>
      <c r="K866" s="758"/>
      <c r="L866" s="758"/>
    </row>
    <row r="867" spans="1:12" ht="15.75" customHeight="1">
      <c r="A867" s="758"/>
      <c r="B867" s="758"/>
      <c r="C867" s="758"/>
      <c r="D867" s="758"/>
      <c r="E867" s="758"/>
      <c r="F867" s="758"/>
      <c r="G867" s="758"/>
      <c r="H867" s="758"/>
      <c r="I867" s="758"/>
      <c r="J867" s="758"/>
      <c r="K867" s="758"/>
      <c r="L867" s="758"/>
    </row>
    <row r="868" spans="1:12" ht="15.75" customHeight="1">
      <c r="A868" s="758"/>
      <c r="B868" s="758"/>
      <c r="C868" s="758"/>
      <c r="D868" s="758"/>
      <c r="E868" s="758"/>
      <c r="F868" s="758"/>
      <c r="G868" s="758"/>
      <c r="H868" s="758"/>
      <c r="I868" s="758"/>
      <c r="J868" s="758"/>
      <c r="K868" s="758"/>
      <c r="L868" s="758"/>
    </row>
    <row r="869" spans="1:12" ht="15.75" customHeight="1">
      <c r="A869" s="758"/>
      <c r="B869" s="758"/>
      <c r="C869" s="758"/>
      <c r="D869" s="758"/>
      <c r="E869" s="758"/>
      <c r="F869" s="758"/>
      <c r="G869" s="758"/>
      <c r="H869" s="758"/>
      <c r="I869" s="758"/>
      <c r="J869" s="758"/>
      <c r="K869" s="758"/>
      <c r="L869" s="758"/>
    </row>
    <row r="870" spans="1:12" ht="15.75" customHeight="1">
      <c r="A870" s="758"/>
      <c r="B870" s="758"/>
      <c r="C870" s="758"/>
      <c r="D870" s="758"/>
      <c r="E870" s="758"/>
      <c r="F870" s="758"/>
      <c r="G870" s="758"/>
      <c r="H870" s="758"/>
      <c r="I870" s="758"/>
      <c r="J870" s="758"/>
      <c r="K870" s="758"/>
      <c r="L870" s="758"/>
    </row>
    <row r="871" spans="1:12" ht="15.75" customHeight="1">
      <c r="A871" s="758"/>
      <c r="B871" s="758"/>
      <c r="C871" s="758"/>
      <c r="D871" s="758"/>
      <c r="E871" s="758"/>
      <c r="F871" s="758"/>
      <c r="G871" s="758"/>
      <c r="H871" s="758"/>
      <c r="I871" s="758"/>
      <c r="J871" s="758"/>
      <c r="K871" s="758"/>
      <c r="L871" s="758"/>
    </row>
    <row r="872" spans="1:12" ht="15.75" customHeight="1">
      <c r="A872" s="758"/>
      <c r="B872" s="758"/>
      <c r="C872" s="758"/>
      <c r="D872" s="758"/>
      <c r="E872" s="758"/>
      <c r="F872" s="758"/>
      <c r="G872" s="758"/>
      <c r="H872" s="758"/>
      <c r="I872" s="758"/>
      <c r="J872" s="758"/>
      <c r="K872" s="758"/>
      <c r="L872" s="758"/>
    </row>
    <row r="873" spans="1:12" ht="15.75" customHeight="1">
      <c r="A873" s="758"/>
      <c r="B873" s="758"/>
      <c r="C873" s="758"/>
      <c r="D873" s="758"/>
      <c r="E873" s="758"/>
      <c r="F873" s="758"/>
      <c r="G873" s="758"/>
      <c r="H873" s="758"/>
      <c r="I873" s="758"/>
      <c r="J873" s="758"/>
      <c r="K873" s="758"/>
      <c r="L873" s="758"/>
    </row>
    <row r="874" spans="1:12" ht="15.75" customHeight="1">
      <c r="A874" s="758"/>
      <c r="B874" s="758"/>
      <c r="C874" s="758"/>
      <c r="D874" s="758"/>
      <c r="E874" s="758"/>
      <c r="F874" s="758"/>
      <c r="G874" s="758"/>
      <c r="H874" s="758"/>
      <c r="I874" s="758"/>
      <c r="J874" s="758"/>
      <c r="K874" s="758"/>
      <c r="L874" s="758"/>
    </row>
    <row r="875" spans="1:12" ht="15.75" customHeight="1">
      <c r="A875" s="758"/>
      <c r="B875" s="758"/>
      <c r="C875" s="758"/>
      <c r="D875" s="758"/>
      <c r="E875" s="758"/>
      <c r="F875" s="758"/>
      <c r="G875" s="758"/>
      <c r="H875" s="758"/>
      <c r="I875" s="758"/>
      <c r="J875" s="758"/>
      <c r="K875" s="758"/>
      <c r="L875" s="758"/>
    </row>
    <row r="876" spans="1:12" ht="15.75" customHeight="1">
      <c r="A876" s="758"/>
      <c r="B876" s="758"/>
      <c r="C876" s="758"/>
      <c r="D876" s="758"/>
      <c r="E876" s="758"/>
      <c r="F876" s="758"/>
      <c r="G876" s="758"/>
      <c r="H876" s="758"/>
      <c r="I876" s="758"/>
      <c r="J876" s="758"/>
      <c r="K876" s="758"/>
      <c r="L876" s="758"/>
    </row>
    <row r="877" spans="1:12" ht="15.75" customHeight="1">
      <c r="A877" s="758"/>
      <c r="B877" s="758"/>
      <c r="C877" s="758"/>
      <c r="D877" s="758"/>
      <c r="E877" s="758"/>
      <c r="F877" s="758"/>
      <c r="G877" s="758"/>
      <c r="H877" s="758"/>
      <c r="I877" s="758"/>
      <c r="J877" s="758"/>
      <c r="K877" s="758"/>
      <c r="L877" s="758"/>
    </row>
    <row r="878" spans="1:12" ht="15.75" customHeight="1">
      <c r="A878" s="758"/>
      <c r="B878" s="758"/>
      <c r="C878" s="758"/>
      <c r="D878" s="758"/>
      <c r="E878" s="758"/>
      <c r="F878" s="758"/>
      <c r="G878" s="758"/>
      <c r="H878" s="758"/>
      <c r="I878" s="758"/>
      <c r="J878" s="758"/>
      <c r="K878" s="758"/>
      <c r="L878" s="758"/>
    </row>
    <row r="879" spans="1:12" ht="15.75" customHeight="1">
      <c r="A879" s="758"/>
      <c r="B879" s="758"/>
      <c r="C879" s="758"/>
      <c r="D879" s="758"/>
      <c r="E879" s="758"/>
      <c r="F879" s="758"/>
      <c r="G879" s="758"/>
      <c r="H879" s="758"/>
      <c r="I879" s="758"/>
      <c r="J879" s="758"/>
      <c r="K879" s="758"/>
      <c r="L879" s="758"/>
    </row>
    <row r="880" spans="1:12" ht="15.75" customHeight="1">
      <c r="A880" s="758"/>
      <c r="B880" s="758"/>
      <c r="C880" s="758"/>
      <c r="D880" s="758"/>
      <c r="E880" s="758"/>
      <c r="F880" s="758"/>
      <c r="G880" s="758"/>
      <c r="H880" s="758"/>
      <c r="I880" s="758"/>
      <c r="J880" s="758"/>
      <c r="K880" s="758"/>
      <c r="L880" s="758"/>
    </row>
    <row r="881" spans="1:12" ht="15.75" customHeight="1">
      <c r="A881" s="758"/>
      <c r="B881" s="758"/>
      <c r="C881" s="758"/>
      <c r="D881" s="758"/>
      <c r="E881" s="758"/>
      <c r="F881" s="758"/>
      <c r="G881" s="758"/>
      <c r="H881" s="758"/>
      <c r="I881" s="758"/>
      <c r="J881" s="758"/>
      <c r="K881" s="758"/>
      <c r="L881" s="758"/>
    </row>
    <row r="882" spans="1:12" ht="15.75" customHeight="1">
      <c r="A882" s="758"/>
      <c r="B882" s="758"/>
      <c r="C882" s="758"/>
      <c r="D882" s="758"/>
      <c r="E882" s="758"/>
      <c r="F882" s="758"/>
      <c r="G882" s="758"/>
      <c r="H882" s="758"/>
      <c r="I882" s="758"/>
      <c r="J882" s="758"/>
      <c r="K882" s="758"/>
      <c r="L882" s="758"/>
    </row>
    <row r="883" spans="1:12" ht="15.75" customHeight="1">
      <c r="A883" s="758"/>
      <c r="B883" s="758"/>
      <c r="C883" s="758"/>
      <c r="D883" s="758"/>
      <c r="E883" s="758"/>
      <c r="F883" s="758"/>
      <c r="G883" s="758"/>
      <c r="H883" s="758"/>
      <c r="I883" s="758"/>
      <c r="J883" s="758"/>
      <c r="K883" s="758"/>
      <c r="L883" s="758"/>
    </row>
    <row r="884" spans="1:12" ht="15.75" customHeight="1">
      <c r="A884" s="758"/>
      <c r="B884" s="758"/>
      <c r="C884" s="758"/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1:12" ht="15.75" customHeight="1">
      <c r="A885" s="758"/>
      <c r="B885" s="758"/>
      <c r="C885" s="758"/>
      <c r="D885" s="758"/>
      <c r="E885" s="758"/>
      <c r="F885" s="758"/>
      <c r="G885" s="758"/>
      <c r="H885" s="758"/>
      <c r="I885" s="758"/>
      <c r="J885" s="758"/>
      <c r="K885" s="758"/>
      <c r="L885" s="758"/>
    </row>
    <row r="886" spans="1:12" ht="15.75" customHeight="1">
      <c r="A886" s="758"/>
      <c r="B886" s="758"/>
      <c r="C886" s="758"/>
      <c r="D886" s="758"/>
      <c r="E886" s="758"/>
      <c r="F886" s="758"/>
      <c r="G886" s="758"/>
      <c r="H886" s="758"/>
      <c r="I886" s="758"/>
      <c r="J886" s="758"/>
      <c r="K886" s="758"/>
      <c r="L886" s="758"/>
    </row>
    <row r="887" spans="1:12" ht="15.75" customHeight="1">
      <c r="A887" s="758"/>
      <c r="B887" s="758"/>
      <c r="C887" s="758"/>
      <c r="D887" s="758"/>
      <c r="E887" s="758"/>
      <c r="F887" s="758"/>
      <c r="G887" s="758"/>
      <c r="H887" s="758"/>
      <c r="I887" s="758"/>
      <c r="J887" s="758"/>
      <c r="K887" s="758"/>
      <c r="L887" s="758"/>
    </row>
    <row r="888" spans="1:12" ht="15.75" customHeight="1">
      <c r="A888" s="758"/>
      <c r="B888" s="758"/>
      <c r="C888" s="758"/>
      <c r="D888" s="758"/>
      <c r="E888" s="758"/>
      <c r="F888" s="758"/>
      <c r="G888" s="758"/>
      <c r="H888" s="758"/>
      <c r="I888" s="758"/>
      <c r="J888" s="758"/>
      <c r="K888" s="758"/>
      <c r="L888" s="758"/>
    </row>
    <row r="889" spans="1:12" ht="15.75" customHeight="1">
      <c r="A889" s="758"/>
      <c r="B889" s="758"/>
      <c r="C889" s="758"/>
      <c r="D889" s="758"/>
      <c r="E889" s="758"/>
      <c r="F889" s="758"/>
      <c r="G889" s="758"/>
      <c r="H889" s="758"/>
      <c r="I889" s="758"/>
      <c r="J889" s="758"/>
      <c r="K889" s="758"/>
      <c r="L889" s="758"/>
    </row>
    <row r="890" spans="1:12" ht="15.75" customHeight="1">
      <c r="A890" s="758"/>
      <c r="B890" s="758"/>
      <c r="C890" s="758"/>
      <c r="D890" s="758"/>
      <c r="E890" s="758"/>
      <c r="F890" s="758"/>
      <c r="G890" s="758"/>
      <c r="H890" s="758"/>
      <c r="I890" s="758"/>
      <c r="J890" s="758"/>
      <c r="K890" s="758"/>
      <c r="L890" s="758"/>
    </row>
    <row r="891" spans="1:12" ht="15.75" customHeight="1">
      <c r="A891" s="758"/>
      <c r="B891" s="758"/>
      <c r="C891" s="758"/>
      <c r="D891" s="758"/>
      <c r="E891" s="758"/>
      <c r="F891" s="758"/>
      <c r="G891" s="758"/>
      <c r="H891" s="758"/>
      <c r="I891" s="758"/>
      <c r="J891" s="758"/>
      <c r="K891" s="758"/>
      <c r="L891" s="758"/>
    </row>
    <row r="892" spans="1:12" ht="15.75" customHeight="1">
      <c r="A892" s="758"/>
      <c r="B892" s="758"/>
      <c r="C892" s="758"/>
      <c r="D892" s="758"/>
      <c r="E892" s="758"/>
      <c r="F892" s="758"/>
      <c r="G892" s="758"/>
      <c r="H892" s="758"/>
      <c r="I892" s="758"/>
      <c r="J892" s="758"/>
      <c r="K892" s="758"/>
      <c r="L892" s="758"/>
    </row>
    <row r="893" spans="1:12" ht="15.75" customHeight="1">
      <c r="A893" s="758"/>
      <c r="B893" s="758"/>
      <c r="C893" s="758"/>
      <c r="D893" s="758"/>
      <c r="E893" s="758"/>
      <c r="F893" s="758"/>
      <c r="G893" s="758"/>
      <c r="H893" s="758"/>
      <c r="I893" s="758"/>
      <c r="J893" s="758"/>
      <c r="K893" s="758"/>
      <c r="L893" s="758"/>
    </row>
    <row r="894" spans="1:12" ht="15.75" customHeight="1">
      <c r="A894" s="758"/>
      <c r="B894" s="758"/>
      <c r="C894" s="758"/>
      <c r="D894" s="758"/>
      <c r="E894" s="758"/>
      <c r="F894" s="758"/>
      <c r="G894" s="758"/>
      <c r="H894" s="758"/>
      <c r="I894" s="758"/>
      <c r="J894" s="758"/>
      <c r="K894" s="758"/>
      <c r="L894" s="758"/>
    </row>
    <row r="895" spans="1:12" ht="15.75" customHeight="1">
      <c r="A895" s="758"/>
      <c r="B895" s="758"/>
      <c r="C895" s="758"/>
      <c r="D895" s="758"/>
      <c r="E895" s="758"/>
      <c r="F895" s="758"/>
      <c r="G895" s="758"/>
      <c r="H895" s="758"/>
      <c r="I895" s="758"/>
      <c r="J895" s="758"/>
      <c r="K895" s="758"/>
      <c r="L895" s="758"/>
    </row>
    <row r="896" spans="1:12" ht="15.75" customHeight="1">
      <c r="A896" s="758"/>
      <c r="B896" s="758"/>
      <c r="C896" s="758"/>
      <c r="D896" s="758"/>
      <c r="E896" s="758"/>
      <c r="F896" s="758"/>
      <c r="G896" s="758"/>
      <c r="H896" s="758"/>
      <c r="I896" s="758"/>
      <c r="J896" s="758"/>
      <c r="K896" s="758"/>
      <c r="L896" s="758"/>
    </row>
    <row r="897" spans="1:12" ht="15.75" customHeight="1">
      <c r="A897" s="758"/>
      <c r="B897" s="758"/>
      <c r="C897" s="758"/>
      <c r="D897" s="758"/>
      <c r="E897" s="758"/>
      <c r="F897" s="758"/>
      <c r="G897" s="758"/>
      <c r="H897" s="758"/>
      <c r="I897" s="758"/>
      <c r="J897" s="758"/>
      <c r="K897" s="758"/>
      <c r="L897" s="758"/>
    </row>
    <row r="898" spans="1:12" ht="15.75" customHeight="1">
      <c r="A898" s="758"/>
      <c r="B898" s="758"/>
      <c r="C898" s="758"/>
      <c r="D898" s="758"/>
      <c r="E898" s="758"/>
      <c r="F898" s="758"/>
      <c r="G898" s="758"/>
      <c r="H898" s="758"/>
      <c r="I898" s="758"/>
      <c r="J898" s="758"/>
      <c r="K898" s="758"/>
      <c r="L898" s="758"/>
    </row>
    <row r="899" spans="1:12" ht="15.75" customHeight="1">
      <c r="A899" s="758"/>
      <c r="B899" s="758"/>
      <c r="C899" s="758"/>
      <c r="D899" s="758"/>
      <c r="E899" s="758"/>
      <c r="F899" s="758"/>
      <c r="G899" s="758"/>
      <c r="H899" s="758"/>
      <c r="I899" s="758"/>
      <c r="J899" s="758"/>
      <c r="K899" s="758"/>
      <c r="L899" s="758"/>
    </row>
    <row r="900" spans="1:12" ht="15.75" customHeight="1">
      <c r="A900" s="758"/>
      <c r="B900" s="758"/>
      <c r="C900" s="758"/>
      <c r="D900" s="758"/>
      <c r="E900" s="758"/>
      <c r="F900" s="758"/>
      <c r="G900" s="758"/>
      <c r="H900" s="758"/>
      <c r="I900" s="758"/>
      <c r="J900" s="758"/>
      <c r="K900" s="758"/>
      <c r="L900" s="758"/>
    </row>
    <row r="901" spans="1:12" ht="15.75" customHeight="1">
      <c r="A901" s="758"/>
      <c r="B901" s="758"/>
      <c r="C901" s="758"/>
      <c r="D901" s="758"/>
      <c r="E901" s="758"/>
      <c r="F901" s="758"/>
      <c r="G901" s="758"/>
      <c r="H901" s="758"/>
      <c r="I901" s="758"/>
      <c r="J901" s="758"/>
      <c r="K901" s="758"/>
      <c r="L901" s="758"/>
    </row>
    <row r="902" spans="1:12" ht="15.75" customHeight="1">
      <c r="A902" s="758"/>
      <c r="B902" s="758"/>
      <c r="C902" s="758"/>
      <c r="D902" s="758"/>
      <c r="E902" s="758"/>
      <c r="F902" s="758"/>
      <c r="G902" s="758"/>
      <c r="H902" s="758"/>
      <c r="I902" s="758"/>
      <c r="J902" s="758"/>
      <c r="K902" s="758"/>
      <c r="L902" s="758"/>
    </row>
    <row r="903" spans="1:12" ht="15.75" customHeight="1">
      <c r="A903" s="758"/>
      <c r="B903" s="758"/>
      <c r="C903" s="758"/>
      <c r="D903" s="758"/>
      <c r="E903" s="758"/>
      <c r="F903" s="758"/>
      <c r="G903" s="758"/>
      <c r="H903" s="758"/>
      <c r="I903" s="758"/>
      <c r="J903" s="758"/>
      <c r="K903" s="758"/>
      <c r="L903" s="758"/>
    </row>
    <row r="904" spans="1:12" ht="15.75" customHeight="1">
      <c r="A904" s="758"/>
      <c r="B904" s="758"/>
      <c r="C904" s="758"/>
      <c r="D904" s="758"/>
      <c r="E904" s="758"/>
      <c r="F904" s="758"/>
      <c r="G904" s="758"/>
      <c r="H904" s="758"/>
      <c r="I904" s="758"/>
      <c r="J904" s="758"/>
      <c r="K904" s="758"/>
      <c r="L904" s="758"/>
    </row>
    <row r="905" spans="1:12" ht="15.75" customHeight="1">
      <c r="A905" s="758"/>
      <c r="B905" s="758"/>
      <c r="C905" s="758"/>
      <c r="D905" s="758"/>
      <c r="E905" s="758"/>
      <c r="F905" s="758"/>
      <c r="G905" s="758"/>
      <c r="H905" s="758"/>
      <c r="I905" s="758"/>
      <c r="J905" s="758"/>
      <c r="K905" s="758"/>
      <c r="L905" s="758"/>
    </row>
    <row r="906" spans="1:12" ht="15.75" customHeight="1">
      <c r="A906" s="758"/>
      <c r="B906" s="758"/>
      <c r="C906" s="758"/>
      <c r="D906" s="758"/>
      <c r="E906" s="758"/>
      <c r="F906" s="758"/>
      <c r="G906" s="758"/>
      <c r="H906" s="758"/>
      <c r="I906" s="758"/>
      <c r="J906" s="758"/>
      <c r="K906" s="758"/>
      <c r="L906" s="758"/>
    </row>
    <row r="907" spans="1:12" ht="15.75" customHeight="1">
      <c r="A907" s="758"/>
      <c r="B907" s="758"/>
      <c r="C907" s="758"/>
      <c r="D907" s="758"/>
      <c r="E907" s="758"/>
      <c r="F907" s="758"/>
      <c r="G907" s="758"/>
      <c r="H907" s="758"/>
      <c r="I907" s="758"/>
      <c r="J907" s="758"/>
      <c r="K907" s="758"/>
      <c r="L907" s="758"/>
    </row>
    <row r="908" spans="1:12" ht="15.75" customHeight="1">
      <c r="A908" s="758"/>
      <c r="B908" s="758"/>
      <c r="C908" s="758"/>
      <c r="D908" s="758"/>
      <c r="E908" s="758"/>
      <c r="F908" s="758"/>
      <c r="G908" s="758"/>
      <c r="H908" s="758"/>
      <c r="I908" s="758"/>
      <c r="J908" s="758"/>
      <c r="K908" s="758"/>
      <c r="L908" s="758"/>
    </row>
    <row r="909" spans="1:12" ht="15.75" customHeight="1">
      <c r="A909" s="758"/>
      <c r="B909" s="758"/>
      <c r="C909" s="758"/>
      <c r="D909" s="758"/>
      <c r="E909" s="758"/>
      <c r="F909" s="758"/>
      <c r="G909" s="758"/>
      <c r="H909" s="758"/>
      <c r="I909" s="758"/>
      <c r="J909" s="758"/>
      <c r="K909" s="758"/>
      <c r="L909" s="758"/>
    </row>
    <row r="910" spans="1:12" ht="15.75" customHeight="1">
      <c r="A910" s="758"/>
      <c r="B910" s="758"/>
      <c r="C910" s="758"/>
      <c r="D910" s="758"/>
      <c r="E910" s="758"/>
      <c r="F910" s="758"/>
      <c r="G910" s="758"/>
      <c r="H910" s="758"/>
      <c r="I910" s="758"/>
      <c r="J910" s="758"/>
      <c r="K910" s="758"/>
      <c r="L910" s="758"/>
    </row>
    <row r="911" spans="1:12" ht="15.75" customHeight="1">
      <c r="A911" s="758"/>
      <c r="B911" s="758"/>
      <c r="C911" s="758"/>
      <c r="D911" s="758"/>
      <c r="E911" s="758"/>
      <c r="F911" s="758"/>
      <c r="G911" s="758"/>
      <c r="H911" s="758"/>
      <c r="I911" s="758"/>
      <c r="J911" s="758"/>
      <c r="K911" s="758"/>
      <c r="L911" s="758"/>
    </row>
    <row r="912" spans="1:12" ht="15.75" customHeight="1">
      <c r="A912" s="758"/>
      <c r="B912" s="758"/>
      <c r="C912" s="758"/>
      <c r="D912" s="758"/>
      <c r="E912" s="758"/>
      <c r="F912" s="758"/>
      <c r="G912" s="758"/>
      <c r="H912" s="758"/>
      <c r="I912" s="758"/>
      <c r="J912" s="758"/>
      <c r="K912" s="758"/>
      <c r="L912" s="758"/>
    </row>
    <row r="913" spans="1:12" ht="15.75" customHeight="1">
      <c r="A913" s="758"/>
      <c r="B913" s="758"/>
      <c r="C913" s="758"/>
      <c r="D913" s="758"/>
      <c r="E913" s="758"/>
      <c r="F913" s="758"/>
      <c r="G913" s="758"/>
      <c r="H913" s="758"/>
      <c r="I913" s="758"/>
      <c r="J913" s="758"/>
      <c r="K913" s="758"/>
      <c r="L913" s="758"/>
    </row>
    <row r="914" spans="1:12" ht="15.75" customHeight="1">
      <c r="A914" s="758"/>
      <c r="B914" s="758"/>
      <c r="C914" s="758"/>
      <c r="D914" s="758"/>
      <c r="E914" s="758"/>
      <c r="F914" s="758"/>
      <c r="G914" s="758"/>
      <c r="H914" s="758"/>
      <c r="I914" s="758"/>
      <c r="J914" s="758"/>
      <c r="K914" s="758"/>
      <c r="L914" s="758"/>
    </row>
    <row r="915" spans="1:12" ht="15.75" customHeight="1">
      <c r="A915" s="758"/>
      <c r="B915" s="758"/>
      <c r="C915" s="758"/>
      <c r="D915" s="758"/>
      <c r="E915" s="758"/>
      <c r="F915" s="758"/>
      <c r="G915" s="758"/>
      <c r="H915" s="758"/>
      <c r="I915" s="758"/>
      <c r="J915" s="758"/>
      <c r="K915" s="758"/>
      <c r="L915" s="758"/>
    </row>
    <row r="916" spans="1:12" ht="15.75" customHeight="1">
      <c r="A916" s="758"/>
      <c r="B916" s="758"/>
      <c r="C916" s="758"/>
      <c r="D916" s="758"/>
      <c r="E916" s="758"/>
      <c r="F916" s="758"/>
      <c r="G916" s="758"/>
      <c r="H916" s="758"/>
      <c r="I916" s="758"/>
      <c r="J916" s="758"/>
      <c r="K916" s="758"/>
      <c r="L916" s="758"/>
    </row>
    <row r="917" spans="1:12" ht="15.75" customHeight="1">
      <c r="A917" s="758"/>
      <c r="B917" s="758"/>
      <c r="C917" s="758"/>
      <c r="D917" s="758"/>
      <c r="E917" s="758"/>
      <c r="F917" s="758"/>
      <c r="G917" s="758"/>
      <c r="H917" s="758"/>
      <c r="I917" s="758"/>
      <c r="J917" s="758"/>
      <c r="K917" s="758"/>
      <c r="L917" s="758"/>
    </row>
    <row r="918" spans="1:12" ht="15.75" customHeight="1">
      <c r="A918" s="758"/>
      <c r="B918" s="758"/>
      <c r="C918" s="758"/>
      <c r="D918" s="758"/>
      <c r="E918" s="758"/>
      <c r="F918" s="758"/>
      <c r="G918" s="758"/>
      <c r="H918" s="758"/>
      <c r="I918" s="758"/>
      <c r="J918" s="758"/>
      <c r="K918" s="758"/>
      <c r="L918" s="758"/>
    </row>
    <row r="919" spans="1:12" ht="15.75" customHeight="1">
      <c r="A919" s="758"/>
      <c r="B919" s="758"/>
      <c r="C919" s="758"/>
      <c r="D919" s="758"/>
      <c r="E919" s="758"/>
      <c r="F919" s="758"/>
      <c r="G919" s="758"/>
      <c r="H919" s="758"/>
      <c r="I919" s="758"/>
      <c r="J919" s="758"/>
      <c r="K919" s="758"/>
      <c r="L919" s="758"/>
    </row>
    <row r="920" spans="1:12" ht="15.75" customHeight="1">
      <c r="A920" s="758"/>
      <c r="B920" s="758"/>
      <c r="C920" s="758"/>
      <c r="D920" s="758"/>
      <c r="E920" s="758"/>
      <c r="F920" s="758"/>
      <c r="G920" s="758"/>
      <c r="H920" s="758"/>
      <c r="I920" s="758"/>
      <c r="J920" s="758"/>
      <c r="K920" s="758"/>
      <c r="L920" s="758"/>
    </row>
    <row r="921" spans="1:12" ht="15.75" customHeight="1">
      <c r="A921" s="758"/>
      <c r="B921" s="758"/>
      <c r="C921" s="758"/>
      <c r="D921" s="758"/>
      <c r="E921" s="758"/>
      <c r="F921" s="758"/>
      <c r="G921" s="758"/>
      <c r="H921" s="758"/>
      <c r="I921" s="758"/>
      <c r="J921" s="758"/>
      <c r="K921" s="758"/>
      <c r="L921" s="758"/>
    </row>
    <row r="922" spans="1:12" ht="15.75" customHeight="1">
      <c r="A922" s="758"/>
      <c r="B922" s="758"/>
      <c r="C922" s="758"/>
      <c r="D922" s="758"/>
      <c r="E922" s="758"/>
      <c r="F922" s="758"/>
      <c r="G922" s="758"/>
      <c r="H922" s="758"/>
      <c r="I922" s="758"/>
      <c r="J922" s="758"/>
      <c r="K922" s="758"/>
      <c r="L922" s="758"/>
    </row>
    <row r="923" spans="1:12" ht="15.75" customHeight="1">
      <c r="A923" s="758"/>
      <c r="B923" s="758"/>
      <c r="C923" s="758"/>
      <c r="D923" s="758"/>
      <c r="E923" s="758"/>
      <c r="F923" s="758"/>
      <c r="G923" s="758"/>
      <c r="H923" s="758"/>
      <c r="I923" s="758"/>
      <c r="J923" s="758"/>
      <c r="K923" s="758"/>
      <c r="L923" s="758"/>
    </row>
    <row r="924" spans="1:12" ht="15.75" customHeight="1">
      <c r="A924" s="758"/>
      <c r="B924" s="758"/>
      <c r="C924" s="758"/>
      <c r="D924" s="758"/>
      <c r="E924" s="758"/>
      <c r="F924" s="758"/>
      <c r="G924" s="758"/>
      <c r="H924" s="758"/>
      <c r="I924" s="758"/>
      <c r="J924" s="758"/>
      <c r="K924" s="758"/>
      <c r="L924" s="758"/>
    </row>
    <row r="925" spans="1:12" ht="15.75" customHeight="1">
      <c r="A925" s="758"/>
      <c r="B925" s="758"/>
      <c r="C925" s="758"/>
      <c r="D925" s="758"/>
      <c r="E925" s="758"/>
      <c r="F925" s="758"/>
      <c r="G925" s="758"/>
      <c r="H925" s="758"/>
      <c r="I925" s="758"/>
      <c r="J925" s="758"/>
      <c r="K925" s="758"/>
      <c r="L925" s="758"/>
    </row>
    <row r="926" spans="1:12" ht="15.75" customHeight="1">
      <c r="A926" s="758"/>
      <c r="B926" s="758"/>
      <c r="C926" s="758"/>
      <c r="D926" s="758"/>
      <c r="E926" s="758"/>
      <c r="F926" s="758"/>
      <c r="G926" s="758"/>
      <c r="H926" s="758"/>
      <c r="I926" s="758"/>
      <c r="J926" s="758"/>
      <c r="K926" s="758"/>
      <c r="L926" s="758"/>
    </row>
    <row r="927" spans="1:12" ht="15.75" customHeight="1">
      <c r="A927" s="758"/>
      <c r="B927" s="758"/>
      <c r="C927" s="758"/>
      <c r="D927" s="758"/>
      <c r="E927" s="758"/>
      <c r="F927" s="758"/>
      <c r="G927" s="758"/>
      <c r="H927" s="758"/>
      <c r="I927" s="758"/>
      <c r="J927" s="758"/>
      <c r="K927" s="758"/>
      <c r="L927" s="758"/>
    </row>
    <row r="928" spans="1:12" ht="15.75" customHeight="1">
      <c r="A928" s="758"/>
      <c r="B928" s="758"/>
      <c r="C928" s="758"/>
      <c r="D928" s="758"/>
      <c r="E928" s="758"/>
      <c r="F928" s="758"/>
      <c r="G928" s="758"/>
      <c r="H928" s="758"/>
      <c r="I928" s="758"/>
      <c r="J928" s="758"/>
      <c r="K928" s="758"/>
      <c r="L928" s="758"/>
    </row>
    <row r="929" spans="1:12" ht="15.75" customHeight="1">
      <c r="A929" s="758"/>
      <c r="B929" s="758"/>
      <c r="C929" s="758"/>
      <c r="D929" s="758"/>
      <c r="E929" s="758"/>
      <c r="F929" s="758"/>
      <c r="G929" s="758"/>
      <c r="H929" s="758"/>
      <c r="I929" s="758"/>
      <c r="J929" s="758"/>
      <c r="K929" s="758"/>
      <c r="L929" s="758"/>
    </row>
    <row r="930" spans="1:12" ht="15.75" customHeight="1">
      <c r="A930" s="758"/>
      <c r="B930" s="758"/>
      <c r="C930" s="758"/>
      <c r="D930" s="758"/>
      <c r="E930" s="758"/>
      <c r="F930" s="758"/>
      <c r="G930" s="758"/>
      <c r="H930" s="758"/>
      <c r="I930" s="758"/>
      <c r="J930" s="758"/>
      <c r="K930" s="758"/>
      <c r="L930" s="758"/>
    </row>
    <row r="931" spans="1:12" ht="15.75" customHeight="1">
      <c r="A931" s="758"/>
      <c r="B931" s="758"/>
      <c r="C931" s="758"/>
      <c r="D931" s="758"/>
      <c r="E931" s="758"/>
      <c r="F931" s="758"/>
      <c r="G931" s="758"/>
      <c r="H931" s="758"/>
      <c r="I931" s="758"/>
      <c r="J931" s="758"/>
      <c r="K931" s="758"/>
      <c r="L931" s="758"/>
    </row>
    <row r="932" spans="1:12" ht="15.75" customHeight="1">
      <c r="A932" s="758"/>
      <c r="B932" s="758"/>
      <c r="C932" s="758"/>
      <c r="D932" s="758"/>
      <c r="E932" s="758"/>
      <c r="F932" s="758"/>
      <c r="G932" s="758"/>
      <c r="H932" s="758"/>
      <c r="I932" s="758"/>
      <c r="J932" s="758"/>
      <c r="K932" s="758"/>
      <c r="L932" s="758"/>
    </row>
    <row r="933" spans="1:12" ht="15.75" customHeight="1">
      <c r="A933" s="758"/>
      <c r="B933" s="758"/>
      <c r="C933" s="758"/>
      <c r="D933" s="758"/>
      <c r="E933" s="758"/>
      <c r="F933" s="758"/>
      <c r="G933" s="758"/>
      <c r="H933" s="758"/>
      <c r="I933" s="758"/>
      <c r="J933" s="758"/>
      <c r="K933" s="758"/>
      <c r="L933" s="758"/>
    </row>
    <row r="934" spans="1:12" ht="15.75" customHeight="1">
      <c r="A934" s="758"/>
      <c r="B934" s="758"/>
      <c r="C934" s="758"/>
      <c r="D934" s="758"/>
      <c r="E934" s="758"/>
      <c r="F934" s="758"/>
      <c r="G934" s="758"/>
      <c r="H934" s="758"/>
      <c r="I934" s="758"/>
      <c r="J934" s="758"/>
      <c r="K934" s="758"/>
      <c r="L934" s="758"/>
    </row>
    <row r="935" spans="1:12" ht="15.75" customHeight="1">
      <c r="A935" s="758"/>
      <c r="B935" s="758"/>
      <c r="C935" s="758"/>
      <c r="D935" s="758"/>
      <c r="E935" s="758"/>
      <c r="F935" s="758"/>
      <c r="G935" s="758"/>
      <c r="H935" s="758"/>
      <c r="I935" s="758"/>
      <c r="J935" s="758"/>
      <c r="K935" s="758"/>
      <c r="L935" s="758"/>
    </row>
    <row r="936" spans="1:12" ht="15.75" customHeight="1">
      <c r="A936" s="758"/>
      <c r="B936" s="758"/>
      <c r="C936" s="758"/>
      <c r="D936" s="758"/>
      <c r="E936" s="758"/>
      <c r="F936" s="758"/>
      <c r="G936" s="758"/>
      <c r="H936" s="758"/>
      <c r="I936" s="758"/>
      <c r="J936" s="758"/>
      <c r="K936" s="758"/>
      <c r="L936" s="758"/>
    </row>
    <row r="937" spans="1:12" ht="15.75" customHeight="1">
      <c r="A937" s="758"/>
      <c r="B937" s="758"/>
      <c r="C937" s="758"/>
      <c r="D937" s="758"/>
      <c r="E937" s="758"/>
      <c r="F937" s="758"/>
      <c r="G937" s="758"/>
      <c r="H937" s="758"/>
      <c r="I937" s="758"/>
      <c r="J937" s="758"/>
      <c r="K937" s="758"/>
      <c r="L937" s="758"/>
    </row>
    <row r="938" spans="1:12" ht="15.75" customHeight="1">
      <c r="A938" s="758"/>
      <c r="B938" s="758"/>
      <c r="C938" s="758"/>
      <c r="D938" s="758"/>
      <c r="E938" s="758"/>
      <c r="F938" s="758"/>
      <c r="G938" s="758"/>
      <c r="H938" s="758"/>
      <c r="I938" s="758"/>
      <c r="J938" s="758"/>
      <c r="K938" s="758"/>
      <c r="L938" s="758"/>
    </row>
    <row r="939" spans="1:12" ht="15.75" customHeight="1">
      <c r="A939" s="758"/>
      <c r="B939" s="758"/>
      <c r="C939" s="758"/>
      <c r="D939" s="758"/>
      <c r="E939" s="758"/>
      <c r="F939" s="758"/>
      <c r="G939" s="758"/>
      <c r="H939" s="758"/>
      <c r="I939" s="758"/>
      <c r="J939" s="758"/>
      <c r="K939" s="758"/>
      <c r="L939" s="758"/>
    </row>
    <row r="940" spans="1:12" ht="15.75" customHeight="1">
      <c r="A940" s="758"/>
      <c r="B940" s="758"/>
      <c r="C940" s="758"/>
      <c r="D940" s="758"/>
      <c r="E940" s="758"/>
      <c r="F940" s="758"/>
      <c r="G940" s="758"/>
      <c r="H940" s="758"/>
      <c r="I940" s="758"/>
      <c r="J940" s="758"/>
      <c r="K940" s="758"/>
      <c r="L940" s="758"/>
    </row>
    <row r="941" spans="1:12" ht="15.75" customHeight="1">
      <c r="A941" s="758"/>
      <c r="B941" s="758"/>
      <c r="C941" s="758"/>
      <c r="D941" s="758"/>
      <c r="E941" s="758"/>
      <c r="F941" s="758"/>
      <c r="G941" s="758"/>
      <c r="H941" s="758"/>
      <c r="I941" s="758"/>
      <c r="J941" s="758"/>
      <c r="K941" s="758"/>
      <c r="L941" s="758"/>
    </row>
    <row r="942" spans="1:12" ht="15.75" customHeight="1">
      <c r="A942" s="758"/>
      <c r="B942" s="758"/>
      <c r="C942" s="758"/>
      <c r="D942" s="758"/>
      <c r="E942" s="758"/>
      <c r="F942" s="758"/>
      <c r="G942" s="758"/>
      <c r="H942" s="758"/>
      <c r="I942" s="758"/>
      <c r="J942" s="758"/>
      <c r="K942" s="758"/>
      <c r="L942" s="758"/>
    </row>
    <row r="943" spans="1:12" ht="15.75" customHeight="1">
      <c r="A943" s="758"/>
      <c r="B943" s="758"/>
      <c r="C943" s="758"/>
      <c r="D943" s="758"/>
      <c r="E943" s="758"/>
      <c r="F943" s="758"/>
      <c r="G943" s="758"/>
      <c r="H943" s="758"/>
      <c r="I943" s="758"/>
      <c r="J943" s="758"/>
      <c r="K943" s="758"/>
      <c r="L943" s="758"/>
    </row>
    <row r="944" spans="1:12" ht="15.75" customHeight="1">
      <c r="A944" s="758"/>
      <c r="B944" s="758"/>
      <c r="C944" s="758"/>
      <c r="D944" s="758"/>
      <c r="E944" s="758"/>
      <c r="F944" s="758"/>
      <c r="G944" s="758"/>
      <c r="H944" s="758"/>
      <c r="I944" s="758"/>
      <c r="J944" s="758"/>
      <c r="K944" s="758"/>
      <c r="L944" s="758"/>
    </row>
    <row r="945" spans="1:12" ht="15.75" customHeight="1">
      <c r="A945" s="758"/>
      <c r="B945" s="758"/>
      <c r="C945" s="758"/>
      <c r="D945" s="758"/>
      <c r="E945" s="758"/>
      <c r="F945" s="758"/>
      <c r="G945" s="758"/>
      <c r="H945" s="758"/>
      <c r="I945" s="758"/>
      <c r="J945" s="758"/>
      <c r="K945" s="758"/>
      <c r="L945" s="758"/>
    </row>
    <row r="946" spans="1:12" ht="15.75" customHeight="1">
      <c r="A946" s="758"/>
      <c r="B946" s="758"/>
      <c r="C946" s="758"/>
      <c r="D946" s="758"/>
      <c r="E946" s="758"/>
      <c r="F946" s="758"/>
      <c r="G946" s="758"/>
      <c r="H946" s="758"/>
      <c r="I946" s="758"/>
      <c r="J946" s="758"/>
      <c r="K946" s="758"/>
      <c r="L946" s="758"/>
    </row>
    <row r="947" spans="1:12" ht="15.75" customHeight="1">
      <c r="A947" s="758"/>
      <c r="B947" s="758"/>
      <c r="C947" s="758"/>
      <c r="D947" s="758"/>
      <c r="E947" s="758"/>
      <c r="F947" s="758"/>
      <c r="G947" s="758"/>
      <c r="H947" s="758"/>
      <c r="I947" s="758"/>
      <c r="J947" s="758"/>
      <c r="K947" s="758"/>
      <c r="L947" s="758"/>
    </row>
    <row r="948" spans="1:12" ht="15.75" customHeight="1">
      <c r="A948" s="758"/>
      <c r="B948" s="758"/>
      <c r="C948" s="758"/>
      <c r="D948" s="758"/>
      <c r="E948" s="758"/>
      <c r="F948" s="758"/>
      <c r="G948" s="758"/>
      <c r="H948" s="758"/>
      <c r="I948" s="758"/>
      <c r="J948" s="758"/>
      <c r="K948" s="758"/>
      <c r="L948" s="758"/>
    </row>
    <row r="949" spans="1:12" ht="15.75" customHeight="1">
      <c r="A949" s="758"/>
      <c r="B949" s="758"/>
      <c r="C949" s="758"/>
      <c r="D949" s="758"/>
      <c r="E949" s="758"/>
      <c r="F949" s="758"/>
      <c r="G949" s="758"/>
      <c r="H949" s="758"/>
      <c r="I949" s="758"/>
      <c r="J949" s="758"/>
      <c r="K949" s="758"/>
      <c r="L949" s="758"/>
    </row>
    <row r="950" spans="1:12" ht="15.75" customHeight="1">
      <c r="A950" s="758"/>
      <c r="B950" s="758"/>
      <c r="C950" s="758"/>
      <c r="D950" s="758"/>
      <c r="E950" s="758"/>
      <c r="F950" s="758"/>
      <c r="G950" s="758"/>
      <c r="H950" s="758"/>
      <c r="I950" s="758"/>
      <c r="J950" s="758"/>
      <c r="K950" s="758"/>
      <c r="L950" s="758"/>
    </row>
    <row r="951" spans="1:12" ht="15.75" customHeight="1">
      <c r="A951" s="758"/>
      <c r="B951" s="758"/>
      <c r="C951" s="758"/>
      <c r="D951" s="758"/>
      <c r="E951" s="758"/>
      <c r="F951" s="758"/>
      <c r="G951" s="758"/>
      <c r="H951" s="758"/>
      <c r="I951" s="758"/>
      <c r="J951" s="758"/>
      <c r="K951" s="758"/>
      <c r="L951" s="758"/>
    </row>
    <row r="952" spans="1:12" ht="15.75" customHeight="1">
      <c r="A952" s="758"/>
      <c r="B952" s="758"/>
      <c r="C952" s="758"/>
      <c r="D952" s="758"/>
      <c r="E952" s="758"/>
      <c r="F952" s="758"/>
      <c r="G952" s="758"/>
      <c r="H952" s="758"/>
      <c r="I952" s="758"/>
      <c r="J952" s="758"/>
      <c r="K952" s="758"/>
      <c r="L952" s="758"/>
    </row>
    <row r="953" spans="1:12" ht="15.75" customHeight="1">
      <c r="A953" s="758"/>
      <c r="B953" s="758"/>
      <c r="C953" s="758"/>
      <c r="D953" s="758"/>
      <c r="E953" s="758"/>
      <c r="F953" s="758"/>
      <c r="G953" s="758"/>
      <c r="H953" s="758"/>
      <c r="I953" s="758"/>
      <c r="J953" s="758"/>
      <c r="K953" s="758"/>
      <c r="L953" s="758"/>
    </row>
    <row r="954" spans="1:12" ht="15.75" customHeight="1">
      <c r="A954" s="758"/>
      <c r="B954" s="758"/>
      <c r="C954" s="758"/>
      <c r="D954" s="758"/>
      <c r="E954" s="758"/>
      <c r="F954" s="758"/>
      <c r="G954" s="758"/>
      <c r="H954" s="758"/>
      <c r="I954" s="758"/>
      <c r="J954" s="758"/>
      <c r="K954" s="758"/>
      <c r="L954" s="758"/>
    </row>
    <row r="955" spans="1:12" ht="15.75" customHeight="1">
      <c r="A955" s="758"/>
      <c r="B955" s="758"/>
      <c r="C955" s="758"/>
      <c r="D955" s="758"/>
      <c r="E955" s="758"/>
      <c r="F955" s="758"/>
      <c r="G955" s="758"/>
      <c r="H955" s="758"/>
      <c r="I955" s="758"/>
      <c r="J955" s="758"/>
      <c r="K955" s="758"/>
      <c r="L955" s="758"/>
    </row>
    <row r="956" spans="1:12" ht="15.75" customHeight="1">
      <c r="A956" s="758"/>
      <c r="B956" s="758"/>
      <c r="C956" s="758"/>
      <c r="D956" s="758"/>
      <c r="E956" s="758"/>
      <c r="F956" s="758"/>
      <c r="G956" s="758"/>
      <c r="H956" s="758"/>
      <c r="I956" s="758"/>
      <c r="J956" s="758"/>
      <c r="K956" s="758"/>
      <c r="L956" s="758"/>
    </row>
    <row r="957" spans="1:12" ht="15.75" customHeight="1">
      <c r="A957" s="758"/>
      <c r="B957" s="758"/>
      <c r="C957" s="758"/>
      <c r="D957" s="758"/>
      <c r="E957" s="758"/>
      <c r="F957" s="758"/>
      <c r="G957" s="758"/>
      <c r="H957" s="758"/>
      <c r="I957" s="758"/>
      <c r="J957" s="758"/>
      <c r="K957" s="758"/>
      <c r="L957" s="758"/>
    </row>
    <row r="958" spans="1:12" ht="15.75" customHeight="1">
      <c r="A958" s="758"/>
      <c r="B958" s="758"/>
      <c r="C958" s="758"/>
      <c r="D958" s="758"/>
      <c r="E958" s="758"/>
      <c r="F958" s="758"/>
      <c r="G958" s="758"/>
      <c r="H958" s="758"/>
      <c r="I958" s="758"/>
      <c r="J958" s="758"/>
      <c r="K958" s="758"/>
      <c r="L958" s="758"/>
    </row>
    <row r="959" spans="1:12" ht="15.75" customHeight="1">
      <c r="A959" s="758"/>
      <c r="B959" s="758"/>
      <c r="C959" s="758"/>
      <c r="D959" s="758"/>
      <c r="E959" s="758"/>
      <c r="F959" s="758"/>
      <c r="G959" s="758"/>
      <c r="H959" s="758"/>
      <c r="I959" s="758"/>
      <c r="J959" s="758"/>
      <c r="K959" s="758"/>
      <c r="L959" s="758"/>
    </row>
    <row r="960" spans="1:12" ht="15.75" customHeight="1">
      <c r="A960" s="758"/>
      <c r="B960" s="758"/>
      <c r="C960" s="758"/>
      <c r="D960" s="758"/>
      <c r="E960" s="758"/>
      <c r="F960" s="758"/>
      <c r="G960" s="758"/>
      <c r="H960" s="758"/>
      <c r="I960" s="758"/>
      <c r="J960" s="758"/>
      <c r="K960" s="758"/>
      <c r="L960" s="758"/>
    </row>
    <row r="961" spans="1:12" ht="15.75" customHeight="1">
      <c r="A961" s="758"/>
      <c r="B961" s="758"/>
      <c r="C961" s="758"/>
      <c r="D961" s="758"/>
      <c r="E961" s="758"/>
      <c r="F961" s="758"/>
      <c r="G961" s="758"/>
      <c r="H961" s="758"/>
      <c r="I961" s="758"/>
      <c r="J961" s="758"/>
      <c r="K961" s="758"/>
      <c r="L961" s="758"/>
    </row>
    <row r="962" spans="1:12" ht="15.75" customHeight="1">
      <c r="A962" s="758"/>
      <c r="B962" s="758"/>
      <c r="C962" s="758"/>
      <c r="D962" s="758"/>
      <c r="E962" s="758"/>
      <c r="F962" s="758"/>
      <c r="G962" s="758"/>
      <c r="H962" s="758"/>
      <c r="I962" s="758"/>
      <c r="J962" s="758"/>
      <c r="K962" s="758"/>
      <c r="L962" s="758"/>
    </row>
    <row r="963" spans="1:12" ht="15.75" customHeight="1">
      <c r="A963" s="758"/>
      <c r="B963" s="758"/>
      <c r="C963" s="758"/>
      <c r="D963" s="758"/>
      <c r="E963" s="758"/>
      <c r="F963" s="758"/>
      <c r="G963" s="758"/>
      <c r="H963" s="758"/>
      <c r="I963" s="758"/>
      <c r="J963" s="758"/>
      <c r="K963" s="758"/>
      <c r="L963" s="758"/>
    </row>
    <row r="964" spans="1:12" ht="15.75" customHeight="1">
      <c r="A964" s="758"/>
      <c r="B964" s="758"/>
      <c r="C964" s="758"/>
      <c r="D964" s="758"/>
      <c r="E964" s="758"/>
      <c r="F964" s="758"/>
      <c r="G964" s="758"/>
      <c r="H964" s="758"/>
      <c r="I964" s="758"/>
      <c r="J964" s="758"/>
      <c r="K964" s="758"/>
      <c r="L964" s="758"/>
    </row>
    <row r="965" spans="1:12" ht="15.75" customHeight="1">
      <c r="A965" s="758"/>
      <c r="B965" s="758"/>
      <c r="C965" s="758"/>
      <c r="D965" s="758"/>
      <c r="E965" s="758"/>
      <c r="F965" s="758"/>
      <c r="G965" s="758"/>
      <c r="H965" s="758"/>
      <c r="I965" s="758"/>
      <c r="J965" s="758"/>
      <c r="K965" s="758"/>
      <c r="L965" s="758"/>
    </row>
    <row r="966" spans="1:12" ht="15.75" customHeight="1">
      <c r="A966" s="758"/>
      <c r="B966" s="758"/>
      <c r="C966" s="758"/>
      <c r="D966" s="758"/>
      <c r="E966" s="758"/>
      <c r="F966" s="758"/>
      <c r="G966" s="758"/>
      <c r="H966" s="758"/>
      <c r="I966" s="758"/>
      <c r="J966" s="758"/>
      <c r="K966" s="758"/>
      <c r="L966" s="758"/>
    </row>
    <row r="967" spans="1:12" ht="15.75" customHeight="1">
      <c r="A967" s="758"/>
      <c r="B967" s="758"/>
      <c r="C967" s="758"/>
      <c r="D967" s="758"/>
      <c r="E967" s="758"/>
      <c r="F967" s="758"/>
      <c r="G967" s="758"/>
      <c r="H967" s="758"/>
      <c r="I967" s="758"/>
      <c r="J967" s="758"/>
      <c r="K967" s="758"/>
      <c r="L967" s="758"/>
    </row>
    <row r="968" spans="1:12" ht="15.75" customHeight="1">
      <c r="A968" s="758"/>
      <c r="B968" s="758"/>
      <c r="C968" s="758"/>
      <c r="D968" s="758"/>
      <c r="E968" s="758"/>
      <c r="F968" s="758"/>
      <c r="G968" s="758"/>
      <c r="H968" s="758"/>
      <c r="I968" s="758"/>
      <c r="J968" s="758"/>
      <c r="K968" s="758"/>
      <c r="L968" s="758"/>
    </row>
    <row r="969" spans="1:12" ht="15.75" customHeight="1">
      <c r="A969" s="758"/>
      <c r="B969" s="758"/>
      <c r="C969" s="758"/>
      <c r="D969" s="758"/>
      <c r="E969" s="758"/>
      <c r="F969" s="758"/>
      <c r="G969" s="758"/>
      <c r="H969" s="758"/>
      <c r="I969" s="758"/>
      <c r="J969" s="758"/>
      <c r="K969" s="758"/>
      <c r="L969" s="758"/>
    </row>
    <row r="970" spans="1:12" ht="15.75" customHeight="1">
      <c r="A970" s="758"/>
      <c r="B970" s="758"/>
      <c r="C970" s="758"/>
      <c r="D970" s="758"/>
      <c r="E970" s="758"/>
      <c r="F970" s="758"/>
      <c r="G970" s="758"/>
      <c r="H970" s="758"/>
      <c r="I970" s="758"/>
      <c r="J970" s="758"/>
      <c r="K970" s="758"/>
      <c r="L970" s="758"/>
    </row>
    <row r="971" spans="1:12" ht="15.75" customHeight="1">
      <c r="A971" s="758"/>
      <c r="B971" s="758"/>
      <c r="C971" s="758"/>
      <c r="D971" s="758"/>
      <c r="E971" s="758"/>
      <c r="F971" s="758"/>
      <c r="G971" s="758"/>
      <c r="H971" s="758"/>
      <c r="I971" s="758"/>
      <c r="J971" s="758"/>
      <c r="K971" s="758"/>
      <c r="L971" s="758"/>
    </row>
    <row r="972" spans="1:12" ht="15.75" customHeight="1">
      <c r="A972" s="758"/>
      <c r="B972" s="758"/>
      <c r="C972" s="758"/>
      <c r="D972" s="758"/>
      <c r="E972" s="758"/>
      <c r="F972" s="758"/>
      <c r="G972" s="758"/>
      <c r="H972" s="758"/>
      <c r="I972" s="758"/>
      <c r="J972" s="758"/>
      <c r="K972" s="758"/>
      <c r="L972" s="758"/>
    </row>
    <row r="973" spans="1:12" ht="15.75" customHeight="1">
      <c r="A973" s="758"/>
      <c r="B973" s="758"/>
      <c r="C973" s="758"/>
      <c r="D973" s="758"/>
      <c r="E973" s="758"/>
      <c r="F973" s="758"/>
      <c r="G973" s="758"/>
      <c r="H973" s="758"/>
      <c r="I973" s="758"/>
      <c r="J973" s="758"/>
      <c r="K973" s="758"/>
      <c r="L973" s="758"/>
    </row>
    <row r="974" spans="1:12" ht="15.75" customHeight="1">
      <c r="A974" s="758"/>
      <c r="B974" s="758"/>
      <c r="C974" s="758"/>
      <c r="D974" s="758"/>
      <c r="E974" s="758"/>
      <c r="F974" s="758"/>
      <c r="G974" s="758"/>
      <c r="H974" s="758"/>
      <c r="I974" s="758"/>
      <c r="J974" s="758"/>
      <c r="K974" s="758"/>
      <c r="L974" s="758"/>
    </row>
    <row r="975" spans="1:12" ht="15.75" customHeight="1">
      <c r="A975" s="758"/>
      <c r="B975" s="758"/>
      <c r="C975" s="758"/>
      <c r="D975" s="758"/>
      <c r="E975" s="758"/>
      <c r="F975" s="758"/>
      <c r="G975" s="758"/>
      <c r="H975" s="758"/>
      <c r="I975" s="758"/>
      <c r="J975" s="758"/>
      <c r="K975" s="758"/>
      <c r="L975" s="758"/>
    </row>
    <row r="976" spans="1:12" ht="15.75" customHeight="1">
      <c r="A976" s="758"/>
      <c r="B976" s="758"/>
      <c r="C976" s="758"/>
      <c r="D976" s="758"/>
      <c r="E976" s="758"/>
      <c r="F976" s="758"/>
      <c r="G976" s="758"/>
      <c r="H976" s="758"/>
      <c r="I976" s="758"/>
      <c r="J976" s="758"/>
      <c r="K976" s="758"/>
      <c r="L976" s="758"/>
    </row>
    <row r="977" spans="1:12" ht="15.75" customHeight="1">
      <c r="A977" s="758"/>
      <c r="B977" s="758"/>
      <c r="C977" s="758"/>
      <c r="D977" s="758"/>
      <c r="E977" s="758"/>
      <c r="F977" s="758"/>
      <c r="G977" s="758"/>
      <c r="H977" s="758"/>
      <c r="I977" s="758"/>
      <c r="J977" s="758"/>
      <c r="K977" s="758"/>
      <c r="L977" s="758"/>
    </row>
    <row r="978" spans="1:12" ht="15.75" customHeight="1">
      <c r="A978" s="758"/>
      <c r="B978" s="758"/>
      <c r="C978" s="758"/>
      <c r="D978" s="758"/>
      <c r="E978" s="758"/>
      <c r="F978" s="758"/>
      <c r="G978" s="758"/>
      <c r="H978" s="758"/>
      <c r="I978" s="758"/>
      <c r="J978" s="758"/>
      <c r="K978" s="758"/>
      <c r="L978" s="758"/>
    </row>
    <row r="979" spans="1:12" ht="15.75" customHeight="1">
      <c r="A979" s="758"/>
      <c r="B979" s="758"/>
      <c r="C979" s="758"/>
      <c r="D979" s="758"/>
      <c r="E979" s="758"/>
      <c r="F979" s="758"/>
      <c r="G979" s="758"/>
      <c r="H979" s="758"/>
      <c r="I979" s="758"/>
      <c r="J979" s="758"/>
      <c r="K979" s="758"/>
      <c r="L979" s="758"/>
    </row>
    <row r="980" spans="1:12" ht="15.75" customHeight="1">
      <c r="A980" s="758"/>
      <c r="B980" s="758"/>
      <c r="C980" s="758"/>
      <c r="D980" s="758"/>
      <c r="E980" s="758"/>
      <c r="F980" s="758"/>
      <c r="G980" s="758"/>
      <c r="H980" s="758"/>
      <c r="I980" s="758"/>
      <c r="J980" s="758"/>
      <c r="K980" s="758"/>
      <c r="L980" s="758"/>
    </row>
    <row r="981" spans="1:12" ht="15.75" customHeight="1">
      <c r="A981" s="758"/>
      <c r="B981" s="758"/>
      <c r="C981" s="758"/>
      <c r="D981" s="758"/>
      <c r="E981" s="758"/>
      <c r="F981" s="758"/>
      <c r="G981" s="758"/>
      <c r="H981" s="758"/>
      <c r="I981" s="758"/>
      <c r="J981" s="758"/>
      <c r="K981" s="758"/>
      <c r="L981" s="758"/>
    </row>
    <row r="982" spans="1:12" ht="15.75" customHeight="1">
      <c r="A982" s="758"/>
      <c r="B982" s="758"/>
      <c r="C982" s="758"/>
      <c r="D982" s="758"/>
      <c r="E982" s="758"/>
      <c r="F982" s="758"/>
      <c r="G982" s="758"/>
      <c r="H982" s="758"/>
      <c r="I982" s="758"/>
      <c r="J982" s="758"/>
      <c r="K982" s="758"/>
      <c r="L982" s="758"/>
    </row>
    <row r="983" spans="1:12" ht="15.75" customHeight="1">
      <c r="A983" s="758"/>
      <c r="B983" s="758"/>
      <c r="C983" s="758"/>
      <c r="D983" s="758"/>
      <c r="E983" s="758"/>
      <c r="F983" s="758"/>
      <c r="G983" s="758"/>
      <c r="H983" s="758"/>
      <c r="I983" s="758"/>
      <c r="J983" s="758"/>
      <c r="K983" s="758"/>
      <c r="L983" s="758"/>
    </row>
    <row r="984" spans="1:12" ht="15.75" customHeight="1">
      <c r="A984" s="758"/>
      <c r="B984" s="758"/>
      <c r="C984" s="758"/>
      <c r="D984" s="758"/>
      <c r="E984" s="758"/>
      <c r="F984" s="758"/>
      <c r="G984" s="758"/>
      <c r="H984" s="758"/>
      <c r="I984" s="758"/>
      <c r="J984" s="758"/>
      <c r="K984" s="758"/>
      <c r="L984" s="758"/>
    </row>
    <row r="985" spans="1:12" ht="15.75" customHeight="1">
      <c r="A985" s="758"/>
      <c r="B985" s="758"/>
      <c r="C985" s="758"/>
      <c r="D985" s="758"/>
      <c r="E985" s="758"/>
      <c r="F985" s="758"/>
      <c r="G985" s="758"/>
      <c r="H985" s="758"/>
      <c r="I985" s="758"/>
      <c r="J985" s="758"/>
      <c r="K985" s="758"/>
      <c r="L985" s="758"/>
    </row>
    <row r="986" spans="1:12" ht="15.75" customHeight="1">
      <c r="A986" s="758"/>
      <c r="B986" s="758"/>
      <c r="C986" s="758"/>
      <c r="D986" s="758"/>
      <c r="E986" s="758"/>
      <c r="F986" s="758"/>
      <c r="G986" s="758"/>
      <c r="H986" s="758"/>
      <c r="I986" s="758"/>
      <c r="J986" s="758"/>
      <c r="K986" s="758"/>
      <c r="L986" s="758"/>
    </row>
    <row r="987" spans="1:12" ht="15.75" customHeight="1">
      <c r="A987" s="758"/>
      <c r="B987" s="758"/>
      <c r="C987" s="758"/>
      <c r="D987" s="758"/>
      <c r="E987" s="758"/>
      <c r="F987" s="758"/>
      <c r="G987" s="758"/>
      <c r="H987" s="758"/>
      <c r="I987" s="758"/>
      <c r="J987" s="758"/>
      <c r="K987" s="758"/>
      <c r="L987" s="758"/>
    </row>
    <row r="988" spans="1:12" ht="15.75" customHeight="1">
      <c r="A988" s="758"/>
      <c r="B988" s="758"/>
      <c r="C988" s="758"/>
      <c r="D988" s="758"/>
      <c r="E988" s="758"/>
      <c r="F988" s="758"/>
      <c r="G988" s="758"/>
      <c r="H988" s="758"/>
      <c r="I988" s="758"/>
      <c r="J988" s="758"/>
      <c r="K988" s="758"/>
      <c r="L988" s="758"/>
    </row>
    <row r="989" spans="1:12" ht="15.75" customHeight="1">
      <c r="A989" s="758"/>
      <c r="B989" s="758"/>
      <c r="C989" s="758"/>
      <c r="D989" s="758"/>
      <c r="E989" s="758"/>
      <c r="F989" s="758"/>
      <c r="G989" s="758"/>
      <c r="H989" s="758"/>
      <c r="I989" s="758"/>
      <c r="J989" s="758"/>
      <c r="K989" s="758"/>
      <c r="L989" s="758"/>
    </row>
    <row r="990" spans="1:12" ht="15.75" customHeight="1">
      <c r="A990" s="758"/>
      <c r="B990" s="758"/>
      <c r="C990" s="758"/>
      <c r="D990" s="758"/>
      <c r="E990" s="758"/>
      <c r="F990" s="758"/>
      <c r="G990" s="758"/>
      <c r="H990" s="758"/>
      <c r="I990" s="758"/>
      <c r="J990" s="758"/>
      <c r="K990" s="758"/>
      <c r="L990" s="758"/>
    </row>
    <row r="991" spans="1:12" ht="15.75" customHeight="1">
      <c r="A991" s="758"/>
      <c r="B991" s="758"/>
      <c r="C991" s="758"/>
      <c r="D991" s="758"/>
      <c r="E991" s="758"/>
      <c r="F991" s="758"/>
      <c r="G991" s="758"/>
      <c r="H991" s="758"/>
      <c r="I991" s="758"/>
      <c r="J991" s="758"/>
      <c r="K991" s="758"/>
      <c r="L991" s="758"/>
    </row>
    <row r="992" spans="1:12" ht="15.75" customHeight="1">
      <c r="A992" s="758"/>
      <c r="B992" s="758"/>
      <c r="C992" s="758"/>
      <c r="D992" s="758"/>
      <c r="E992" s="758"/>
      <c r="F992" s="758"/>
      <c r="G992" s="758"/>
      <c r="H992" s="758"/>
      <c r="I992" s="758"/>
      <c r="J992" s="758"/>
      <c r="K992" s="758"/>
      <c r="L992" s="758"/>
    </row>
    <row r="993" spans="1:12" ht="15.75" customHeight="1">
      <c r="A993" s="758"/>
      <c r="B993" s="758"/>
      <c r="C993" s="758"/>
      <c r="D993" s="758"/>
      <c r="E993" s="758"/>
      <c r="F993" s="758"/>
      <c r="G993" s="758"/>
      <c r="H993" s="758"/>
      <c r="I993" s="758"/>
      <c r="J993" s="758"/>
      <c r="K993" s="758"/>
      <c r="L993" s="758"/>
    </row>
    <row r="994" spans="1:12" ht="15.75" customHeight="1">
      <c r="A994" s="758"/>
      <c r="B994" s="758"/>
      <c r="C994" s="758"/>
      <c r="D994" s="758"/>
      <c r="E994" s="758"/>
      <c r="F994" s="758"/>
      <c r="G994" s="758"/>
      <c r="H994" s="758"/>
      <c r="I994" s="758"/>
      <c r="J994" s="758"/>
      <c r="K994" s="758"/>
      <c r="L994" s="758"/>
    </row>
    <row r="995" spans="1:12" ht="15.75" customHeight="1">
      <c r="A995" s="758"/>
      <c r="B995" s="758"/>
      <c r="C995" s="758"/>
      <c r="D995" s="758"/>
      <c r="E995" s="758"/>
      <c r="F995" s="758"/>
      <c r="G995" s="758"/>
      <c r="H995" s="758"/>
      <c r="I995" s="758"/>
      <c r="J995" s="758"/>
      <c r="K995" s="758"/>
      <c r="L995" s="758"/>
    </row>
    <row r="996" spans="1:12" ht="15.75" customHeight="1">
      <c r="A996" s="758"/>
      <c r="B996" s="758"/>
      <c r="C996" s="758"/>
      <c r="D996" s="758"/>
      <c r="E996" s="758"/>
      <c r="F996" s="758"/>
      <c r="G996" s="758"/>
      <c r="H996" s="758"/>
      <c r="I996" s="758"/>
      <c r="J996" s="758"/>
      <c r="K996" s="758"/>
      <c r="L996" s="758"/>
    </row>
    <row r="997" spans="1:12" ht="15.75" customHeight="1">
      <c r="A997" s="758"/>
      <c r="B997" s="758"/>
      <c r="C997" s="758"/>
      <c r="D997" s="758"/>
      <c r="E997" s="758"/>
      <c r="F997" s="758"/>
      <c r="G997" s="758"/>
      <c r="H997" s="758"/>
      <c r="I997" s="758"/>
      <c r="J997" s="758"/>
      <c r="K997" s="758"/>
      <c r="L997" s="758"/>
    </row>
    <row r="998" spans="1:12" ht="15.75" customHeight="1">
      <c r="A998" s="758"/>
      <c r="B998" s="758"/>
      <c r="C998" s="758"/>
      <c r="D998" s="758"/>
      <c r="E998" s="758"/>
      <c r="F998" s="758"/>
      <c r="G998" s="758"/>
      <c r="H998" s="758"/>
      <c r="I998" s="758"/>
      <c r="J998" s="758"/>
      <c r="K998" s="758"/>
      <c r="L998" s="758"/>
    </row>
    <row r="999" spans="1:12" ht="15.75" customHeight="1">
      <c r="A999" s="758"/>
      <c r="B999" s="758"/>
      <c r="C999" s="758"/>
      <c r="D999" s="758"/>
      <c r="E999" s="758"/>
      <c r="F999" s="758"/>
      <c r="G999" s="758"/>
      <c r="H999" s="758"/>
      <c r="I999" s="758"/>
      <c r="J999" s="758"/>
      <c r="K999" s="758"/>
      <c r="L999" s="758"/>
    </row>
    <row r="1000" spans="1:12" ht="15.75" customHeight="1">
      <c r="A1000" s="758"/>
      <c r="B1000" s="758"/>
      <c r="C1000" s="758"/>
      <c r="D1000" s="758"/>
      <c r="E1000" s="758"/>
      <c r="F1000" s="758"/>
      <c r="G1000" s="758"/>
      <c r="H1000" s="758"/>
      <c r="I1000" s="758"/>
      <c r="J1000" s="758"/>
      <c r="K1000" s="758"/>
      <c r="L1000" s="758"/>
    </row>
    <row r="1001" spans="1:12" ht="15.75" customHeight="1">
      <c r="A1001" s="758"/>
      <c r="B1001" s="758"/>
      <c r="C1001" s="758"/>
      <c r="D1001" s="758"/>
      <c r="E1001" s="758"/>
      <c r="F1001" s="758"/>
      <c r="G1001" s="758"/>
      <c r="H1001" s="758"/>
      <c r="I1001" s="758"/>
      <c r="J1001" s="758"/>
      <c r="K1001" s="758"/>
      <c r="L1001" s="758"/>
    </row>
    <row r="1002" spans="1:12" ht="15.75" customHeight="1">
      <c r="A1002" s="758"/>
      <c r="B1002" s="758"/>
      <c r="C1002" s="758"/>
      <c r="D1002" s="758"/>
      <c r="E1002" s="758"/>
      <c r="F1002" s="758"/>
      <c r="G1002" s="758"/>
      <c r="H1002" s="758"/>
      <c r="I1002" s="758"/>
      <c r="J1002" s="758"/>
      <c r="K1002" s="758"/>
      <c r="L1002" s="758"/>
    </row>
    <row r="1003" spans="1:12" ht="15.75" customHeight="1">
      <c r="A1003" s="758"/>
      <c r="B1003" s="758"/>
      <c r="C1003" s="758"/>
      <c r="D1003" s="758"/>
      <c r="E1003" s="758"/>
      <c r="F1003" s="758"/>
      <c r="G1003" s="758"/>
      <c r="H1003" s="758"/>
      <c r="I1003" s="758"/>
      <c r="J1003" s="758"/>
      <c r="K1003" s="758"/>
      <c r="L1003" s="758"/>
    </row>
    <row r="1004" spans="1:12" ht="15.75" customHeight="1">
      <c r="A1004" s="758"/>
      <c r="B1004" s="758"/>
      <c r="C1004" s="758"/>
      <c r="D1004" s="758"/>
      <c r="E1004" s="758"/>
      <c r="F1004" s="758"/>
      <c r="G1004" s="758"/>
      <c r="H1004" s="758"/>
      <c r="I1004" s="758"/>
      <c r="J1004" s="758"/>
      <c r="K1004" s="758"/>
      <c r="L1004" s="758"/>
    </row>
    <row r="1005" spans="1:12" ht="15.75" customHeight="1">
      <c r="A1005" s="758"/>
      <c r="B1005" s="758"/>
      <c r="C1005" s="758"/>
      <c r="D1005" s="758"/>
      <c r="E1005" s="758"/>
      <c r="F1005" s="758"/>
      <c r="G1005" s="758"/>
      <c r="H1005" s="758"/>
      <c r="I1005" s="758"/>
      <c r="J1005" s="758"/>
      <c r="K1005" s="758"/>
      <c r="L1005" s="758"/>
    </row>
    <row r="1006" spans="1:12" ht="15.75" customHeight="1">
      <c r="A1006" s="758"/>
      <c r="B1006" s="758"/>
      <c r="C1006" s="758"/>
      <c r="D1006" s="758"/>
      <c r="E1006" s="758"/>
      <c r="F1006" s="758"/>
      <c r="G1006" s="758"/>
      <c r="H1006" s="758"/>
      <c r="I1006" s="758"/>
      <c r="J1006" s="758"/>
      <c r="K1006" s="758"/>
      <c r="L1006" s="758"/>
    </row>
    <row r="1007" spans="1:12" ht="15.75" customHeight="1">
      <c r="A1007" s="758"/>
      <c r="B1007" s="758"/>
      <c r="C1007" s="758"/>
      <c r="D1007" s="758"/>
      <c r="E1007" s="758"/>
      <c r="F1007" s="758"/>
      <c r="G1007" s="758"/>
      <c r="H1007" s="758"/>
      <c r="I1007" s="758"/>
      <c r="J1007" s="758"/>
      <c r="K1007" s="758"/>
      <c r="L1007" s="758"/>
    </row>
    <row r="1008" spans="1:12" ht="15.75" customHeight="1">
      <c r="A1008" s="758"/>
      <c r="B1008" s="758"/>
      <c r="C1008" s="758"/>
      <c r="D1008" s="758"/>
      <c r="E1008" s="758"/>
      <c r="F1008" s="758"/>
      <c r="G1008" s="758"/>
      <c r="H1008" s="758"/>
      <c r="I1008" s="758"/>
      <c r="J1008" s="758"/>
      <c r="K1008" s="758"/>
      <c r="L1008" s="758"/>
    </row>
    <row r="1009" spans="1:12" ht="15.75" customHeight="1">
      <c r="A1009" s="758"/>
      <c r="B1009" s="758"/>
      <c r="C1009" s="758"/>
      <c r="D1009" s="758"/>
      <c r="E1009" s="758"/>
      <c r="F1009" s="758"/>
      <c r="G1009" s="758"/>
      <c r="H1009" s="758"/>
      <c r="I1009" s="758"/>
      <c r="J1009" s="758"/>
      <c r="K1009" s="758"/>
      <c r="L1009" s="758"/>
    </row>
    <row r="1010" spans="1:12" ht="15.75" customHeight="1">
      <c r="A1010" s="758"/>
      <c r="B1010" s="758"/>
      <c r="C1010" s="758"/>
      <c r="D1010" s="758"/>
      <c r="E1010" s="758"/>
      <c r="F1010" s="758"/>
      <c r="G1010" s="758"/>
      <c r="H1010" s="758"/>
      <c r="I1010" s="758"/>
      <c r="J1010" s="758"/>
      <c r="K1010" s="758"/>
      <c r="L1010" s="758"/>
    </row>
    <row r="1011" spans="1:12" ht="15.75" customHeight="1">
      <c r="A1011" s="758"/>
      <c r="B1011" s="758"/>
      <c r="C1011" s="758"/>
      <c r="D1011" s="758"/>
      <c r="E1011" s="758"/>
      <c r="F1011" s="758"/>
      <c r="G1011" s="758"/>
      <c r="H1011" s="758"/>
      <c r="I1011" s="758"/>
      <c r="J1011" s="758"/>
      <c r="K1011" s="758"/>
      <c r="L1011" s="758"/>
    </row>
    <row r="1012" spans="1:12" ht="15.75" customHeight="1">
      <c r="A1012" s="758"/>
      <c r="B1012" s="758"/>
      <c r="C1012" s="758"/>
      <c r="D1012" s="758"/>
      <c r="E1012" s="758"/>
      <c r="F1012" s="758"/>
      <c r="G1012" s="758"/>
      <c r="H1012" s="758"/>
      <c r="I1012" s="758"/>
      <c r="J1012" s="758"/>
      <c r="K1012" s="758"/>
      <c r="L1012" s="758"/>
    </row>
    <row r="1013" spans="1:12" ht="15.75" customHeight="1">
      <c r="A1013" s="758"/>
      <c r="B1013" s="758"/>
      <c r="C1013" s="758"/>
      <c r="D1013" s="758"/>
      <c r="E1013" s="758"/>
      <c r="F1013" s="758"/>
      <c r="G1013" s="758"/>
      <c r="H1013" s="758"/>
      <c r="I1013" s="758"/>
      <c r="J1013" s="758"/>
      <c r="K1013" s="758"/>
      <c r="L1013" s="758"/>
    </row>
    <row r="1014" spans="1:12" ht="15.75" customHeight="1">
      <c r="A1014" s="758"/>
      <c r="B1014" s="758"/>
      <c r="C1014" s="758"/>
      <c r="D1014" s="758"/>
      <c r="E1014" s="758"/>
      <c r="F1014" s="758"/>
      <c r="G1014" s="758"/>
      <c r="H1014" s="758"/>
      <c r="I1014" s="758"/>
      <c r="J1014" s="758"/>
      <c r="K1014" s="758"/>
      <c r="L1014" s="758"/>
    </row>
    <row r="1015" spans="1:12" ht="15.75" customHeight="1">
      <c r="A1015" s="758"/>
      <c r="B1015" s="758"/>
      <c r="C1015" s="758"/>
      <c r="D1015" s="758"/>
      <c r="E1015" s="758"/>
      <c r="F1015" s="758"/>
      <c r="G1015" s="758"/>
      <c r="H1015" s="758"/>
      <c r="I1015" s="758"/>
      <c r="J1015" s="758"/>
      <c r="K1015" s="758"/>
      <c r="L1015" s="758"/>
    </row>
    <row r="1016" spans="1:12" ht="15.75" customHeight="1">
      <c r="A1016" s="758"/>
      <c r="B1016" s="758"/>
      <c r="C1016" s="758"/>
      <c r="D1016" s="758"/>
      <c r="E1016" s="758"/>
      <c r="F1016" s="758"/>
      <c r="G1016" s="758"/>
      <c r="H1016" s="758"/>
      <c r="I1016" s="758"/>
      <c r="J1016" s="758"/>
      <c r="K1016" s="758"/>
      <c r="L1016" s="758"/>
    </row>
    <row r="1017" spans="1:12" ht="15.75" customHeight="1">
      <c r="A1017" s="758"/>
      <c r="B1017" s="758"/>
      <c r="C1017" s="758"/>
      <c r="D1017" s="758"/>
      <c r="E1017" s="758"/>
      <c r="F1017" s="758"/>
      <c r="G1017" s="758"/>
      <c r="H1017" s="758"/>
      <c r="I1017" s="758"/>
      <c r="J1017" s="758"/>
      <c r="K1017" s="758"/>
      <c r="L1017" s="758"/>
    </row>
    <row r="1018" spans="1:12" ht="15.75" customHeight="1">
      <c r="A1018" s="758"/>
      <c r="B1018" s="758"/>
      <c r="C1018" s="758"/>
      <c r="D1018" s="758"/>
      <c r="E1018" s="758"/>
      <c r="F1018" s="758"/>
      <c r="G1018" s="758"/>
      <c r="H1018" s="758"/>
      <c r="I1018" s="758"/>
      <c r="J1018" s="758"/>
      <c r="K1018" s="758"/>
      <c r="L1018" s="758"/>
    </row>
    <row r="1019" spans="1:12" ht="15.75" customHeight="1">
      <c r="A1019" s="758"/>
      <c r="B1019" s="758"/>
      <c r="C1019" s="758"/>
      <c r="D1019" s="758"/>
      <c r="E1019" s="758"/>
      <c r="F1019" s="758"/>
      <c r="G1019" s="758"/>
      <c r="H1019" s="758"/>
      <c r="I1019" s="758"/>
      <c r="J1019" s="758"/>
      <c r="K1019" s="758"/>
      <c r="L1019" s="758"/>
    </row>
    <row r="1020" spans="1:12" ht="15.75" customHeight="1">
      <c r="A1020" s="758"/>
      <c r="B1020" s="758"/>
      <c r="C1020" s="758"/>
      <c r="D1020" s="758"/>
      <c r="E1020" s="758"/>
      <c r="F1020" s="758"/>
      <c r="G1020" s="758"/>
      <c r="H1020" s="758"/>
      <c r="I1020" s="758"/>
      <c r="J1020" s="758"/>
      <c r="K1020" s="758"/>
      <c r="L1020" s="758"/>
    </row>
    <row r="1021" spans="1:12" ht="15.75" customHeight="1">
      <c r="A1021" s="758"/>
      <c r="B1021" s="758"/>
      <c r="C1021" s="758"/>
      <c r="D1021" s="758"/>
      <c r="E1021" s="758"/>
      <c r="F1021" s="758"/>
      <c r="G1021" s="758"/>
      <c r="H1021" s="758"/>
      <c r="I1021" s="758"/>
      <c r="J1021" s="758"/>
      <c r="K1021" s="758"/>
      <c r="L1021" s="758"/>
    </row>
    <row r="1022" spans="1:12" ht="15.75" customHeight="1">
      <c r="A1022" s="758"/>
      <c r="B1022" s="758"/>
      <c r="C1022" s="758"/>
      <c r="D1022" s="758"/>
      <c r="E1022" s="758"/>
      <c r="F1022" s="758"/>
      <c r="G1022" s="758"/>
      <c r="H1022" s="758"/>
      <c r="I1022" s="758"/>
      <c r="J1022" s="758"/>
      <c r="K1022" s="758"/>
      <c r="L1022" s="758"/>
    </row>
    <row r="1023" spans="1:12" ht="15.75" customHeight="1">
      <c r="A1023" s="758"/>
      <c r="B1023" s="758"/>
      <c r="C1023" s="758"/>
      <c r="D1023" s="758"/>
      <c r="E1023" s="758"/>
      <c r="F1023" s="758"/>
      <c r="G1023" s="758"/>
      <c r="H1023" s="758"/>
      <c r="I1023" s="758"/>
      <c r="J1023" s="758"/>
      <c r="K1023" s="758"/>
      <c r="L1023" s="758"/>
    </row>
    <row r="1024" spans="1:12" ht="15.75" customHeight="1">
      <c r="A1024" s="758"/>
      <c r="B1024" s="758"/>
      <c r="C1024" s="758"/>
      <c r="D1024" s="758"/>
      <c r="E1024" s="758"/>
      <c r="F1024" s="758"/>
      <c r="G1024" s="758"/>
      <c r="H1024" s="758"/>
      <c r="I1024" s="758"/>
      <c r="J1024" s="758"/>
      <c r="K1024" s="758"/>
      <c r="L1024" s="758"/>
    </row>
    <row r="1025" spans="1:12" ht="15.75" customHeight="1">
      <c r="A1025" s="758"/>
      <c r="B1025" s="758"/>
      <c r="C1025" s="758"/>
      <c r="D1025" s="758"/>
      <c r="E1025" s="758"/>
      <c r="F1025" s="758"/>
      <c r="G1025" s="758"/>
      <c r="H1025" s="758"/>
      <c r="I1025" s="758"/>
      <c r="J1025" s="758"/>
      <c r="K1025" s="758"/>
      <c r="L1025" s="758"/>
    </row>
    <row r="1026" spans="1:12" ht="15.75" customHeight="1">
      <c r="A1026" s="758"/>
      <c r="B1026" s="758"/>
      <c r="C1026" s="758"/>
      <c r="D1026" s="758"/>
      <c r="E1026" s="758"/>
      <c r="F1026" s="758"/>
      <c r="G1026" s="758"/>
      <c r="H1026" s="758"/>
      <c r="I1026" s="758"/>
      <c r="J1026" s="758"/>
      <c r="K1026" s="758"/>
      <c r="L1026" s="758"/>
    </row>
    <row r="1027" spans="1:12" ht="15.75" customHeight="1">
      <c r="A1027" s="758"/>
      <c r="B1027" s="758"/>
      <c r="C1027" s="758"/>
      <c r="D1027" s="758"/>
      <c r="E1027" s="758"/>
      <c r="F1027" s="758"/>
      <c r="G1027" s="758"/>
      <c r="H1027" s="758"/>
      <c r="I1027" s="758"/>
      <c r="J1027" s="758"/>
      <c r="K1027" s="758"/>
      <c r="L1027" s="758"/>
    </row>
    <row r="1028" spans="1:12" ht="15.75" customHeight="1">
      <c r="A1028" s="758"/>
      <c r="B1028" s="758"/>
      <c r="C1028" s="758"/>
      <c r="D1028" s="758"/>
      <c r="E1028" s="758"/>
      <c r="F1028" s="758"/>
      <c r="G1028" s="758"/>
      <c r="H1028" s="758"/>
      <c r="I1028" s="758"/>
      <c r="J1028" s="758"/>
      <c r="K1028" s="758"/>
      <c r="L1028" s="758"/>
    </row>
    <row r="1029" spans="1:12" ht="15.75" customHeight="1">
      <c r="A1029" s="758"/>
      <c r="B1029" s="758"/>
      <c r="C1029" s="758"/>
      <c r="D1029" s="758"/>
      <c r="E1029" s="758"/>
      <c r="F1029" s="758"/>
      <c r="G1029" s="758"/>
      <c r="H1029" s="758"/>
      <c r="I1029" s="758"/>
      <c r="J1029" s="758"/>
      <c r="K1029" s="758"/>
      <c r="L1029" s="758"/>
    </row>
    <row r="1030" spans="1:12" ht="15.75" customHeight="1">
      <c r="A1030" s="758"/>
      <c r="B1030" s="758"/>
      <c r="C1030" s="758"/>
      <c r="D1030" s="758"/>
      <c r="E1030" s="758"/>
      <c r="F1030" s="758"/>
      <c r="G1030" s="758"/>
      <c r="H1030" s="758"/>
      <c r="I1030" s="758"/>
      <c r="J1030" s="758"/>
      <c r="K1030" s="758"/>
      <c r="L1030" s="758"/>
    </row>
    <row r="1031" spans="1:12" ht="15.75" customHeight="1">
      <c r="A1031" s="758"/>
      <c r="B1031" s="758"/>
      <c r="C1031" s="758"/>
      <c r="D1031" s="758"/>
      <c r="E1031" s="758"/>
      <c r="F1031" s="758"/>
      <c r="G1031" s="758"/>
      <c r="H1031" s="758"/>
      <c r="I1031" s="758"/>
      <c r="J1031" s="758"/>
      <c r="K1031" s="758"/>
      <c r="L1031" s="758"/>
    </row>
    <row r="1032" spans="1:12" ht="15.75" customHeight="1">
      <c r="A1032" s="758"/>
      <c r="B1032" s="758"/>
      <c r="C1032" s="758"/>
      <c r="D1032" s="758"/>
      <c r="E1032" s="758"/>
      <c r="F1032" s="758"/>
      <c r="G1032" s="758"/>
      <c r="H1032" s="758"/>
      <c r="I1032" s="758"/>
      <c r="J1032" s="758"/>
      <c r="K1032" s="758"/>
      <c r="L1032" s="758"/>
    </row>
    <row r="1033" spans="1:12" ht="15.75" customHeight="1">
      <c r="A1033" s="758"/>
      <c r="B1033" s="758"/>
      <c r="C1033" s="758"/>
      <c r="D1033" s="758"/>
      <c r="E1033" s="758"/>
      <c r="F1033" s="758"/>
      <c r="G1033" s="758"/>
      <c r="H1033" s="758"/>
      <c r="I1033" s="758"/>
      <c r="J1033" s="758"/>
      <c r="K1033" s="758"/>
      <c r="L1033" s="758"/>
    </row>
    <row r="1034" spans="1:12" ht="15.75" customHeight="1">
      <c r="A1034" s="758"/>
      <c r="B1034" s="758"/>
      <c r="C1034" s="758"/>
      <c r="D1034" s="758"/>
      <c r="E1034" s="758"/>
      <c r="F1034" s="758"/>
      <c r="G1034" s="758"/>
      <c r="H1034" s="758"/>
      <c r="I1034" s="758"/>
      <c r="J1034" s="758"/>
      <c r="K1034" s="758"/>
      <c r="L1034" s="758"/>
    </row>
    <row r="1035" spans="1:12" ht="15.75" customHeight="1">
      <c r="A1035" s="758"/>
      <c r="B1035" s="758"/>
      <c r="C1035" s="758"/>
      <c r="D1035" s="758"/>
      <c r="E1035" s="758"/>
      <c r="F1035" s="758"/>
      <c r="G1035" s="758"/>
      <c r="H1035" s="758"/>
      <c r="I1035" s="758"/>
      <c r="J1035" s="758"/>
      <c r="K1035" s="758"/>
      <c r="L1035" s="758"/>
    </row>
    <row r="1036" spans="1:12" ht="15.75" customHeight="1">
      <c r="A1036" s="758"/>
      <c r="B1036" s="758"/>
      <c r="C1036" s="758"/>
      <c r="D1036" s="758"/>
      <c r="E1036" s="758"/>
      <c r="F1036" s="758"/>
      <c r="G1036" s="758"/>
      <c r="H1036" s="758"/>
      <c r="I1036" s="758"/>
      <c r="J1036" s="758"/>
      <c r="K1036" s="758"/>
      <c r="L1036" s="758"/>
    </row>
    <row r="1037" spans="1:12" ht="15.75" customHeight="1">
      <c r="A1037" s="758"/>
      <c r="B1037" s="758"/>
      <c r="C1037" s="758"/>
      <c r="D1037" s="758"/>
      <c r="E1037" s="758"/>
      <c r="F1037" s="758"/>
      <c r="G1037" s="758"/>
      <c r="H1037" s="758"/>
      <c r="I1037" s="758"/>
      <c r="J1037" s="758"/>
      <c r="K1037" s="758"/>
      <c r="L1037" s="758"/>
    </row>
    <row r="1038" spans="1:12" ht="15.75" customHeight="1">
      <c r="A1038" s="758"/>
      <c r="B1038" s="758"/>
      <c r="C1038" s="758"/>
      <c r="D1038" s="758"/>
      <c r="E1038" s="758"/>
      <c r="F1038" s="758"/>
      <c r="G1038" s="758"/>
      <c r="H1038" s="758"/>
      <c r="I1038" s="758"/>
      <c r="J1038" s="758"/>
      <c r="K1038" s="758"/>
      <c r="L1038" s="758"/>
    </row>
    <row r="1039" spans="1:12" ht="15.75" customHeight="1">
      <c r="A1039" s="758"/>
      <c r="B1039" s="758"/>
      <c r="C1039" s="758"/>
      <c r="D1039" s="758"/>
      <c r="E1039" s="758"/>
      <c r="F1039" s="758"/>
      <c r="G1039" s="758"/>
      <c r="H1039" s="758"/>
      <c r="I1039" s="758"/>
      <c r="J1039" s="758"/>
      <c r="K1039" s="758"/>
      <c r="L1039" s="758"/>
    </row>
    <row r="1040" spans="1:12" ht="15.75" customHeight="1">
      <c r="A1040" s="758"/>
      <c r="B1040" s="758"/>
      <c r="C1040" s="758"/>
      <c r="D1040" s="758"/>
      <c r="E1040" s="758"/>
      <c r="F1040" s="758"/>
      <c r="G1040" s="758"/>
      <c r="H1040" s="758"/>
      <c r="I1040" s="758"/>
      <c r="J1040" s="758"/>
      <c r="K1040" s="758"/>
      <c r="L1040" s="758"/>
    </row>
    <row r="1041" spans="1:12" ht="15.75" customHeight="1">
      <c r="A1041" s="758"/>
      <c r="B1041" s="758"/>
      <c r="C1041" s="758"/>
      <c r="D1041" s="758"/>
      <c r="E1041" s="758"/>
      <c r="F1041" s="758"/>
      <c r="G1041" s="758"/>
      <c r="H1041" s="758"/>
      <c r="I1041" s="758"/>
      <c r="J1041" s="758"/>
      <c r="K1041" s="758"/>
      <c r="L1041" s="758"/>
    </row>
    <row r="1042" spans="1:12" ht="15.75" customHeight="1">
      <c r="A1042" s="758"/>
      <c r="B1042" s="758"/>
      <c r="C1042" s="758"/>
      <c r="D1042" s="758"/>
      <c r="E1042" s="758"/>
      <c r="F1042" s="758"/>
      <c r="G1042" s="758"/>
      <c r="H1042" s="758"/>
      <c r="I1042" s="758"/>
      <c r="J1042" s="758"/>
      <c r="K1042" s="758"/>
      <c r="L1042" s="758"/>
    </row>
    <row r="1043" spans="1:12" ht="15.75" customHeight="1">
      <c r="A1043" s="758"/>
      <c r="B1043" s="758"/>
      <c r="C1043" s="758"/>
      <c r="D1043" s="758"/>
      <c r="E1043" s="758"/>
      <c r="F1043" s="758"/>
      <c r="G1043" s="758"/>
      <c r="H1043" s="758"/>
      <c r="I1043" s="758"/>
      <c r="J1043" s="758"/>
      <c r="K1043" s="758"/>
      <c r="L1043" s="758"/>
    </row>
    <row r="1044" spans="1:12" ht="15.75" customHeight="1">
      <c r="A1044" s="758"/>
      <c r="B1044" s="758"/>
      <c r="C1044" s="758"/>
      <c r="D1044" s="758"/>
      <c r="E1044" s="758"/>
      <c r="F1044" s="758"/>
      <c r="G1044" s="758"/>
      <c r="H1044" s="758"/>
      <c r="I1044" s="758"/>
      <c r="J1044" s="758"/>
      <c r="K1044" s="758"/>
      <c r="L1044" s="758"/>
    </row>
    <row r="1045" spans="1:12" ht="15.75" customHeight="1">
      <c r="A1045" s="758"/>
      <c r="B1045" s="758"/>
      <c r="C1045" s="758"/>
      <c r="D1045" s="758"/>
      <c r="E1045" s="758"/>
      <c r="F1045" s="758"/>
      <c r="G1045" s="758"/>
      <c r="H1045" s="758"/>
      <c r="I1045" s="758"/>
      <c r="J1045" s="758"/>
      <c r="K1045" s="758"/>
      <c r="L1045" s="758"/>
    </row>
    <row r="1046" spans="1:12" ht="15.75" customHeight="1">
      <c r="A1046" s="758"/>
      <c r="B1046" s="758"/>
      <c r="C1046" s="758"/>
      <c r="D1046" s="758"/>
      <c r="E1046" s="758"/>
      <c r="F1046" s="758"/>
      <c r="G1046" s="758"/>
      <c r="H1046" s="758"/>
      <c r="I1046" s="758"/>
      <c r="J1046" s="758"/>
      <c r="K1046" s="758"/>
      <c r="L1046" s="758"/>
    </row>
    <row r="1047" spans="1:12" ht="15.75" customHeight="1">
      <c r="A1047" s="758"/>
      <c r="B1047" s="758"/>
      <c r="C1047" s="758"/>
      <c r="D1047" s="758"/>
      <c r="E1047" s="758"/>
      <c r="F1047" s="758"/>
      <c r="G1047" s="758"/>
      <c r="H1047" s="758"/>
      <c r="I1047" s="758"/>
      <c r="J1047" s="758"/>
      <c r="K1047" s="758"/>
      <c r="L1047" s="758"/>
    </row>
    <row r="1048" spans="1:12" ht="15.75" customHeight="1">
      <c r="A1048" s="758"/>
      <c r="B1048" s="758"/>
      <c r="C1048" s="758"/>
      <c r="D1048" s="758"/>
      <c r="E1048" s="758"/>
      <c r="F1048" s="758"/>
      <c r="G1048" s="758"/>
      <c r="H1048" s="758"/>
      <c r="I1048" s="758"/>
      <c r="J1048" s="758"/>
      <c r="K1048" s="758"/>
      <c r="L1048" s="758"/>
    </row>
    <row r="1049" spans="1:12" ht="15.75" customHeight="1">
      <c r="A1049" s="758"/>
      <c r="B1049" s="758"/>
      <c r="C1049" s="758"/>
      <c r="D1049" s="758"/>
      <c r="E1049" s="758"/>
      <c r="F1049" s="758"/>
      <c r="G1049" s="758"/>
      <c r="H1049" s="758"/>
      <c r="I1049" s="758"/>
      <c r="J1049" s="758"/>
      <c r="K1049" s="758"/>
      <c r="L1049" s="758"/>
    </row>
    <row r="1050" spans="1:12" ht="15.75" customHeight="1">
      <c r="A1050" s="758"/>
      <c r="B1050" s="758"/>
      <c r="C1050" s="758"/>
      <c r="D1050" s="758"/>
      <c r="E1050" s="758"/>
      <c r="F1050" s="758"/>
      <c r="G1050" s="758"/>
      <c r="H1050" s="758"/>
      <c r="I1050" s="758"/>
      <c r="J1050" s="758"/>
      <c r="K1050" s="758"/>
      <c r="L1050" s="758"/>
    </row>
    <row r="1051" spans="1:12" ht="15.75" customHeight="1">
      <c r="A1051" s="758"/>
      <c r="B1051" s="758"/>
      <c r="C1051" s="758"/>
      <c r="D1051" s="758"/>
      <c r="E1051" s="758"/>
      <c r="F1051" s="758"/>
      <c r="G1051" s="758"/>
      <c r="H1051" s="758"/>
      <c r="I1051" s="758"/>
      <c r="J1051" s="758"/>
      <c r="K1051" s="758"/>
      <c r="L1051" s="758"/>
    </row>
    <row r="1052" spans="1:12" ht="15.75" customHeight="1">
      <c r="A1052" s="758"/>
      <c r="B1052" s="758"/>
      <c r="C1052" s="758"/>
      <c r="D1052" s="758"/>
      <c r="E1052" s="758"/>
      <c r="F1052" s="758"/>
      <c r="G1052" s="758"/>
      <c r="H1052" s="758"/>
      <c r="I1052" s="758"/>
      <c r="J1052" s="758"/>
      <c r="K1052" s="758"/>
      <c r="L1052" s="758"/>
    </row>
    <row r="1053" spans="1:12" ht="15.75" customHeight="1">
      <c r="A1053" s="758"/>
      <c r="B1053" s="758"/>
      <c r="C1053" s="758"/>
      <c r="D1053" s="758"/>
      <c r="E1053" s="758"/>
      <c r="F1053" s="758"/>
      <c r="G1053" s="758"/>
      <c r="H1053" s="758"/>
      <c r="I1053" s="758"/>
      <c r="J1053" s="758"/>
      <c r="K1053" s="758"/>
      <c r="L1053" s="758"/>
    </row>
    <row r="1054" spans="1:12" ht="15.75" customHeight="1">
      <c r="A1054" s="758"/>
      <c r="B1054" s="758"/>
      <c r="C1054" s="758"/>
      <c r="D1054" s="758"/>
      <c r="E1054" s="758"/>
      <c r="F1054" s="758"/>
      <c r="G1054" s="758"/>
      <c r="H1054" s="758"/>
      <c r="I1054" s="758"/>
      <c r="J1054" s="758"/>
      <c r="K1054" s="758"/>
      <c r="L1054" s="758"/>
    </row>
    <row r="1055" spans="1:12" ht="15.75" customHeight="1">
      <c r="A1055" s="758"/>
      <c r="B1055" s="758"/>
      <c r="C1055" s="758"/>
      <c r="D1055" s="758"/>
      <c r="E1055" s="758"/>
      <c r="F1055" s="758"/>
      <c r="G1055" s="758"/>
      <c r="H1055" s="758"/>
      <c r="I1055" s="758"/>
      <c r="J1055" s="758"/>
      <c r="K1055" s="758"/>
      <c r="L1055" s="758"/>
    </row>
    <row r="1056" spans="1:12" ht="15.75" customHeight="1">
      <c r="A1056" s="758"/>
      <c r="B1056" s="758"/>
      <c r="C1056" s="758"/>
      <c r="D1056" s="758"/>
      <c r="E1056" s="758"/>
      <c r="F1056" s="758"/>
      <c r="G1056" s="758"/>
      <c r="H1056" s="758"/>
      <c r="I1056" s="758"/>
      <c r="J1056" s="758"/>
      <c r="K1056" s="758"/>
      <c r="L1056" s="758"/>
    </row>
    <row r="1057" spans="1:12" ht="15.75" customHeight="1">
      <c r="A1057" s="758"/>
      <c r="B1057" s="758"/>
      <c r="C1057" s="758"/>
      <c r="D1057" s="758"/>
      <c r="E1057" s="758"/>
      <c r="F1057" s="758"/>
      <c r="G1057" s="758"/>
      <c r="H1057" s="758"/>
      <c r="I1057" s="758"/>
      <c r="J1057" s="758"/>
      <c r="K1057" s="758"/>
      <c r="L1057" s="758"/>
    </row>
    <row r="1058" spans="1:12" ht="15.75" customHeight="1">
      <c r="A1058" s="758"/>
      <c r="B1058" s="758"/>
      <c r="C1058" s="758"/>
      <c r="D1058" s="758"/>
      <c r="E1058" s="758"/>
      <c r="F1058" s="758"/>
      <c r="G1058" s="758"/>
      <c r="H1058" s="758"/>
      <c r="I1058" s="758"/>
      <c r="J1058" s="758"/>
      <c r="K1058" s="758"/>
      <c r="L1058" s="758"/>
    </row>
    <row r="1059" spans="1:12" ht="15.75" customHeight="1">
      <c r="A1059" s="758"/>
      <c r="B1059" s="758"/>
      <c r="C1059" s="758"/>
      <c r="D1059" s="758"/>
      <c r="E1059" s="758"/>
      <c r="F1059" s="758"/>
      <c r="G1059" s="758"/>
      <c r="H1059" s="758"/>
      <c r="I1059" s="758"/>
      <c r="J1059" s="758"/>
      <c r="K1059" s="758"/>
      <c r="L1059" s="758"/>
    </row>
    <row r="1060" spans="1:12" ht="15.75" customHeight="1">
      <c r="A1060" s="758"/>
      <c r="B1060" s="758"/>
      <c r="C1060" s="758"/>
      <c r="D1060" s="758"/>
      <c r="E1060" s="758"/>
      <c r="F1060" s="758"/>
      <c r="G1060" s="758"/>
      <c r="H1060" s="758"/>
      <c r="I1060" s="758"/>
      <c r="J1060" s="758"/>
      <c r="K1060" s="758"/>
      <c r="L1060" s="758"/>
    </row>
    <row r="1061" spans="1:12" ht="15.75" customHeight="1">
      <c r="A1061" s="758"/>
      <c r="B1061" s="758"/>
      <c r="C1061" s="758"/>
      <c r="D1061" s="758"/>
      <c r="E1061" s="758"/>
      <c r="F1061" s="758"/>
      <c r="G1061" s="758"/>
      <c r="H1061" s="758"/>
      <c r="I1061" s="758"/>
      <c r="J1061" s="758"/>
      <c r="K1061" s="758"/>
      <c r="L1061" s="758"/>
    </row>
    <row r="1062" spans="1:12" ht="15.75" customHeight="1">
      <c r="A1062" s="758"/>
      <c r="B1062" s="758"/>
      <c r="C1062" s="758"/>
      <c r="D1062" s="758"/>
      <c r="E1062" s="758"/>
      <c r="F1062" s="758"/>
      <c r="G1062" s="758"/>
      <c r="H1062" s="758"/>
      <c r="I1062" s="758"/>
      <c r="J1062" s="758"/>
      <c r="K1062" s="758"/>
      <c r="L1062" s="758"/>
    </row>
    <row r="1063" spans="1:12" ht="15.75" customHeight="1">
      <c r="A1063" s="758"/>
      <c r="B1063" s="758"/>
      <c r="C1063" s="758"/>
      <c r="D1063" s="758"/>
      <c r="E1063" s="758"/>
      <c r="F1063" s="758"/>
      <c r="G1063" s="758"/>
      <c r="H1063" s="758"/>
      <c r="I1063" s="758"/>
      <c r="J1063" s="758"/>
      <c r="K1063" s="758"/>
      <c r="L1063" s="758"/>
    </row>
    <row r="1064" spans="1:12" ht="15.75" customHeight="1">
      <c r="A1064" s="758"/>
      <c r="B1064" s="758"/>
      <c r="C1064" s="758"/>
      <c r="D1064" s="758"/>
      <c r="E1064" s="758"/>
      <c r="F1064" s="758"/>
      <c r="G1064" s="758"/>
      <c r="H1064" s="758"/>
      <c r="I1064" s="758"/>
      <c r="J1064" s="758"/>
      <c r="K1064" s="758"/>
      <c r="L1064" s="758"/>
    </row>
    <row r="1065" spans="1:12" ht="15.75" customHeight="1">
      <c r="A1065" s="758"/>
      <c r="B1065" s="758"/>
      <c r="C1065" s="758"/>
      <c r="D1065" s="758"/>
      <c r="E1065" s="758"/>
      <c r="F1065" s="758"/>
      <c r="G1065" s="758"/>
      <c r="H1065" s="758"/>
      <c r="I1065" s="758"/>
      <c r="J1065" s="758"/>
      <c r="K1065" s="758"/>
      <c r="L1065" s="758"/>
    </row>
    <row r="1066" spans="1:12" ht="15.75" customHeight="1">
      <c r="A1066" s="758"/>
      <c r="B1066" s="758"/>
      <c r="C1066" s="758"/>
      <c r="D1066" s="758"/>
      <c r="E1066" s="758"/>
      <c r="F1066" s="758"/>
      <c r="G1066" s="758"/>
      <c r="H1066" s="758"/>
      <c r="I1066" s="758"/>
      <c r="J1066" s="758"/>
      <c r="K1066" s="758"/>
      <c r="L1066" s="758"/>
    </row>
    <row r="1067" spans="1:12" ht="15.75" customHeight="1">
      <c r="A1067" s="758"/>
      <c r="B1067" s="758"/>
      <c r="C1067" s="758"/>
      <c r="D1067" s="758"/>
      <c r="E1067" s="758"/>
      <c r="F1067" s="758"/>
      <c r="G1067" s="758"/>
      <c r="H1067" s="758"/>
      <c r="I1067" s="758"/>
      <c r="J1067" s="758"/>
      <c r="K1067" s="758"/>
      <c r="L1067" s="758"/>
    </row>
    <row r="1068" spans="1:12" ht="15.75" customHeight="1">
      <c r="A1068" s="758"/>
      <c r="B1068" s="758"/>
      <c r="C1068" s="758"/>
      <c r="D1068" s="758"/>
      <c r="E1068" s="758"/>
      <c r="F1068" s="758"/>
      <c r="G1068" s="758"/>
      <c r="H1068" s="758"/>
      <c r="I1068" s="758"/>
      <c r="J1068" s="758"/>
      <c r="K1068" s="758"/>
      <c r="L1068" s="758"/>
    </row>
    <row r="1069" spans="1:12" ht="15.75" customHeight="1">
      <c r="A1069" s="758"/>
      <c r="B1069" s="758"/>
      <c r="C1069" s="758"/>
      <c r="D1069" s="758"/>
      <c r="E1069" s="758"/>
      <c r="F1069" s="758"/>
      <c r="G1069" s="758"/>
      <c r="H1069" s="758"/>
      <c r="I1069" s="758"/>
      <c r="J1069" s="758"/>
      <c r="K1069" s="758"/>
      <c r="L1069" s="758"/>
    </row>
    <row r="1070" spans="1:12" ht="15.75" customHeight="1">
      <c r="A1070" s="758"/>
      <c r="B1070" s="758"/>
      <c r="C1070" s="758"/>
      <c r="D1070" s="758"/>
      <c r="E1070" s="758"/>
      <c r="F1070" s="758"/>
      <c r="G1070" s="758"/>
      <c r="H1070" s="758"/>
      <c r="I1070" s="758"/>
      <c r="J1070" s="758"/>
      <c r="K1070" s="758"/>
      <c r="L1070" s="758"/>
    </row>
    <row r="1071" spans="1:12" ht="15.75" customHeight="1">
      <c r="A1071" s="758"/>
      <c r="B1071" s="758"/>
      <c r="C1071" s="758"/>
      <c r="D1071" s="758"/>
      <c r="E1071" s="758"/>
      <c r="F1071" s="758"/>
      <c r="G1071" s="758"/>
      <c r="H1071" s="758"/>
      <c r="I1071" s="758"/>
      <c r="J1071" s="758"/>
      <c r="K1071" s="758"/>
      <c r="L1071" s="758"/>
    </row>
    <row r="1072" spans="1:12" ht="15.75" customHeight="1">
      <c r="A1072" s="758"/>
      <c r="B1072" s="758"/>
      <c r="C1072" s="758"/>
      <c r="D1072" s="758"/>
      <c r="E1072" s="758"/>
      <c r="F1072" s="758"/>
      <c r="G1072" s="758"/>
      <c r="H1072" s="758"/>
      <c r="I1072" s="758"/>
      <c r="J1072" s="758"/>
      <c r="K1072" s="758"/>
      <c r="L1072" s="758"/>
    </row>
    <row r="1073" spans="1:12" ht="15.75" customHeight="1">
      <c r="A1073" s="758"/>
      <c r="B1073" s="758"/>
      <c r="C1073" s="758"/>
      <c r="D1073" s="758"/>
      <c r="E1073" s="758"/>
      <c r="F1073" s="758"/>
      <c r="G1073" s="758"/>
      <c r="H1073" s="758"/>
      <c r="I1073" s="758"/>
      <c r="J1073" s="758"/>
      <c r="K1073" s="758"/>
      <c r="L1073" s="758"/>
    </row>
    <row r="1074" spans="1:12" ht="15.75" customHeight="1">
      <c r="A1074" s="758"/>
      <c r="B1074" s="758"/>
      <c r="C1074" s="758"/>
      <c r="D1074" s="758"/>
      <c r="E1074" s="758"/>
      <c r="F1074" s="758"/>
      <c r="G1074" s="758"/>
      <c r="H1074" s="758"/>
      <c r="I1074" s="758"/>
      <c r="J1074" s="758"/>
      <c r="K1074" s="758"/>
      <c r="L1074" s="758"/>
    </row>
    <row r="1075" spans="1:12" ht="15.75" customHeight="1">
      <c r="A1075" s="758"/>
      <c r="B1075" s="758"/>
      <c r="C1075" s="758"/>
      <c r="D1075" s="758"/>
      <c r="E1075" s="758"/>
      <c r="F1075" s="758"/>
      <c r="G1075" s="758"/>
      <c r="H1075" s="758"/>
      <c r="I1075" s="758"/>
      <c r="J1075" s="758"/>
      <c r="K1075" s="758"/>
      <c r="L1075" s="758"/>
    </row>
    <row r="1076" spans="1:12" ht="15.75" customHeight="1">
      <c r="A1076" s="758"/>
      <c r="B1076" s="758"/>
      <c r="C1076" s="758"/>
      <c r="D1076" s="758"/>
      <c r="E1076" s="758"/>
      <c r="F1076" s="758"/>
      <c r="G1076" s="758"/>
      <c r="H1076" s="758"/>
      <c r="I1076" s="758"/>
      <c r="J1076" s="758"/>
      <c r="K1076" s="758"/>
      <c r="L1076" s="758"/>
    </row>
    <row r="1077" spans="1:12" ht="15.75" customHeight="1">
      <c r="A1077" s="758"/>
      <c r="B1077" s="758"/>
      <c r="C1077" s="758"/>
      <c r="D1077" s="758"/>
      <c r="E1077" s="758"/>
      <c r="F1077" s="758"/>
      <c r="G1077" s="758"/>
      <c r="H1077" s="758"/>
      <c r="I1077" s="758"/>
      <c r="J1077" s="758"/>
      <c r="K1077" s="758"/>
      <c r="L1077" s="758"/>
    </row>
    <row r="1078" spans="1:12" ht="15.75" customHeight="1">
      <c r="A1078" s="758"/>
      <c r="B1078" s="758"/>
      <c r="C1078" s="758"/>
      <c r="D1078" s="758"/>
      <c r="E1078" s="758"/>
      <c r="F1078" s="758"/>
      <c r="G1078" s="758"/>
      <c r="H1078" s="758"/>
      <c r="I1078" s="758"/>
      <c r="J1078" s="758"/>
      <c r="K1078" s="758"/>
      <c r="L1078" s="758"/>
    </row>
    <row r="1079" spans="1:12" ht="15.75" customHeight="1">
      <c r="A1079" s="758"/>
      <c r="B1079" s="758"/>
      <c r="C1079" s="758"/>
      <c r="D1079" s="758"/>
      <c r="E1079" s="758"/>
      <c r="F1079" s="758"/>
      <c r="G1079" s="758"/>
      <c r="H1079" s="758"/>
      <c r="I1079" s="758"/>
      <c r="J1079" s="758"/>
      <c r="K1079" s="758"/>
      <c r="L1079" s="758"/>
    </row>
    <row r="1080" spans="1:12" ht="15.75" customHeight="1">
      <c r="A1080" s="758"/>
      <c r="B1080" s="758"/>
      <c r="C1080" s="758"/>
      <c r="D1080" s="758"/>
      <c r="E1080" s="758"/>
      <c r="F1080" s="758"/>
      <c r="G1080" s="758"/>
      <c r="H1080" s="758"/>
      <c r="I1080" s="758"/>
      <c r="J1080" s="758"/>
      <c r="K1080" s="758"/>
      <c r="L1080" s="758"/>
    </row>
    <row r="1081" spans="1:12" ht="15.75" customHeight="1">
      <c r="A1081" s="758"/>
      <c r="B1081" s="758"/>
      <c r="C1081" s="758"/>
      <c r="D1081" s="758"/>
      <c r="E1081" s="758"/>
      <c r="F1081" s="758"/>
      <c r="G1081" s="758"/>
      <c r="H1081" s="758"/>
      <c r="I1081" s="758"/>
      <c r="J1081" s="758"/>
      <c r="K1081" s="758"/>
      <c r="L1081" s="758"/>
    </row>
    <row r="1082" spans="1:12" ht="15.75" customHeight="1">
      <c r="A1082" s="758"/>
      <c r="B1082" s="758"/>
      <c r="C1082" s="758"/>
      <c r="D1082" s="758"/>
      <c r="E1082" s="758"/>
      <c r="F1082" s="758"/>
      <c r="G1082" s="758"/>
      <c r="H1082" s="758"/>
      <c r="I1082" s="758"/>
      <c r="J1082" s="758"/>
      <c r="K1082" s="758"/>
      <c r="L1082" s="758"/>
    </row>
    <row r="1083" spans="1:12" ht="15.75" customHeight="1">
      <c r="A1083" s="758"/>
      <c r="B1083" s="758"/>
      <c r="C1083" s="758"/>
      <c r="D1083" s="758"/>
      <c r="E1083" s="758"/>
      <c r="F1083" s="758"/>
      <c r="G1083" s="758"/>
      <c r="H1083" s="758"/>
      <c r="I1083" s="758"/>
      <c r="J1083" s="758"/>
      <c r="K1083" s="758"/>
      <c r="L1083" s="758"/>
    </row>
    <row r="1084" spans="1:12" ht="15.75" customHeight="1">
      <c r="A1084" s="758"/>
      <c r="B1084" s="758"/>
      <c r="C1084" s="758"/>
      <c r="D1084" s="758"/>
      <c r="E1084" s="758"/>
      <c r="F1084" s="758"/>
      <c r="G1084" s="758"/>
      <c r="H1084" s="758"/>
      <c r="I1084" s="758"/>
      <c r="J1084" s="758"/>
      <c r="K1084" s="758"/>
      <c r="L1084" s="758"/>
    </row>
    <row r="1085" spans="1:12" ht="15.75" customHeight="1">
      <c r="A1085" s="758"/>
      <c r="B1085" s="758"/>
      <c r="C1085" s="758"/>
      <c r="D1085" s="758"/>
      <c r="E1085" s="758"/>
      <c r="F1085" s="758"/>
      <c r="G1085" s="758"/>
      <c r="H1085" s="758"/>
      <c r="I1085" s="758"/>
      <c r="J1085" s="758"/>
      <c r="K1085" s="758"/>
      <c r="L1085" s="758"/>
    </row>
    <row r="1086" spans="1:12" ht="15.75" customHeight="1">
      <c r="A1086" s="758"/>
      <c r="B1086" s="758"/>
      <c r="C1086" s="758"/>
      <c r="D1086" s="758"/>
      <c r="E1086" s="758"/>
      <c r="F1086" s="758"/>
      <c r="G1086" s="758"/>
      <c r="H1086" s="758"/>
      <c r="I1086" s="758"/>
      <c r="J1086" s="758"/>
      <c r="K1086" s="758"/>
      <c r="L1086" s="758"/>
    </row>
    <row r="1087" spans="1:12" ht="15.75" customHeight="1">
      <c r="A1087" s="758"/>
      <c r="B1087" s="758"/>
      <c r="C1087" s="758"/>
      <c r="D1087" s="758"/>
      <c r="E1087" s="758"/>
      <c r="F1087" s="758"/>
      <c r="G1087" s="758"/>
      <c r="H1087" s="758"/>
      <c r="I1087" s="758"/>
      <c r="J1087" s="758"/>
      <c r="K1087" s="758"/>
      <c r="L1087" s="758"/>
    </row>
    <row r="1088" spans="1:12" ht="15.75" customHeight="1">
      <c r="A1088" s="758"/>
      <c r="B1088" s="758"/>
      <c r="C1088" s="758"/>
      <c r="D1088" s="758"/>
      <c r="E1088" s="758"/>
      <c r="F1088" s="758"/>
      <c r="G1088" s="758"/>
      <c r="H1088" s="758"/>
      <c r="I1088" s="758"/>
      <c r="J1088" s="758"/>
      <c r="K1088" s="758"/>
      <c r="L1088" s="758"/>
    </row>
    <row r="1089" spans="1:12" ht="15.75" customHeight="1">
      <c r="A1089" s="758"/>
      <c r="B1089" s="758"/>
      <c r="C1089" s="758"/>
      <c r="D1089" s="758"/>
      <c r="E1089" s="758"/>
      <c r="F1089" s="758"/>
      <c r="G1089" s="758"/>
      <c r="H1089" s="758"/>
      <c r="I1089" s="758"/>
      <c r="J1089" s="758"/>
      <c r="K1089" s="758"/>
      <c r="L1089" s="758"/>
    </row>
    <row r="1090" spans="1:12" ht="15.75" customHeight="1">
      <c r="A1090" s="758"/>
      <c r="B1090" s="758"/>
      <c r="C1090" s="758"/>
      <c r="D1090" s="758"/>
      <c r="E1090" s="758"/>
      <c r="F1090" s="758"/>
      <c r="G1090" s="758"/>
      <c r="H1090" s="758"/>
      <c r="I1090" s="758"/>
      <c r="J1090" s="758"/>
      <c r="K1090" s="758"/>
      <c r="L1090" s="758"/>
    </row>
    <row r="1091" spans="1:12" ht="15.75" customHeight="1">
      <c r="A1091" s="758"/>
      <c r="B1091" s="758"/>
      <c r="C1091" s="758"/>
      <c r="D1091" s="758"/>
      <c r="E1091" s="758"/>
      <c r="F1091" s="758"/>
      <c r="G1091" s="758"/>
      <c r="H1091" s="758"/>
      <c r="I1091" s="758"/>
      <c r="J1091" s="758"/>
      <c r="K1091" s="758"/>
      <c r="L1091" s="758"/>
    </row>
    <row r="1092" spans="1:12" ht="15.75" customHeight="1">
      <c r="A1092" s="758"/>
      <c r="B1092" s="758"/>
      <c r="C1092" s="758"/>
      <c r="D1092" s="758"/>
      <c r="E1092" s="758"/>
      <c r="F1092" s="758"/>
      <c r="G1092" s="758"/>
      <c r="H1092" s="758"/>
      <c r="I1092" s="758"/>
      <c r="J1092" s="758"/>
      <c r="K1092" s="758"/>
      <c r="L1092" s="758"/>
    </row>
    <row r="1093" spans="1:12" ht="15.75" customHeight="1">
      <c r="A1093" s="758"/>
      <c r="B1093" s="758"/>
      <c r="C1093" s="758"/>
      <c r="D1093" s="758"/>
      <c r="E1093" s="758"/>
      <c r="F1093" s="758"/>
      <c r="G1093" s="758"/>
      <c r="H1093" s="758"/>
      <c r="I1093" s="758"/>
      <c r="J1093" s="758"/>
      <c r="K1093" s="758"/>
      <c r="L1093" s="758"/>
    </row>
    <row r="1094" spans="1:12" ht="15.75" customHeight="1">
      <c r="A1094" s="758"/>
      <c r="B1094" s="758"/>
      <c r="C1094" s="758"/>
      <c r="D1094" s="758"/>
      <c r="E1094" s="758"/>
      <c r="F1094" s="758"/>
      <c r="G1094" s="758"/>
      <c r="H1094" s="758"/>
      <c r="I1094" s="758"/>
      <c r="J1094" s="758"/>
      <c r="K1094" s="758"/>
      <c r="L1094" s="758"/>
    </row>
    <row r="1095" spans="1:12" ht="15.75" customHeight="1">
      <c r="A1095" s="758"/>
      <c r="B1095" s="758"/>
      <c r="C1095" s="758"/>
      <c r="D1095" s="758"/>
      <c r="E1095" s="758"/>
      <c r="F1095" s="758"/>
      <c r="G1095" s="758"/>
      <c r="H1095" s="758"/>
      <c r="I1095" s="758"/>
      <c r="J1095" s="758"/>
      <c r="K1095" s="758"/>
      <c r="L1095" s="758"/>
    </row>
    <row r="1096" spans="1:12" ht="15.75" customHeight="1">
      <c r="A1096" s="758"/>
      <c r="B1096" s="758"/>
      <c r="C1096" s="758"/>
      <c r="D1096" s="758"/>
      <c r="E1096" s="758"/>
      <c r="F1096" s="758"/>
      <c r="G1096" s="758"/>
      <c r="H1096" s="758"/>
      <c r="I1096" s="758"/>
      <c r="J1096" s="758"/>
      <c r="K1096" s="758"/>
      <c r="L1096" s="758"/>
    </row>
    <row r="1097" spans="1:12" ht="15.75" customHeight="1">
      <c r="A1097" s="758"/>
      <c r="B1097" s="758"/>
      <c r="C1097" s="758"/>
      <c r="D1097" s="758"/>
      <c r="E1097" s="758"/>
      <c r="F1097" s="758"/>
      <c r="G1097" s="758"/>
      <c r="H1097" s="758"/>
      <c r="I1097" s="758"/>
      <c r="J1097" s="758"/>
      <c r="K1097" s="758"/>
      <c r="L1097" s="758"/>
    </row>
    <row r="1098" spans="1:12" ht="15.75" customHeight="1">
      <c r="A1098" s="758"/>
      <c r="B1098" s="758"/>
      <c r="C1098" s="758"/>
      <c r="D1098" s="758"/>
      <c r="E1098" s="758"/>
      <c r="F1098" s="758"/>
      <c r="G1098" s="758"/>
      <c r="H1098" s="758"/>
      <c r="I1098" s="758"/>
      <c r="J1098" s="758"/>
      <c r="K1098" s="758"/>
      <c r="L1098" s="758"/>
    </row>
    <row r="1099" spans="1:12" ht="15.75" customHeight="1">
      <c r="A1099" s="758"/>
      <c r="B1099" s="758"/>
      <c r="C1099" s="758"/>
      <c r="D1099" s="758"/>
      <c r="E1099" s="758"/>
      <c r="F1099" s="758"/>
      <c r="G1099" s="758"/>
      <c r="H1099" s="758"/>
      <c r="I1099" s="758"/>
      <c r="J1099" s="758"/>
      <c r="K1099" s="758"/>
      <c r="L1099" s="758"/>
    </row>
    <row r="1100" spans="1:12" ht="15.75" customHeight="1">
      <c r="A1100" s="758"/>
      <c r="B1100" s="758"/>
      <c r="C1100" s="758"/>
      <c r="D1100" s="758"/>
      <c r="E1100" s="758"/>
      <c r="F1100" s="758"/>
      <c r="G1100" s="758"/>
      <c r="H1100" s="758"/>
      <c r="I1100" s="758"/>
      <c r="J1100" s="758"/>
      <c r="K1100" s="758"/>
      <c r="L1100" s="758"/>
    </row>
    <row r="1101" spans="1:12" ht="15.75" customHeight="1">
      <c r="A1101" s="758"/>
      <c r="B1101" s="758"/>
      <c r="C1101" s="758"/>
      <c r="D1101" s="758"/>
      <c r="E1101" s="758"/>
      <c r="F1101" s="758"/>
      <c r="G1101" s="758"/>
      <c r="H1101" s="758"/>
      <c r="I1101" s="758"/>
      <c r="J1101" s="758"/>
      <c r="K1101" s="758"/>
      <c r="L1101" s="758"/>
    </row>
  </sheetData>
  <mergeCells count="1">
    <mergeCell ref="A106:A107"/>
  </mergeCells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26613CED3FDF418F054FD66F7A900A" ma:contentTypeVersion="9" ma:contentTypeDescription="Create a new document." ma:contentTypeScope="" ma:versionID="e954865b3fda338d86fe486b27bc496b">
  <xsd:schema xmlns:xsd="http://www.w3.org/2001/XMLSchema" xmlns:xs="http://www.w3.org/2001/XMLSchema" xmlns:p="http://schemas.microsoft.com/office/2006/metadata/properties" xmlns:ns3="83fbe5ce-962a-4422-adb0-8263554663bc" xmlns:ns4="72b9462a-891d-4bce-b32e-e7d0a3af1be0" targetNamespace="http://schemas.microsoft.com/office/2006/metadata/properties" ma:root="true" ma:fieldsID="4de889e6bf0ec48b25686d217ad4caac" ns3:_="" ns4:_="">
    <xsd:import namespace="83fbe5ce-962a-4422-adb0-8263554663bc"/>
    <xsd:import namespace="72b9462a-891d-4bce-b32e-e7d0a3af1be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4:SharedWithUsers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fbe5ce-962a-4422-adb0-8263554663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b9462a-891d-4bce-b32e-e7d0a3af1be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6A635A-D31E-402E-A61A-4A83BA916274}">
  <ds:schemaRefs>
    <ds:schemaRef ds:uri="http://purl.org/dc/terms/"/>
    <ds:schemaRef ds:uri="http://schemas.openxmlformats.org/package/2006/metadata/core-properties"/>
    <ds:schemaRef ds:uri="http://schemas.microsoft.com/office/2006/metadata/properties"/>
    <ds:schemaRef ds:uri="72b9462a-891d-4bce-b32e-e7d0a3af1be0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83fbe5ce-962a-4422-adb0-8263554663b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EC35E05-1713-43F5-8681-606C5F0C01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7CA6F9-0535-4629-A112-DA59ACBF31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fbe5ce-962a-4422-adb0-8263554663bc"/>
    <ds:schemaRef ds:uri="72b9462a-891d-4bce-b32e-e7d0a3af1b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Today's Prices</vt:lpstr>
      <vt:lpstr>Twiga _Todays Dispatch</vt:lpstr>
      <vt:lpstr>Market Change Summary</vt:lpstr>
      <vt:lpstr>Variance Analysis</vt:lpstr>
      <vt:lpstr>Computations</vt:lpstr>
      <vt:lpstr>Potatoes</vt:lpstr>
      <vt:lpstr>Imported Apples &amp; Oranges</vt:lpstr>
      <vt:lpstr>DASHBOARD DATA</vt:lpstr>
      <vt:lpstr>Market Locations</vt:lpstr>
      <vt:lpstr>Banana Historicals</vt:lpstr>
      <vt:lpstr>Banana Samples</vt:lpstr>
      <vt:lpstr>Sweet Potatoes</vt:lpstr>
      <vt:lpstr>priceperkghistoricals</vt:lpstr>
      <vt:lpstr>Arrow roots</vt:lpstr>
      <vt:lpstr>Bananas</vt:lpstr>
      <vt:lpstr>Mangoes</vt:lpstr>
      <vt:lpstr>Imported Oranges</vt:lpstr>
      <vt:lpstr>Matoke</vt:lpstr>
      <vt:lpstr>WaterMelon</vt:lpstr>
      <vt:lpstr>Market Informants</vt:lpstr>
      <vt:lpstr>FMCGs New Products</vt:lpstr>
      <vt:lpstr>Avocado</vt:lpstr>
      <vt:lpstr>Capsicum</vt:lpstr>
      <vt:lpstr>Pineapple</vt:lpstr>
      <vt:lpstr>Purple passion</vt:lpstr>
      <vt:lpstr>Pumpkin</vt:lpstr>
      <vt:lpstr>Carrots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Chege</dc:creator>
  <cp:lastModifiedBy>Christine Chege</cp:lastModifiedBy>
  <dcterms:created xsi:type="dcterms:W3CDTF">2019-09-26T07:10:50Z</dcterms:created>
  <dcterms:modified xsi:type="dcterms:W3CDTF">2019-09-27T09:51:43Z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0x0101001F26613CED3FDF418F054FD66F7A900A</vt:lpwstr>
  </property>
</Properties>
</file>